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pstair\Dropbox\FentonICR\PreFenSWAdsorp\"/>
    </mc:Choice>
  </mc:AlternateContent>
  <bookViews>
    <workbookView xWindow="0" yWindow="0" windowWidth="21525" windowHeight="8700" activeTab="1"/>
  </bookViews>
  <sheets>
    <sheet name="merged" sheetId="1" r:id="rId1"/>
    <sheet name="merged (2)" sheetId="2" r:id="rId2"/>
    <sheet name="Adsorption" sheetId="3" r:id="rId3"/>
  </sheets>
  <calcPr calcId="152511"/>
</workbook>
</file>

<file path=xl/calcChain.xml><?xml version="1.0" encoding="utf-8"?>
<calcChain xmlns="http://schemas.openxmlformats.org/spreadsheetml/2006/main">
  <c r="AL1053" i="3" l="1"/>
  <c r="AG1053" i="3"/>
  <c r="AH1053" i="3"/>
  <c r="AI1053" i="3"/>
  <c r="AJ1053" i="3"/>
  <c r="AK1053" i="3"/>
  <c r="AF1053" i="3"/>
  <c r="AM1052" i="3"/>
  <c r="AL1052" i="3"/>
  <c r="AK1052" i="3"/>
  <c r="AJ1052" i="3"/>
  <c r="AI1052" i="3"/>
  <c r="AH1052" i="3"/>
  <c r="AG1052" i="3"/>
  <c r="AL243" i="3"/>
  <c r="AG243" i="3"/>
  <c r="AH243" i="3"/>
  <c r="AI243" i="3"/>
  <c r="AJ243" i="3"/>
  <c r="AK243" i="3"/>
  <c r="AF243" i="3"/>
  <c r="AM242" i="3"/>
  <c r="AL242" i="3"/>
  <c r="AK242" i="3"/>
  <c r="AJ242" i="3"/>
  <c r="AI242" i="3"/>
  <c r="AH242" i="3"/>
  <c r="AG242" i="3"/>
  <c r="AF242" i="3"/>
  <c r="N964" i="3"/>
  <c r="N1070" i="3"/>
  <c r="N1071" i="3"/>
  <c r="N1072" i="3"/>
  <c r="N1073" i="3"/>
  <c r="N1074" i="3"/>
  <c r="N1075" i="3"/>
  <c r="N1076" i="3"/>
  <c r="N1077" i="3"/>
  <c r="N266" i="3"/>
  <c r="N84" i="3"/>
  <c r="N1078" i="3"/>
  <c r="N1079" i="3"/>
  <c r="N1080" i="3"/>
  <c r="N1081" i="3"/>
  <c r="N1082" i="3"/>
  <c r="N1083" i="3"/>
  <c r="N1084" i="3"/>
  <c r="N239" i="3"/>
  <c r="N1085" i="3"/>
  <c r="N11" i="3"/>
  <c r="N1086" i="3"/>
  <c r="N1087" i="3"/>
  <c r="N85" i="3"/>
  <c r="N86" i="3"/>
  <c r="N87" i="3"/>
  <c r="N1088" i="3"/>
  <c r="N1089" i="3"/>
  <c r="N88" i="3"/>
  <c r="N89" i="3"/>
  <c r="N90" i="3"/>
  <c r="N1090" i="3"/>
  <c r="N1091" i="3"/>
  <c r="N279" i="3"/>
  <c r="N91" i="3"/>
  <c r="N92" i="3"/>
  <c r="N1092" i="3"/>
  <c r="N1093" i="3"/>
  <c r="N1094" i="3"/>
  <c r="N413" i="3"/>
  <c r="N93" i="3"/>
  <c r="N1095" i="3"/>
  <c r="N1096" i="3"/>
  <c r="N1097" i="3"/>
  <c r="N607" i="3"/>
  <c r="N1098" i="3"/>
  <c r="N1099" i="3"/>
  <c r="N1100" i="3"/>
  <c r="N232" i="3"/>
  <c r="N958" i="3"/>
  <c r="N1101" i="3"/>
  <c r="N1102" i="3"/>
  <c r="N939" i="3"/>
  <c r="N966" i="3"/>
  <c r="N1103" i="3"/>
  <c r="N1104" i="3"/>
  <c r="N1105" i="3"/>
  <c r="N1015" i="3"/>
  <c r="N1106" i="3"/>
  <c r="N1107" i="3"/>
  <c r="N1108" i="3"/>
  <c r="N923" i="3"/>
  <c r="N1109" i="3"/>
  <c r="N1110" i="3"/>
  <c r="N980" i="3"/>
  <c r="N971" i="3"/>
  <c r="N1111" i="3"/>
  <c r="N1112" i="3"/>
  <c r="N1113" i="3"/>
  <c r="N1114" i="3"/>
  <c r="N1115" i="3"/>
  <c r="N1041" i="3"/>
  <c r="N1116" i="3"/>
  <c r="N12" i="3"/>
  <c r="N13" i="3"/>
  <c r="N14" i="3"/>
  <c r="N1117" i="3"/>
  <c r="N1118" i="3"/>
  <c r="N15" i="3"/>
  <c r="N94" i="3"/>
  <c r="N95" i="3"/>
  <c r="N96" i="3"/>
  <c r="N1119" i="3"/>
  <c r="N97" i="3"/>
  <c r="N282" i="3"/>
  <c r="N98" i="3"/>
  <c r="N99" i="3"/>
  <c r="N100" i="3"/>
  <c r="N1120" i="3"/>
  <c r="N1121" i="3"/>
  <c r="N293" i="3"/>
  <c r="N315" i="3"/>
  <c r="N287" i="3"/>
  <c r="N101" i="3"/>
  <c r="N102" i="3"/>
  <c r="N1122" i="3"/>
  <c r="N1123" i="3"/>
  <c r="N385" i="3"/>
  <c r="N368" i="3"/>
  <c r="N329" i="3"/>
  <c r="N103" i="3"/>
  <c r="N104" i="3"/>
  <c r="N1124" i="3"/>
  <c r="N426" i="3"/>
  <c r="N485" i="3"/>
  <c r="N401" i="3"/>
  <c r="N320" i="3"/>
  <c r="N105" i="3"/>
  <c r="N1125" i="3"/>
  <c r="N1126" i="3"/>
  <c r="N1127" i="3"/>
  <c r="N1128" i="3"/>
  <c r="N403" i="3"/>
  <c r="N464" i="3"/>
  <c r="N422" i="3"/>
  <c r="N404" i="3"/>
  <c r="N106" i="3"/>
  <c r="N1129" i="3"/>
  <c r="N1130" i="3"/>
  <c r="N1131" i="3"/>
  <c r="N474" i="3"/>
  <c r="N1036" i="3"/>
  <c r="N982" i="3"/>
  <c r="N1132" i="3"/>
  <c r="N998" i="3"/>
  <c r="N724" i="3"/>
  <c r="N722" i="3"/>
  <c r="N1133" i="3"/>
  <c r="N1134" i="3"/>
  <c r="N1135" i="3"/>
  <c r="N977" i="3"/>
  <c r="N943" i="3"/>
  <c r="N922" i="3"/>
  <c r="N1136" i="3"/>
  <c r="N1000" i="3"/>
  <c r="N991" i="3"/>
  <c r="N1137" i="3"/>
  <c r="N1028" i="3"/>
  <c r="N994" i="3"/>
  <c r="N983" i="3"/>
  <c r="N1138" i="3"/>
  <c r="N811" i="3"/>
  <c r="N1139" i="3"/>
  <c r="N1140" i="3"/>
  <c r="N1141" i="3"/>
  <c r="N1142" i="3"/>
  <c r="N952" i="3"/>
  <c r="N234" i="3"/>
  <c r="N1143" i="3"/>
  <c r="N987" i="3"/>
  <c r="N1144" i="3"/>
  <c r="N1145" i="3"/>
  <c r="N970" i="3"/>
  <c r="N1146" i="3"/>
  <c r="N1045" i="3"/>
  <c r="N992" i="3"/>
  <c r="N789" i="3"/>
  <c r="N944" i="3"/>
  <c r="N1147" i="3"/>
  <c r="N1148" i="3"/>
  <c r="N1016" i="3"/>
  <c r="N1149" i="3"/>
  <c r="N1150" i="3"/>
  <c r="N906" i="3"/>
  <c r="N1151" i="3"/>
  <c r="N1048" i="3"/>
  <c r="N1152" i="3"/>
  <c r="N1153" i="3"/>
  <c r="N1154" i="3"/>
  <c r="N1155" i="3"/>
  <c r="N16" i="3"/>
  <c r="N17" i="3"/>
  <c r="N18" i="3"/>
  <c r="N19" i="3"/>
  <c r="N1156" i="3"/>
  <c r="N20" i="3"/>
  <c r="N21" i="3"/>
  <c r="N22" i="3"/>
  <c r="N23" i="3"/>
  <c r="N107" i="3"/>
  <c r="N1157" i="3"/>
  <c r="N1158" i="3"/>
  <c r="N319" i="3"/>
  <c r="N280" i="3"/>
  <c r="N313" i="3"/>
  <c r="N108" i="3"/>
  <c r="N109" i="3"/>
  <c r="N110" i="3"/>
  <c r="N1159" i="3"/>
  <c r="N1160" i="3"/>
  <c r="N1161" i="3"/>
  <c r="N330" i="3"/>
  <c r="N358" i="3"/>
  <c r="N337" i="3"/>
  <c r="N111" i="3"/>
  <c r="N112" i="3"/>
  <c r="N113" i="3"/>
  <c r="N1162" i="3"/>
  <c r="N1163" i="3"/>
  <c r="N347" i="3"/>
  <c r="N462" i="3"/>
  <c r="N450" i="3"/>
  <c r="N412" i="3"/>
  <c r="N307" i="3"/>
  <c r="N114" i="3"/>
  <c r="N1164" i="3"/>
  <c r="N1165" i="3"/>
  <c r="N445" i="3"/>
  <c r="N520" i="3"/>
  <c r="N564" i="3"/>
  <c r="N418" i="3"/>
  <c r="N296" i="3"/>
  <c r="N115" i="3"/>
  <c r="N1166" i="3"/>
  <c r="N1167" i="3"/>
  <c r="N550" i="3"/>
  <c r="N640" i="3"/>
  <c r="N588" i="3"/>
  <c r="N429" i="3"/>
  <c r="N274" i="3"/>
  <c r="N116" i="3"/>
  <c r="N1168" i="3"/>
  <c r="N1169" i="3"/>
  <c r="N1170" i="3"/>
  <c r="N1171" i="3"/>
  <c r="N816" i="3"/>
  <c r="N840" i="3"/>
  <c r="N788" i="3"/>
  <c r="N955" i="3"/>
  <c r="N1172" i="3"/>
  <c r="N1173" i="3"/>
  <c r="N926" i="3"/>
  <c r="N1174" i="3"/>
  <c r="N1175" i="3"/>
  <c r="N969" i="3"/>
  <c r="N1006" i="3"/>
  <c r="N1176" i="3"/>
  <c r="N1027" i="3"/>
  <c r="N993" i="3"/>
  <c r="N1177" i="3"/>
  <c r="N767" i="3"/>
  <c r="N915" i="3"/>
  <c r="N918" i="3"/>
  <c r="N877" i="3"/>
  <c r="N941" i="3"/>
  <c r="N1178" i="3"/>
  <c r="N1179" i="3"/>
  <c r="N940" i="3"/>
  <c r="N235" i="3"/>
  <c r="N1180" i="3"/>
  <c r="N1181" i="3"/>
  <c r="N976" i="3"/>
  <c r="N1022" i="3"/>
  <c r="N1021" i="3"/>
  <c r="N989" i="3"/>
  <c r="N1039" i="3"/>
  <c r="N1042" i="3"/>
  <c r="N1011" i="3"/>
  <c r="N990" i="3"/>
  <c r="N792" i="3"/>
  <c r="N919" i="3"/>
  <c r="N903" i="3"/>
  <c r="N817" i="3"/>
  <c r="N961" i="3"/>
  <c r="N1182" i="3"/>
  <c r="N1183" i="3"/>
  <c r="N1184" i="3"/>
  <c r="N1185" i="3"/>
  <c r="N1004" i="3"/>
  <c r="N999" i="3"/>
  <c r="N978" i="3"/>
  <c r="N1186" i="3"/>
  <c r="N1050" i="3"/>
  <c r="N1187" i="3"/>
  <c r="N1188" i="3"/>
  <c r="N1189" i="3"/>
  <c r="N818" i="3"/>
  <c r="N781" i="3"/>
  <c r="N954" i="3"/>
  <c r="N1047" i="3"/>
  <c r="N1020" i="3"/>
  <c r="N996" i="3"/>
  <c r="N1190" i="3"/>
  <c r="N1025" i="3"/>
  <c r="N1191" i="3"/>
  <c r="N1192" i="3"/>
  <c r="N1193" i="3"/>
  <c r="N805" i="3"/>
  <c r="N828" i="3"/>
  <c r="N1194" i="3"/>
  <c r="N1195" i="3"/>
  <c r="N830" i="3"/>
  <c r="N1196" i="3"/>
  <c r="N1197" i="3"/>
  <c r="N1198" i="3"/>
  <c r="N1199" i="3"/>
  <c r="N2" i="3"/>
  <c r="N3" i="3"/>
  <c r="N24" i="3"/>
  <c r="N25" i="3"/>
  <c r="N1200" i="3"/>
  <c r="N26" i="3"/>
  <c r="N252" i="3"/>
  <c r="N27" i="3"/>
  <c r="N28" i="3"/>
  <c r="N29" i="3"/>
  <c r="N30" i="3"/>
  <c r="N1201" i="3"/>
  <c r="N251" i="3"/>
  <c r="N263" i="3"/>
  <c r="N303" i="3"/>
  <c r="N117" i="3"/>
  <c r="N118" i="3"/>
  <c r="N119" i="3"/>
  <c r="N1202" i="3"/>
  <c r="N1203" i="3"/>
  <c r="N1204" i="3"/>
  <c r="N1205" i="3"/>
  <c r="N1206" i="3"/>
  <c r="N327" i="3"/>
  <c r="N391" i="3"/>
  <c r="N433" i="3"/>
  <c r="N366" i="3"/>
  <c r="N333" i="3"/>
  <c r="N120" i="3"/>
  <c r="N121" i="3"/>
  <c r="N1207" i="3"/>
  <c r="N1208" i="3"/>
  <c r="N1209" i="3"/>
  <c r="N1210" i="3"/>
  <c r="N361" i="3"/>
  <c r="N458" i="3"/>
  <c r="N558" i="3"/>
  <c r="N478" i="3"/>
  <c r="N348" i="3"/>
  <c r="N122" i="3"/>
  <c r="N123" i="3"/>
  <c r="N1211" i="3"/>
  <c r="N1212" i="3"/>
  <c r="N1213" i="3"/>
  <c r="N1214" i="3"/>
  <c r="N509" i="3"/>
  <c r="N593" i="3"/>
  <c r="N631" i="3"/>
  <c r="N514" i="3"/>
  <c r="N341" i="3"/>
  <c r="N124" i="3"/>
  <c r="N125" i="3"/>
  <c r="N1215" i="3"/>
  <c r="N1216" i="3"/>
  <c r="N1217" i="3"/>
  <c r="N397" i="3"/>
  <c r="N614" i="3"/>
  <c r="N642" i="3"/>
  <c r="N648" i="3"/>
  <c r="N551" i="3"/>
  <c r="N344" i="3"/>
  <c r="N126" i="3"/>
  <c r="N1218" i="3"/>
  <c r="N1219" i="3"/>
  <c r="N1220" i="3"/>
  <c r="N538" i="3"/>
  <c r="N646" i="3"/>
  <c r="N660" i="3"/>
  <c r="N652" i="3"/>
  <c r="N434" i="3"/>
  <c r="N350" i="3"/>
  <c r="N1221" i="3"/>
  <c r="N1222" i="3"/>
  <c r="N127" i="3"/>
  <c r="N1223" i="3"/>
  <c r="N1224" i="3"/>
  <c r="N1225" i="3"/>
  <c r="N323" i="3"/>
  <c r="N748" i="3"/>
  <c r="N793" i="3"/>
  <c r="N863" i="3"/>
  <c r="N1226" i="3"/>
  <c r="N857" i="3"/>
  <c r="N791" i="3"/>
  <c r="N720" i="3"/>
  <c r="N1227" i="3"/>
  <c r="N1228" i="3"/>
  <c r="N1229" i="3"/>
  <c r="N951" i="3"/>
  <c r="N1230" i="3"/>
  <c r="N1231" i="3"/>
  <c r="N1232" i="3"/>
  <c r="N942" i="3"/>
  <c r="N1233" i="3"/>
  <c r="N1001" i="3"/>
  <c r="N995" i="3"/>
  <c r="N979" i="3"/>
  <c r="N890" i="3"/>
  <c r="N794" i="3"/>
  <c r="N837" i="3"/>
  <c r="N850" i="3"/>
  <c r="N802" i="3"/>
  <c r="N729" i="3"/>
  <c r="N1234" i="3"/>
  <c r="N1235" i="3"/>
  <c r="N965" i="3"/>
  <c r="N968" i="3"/>
  <c r="N950" i="3"/>
  <c r="N1236" i="3"/>
  <c r="N997" i="3"/>
  <c r="N1037" i="3"/>
  <c r="N1002" i="3"/>
  <c r="N1237" i="3"/>
  <c r="N1043" i="3"/>
  <c r="N1038" i="3"/>
  <c r="N1018" i="3"/>
  <c r="N1238" i="3"/>
  <c r="N774" i="3"/>
  <c r="N787" i="3"/>
  <c r="N808" i="3"/>
  <c r="N755" i="3"/>
  <c r="N736" i="3"/>
  <c r="N1239" i="3"/>
  <c r="N1240" i="3"/>
  <c r="N1241" i="3"/>
  <c r="N1242" i="3"/>
  <c r="N1023" i="3"/>
  <c r="N1026" i="3"/>
  <c r="N984" i="3"/>
  <c r="N1243" i="3"/>
  <c r="N1044" i="3"/>
  <c r="N1244" i="3"/>
  <c r="N1245" i="3"/>
  <c r="N1246" i="3"/>
  <c r="N738" i="3"/>
  <c r="N761" i="3"/>
  <c r="N775" i="3"/>
  <c r="N1040" i="3"/>
  <c r="N1046" i="3"/>
  <c r="N1247" i="3"/>
  <c r="N1030" i="3"/>
  <c r="N1248" i="3"/>
  <c r="N1249" i="3"/>
  <c r="N4" i="3"/>
  <c r="N5" i="3"/>
  <c r="N6" i="3"/>
  <c r="N7" i="3"/>
  <c r="N1250" i="3"/>
  <c r="N31" i="3"/>
  <c r="N32" i="3"/>
  <c r="N33" i="3"/>
  <c r="N34" i="3"/>
  <c r="N35" i="3"/>
  <c r="N36" i="3"/>
  <c r="N1251" i="3"/>
  <c r="N37" i="3"/>
  <c r="N259" i="3"/>
  <c r="N260" i="3"/>
  <c r="N38" i="3"/>
  <c r="N128" i="3"/>
  <c r="N129" i="3"/>
  <c r="N1252" i="3"/>
  <c r="N1253" i="3"/>
  <c r="N1254" i="3"/>
  <c r="N257" i="3"/>
  <c r="N383" i="3"/>
  <c r="N389" i="3"/>
  <c r="N382" i="3"/>
  <c r="N332" i="3"/>
  <c r="N130" i="3"/>
  <c r="N131" i="3"/>
  <c r="N132" i="3"/>
  <c r="N1255" i="3"/>
  <c r="N1256" i="3"/>
  <c r="N1257" i="3"/>
  <c r="N1258" i="3"/>
  <c r="N394" i="3"/>
  <c r="N610" i="3"/>
  <c r="N521" i="3"/>
  <c r="N481" i="3"/>
  <c r="N375" i="3"/>
  <c r="N133" i="3"/>
  <c r="N134" i="3"/>
  <c r="N1259" i="3"/>
  <c r="N1260" i="3"/>
  <c r="N1261" i="3"/>
  <c r="N1262" i="3"/>
  <c r="N370" i="3"/>
  <c r="N600" i="3"/>
  <c r="N680" i="3"/>
  <c r="N622" i="3"/>
  <c r="N555" i="3"/>
  <c r="N400" i="3"/>
  <c r="N135" i="3"/>
  <c r="N136" i="3"/>
  <c r="N1263" i="3"/>
  <c r="N1264" i="3"/>
  <c r="N1265" i="3"/>
  <c r="N526" i="3"/>
  <c r="N623" i="3"/>
  <c r="N669" i="3"/>
  <c r="N638" i="3"/>
  <c r="N598" i="3"/>
  <c r="N384" i="3"/>
  <c r="N137" i="3"/>
  <c r="N138" i="3"/>
  <c r="N1266" i="3"/>
  <c r="N1267" i="3"/>
  <c r="N1268" i="3"/>
  <c r="N587" i="3"/>
  <c r="N678" i="3"/>
  <c r="N694" i="3"/>
  <c r="N668" i="3"/>
  <c r="N549" i="3"/>
  <c r="N380" i="3"/>
  <c r="N139" i="3"/>
  <c r="N276" i="3"/>
  <c r="N1269" i="3"/>
  <c r="N1270" i="3"/>
  <c r="N1271" i="3"/>
  <c r="N1272" i="3"/>
  <c r="N1273" i="3"/>
  <c r="N644" i="3"/>
  <c r="N695" i="3"/>
  <c r="N698" i="3"/>
  <c r="N663" i="3"/>
  <c r="N627" i="3"/>
  <c r="N297" i="3"/>
  <c r="N1274" i="3"/>
  <c r="N1275" i="3"/>
  <c r="N342" i="3"/>
  <c r="N1276" i="3"/>
  <c r="N1277" i="3"/>
  <c r="N1278" i="3"/>
  <c r="N140" i="3"/>
  <c r="N1007" i="3"/>
  <c r="N1279" i="3"/>
  <c r="N1280" i="3"/>
  <c r="N1281" i="3"/>
  <c r="N852" i="3"/>
  <c r="N886" i="3"/>
  <c r="N889" i="3"/>
  <c r="N855" i="3"/>
  <c r="N731" i="3"/>
  <c r="N1282" i="3"/>
  <c r="N1283" i="3"/>
  <c r="N936" i="3"/>
  <c r="N949" i="3"/>
  <c r="N935" i="3"/>
  <c r="N1284" i="3"/>
  <c r="N1285" i="3"/>
  <c r="N1286" i="3"/>
  <c r="N985" i="3"/>
  <c r="N1287" i="3"/>
  <c r="N1288" i="3"/>
  <c r="N1289" i="3"/>
  <c r="N988" i="3"/>
  <c r="N1290" i="3"/>
  <c r="N1291" i="3"/>
  <c r="N913" i="3"/>
  <c r="N745" i="3"/>
  <c r="N862" i="3"/>
  <c r="N891" i="3"/>
  <c r="N882" i="3"/>
  <c r="N848" i="3"/>
  <c r="N730" i="3"/>
  <c r="N1292" i="3"/>
  <c r="N1293" i="3"/>
  <c r="N1294" i="3"/>
  <c r="N929" i="3"/>
  <c r="N972" i="3"/>
  <c r="N946" i="3"/>
  <c r="N928" i="3"/>
  <c r="N1024" i="3"/>
  <c r="N1032" i="3"/>
  <c r="N1012" i="3"/>
  <c r="N1295" i="3"/>
  <c r="N1013" i="3"/>
  <c r="N814" i="3"/>
  <c r="N897" i="3"/>
  <c r="N905" i="3"/>
  <c r="N888" i="3"/>
  <c r="N880" i="3"/>
  <c r="N760" i="3"/>
  <c r="N1296" i="3"/>
  <c r="N1297" i="3"/>
  <c r="N1298" i="3"/>
  <c r="N1299" i="3"/>
  <c r="N1009" i="3"/>
  <c r="N1008" i="3"/>
  <c r="N1035" i="3"/>
  <c r="N981" i="3"/>
  <c r="N1300" i="3"/>
  <c r="N1301" i="3"/>
  <c r="N868" i="3"/>
  <c r="N907" i="3"/>
  <c r="N895" i="3"/>
  <c r="N801" i="3"/>
  <c r="N1302" i="3"/>
  <c r="N1303" i="3"/>
  <c r="N1304" i="3"/>
  <c r="N1305" i="3"/>
  <c r="N1029" i="3"/>
  <c r="N1005" i="3"/>
  <c r="N1306" i="3"/>
  <c r="N719" i="3"/>
  <c r="N904" i="3"/>
  <c r="N896" i="3"/>
  <c r="N870" i="3"/>
  <c r="N735" i="3"/>
  <c r="N727" i="3"/>
  <c r="N843" i="3"/>
  <c r="N847" i="3"/>
  <c r="N1307" i="3"/>
  <c r="N1308" i="3"/>
  <c r="N1309" i="3"/>
  <c r="N1310" i="3"/>
  <c r="N1311" i="3"/>
  <c r="N1312" i="3"/>
  <c r="N8" i="3"/>
  <c r="N39" i="3"/>
  <c r="N40" i="3"/>
  <c r="N41" i="3"/>
  <c r="N42" i="3"/>
  <c r="N43" i="3"/>
  <c r="N1313" i="3"/>
  <c r="N44" i="3"/>
  <c r="N45" i="3"/>
  <c r="N46" i="3"/>
  <c r="N47" i="3"/>
  <c r="N48" i="3"/>
  <c r="N49" i="3"/>
  <c r="N141" i="3"/>
  <c r="N1314" i="3"/>
  <c r="N250" i="3"/>
  <c r="N261" i="3"/>
  <c r="N262" i="3"/>
  <c r="N339" i="3"/>
  <c r="N343" i="3"/>
  <c r="N142" i="3"/>
  <c r="N143" i="3"/>
  <c r="N144" i="3"/>
  <c r="N1315" i="3"/>
  <c r="N1316" i="3"/>
  <c r="N352" i="3"/>
  <c r="N453" i="3"/>
  <c r="N523" i="3"/>
  <c r="N475" i="3"/>
  <c r="N355" i="3"/>
  <c r="N272" i="3"/>
  <c r="N145" i="3"/>
  <c r="N146" i="3"/>
  <c r="N1317" i="3"/>
  <c r="N1318" i="3"/>
  <c r="N1319" i="3"/>
  <c r="N346" i="3"/>
  <c r="N507" i="3"/>
  <c r="N594" i="3"/>
  <c r="N629" i="3"/>
  <c r="N544" i="3"/>
  <c r="N364" i="3"/>
  <c r="N147" i="3"/>
  <c r="N148" i="3"/>
  <c r="N149" i="3"/>
  <c r="N1320" i="3"/>
  <c r="N50" i="3"/>
  <c r="N1321" i="3"/>
  <c r="N577" i="3"/>
  <c r="N658" i="3"/>
  <c r="N675" i="3"/>
  <c r="N666" i="3"/>
  <c r="N605" i="3"/>
  <c r="N428" i="3"/>
  <c r="N292" i="3"/>
  <c r="N150" i="3"/>
  <c r="N1322" i="3"/>
  <c r="N1323" i="3"/>
  <c r="N717" i="3"/>
  <c r="N463" i="3"/>
  <c r="N635" i="3"/>
  <c r="N699" i="3"/>
  <c r="N700" i="3"/>
  <c r="N681" i="3"/>
  <c r="N621" i="3"/>
  <c r="N440" i="3"/>
  <c r="N289" i="3"/>
  <c r="N151" i="3"/>
  <c r="N1324" i="3"/>
  <c r="N713" i="3"/>
  <c r="N1325" i="3"/>
  <c r="N1326" i="3"/>
  <c r="N557" i="3"/>
  <c r="N676" i="3"/>
  <c r="N709" i="3"/>
  <c r="N707" i="3"/>
  <c r="N689" i="3"/>
  <c r="N582" i="3"/>
  <c r="N363" i="3"/>
  <c r="N152" i="3"/>
  <c r="N288" i="3"/>
  <c r="N153" i="3"/>
  <c r="N1327" i="3"/>
  <c r="N1328" i="3"/>
  <c r="N616" i="3"/>
  <c r="N701" i="3"/>
  <c r="N711" i="3"/>
  <c r="N706" i="3"/>
  <c r="N677" i="3"/>
  <c r="N609" i="3"/>
  <c r="N591" i="3"/>
  <c r="N1329" i="3"/>
  <c r="N1330" i="3"/>
  <c r="N1331" i="3"/>
  <c r="N1332" i="3"/>
  <c r="N1034" i="3"/>
  <c r="N829" i="3"/>
  <c r="N876" i="3"/>
  <c r="N902" i="3"/>
  <c r="N892" i="3"/>
  <c r="N858" i="3"/>
  <c r="N749" i="3"/>
  <c r="N1333" i="3"/>
  <c r="N1334" i="3"/>
  <c r="N938" i="3"/>
  <c r="N1335" i="3"/>
  <c r="N1336" i="3"/>
  <c r="N1337" i="3"/>
  <c r="N1338" i="3"/>
  <c r="N1339" i="3"/>
  <c r="N1340" i="3"/>
  <c r="N1341" i="3"/>
  <c r="N1342" i="3"/>
  <c r="N974" i="3"/>
  <c r="N1343" i="3"/>
  <c r="N1344" i="3"/>
  <c r="N845" i="3"/>
  <c r="N1345" i="3"/>
  <c r="N835" i="3"/>
  <c r="N898" i="3"/>
  <c r="N908" i="3"/>
  <c r="N827" i="3"/>
  <c r="N723" i="3"/>
  <c r="N1346" i="3"/>
  <c r="N1347" i="3"/>
  <c r="N933" i="3"/>
  <c r="N934" i="3"/>
  <c r="N1348" i="3"/>
  <c r="N1033" i="3"/>
  <c r="N1031" i="3"/>
  <c r="N1003" i="3"/>
  <c r="N1349" i="3"/>
  <c r="N846" i="3"/>
  <c r="N893" i="3"/>
  <c r="N873" i="3"/>
  <c r="N750" i="3"/>
  <c r="N1350" i="3"/>
  <c r="N1351" i="3"/>
  <c r="N1017" i="3"/>
  <c r="N1352" i="3"/>
  <c r="N1010" i="3"/>
  <c r="N986" i="3"/>
  <c r="N1353" i="3"/>
  <c r="N1354" i="3"/>
  <c r="N869" i="3"/>
  <c r="N871" i="3"/>
  <c r="N773" i="3"/>
  <c r="N1355" i="3"/>
  <c r="N1356" i="3"/>
  <c r="N1357" i="3"/>
  <c r="N782" i="3"/>
  <c r="N1358" i="3"/>
  <c r="N9" i="3"/>
  <c r="N10" i="3"/>
  <c r="N51" i="3"/>
  <c r="N52" i="3"/>
  <c r="N1359" i="3"/>
  <c r="N1360" i="3"/>
  <c r="N53" i="3"/>
  <c r="N54" i="3"/>
  <c r="N55" i="3"/>
  <c r="N56" i="3"/>
  <c r="N57" i="3"/>
  <c r="N58" i="3"/>
  <c r="N1361" i="3"/>
  <c r="N1362" i="3"/>
  <c r="N253" i="3"/>
  <c r="N256" i="3"/>
  <c r="N59" i="3"/>
  <c r="N60" i="3"/>
  <c r="N154" i="3"/>
  <c r="N155" i="3"/>
  <c r="N156" i="3"/>
  <c r="N1363" i="3"/>
  <c r="N1364" i="3"/>
  <c r="N255" i="3"/>
  <c r="N356" i="3"/>
  <c r="N376" i="3"/>
  <c r="N357" i="3"/>
  <c r="N309" i="3"/>
  <c r="N157" i="3"/>
  <c r="N158" i="3"/>
  <c r="N159" i="3"/>
  <c r="N1365" i="3"/>
  <c r="N298" i="3"/>
  <c r="N414" i="3"/>
  <c r="N502" i="3"/>
  <c r="N539" i="3"/>
  <c r="N441" i="3"/>
  <c r="N365" i="3"/>
  <c r="N160" i="3"/>
  <c r="N161" i="3"/>
  <c r="N162" i="3"/>
  <c r="N1366" i="3"/>
  <c r="N402" i="3"/>
  <c r="N599" i="3"/>
  <c r="N620" i="3"/>
  <c r="N626" i="3"/>
  <c r="N568" i="3"/>
  <c r="N417" i="3"/>
  <c r="N278" i="3"/>
  <c r="N163" i="3"/>
  <c r="N164" i="3"/>
  <c r="N398" i="3"/>
  <c r="N604" i="3"/>
  <c r="N674" i="3"/>
  <c r="N697" i="3"/>
  <c r="N685" i="3"/>
  <c r="N584" i="3"/>
  <c r="N451" i="3"/>
  <c r="N300" i="3"/>
  <c r="N165" i="3"/>
  <c r="N1367" i="3"/>
  <c r="N536" i="3"/>
  <c r="N656" i="3"/>
  <c r="N693" i="3"/>
  <c r="N708" i="3"/>
  <c r="N710" i="3"/>
  <c r="N692" i="3"/>
  <c r="N611" i="3"/>
  <c r="N407" i="3"/>
  <c r="N308" i="3"/>
  <c r="N1368" i="3"/>
  <c r="N1369" i="3"/>
  <c r="N396" i="3"/>
  <c r="N1370" i="3"/>
  <c r="N647" i="3"/>
  <c r="N696" i="3"/>
  <c r="N714" i="3"/>
  <c r="N715" i="3"/>
  <c r="N712" i="3"/>
  <c r="N691" i="3"/>
  <c r="N608" i="3"/>
  <c r="N388" i="3"/>
  <c r="N1371" i="3"/>
  <c r="N1372" i="3"/>
  <c r="N1373" i="3"/>
  <c r="N844" i="3"/>
  <c r="N912" i="3"/>
  <c r="N920" i="3"/>
  <c r="N914" i="3"/>
  <c r="N910" i="3"/>
  <c r="N874" i="3"/>
  <c r="N796" i="3"/>
  <c r="N721" i="3"/>
  <c r="N1374" i="3"/>
  <c r="N1375" i="3"/>
  <c r="N959" i="3"/>
  <c r="N1376" i="3"/>
  <c r="N1377" i="3"/>
  <c r="N901" i="3"/>
  <c r="N917" i="3"/>
  <c r="N911" i="3"/>
  <c r="N900" i="3"/>
  <c r="N856" i="3"/>
  <c r="N776" i="3"/>
  <c r="N1378" i="3"/>
  <c r="N975" i="3"/>
  <c r="N973" i="3"/>
  <c r="N925" i="3"/>
  <c r="N931" i="3"/>
  <c r="N1379" i="3"/>
  <c r="N1380" i="3"/>
  <c r="N1381" i="3"/>
  <c r="N1382" i="3"/>
  <c r="N1383" i="3"/>
  <c r="N1384" i="3"/>
  <c r="N1385" i="3"/>
  <c r="N860" i="3"/>
  <c r="N883" i="3"/>
  <c r="N879" i="3"/>
  <c r="N841" i="3"/>
  <c r="N851" i="3"/>
  <c r="N1386" i="3"/>
  <c r="N1387" i="3"/>
  <c r="N1388" i="3"/>
  <c r="N956" i="3"/>
  <c r="N236" i="3"/>
  <c r="N1389" i="3"/>
  <c r="N1019" i="3"/>
  <c r="N1390" i="3"/>
  <c r="N746" i="3"/>
  <c r="N798" i="3"/>
  <c r="N849" i="3"/>
  <c r="N820" i="3"/>
  <c r="N785" i="3"/>
  <c r="N734" i="3"/>
  <c r="N1391" i="3"/>
  <c r="N1014" i="3"/>
  <c r="N1392" i="3"/>
  <c r="N1393" i="3"/>
  <c r="N832" i="3"/>
  <c r="N725" i="3"/>
  <c r="N780" i="3"/>
  <c r="N921" i="3"/>
  <c r="N765" i="3"/>
  <c r="N752" i="3"/>
  <c r="N770" i="3"/>
  <c r="N1394" i="3"/>
  <c r="N753" i="3"/>
  <c r="N739" i="3"/>
  <c r="N1395" i="3"/>
  <c r="N1396" i="3"/>
  <c r="N1397" i="3"/>
  <c r="N1398" i="3"/>
  <c r="N1399" i="3"/>
  <c r="N1400" i="3"/>
  <c r="N61" i="3"/>
  <c r="N62" i="3"/>
  <c r="N63" i="3"/>
  <c r="N64" i="3"/>
  <c r="N65" i="3"/>
  <c r="N1401" i="3"/>
  <c r="N1402" i="3"/>
  <c r="N66" i="3"/>
  <c r="N67" i="3"/>
  <c r="N68" i="3"/>
  <c r="N69" i="3"/>
  <c r="N70" i="3"/>
  <c r="N71" i="3"/>
  <c r="N166" i="3"/>
  <c r="N1403" i="3"/>
  <c r="N1404" i="3"/>
  <c r="N258" i="3"/>
  <c r="N254" i="3"/>
  <c r="N299" i="3"/>
  <c r="N271" i="3"/>
  <c r="N167" i="3"/>
  <c r="N168" i="3"/>
  <c r="N169" i="3"/>
  <c r="N1405" i="3"/>
  <c r="N1406" i="3"/>
  <c r="N275" i="3"/>
  <c r="N386" i="3"/>
  <c r="N436" i="3"/>
  <c r="N371" i="3"/>
  <c r="N325" i="3"/>
  <c r="N170" i="3"/>
  <c r="N171" i="3"/>
  <c r="N172" i="3"/>
  <c r="N1407" i="3"/>
  <c r="N1408" i="3"/>
  <c r="N500" i="3"/>
  <c r="N506" i="3"/>
  <c r="N535" i="3"/>
  <c r="N496" i="3"/>
  <c r="N494" i="3"/>
  <c r="N295" i="3"/>
  <c r="N173" i="3"/>
  <c r="N174" i="3"/>
  <c r="N1409" i="3"/>
  <c r="N437" i="3"/>
  <c r="N596" i="3"/>
  <c r="N686" i="3"/>
  <c r="N585" i="3"/>
  <c r="N590" i="3"/>
  <c r="N498" i="3"/>
  <c r="N281" i="3"/>
  <c r="N175" i="3"/>
  <c r="N1410" i="3"/>
  <c r="N1411" i="3"/>
  <c r="N567" i="3"/>
  <c r="N673" i="3"/>
  <c r="N682" i="3"/>
  <c r="N654" i="3"/>
  <c r="N645" i="3"/>
  <c r="N425" i="3"/>
  <c r="N176" i="3"/>
  <c r="N177" i="3"/>
  <c r="N483" i="3"/>
  <c r="N661" i="3"/>
  <c r="N704" i="3"/>
  <c r="N702" i="3"/>
  <c r="N672" i="3"/>
  <c r="N602" i="3"/>
  <c r="N408" i="3"/>
  <c r="N284" i="3"/>
  <c r="N1412" i="3"/>
  <c r="N574" i="3"/>
  <c r="N683" i="3"/>
  <c r="N705" i="3"/>
  <c r="N703" i="3"/>
  <c r="N679" i="3"/>
  <c r="N716" i="3"/>
  <c r="N522" i="3"/>
  <c r="N1413" i="3"/>
  <c r="N819" i="3"/>
  <c r="N875" i="3"/>
  <c r="N899" i="3"/>
  <c r="N894" i="3"/>
  <c r="N867" i="3"/>
  <c r="N826" i="3"/>
  <c r="N859" i="3"/>
  <c r="N1414" i="3"/>
  <c r="N1415" i="3"/>
  <c r="N1049" i="3"/>
  <c r="N1416" i="3"/>
  <c r="N854" i="3"/>
  <c r="N887" i="3"/>
  <c r="N884" i="3"/>
  <c r="N864" i="3"/>
  <c r="N909" i="3"/>
  <c r="N865" i="3"/>
  <c r="N1417" i="3"/>
  <c r="N948" i="3"/>
  <c r="N1418" i="3"/>
  <c r="N1419" i="3"/>
  <c r="N1420" i="3"/>
  <c r="N1421" i="3"/>
  <c r="N777" i="3"/>
  <c r="N872" i="3"/>
  <c r="N878" i="3"/>
  <c r="N881" i="3"/>
  <c r="N916" i="3"/>
  <c r="N885" i="3"/>
  <c r="N1422" i="3"/>
  <c r="N1423" i="3"/>
  <c r="N1424" i="3"/>
  <c r="N754" i="3"/>
  <c r="N797" i="3"/>
  <c r="N853" i="3"/>
  <c r="N1425" i="3"/>
  <c r="N1426" i="3"/>
  <c r="N1427" i="3"/>
  <c r="N764" i="3"/>
  <c r="N1428" i="3"/>
  <c r="N1429" i="3"/>
  <c r="N1430" i="3"/>
  <c r="N1431" i="3"/>
  <c r="N1432" i="3"/>
  <c r="N1433" i="3"/>
  <c r="N1434" i="3"/>
  <c r="N1435" i="3"/>
  <c r="N1436" i="3"/>
  <c r="N72" i="3"/>
  <c r="N73" i="3"/>
  <c r="N74" i="3"/>
  <c r="N75" i="3"/>
  <c r="N76" i="3"/>
  <c r="N77" i="3"/>
  <c r="N1437" i="3"/>
  <c r="N1438" i="3"/>
  <c r="N1439" i="3"/>
  <c r="N1440" i="3"/>
  <c r="N78" i="3"/>
  <c r="N79" i="3"/>
  <c r="N80" i="3"/>
  <c r="N178" i="3"/>
  <c r="N179" i="3"/>
  <c r="N180" i="3"/>
  <c r="N1441" i="3"/>
  <c r="N1442" i="3"/>
  <c r="N285" i="3"/>
  <c r="N312" i="3"/>
  <c r="N324" i="3"/>
  <c r="N314" i="3"/>
  <c r="N181" i="3"/>
  <c r="N182" i="3"/>
  <c r="N183" i="3"/>
  <c r="N1443" i="3"/>
  <c r="N290" i="3"/>
  <c r="N369" i="3"/>
  <c r="N406" i="3"/>
  <c r="N390" i="3"/>
  <c r="N304" i="3"/>
  <c r="N184" i="3"/>
  <c r="N185" i="3"/>
  <c r="N186" i="3"/>
  <c r="N1444" i="3"/>
  <c r="N1445" i="3"/>
  <c r="N416" i="3"/>
  <c r="N489" i="3"/>
  <c r="N532" i="3"/>
  <c r="N442" i="3"/>
  <c r="N409" i="3"/>
  <c r="N328" i="3"/>
  <c r="N187" i="3"/>
  <c r="N1446" i="3"/>
  <c r="N1447" i="3"/>
  <c r="N1448" i="3"/>
  <c r="N487" i="3"/>
  <c r="N613" i="3"/>
  <c r="N634" i="3"/>
  <c r="N618" i="3"/>
  <c r="N545" i="3"/>
  <c r="N484" i="3"/>
  <c r="N362" i="3"/>
  <c r="N188" i="3"/>
  <c r="N1449" i="3"/>
  <c r="N1450" i="3"/>
  <c r="N612" i="3"/>
  <c r="N670" i="3"/>
  <c r="N671" i="3"/>
  <c r="N655" i="3"/>
  <c r="N589" i="3"/>
  <c r="N465" i="3"/>
  <c r="N336" i="3"/>
  <c r="N1451" i="3"/>
  <c r="N1452" i="3"/>
  <c r="N563" i="3"/>
  <c r="N439" i="3"/>
  <c r="N659" i="3"/>
  <c r="N690" i="3"/>
  <c r="N687" i="3"/>
  <c r="N664" i="3"/>
  <c r="N569" i="3"/>
  <c r="N448" i="3"/>
  <c r="N317" i="3"/>
  <c r="N1453" i="3"/>
  <c r="N482" i="3"/>
  <c r="N650" i="3"/>
  <c r="N688" i="3"/>
  <c r="N684" i="3"/>
  <c r="N657" i="3"/>
  <c r="N560" i="3"/>
  <c r="N421" i="3"/>
  <c r="N1454" i="3"/>
  <c r="N1455" i="3"/>
  <c r="N834" i="3"/>
  <c r="N861" i="3"/>
  <c r="N866" i="3"/>
  <c r="N838" i="3"/>
  <c r="N779" i="3"/>
  <c r="N733" i="3"/>
  <c r="N1456" i="3"/>
  <c r="N1457" i="3"/>
  <c r="N1458" i="3"/>
  <c r="N810" i="3"/>
  <c r="N839" i="3"/>
  <c r="N842" i="3"/>
  <c r="N824" i="3"/>
  <c r="N800" i="3"/>
  <c r="N771" i="3"/>
  <c r="N836" i="3"/>
  <c r="N1459" i="3"/>
  <c r="N1460" i="3"/>
  <c r="N927" i="3"/>
  <c r="N962" i="3"/>
  <c r="N1461" i="3"/>
  <c r="N762" i="3"/>
  <c r="N786" i="3"/>
  <c r="N833" i="3"/>
  <c r="N821" i="3"/>
  <c r="N815" i="3"/>
  <c r="N809" i="3"/>
  <c r="N1462" i="3"/>
  <c r="N1463" i="3"/>
  <c r="N1464" i="3"/>
  <c r="N1465" i="3"/>
  <c r="N1466" i="3"/>
  <c r="N240" i="3"/>
  <c r="N1467" i="3"/>
  <c r="N1468" i="3"/>
  <c r="N1469" i="3"/>
  <c r="N1470" i="3"/>
  <c r="N1471" i="3"/>
  <c r="N1472" i="3"/>
  <c r="N1473" i="3"/>
  <c r="N1474" i="3"/>
  <c r="N1475" i="3"/>
  <c r="N1476" i="3"/>
  <c r="N81" i="3"/>
  <c r="N82" i="3"/>
  <c r="N83" i="3"/>
  <c r="N189" i="3"/>
  <c r="N1477" i="3"/>
  <c r="N1478" i="3"/>
  <c r="N1479" i="3"/>
  <c r="N190" i="3"/>
  <c r="N191" i="3"/>
  <c r="N192" i="3"/>
  <c r="N193" i="3"/>
  <c r="N194" i="3"/>
  <c r="N1480" i="3"/>
  <c r="N1481" i="3"/>
  <c r="N1482" i="3"/>
  <c r="N305" i="3"/>
  <c r="N283" i="3"/>
  <c r="N273" i="3"/>
  <c r="N195" i="3"/>
  <c r="N196" i="3"/>
  <c r="N197" i="3"/>
  <c r="N1483" i="3"/>
  <c r="N1484" i="3"/>
  <c r="N1485" i="3"/>
  <c r="N334" i="3"/>
  <c r="N378" i="3"/>
  <c r="N340" i="3"/>
  <c r="N360" i="3"/>
  <c r="N302" i="3"/>
  <c r="N198" i="3"/>
  <c r="N199" i="3"/>
  <c r="N1486" i="3"/>
  <c r="N1487" i="3"/>
  <c r="N430" i="3"/>
  <c r="N486" i="3"/>
  <c r="N511" i="3"/>
  <c r="N492" i="3"/>
  <c r="N374" i="3"/>
  <c r="N326" i="3"/>
  <c r="N200" i="3"/>
  <c r="N1488" i="3"/>
  <c r="N1489" i="3"/>
  <c r="N461" i="3"/>
  <c r="N534" i="3"/>
  <c r="N615" i="3"/>
  <c r="N595" i="3"/>
  <c r="N553" i="3"/>
  <c r="N497" i="3"/>
  <c r="N393" i="3"/>
  <c r="N265" i="3"/>
  <c r="N1490" i="3"/>
  <c r="N1491" i="3"/>
  <c r="N541" i="3"/>
  <c r="N632" i="3"/>
  <c r="N643" i="3"/>
  <c r="N637" i="3"/>
  <c r="N565" i="3"/>
  <c r="N559" i="3"/>
  <c r="N349" i="3"/>
  <c r="N1492" i="3"/>
  <c r="N571" i="3"/>
  <c r="N1493" i="3"/>
  <c r="N603" i="3"/>
  <c r="N651" i="3"/>
  <c r="N667" i="3"/>
  <c r="N649" i="3"/>
  <c r="N581" i="3"/>
  <c r="N455" i="3"/>
  <c r="N1494" i="3"/>
  <c r="N1495" i="3"/>
  <c r="N548" i="3"/>
  <c r="N201" i="3"/>
  <c r="N665" i="3"/>
  <c r="N636" i="3"/>
  <c r="N578" i="3"/>
  <c r="N438" i="3"/>
  <c r="N1496" i="3"/>
  <c r="N732" i="3"/>
  <c r="N813" i="3"/>
  <c r="N825" i="3"/>
  <c r="N812" i="3"/>
  <c r="N756" i="3"/>
  <c r="N1497" i="3"/>
  <c r="N1498" i="3"/>
  <c r="N1499" i="3"/>
  <c r="N743" i="3"/>
  <c r="N778" i="3"/>
  <c r="N769" i="3"/>
  <c r="N742" i="3"/>
  <c r="N1500" i="3"/>
  <c r="N237" i="3"/>
  <c r="N238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202" i="3"/>
  <c r="N203" i="3"/>
  <c r="N204" i="3"/>
  <c r="N1516" i="3"/>
  <c r="N1517" i="3"/>
  <c r="N1518" i="3"/>
  <c r="N205" i="3"/>
  <c r="N206" i="3"/>
  <c r="N207" i="3"/>
  <c r="N208" i="3"/>
  <c r="N209" i="3"/>
  <c r="N1519" i="3"/>
  <c r="N1520" i="3"/>
  <c r="N1521" i="3"/>
  <c r="N268" i="3"/>
  <c r="N277" i="3"/>
  <c r="N210" i="3"/>
  <c r="N267" i="3"/>
  <c r="N211" i="3"/>
  <c r="N212" i="3"/>
  <c r="N1522" i="3"/>
  <c r="N1523" i="3"/>
  <c r="N1524" i="3"/>
  <c r="N213" i="3"/>
  <c r="N377" i="3"/>
  <c r="N351" i="3"/>
  <c r="N291" i="3"/>
  <c r="N214" i="3"/>
  <c r="N1525" i="3"/>
  <c r="N1526" i="3"/>
  <c r="N420" i="3"/>
  <c r="N460" i="3"/>
  <c r="N491" i="3"/>
  <c r="N477" i="3"/>
  <c r="N423" i="3"/>
  <c r="N311" i="3"/>
  <c r="N215" i="3"/>
  <c r="N1527" i="3"/>
  <c r="N410" i="3"/>
  <c r="N543" i="3"/>
  <c r="N576" i="3"/>
  <c r="N566" i="3"/>
  <c r="N527" i="3"/>
  <c r="N444" i="3"/>
  <c r="N335" i="3"/>
  <c r="N286" i="3"/>
  <c r="N1528" i="3"/>
  <c r="N533" i="3"/>
  <c r="N628" i="3"/>
  <c r="N639" i="3"/>
  <c r="N630" i="3"/>
  <c r="N570" i="3"/>
  <c r="N480" i="3"/>
  <c r="N310" i="3"/>
  <c r="N1529" i="3"/>
  <c r="N1530" i="3"/>
  <c r="N552" i="3"/>
  <c r="N633" i="3"/>
  <c r="N653" i="3"/>
  <c r="N641" i="3"/>
  <c r="N592" i="3"/>
  <c r="N518" i="3"/>
  <c r="N1531" i="3"/>
  <c r="N718" i="3"/>
  <c r="N737" i="3"/>
  <c r="N822" i="3"/>
  <c r="N831" i="3"/>
  <c r="N823" i="3"/>
  <c r="N790" i="3"/>
  <c r="N726" i="3"/>
  <c r="N1532" i="3"/>
  <c r="N1533" i="3"/>
  <c r="N744" i="3"/>
  <c r="N803" i="3"/>
  <c r="N783" i="3"/>
  <c r="N751" i="3"/>
  <c r="N1534" i="3"/>
  <c r="N1535" i="3"/>
  <c r="N1536" i="3"/>
  <c r="N937" i="3"/>
  <c r="N963" i="3"/>
  <c r="N960" i="3"/>
  <c r="N1537" i="3"/>
  <c r="N1538" i="3"/>
  <c r="N740" i="3"/>
  <c r="N1539" i="3"/>
  <c r="N1540" i="3"/>
  <c r="N957" i="3"/>
  <c r="N967" i="3"/>
  <c r="N1541" i="3"/>
  <c r="N1542" i="3"/>
  <c r="N1543" i="3"/>
  <c r="N1544" i="3"/>
  <c r="N1545" i="3"/>
  <c r="N807" i="3"/>
  <c r="N930" i="3"/>
  <c r="N728" i="3"/>
  <c r="N1546" i="3"/>
  <c r="N1547" i="3"/>
  <c r="N1548" i="3"/>
  <c r="N1549" i="3"/>
  <c r="N1550" i="3"/>
  <c r="N1551" i="3"/>
  <c r="N1552" i="3"/>
  <c r="N1553" i="3"/>
  <c r="N216" i="3"/>
  <c r="N1554" i="3"/>
  <c r="N1555" i="3"/>
  <c r="N1556" i="3"/>
  <c r="N1557" i="3"/>
  <c r="N1558" i="3"/>
  <c r="N217" i="3"/>
  <c r="N218" i="3"/>
  <c r="N219" i="3"/>
  <c r="N1559" i="3"/>
  <c r="N1560" i="3"/>
  <c r="N1561" i="3"/>
  <c r="N1562" i="3"/>
  <c r="N294" i="3"/>
  <c r="N269" i="3"/>
  <c r="N220" i="3"/>
  <c r="N221" i="3"/>
  <c r="N222" i="3"/>
  <c r="N1563" i="3"/>
  <c r="N1564" i="3"/>
  <c r="N338" i="3"/>
  <c r="N321" i="3"/>
  <c r="N318" i="3"/>
  <c r="N270" i="3"/>
  <c r="N223" i="3"/>
  <c r="N1565" i="3"/>
  <c r="N1566" i="3"/>
  <c r="N467" i="3"/>
  <c r="N493" i="3"/>
  <c r="N471" i="3"/>
  <c r="N359" i="3"/>
  <c r="N322" i="3"/>
  <c r="N224" i="3"/>
  <c r="N1567" i="3"/>
  <c r="N1568" i="3"/>
  <c r="N503" i="3"/>
  <c r="N580" i="3"/>
  <c r="N572" i="3"/>
  <c r="N517" i="3"/>
  <c r="N419" i="3"/>
  <c r="N331" i="3"/>
  <c r="N1569" i="3"/>
  <c r="N435" i="3"/>
  <c r="N556" i="3"/>
  <c r="N625" i="3"/>
  <c r="N617" i="3"/>
  <c r="N547" i="3"/>
  <c r="N432" i="3"/>
  <c r="N372" i="3"/>
  <c r="N1570" i="3"/>
  <c r="N447" i="3"/>
  <c r="N562" i="3"/>
  <c r="N624" i="3"/>
  <c r="N619" i="3"/>
  <c r="N546" i="3"/>
  <c r="N443" i="3"/>
  <c r="N1571" i="3"/>
  <c r="N1572" i="3"/>
  <c r="N759" i="3"/>
  <c r="N804" i="3"/>
  <c r="N806" i="3"/>
  <c r="N766" i="3"/>
  <c r="N1573" i="3"/>
  <c r="N1574" i="3"/>
  <c r="N1575" i="3"/>
  <c r="N741" i="3"/>
  <c r="N768" i="3"/>
  <c r="N1576" i="3"/>
  <c r="N1577" i="3"/>
  <c r="N924" i="3"/>
  <c r="N1578" i="3"/>
  <c r="N1579" i="3"/>
  <c r="N1580" i="3"/>
  <c r="N932" i="3"/>
  <c r="N1581" i="3"/>
  <c r="N1582" i="3"/>
  <c r="N233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225" i="3"/>
  <c r="N1597" i="3"/>
  <c r="N1598" i="3"/>
  <c r="N1599" i="3"/>
  <c r="N226" i="3"/>
  <c r="N1600" i="3"/>
  <c r="N1601" i="3"/>
  <c r="N1602" i="3"/>
  <c r="N227" i="3"/>
  <c r="N228" i="3"/>
  <c r="N1603" i="3"/>
  <c r="N1604" i="3"/>
  <c r="N1605" i="3"/>
  <c r="N353" i="3"/>
  <c r="N345" i="3"/>
  <c r="N316" i="3"/>
  <c r="N306" i="3"/>
  <c r="N229" i="3"/>
  <c r="N1606" i="3"/>
  <c r="N1607" i="3"/>
  <c r="N476" i="3"/>
  <c r="N490" i="3"/>
  <c r="N424" i="3"/>
  <c r="N387" i="3"/>
  <c r="N373" i="3"/>
  <c r="N230" i="3"/>
  <c r="N1608" i="3"/>
  <c r="N1609" i="3"/>
  <c r="N431" i="3"/>
  <c r="N530" i="3"/>
  <c r="N561" i="3"/>
  <c r="N504" i="3"/>
  <c r="N411" i="3"/>
  <c r="N1610" i="3"/>
  <c r="N1611" i="3"/>
  <c r="N1612" i="3"/>
  <c r="N516" i="3"/>
  <c r="N597" i="3"/>
  <c r="N606" i="3"/>
  <c r="N531" i="3"/>
  <c r="N472" i="3"/>
  <c r="N354" i="3"/>
  <c r="N1613" i="3"/>
  <c r="N1614" i="3"/>
  <c r="N508" i="3"/>
  <c r="N601" i="3"/>
  <c r="N579" i="3"/>
  <c r="N525" i="3"/>
  <c r="N495" i="3"/>
  <c r="N1615" i="3"/>
  <c r="N1616" i="3"/>
  <c r="N1617" i="3"/>
  <c r="N747" i="3"/>
  <c r="N758" i="3"/>
  <c r="N772" i="3"/>
  <c r="N1618" i="3"/>
  <c r="N1619" i="3"/>
  <c r="N1620" i="3"/>
  <c r="N1621" i="3"/>
  <c r="N795" i="3"/>
  <c r="N799" i="3"/>
  <c r="N945" i="3"/>
  <c r="N953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392" i="3"/>
  <c r="N1645" i="3"/>
  <c r="N1646" i="3"/>
  <c r="N1647" i="3"/>
  <c r="N1648" i="3"/>
  <c r="N1649" i="3"/>
  <c r="N457" i="3"/>
  <c r="N466" i="3"/>
  <c r="N399" i="3"/>
  <c r="N379" i="3"/>
  <c r="N381" i="3"/>
  <c r="N1650" i="3"/>
  <c r="N459" i="3"/>
  <c r="N573" i="3"/>
  <c r="N537" i="3"/>
  <c r="N512" i="3"/>
  <c r="N473" i="3"/>
  <c r="N1651" i="3"/>
  <c r="N395" i="3"/>
  <c r="N1652" i="3"/>
  <c r="N505" i="3"/>
  <c r="N575" i="3"/>
  <c r="N586" i="3"/>
  <c r="N515" i="3"/>
  <c r="N452" i="3"/>
  <c r="N1653" i="3"/>
  <c r="N1654" i="3"/>
  <c r="N1655" i="3"/>
  <c r="N468" i="3"/>
  <c r="N528" i="3"/>
  <c r="N524" i="3"/>
  <c r="N510" i="3"/>
  <c r="N1656" i="3"/>
  <c r="N1657" i="3"/>
  <c r="N1658" i="3"/>
  <c r="N1659" i="3"/>
  <c r="N1660" i="3"/>
  <c r="N1661" i="3"/>
  <c r="N1662" i="3"/>
  <c r="N1663" i="3"/>
  <c r="N1664" i="3"/>
  <c r="N1665" i="3"/>
  <c r="N947" i="3"/>
  <c r="N1666" i="3"/>
  <c r="N1667" i="3"/>
  <c r="N1668" i="3"/>
  <c r="N1669" i="3"/>
  <c r="N231" i="3"/>
  <c r="N1670" i="3"/>
  <c r="N1671" i="3"/>
  <c r="N301" i="3"/>
  <c r="N1672" i="3"/>
  <c r="N1673" i="3"/>
  <c r="N1674" i="3"/>
  <c r="N1675" i="3"/>
  <c r="N1676" i="3"/>
  <c r="N1677" i="3"/>
  <c r="N1678" i="3"/>
  <c r="N1679" i="3"/>
  <c r="N456" i="3"/>
  <c r="N488" i="3"/>
  <c r="N367" i="3"/>
  <c r="N405" i="3"/>
  <c r="N1680" i="3"/>
  <c r="N519" i="3"/>
  <c r="N554" i="3"/>
  <c r="N542" i="3"/>
  <c r="N415" i="3"/>
  <c r="N1681" i="3"/>
  <c r="N1682" i="3"/>
  <c r="N501" i="3"/>
  <c r="N529" i="3"/>
  <c r="N583" i="3"/>
  <c r="N540" i="3"/>
  <c r="N427" i="3"/>
  <c r="N1683" i="3"/>
  <c r="N1684" i="3"/>
  <c r="N763" i="3"/>
  <c r="N784" i="3"/>
  <c r="N757" i="3"/>
  <c r="N1685" i="3"/>
  <c r="N1686" i="3"/>
  <c r="N1687" i="3"/>
  <c r="N1688" i="3"/>
  <c r="N1689" i="3"/>
  <c r="N1690" i="3"/>
  <c r="N1691" i="3"/>
  <c r="N1692" i="3"/>
  <c r="N1693" i="3"/>
  <c r="N1694" i="3"/>
  <c r="N469" i="3"/>
  <c r="N1695" i="3"/>
  <c r="N662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499" i="3"/>
  <c r="N449" i="3"/>
  <c r="N1709" i="3"/>
  <c r="N1710" i="3"/>
  <c r="N1711" i="3"/>
  <c r="N470" i="3"/>
  <c r="N513" i="3"/>
  <c r="N479" i="3"/>
  <c r="N1712" i="3"/>
  <c r="N1713" i="3"/>
  <c r="N1714" i="3"/>
  <c r="N1715" i="3"/>
  <c r="N1716" i="3"/>
  <c r="N1717" i="3"/>
  <c r="N1718" i="3"/>
  <c r="N264" i="3"/>
  <c r="N1719" i="3"/>
  <c r="N1720" i="3"/>
  <c r="N1721" i="3"/>
  <c r="N1722" i="3"/>
  <c r="N1723" i="3"/>
  <c r="N1724" i="3"/>
  <c r="N1725" i="3"/>
  <c r="N1726" i="3"/>
  <c r="N1727" i="3"/>
  <c r="N1728" i="3"/>
  <c r="N1729" i="3"/>
  <c r="N446" i="3"/>
  <c r="N1730" i="3"/>
  <c r="N1731" i="3"/>
  <c r="N454" i="3"/>
  <c r="N1732" i="3"/>
  <c r="N1733" i="3"/>
  <c r="N1734" i="3"/>
  <c r="N1735" i="3"/>
  <c r="N1736" i="3"/>
  <c r="N1737" i="3"/>
  <c r="N1738" i="3"/>
  <c r="N1739" i="3"/>
  <c r="N1740" i="3"/>
  <c r="N1741" i="3"/>
  <c r="N1742" i="3"/>
  <c r="N1069" i="3"/>
  <c r="M588" i="3"/>
  <c r="M429" i="3"/>
  <c r="M274" i="3"/>
  <c r="M116" i="3"/>
  <c r="M1168" i="3"/>
  <c r="M1169" i="3"/>
  <c r="M1170" i="3"/>
  <c r="M1171" i="3"/>
  <c r="M816" i="3"/>
  <c r="M840" i="3"/>
  <c r="M788" i="3"/>
  <c r="M955" i="3"/>
  <c r="M1172" i="3"/>
  <c r="M1173" i="3"/>
  <c r="M926" i="3"/>
  <c r="M1174" i="3"/>
  <c r="M1175" i="3"/>
  <c r="M969" i="3"/>
  <c r="M1006" i="3"/>
  <c r="M1176" i="3"/>
  <c r="M1027" i="3"/>
  <c r="M993" i="3"/>
  <c r="M1177" i="3"/>
  <c r="M767" i="3"/>
  <c r="M915" i="3"/>
  <c r="M918" i="3"/>
  <c r="M877" i="3"/>
  <c r="M941" i="3"/>
  <c r="M1178" i="3"/>
  <c r="M1179" i="3"/>
  <c r="M940" i="3"/>
  <c r="M235" i="3"/>
  <c r="M1180" i="3"/>
  <c r="M1181" i="3"/>
  <c r="M976" i="3"/>
  <c r="M1022" i="3"/>
  <c r="M1021" i="3"/>
  <c r="M989" i="3"/>
  <c r="M1039" i="3"/>
  <c r="M1042" i="3"/>
  <c r="M1011" i="3"/>
  <c r="M990" i="3"/>
  <c r="M792" i="3"/>
  <c r="M919" i="3"/>
  <c r="M903" i="3"/>
  <c r="M817" i="3"/>
  <c r="M961" i="3"/>
  <c r="M1182" i="3"/>
  <c r="M1183" i="3"/>
  <c r="M1184" i="3"/>
  <c r="M1185" i="3"/>
  <c r="M1004" i="3"/>
  <c r="M999" i="3"/>
  <c r="M978" i="3"/>
  <c r="M1186" i="3"/>
  <c r="M1050" i="3"/>
  <c r="M1187" i="3"/>
  <c r="M1188" i="3"/>
  <c r="M1189" i="3"/>
  <c r="M818" i="3"/>
  <c r="M781" i="3"/>
  <c r="M954" i="3"/>
  <c r="M1047" i="3"/>
  <c r="M1020" i="3"/>
  <c r="M996" i="3"/>
  <c r="M1190" i="3"/>
  <c r="M1025" i="3"/>
  <c r="M1191" i="3"/>
  <c r="M1192" i="3"/>
  <c r="M1193" i="3"/>
  <c r="M805" i="3"/>
  <c r="M828" i="3"/>
  <c r="M1194" i="3"/>
  <c r="M1195" i="3"/>
  <c r="M830" i="3"/>
  <c r="M1196" i="3"/>
  <c r="M1197" i="3"/>
  <c r="M1198" i="3"/>
  <c r="M1199" i="3"/>
  <c r="M2" i="3"/>
  <c r="M3" i="3"/>
  <c r="M24" i="3"/>
  <c r="M25" i="3"/>
  <c r="M1200" i="3"/>
  <c r="M26" i="3"/>
  <c r="M252" i="3"/>
  <c r="M27" i="3"/>
  <c r="M28" i="3"/>
  <c r="M29" i="3"/>
  <c r="M30" i="3"/>
  <c r="M1201" i="3"/>
  <c r="M251" i="3"/>
  <c r="M263" i="3"/>
  <c r="M303" i="3"/>
  <c r="M117" i="3"/>
  <c r="M118" i="3"/>
  <c r="M119" i="3"/>
  <c r="M1202" i="3"/>
  <c r="M1203" i="3"/>
  <c r="M1204" i="3"/>
  <c r="M1205" i="3"/>
  <c r="M1206" i="3"/>
  <c r="M327" i="3"/>
  <c r="M391" i="3"/>
  <c r="M433" i="3"/>
  <c r="M366" i="3"/>
  <c r="M333" i="3"/>
  <c r="M120" i="3"/>
  <c r="M121" i="3"/>
  <c r="M1207" i="3"/>
  <c r="M1208" i="3"/>
  <c r="M1209" i="3"/>
  <c r="M1210" i="3"/>
  <c r="M361" i="3"/>
  <c r="M458" i="3"/>
  <c r="M558" i="3"/>
  <c r="M478" i="3"/>
  <c r="M348" i="3"/>
  <c r="M122" i="3"/>
  <c r="M123" i="3"/>
  <c r="M1211" i="3"/>
  <c r="M1212" i="3"/>
  <c r="M1213" i="3"/>
  <c r="M1214" i="3"/>
  <c r="M509" i="3"/>
  <c r="M593" i="3"/>
  <c r="M631" i="3"/>
  <c r="M514" i="3"/>
  <c r="M341" i="3"/>
  <c r="M124" i="3"/>
  <c r="M125" i="3"/>
  <c r="M1215" i="3"/>
  <c r="M1216" i="3"/>
  <c r="M1217" i="3"/>
  <c r="M397" i="3"/>
  <c r="M614" i="3"/>
  <c r="M642" i="3"/>
  <c r="M648" i="3"/>
  <c r="M551" i="3"/>
  <c r="M344" i="3"/>
  <c r="M126" i="3"/>
  <c r="M1218" i="3"/>
  <c r="M1219" i="3"/>
  <c r="M1220" i="3"/>
  <c r="M538" i="3"/>
  <c r="M646" i="3"/>
  <c r="M660" i="3"/>
  <c r="M652" i="3"/>
  <c r="M434" i="3"/>
  <c r="M350" i="3"/>
  <c r="M1221" i="3"/>
  <c r="M1222" i="3"/>
  <c r="M127" i="3"/>
  <c r="M1223" i="3"/>
  <c r="M1224" i="3"/>
  <c r="M1225" i="3"/>
  <c r="M323" i="3"/>
  <c r="M748" i="3"/>
  <c r="M793" i="3"/>
  <c r="M863" i="3"/>
  <c r="M1226" i="3"/>
  <c r="M857" i="3"/>
  <c r="M791" i="3"/>
  <c r="M720" i="3"/>
  <c r="M1227" i="3"/>
  <c r="M1228" i="3"/>
  <c r="M1229" i="3"/>
  <c r="M951" i="3"/>
  <c r="M1230" i="3"/>
  <c r="M1231" i="3"/>
  <c r="M1232" i="3"/>
  <c r="M942" i="3"/>
  <c r="M1233" i="3"/>
  <c r="M1001" i="3"/>
  <c r="M995" i="3"/>
  <c r="M979" i="3"/>
  <c r="M890" i="3"/>
  <c r="M794" i="3"/>
  <c r="M837" i="3"/>
  <c r="M850" i="3"/>
  <c r="M802" i="3"/>
  <c r="M729" i="3"/>
  <c r="M1234" i="3"/>
  <c r="M1235" i="3"/>
  <c r="M965" i="3"/>
  <c r="M968" i="3"/>
  <c r="M950" i="3"/>
  <c r="M1236" i="3"/>
  <c r="M997" i="3"/>
  <c r="M1037" i="3"/>
  <c r="M1002" i="3"/>
  <c r="M1237" i="3"/>
  <c r="M1043" i="3"/>
  <c r="M1038" i="3"/>
  <c r="M1018" i="3"/>
  <c r="M1238" i="3"/>
  <c r="M774" i="3"/>
  <c r="M787" i="3"/>
  <c r="M808" i="3"/>
  <c r="M755" i="3"/>
  <c r="M736" i="3"/>
  <c r="M1239" i="3"/>
  <c r="M1240" i="3"/>
  <c r="M1241" i="3"/>
  <c r="M1242" i="3"/>
  <c r="M1023" i="3"/>
  <c r="M1026" i="3"/>
  <c r="M984" i="3"/>
  <c r="M1243" i="3"/>
  <c r="M1044" i="3"/>
  <c r="M1244" i="3"/>
  <c r="M1245" i="3"/>
  <c r="M1246" i="3"/>
  <c r="M738" i="3"/>
  <c r="M761" i="3"/>
  <c r="M775" i="3"/>
  <c r="M1040" i="3"/>
  <c r="M1046" i="3"/>
  <c r="M1247" i="3"/>
  <c r="M1030" i="3"/>
  <c r="M1248" i="3"/>
  <c r="M1249" i="3"/>
  <c r="M4" i="3"/>
  <c r="M5" i="3"/>
  <c r="M6" i="3"/>
  <c r="M7" i="3"/>
  <c r="M1250" i="3"/>
  <c r="M31" i="3"/>
  <c r="M32" i="3"/>
  <c r="M33" i="3"/>
  <c r="M34" i="3"/>
  <c r="M35" i="3"/>
  <c r="M36" i="3"/>
  <c r="M1251" i="3"/>
  <c r="M37" i="3"/>
  <c r="M259" i="3"/>
  <c r="M260" i="3"/>
  <c r="M38" i="3"/>
  <c r="M128" i="3"/>
  <c r="M129" i="3"/>
  <c r="M1252" i="3"/>
  <c r="M1253" i="3"/>
  <c r="M1254" i="3"/>
  <c r="M257" i="3"/>
  <c r="M383" i="3"/>
  <c r="M389" i="3"/>
  <c r="M382" i="3"/>
  <c r="M332" i="3"/>
  <c r="M130" i="3"/>
  <c r="M131" i="3"/>
  <c r="M132" i="3"/>
  <c r="M1255" i="3"/>
  <c r="M1256" i="3"/>
  <c r="M1257" i="3"/>
  <c r="M1258" i="3"/>
  <c r="M394" i="3"/>
  <c r="M610" i="3"/>
  <c r="M521" i="3"/>
  <c r="M481" i="3"/>
  <c r="M375" i="3"/>
  <c r="M133" i="3"/>
  <c r="M134" i="3"/>
  <c r="M1259" i="3"/>
  <c r="M1260" i="3"/>
  <c r="M1261" i="3"/>
  <c r="M1262" i="3"/>
  <c r="M370" i="3"/>
  <c r="M600" i="3"/>
  <c r="M680" i="3"/>
  <c r="M622" i="3"/>
  <c r="M555" i="3"/>
  <c r="M400" i="3"/>
  <c r="M135" i="3"/>
  <c r="M136" i="3"/>
  <c r="M1263" i="3"/>
  <c r="M1264" i="3"/>
  <c r="M1265" i="3"/>
  <c r="M526" i="3"/>
  <c r="M623" i="3"/>
  <c r="M669" i="3"/>
  <c r="M638" i="3"/>
  <c r="M598" i="3"/>
  <c r="M384" i="3"/>
  <c r="M137" i="3"/>
  <c r="M138" i="3"/>
  <c r="M1266" i="3"/>
  <c r="M1267" i="3"/>
  <c r="M1268" i="3"/>
  <c r="M587" i="3"/>
  <c r="M678" i="3"/>
  <c r="M694" i="3"/>
  <c r="M668" i="3"/>
  <c r="M549" i="3"/>
  <c r="M380" i="3"/>
  <c r="M139" i="3"/>
  <c r="M276" i="3"/>
  <c r="M1269" i="3"/>
  <c r="M1270" i="3"/>
  <c r="M1271" i="3"/>
  <c r="M1272" i="3"/>
  <c r="M1273" i="3"/>
  <c r="M644" i="3"/>
  <c r="M695" i="3"/>
  <c r="M698" i="3"/>
  <c r="M663" i="3"/>
  <c r="M627" i="3"/>
  <c r="M297" i="3"/>
  <c r="M1274" i="3"/>
  <c r="M1275" i="3"/>
  <c r="M342" i="3"/>
  <c r="M1276" i="3"/>
  <c r="M1277" i="3"/>
  <c r="M1278" i="3"/>
  <c r="M140" i="3"/>
  <c r="M1007" i="3"/>
  <c r="M1279" i="3"/>
  <c r="M1280" i="3"/>
  <c r="M1281" i="3"/>
  <c r="M852" i="3"/>
  <c r="M886" i="3"/>
  <c r="M889" i="3"/>
  <c r="M855" i="3"/>
  <c r="M731" i="3"/>
  <c r="M1282" i="3"/>
  <c r="M1283" i="3"/>
  <c r="M936" i="3"/>
  <c r="M949" i="3"/>
  <c r="M935" i="3"/>
  <c r="M1284" i="3"/>
  <c r="M1285" i="3"/>
  <c r="M1286" i="3"/>
  <c r="M985" i="3"/>
  <c r="M1287" i="3"/>
  <c r="M1288" i="3"/>
  <c r="M1289" i="3"/>
  <c r="M988" i="3"/>
  <c r="M1290" i="3"/>
  <c r="M1291" i="3"/>
  <c r="M913" i="3"/>
  <c r="M745" i="3"/>
  <c r="M862" i="3"/>
  <c r="M891" i="3"/>
  <c r="M882" i="3"/>
  <c r="M848" i="3"/>
  <c r="M730" i="3"/>
  <c r="M1292" i="3"/>
  <c r="M1293" i="3"/>
  <c r="M1294" i="3"/>
  <c r="M929" i="3"/>
  <c r="M972" i="3"/>
  <c r="M946" i="3"/>
  <c r="M928" i="3"/>
  <c r="M1024" i="3"/>
  <c r="M1032" i="3"/>
  <c r="M1012" i="3"/>
  <c r="M1295" i="3"/>
  <c r="M1013" i="3"/>
  <c r="M814" i="3"/>
  <c r="M897" i="3"/>
  <c r="M905" i="3"/>
  <c r="M888" i="3"/>
  <c r="M880" i="3"/>
  <c r="M760" i="3"/>
  <c r="M1296" i="3"/>
  <c r="M1297" i="3"/>
  <c r="M1298" i="3"/>
  <c r="M1299" i="3"/>
  <c r="M1009" i="3"/>
  <c r="M1008" i="3"/>
  <c r="M1035" i="3"/>
  <c r="M981" i="3"/>
  <c r="M1300" i="3"/>
  <c r="M1301" i="3"/>
  <c r="M868" i="3"/>
  <c r="M907" i="3"/>
  <c r="M895" i="3"/>
  <c r="M801" i="3"/>
  <c r="M1302" i="3"/>
  <c r="M1303" i="3"/>
  <c r="M1304" i="3"/>
  <c r="M1305" i="3"/>
  <c r="M1029" i="3"/>
  <c r="M1005" i="3"/>
  <c r="M1306" i="3"/>
  <c r="M719" i="3"/>
  <c r="M904" i="3"/>
  <c r="M896" i="3"/>
  <c r="M870" i="3"/>
  <c r="M735" i="3"/>
  <c r="M727" i="3"/>
  <c r="M843" i="3"/>
  <c r="M847" i="3"/>
  <c r="M1307" i="3"/>
  <c r="M1308" i="3"/>
  <c r="M1309" i="3"/>
  <c r="M1310" i="3"/>
  <c r="M1311" i="3"/>
  <c r="M1312" i="3"/>
  <c r="M8" i="3"/>
  <c r="M39" i="3"/>
  <c r="M40" i="3"/>
  <c r="M41" i="3"/>
  <c r="M42" i="3"/>
  <c r="M43" i="3"/>
  <c r="M1313" i="3"/>
  <c r="M44" i="3"/>
  <c r="M45" i="3"/>
  <c r="M46" i="3"/>
  <c r="M47" i="3"/>
  <c r="M48" i="3"/>
  <c r="M49" i="3"/>
  <c r="M141" i="3"/>
  <c r="M1314" i="3"/>
  <c r="M250" i="3"/>
  <c r="M261" i="3"/>
  <c r="M262" i="3"/>
  <c r="M339" i="3"/>
  <c r="M343" i="3"/>
  <c r="M142" i="3"/>
  <c r="M143" i="3"/>
  <c r="M144" i="3"/>
  <c r="M1315" i="3"/>
  <c r="M1316" i="3"/>
  <c r="M352" i="3"/>
  <c r="M453" i="3"/>
  <c r="M523" i="3"/>
  <c r="M475" i="3"/>
  <c r="M355" i="3"/>
  <c r="M272" i="3"/>
  <c r="M145" i="3"/>
  <c r="M146" i="3"/>
  <c r="M1317" i="3"/>
  <c r="M1318" i="3"/>
  <c r="M1319" i="3"/>
  <c r="M346" i="3"/>
  <c r="M507" i="3"/>
  <c r="M594" i="3"/>
  <c r="M629" i="3"/>
  <c r="M544" i="3"/>
  <c r="M364" i="3"/>
  <c r="M147" i="3"/>
  <c r="M148" i="3"/>
  <c r="M149" i="3"/>
  <c r="M1320" i="3"/>
  <c r="M50" i="3"/>
  <c r="M1321" i="3"/>
  <c r="M577" i="3"/>
  <c r="M658" i="3"/>
  <c r="M675" i="3"/>
  <c r="M666" i="3"/>
  <c r="M605" i="3"/>
  <c r="M428" i="3"/>
  <c r="M292" i="3"/>
  <c r="M150" i="3"/>
  <c r="M1322" i="3"/>
  <c r="M1323" i="3"/>
  <c r="M717" i="3"/>
  <c r="M463" i="3"/>
  <c r="M635" i="3"/>
  <c r="M699" i="3"/>
  <c r="M700" i="3"/>
  <c r="M681" i="3"/>
  <c r="M621" i="3"/>
  <c r="M440" i="3"/>
  <c r="M289" i="3"/>
  <c r="M151" i="3"/>
  <c r="M1324" i="3"/>
  <c r="M713" i="3"/>
  <c r="M1325" i="3"/>
  <c r="M1326" i="3"/>
  <c r="M557" i="3"/>
  <c r="M676" i="3"/>
  <c r="M709" i="3"/>
  <c r="M707" i="3"/>
  <c r="M689" i="3"/>
  <c r="M582" i="3"/>
  <c r="M363" i="3"/>
  <c r="M152" i="3"/>
  <c r="M288" i="3"/>
  <c r="M153" i="3"/>
  <c r="M1327" i="3"/>
  <c r="M1328" i="3"/>
  <c r="M616" i="3"/>
  <c r="M701" i="3"/>
  <c r="M711" i="3"/>
  <c r="M706" i="3"/>
  <c r="M677" i="3"/>
  <c r="M609" i="3"/>
  <c r="M591" i="3"/>
  <c r="M1329" i="3"/>
  <c r="M1330" i="3"/>
  <c r="M1331" i="3"/>
  <c r="M1332" i="3"/>
  <c r="M1034" i="3"/>
  <c r="M829" i="3"/>
  <c r="M876" i="3"/>
  <c r="M902" i="3"/>
  <c r="M892" i="3"/>
  <c r="M858" i="3"/>
  <c r="M749" i="3"/>
  <c r="M1333" i="3"/>
  <c r="M1334" i="3"/>
  <c r="M938" i="3"/>
  <c r="M1335" i="3"/>
  <c r="M1336" i="3"/>
  <c r="M1337" i="3"/>
  <c r="M1338" i="3"/>
  <c r="M1339" i="3"/>
  <c r="M1340" i="3"/>
  <c r="M1341" i="3"/>
  <c r="M1342" i="3"/>
  <c r="M974" i="3"/>
  <c r="M1343" i="3"/>
  <c r="M1344" i="3"/>
  <c r="M845" i="3"/>
  <c r="M1345" i="3"/>
  <c r="M835" i="3"/>
  <c r="M898" i="3"/>
  <c r="M908" i="3"/>
  <c r="M827" i="3"/>
  <c r="M723" i="3"/>
  <c r="M1346" i="3"/>
  <c r="M1347" i="3"/>
  <c r="M933" i="3"/>
  <c r="M934" i="3"/>
  <c r="M1348" i="3"/>
  <c r="M1033" i="3"/>
  <c r="M1031" i="3"/>
  <c r="M1003" i="3"/>
  <c r="M1349" i="3"/>
  <c r="M846" i="3"/>
  <c r="M893" i="3"/>
  <c r="M873" i="3"/>
  <c r="M750" i="3"/>
  <c r="M1350" i="3"/>
  <c r="M1351" i="3"/>
  <c r="M1017" i="3"/>
  <c r="M1352" i="3"/>
  <c r="M1010" i="3"/>
  <c r="M986" i="3"/>
  <c r="M1353" i="3"/>
  <c r="M1354" i="3"/>
  <c r="M869" i="3"/>
  <c r="M871" i="3"/>
  <c r="M773" i="3"/>
  <c r="M1355" i="3"/>
  <c r="M1356" i="3"/>
  <c r="M1357" i="3"/>
  <c r="M782" i="3"/>
  <c r="M1358" i="3"/>
  <c r="M9" i="3"/>
  <c r="M10" i="3"/>
  <c r="M51" i="3"/>
  <c r="M52" i="3"/>
  <c r="M1359" i="3"/>
  <c r="M1360" i="3"/>
  <c r="M53" i="3"/>
  <c r="M54" i="3"/>
  <c r="M55" i="3"/>
  <c r="M56" i="3"/>
  <c r="M57" i="3"/>
  <c r="M58" i="3"/>
  <c r="M1361" i="3"/>
  <c r="M1362" i="3"/>
  <c r="M253" i="3"/>
  <c r="M256" i="3"/>
  <c r="M59" i="3"/>
  <c r="M60" i="3"/>
  <c r="M154" i="3"/>
  <c r="M155" i="3"/>
  <c r="M156" i="3"/>
  <c r="M1363" i="3"/>
  <c r="M1364" i="3"/>
  <c r="M255" i="3"/>
  <c r="M356" i="3"/>
  <c r="M376" i="3"/>
  <c r="M357" i="3"/>
  <c r="M309" i="3"/>
  <c r="M157" i="3"/>
  <c r="M158" i="3"/>
  <c r="M159" i="3"/>
  <c r="M1365" i="3"/>
  <c r="M298" i="3"/>
  <c r="M414" i="3"/>
  <c r="M502" i="3"/>
  <c r="M539" i="3"/>
  <c r="M441" i="3"/>
  <c r="M365" i="3"/>
  <c r="M160" i="3"/>
  <c r="M161" i="3"/>
  <c r="M162" i="3"/>
  <c r="M1366" i="3"/>
  <c r="M402" i="3"/>
  <c r="M599" i="3"/>
  <c r="M620" i="3"/>
  <c r="M626" i="3"/>
  <c r="M568" i="3"/>
  <c r="M417" i="3"/>
  <c r="M278" i="3"/>
  <c r="M163" i="3"/>
  <c r="M164" i="3"/>
  <c r="M398" i="3"/>
  <c r="M604" i="3"/>
  <c r="M674" i="3"/>
  <c r="M697" i="3"/>
  <c r="M685" i="3"/>
  <c r="M584" i="3"/>
  <c r="M451" i="3"/>
  <c r="M300" i="3"/>
  <c r="M165" i="3"/>
  <c r="M1367" i="3"/>
  <c r="M536" i="3"/>
  <c r="M656" i="3"/>
  <c r="M693" i="3"/>
  <c r="M708" i="3"/>
  <c r="M710" i="3"/>
  <c r="M692" i="3"/>
  <c r="M611" i="3"/>
  <c r="M407" i="3"/>
  <c r="M308" i="3"/>
  <c r="M1368" i="3"/>
  <c r="M1369" i="3"/>
  <c r="M396" i="3"/>
  <c r="M1370" i="3"/>
  <c r="M647" i="3"/>
  <c r="M696" i="3"/>
  <c r="M714" i="3"/>
  <c r="M715" i="3"/>
  <c r="M712" i="3"/>
  <c r="M691" i="3"/>
  <c r="M608" i="3"/>
  <c r="M388" i="3"/>
  <c r="M1371" i="3"/>
  <c r="M1372" i="3"/>
  <c r="M1373" i="3"/>
  <c r="M844" i="3"/>
  <c r="M912" i="3"/>
  <c r="M920" i="3"/>
  <c r="M914" i="3"/>
  <c r="M910" i="3"/>
  <c r="M874" i="3"/>
  <c r="M796" i="3"/>
  <c r="M721" i="3"/>
  <c r="M1374" i="3"/>
  <c r="M1375" i="3"/>
  <c r="M959" i="3"/>
  <c r="M1376" i="3"/>
  <c r="M1377" i="3"/>
  <c r="M901" i="3"/>
  <c r="M917" i="3"/>
  <c r="M911" i="3"/>
  <c r="M900" i="3"/>
  <c r="M856" i="3"/>
  <c r="M776" i="3"/>
  <c r="M1378" i="3"/>
  <c r="M975" i="3"/>
  <c r="M973" i="3"/>
  <c r="M925" i="3"/>
  <c r="M931" i="3"/>
  <c r="M1379" i="3"/>
  <c r="M1380" i="3"/>
  <c r="M1381" i="3"/>
  <c r="M1382" i="3"/>
  <c r="M1383" i="3"/>
  <c r="M1384" i="3"/>
  <c r="M1385" i="3"/>
  <c r="M860" i="3"/>
  <c r="M883" i="3"/>
  <c r="M879" i="3"/>
  <c r="M841" i="3"/>
  <c r="M851" i="3"/>
  <c r="M1386" i="3"/>
  <c r="M1387" i="3"/>
  <c r="M1388" i="3"/>
  <c r="M956" i="3"/>
  <c r="M236" i="3"/>
  <c r="M1389" i="3"/>
  <c r="M1019" i="3"/>
  <c r="M1390" i="3"/>
  <c r="M746" i="3"/>
  <c r="M798" i="3"/>
  <c r="M849" i="3"/>
  <c r="M820" i="3"/>
  <c r="M785" i="3"/>
  <c r="M734" i="3"/>
  <c r="M1391" i="3"/>
  <c r="M1014" i="3"/>
  <c r="M1392" i="3"/>
  <c r="M1393" i="3"/>
  <c r="M832" i="3"/>
  <c r="M725" i="3"/>
  <c r="M780" i="3"/>
  <c r="M921" i="3"/>
  <c r="M765" i="3"/>
  <c r="M752" i="3"/>
  <c r="M770" i="3"/>
  <c r="M1394" i="3"/>
  <c r="M753" i="3"/>
  <c r="M739" i="3"/>
  <c r="M1395" i="3"/>
  <c r="M1396" i="3"/>
  <c r="M1397" i="3"/>
  <c r="M1398" i="3"/>
  <c r="M1399" i="3"/>
  <c r="M1400" i="3"/>
  <c r="M61" i="3"/>
  <c r="M62" i="3"/>
  <c r="M63" i="3"/>
  <c r="M64" i="3"/>
  <c r="M65" i="3"/>
  <c r="M1401" i="3"/>
  <c r="M1402" i="3"/>
  <c r="M66" i="3"/>
  <c r="M67" i="3"/>
  <c r="M68" i="3"/>
  <c r="M69" i="3"/>
  <c r="M70" i="3"/>
  <c r="M71" i="3"/>
  <c r="M166" i="3"/>
  <c r="M1403" i="3"/>
  <c r="M1404" i="3"/>
  <c r="M258" i="3"/>
  <c r="M254" i="3"/>
  <c r="M299" i="3"/>
  <c r="M271" i="3"/>
  <c r="M167" i="3"/>
  <c r="M168" i="3"/>
  <c r="M169" i="3"/>
  <c r="M1405" i="3"/>
  <c r="M1406" i="3"/>
  <c r="M275" i="3"/>
  <c r="M386" i="3"/>
  <c r="M436" i="3"/>
  <c r="M371" i="3"/>
  <c r="M325" i="3"/>
  <c r="M170" i="3"/>
  <c r="M171" i="3"/>
  <c r="M172" i="3"/>
  <c r="M1407" i="3"/>
  <c r="M1408" i="3"/>
  <c r="M500" i="3"/>
  <c r="M506" i="3"/>
  <c r="M535" i="3"/>
  <c r="M496" i="3"/>
  <c r="M494" i="3"/>
  <c r="M295" i="3"/>
  <c r="M173" i="3"/>
  <c r="M174" i="3"/>
  <c r="M1409" i="3"/>
  <c r="M437" i="3"/>
  <c r="M596" i="3"/>
  <c r="M686" i="3"/>
  <c r="M585" i="3"/>
  <c r="M590" i="3"/>
  <c r="M498" i="3"/>
  <c r="M281" i="3"/>
  <c r="M175" i="3"/>
  <c r="M1410" i="3"/>
  <c r="M1411" i="3"/>
  <c r="M567" i="3"/>
  <c r="M673" i="3"/>
  <c r="M682" i="3"/>
  <c r="M654" i="3"/>
  <c r="M645" i="3"/>
  <c r="M425" i="3"/>
  <c r="M176" i="3"/>
  <c r="M177" i="3"/>
  <c r="M483" i="3"/>
  <c r="M661" i="3"/>
  <c r="M704" i="3"/>
  <c r="M702" i="3"/>
  <c r="M672" i="3"/>
  <c r="M602" i="3"/>
  <c r="M408" i="3"/>
  <c r="M284" i="3"/>
  <c r="M1412" i="3"/>
  <c r="M574" i="3"/>
  <c r="M683" i="3"/>
  <c r="M705" i="3"/>
  <c r="M703" i="3"/>
  <c r="M679" i="3"/>
  <c r="M716" i="3"/>
  <c r="M522" i="3"/>
  <c r="M1413" i="3"/>
  <c r="M819" i="3"/>
  <c r="M875" i="3"/>
  <c r="M899" i="3"/>
  <c r="M894" i="3"/>
  <c r="M867" i="3"/>
  <c r="M826" i="3"/>
  <c r="M859" i="3"/>
  <c r="M1414" i="3"/>
  <c r="M1415" i="3"/>
  <c r="M1049" i="3"/>
  <c r="M1416" i="3"/>
  <c r="M854" i="3"/>
  <c r="M887" i="3"/>
  <c r="M884" i="3"/>
  <c r="M864" i="3"/>
  <c r="M909" i="3"/>
  <c r="M865" i="3"/>
  <c r="M1417" i="3"/>
  <c r="M948" i="3"/>
  <c r="M1418" i="3"/>
  <c r="M1419" i="3"/>
  <c r="M1420" i="3"/>
  <c r="M1421" i="3"/>
  <c r="M777" i="3"/>
  <c r="M872" i="3"/>
  <c r="M878" i="3"/>
  <c r="M881" i="3"/>
  <c r="M916" i="3"/>
  <c r="M885" i="3"/>
  <c r="M1422" i="3"/>
  <c r="M1423" i="3"/>
  <c r="M1424" i="3"/>
  <c r="M754" i="3"/>
  <c r="M797" i="3"/>
  <c r="M853" i="3"/>
  <c r="M1425" i="3"/>
  <c r="M1426" i="3"/>
  <c r="M1427" i="3"/>
  <c r="M764" i="3"/>
  <c r="M1428" i="3"/>
  <c r="M1429" i="3"/>
  <c r="M1430" i="3"/>
  <c r="M1431" i="3"/>
  <c r="M1432" i="3"/>
  <c r="M1433" i="3"/>
  <c r="M1434" i="3"/>
  <c r="M1435" i="3"/>
  <c r="M1436" i="3"/>
  <c r="M72" i="3"/>
  <c r="M73" i="3"/>
  <c r="M74" i="3"/>
  <c r="M75" i="3"/>
  <c r="M76" i="3"/>
  <c r="M77" i="3"/>
  <c r="M1437" i="3"/>
  <c r="M1438" i="3"/>
  <c r="M1439" i="3"/>
  <c r="M1440" i="3"/>
  <c r="M78" i="3"/>
  <c r="M79" i="3"/>
  <c r="M80" i="3"/>
  <c r="M178" i="3"/>
  <c r="M179" i="3"/>
  <c r="M180" i="3"/>
  <c r="M1441" i="3"/>
  <c r="M1442" i="3"/>
  <c r="M285" i="3"/>
  <c r="M312" i="3"/>
  <c r="M324" i="3"/>
  <c r="M314" i="3"/>
  <c r="M181" i="3"/>
  <c r="M182" i="3"/>
  <c r="M183" i="3"/>
  <c r="M1443" i="3"/>
  <c r="M290" i="3"/>
  <c r="M369" i="3"/>
  <c r="M406" i="3"/>
  <c r="M390" i="3"/>
  <c r="M304" i="3"/>
  <c r="M184" i="3"/>
  <c r="M185" i="3"/>
  <c r="M186" i="3"/>
  <c r="M1444" i="3"/>
  <c r="M1445" i="3"/>
  <c r="M416" i="3"/>
  <c r="M489" i="3"/>
  <c r="M532" i="3"/>
  <c r="M442" i="3"/>
  <c r="M409" i="3"/>
  <c r="M328" i="3"/>
  <c r="M187" i="3"/>
  <c r="M1446" i="3"/>
  <c r="M1447" i="3"/>
  <c r="M1448" i="3"/>
  <c r="M487" i="3"/>
  <c r="M613" i="3"/>
  <c r="M634" i="3"/>
  <c r="M618" i="3"/>
  <c r="M545" i="3"/>
  <c r="M484" i="3"/>
  <c r="M362" i="3"/>
  <c r="M188" i="3"/>
  <c r="M1449" i="3"/>
  <c r="M1450" i="3"/>
  <c r="M612" i="3"/>
  <c r="M670" i="3"/>
  <c r="M671" i="3"/>
  <c r="M655" i="3"/>
  <c r="M589" i="3"/>
  <c r="M465" i="3"/>
  <c r="M336" i="3"/>
  <c r="M1451" i="3"/>
  <c r="M1452" i="3"/>
  <c r="M563" i="3"/>
  <c r="M439" i="3"/>
  <c r="M659" i="3"/>
  <c r="M690" i="3"/>
  <c r="M687" i="3"/>
  <c r="M664" i="3"/>
  <c r="M569" i="3"/>
  <c r="M448" i="3"/>
  <c r="M317" i="3"/>
  <c r="M1453" i="3"/>
  <c r="M482" i="3"/>
  <c r="M650" i="3"/>
  <c r="M688" i="3"/>
  <c r="M684" i="3"/>
  <c r="M657" i="3"/>
  <c r="M560" i="3"/>
  <c r="M421" i="3"/>
  <c r="M1454" i="3"/>
  <c r="M1455" i="3"/>
  <c r="M834" i="3"/>
  <c r="M861" i="3"/>
  <c r="M866" i="3"/>
  <c r="M838" i="3"/>
  <c r="M779" i="3"/>
  <c r="M733" i="3"/>
  <c r="M1456" i="3"/>
  <c r="M1457" i="3"/>
  <c r="M1458" i="3"/>
  <c r="M810" i="3"/>
  <c r="M839" i="3"/>
  <c r="M842" i="3"/>
  <c r="M824" i="3"/>
  <c r="M800" i="3"/>
  <c r="M771" i="3"/>
  <c r="M836" i="3"/>
  <c r="M1459" i="3"/>
  <c r="M1460" i="3"/>
  <c r="M927" i="3"/>
  <c r="M962" i="3"/>
  <c r="M1461" i="3"/>
  <c r="M762" i="3"/>
  <c r="M786" i="3"/>
  <c r="M833" i="3"/>
  <c r="M821" i="3"/>
  <c r="M815" i="3"/>
  <c r="M809" i="3"/>
  <c r="M1462" i="3"/>
  <c r="M1463" i="3"/>
  <c r="M1464" i="3"/>
  <c r="M1465" i="3"/>
  <c r="M1466" i="3"/>
  <c r="M240" i="3"/>
  <c r="M1467" i="3"/>
  <c r="M1468" i="3"/>
  <c r="M1469" i="3"/>
  <c r="M1470" i="3"/>
  <c r="M1471" i="3"/>
  <c r="M1472" i="3"/>
  <c r="M1473" i="3"/>
  <c r="M1474" i="3"/>
  <c r="M1475" i="3"/>
  <c r="M1476" i="3"/>
  <c r="M81" i="3"/>
  <c r="M82" i="3"/>
  <c r="M83" i="3"/>
  <c r="M189" i="3"/>
  <c r="M1477" i="3"/>
  <c r="M1478" i="3"/>
  <c r="M1479" i="3"/>
  <c r="M190" i="3"/>
  <c r="M191" i="3"/>
  <c r="M192" i="3"/>
  <c r="M193" i="3"/>
  <c r="M194" i="3"/>
  <c r="M1480" i="3"/>
  <c r="M1481" i="3"/>
  <c r="M1482" i="3"/>
  <c r="M305" i="3"/>
  <c r="M283" i="3"/>
  <c r="M273" i="3"/>
  <c r="M195" i="3"/>
  <c r="M196" i="3"/>
  <c r="M197" i="3"/>
  <c r="M1483" i="3"/>
  <c r="M1484" i="3"/>
  <c r="M1485" i="3"/>
  <c r="M334" i="3"/>
  <c r="M378" i="3"/>
  <c r="M340" i="3"/>
  <c r="M360" i="3"/>
  <c r="M302" i="3"/>
  <c r="M198" i="3"/>
  <c r="M199" i="3"/>
  <c r="M1486" i="3"/>
  <c r="M1487" i="3"/>
  <c r="M430" i="3"/>
  <c r="M486" i="3"/>
  <c r="M511" i="3"/>
  <c r="M492" i="3"/>
  <c r="M374" i="3"/>
  <c r="M326" i="3"/>
  <c r="M200" i="3"/>
  <c r="M1488" i="3"/>
  <c r="M1489" i="3"/>
  <c r="M461" i="3"/>
  <c r="M534" i="3"/>
  <c r="M615" i="3"/>
  <c r="M595" i="3"/>
  <c r="M553" i="3"/>
  <c r="M497" i="3"/>
  <c r="M393" i="3"/>
  <c r="M265" i="3"/>
  <c r="M1490" i="3"/>
  <c r="M1491" i="3"/>
  <c r="M541" i="3"/>
  <c r="M632" i="3"/>
  <c r="M643" i="3"/>
  <c r="M637" i="3"/>
  <c r="M565" i="3"/>
  <c r="M559" i="3"/>
  <c r="M349" i="3"/>
  <c r="M1492" i="3"/>
  <c r="M571" i="3"/>
  <c r="M1493" i="3"/>
  <c r="M603" i="3"/>
  <c r="M651" i="3"/>
  <c r="M667" i="3"/>
  <c r="M649" i="3"/>
  <c r="M581" i="3"/>
  <c r="M455" i="3"/>
  <c r="M1494" i="3"/>
  <c r="M1495" i="3"/>
  <c r="M548" i="3"/>
  <c r="M201" i="3"/>
  <c r="M665" i="3"/>
  <c r="M636" i="3"/>
  <c r="M578" i="3"/>
  <c r="M438" i="3"/>
  <c r="M1496" i="3"/>
  <c r="M732" i="3"/>
  <c r="M813" i="3"/>
  <c r="M825" i="3"/>
  <c r="M812" i="3"/>
  <c r="M756" i="3"/>
  <c r="M1497" i="3"/>
  <c r="M1498" i="3"/>
  <c r="M1499" i="3"/>
  <c r="M743" i="3"/>
  <c r="M778" i="3"/>
  <c r="M769" i="3"/>
  <c r="M742" i="3"/>
  <c r="M1500" i="3"/>
  <c r="M237" i="3"/>
  <c r="M238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202" i="3"/>
  <c r="M203" i="3"/>
  <c r="M204" i="3"/>
  <c r="M1516" i="3"/>
  <c r="M1517" i="3"/>
  <c r="M1518" i="3"/>
  <c r="M205" i="3"/>
  <c r="M206" i="3"/>
  <c r="M207" i="3"/>
  <c r="M208" i="3"/>
  <c r="M209" i="3"/>
  <c r="M1519" i="3"/>
  <c r="M1520" i="3"/>
  <c r="M1521" i="3"/>
  <c r="M268" i="3"/>
  <c r="M277" i="3"/>
  <c r="M210" i="3"/>
  <c r="M267" i="3"/>
  <c r="M211" i="3"/>
  <c r="M212" i="3"/>
  <c r="M1522" i="3"/>
  <c r="M1523" i="3"/>
  <c r="M1524" i="3"/>
  <c r="M213" i="3"/>
  <c r="M377" i="3"/>
  <c r="M351" i="3"/>
  <c r="M291" i="3"/>
  <c r="M214" i="3"/>
  <c r="M1525" i="3"/>
  <c r="M1526" i="3"/>
  <c r="M420" i="3"/>
  <c r="M460" i="3"/>
  <c r="M491" i="3"/>
  <c r="M477" i="3"/>
  <c r="M423" i="3"/>
  <c r="M311" i="3"/>
  <c r="M215" i="3"/>
  <c r="M1527" i="3"/>
  <c r="M410" i="3"/>
  <c r="M543" i="3"/>
  <c r="M576" i="3"/>
  <c r="M566" i="3"/>
  <c r="M527" i="3"/>
  <c r="M444" i="3"/>
  <c r="M335" i="3"/>
  <c r="M286" i="3"/>
  <c r="M1528" i="3"/>
  <c r="M533" i="3"/>
  <c r="M628" i="3"/>
  <c r="M639" i="3"/>
  <c r="M630" i="3"/>
  <c r="M570" i="3"/>
  <c r="M480" i="3"/>
  <c r="M310" i="3"/>
  <c r="M1529" i="3"/>
  <c r="M1530" i="3"/>
  <c r="M552" i="3"/>
  <c r="M633" i="3"/>
  <c r="M653" i="3"/>
  <c r="M641" i="3"/>
  <c r="M592" i="3"/>
  <c r="M518" i="3"/>
  <c r="M1531" i="3"/>
  <c r="M718" i="3"/>
  <c r="M737" i="3"/>
  <c r="M822" i="3"/>
  <c r="M831" i="3"/>
  <c r="M823" i="3"/>
  <c r="M790" i="3"/>
  <c r="M726" i="3"/>
  <c r="M1532" i="3"/>
  <c r="M1533" i="3"/>
  <c r="M744" i="3"/>
  <c r="M803" i="3"/>
  <c r="M783" i="3"/>
  <c r="M751" i="3"/>
  <c r="M1534" i="3"/>
  <c r="M1535" i="3"/>
  <c r="M1536" i="3"/>
  <c r="M937" i="3"/>
  <c r="M963" i="3"/>
  <c r="M960" i="3"/>
  <c r="M1537" i="3"/>
  <c r="M1538" i="3"/>
  <c r="M740" i="3"/>
  <c r="M1539" i="3"/>
  <c r="M1540" i="3"/>
  <c r="M957" i="3"/>
  <c r="M967" i="3"/>
  <c r="M1541" i="3"/>
  <c r="M1542" i="3"/>
  <c r="M1543" i="3"/>
  <c r="M1544" i="3"/>
  <c r="M1545" i="3"/>
  <c r="M807" i="3"/>
  <c r="M930" i="3"/>
  <c r="M728" i="3"/>
  <c r="M1546" i="3"/>
  <c r="M1547" i="3"/>
  <c r="M1548" i="3"/>
  <c r="M1549" i="3"/>
  <c r="M1550" i="3"/>
  <c r="M1551" i="3"/>
  <c r="M1552" i="3"/>
  <c r="M1553" i="3"/>
  <c r="M216" i="3"/>
  <c r="M1554" i="3"/>
  <c r="M1555" i="3"/>
  <c r="M1556" i="3"/>
  <c r="M1557" i="3"/>
  <c r="M1558" i="3"/>
  <c r="M217" i="3"/>
  <c r="M218" i="3"/>
  <c r="M219" i="3"/>
  <c r="M1559" i="3"/>
  <c r="M1560" i="3"/>
  <c r="M1561" i="3"/>
  <c r="M1562" i="3"/>
  <c r="M294" i="3"/>
  <c r="M269" i="3"/>
  <c r="M220" i="3"/>
  <c r="M221" i="3"/>
  <c r="M222" i="3"/>
  <c r="M1563" i="3"/>
  <c r="M1564" i="3"/>
  <c r="M338" i="3"/>
  <c r="M321" i="3"/>
  <c r="M318" i="3"/>
  <c r="M270" i="3"/>
  <c r="M223" i="3"/>
  <c r="M1565" i="3"/>
  <c r="M1566" i="3"/>
  <c r="M467" i="3"/>
  <c r="M493" i="3"/>
  <c r="M471" i="3"/>
  <c r="M359" i="3"/>
  <c r="M322" i="3"/>
  <c r="M224" i="3"/>
  <c r="M1567" i="3"/>
  <c r="M1568" i="3"/>
  <c r="M503" i="3"/>
  <c r="M580" i="3"/>
  <c r="M572" i="3"/>
  <c r="M517" i="3"/>
  <c r="M419" i="3"/>
  <c r="M331" i="3"/>
  <c r="M1569" i="3"/>
  <c r="M435" i="3"/>
  <c r="M556" i="3"/>
  <c r="M625" i="3"/>
  <c r="M617" i="3"/>
  <c r="M547" i="3"/>
  <c r="M432" i="3"/>
  <c r="M372" i="3"/>
  <c r="M1570" i="3"/>
  <c r="M447" i="3"/>
  <c r="M562" i="3"/>
  <c r="M624" i="3"/>
  <c r="M619" i="3"/>
  <c r="M546" i="3"/>
  <c r="M443" i="3"/>
  <c r="M1571" i="3"/>
  <c r="M1572" i="3"/>
  <c r="M759" i="3"/>
  <c r="M804" i="3"/>
  <c r="M806" i="3"/>
  <c r="M766" i="3"/>
  <c r="M1573" i="3"/>
  <c r="M1574" i="3"/>
  <c r="M1575" i="3"/>
  <c r="M741" i="3"/>
  <c r="M768" i="3"/>
  <c r="M1576" i="3"/>
  <c r="M1577" i="3"/>
  <c r="M924" i="3"/>
  <c r="M1578" i="3"/>
  <c r="M1579" i="3"/>
  <c r="M1580" i="3"/>
  <c r="M932" i="3"/>
  <c r="M1581" i="3"/>
  <c r="M1582" i="3"/>
  <c r="M233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225" i="3"/>
  <c r="M1597" i="3"/>
  <c r="M1598" i="3"/>
  <c r="M1599" i="3"/>
  <c r="M226" i="3"/>
  <c r="M1600" i="3"/>
  <c r="M1601" i="3"/>
  <c r="M1602" i="3"/>
  <c r="M227" i="3"/>
  <c r="M228" i="3"/>
  <c r="M1603" i="3"/>
  <c r="M1604" i="3"/>
  <c r="M1605" i="3"/>
  <c r="M353" i="3"/>
  <c r="M345" i="3"/>
  <c r="M316" i="3"/>
  <c r="M306" i="3"/>
  <c r="M229" i="3"/>
  <c r="M1606" i="3"/>
  <c r="M1607" i="3"/>
  <c r="M476" i="3"/>
  <c r="M490" i="3"/>
  <c r="M424" i="3"/>
  <c r="M387" i="3"/>
  <c r="M373" i="3"/>
  <c r="M230" i="3"/>
  <c r="M1608" i="3"/>
  <c r="M1609" i="3"/>
  <c r="M431" i="3"/>
  <c r="M530" i="3"/>
  <c r="M561" i="3"/>
  <c r="M504" i="3"/>
  <c r="M411" i="3"/>
  <c r="M1610" i="3"/>
  <c r="M1611" i="3"/>
  <c r="M1612" i="3"/>
  <c r="M516" i="3"/>
  <c r="M597" i="3"/>
  <c r="M606" i="3"/>
  <c r="M531" i="3"/>
  <c r="M472" i="3"/>
  <c r="M354" i="3"/>
  <c r="M1613" i="3"/>
  <c r="M1614" i="3"/>
  <c r="M508" i="3"/>
  <c r="M601" i="3"/>
  <c r="M579" i="3"/>
  <c r="M525" i="3"/>
  <c r="M495" i="3"/>
  <c r="M1615" i="3"/>
  <c r="M1616" i="3"/>
  <c r="M1617" i="3"/>
  <c r="M747" i="3"/>
  <c r="M758" i="3"/>
  <c r="M772" i="3"/>
  <c r="M1618" i="3"/>
  <c r="M1619" i="3"/>
  <c r="M1620" i="3"/>
  <c r="M1621" i="3"/>
  <c r="M795" i="3"/>
  <c r="M799" i="3"/>
  <c r="M945" i="3"/>
  <c r="M953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392" i="3"/>
  <c r="M1645" i="3"/>
  <c r="M1646" i="3"/>
  <c r="M1647" i="3"/>
  <c r="M1648" i="3"/>
  <c r="M1649" i="3"/>
  <c r="M457" i="3"/>
  <c r="M466" i="3"/>
  <c r="M399" i="3"/>
  <c r="M379" i="3"/>
  <c r="M381" i="3"/>
  <c r="M1650" i="3"/>
  <c r="M459" i="3"/>
  <c r="M573" i="3"/>
  <c r="M537" i="3"/>
  <c r="M512" i="3"/>
  <c r="M473" i="3"/>
  <c r="M1651" i="3"/>
  <c r="M395" i="3"/>
  <c r="M1652" i="3"/>
  <c r="M505" i="3"/>
  <c r="M575" i="3"/>
  <c r="M586" i="3"/>
  <c r="M515" i="3"/>
  <c r="M452" i="3"/>
  <c r="M1653" i="3"/>
  <c r="M1654" i="3"/>
  <c r="M1655" i="3"/>
  <c r="M468" i="3"/>
  <c r="M528" i="3"/>
  <c r="M524" i="3"/>
  <c r="M510" i="3"/>
  <c r="M1656" i="3"/>
  <c r="M1657" i="3"/>
  <c r="M1658" i="3"/>
  <c r="M1659" i="3"/>
  <c r="M1660" i="3"/>
  <c r="M1661" i="3"/>
  <c r="M1662" i="3"/>
  <c r="M1663" i="3"/>
  <c r="M1664" i="3"/>
  <c r="M1665" i="3"/>
  <c r="M947" i="3"/>
  <c r="M1666" i="3"/>
  <c r="M1667" i="3"/>
  <c r="M1668" i="3"/>
  <c r="M1669" i="3"/>
  <c r="M231" i="3"/>
  <c r="M1670" i="3"/>
  <c r="M1671" i="3"/>
  <c r="M301" i="3"/>
  <c r="M1672" i="3"/>
  <c r="M1673" i="3"/>
  <c r="M1674" i="3"/>
  <c r="M1675" i="3"/>
  <c r="M1676" i="3"/>
  <c r="M1677" i="3"/>
  <c r="M1678" i="3"/>
  <c r="M1679" i="3"/>
  <c r="M456" i="3"/>
  <c r="M488" i="3"/>
  <c r="M367" i="3"/>
  <c r="M405" i="3"/>
  <c r="M1680" i="3"/>
  <c r="M519" i="3"/>
  <c r="M554" i="3"/>
  <c r="M542" i="3"/>
  <c r="M415" i="3"/>
  <c r="M1681" i="3"/>
  <c r="M1682" i="3"/>
  <c r="M501" i="3"/>
  <c r="M529" i="3"/>
  <c r="M583" i="3"/>
  <c r="M540" i="3"/>
  <c r="M427" i="3"/>
  <c r="M1683" i="3"/>
  <c r="M1684" i="3"/>
  <c r="M763" i="3"/>
  <c r="M784" i="3"/>
  <c r="M757" i="3"/>
  <c r="M1685" i="3"/>
  <c r="M1686" i="3"/>
  <c r="M1687" i="3"/>
  <c r="M1688" i="3"/>
  <c r="M1689" i="3"/>
  <c r="M1690" i="3"/>
  <c r="M1691" i="3"/>
  <c r="M1692" i="3"/>
  <c r="M1693" i="3"/>
  <c r="M1694" i="3"/>
  <c r="M469" i="3"/>
  <c r="M1695" i="3"/>
  <c r="M662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499" i="3"/>
  <c r="M449" i="3"/>
  <c r="M1709" i="3"/>
  <c r="M1710" i="3"/>
  <c r="M1711" i="3"/>
  <c r="M470" i="3"/>
  <c r="M513" i="3"/>
  <c r="M479" i="3"/>
  <c r="M1712" i="3"/>
  <c r="M1713" i="3"/>
  <c r="M1714" i="3"/>
  <c r="M1715" i="3"/>
  <c r="M1716" i="3"/>
  <c r="M1717" i="3"/>
  <c r="M1718" i="3"/>
  <c r="M264" i="3"/>
  <c r="M1719" i="3"/>
  <c r="M1720" i="3"/>
  <c r="M1721" i="3"/>
  <c r="M1722" i="3"/>
  <c r="M1723" i="3"/>
  <c r="M1724" i="3"/>
  <c r="M1725" i="3"/>
  <c r="M1726" i="3"/>
  <c r="M1727" i="3"/>
  <c r="M1728" i="3"/>
  <c r="M1729" i="3"/>
  <c r="M446" i="3"/>
  <c r="M1730" i="3"/>
  <c r="M1731" i="3"/>
  <c r="M454" i="3"/>
  <c r="M1732" i="3"/>
  <c r="M1733" i="3"/>
  <c r="M1734" i="3"/>
  <c r="M1735" i="3"/>
  <c r="M1736" i="3"/>
  <c r="M1737" i="3"/>
  <c r="M1738" i="3"/>
  <c r="M1739" i="3"/>
  <c r="M1740" i="3"/>
  <c r="M1741" i="3"/>
  <c r="M1742" i="3"/>
  <c r="M1080" i="3"/>
  <c r="M1081" i="3"/>
  <c r="M1082" i="3"/>
  <c r="M1083" i="3"/>
  <c r="M1084" i="3"/>
  <c r="M239" i="3"/>
  <c r="M1085" i="3"/>
  <c r="M11" i="3"/>
  <c r="M1086" i="3"/>
  <c r="M1087" i="3"/>
  <c r="M85" i="3"/>
  <c r="M86" i="3"/>
  <c r="M87" i="3"/>
  <c r="M1088" i="3"/>
  <c r="M1089" i="3"/>
  <c r="M88" i="3"/>
  <c r="M89" i="3"/>
  <c r="M90" i="3"/>
  <c r="M1090" i="3"/>
  <c r="M1091" i="3"/>
  <c r="M279" i="3"/>
  <c r="M91" i="3"/>
  <c r="M92" i="3"/>
  <c r="M1092" i="3"/>
  <c r="M1093" i="3"/>
  <c r="M1094" i="3"/>
  <c r="M413" i="3"/>
  <c r="M93" i="3"/>
  <c r="M1095" i="3"/>
  <c r="M1096" i="3"/>
  <c r="M1097" i="3"/>
  <c r="M607" i="3"/>
  <c r="M1098" i="3"/>
  <c r="M1099" i="3"/>
  <c r="M1100" i="3"/>
  <c r="M232" i="3"/>
  <c r="M958" i="3"/>
  <c r="M1101" i="3"/>
  <c r="M1102" i="3"/>
  <c r="M939" i="3"/>
  <c r="M966" i="3"/>
  <c r="M1103" i="3"/>
  <c r="M1104" i="3"/>
  <c r="M1105" i="3"/>
  <c r="M1015" i="3"/>
  <c r="M1106" i="3"/>
  <c r="M1107" i="3"/>
  <c r="M1108" i="3"/>
  <c r="M923" i="3"/>
  <c r="M1109" i="3"/>
  <c r="M1110" i="3"/>
  <c r="M980" i="3"/>
  <c r="M971" i="3"/>
  <c r="M1111" i="3"/>
  <c r="M1112" i="3"/>
  <c r="M1113" i="3"/>
  <c r="M1114" i="3"/>
  <c r="M1115" i="3"/>
  <c r="M1041" i="3"/>
  <c r="M1116" i="3"/>
  <c r="M12" i="3"/>
  <c r="M13" i="3"/>
  <c r="M14" i="3"/>
  <c r="M1117" i="3"/>
  <c r="M1118" i="3"/>
  <c r="M15" i="3"/>
  <c r="M94" i="3"/>
  <c r="M95" i="3"/>
  <c r="M96" i="3"/>
  <c r="M1119" i="3"/>
  <c r="M97" i="3"/>
  <c r="M282" i="3"/>
  <c r="M98" i="3"/>
  <c r="M99" i="3"/>
  <c r="M100" i="3"/>
  <c r="M1120" i="3"/>
  <c r="M1121" i="3"/>
  <c r="M293" i="3"/>
  <c r="M315" i="3"/>
  <c r="M287" i="3"/>
  <c r="M101" i="3"/>
  <c r="M102" i="3"/>
  <c r="M1122" i="3"/>
  <c r="M1123" i="3"/>
  <c r="M385" i="3"/>
  <c r="M368" i="3"/>
  <c r="M329" i="3"/>
  <c r="M103" i="3"/>
  <c r="M104" i="3"/>
  <c r="M1124" i="3"/>
  <c r="M426" i="3"/>
  <c r="M485" i="3"/>
  <c r="M401" i="3"/>
  <c r="M320" i="3"/>
  <c r="M105" i="3"/>
  <c r="M1125" i="3"/>
  <c r="M1126" i="3"/>
  <c r="M1127" i="3"/>
  <c r="M1128" i="3"/>
  <c r="M403" i="3"/>
  <c r="M464" i="3"/>
  <c r="M422" i="3"/>
  <c r="M404" i="3"/>
  <c r="M106" i="3"/>
  <c r="M1129" i="3"/>
  <c r="M1130" i="3"/>
  <c r="M1131" i="3"/>
  <c r="M474" i="3"/>
  <c r="M1036" i="3"/>
  <c r="M982" i="3"/>
  <c r="M1132" i="3"/>
  <c r="M998" i="3"/>
  <c r="M724" i="3"/>
  <c r="M722" i="3"/>
  <c r="M1133" i="3"/>
  <c r="M1134" i="3"/>
  <c r="M1135" i="3"/>
  <c r="M977" i="3"/>
  <c r="M943" i="3"/>
  <c r="M922" i="3"/>
  <c r="M1136" i="3"/>
  <c r="M1000" i="3"/>
  <c r="M991" i="3"/>
  <c r="M1137" i="3"/>
  <c r="M1028" i="3"/>
  <c r="M994" i="3"/>
  <c r="M983" i="3"/>
  <c r="M1138" i="3"/>
  <c r="M811" i="3"/>
  <c r="M1139" i="3"/>
  <c r="M1140" i="3"/>
  <c r="M1141" i="3"/>
  <c r="M1142" i="3"/>
  <c r="M952" i="3"/>
  <c r="M234" i="3"/>
  <c r="M1143" i="3"/>
  <c r="M987" i="3"/>
  <c r="M1144" i="3"/>
  <c r="M1145" i="3"/>
  <c r="M970" i="3"/>
  <c r="M1146" i="3"/>
  <c r="M1045" i="3"/>
  <c r="M992" i="3"/>
  <c r="M789" i="3"/>
  <c r="M944" i="3"/>
  <c r="M1147" i="3"/>
  <c r="M1148" i="3"/>
  <c r="M1016" i="3"/>
  <c r="M1149" i="3"/>
  <c r="M1150" i="3"/>
  <c r="M906" i="3"/>
  <c r="M1151" i="3"/>
  <c r="M1048" i="3"/>
  <c r="M1152" i="3"/>
  <c r="M1153" i="3"/>
  <c r="M1154" i="3"/>
  <c r="M1155" i="3"/>
  <c r="M16" i="3"/>
  <c r="M17" i="3"/>
  <c r="M18" i="3"/>
  <c r="M19" i="3"/>
  <c r="M1156" i="3"/>
  <c r="M20" i="3"/>
  <c r="M21" i="3"/>
  <c r="M22" i="3"/>
  <c r="M23" i="3"/>
  <c r="M107" i="3"/>
  <c r="M1157" i="3"/>
  <c r="M1158" i="3"/>
  <c r="M319" i="3"/>
  <c r="M280" i="3"/>
  <c r="M313" i="3"/>
  <c r="M108" i="3"/>
  <c r="M109" i="3"/>
  <c r="M110" i="3"/>
  <c r="M1159" i="3"/>
  <c r="M1160" i="3"/>
  <c r="M1161" i="3"/>
  <c r="M330" i="3"/>
  <c r="M358" i="3"/>
  <c r="M337" i="3"/>
  <c r="M111" i="3"/>
  <c r="M112" i="3"/>
  <c r="M113" i="3"/>
  <c r="M1162" i="3"/>
  <c r="M1163" i="3"/>
  <c r="M347" i="3"/>
  <c r="M462" i="3"/>
  <c r="M450" i="3"/>
  <c r="M412" i="3"/>
  <c r="M307" i="3"/>
  <c r="M114" i="3"/>
  <c r="M1164" i="3"/>
  <c r="M1165" i="3"/>
  <c r="M445" i="3"/>
  <c r="M520" i="3"/>
  <c r="M564" i="3"/>
  <c r="M418" i="3"/>
  <c r="M296" i="3"/>
  <c r="M115" i="3"/>
  <c r="M1166" i="3"/>
  <c r="M1167" i="3"/>
  <c r="M550" i="3"/>
  <c r="M640" i="3"/>
  <c r="M964" i="3"/>
  <c r="M1070" i="3"/>
  <c r="M1071" i="3"/>
  <c r="M1072" i="3"/>
  <c r="M1073" i="3"/>
  <c r="M1074" i="3"/>
  <c r="M1075" i="3"/>
  <c r="M1076" i="3"/>
  <c r="M1077" i="3"/>
  <c r="M266" i="3"/>
  <c r="M84" i="3"/>
  <c r="M1078" i="3"/>
  <c r="M1079" i="3"/>
  <c r="M1069" i="3"/>
  <c r="N1744" i="3" l="1"/>
  <c r="N1745" i="3" s="1"/>
  <c r="AD1742" i="3"/>
  <c r="W1742" i="3"/>
  <c r="V1742" i="3"/>
  <c r="AM1742" i="3" s="1"/>
  <c r="T1742" i="3"/>
  <c r="S1742" i="3"/>
  <c r="AD1741" i="3"/>
  <c r="W1741" i="3"/>
  <c r="V1741" i="3"/>
  <c r="AM1741" i="3" s="1"/>
  <c r="AN1741" i="3" s="1"/>
  <c r="T1741" i="3"/>
  <c r="S1741" i="3"/>
  <c r="AD1740" i="3"/>
  <c r="AF1740" i="3" s="1"/>
  <c r="W1740" i="3"/>
  <c r="V1740" i="3"/>
  <c r="AM1740" i="3" s="1"/>
  <c r="T1740" i="3"/>
  <c r="S1740" i="3"/>
  <c r="AD1739" i="3"/>
  <c r="AF1739" i="3" s="1"/>
  <c r="W1739" i="3"/>
  <c r="Y1739" i="3" s="1"/>
  <c r="V1739" i="3"/>
  <c r="AM1739" i="3" s="1"/>
  <c r="T1739" i="3"/>
  <c r="S1739" i="3"/>
  <c r="AD1738" i="3"/>
  <c r="Z1738" i="3"/>
  <c r="W1738" i="3"/>
  <c r="X1738" i="3" s="1"/>
  <c r="AA1738" i="3" s="1"/>
  <c r="V1738" i="3"/>
  <c r="AM1738" i="3" s="1"/>
  <c r="T1738" i="3"/>
  <c r="S1738" i="3"/>
  <c r="AD1737" i="3"/>
  <c r="W1737" i="3"/>
  <c r="V1737" i="3"/>
  <c r="AM1737" i="3" s="1"/>
  <c r="T1737" i="3"/>
  <c r="S1737" i="3"/>
  <c r="AD1736" i="3"/>
  <c r="W1736" i="3"/>
  <c r="V1736" i="3"/>
  <c r="AM1736" i="3" s="1"/>
  <c r="T1736" i="3"/>
  <c r="S1736" i="3"/>
  <c r="AD1735" i="3"/>
  <c r="W1735" i="3"/>
  <c r="V1735" i="3"/>
  <c r="AM1735" i="3" s="1"/>
  <c r="T1735" i="3"/>
  <c r="S1735" i="3"/>
  <c r="AD1734" i="3"/>
  <c r="W1734" i="3"/>
  <c r="V1734" i="3"/>
  <c r="AM1734" i="3" s="1"/>
  <c r="AN1734" i="3" s="1"/>
  <c r="T1734" i="3"/>
  <c r="S1734" i="3"/>
  <c r="AD1733" i="3"/>
  <c r="AF1733" i="3" s="1"/>
  <c r="W1733" i="3"/>
  <c r="Y1733" i="3" s="1"/>
  <c r="V1733" i="3"/>
  <c r="AM1733" i="3" s="1"/>
  <c r="AN1733" i="3" s="1"/>
  <c r="T1733" i="3"/>
  <c r="S1733" i="3"/>
  <c r="AD1732" i="3"/>
  <c r="AG1732" i="3" s="1"/>
  <c r="W1732" i="3"/>
  <c r="V1732" i="3"/>
  <c r="AM1732" i="3" s="1"/>
  <c r="AN1732" i="3" s="1"/>
  <c r="T1732" i="3"/>
  <c r="S1732" i="3"/>
  <c r="AD454" i="3"/>
  <c r="W454" i="3"/>
  <c r="V454" i="3"/>
  <c r="AM454" i="3" s="1"/>
  <c r="T454" i="3"/>
  <c r="S454" i="3"/>
  <c r="AD1731" i="3"/>
  <c r="W1731" i="3"/>
  <c r="V1731" i="3"/>
  <c r="AM1731" i="3" s="1"/>
  <c r="AN1731" i="3" s="1"/>
  <c r="T1731" i="3"/>
  <c r="AI1731" i="3" s="1"/>
  <c r="S1731" i="3"/>
  <c r="AD1730" i="3"/>
  <c r="AF1730" i="3" s="1"/>
  <c r="W1730" i="3"/>
  <c r="V1730" i="3"/>
  <c r="AM1730" i="3" s="1"/>
  <c r="AN1730" i="3" s="1"/>
  <c r="T1730" i="3"/>
  <c r="S1730" i="3"/>
  <c r="AD446" i="3"/>
  <c r="W446" i="3"/>
  <c r="V446" i="3"/>
  <c r="AM446" i="3" s="1"/>
  <c r="T446" i="3"/>
  <c r="S446" i="3"/>
  <c r="AD1729" i="3"/>
  <c r="W1729" i="3"/>
  <c r="Y1729" i="3" s="1"/>
  <c r="V1729" i="3"/>
  <c r="AM1729" i="3" s="1"/>
  <c r="T1729" i="3"/>
  <c r="S1729" i="3"/>
  <c r="AD1728" i="3"/>
  <c r="W1728" i="3"/>
  <c r="V1728" i="3"/>
  <c r="AM1728" i="3" s="1"/>
  <c r="T1728" i="3"/>
  <c r="S1728" i="3"/>
  <c r="AD1727" i="3"/>
  <c r="W1727" i="3"/>
  <c r="V1727" i="3"/>
  <c r="AM1727" i="3" s="1"/>
  <c r="AN1727" i="3" s="1"/>
  <c r="T1727" i="3"/>
  <c r="S1727" i="3"/>
  <c r="AD1726" i="3"/>
  <c r="W1726" i="3"/>
  <c r="V1726" i="3"/>
  <c r="AM1726" i="3" s="1"/>
  <c r="AN1726" i="3" s="1"/>
  <c r="AO1726" i="3" s="1"/>
  <c r="T1726" i="3"/>
  <c r="S1726" i="3"/>
  <c r="AD1725" i="3"/>
  <c r="W1725" i="3"/>
  <c r="V1725" i="3"/>
  <c r="AM1725" i="3" s="1"/>
  <c r="T1725" i="3"/>
  <c r="S1725" i="3"/>
  <c r="AH1725" i="3" s="1"/>
  <c r="AD1724" i="3"/>
  <c r="Y1724" i="3"/>
  <c r="W1724" i="3"/>
  <c r="Z1724" i="3" s="1"/>
  <c r="V1724" i="3"/>
  <c r="AM1724" i="3" s="1"/>
  <c r="AN1724" i="3" s="1"/>
  <c r="T1724" i="3"/>
  <c r="S1724" i="3"/>
  <c r="AD1723" i="3"/>
  <c r="W1723" i="3"/>
  <c r="V1723" i="3"/>
  <c r="AM1723" i="3" s="1"/>
  <c r="AN1723" i="3" s="1"/>
  <c r="T1723" i="3"/>
  <c r="AI1723" i="3" s="1"/>
  <c r="S1723" i="3"/>
  <c r="AD1722" i="3"/>
  <c r="W1722" i="3"/>
  <c r="X1722" i="3" s="1"/>
  <c r="V1722" i="3"/>
  <c r="AM1722" i="3" s="1"/>
  <c r="T1722" i="3"/>
  <c r="S1722" i="3"/>
  <c r="AD1721" i="3"/>
  <c r="W1721" i="3"/>
  <c r="V1721" i="3"/>
  <c r="AM1721" i="3" s="1"/>
  <c r="T1721" i="3"/>
  <c r="S1721" i="3"/>
  <c r="AD1720" i="3"/>
  <c r="AG1720" i="3" s="1"/>
  <c r="W1720" i="3"/>
  <c r="V1720" i="3"/>
  <c r="AM1720" i="3" s="1"/>
  <c r="AN1720" i="3" s="1"/>
  <c r="T1720" i="3"/>
  <c r="S1720" i="3"/>
  <c r="AD1719" i="3"/>
  <c r="W1719" i="3"/>
  <c r="V1719" i="3"/>
  <c r="AM1719" i="3" s="1"/>
  <c r="T1719" i="3"/>
  <c r="S1719" i="3"/>
  <c r="AD264" i="3"/>
  <c r="AG264" i="3" s="1"/>
  <c r="W264" i="3"/>
  <c r="V264" i="3"/>
  <c r="AM264" i="3" s="1"/>
  <c r="T264" i="3"/>
  <c r="S264" i="3"/>
  <c r="AD1718" i="3"/>
  <c r="W1718" i="3"/>
  <c r="V1718" i="3"/>
  <c r="AM1718" i="3" s="1"/>
  <c r="T1718" i="3"/>
  <c r="S1718" i="3"/>
  <c r="AD1717" i="3"/>
  <c r="W1717" i="3"/>
  <c r="V1717" i="3"/>
  <c r="AM1717" i="3" s="1"/>
  <c r="T1717" i="3"/>
  <c r="S1717" i="3"/>
  <c r="AD1716" i="3"/>
  <c r="W1716" i="3"/>
  <c r="V1716" i="3"/>
  <c r="AM1716" i="3" s="1"/>
  <c r="AN1716" i="3" s="1"/>
  <c r="AO1716" i="3" s="1"/>
  <c r="T1716" i="3"/>
  <c r="S1716" i="3"/>
  <c r="AD1715" i="3"/>
  <c r="AF1715" i="3" s="1"/>
  <c r="AA1715" i="3"/>
  <c r="Z1715" i="3"/>
  <c r="W1715" i="3"/>
  <c r="X1715" i="3" s="1"/>
  <c r="V1715" i="3"/>
  <c r="AM1715" i="3" s="1"/>
  <c r="AN1715" i="3" s="1"/>
  <c r="T1715" i="3"/>
  <c r="S1715" i="3"/>
  <c r="AD1714" i="3"/>
  <c r="AG1714" i="3" s="1"/>
  <c r="W1714" i="3"/>
  <c r="Z1714" i="3" s="1"/>
  <c r="V1714" i="3"/>
  <c r="AM1714" i="3" s="1"/>
  <c r="AN1714" i="3" s="1"/>
  <c r="T1714" i="3"/>
  <c r="S1714" i="3"/>
  <c r="AG1713" i="3"/>
  <c r="AF1713" i="3"/>
  <c r="AD1713" i="3"/>
  <c r="AH1713" i="3" s="1"/>
  <c r="W1713" i="3"/>
  <c r="V1713" i="3"/>
  <c r="AM1713" i="3" s="1"/>
  <c r="AN1713" i="3" s="1"/>
  <c r="T1713" i="3"/>
  <c r="AI1713" i="3" s="1"/>
  <c r="S1713" i="3"/>
  <c r="AD1712" i="3"/>
  <c r="W1712" i="3"/>
  <c r="V1712" i="3"/>
  <c r="AM1712" i="3" s="1"/>
  <c r="AN1712" i="3" s="1"/>
  <c r="AO1712" i="3" s="1"/>
  <c r="T1712" i="3"/>
  <c r="S1712" i="3"/>
  <c r="AD479" i="3"/>
  <c r="W479" i="3"/>
  <c r="X479" i="3" s="1"/>
  <c r="V479" i="3"/>
  <c r="AM479" i="3" s="1"/>
  <c r="T479" i="3"/>
  <c r="S479" i="3"/>
  <c r="AH479" i="3" s="1"/>
  <c r="AD513" i="3"/>
  <c r="AG513" i="3" s="1"/>
  <c r="W513" i="3"/>
  <c r="V513" i="3"/>
  <c r="AM513" i="3" s="1"/>
  <c r="T513" i="3"/>
  <c r="S513" i="3"/>
  <c r="AD470" i="3"/>
  <c r="AG470" i="3" s="1"/>
  <c r="W470" i="3"/>
  <c r="Y470" i="3" s="1"/>
  <c r="V470" i="3"/>
  <c r="AM470" i="3" s="1"/>
  <c r="T470" i="3"/>
  <c r="S470" i="3"/>
  <c r="AD1711" i="3"/>
  <c r="W1711" i="3"/>
  <c r="V1711" i="3"/>
  <c r="AM1711" i="3" s="1"/>
  <c r="T1711" i="3"/>
  <c r="S1711" i="3"/>
  <c r="AD1710" i="3"/>
  <c r="Y1710" i="3"/>
  <c r="W1710" i="3"/>
  <c r="X1710" i="3" s="1"/>
  <c r="V1710" i="3"/>
  <c r="AM1710" i="3" s="1"/>
  <c r="AN1710" i="3" s="1"/>
  <c r="AO1710" i="3" s="1"/>
  <c r="T1710" i="3"/>
  <c r="S1710" i="3"/>
  <c r="AD1709" i="3"/>
  <c r="W1709" i="3"/>
  <c r="V1709" i="3"/>
  <c r="AM1709" i="3" s="1"/>
  <c r="T1709" i="3"/>
  <c r="S1709" i="3"/>
  <c r="AD449" i="3"/>
  <c r="W449" i="3"/>
  <c r="V449" i="3"/>
  <c r="AM449" i="3" s="1"/>
  <c r="T449" i="3"/>
  <c r="S449" i="3"/>
  <c r="AD499" i="3"/>
  <c r="AF499" i="3" s="1"/>
  <c r="W499" i="3"/>
  <c r="V499" i="3"/>
  <c r="AM499" i="3" s="1"/>
  <c r="T499" i="3"/>
  <c r="S499" i="3"/>
  <c r="AD1708" i="3"/>
  <c r="W1708" i="3"/>
  <c r="Y1708" i="3" s="1"/>
  <c r="V1708" i="3"/>
  <c r="AM1708" i="3" s="1"/>
  <c r="AN1708" i="3" s="1"/>
  <c r="AO1708" i="3" s="1"/>
  <c r="T1708" i="3"/>
  <c r="S1708" i="3"/>
  <c r="AD1707" i="3"/>
  <c r="AF1707" i="3" s="1"/>
  <c r="W1707" i="3"/>
  <c r="V1707" i="3"/>
  <c r="AM1707" i="3" s="1"/>
  <c r="T1707" i="3"/>
  <c r="S1707" i="3"/>
  <c r="AJ1707" i="3" s="1"/>
  <c r="AD1706" i="3"/>
  <c r="W1706" i="3"/>
  <c r="V1706" i="3"/>
  <c r="AM1706" i="3" s="1"/>
  <c r="AN1706" i="3" s="1"/>
  <c r="AO1706" i="3" s="1"/>
  <c r="T1706" i="3"/>
  <c r="S1706" i="3"/>
  <c r="AH1705" i="3"/>
  <c r="AD1705" i="3"/>
  <c r="AF1705" i="3" s="1"/>
  <c r="W1705" i="3"/>
  <c r="V1705" i="3"/>
  <c r="AM1705" i="3" s="1"/>
  <c r="T1705" i="3"/>
  <c r="S1705" i="3"/>
  <c r="AD1704" i="3"/>
  <c r="W1704" i="3"/>
  <c r="V1704" i="3"/>
  <c r="AM1704" i="3" s="1"/>
  <c r="AN1704" i="3" s="1"/>
  <c r="AO1704" i="3" s="1"/>
  <c r="T1704" i="3"/>
  <c r="S1704" i="3"/>
  <c r="AD1703" i="3"/>
  <c r="AF1703" i="3" s="1"/>
  <c r="W1703" i="3"/>
  <c r="V1703" i="3"/>
  <c r="AM1703" i="3" s="1"/>
  <c r="T1703" i="3"/>
  <c r="S1703" i="3"/>
  <c r="AD1702" i="3"/>
  <c r="AF1702" i="3" s="1"/>
  <c r="W1702" i="3"/>
  <c r="V1702" i="3"/>
  <c r="AM1702" i="3" s="1"/>
  <c r="T1702" i="3"/>
  <c r="S1702" i="3"/>
  <c r="AH1702" i="3" s="1"/>
  <c r="AD1701" i="3"/>
  <c r="W1701" i="3"/>
  <c r="V1701" i="3"/>
  <c r="AM1701" i="3" s="1"/>
  <c r="AN1701" i="3" s="1"/>
  <c r="AO1701" i="3" s="1"/>
  <c r="T1701" i="3"/>
  <c r="S1701" i="3"/>
  <c r="AM1700" i="3"/>
  <c r="AD1700" i="3"/>
  <c r="AF1700" i="3" s="1"/>
  <c r="W1700" i="3"/>
  <c r="V1700" i="3"/>
  <c r="T1700" i="3"/>
  <c r="S1700" i="3"/>
  <c r="AD1699" i="3"/>
  <c r="W1699" i="3"/>
  <c r="V1699" i="3"/>
  <c r="AM1699" i="3" s="1"/>
  <c r="AN1699" i="3" s="1"/>
  <c r="AO1699" i="3" s="1"/>
  <c r="T1699" i="3"/>
  <c r="S1699" i="3"/>
  <c r="AD1698" i="3"/>
  <c r="W1698" i="3"/>
  <c r="Z1698" i="3" s="1"/>
  <c r="V1698" i="3"/>
  <c r="AM1698" i="3" s="1"/>
  <c r="AN1698" i="3" s="1"/>
  <c r="AO1698" i="3" s="1"/>
  <c r="T1698" i="3"/>
  <c r="S1698" i="3"/>
  <c r="AD1697" i="3"/>
  <c r="W1697" i="3"/>
  <c r="V1697" i="3"/>
  <c r="AM1697" i="3" s="1"/>
  <c r="T1697" i="3"/>
  <c r="S1697" i="3"/>
  <c r="AD1696" i="3"/>
  <c r="W1696" i="3"/>
  <c r="Z1696" i="3" s="1"/>
  <c r="V1696" i="3"/>
  <c r="AM1696" i="3" s="1"/>
  <c r="AN1696" i="3" s="1"/>
  <c r="AO1696" i="3" s="1"/>
  <c r="T1696" i="3"/>
  <c r="S1696" i="3"/>
  <c r="AD662" i="3"/>
  <c r="W662" i="3"/>
  <c r="V662" i="3"/>
  <c r="AM662" i="3" s="1"/>
  <c r="T662" i="3"/>
  <c r="S662" i="3"/>
  <c r="AD1695" i="3"/>
  <c r="Z1695" i="3"/>
  <c r="Y1695" i="3"/>
  <c r="W1695" i="3"/>
  <c r="X1695" i="3" s="1"/>
  <c r="V1695" i="3"/>
  <c r="AM1695" i="3" s="1"/>
  <c r="T1695" i="3"/>
  <c r="S1695" i="3"/>
  <c r="AD469" i="3"/>
  <c r="W469" i="3"/>
  <c r="V469" i="3"/>
  <c r="AM469" i="3" s="1"/>
  <c r="T469" i="3"/>
  <c r="AK469" i="3" s="1"/>
  <c r="S469" i="3"/>
  <c r="AD1694" i="3"/>
  <c r="W1694" i="3"/>
  <c r="X1694" i="3" s="1"/>
  <c r="V1694" i="3"/>
  <c r="AM1694" i="3" s="1"/>
  <c r="T1694" i="3"/>
  <c r="S1694" i="3"/>
  <c r="AD1693" i="3"/>
  <c r="W1693" i="3"/>
  <c r="V1693" i="3"/>
  <c r="AM1693" i="3" s="1"/>
  <c r="T1693" i="3"/>
  <c r="S1693" i="3"/>
  <c r="AD1692" i="3"/>
  <c r="W1692" i="3"/>
  <c r="V1692" i="3"/>
  <c r="AM1692" i="3" s="1"/>
  <c r="AN1692" i="3" s="1"/>
  <c r="T1692" i="3"/>
  <c r="S1692" i="3"/>
  <c r="AD1691" i="3"/>
  <c r="W1691" i="3"/>
  <c r="V1691" i="3"/>
  <c r="AM1691" i="3" s="1"/>
  <c r="T1691" i="3"/>
  <c r="S1691" i="3"/>
  <c r="AD1690" i="3"/>
  <c r="AF1690" i="3" s="1"/>
  <c r="W1690" i="3"/>
  <c r="Y1690" i="3" s="1"/>
  <c r="V1690" i="3"/>
  <c r="AM1690" i="3" s="1"/>
  <c r="T1690" i="3"/>
  <c r="S1690" i="3"/>
  <c r="AJ1690" i="3" s="1"/>
  <c r="AD1689" i="3"/>
  <c r="Y1689" i="3"/>
  <c r="W1689" i="3"/>
  <c r="X1689" i="3" s="1"/>
  <c r="AA1689" i="3" s="1"/>
  <c r="V1689" i="3"/>
  <c r="AM1689" i="3" s="1"/>
  <c r="T1689" i="3"/>
  <c r="S1689" i="3"/>
  <c r="AD1688" i="3"/>
  <c r="W1688" i="3"/>
  <c r="V1688" i="3"/>
  <c r="AM1688" i="3" s="1"/>
  <c r="T1688" i="3"/>
  <c r="S1688" i="3"/>
  <c r="AD1687" i="3"/>
  <c r="AG1687" i="3" s="1"/>
  <c r="W1687" i="3"/>
  <c r="V1687" i="3"/>
  <c r="AM1687" i="3" s="1"/>
  <c r="T1687" i="3"/>
  <c r="S1687" i="3"/>
  <c r="AD1686" i="3"/>
  <c r="W1686" i="3"/>
  <c r="V1686" i="3"/>
  <c r="AM1686" i="3" s="1"/>
  <c r="T1686" i="3"/>
  <c r="S1686" i="3"/>
  <c r="AD1685" i="3"/>
  <c r="AF1685" i="3" s="1"/>
  <c r="W1685" i="3"/>
  <c r="Y1685" i="3" s="1"/>
  <c r="V1685" i="3"/>
  <c r="AM1685" i="3" s="1"/>
  <c r="T1685" i="3"/>
  <c r="S1685" i="3"/>
  <c r="AD757" i="3"/>
  <c r="W757" i="3"/>
  <c r="Z757" i="3" s="1"/>
  <c r="V757" i="3"/>
  <c r="AM757" i="3" s="1"/>
  <c r="T757" i="3"/>
  <c r="S757" i="3"/>
  <c r="AD784" i="3"/>
  <c r="AF784" i="3" s="1"/>
  <c r="W784" i="3"/>
  <c r="V784" i="3"/>
  <c r="AM784" i="3" s="1"/>
  <c r="T784" i="3"/>
  <c r="S784" i="3"/>
  <c r="AD763" i="3"/>
  <c r="W763" i="3"/>
  <c r="V763" i="3"/>
  <c r="AM763" i="3" s="1"/>
  <c r="T763" i="3"/>
  <c r="S763" i="3"/>
  <c r="AJ763" i="3" s="1"/>
  <c r="AD1684" i="3"/>
  <c r="AF1684" i="3" s="1"/>
  <c r="W1684" i="3"/>
  <c r="Y1684" i="3" s="1"/>
  <c r="V1684" i="3"/>
  <c r="AM1684" i="3" s="1"/>
  <c r="T1684" i="3"/>
  <c r="S1684" i="3"/>
  <c r="AD1683" i="3"/>
  <c r="AF1683" i="3" s="1"/>
  <c r="W1683" i="3"/>
  <c r="V1683" i="3"/>
  <c r="AM1683" i="3" s="1"/>
  <c r="T1683" i="3"/>
  <c r="S1683" i="3"/>
  <c r="AD427" i="3"/>
  <c r="W427" i="3"/>
  <c r="V427" i="3"/>
  <c r="AM427" i="3" s="1"/>
  <c r="T427" i="3"/>
  <c r="S427" i="3"/>
  <c r="AD540" i="3"/>
  <c r="AF540" i="3" s="1"/>
  <c r="W540" i="3"/>
  <c r="Y540" i="3" s="1"/>
  <c r="V540" i="3"/>
  <c r="AM540" i="3" s="1"/>
  <c r="T540" i="3"/>
  <c r="S540" i="3"/>
  <c r="AD583" i="3"/>
  <c r="W583" i="3"/>
  <c r="Z583" i="3" s="1"/>
  <c r="V583" i="3"/>
  <c r="AM583" i="3" s="1"/>
  <c r="T583" i="3"/>
  <c r="S583" i="3"/>
  <c r="AD529" i="3"/>
  <c r="AF529" i="3" s="1"/>
  <c r="W529" i="3"/>
  <c r="X529" i="3" s="1"/>
  <c r="V529" i="3"/>
  <c r="AM529" i="3" s="1"/>
  <c r="T529" i="3"/>
  <c r="S529" i="3"/>
  <c r="AD501" i="3"/>
  <c r="W501" i="3"/>
  <c r="V501" i="3"/>
  <c r="AM501" i="3" s="1"/>
  <c r="T501" i="3"/>
  <c r="S501" i="3"/>
  <c r="AD1682" i="3"/>
  <c r="AF1682" i="3" s="1"/>
  <c r="W1682" i="3"/>
  <c r="Z1682" i="3" s="1"/>
  <c r="V1682" i="3"/>
  <c r="AM1682" i="3" s="1"/>
  <c r="T1682" i="3"/>
  <c r="S1682" i="3"/>
  <c r="AD1681" i="3"/>
  <c r="AF1681" i="3" s="1"/>
  <c r="W1681" i="3"/>
  <c r="V1681" i="3"/>
  <c r="AM1681" i="3" s="1"/>
  <c r="T1681" i="3"/>
  <c r="S1681" i="3"/>
  <c r="AD415" i="3"/>
  <c r="W415" i="3"/>
  <c r="V415" i="3"/>
  <c r="AM415" i="3" s="1"/>
  <c r="T415" i="3"/>
  <c r="S415" i="3"/>
  <c r="AD542" i="3"/>
  <c r="AF542" i="3" s="1"/>
  <c r="W542" i="3"/>
  <c r="V542" i="3"/>
  <c r="AM542" i="3" s="1"/>
  <c r="T542" i="3"/>
  <c r="S542" i="3"/>
  <c r="AD554" i="3"/>
  <c r="W554" i="3"/>
  <c r="Z554" i="3" s="1"/>
  <c r="V554" i="3"/>
  <c r="AM554" i="3" s="1"/>
  <c r="T554" i="3"/>
  <c r="S554" i="3"/>
  <c r="AD519" i="3"/>
  <c r="AF519" i="3" s="1"/>
  <c r="W519" i="3"/>
  <c r="X519" i="3" s="1"/>
  <c r="V519" i="3"/>
  <c r="AM519" i="3" s="1"/>
  <c r="T519" i="3"/>
  <c r="S519" i="3"/>
  <c r="AD1680" i="3"/>
  <c r="W1680" i="3"/>
  <c r="V1680" i="3"/>
  <c r="AM1680" i="3" s="1"/>
  <c r="T1680" i="3"/>
  <c r="S1680" i="3"/>
  <c r="AD405" i="3"/>
  <c r="AF405" i="3" s="1"/>
  <c r="W405" i="3"/>
  <c r="Z405" i="3" s="1"/>
  <c r="V405" i="3"/>
  <c r="AM405" i="3" s="1"/>
  <c r="T405" i="3"/>
  <c r="S405" i="3"/>
  <c r="AD367" i="3"/>
  <c r="AF367" i="3" s="1"/>
  <c r="W367" i="3"/>
  <c r="V367" i="3"/>
  <c r="AM367" i="3" s="1"/>
  <c r="T367" i="3"/>
  <c r="S367" i="3"/>
  <c r="AD488" i="3"/>
  <c r="W488" i="3"/>
  <c r="V488" i="3"/>
  <c r="AM488" i="3" s="1"/>
  <c r="T488" i="3"/>
  <c r="S488" i="3"/>
  <c r="AD456" i="3"/>
  <c r="AF456" i="3" s="1"/>
  <c r="W456" i="3"/>
  <c r="Y456" i="3" s="1"/>
  <c r="V456" i="3"/>
  <c r="AM456" i="3" s="1"/>
  <c r="T456" i="3"/>
  <c r="S456" i="3"/>
  <c r="AD1679" i="3"/>
  <c r="AF1679" i="3" s="1"/>
  <c r="W1679" i="3"/>
  <c r="Z1679" i="3" s="1"/>
  <c r="V1679" i="3"/>
  <c r="AM1679" i="3" s="1"/>
  <c r="T1679" i="3"/>
  <c r="S1679" i="3"/>
  <c r="AD1678" i="3"/>
  <c r="AF1678" i="3" s="1"/>
  <c r="W1678" i="3"/>
  <c r="V1678" i="3"/>
  <c r="AM1678" i="3" s="1"/>
  <c r="T1678" i="3"/>
  <c r="S1678" i="3"/>
  <c r="AD1677" i="3"/>
  <c r="W1677" i="3"/>
  <c r="V1677" i="3"/>
  <c r="AM1677" i="3" s="1"/>
  <c r="T1677" i="3"/>
  <c r="S1677" i="3"/>
  <c r="AJ1677" i="3" s="1"/>
  <c r="AD1676" i="3"/>
  <c r="AF1676" i="3" s="1"/>
  <c r="W1676" i="3"/>
  <c r="V1676" i="3"/>
  <c r="AM1676" i="3" s="1"/>
  <c r="T1676" i="3"/>
  <c r="S1676" i="3"/>
  <c r="AD1675" i="3"/>
  <c r="AF1675" i="3" s="1"/>
  <c r="W1675" i="3"/>
  <c r="Z1675" i="3" s="1"/>
  <c r="V1675" i="3"/>
  <c r="AM1675" i="3" s="1"/>
  <c r="T1675" i="3"/>
  <c r="S1675" i="3"/>
  <c r="AD1674" i="3"/>
  <c r="AF1674" i="3" s="1"/>
  <c r="W1674" i="3"/>
  <c r="V1674" i="3"/>
  <c r="AM1674" i="3" s="1"/>
  <c r="T1674" i="3"/>
  <c r="S1674" i="3"/>
  <c r="AD1673" i="3"/>
  <c r="W1673" i="3"/>
  <c r="V1673" i="3"/>
  <c r="AM1673" i="3" s="1"/>
  <c r="T1673" i="3"/>
  <c r="S1673" i="3"/>
  <c r="AG1672" i="3"/>
  <c r="AD1672" i="3"/>
  <c r="AF1672" i="3" s="1"/>
  <c r="W1672" i="3"/>
  <c r="V1672" i="3"/>
  <c r="AM1672" i="3" s="1"/>
  <c r="T1672" i="3"/>
  <c r="S1672" i="3"/>
  <c r="AD301" i="3"/>
  <c r="W301" i="3"/>
  <c r="V301" i="3"/>
  <c r="AM301" i="3" s="1"/>
  <c r="T301" i="3"/>
  <c r="S301" i="3"/>
  <c r="AD1671" i="3"/>
  <c r="W1671" i="3"/>
  <c r="Y1671" i="3" s="1"/>
  <c r="V1671" i="3"/>
  <c r="AM1671" i="3" s="1"/>
  <c r="AN1671" i="3" s="1"/>
  <c r="T1671" i="3"/>
  <c r="AJ1671" i="3" s="1"/>
  <c r="S1671" i="3"/>
  <c r="AD1670" i="3"/>
  <c r="W1670" i="3"/>
  <c r="V1670" i="3"/>
  <c r="AM1670" i="3" s="1"/>
  <c r="T1670" i="3"/>
  <c r="S1670" i="3"/>
  <c r="AD231" i="3"/>
  <c r="AF231" i="3" s="1"/>
  <c r="W231" i="3"/>
  <c r="Y231" i="3" s="1"/>
  <c r="V231" i="3"/>
  <c r="AM231" i="3" s="1"/>
  <c r="T231" i="3"/>
  <c r="S231" i="3"/>
  <c r="AD1669" i="3"/>
  <c r="W1669" i="3"/>
  <c r="Y1669" i="3" s="1"/>
  <c r="V1669" i="3"/>
  <c r="AM1669" i="3" s="1"/>
  <c r="T1669" i="3"/>
  <c r="S1669" i="3"/>
  <c r="AD1668" i="3"/>
  <c r="AF1668" i="3" s="1"/>
  <c r="X1668" i="3"/>
  <c r="W1668" i="3"/>
  <c r="Z1668" i="3" s="1"/>
  <c r="V1668" i="3"/>
  <c r="AM1668" i="3" s="1"/>
  <c r="T1668" i="3"/>
  <c r="S1668" i="3"/>
  <c r="AD1667" i="3"/>
  <c r="W1667" i="3"/>
  <c r="V1667" i="3"/>
  <c r="AM1667" i="3" s="1"/>
  <c r="T1667" i="3"/>
  <c r="S1667" i="3"/>
  <c r="AD1666" i="3"/>
  <c r="AF1666" i="3" s="1"/>
  <c r="Y1666" i="3"/>
  <c r="W1666" i="3"/>
  <c r="X1666" i="3" s="1"/>
  <c r="V1666" i="3"/>
  <c r="AM1666" i="3" s="1"/>
  <c r="T1666" i="3"/>
  <c r="S1666" i="3"/>
  <c r="AD947" i="3"/>
  <c r="AG947" i="3" s="1"/>
  <c r="W947" i="3"/>
  <c r="V947" i="3"/>
  <c r="AM947" i="3" s="1"/>
  <c r="T947" i="3"/>
  <c r="S947" i="3"/>
  <c r="AD1665" i="3"/>
  <c r="W1665" i="3"/>
  <c r="V1665" i="3"/>
  <c r="AM1665" i="3" s="1"/>
  <c r="AN1665" i="3" s="1"/>
  <c r="T1665" i="3"/>
  <c r="S1665" i="3"/>
  <c r="AD1664" i="3"/>
  <c r="W1664" i="3"/>
  <c r="X1664" i="3" s="1"/>
  <c r="AA1664" i="3" s="1"/>
  <c r="V1664" i="3"/>
  <c r="AM1664" i="3" s="1"/>
  <c r="T1664" i="3"/>
  <c r="S1664" i="3"/>
  <c r="AD1663" i="3"/>
  <c r="AG1663" i="3" s="1"/>
  <c r="W1663" i="3"/>
  <c r="X1663" i="3" s="1"/>
  <c r="AA1663" i="3" s="1"/>
  <c r="V1663" i="3"/>
  <c r="AM1663" i="3" s="1"/>
  <c r="AN1663" i="3" s="1"/>
  <c r="AO1663" i="3" s="1"/>
  <c r="T1663" i="3"/>
  <c r="S1663" i="3"/>
  <c r="AD1662" i="3"/>
  <c r="W1662" i="3"/>
  <c r="V1662" i="3"/>
  <c r="AM1662" i="3" s="1"/>
  <c r="AN1662" i="3" s="1"/>
  <c r="T1662" i="3"/>
  <c r="S1662" i="3"/>
  <c r="AD1661" i="3"/>
  <c r="AF1661" i="3" s="1"/>
  <c r="W1661" i="3"/>
  <c r="V1661" i="3"/>
  <c r="AM1661" i="3" s="1"/>
  <c r="T1661" i="3"/>
  <c r="AI1661" i="3" s="1"/>
  <c r="S1661" i="3"/>
  <c r="AD1660" i="3"/>
  <c r="W1660" i="3"/>
  <c r="V1660" i="3"/>
  <c r="AM1660" i="3" s="1"/>
  <c r="T1660" i="3"/>
  <c r="S1660" i="3"/>
  <c r="AD1659" i="3"/>
  <c r="AF1659" i="3" s="1"/>
  <c r="W1659" i="3"/>
  <c r="V1659" i="3"/>
  <c r="AM1659" i="3" s="1"/>
  <c r="AN1659" i="3" s="1"/>
  <c r="T1659" i="3"/>
  <c r="S1659" i="3"/>
  <c r="AD1658" i="3"/>
  <c r="W1658" i="3"/>
  <c r="V1658" i="3"/>
  <c r="AM1658" i="3" s="1"/>
  <c r="T1658" i="3"/>
  <c r="S1658" i="3"/>
  <c r="AD1657" i="3"/>
  <c r="W1657" i="3"/>
  <c r="V1657" i="3"/>
  <c r="AM1657" i="3" s="1"/>
  <c r="AN1657" i="3" s="1"/>
  <c r="T1657" i="3"/>
  <c r="S1657" i="3"/>
  <c r="AD1656" i="3"/>
  <c r="AF1656" i="3" s="1"/>
  <c r="X1656" i="3"/>
  <c r="AA1656" i="3" s="1"/>
  <c r="W1656" i="3"/>
  <c r="Y1656" i="3" s="1"/>
  <c r="V1656" i="3"/>
  <c r="AM1656" i="3" s="1"/>
  <c r="AN1656" i="3" s="1"/>
  <c r="T1656" i="3"/>
  <c r="S1656" i="3"/>
  <c r="AD510" i="3"/>
  <c r="W510" i="3"/>
  <c r="V510" i="3"/>
  <c r="AM510" i="3" s="1"/>
  <c r="T510" i="3"/>
  <c r="S510" i="3"/>
  <c r="AD524" i="3"/>
  <c r="AF524" i="3" s="1"/>
  <c r="W524" i="3"/>
  <c r="V524" i="3"/>
  <c r="AM524" i="3" s="1"/>
  <c r="T524" i="3"/>
  <c r="S524" i="3"/>
  <c r="AD528" i="3"/>
  <c r="W528" i="3"/>
  <c r="V528" i="3"/>
  <c r="AM528" i="3" s="1"/>
  <c r="T528" i="3"/>
  <c r="S528" i="3"/>
  <c r="AD468" i="3"/>
  <c r="W468" i="3"/>
  <c r="V468" i="3"/>
  <c r="AM468" i="3" s="1"/>
  <c r="T468" i="3"/>
  <c r="S468" i="3"/>
  <c r="AD1655" i="3"/>
  <c r="W1655" i="3"/>
  <c r="V1655" i="3"/>
  <c r="AM1655" i="3" s="1"/>
  <c r="T1655" i="3"/>
  <c r="S1655" i="3"/>
  <c r="AM1654" i="3"/>
  <c r="AD1654" i="3"/>
  <c r="W1654" i="3"/>
  <c r="V1654" i="3"/>
  <c r="T1654" i="3"/>
  <c r="S1654" i="3"/>
  <c r="AD1653" i="3"/>
  <c r="W1653" i="3"/>
  <c r="Y1653" i="3" s="1"/>
  <c r="V1653" i="3"/>
  <c r="AM1653" i="3" s="1"/>
  <c r="AN1653" i="3" s="1"/>
  <c r="T1653" i="3"/>
  <c r="S1653" i="3"/>
  <c r="AD452" i="3"/>
  <c r="W452" i="3"/>
  <c r="V452" i="3"/>
  <c r="AM452" i="3" s="1"/>
  <c r="T452" i="3"/>
  <c r="S452" i="3"/>
  <c r="AD515" i="3"/>
  <c r="AF515" i="3" s="1"/>
  <c r="W515" i="3"/>
  <c r="V515" i="3"/>
  <c r="AM515" i="3" s="1"/>
  <c r="T515" i="3"/>
  <c r="S515" i="3"/>
  <c r="AD586" i="3"/>
  <c r="AF586" i="3" s="1"/>
  <c r="W586" i="3"/>
  <c r="Y586" i="3" s="1"/>
  <c r="V586" i="3"/>
  <c r="AM586" i="3" s="1"/>
  <c r="T586" i="3"/>
  <c r="S586" i="3"/>
  <c r="AD575" i="3"/>
  <c r="W575" i="3"/>
  <c r="Y575" i="3" s="1"/>
  <c r="V575" i="3"/>
  <c r="AM575" i="3" s="1"/>
  <c r="T575" i="3"/>
  <c r="S575" i="3"/>
  <c r="AD505" i="3"/>
  <c r="W505" i="3"/>
  <c r="V505" i="3"/>
  <c r="AM505" i="3" s="1"/>
  <c r="T505" i="3"/>
  <c r="S505" i="3"/>
  <c r="AD1652" i="3"/>
  <c r="W1652" i="3"/>
  <c r="X1652" i="3" s="1"/>
  <c r="V1652" i="3"/>
  <c r="AM1652" i="3" s="1"/>
  <c r="AN1652" i="3" s="1"/>
  <c r="T1652" i="3"/>
  <c r="S1652" i="3"/>
  <c r="AD395" i="3"/>
  <c r="W395" i="3"/>
  <c r="V395" i="3"/>
  <c r="AM395" i="3" s="1"/>
  <c r="T395" i="3"/>
  <c r="S395" i="3"/>
  <c r="AD1651" i="3"/>
  <c r="AF1651" i="3" s="1"/>
  <c r="W1651" i="3"/>
  <c r="V1651" i="3"/>
  <c r="AM1651" i="3" s="1"/>
  <c r="AN1651" i="3" s="1"/>
  <c r="T1651" i="3"/>
  <c r="S1651" i="3"/>
  <c r="AD473" i="3"/>
  <c r="W473" i="3"/>
  <c r="V473" i="3"/>
  <c r="AM473" i="3" s="1"/>
  <c r="T473" i="3"/>
  <c r="S473" i="3"/>
  <c r="AD512" i="3"/>
  <c r="AF512" i="3" s="1"/>
  <c r="W512" i="3"/>
  <c r="Y512" i="3" s="1"/>
  <c r="V512" i="3"/>
  <c r="AM512" i="3" s="1"/>
  <c r="T512" i="3"/>
  <c r="S512" i="3"/>
  <c r="AD537" i="3"/>
  <c r="W537" i="3"/>
  <c r="V537" i="3"/>
  <c r="AM537" i="3" s="1"/>
  <c r="T537" i="3"/>
  <c r="S537" i="3"/>
  <c r="AD573" i="3"/>
  <c r="W573" i="3"/>
  <c r="V573" i="3"/>
  <c r="AM573" i="3" s="1"/>
  <c r="T573" i="3"/>
  <c r="S573" i="3"/>
  <c r="AD459" i="3"/>
  <c r="W459" i="3"/>
  <c r="V459" i="3"/>
  <c r="AM459" i="3" s="1"/>
  <c r="T459" i="3"/>
  <c r="S459" i="3"/>
  <c r="AD1650" i="3"/>
  <c r="W1650" i="3"/>
  <c r="Y1650" i="3" s="1"/>
  <c r="V1650" i="3"/>
  <c r="AM1650" i="3" s="1"/>
  <c r="AN1650" i="3" s="1"/>
  <c r="T1650" i="3"/>
  <c r="S1650" i="3"/>
  <c r="AD381" i="3"/>
  <c r="AF381" i="3" s="1"/>
  <c r="W381" i="3"/>
  <c r="Y381" i="3" s="1"/>
  <c r="V381" i="3"/>
  <c r="AM381" i="3" s="1"/>
  <c r="T381" i="3"/>
  <c r="S381" i="3"/>
  <c r="AD379" i="3"/>
  <c r="AF379" i="3" s="1"/>
  <c r="W379" i="3"/>
  <c r="V379" i="3"/>
  <c r="AM379" i="3" s="1"/>
  <c r="T379" i="3"/>
  <c r="S379" i="3"/>
  <c r="AD399" i="3"/>
  <c r="AF399" i="3" s="1"/>
  <c r="W399" i="3"/>
  <c r="V399" i="3"/>
  <c r="AM399" i="3" s="1"/>
  <c r="T399" i="3"/>
  <c r="S399" i="3"/>
  <c r="AD466" i="3"/>
  <c r="W466" i="3"/>
  <c r="V466" i="3"/>
  <c r="AM466" i="3" s="1"/>
  <c r="T466" i="3"/>
  <c r="S466" i="3"/>
  <c r="AD457" i="3"/>
  <c r="W457" i="3"/>
  <c r="V457" i="3"/>
  <c r="AM457" i="3" s="1"/>
  <c r="T457" i="3"/>
  <c r="S457" i="3"/>
  <c r="AD1649" i="3"/>
  <c r="AG1649" i="3" s="1"/>
  <c r="W1649" i="3"/>
  <c r="V1649" i="3"/>
  <c r="AM1649" i="3" s="1"/>
  <c r="AN1649" i="3" s="1"/>
  <c r="T1649" i="3"/>
  <c r="S1649" i="3"/>
  <c r="AD1648" i="3"/>
  <c r="W1648" i="3"/>
  <c r="X1648" i="3" s="1"/>
  <c r="V1648" i="3"/>
  <c r="AM1648" i="3" s="1"/>
  <c r="T1648" i="3"/>
  <c r="S1648" i="3"/>
  <c r="AD1647" i="3"/>
  <c r="W1647" i="3"/>
  <c r="V1647" i="3"/>
  <c r="AM1647" i="3" s="1"/>
  <c r="AN1647" i="3" s="1"/>
  <c r="T1647" i="3"/>
  <c r="S1647" i="3"/>
  <c r="AD1646" i="3"/>
  <c r="W1646" i="3"/>
  <c r="V1646" i="3"/>
  <c r="AM1646" i="3" s="1"/>
  <c r="AN1646" i="3" s="1"/>
  <c r="T1646" i="3"/>
  <c r="S1646" i="3"/>
  <c r="AD1645" i="3"/>
  <c r="W1645" i="3"/>
  <c r="V1645" i="3"/>
  <c r="AM1645" i="3" s="1"/>
  <c r="T1645" i="3"/>
  <c r="S1645" i="3"/>
  <c r="AD392" i="3"/>
  <c r="AF392" i="3" s="1"/>
  <c r="W392" i="3"/>
  <c r="V392" i="3"/>
  <c r="AM392" i="3" s="1"/>
  <c r="T392" i="3"/>
  <c r="S392" i="3"/>
  <c r="AD1644" i="3"/>
  <c r="W1644" i="3"/>
  <c r="V1644" i="3"/>
  <c r="AM1644" i="3" s="1"/>
  <c r="T1644" i="3"/>
  <c r="S1644" i="3"/>
  <c r="AD1643" i="3"/>
  <c r="W1643" i="3"/>
  <c r="V1643" i="3"/>
  <c r="AM1643" i="3" s="1"/>
  <c r="T1643" i="3"/>
  <c r="S1643" i="3"/>
  <c r="AD1642" i="3"/>
  <c r="W1642" i="3"/>
  <c r="V1642" i="3"/>
  <c r="AM1642" i="3" s="1"/>
  <c r="T1642" i="3"/>
  <c r="S1642" i="3"/>
  <c r="AD1641" i="3"/>
  <c r="AG1641" i="3" s="1"/>
  <c r="W1641" i="3"/>
  <c r="V1641" i="3"/>
  <c r="AM1641" i="3" s="1"/>
  <c r="T1641" i="3"/>
  <c r="S1641" i="3"/>
  <c r="AD1640" i="3"/>
  <c r="W1640" i="3"/>
  <c r="Y1640" i="3" s="1"/>
  <c r="V1640" i="3"/>
  <c r="AM1640" i="3" s="1"/>
  <c r="AN1640" i="3" s="1"/>
  <c r="T1640" i="3"/>
  <c r="S1640" i="3"/>
  <c r="AD1639" i="3"/>
  <c r="W1639" i="3"/>
  <c r="Y1639" i="3" s="1"/>
  <c r="V1639" i="3"/>
  <c r="AM1639" i="3" s="1"/>
  <c r="T1639" i="3"/>
  <c r="S1639" i="3"/>
  <c r="AD1638" i="3"/>
  <c r="W1638" i="3"/>
  <c r="V1638" i="3"/>
  <c r="AM1638" i="3" s="1"/>
  <c r="AN1638" i="3" s="1"/>
  <c r="T1638" i="3"/>
  <c r="S1638" i="3"/>
  <c r="AN1637" i="3"/>
  <c r="AD1637" i="3"/>
  <c r="W1637" i="3"/>
  <c r="V1637" i="3"/>
  <c r="AM1637" i="3" s="1"/>
  <c r="T1637" i="3"/>
  <c r="AK1637" i="3" s="1"/>
  <c r="S1637" i="3"/>
  <c r="AD1636" i="3"/>
  <c r="AF1636" i="3" s="1"/>
  <c r="W1636" i="3"/>
  <c r="Y1636" i="3" s="1"/>
  <c r="V1636" i="3"/>
  <c r="AM1636" i="3" s="1"/>
  <c r="AN1636" i="3" s="1"/>
  <c r="T1636" i="3"/>
  <c r="S1636" i="3"/>
  <c r="AD1635" i="3"/>
  <c r="W1635" i="3"/>
  <c r="V1635" i="3"/>
  <c r="AM1635" i="3" s="1"/>
  <c r="T1635" i="3"/>
  <c r="S1635" i="3"/>
  <c r="AJ1635" i="3" s="1"/>
  <c r="AD1634" i="3"/>
  <c r="AG1634" i="3" s="1"/>
  <c r="W1634" i="3"/>
  <c r="V1634" i="3"/>
  <c r="AM1634" i="3" s="1"/>
  <c r="T1634" i="3"/>
  <c r="S1634" i="3"/>
  <c r="AD1633" i="3"/>
  <c r="AG1633" i="3" s="1"/>
  <c r="X1633" i="3"/>
  <c r="W1633" i="3"/>
  <c r="V1633" i="3"/>
  <c r="AM1633" i="3" s="1"/>
  <c r="T1633" i="3"/>
  <c r="S1633" i="3"/>
  <c r="AD1632" i="3"/>
  <c r="W1632" i="3"/>
  <c r="Y1632" i="3" s="1"/>
  <c r="V1632" i="3"/>
  <c r="AM1632" i="3" s="1"/>
  <c r="AN1632" i="3" s="1"/>
  <c r="T1632" i="3"/>
  <c r="AI1632" i="3" s="1"/>
  <c r="S1632" i="3"/>
  <c r="AD1631" i="3"/>
  <c r="W1631" i="3"/>
  <c r="V1631" i="3"/>
  <c r="AM1631" i="3" s="1"/>
  <c r="AN1631" i="3" s="1"/>
  <c r="T1631" i="3"/>
  <c r="S1631" i="3"/>
  <c r="AF1630" i="3"/>
  <c r="AD1630" i="3"/>
  <c r="W1630" i="3"/>
  <c r="V1630" i="3"/>
  <c r="AM1630" i="3" s="1"/>
  <c r="T1630" i="3"/>
  <c r="AK1630" i="3" s="1"/>
  <c r="S1630" i="3"/>
  <c r="AD1629" i="3"/>
  <c r="W1629" i="3"/>
  <c r="V1629" i="3"/>
  <c r="AM1629" i="3" s="1"/>
  <c r="T1629" i="3"/>
  <c r="S1629" i="3"/>
  <c r="AD1628" i="3"/>
  <c r="AF1628" i="3" s="1"/>
  <c r="W1628" i="3"/>
  <c r="V1628" i="3"/>
  <c r="AM1628" i="3" s="1"/>
  <c r="AN1628" i="3" s="1"/>
  <c r="T1628" i="3"/>
  <c r="S1628" i="3"/>
  <c r="AD1627" i="3"/>
  <c r="W1627" i="3"/>
  <c r="V1627" i="3"/>
  <c r="AM1627" i="3" s="1"/>
  <c r="T1627" i="3"/>
  <c r="S1627" i="3"/>
  <c r="AJ1627" i="3" s="1"/>
  <c r="AD1626" i="3"/>
  <c r="AG1626" i="3" s="1"/>
  <c r="W1626" i="3"/>
  <c r="Y1626" i="3" s="1"/>
  <c r="V1626" i="3"/>
  <c r="AM1626" i="3" s="1"/>
  <c r="T1626" i="3"/>
  <c r="S1626" i="3"/>
  <c r="AD1625" i="3"/>
  <c r="W1625" i="3"/>
  <c r="V1625" i="3"/>
  <c r="AM1625" i="3" s="1"/>
  <c r="T1625" i="3"/>
  <c r="S1625" i="3"/>
  <c r="AD1624" i="3"/>
  <c r="W1624" i="3"/>
  <c r="V1624" i="3"/>
  <c r="AM1624" i="3" s="1"/>
  <c r="AN1624" i="3" s="1"/>
  <c r="T1624" i="3"/>
  <c r="S1624" i="3"/>
  <c r="AD1623" i="3"/>
  <c r="W1623" i="3"/>
  <c r="V1623" i="3"/>
  <c r="AM1623" i="3" s="1"/>
  <c r="AN1623" i="3" s="1"/>
  <c r="T1623" i="3"/>
  <c r="S1623" i="3"/>
  <c r="AD1622" i="3"/>
  <c r="AF1622" i="3" s="1"/>
  <c r="W1622" i="3"/>
  <c r="V1622" i="3"/>
  <c r="AM1622" i="3" s="1"/>
  <c r="AN1622" i="3" s="1"/>
  <c r="T1622" i="3"/>
  <c r="S1622" i="3"/>
  <c r="AD953" i="3"/>
  <c r="W953" i="3"/>
  <c r="V953" i="3"/>
  <c r="AM953" i="3" s="1"/>
  <c r="T953" i="3"/>
  <c r="S953" i="3"/>
  <c r="AD945" i="3"/>
  <c r="W945" i="3"/>
  <c r="X945" i="3" s="1"/>
  <c r="AA945" i="3" s="1"/>
  <c r="V945" i="3"/>
  <c r="AM945" i="3" s="1"/>
  <c r="T945" i="3"/>
  <c r="S945" i="3"/>
  <c r="AK945" i="3" s="1"/>
  <c r="AD799" i="3"/>
  <c r="W799" i="3"/>
  <c r="V799" i="3"/>
  <c r="AM799" i="3" s="1"/>
  <c r="T799" i="3"/>
  <c r="S799" i="3"/>
  <c r="AD795" i="3"/>
  <c r="W795" i="3"/>
  <c r="X795" i="3" s="1"/>
  <c r="AA795" i="3" s="1"/>
  <c r="V795" i="3"/>
  <c r="AM795" i="3" s="1"/>
  <c r="T795" i="3"/>
  <c r="AI795" i="3" s="1"/>
  <c r="S795" i="3"/>
  <c r="AM1621" i="3"/>
  <c r="AN1621" i="3" s="1"/>
  <c r="AD1621" i="3"/>
  <c r="W1621" i="3"/>
  <c r="V1621" i="3"/>
  <c r="T1621" i="3"/>
  <c r="S1621" i="3"/>
  <c r="AO1620" i="3"/>
  <c r="AD1620" i="3"/>
  <c r="AG1620" i="3" s="1"/>
  <c r="Z1620" i="3"/>
  <c r="W1620" i="3"/>
  <c r="X1620" i="3" s="1"/>
  <c r="AA1620" i="3" s="1"/>
  <c r="V1620" i="3"/>
  <c r="AM1620" i="3" s="1"/>
  <c r="AN1620" i="3" s="1"/>
  <c r="T1620" i="3"/>
  <c r="S1620" i="3"/>
  <c r="AH1620" i="3" s="1"/>
  <c r="AD1619" i="3"/>
  <c r="AG1619" i="3" s="1"/>
  <c r="W1619" i="3"/>
  <c r="V1619" i="3"/>
  <c r="AM1619" i="3" s="1"/>
  <c r="AN1619" i="3" s="1"/>
  <c r="T1619" i="3"/>
  <c r="S1619" i="3"/>
  <c r="AD1618" i="3"/>
  <c r="W1618" i="3"/>
  <c r="V1618" i="3"/>
  <c r="AM1618" i="3" s="1"/>
  <c r="AN1618" i="3" s="1"/>
  <c r="T1618" i="3"/>
  <c r="S1618" i="3"/>
  <c r="AD772" i="3"/>
  <c r="AF772" i="3" s="1"/>
  <c r="W772" i="3"/>
  <c r="V772" i="3"/>
  <c r="AM772" i="3" s="1"/>
  <c r="T772" i="3"/>
  <c r="S772" i="3"/>
  <c r="AD758" i="3"/>
  <c r="W758" i="3"/>
  <c r="V758" i="3"/>
  <c r="AM758" i="3" s="1"/>
  <c r="T758" i="3"/>
  <c r="S758" i="3"/>
  <c r="AD747" i="3"/>
  <c r="W747" i="3"/>
  <c r="X747" i="3" s="1"/>
  <c r="AA747" i="3" s="1"/>
  <c r="V747" i="3"/>
  <c r="AM747" i="3" s="1"/>
  <c r="T747" i="3"/>
  <c r="S747" i="3"/>
  <c r="AH747" i="3" s="1"/>
  <c r="AD1617" i="3"/>
  <c r="W1617" i="3"/>
  <c r="V1617" i="3"/>
  <c r="AM1617" i="3" s="1"/>
  <c r="AN1617" i="3" s="1"/>
  <c r="T1617" i="3"/>
  <c r="S1617" i="3"/>
  <c r="AD1616" i="3"/>
  <c r="W1616" i="3"/>
  <c r="X1616" i="3" s="1"/>
  <c r="AA1616" i="3" s="1"/>
  <c r="V1616" i="3"/>
  <c r="AM1616" i="3" s="1"/>
  <c r="AN1616" i="3" s="1"/>
  <c r="T1616" i="3"/>
  <c r="S1616" i="3"/>
  <c r="AD1615" i="3"/>
  <c r="AG1615" i="3" s="1"/>
  <c r="W1615" i="3"/>
  <c r="V1615" i="3"/>
  <c r="AM1615" i="3" s="1"/>
  <c r="AN1615" i="3" s="1"/>
  <c r="T1615" i="3"/>
  <c r="S1615" i="3"/>
  <c r="AH1615" i="3" s="1"/>
  <c r="AD495" i="3"/>
  <c r="W495" i="3"/>
  <c r="V495" i="3"/>
  <c r="AM495" i="3" s="1"/>
  <c r="T495" i="3"/>
  <c r="S495" i="3"/>
  <c r="AD525" i="3"/>
  <c r="AF525" i="3" s="1"/>
  <c r="W525" i="3"/>
  <c r="X525" i="3" s="1"/>
  <c r="V525" i="3"/>
  <c r="AM525" i="3" s="1"/>
  <c r="T525" i="3"/>
  <c r="S525" i="3"/>
  <c r="AD579" i="3"/>
  <c r="W579" i="3"/>
  <c r="V579" i="3"/>
  <c r="AM579" i="3" s="1"/>
  <c r="T579" i="3"/>
  <c r="S579" i="3"/>
  <c r="AD601" i="3"/>
  <c r="W601" i="3"/>
  <c r="X601" i="3" s="1"/>
  <c r="V601" i="3"/>
  <c r="AM601" i="3" s="1"/>
  <c r="T601" i="3"/>
  <c r="S601" i="3"/>
  <c r="AH601" i="3" s="1"/>
  <c r="AD508" i="3"/>
  <c r="W508" i="3"/>
  <c r="V508" i="3"/>
  <c r="AM508" i="3" s="1"/>
  <c r="T508" i="3"/>
  <c r="S508" i="3"/>
  <c r="AD1614" i="3"/>
  <c r="W1614" i="3"/>
  <c r="X1614" i="3" s="1"/>
  <c r="V1614" i="3"/>
  <c r="AM1614" i="3" s="1"/>
  <c r="AN1614" i="3" s="1"/>
  <c r="T1614" i="3"/>
  <c r="S1614" i="3"/>
  <c r="AD1613" i="3"/>
  <c r="W1613" i="3"/>
  <c r="V1613" i="3"/>
  <c r="AM1613" i="3" s="1"/>
  <c r="AN1613" i="3" s="1"/>
  <c r="T1613" i="3"/>
  <c r="S1613" i="3"/>
  <c r="AD354" i="3"/>
  <c r="AG354" i="3" s="1"/>
  <c r="W354" i="3"/>
  <c r="V354" i="3"/>
  <c r="AM354" i="3" s="1"/>
  <c r="T354" i="3"/>
  <c r="S354" i="3"/>
  <c r="AD472" i="3"/>
  <c r="W472" i="3"/>
  <c r="V472" i="3"/>
  <c r="AM472" i="3" s="1"/>
  <c r="T472" i="3"/>
  <c r="S472" i="3"/>
  <c r="AJ472" i="3" s="1"/>
  <c r="AD531" i="3"/>
  <c r="AF531" i="3" s="1"/>
  <c r="W531" i="3"/>
  <c r="X531" i="3" s="1"/>
  <c r="V531" i="3"/>
  <c r="AM531" i="3" s="1"/>
  <c r="T531" i="3"/>
  <c r="S531" i="3"/>
  <c r="AD606" i="3"/>
  <c r="W606" i="3"/>
  <c r="V606" i="3"/>
  <c r="AM606" i="3" s="1"/>
  <c r="T606" i="3"/>
  <c r="S606" i="3"/>
  <c r="AD597" i="3"/>
  <c r="W597" i="3"/>
  <c r="X597" i="3" s="1"/>
  <c r="V597" i="3"/>
  <c r="AM597" i="3" s="1"/>
  <c r="T597" i="3"/>
  <c r="S597" i="3"/>
  <c r="AH597" i="3" s="1"/>
  <c r="AD516" i="3"/>
  <c r="W516" i="3"/>
  <c r="V516" i="3"/>
  <c r="AM516" i="3" s="1"/>
  <c r="T516" i="3"/>
  <c r="S516" i="3"/>
  <c r="AD1612" i="3"/>
  <c r="W1612" i="3"/>
  <c r="X1612" i="3" s="1"/>
  <c r="V1612" i="3"/>
  <c r="AM1612" i="3" s="1"/>
  <c r="AN1612" i="3" s="1"/>
  <c r="T1612" i="3"/>
  <c r="AK1612" i="3" s="1"/>
  <c r="S1612" i="3"/>
  <c r="AD1611" i="3"/>
  <c r="Z1611" i="3"/>
  <c r="W1611" i="3"/>
  <c r="X1611" i="3" s="1"/>
  <c r="V1611" i="3"/>
  <c r="AM1611" i="3" s="1"/>
  <c r="AN1611" i="3" s="1"/>
  <c r="T1611" i="3"/>
  <c r="S1611" i="3"/>
  <c r="AD1610" i="3"/>
  <c r="W1610" i="3"/>
  <c r="V1610" i="3"/>
  <c r="AM1610" i="3" s="1"/>
  <c r="AN1610" i="3" s="1"/>
  <c r="T1610" i="3"/>
  <c r="S1610" i="3"/>
  <c r="AD411" i="3"/>
  <c r="AF411" i="3" s="1"/>
  <c r="W411" i="3"/>
  <c r="X411" i="3" s="1"/>
  <c r="V411" i="3"/>
  <c r="AM411" i="3" s="1"/>
  <c r="T411" i="3"/>
  <c r="S411" i="3"/>
  <c r="AD504" i="3"/>
  <c r="W504" i="3"/>
  <c r="V504" i="3"/>
  <c r="AM504" i="3" s="1"/>
  <c r="T504" i="3"/>
  <c r="S504" i="3"/>
  <c r="AD561" i="3"/>
  <c r="W561" i="3"/>
  <c r="X561" i="3" s="1"/>
  <c r="V561" i="3"/>
  <c r="AM561" i="3" s="1"/>
  <c r="T561" i="3"/>
  <c r="S561" i="3"/>
  <c r="AH561" i="3" s="1"/>
  <c r="AD530" i="3"/>
  <c r="W530" i="3"/>
  <c r="X530" i="3" s="1"/>
  <c r="V530" i="3"/>
  <c r="AM530" i="3" s="1"/>
  <c r="T530" i="3"/>
  <c r="S530" i="3"/>
  <c r="AD431" i="3"/>
  <c r="AG431" i="3" s="1"/>
  <c r="W431" i="3"/>
  <c r="V431" i="3"/>
  <c r="AM431" i="3" s="1"/>
  <c r="T431" i="3"/>
  <c r="S431" i="3"/>
  <c r="AD1609" i="3"/>
  <c r="AG1609" i="3" s="1"/>
  <c r="W1609" i="3"/>
  <c r="V1609" i="3"/>
  <c r="AM1609" i="3" s="1"/>
  <c r="T1609" i="3"/>
  <c r="S1609" i="3"/>
  <c r="AD1608" i="3"/>
  <c r="W1608" i="3"/>
  <c r="V1608" i="3"/>
  <c r="AM1608" i="3" s="1"/>
  <c r="T1608" i="3"/>
  <c r="S1608" i="3"/>
  <c r="AH1608" i="3" s="1"/>
  <c r="AD230" i="3"/>
  <c r="W230" i="3"/>
  <c r="X230" i="3" s="1"/>
  <c r="V230" i="3"/>
  <c r="AM230" i="3" s="1"/>
  <c r="T230" i="3"/>
  <c r="S230" i="3"/>
  <c r="AD373" i="3"/>
  <c r="W373" i="3"/>
  <c r="V373" i="3"/>
  <c r="AM373" i="3" s="1"/>
  <c r="T373" i="3"/>
  <c r="S373" i="3"/>
  <c r="AD387" i="3"/>
  <c r="W387" i="3"/>
  <c r="Z387" i="3" s="1"/>
  <c r="V387" i="3"/>
  <c r="AM387" i="3" s="1"/>
  <c r="T387" i="3"/>
  <c r="S387" i="3"/>
  <c r="AD424" i="3"/>
  <c r="AF424" i="3" s="1"/>
  <c r="W424" i="3"/>
  <c r="X424" i="3" s="1"/>
  <c r="V424" i="3"/>
  <c r="AM424" i="3" s="1"/>
  <c r="T424" i="3"/>
  <c r="S424" i="3"/>
  <c r="AD490" i="3"/>
  <c r="AF490" i="3" s="1"/>
  <c r="W490" i="3"/>
  <c r="V490" i="3"/>
  <c r="AM490" i="3" s="1"/>
  <c r="T490" i="3"/>
  <c r="S490" i="3"/>
  <c r="AD476" i="3"/>
  <c r="AF476" i="3" s="1"/>
  <c r="W476" i="3"/>
  <c r="V476" i="3"/>
  <c r="AM476" i="3" s="1"/>
  <c r="T476" i="3"/>
  <c r="S476" i="3"/>
  <c r="AM1607" i="3"/>
  <c r="AN1607" i="3" s="1"/>
  <c r="AO1607" i="3" s="1"/>
  <c r="AD1607" i="3"/>
  <c r="AG1607" i="3" s="1"/>
  <c r="W1607" i="3"/>
  <c r="V1607" i="3"/>
  <c r="T1607" i="3"/>
  <c r="S1607" i="3"/>
  <c r="AD1606" i="3"/>
  <c r="W1606" i="3"/>
  <c r="V1606" i="3"/>
  <c r="AM1606" i="3" s="1"/>
  <c r="T1606" i="3"/>
  <c r="S1606" i="3"/>
  <c r="AH1606" i="3" s="1"/>
  <c r="AD229" i="3"/>
  <c r="AF229" i="3" s="1"/>
  <c r="W229" i="3"/>
  <c r="V229" i="3"/>
  <c r="AM229" i="3" s="1"/>
  <c r="T229" i="3"/>
  <c r="S229" i="3"/>
  <c r="AD306" i="3"/>
  <c r="W306" i="3"/>
  <c r="V306" i="3"/>
  <c r="AM306" i="3" s="1"/>
  <c r="T306" i="3"/>
  <c r="S306" i="3"/>
  <c r="AD316" i="3"/>
  <c r="W316" i="3"/>
  <c r="Z316" i="3" s="1"/>
  <c r="V316" i="3"/>
  <c r="AM316" i="3" s="1"/>
  <c r="T316" i="3"/>
  <c r="S316" i="3"/>
  <c r="AD345" i="3"/>
  <c r="AG345" i="3" s="1"/>
  <c r="W345" i="3"/>
  <c r="V345" i="3"/>
  <c r="AM345" i="3" s="1"/>
  <c r="T345" i="3"/>
  <c r="S345" i="3"/>
  <c r="AD353" i="3"/>
  <c r="W353" i="3"/>
  <c r="X353" i="3" s="1"/>
  <c r="V353" i="3"/>
  <c r="AM353" i="3" s="1"/>
  <c r="T353" i="3"/>
  <c r="S353" i="3"/>
  <c r="AD1605" i="3"/>
  <c r="W1605" i="3"/>
  <c r="V1605" i="3"/>
  <c r="AM1605" i="3" s="1"/>
  <c r="AN1605" i="3" s="1"/>
  <c r="T1605" i="3"/>
  <c r="S1605" i="3"/>
  <c r="AD1604" i="3"/>
  <c r="W1604" i="3"/>
  <c r="Z1604" i="3" s="1"/>
  <c r="V1604" i="3"/>
  <c r="AM1604" i="3" s="1"/>
  <c r="AN1604" i="3" s="1"/>
  <c r="AO1604" i="3" s="1"/>
  <c r="T1604" i="3"/>
  <c r="S1604" i="3"/>
  <c r="AD1603" i="3"/>
  <c r="AG1603" i="3" s="1"/>
  <c r="W1603" i="3"/>
  <c r="V1603" i="3"/>
  <c r="AM1603" i="3" s="1"/>
  <c r="T1603" i="3"/>
  <c r="S1603" i="3"/>
  <c r="AD228" i="3"/>
  <c r="W228" i="3"/>
  <c r="X228" i="3" s="1"/>
  <c r="V228" i="3"/>
  <c r="AM228" i="3" s="1"/>
  <c r="T228" i="3"/>
  <c r="S228" i="3"/>
  <c r="AD227" i="3"/>
  <c r="W227" i="3"/>
  <c r="V227" i="3"/>
  <c r="AM227" i="3" s="1"/>
  <c r="AN227" i="3" s="1"/>
  <c r="T227" i="3"/>
  <c r="S227" i="3"/>
  <c r="AD1602" i="3"/>
  <c r="AG1602" i="3" s="1"/>
  <c r="W1602" i="3"/>
  <c r="V1602" i="3"/>
  <c r="AM1602" i="3" s="1"/>
  <c r="AN1602" i="3" s="1"/>
  <c r="AO1602" i="3" s="1"/>
  <c r="T1602" i="3"/>
  <c r="S1602" i="3"/>
  <c r="AH1602" i="3" s="1"/>
  <c r="AD1601" i="3"/>
  <c r="W1601" i="3"/>
  <c r="X1601" i="3" s="1"/>
  <c r="V1601" i="3"/>
  <c r="AM1601" i="3" s="1"/>
  <c r="T1601" i="3"/>
  <c r="S1601" i="3"/>
  <c r="AD1600" i="3"/>
  <c r="AF1600" i="3" s="1"/>
  <c r="W1600" i="3"/>
  <c r="V1600" i="3"/>
  <c r="AM1600" i="3" s="1"/>
  <c r="T1600" i="3"/>
  <c r="S1600" i="3"/>
  <c r="AD226" i="3"/>
  <c r="W226" i="3"/>
  <c r="V226" i="3"/>
  <c r="AM226" i="3" s="1"/>
  <c r="T226" i="3"/>
  <c r="S226" i="3"/>
  <c r="AD1599" i="3"/>
  <c r="W1599" i="3"/>
  <c r="V1599" i="3"/>
  <c r="AM1599" i="3" s="1"/>
  <c r="AN1599" i="3" s="1"/>
  <c r="AO1599" i="3" s="1"/>
  <c r="T1599" i="3"/>
  <c r="S1599" i="3"/>
  <c r="AH1598" i="3"/>
  <c r="AD1598" i="3"/>
  <c r="AG1598" i="3" s="1"/>
  <c r="W1598" i="3"/>
  <c r="V1598" i="3"/>
  <c r="AM1598" i="3" s="1"/>
  <c r="T1598" i="3"/>
  <c r="AK1598" i="3" s="1"/>
  <c r="S1598" i="3"/>
  <c r="AD1597" i="3"/>
  <c r="AF1597" i="3" s="1"/>
  <c r="W1597" i="3"/>
  <c r="V1597" i="3"/>
  <c r="AM1597" i="3" s="1"/>
  <c r="T1597" i="3"/>
  <c r="S1597" i="3"/>
  <c r="AD225" i="3"/>
  <c r="W225" i="3"/>
  <c r="V225" i="3"/>
  <c r="AM225" i="3" s="1"/>
  <c r="AN225" i="3" s="1"/>
  <c r="T225" i="3"/>
  <c r="S225" i="3"/>
  <c r="AD1596" i="3"/>
  <c r="AG1596" i="3" s="1"/>
  <c r="W1596" i="3"/>
  <c r="V1596" i="3"/>
  <c r="AM1596" i="3" s="1"/>
  <c r="T1596" i="3"/>
  <c r="AI1596" i="3" s="1"/>
  <c r="S1596" i="3"/>
  <c r="AH1596" i="3" s="1"/>
  <c r="AD1595" i="3"/>
  <c r="AG1595" i="3" s="1"/>
  <c r="W1595" i="3"/>
  <c r="V1595" i="3"/>
  <c r="AM1595" i="3" s="1"/>
  <c r="T1595" i="3"/>
  <c r="S1595" i="3"/>
  <c r="AD1594" i="3"/>
  <c r="W1594" i="3"/>
  <c r="X1594" i="3" s="1"/>
  <c r="V1594" i="3"/>
  <c r="AM1594" i="3" s="1"/>
  <c r="T1594" i="3"/>
  <c r="S1594" i="3"/>
  <c r="AD1593" i="3"/>
  <c r="W1593" i="3"/>
  <c r="V1593" i="3"/>
  <c r="AM1593" i="3" s="1"/>
  <c r="AN1593" i="3" s="1"/>
  <c r="T1593" i="3"/>
  <c r="S1593" i="3"/>
  <c r="AD1592" i="3"/>
  <c r="AG1592" i="3" s="1"/>
  <c r="W1592" i="3"/>
  <c r="Z1592" i="3" s="1"/>
  <c r="V1592" i="3"/>
  <c r="AM1592" i="3" s="1"/>
  <c r="T1592" i="3"/>
  <c r="S1592" i="3"/>
  <c r="AD1591" i="3"/>
  <c r="W1591" i="3"/>
  <c r="V1591" i="3"/>
  <c r="AM1591" i="3" s="1"/>
  <c r="T1591" i="3"/>
  <c r="S1591" i="3"/>
  <c r="AD1590" i="3"/>
  <c r="W1590" i="3"/>
  <c r="X1590" i="3" s="1"/>
  <c r="V1590" i="3"/>
  <c r="AM1590" i="3" s="1"/>
  <c r="T1590" i="3"/>
  <c r="S1590" i="3"/>
  <c r="AD1589" i="3"/>
  <c r="W1589" i="3"/>
  <c r="V1589" i="3"/>
  <c r="AM1589" i="3" s="1"/>
  <c r="AN1589" i="3" s="1"/>
  <c r="T1589" i="3"/>
  <c r="AJ1589" i="3" s="1"/>
  <c r="S1589" i="3"/>
  <c r="AD1588" i="3"/>
  <c r="W1588" i="3"/>
  <c r="V1588" i="3"/>
  <c r="AM1588" i="3" s="1"/>
  <c r="AN1588" i="3" s="1"/>
  <c r="AO1588" i="3" s="1"/>
  <c r="T1588" i="3"/>
  <c r="S1588" i="3"/>
  <c r="AD1587" i="3"/>
  <c r="AF1587" i="3" s="1"/>
  <c r="W1587" i="3"/>
  <c r="V1587" i="3"/>
  <c r="AM1587" i="3" s="1"/>
  <c r="T1587" i="3"/>
  <c r="S1587" i="3"/>
  <c r="AD1586" i="3"/>
  <c r="AF1586" i="3" s="1"/>
  <c r="W1586" i="3"/>
  <c r="V1586" i="3"/>
  <c r="AM1586" i="3" s="1"/>
  <c r="T1586" i="3"/>
  <c r="S1586" i="3"/>
  <c r="AJ1586" i="3" s="1"/>
  <c r="AD1585" i="3"/>
  <c r="W1585" i="3"/>
  <c r="V1585" i="3"/>
  <c r="AM1585" i="3" s="1"/>
  <c r="T1585" i="3"/>
  <c r="S1585" i="3"/>
  <c r="AD1584" i="3"/>
  <c r="AG1584" i="3" s="1"/>
  <c r="W1584" i="3"/>
  <c r="V1584" i="3"/>
  <c r="AM1584" i="3" s="1"/>
  <c r="AN1584" i="3" s="1"/>
  <c r="AO1584" i="3" s="1"/>
  <c r="T1584" i="3"/>
  <c r="S1584" i="3"/>
  <c r="AH1584" i="3" s="1"/>
  <c r="AD1583" i="3"/>
  <c r="AF1583" i="3" s="1"/>
  <c r="W1583" i="3"/>
  <c r="V1583" i="3"/>
  <c r="AM1583" i="3" s="1"/>
  <c r="T1583" i="3"/>
  <c r="S1583" i="3"/>
  <c r="AD233" i="3"/>
  <c r="AF233" i="3" s="1"/>
  <c r="W233" i="3"/>
  <c r="V233" i="3"/>
  <c r="AM233" i="3" s="1"/>
  <c r="T233" i="3"/>
  <c r="S233" i="3"/>
  <c r="AD1582" i="3"/>
  <c r="W1582" i="3"/>
  <c r="V1582" i="3"/>
  <c r="AM1582" i="3" s="1"/>
  <c r="T1582" i="3"/>
  <c r="S1582" i="3"/>
  <c r="AD1581" i="3"/>
  <c r="AF1581" i="3" s="1"/>
  <c r="W1581" i="3"/>
  <c r="V1581" i="3"/>
  <c r="AM1581" i="3" s="1"/>
  <c r="AN1581" i="3" s="1"/>
  <c r="T1581" i="3"/>
  <c r="S1581" i="3"/>
  <c r="AD932" i="3"/>
  <c r="W932" i="3"/>
  <c r="Z932" i="3" s="1"/>
  <c r="V932" i="3"/>
  <c r="AM932" i="3" s="1"/>
  <c r="T932" i="3"/>
  <c r="S932" i="3"/>
  <c r="AD1580" i="3"/>
  <c r="AF1580" i="3" s="1"/>
  <c r="W1580" i="3"/>
  <c r="V1580" i="3"/>
  <c r="AM1580" i="3" s="1"/>
  <c r="AN1580" i="3" s="1"/>
  <c r="T1580" i="3"/>
  <c r="S1580" i="3"/>
  <c r="AD1579" i="3"/>
  <c r="W1579" i="3"/>
  <c r="V1579" i="3"/>
  <c r="AM1579" i="3" s="1"/>
  <c r="T1579" i="3"/>
  <c r="S1579" i="3"/>
  <c r="AD1578" i="3"/>
  <c r="W1578" i="3"/>
  <c r="V1578" i="3"/>
  <c r="AM1578" i="3" s="1"/>
  <c r="T1578" i="3"/>
  <c r="S1578" i="3"/>
  <c r="AD924" i="3"/>
  <c r="AG924" i="3" s="1"/>
  <c r="Y924" i="3"/>
  <c r="W924" i="3"/>
  <c r="Z924" i="3" s="1"/>
  <c r="V924" i="3"/>
  <c r="AM924" i="3" s="1"/>
  <c r="T924" i="3"/>
  <c r="S924" i="3"/>
  <c r="AD1577" i="3"/>
  <c r="W1577" i="3"/>
  <c r="V1577" i="3"/>
  <c r="AM1577" i="3" s="1"/>
  <c r="T1577" i="3"/>
  <c r="S1577" i="3"/>
  <c r="AD1576" i="3"/>
  <c r="W1576" i="3"/>
  <c r="V1576" i="3"/>
  <c r="AM1576" i="3" s="1"/>
  <c r="T1576" i="3"/>
  <c r="S1576" i="3"/>
  <c r="AD768" i="3"/>
  <c r="AG768" i="3" s="1"/>
  <c r="W768" i="3"/>
  <c r="V768" i="3"/>
  <c r="AM768" i="3" s="1"/>
  <c r="T768" i="3"/>
  <c r="S768" i="3"/>
  <c r="AD741" i="3"/>
  <c r="AF741" i="3" s="1"/>
  <c r="W741" i="3"/>
  <c r="V741" i="3"/>
  <c r="AM741" i="3" s="1"/>
  <c r="T741" i="3"/>
  <c r="S741" i="3"/>
  <c r="AD1575" i="3"/>
  <c r="W1575" i="3"/>
  <c r="V1575" i="3"/>
  <c r="AM1575" i="3" s="1"/>
  <c r="T1575" i="3"/>
  <c r="S1575" i="3"/>
  <c r="AD1574" i="3"/>
  <c r="W1574" i="3"/>
  <c r="V1574" i="3"/>
  <c r="AM1574" i="3" s="1"/>
  <c r="AN1574" i="3" s="1"/>
  <c r="AO1574" i="3" s="1"/>
  <c r="T1574" i="3"/>
  <c r="S1574" i="3"/>
  <c r="AG1573" i="3"/>
  <c r="AD1573" i="3"/>
  <c r="AF1573" i="3" s="1"/>
  <c r="W1573" i="3"/>
  <c r="X1573" i="3" s="1"/>
  <c r="AA1573" i="3" s="1"/>
  <c r="V1573" i="3"/>
  <c r="AM1573" i="3" s="1"/>
  <c r="T1573" i="3"/>
  <c r="S1573" i="3"/>
  <c r="AD766" i="3"/>
  <c r="W766" i="3"/>
  <c r="V766" i="3"/>
  <c r="AM766" i="3" s="1"/>
  <c r="T766" i="3"/>
  <c r="S766" i="3"/>
  <c r="AD806" i="3"/>
  <c r="W806" i="3"/>
  <c r="V806" i="3"/>
  <c r="AM806" i="3" s="1"/>
  <c r="T806" i="3"/>
  <c r="S806" i="3"/>
  <c r="AD804" i="3"/>
  <c r="W804" i="3"/>
  <c r="V804" i="3"/>
  <c r="AM804" i="3" s="1"/>
  <c r="T804" i="3"/>
  <c r="S804" i="3"/>
  <c r="AD759" i="3"/>
  <c r="AF759" i="3" s="1"/>
  <c r="W759" i="3"/>
  <c r="V759" i="3"/>
  <c r="AM759" i="3" s="1"/>
  <c r="T759" i="3"/>
  <c r="S759" i="3"/>
  <c r="AD1572" i="3"/>
  <c r="W1572" i="3"/>
  <c r="V1572" i="3"/>
  <c r="AM1572" i="3" s="1"/>
  <c r="T1572" i="3"/>
  <c r="S1572" i="3"/>
  <c r="AG1571" i="3"/>
  <c r="AD1571" i="3"/>
  <c r="AF1571" i="3" s="1"/>
  <c r="W1571" i="3"/>
  <c r="V1571" i="3"/>
  <c r="AM1571" i="3" s="1"/>
  <c r="AN1571" i="3" s="1"/>
  <c r="T1571" i="3"/>
  <c r="S1571" i="3"/>
  <c r="AD443" i="3"/>
  <c r="AG443" i="3" s="1"/>
  <c r="W443" i="3"/>
  <c r="V443" i="3"/>
  <c r="AM443" i="3" s="1"/>
  <c r="T443" i="3"/>
  <c r="S443" i="3"/>
  <c r="AD546" i="3"/>
  <c r="AF546" i="3" s="1"/>
  <c r="W546" i="3"/>
  <c r="V546" i="3"/>
  <c r="AM546" i="3" s="1"/>
  <c r="T546" i="3"/>
  <c r="S546" i="3"/>
  <c r="AD619" i="3"/>
  <c r="AF619" i="3" s="1"/>
  <c r="W619" i="3"/>
  <c r="X619" i="3" s="1"/>
  <c r="V619" i="3"/>
  <c r="AM619" i="3" s="1"/>
  <c r="T619" i="3"/>
  <c r="S619" i="3"/>
  <c r="AD624" i="3"/>
  <c r="W624" i="3"/>
  <c r="V624" i="3"/>
  <c r="AM624" i="3" s="1"/>
  <c r="T624" i="3"/>
  <c r="S624" i="3"/>
  <c r="AD562" i="3"/>
  <c r="W562" i="3"/>
  <c r="Z562" i="3" s="1"/>
  <c r="V562" i="3"/>
  <c r="AM562" i="3" s="1"/>
  <c r="T562" i="3"/>
  <c r="S562" i="3"/>
  <c r="AD447" i="3"/>
  <c r="W447" i="3"/>
  <c r="V447" i="3"/>
  <c r="AM447" i="3" s="1"/>
  <c r="T447" i="3"/>
  <c r="S447" i="3"/>
  <c r="AD1570" i="3"/>
  <c r="AG1570" i="3" s="1"/>
  <c r="W1570" i="3"/>
  <c r="V1570" i="3"/>
  <c r="AM1570" i="3" s="1"/>
  <c r="T1570" i="3"/>
  <c r="AI1570" i="3" s="1"/>
  <c r="S1570" i="3"/>
  <c r="AD372" i="3"/>
  <c r="W372" i="3"/>
  <c r="V372" i="3"/>
  <c r="AM372" i="3" s="1"/>
  <c r="T372" i="3"/>
  <c r="S372" i="3"/>
  <c r="AD432" i="3"/>
  <c r="W432" i="3"/>
  <c r="X432" i="3" s="1"/>
  <c r="V432" i="3"/>
  <c r="AM432" i="3" s="1"/>
  <c r="T432" i="3"/>
  <c r="S432" i="3"/>
  <c r="AD547" i="3"/>
  <c r="W547" i="3"/>
  <c r="V547" i="3"/>
  <c r="AM547" i="3" s="1"/>
  <c r="T547" i="3"/>
  <c r="S547" i="3"/>
  <c r="AD617" i="3"/>
  <c r="W617" i="3"/>
  <c r="V617" i="3"/>
  <c r="AM617" i="3" s="1"/>
  <c r="T617" i="3"/>
  <c r="S617" i="3"/>
  <c r="AD625" i="3"/>
  <c r="W625" i="3"/>
  <c r="V625" i="3"/>
  <c r="AM625" i="3" s="1"/>
  <c r="T625" i="3"/>
  <c r="S625" i="3"/>
  <c r="AD556" i="3"/>
  <c r="W556" i="3"/>
  <c r="X556" i="3" s="1"/>
  <c r="V556" i="3"/>
  <c r="AM556" i="3" s="1"/>
  <c r="T556" i="3"/>
  <c r="S556" i="3"/>
  <c r="AD435" i="3"/>
  <c r="W435" i="3"/>
  <c r="V435" i="3"/>
  <c r="AM435" i="3" s="1"/>
  <c r="T435" i="3"/>
  <c r="S435" i="3"/>
  <c r="AD1569" i="3"/>
  <c r="W1569" i="3"/>
  <c r="V1569" i="3"/>
  <c r="AM1569" i="3" s="1"/>
  <c r="T1569" i="3"/>
  <c r="S1569" i="3"/>
  <c r="AD331" i="3"/>
  <c r="AF331" i="3" s="1"/>
  <c r="W331" i="3"/>
  <c r="X331" i="3" s="1"/>
  <c r="V331" i="3"/>
  <c r="AM331" i="3" s="1"/>
  <c r="T331" i="3"/>
  <c r="S331" i="3"/>
  <c r="AD419" i="3"/>
  <c r="W419" i="3"/>
  <c r="V419" i="3"/>
  <c r="AM419" i="3" s="1"/>
  <c r="T419" i="3"/>
  <c r="S419" i="3"/>
  <c r="AD517" i="3"/>
  <c r="W517" i="3"/>
  <c r="Z517" i="3" s="1"/>
  <c r="V517" i="3"/>
  <c r="AM517" i="3" s="1"/>
  <c r="T517" i="3"/>
  <c r="S517" i="3"/>
  <c r="AD572" i="3"/>
  <c r="W572" i="3"/>
  <c r="V572" i="3"/>
  <c r="AM572" i="3" s="1"/>
  <c r="T572" i="3"/>
  <c r="S572" i="3"/>
  <c r="AD580" i="3"/>
  <c r="AF580" i="3" s="1"/>
  <c r="W580" i="3"/>
  <c r="V580" i="3"/>
  <c r="AM580" i="3" s="1"/>
  <c r="T580" i="3"/>
  <c r="S580" i="3"/>
  <c r="AD503" i="3"/>
  <c r="W503" i="3"/>
  <c r="V503" i="3"/>
  <c r="AM503" i="3" s="1"/>
  <c r="T503" i="3"/>
  <c r="S503" i="3"/>
  <c r="AJ503" i="3" s="1"/>
  <c r="AD1568" i="3"/>
  <c r="AG1568" i="3" s="1"/>
  <c r="W1568" i="3"/>
  <c r="V1568" i="3"/>
  <c r="AM1568" i="3" s="1"/>
  <c r="T1568" i="3"/>
  <c r="S1568" i="3"/>
  <c r="AD1567" i="3"/>
  <c r="W1567" i="3"/>
  <c r="Z1567" i="3" s="1"/>
  <c r="V1567" i="3"/>
  <c r="AM1567" i="3" s="1"/>
  <c r="T1567" i="3"/>
  <c r="S1567" i="3"/>
  <c r="AD224" i="3"/>
  <c r="W224" i="3"/>
  <c r="V224" i="3"/>
  <c r="AM224" i="3" s="1"/>
  <c r="AN224" i="3" s="1"/>
  <c r="T224" i="3"/>
  <c r="S224" i="3"/>
  <c r="AD322" i="3"/>
  <c r="W322" i="3"/>
  <c r="Y322" i="3" s="1"/>
  <c r="V322" i="3"/>
  <c r="AM322" i="3" s="1"/>
  <c r="T322" i="3"/>
  <c r="S322" i="3"/>
  <c r="AD359" i="3"/>
  <c r="W359" i="3"/>
  <c r="V359" i="3"/>
  <c r="AM359" i="3" s="1"/>
  <c r="T359" i="3"/>
  <c r="S359" i="3"/>
  <c r="AD471" i="3"/>
  <c r="AG471" i="3" s="1"/>
  <c r="W471" i="3"/>
  <c r="V471" i="3"/>
  <c r="AM471" i="3" s="1"/>
  <c r="T471" i="3"/>
  <c r="S471" i="3"/>
  <c r="AD493" i="3"/>
  <c r="AG493" i="3" s="1"/>
  <c r="W493" i="3"/>
  <c r="V493" i="3"/>
  <c r="AM493" i="3" s="1"/>
  <c r="T493" i="3"/>
  <c r="S493" i="3"/>
  <c r="AD467" i="3"/>
  <c r="W467" i="3"/>
  <c r="Y467" i="3" s="1"/>
  <c r="V467" i="3"/>
  <c r="AM467" i="3" s="1"/>
  <c r="T467" i="3"/>
  <c r="S467" i="3"/>
  <c r="AD1566" i="3"/>
  <c r="W1566" i="3"/>
  <c r="V1566" i="3"/>
  <c r="AM1566" i="3" s="1"/>
  <c r="T1566" i="3"/>
  <c r="S1566" i="3"/>
  <c r="AD1565" i="3"/>
  <c r="W1565" i="3"/>
  <c r="V1565" i="3"/>
  <c r="AM1565" i="3" s="1"/>
  <c r="AN1565" i="3" s="1"/>
  <c r="T1565" i="3"/>
  <c r="S1565" i="3"/>
  <c r="AD223" i="3"/>
  <c r="W223" i="3"/>
  <c r="Y223" i="3" s="1"/>
  <c r="V223" i="3"/>
  <c r="AM223" i="3" s="1"/>
  <c r="T223" i="3"/>
  <c r="S223" i="3"/>
  <c r="AG270" i="3"/>
  <c r="AD270" i="3"/>
  <c r="W270" i="3"/>
  <c r="V270" i="3"/>
  <c r="AM270" i="3" s="1"/>
  <c r="T270" i="3"/>
  <c r="S270" i="3"/>
  <c r="AD318" i="3"/>
  <c r="AG318" i="3" s="1"/>
  <c r="W318" i="3"/>
  <c r="V318" i="3"/>
  <c r="AM318" i="3" s="1"/>
  <c r="T318" i="3"/>
  <c r="S318" i="3"/>
  <c r="AD321" i="3"/>
  <c r="AF321" i="3" s="1"/>
  <c r="W321" i="3"/>
  <c r="V321" i="3"/>
  <c r="AM321" i="3" s="1"/>
  <c r="T321" i="3"/>
  <c r="S321" i="3"/>
  <c r="AD338" i="3"/>
  <c r="Y338" i="3"/>
  <c r="W338" i="3"/>
  <c r="V338" i="3"/>
  <c r="AM338" i="3" s="1"/>
  <c r="T338" i="3"/>
  <c r="S338" i="3"/>
  <c r="AD1564" i="3"/>
  <c r="W1564" i="3"/>
  <c r="V1564" i="3"/>
  <c r="AM1564" i="3" s="1"/>
  <c r="T1564" i="3"/>
  <c r="S1564" i="3"/>
  <c r="AD1563" i="3"/>
  <c r="AG1563" i="3" s="1"/>
  <c r="W1563" i="3"/>
  <c r="V1563" i="3"/>
  <c r="AM1563" i="3" s="1"/>
  <c r="T1563" i="3"/>
  <c r="S1563" i="3"/>
  <c r="AD222" i="3"/>
  <c r="W222" i="3"/>
  <c r="V222" i="3"/>
  <c r="AM222" i="3" s="1"/>
  <c r="AN222" i="3" s="1"/>
  <c r="T222" i="3"/>
  <c r="S222" i="3"/>
  <c r="AD221" i="3"/>
  <c r="W221" i="3"/>
  <c r="V221" i="3"/>
  <c r="AM221" i="3" s="1"/>
  <c r="T221" i="3"/>
  <c r="S221" i="3"/>
  <c r="AD220" i="3"/>
  <c r="AF220" i="3" s="1"/>
  <c r="W220" i="3"/>
  <c r="V220" i="3"/>
  <c r="AM220" i="3" s="1"/>
  <c r="T220" i="3"/>
  <c r="S220" i="3"/>
  <c r="AD269" i="3"/>
  <c r="W269" i="3"/>
  <c r="V269" i="3"/>
  <c r="AM269" i="3" s="1"/>
  <c r="T269" i="3"/>
  <c r="S269" i="3"/>
  <c r="AD294" i="3"/>
  <c r="W294" i="3"/>
  <c r="V294" i="3"/>
  <c r="AM294" i="3" s="1"/>
  <c r="T294" i="3"/>
  <c r="S294" i="3"/>
  <c r="AD1562" i="3"/>
  <c r="AF1562" i="3" s="1"/>
  <c r="W1562" i="3"/>
  <c r="V1562" i="3"/>
  <c r="AM1562" i="3" s="1"/>
  <c r="AN1562" i="3" s="1"/>
  <c r="T1562" i="3"/>
  <c r="AI1562" i="3" s="1"/>
  <c r="S1562" i="3"/>
  <c r="AD1561" i="3"/>
  <c r="AF1561" i="3" s="1"/>
  <c r="W1561" i="3"/>
  <c r="V1561" i="3"/>
  <c r="AM1561" i="3" s="1"/>
  <c r="T1561" i="3"/>
  <c r="S1561" i="3"/>
  <c r="AD1560" i="3"/>
  <c r="W1560" i="3"/>
  <c r="Z1560" i="3" s="1"/>
  <c r="V1560" i="3"/>
  <c r="AM1560" i="3" s="1"/>
  <c r="T1560" i="3"/>
  <c r="S1560" i="3"/>
  <c r="AD1559" i="3"/>
  <c r="AF1559" i="3" s="1"/>
  <c r="W1559" i="3"/>
  <c r="V1559" i="3"/>
  <c r="AM1559" i="3" s="1"/>
  <c r="AN1559" i="3" s="1"/>
  <c r="T1559" i="3"/>
  <c r="S1559" i="3"/>
  <c r="AD219" i="3"/>
  <c r="W219" i="3"/>
  <c r="V219" i="3"/>
  <c r="AM219" i="3" s="1"/>
  <c r="T219" i="3"/>
  <c r="S219" i="3"/>
  <c r="AD218" i="3"/>
  <c r="AF218" i="3" s="1"/>
  <c r="W218" i="3"/>
  <c r="V218" i="3"/>
  <c r="AM218" i="3" s="1"/>
  <c r="T218" i="3"/>
  <c r="S218" i="3"/>
  <c r="AD217" i="3"/>
  <c r="W217" i="3"/>
  <c r="V217" i="3"/>
  <c r="AM217" i="3" s="1"/>
  <c r="AN217" i="3" s="1"/>
  <c r="T217" i="3"/>
  <c r="S217" i="3"/>
  <c r="AD1558" i="3"/>
  <c r="W1558" i="3"/>
  <c r="V1558" i="3"/>
  <c r="AM1558" i="3" s="1"/>
  <c r="AN1558" i="3" s="1"/>
  <c r="T1558" i="3"/>
  <c r="S1558" i="3"/>
  <c r="AD1557" i="3"/>
  <c r="AF1557" i="3" s="1"/>
  <c r="W1557" i="3"/>
  <c r="X1557" i="3" s="1"/>
  <c r="V1557" i="3"/>
  <c r="AM1557" i="3" s="1"/>
  <c r="AN1557" i="3" s="1"/>
  <c r="T1557" i="3"/>
  <c r="S1557" i="3"/>
  <c r="AD1556" i="3"/>
  <c r="W1556" i="3"/>
  <c r="V1556" i="3"/>
  <c r="AM1556" i="3" s="1"/>
  <c r="T1556" i="3"/>
  <c r="S1556" i="3"/>
  <c r="AD1555" i="3"/>
  <c r="AG1555" i="3" s="1"/>
  <c r="W1555" i="3"/>
  <c r="V1555" i="3"/>
  <c r="AM1555" i="3" s="1"/>
  <c r="AN1555" i="3" s="1"/>
  <c r="T1555" i="3"/>
  <c r="S1555" i="3"/>
  <c r="AD1554" i="3"/>
  <c r="W1554" i="3"/>
  <c r="V1554" i="3"/>
  <c r="AM1554" i="3" s="1"/>
  <c r="AN1554" i="3" s="1"/>
  <c r="T1554" i="3"/>
  <c r="S1554" i="3"/>
  <c r="AD216" i="3"/>
  <c r="W216" i="3"/>
  <c r="V216" i="3"/>
  <c r="AM216" i="3" s="1"/>
  <c r="AN216" i="3" s="1"/>
  <c r="T216" i="3"/>
  <c r="S216" i="3"/>
  <c r="AD1553" i="3"/>
  <c r="W1553" i="3"/>
  <c r="V1553" i="3"/>
  <c r="AM1553" i="3" s="1"/>
  <c r="T1553" i="3"/>
  <c r="S1553" i="3"/>
  <c r="AD1552" i="3"/>
  <c r="AG1552" i="3" s="1"/>
  <c r="W1552" i="3"/>
  <c r="Y1552" i="3" s="1"/>
  <c r="V1552" i="3"/>
  <c r="AM1552" i="3" s="1"/>
  <c r="AN1552" i="3" s="1"/>
  <c r="T1552" i="3"/>
  <c r="S1552" i="3"/>
  <c r="AD1551" i="3"/>
  <c r="W1551" i="3"/>
  <c r="Z1551" i="3" s="1"/>
  <c r="V1551" i="3"/>
  <c r="AM1551" i="3" s="1"/>
  <c r="AN1551" i="3" s="1"/>
  <c r="T1551" i="3"/>
  <c r="S1551" i="3"/>
  <c r="AD1550" i="3"/>
  <c r="AF1550" i="3" s="1"/>
  <c r="W1550" i="3"/>
  <c r="Y1550" i="3" s="1"/>
  <c r="V1550" i="3"/>
  <c r="AM1550" i="3" s="1"/>
  <c r="T1550" i="3"/>
  <c r="AK1550" i="3" s="1"/>
  <c r="S1550" i="3"/>
  <c r="AD1549" i="3"/>
  <c r="W1549" i="3"/>
  <c r="Y1549" i="3" s="1"/>
  <c r="V1549" i="3"/>
  <c r="AM1549" i="3" s="1"/>
  <c r="T1549" i="3"/>
  <c r="S1549" i="3"/>
  <c r="AD1548" i="3"/>
  <c r="W1548" i="3"/>
  <c r="Y1548" i="3" s="1"/>
  <c r="V1548" i="3"/>
  <c r="AM1548" i="3" s="1"/>
  <c r="AN1548" i="3" s="1"/>
  <c r="T1548" i="3"/>
  <c r="S1548" i="3"/>
  <c r="AD1547" i="3"/>
  <c r="W1547" i="3"/>
  <c r="V1547" i="3"/>
  <c r="AM1547" i="3" s="1"/>
  <c r="AN1547" i="3" s="1"/>
  <c r="T1547" i="3"/>
  <c r="S1547" i="3"/>
  <c r="AD1546" i="3"/>
  <c r="AG1546" i="3" s="1"/>
  <c r="W1546" i="3"/>
  <c r="V1546" i="3"/>
  <c r="AM1546" i="3" s="1"/>
  <c r="T1546" i="3"/>
  <c r="S1546" i="3"/>
  <c r="AD728" i="3"/>
  <c r="W728" i="3"/>
  <c r="V728" i="3"/>
  <c r="AM728" i="3" s="1"/>
  <c r="T728" i="3"/>
  <c r="S728" i="3"/>
  <c r="AD930" i="3"/>
  <c r="W930" i="3"/>
  <c r="V930" i="3"/>
  <c r="AM930" i="3" s="1"/>
  <c r="T930" i="3"/>
  <c r="S930" i="3"/>
  <c r="AD807" i="3"/>
  <c r="W807" i="3"/>
  <c r="V807" i="3"/>
  <c r="AM807" i="3" s="1"/>
  <c r="T807" i="3"/>
  <c r="S807" i="3"/>
  <c r="AD1545" i="3"/>
  <c r="W1545" i="3"/>
  <c r="V1545" i="3"/>
  <c r="AM1545" i="3" s="1"/>
  <c r="T1545" i="3"/>
  <c r="S1545" i="3"/>
  <c r="AD1544" i="3"/>
  <c r="AF1544" i="3" s="1"/>
  <c r="W1544" i="3"/>
  <c r="V1544" i="3"/>
  <c r="AM1544" i="3" s="1"/>
  <c r="T1544" i="3"/>
  <c r="S1544" i="3"/>
  <c r="AD1543" i="3"/>
  <c r="X1543" i="3"/>
  <c r="AA1543" i="3" s="1"/>
  <c r="W1543" i="3"/>
  <c r="Y1543" i="3" s="1"/>
  <c r="V1543" i="3"/>
  <c r="AM1543" i="3" s="1"/>
  <c r="T1543" i="3"/>
  <c r="S1543" i="3"/>
  <c r="AD1542" i="3"/>
  <c r="W1542" i="3"/>
  <c r="V1542" i="3"/>
  <c r="AM1542" i="3" s="1"/>
  <c r="T1542" i="3"/>
  <c r="S1542" i="3"/>
  <c r="AD1541" i="3"/>
  <c r="W1541" i="3"/>
  <c r="Y1541" i="3" s="1"/>
  <c r="V1541" i="3"/>
  <c r="AM1541" i="3" s="1"/>
  <c r="AN1541" i="3" s="1"/>
  <c r="T1541" i="3"/>
  <c r="S1541" i="3"/>
  <c r="AD967" i="3"/>
  <c r="W967" i="3"/>
  <c r="V967" i="3"/>
  <c r="AM967" i="3" s="1"/>
  <c r="T967" i="3"/>
  <c r="S967" i="3"/>
  <c r="AD957" i="3"/>
  <c r="W957" i="3"/>
  <c r="V957" i="3"/>
  <c r="AM957" i="3" s="1"/>
  <c r="T957" i="3"/>
  <c r="S957" i="3"/>
  <c r="AD1540" i="3"/>
  <c r="W1540" i="3"/>
  <c r="V1540" i="3"/>
  <c r="AM1540" i="3" s="1"/>
  <c r="T1540" i="3"/>
  <c r="AK1540" i="3" s="1"/>
  <c r="S1540" i="3"/>
  <c r="AD1539" i="3"/>
  <c r="AF1539" i="3" s="1"/>
  <c r="Z1539" i="3"/>
  <c r="W1539" i="3"/>
  <c r="Y1539" i="3" s="1"/>
  <c r="V1539" i="3"/>
  <c r="AM1539" i="3" s="1"/>
  <c r="AN1539" i="3" s="1"/>
  <c r="T1539" i="3"/>
  <c r="AI1539" i="3" s="1"/>
  <c r="S1539" i="3"/>
  <c r="AD740" i="3"/>
  <c r="W740" i="3"/>
  <c r="V740" i="3"/>
  <c r="AM740" i="3" s="1"/>
  <c r="T740" i="3"/>
  <c r="S740" i="3"/>
  <c r="AD1538" i="3"/>
  <c r="W1538" i="3"/>
  <c r="V1538" i="3"/>
  <c r="AM1538" i="3" s="1"/>
  <c r="T1538" i="3"/>
  <c r="S1538" i="3"/>
  <c r="AD1537" i="3"/>
  <c r="AF1537" i="3" s="1"/>
  <c r="W1537" i="3"/>
  <c r="V1537" i="3"/>
  <c r="AM1537" i="3" s="1"/>
  <c r="AN1537" i="3" s="1"/>
  <c r="T1537" i="3"/>
  <c r="AK1537" i="3" s="1"/>
  <c r="S1537" i="3"/>
  <c r="AD960" i="3"/>
  <c r="W960" i="3"/>
  <c r="V960" i="3"/>
  <c r="AM960" i="3" s="1"/>
  <c r="T960" i="3"/>
  <c r="S960" i="3"/>
  <c r="AD963" i="3"/>
  <c r="W963" i="3"/>
  <c r="V963" i="3"/>
  <c r="AM963" i="3" s="1"/>
  <c r="T963" i="3"/>
  <c r="S963" i="3"/>
  <c r="AD937" i="3"/>
  <c r="AF937" i="3" s="1"/>
  <c r="W937" i="3"/>
  <c r="V937" i="3"/>
  <c r="AM937" i="3" s="1"/>
  <c r="T937" i="3"/>
  <c r="S937" i="3"/>
  <c r="AD1536" i="3"/>
  <c r="W1536" i="3"/>
  <c r="V1536" i="3"/>
  <c r="AM1536" i="3" s="1"/>
  <c r="T1536" i="3"/>
  <c r="S1536" i="3"/>
  <c r="AD1535" i="3"/>
  <c r="W1535" i="3"/>
  <c r="V1535" i="3"/>
  <c r="AM1535" i="3" s="1"/>
  <c r="AN1535" i="3" s="1"/>
  <c r="T1535" i="3"/>
  <c r="S1535" i="3"/>
  <c r="AD1534" i="3"/>
  <c r="W1534" i="3"/>
  <c r="V1534" i="3"/>
  <c r="AM1534" i="3" s="1"/>
  <c r="AN1534" i="3" s="1"/>
  <c r="T1534" i="3"/>
  <c r="S1534" i="3"/>
  <c r="AD751" i="3"/>
  <c r="W751" i="3"/>
  <c r="Y751" i="3" s="1"/>
  <c r="V751" i="3"/>
  <c r="AM751" i="3" s="1"/>
  <c r="T751" i="3"/>
  <c r="S751" i="3"/>
  <c r="AD783" i="3"/>
  <c r="W783" i="3"/>
  <c r="Y783" i="3" s="1"/>
  <c r="V783" i="3"/>
  <c r="AM783" i="3" s="1"/>
  <c r="T783" i="3"/>
  <c r="S783" i="3"/>
  <c r="AD803" i="3"/>
  <c r="AG803" i="3" s="1"/>
  <c r="W803" i="3"/>
  <c r="Y803" i="3" s="1"/>
  <c r="V803" i="3"/>
  <c r="AM803" i="3" s="1"/>
  <c r="T803" i="3"/>
  <c r="S803" i="3"/>
  <c r="AD744" i="3"/>
  <c r="W744" i="3"/>
  <c r="V744" i="3"/>
  <c r="AM744" i="3" s="1"/>
  <c r="T744" i="3"/>
  <c r="S744" i="3"/>
  <c r="AD1533" i="3"/>
  <c r="W1533" i="3"/>
  <c r="V1533" i="3"/>
  <c r="AM1533" i="3" s="1"/>
  <c r="AN1533" i="3" s="1"/>
  <c r="T1533" i="3"/>
  <c r="S1533" i="3"/>
  <c r="AD1532" i="3"/>
  <c r="W1532" i="3"/>
  <c r="V1532" i="3"/>
  <c r="AM1532" i="3" s="1"/>
  <c r="T1532" i="3"/>
  <c r="S1532" i="3"/>
  <c r="AD726" i="3"/>
  <c r="AF726" i="3" s="1"/>
  <c r="W726" i="3"/>
  <c r="V726" i="3"/>
  <c r="AM726" i="3" s="1"/>
  <c r="T726" i="3"/>
  <c r="S726" i="3"/>
  <c r="AD790" i="3"/>
  <c r="W790" i="3"/>
  <c r="V790" i="3"/>
  <c r="AM790" i="3" s="1"/>
  <c r="T790" i="3"/>
  <c r="S790" i="3"/>
  <c r="AD823" i="3"/>
  <c r="W823" i="3"/>
  <c r="V823" i="3"/>
  <c r="AM823" i="3" s="1"/>
  <c r="T823" i="3"/>
  <c r="S823" i="3"/>
  <c r="AD831" i="3"/>
  <c r="AF831" i="3" s="1"/>
  <c r="W831" i="3"/>
  <c r="Y831" i="3" s="1"/>
  <c r="V831" i="3"/>
  <c r="AM831" i="3" s="1"/>
  <c r="T831" i="3"/>
  <c r="AI831" i="3" s="1"/>
  <c r="S831" i="3"/>
  <c r="AD822" i="3"/>
  <c r="W822" i="3"/>
  <c r="V822" i="3"/>
  <c r="AM822" i="3" s="1"/>
  <c r="T822" i="3"/>
  <c r="S822" i="3"/>
  <c r="AD737" i="3"/>
  <c r="X737" i="3"/>
  <c r="AA737" i="3" s="1"/>
  <c r="W737" i="3"/>
  <c r="Z737" i="3" s="1"/>
  <c r="V737" i="3"/>
  <c r="AM737" i="3" s="1"/>
  <c r="T737" i="3"/>
  <c r="S737" i="3"/>
  <c r="AD718" i="3"/>
  <c r="W718" i="3"/>
  <c r="V718" i="3"/>
  <c r="AM718" i="3" s="1"/>
  <c r="T718" i="3"/>
  <c r="AK718" i="3" s="1"/>
  <c r="S718" i="3"/>
  <c r="AD1531" i="3"/>
  <c r="W1531" i="3"/>
  <c r="V1531" i="3"/>
  <c r="AM1531" i="3" s="1"/>
  <c r="AN1531" i="3" s="1"/>
  <c r="T1531" i="3"/>
  <c r="S1531" i="3"/>
  <c r="AD518" i="3"/>
  <c r="W518" i="3"/>
  <c r="V518" i="3"/>
  <c r="AM518" i="3" s="1"/>
  <c r="T518" i="3"/>
  <c r="S518" i="3"/>
  <c r="AD592" i="3"/>
  <c r="AF592" i="3" s="1"/>
  <c r="W592" i="3"/>
  <c r="Y592" i="3" s="1"/>
  <c r="V592" i="3"/>
  <c r="AM592" i="3" s="1"/>
  <c r="T592" i="3"/>
  <c r="AI592" i="3" s="1"/>
  <c r="S592" i="3"/>
  <c r="AD641" i="3"/>
  <c r="W641" i="3"/>
  <c r="Y641" i="3" s="1"/>
  <c r="V641" i="3"/>
  <c r="AM641" i="3" s="1"/>
  <c r="T641" i="3"/>
  <c r="S641" i="3"/>
  <c r="AD653" i="3"/>
  <c r="W653" i="3"/>
  <c r="V653" i="3"/>
  <c r="AM653" i="3" s="1"/>
  <c r="T653" i="3"/>
  <c r="S653" i="3"/>
  <c r="AD633" i="3"/>
  <c r="AF633" i="3" s="1"/>
  <c r="W633" i="3"/>
  <c r="Y633" i="3" s="1"/>
  <c r="V633" i="3"/>
  <c r="AM633" i="3" s="1"/>
  <c r="T633" i="3"/>
  <c r="S633" i="3"/>
  <c r="AD552" i="3"/>
  <c r="W552" i="3"/>
  <c r="V552" i="3"/>
  <c r="AM552" i="3" s="1"/>
  <c r="T552" i="3"/>
  <c r="AK552" i="3" s="1"/>
  <c r="S552" i="3"/>
  <c r="AD1530" i="3"/>
  <c r="AF1530" i="3" s="1"/>
  <c r="W1530" i="3"/>
  <c r="V1530" i="3"/>
  <c r="AM1530" i="3" s="1"/>
  <c r="T1530" i="3"/>
  <c r="S1530" i="3"/>
  <c r="AD1529" i="3"/>
  <c r="AF1529" i="3" s="1"/>
  <c r="W1529" i="3"/>
  <c r="V1529" i="3"/>
  <c r="AM1529" i="3" s="1"/>
  <c r="AN1529" i="3" s="1"/>
  <c r="T1529" i="3"/>
  <c r="S1529" i="3"/>
  <c r="AD310" i="3"/>
  <c r="AF310" i="3" s="1"/>
  <c r="Z310" i="3"/>
  <c r="W310" i="3"/>
  <c r="Y310" i="3" s="1"/>
  <c r="V310" i="3"/>
  <c r="AM310" i="3" s="1"/>
  <c r="T310" i="3"/>
  <c r="S310" i="3"/>
  <c r="AD480" i="3"/>
  <c r="W480" i="3"/>
  <c r="V480" i="3"/>
  <c r="AM480" i="3" s="1"/>
  <c r="T480" i="3"/>
  <c r="S480" i="3"/>
  <c r="AD570" i="3"/>
  <c r="AF570" i="3" s="1"/>
  <c r="W570" i="3"/>
  <c r="Y570" i="3" s="1"/>
  <c r="V570" i="3"/>
  <c r="AM570" i="3" s="1"/>
  <c r="T570" i="3"/>
  <c r="S570" i="3"/>
  <c r="AD630" i="3"/>
  <c r="W630" i="3"/>
  <c r="X630" i="3" s="1"/>
  <c r="V630" i="3"/>
  <c r="AM630" i="3" s="1"/>
  <c r="T630" i="3"/>
  <c r="S630" i="3"/>
  <c r="AD639" i="3"/>
  <c r="W639" i="3"/>
  <c r="Y639" i="3" s="1"/>
  <c r="V639" i="3"/>
  <c r="AM639" i="3" s="1"/>
  <c r="T639" i="3"/>
  <c r="S639" i="3"/>
  <c r="AD628" i="3"/>
  <c r="AG628" i="3" s="1"/>
  <c r="W628" i="3"/>
  <c r="V628" i="3"/>
  <c r="AM628" i="3" s="1"/>
  <c r="T628" i="3"/>
  <c r="S628" i="3"/>
  <c r="AD533" i="3"/>
  <c r="W533" i="3"/>
  <c r="V533" i="3"/>
  <c r="AM533" i="3" s="1"/>
  <c r="T533" i="3"/>
  <c r="S533" i="3"/>
  <c r="AD1528" i="3"/>
  <c r="AF1528" i="3" s="1"/>
  <c r="W1528" i="3"/>
  <c r="X1528" i="3" s="1"/>
  <c r="V1528" i="3"/>
  <c r="AM1528" i="3" s="1"/>
  <c r="AN1528" i="3" s="1"/>
  <c r="T1528" i="3"/>
  <c r="S1528" i="3"/>
  <c r="AD286" i="3"/>
  <c r="W286" i="3"/>
  <c r="V286" i="3"/>
  <c r="AM286" i="3" s="1"/>
  <c r="T286" i="3"/>
  <c r="S286" i="3"/>
  <c r="AD335" i="3"/>
  <c r="W335" i="3"/>
  <c r="V335" i="3"/>
  <c r="AM335" i="3" s="1"/>
  <c r="T335" i="3"/>
  <c r="S335" i="3"/>
  <c r="AD444" i="3"/>
  <c r="AF444" i="3" s="1"/>
  <c r="W444" i="3"/>
  <c r="V444" i="3"/>
  <c r="AM444" i="3" s="1"/>
  <c r="T444" i="3"/>
  <c r="S444" i="3"/>
  <c r="AD527" i="3"/>
  <c r="W527" i="3"/>
  <c r="V527" i="3"/>
  <c r="AM527" i="3" s="1"/>
  <c r="T527" i="3"/>
  <c r="S527" i="3"/>
  <c r="AD566" i="3"/>
  <c r="AF566" i="3" s="1"/>
  <c r="W566" i="3"/>
  <c r="Y566" i="3" s="1"/>
  <c r="V566" i="3"/>
  <c r="AM566" i="3" s="1"/>
  <c r="T566" i="3"/>
  <c r="S566" i="3"/>
  <c r="AD576" i="3"/>
  <c r="AG576" i="3" s="1"/>
  <c r="W576" i="3"/>
  <c r="Z576" i="3" s="1"/>
  <c r="V576" i="3"/>
  <c r="AM576" i="3" s="1"/>
  <c r="T576" i="3"/>
  <c r="S576" i="3"/>
  <c r="AD543" i="3"/>
  <c r="W543" i="3"/>
  <c r="V543" i="3"/>
  <c r="AM543" i="3" s="1"/>
  <c r="T543" i="3"/>
  <c r="S543" i="3"/>
  <c r="AD410" i="3"/>
  <c r="AF410" i="3" s="1"/>
  <c r="W410" i="3"/>
  <c r="V410" i="3"/>
  <c r="AM410" i="3" s="1"/>
  <c r="T410" i="3"/>
  <c r="S410" i="3"/>
  <c r="AD1527" i="3"/>
  <c r="W1527" i="3"/>
  <c r="Z1527" i="3" s="1"/>
  <c r="V1527" i="3"/>
  <c r="AM1527" i="3" s="1"/>
  <c r="AN1527" i="3" s="1"/>
  <c r="T1527" i="3"/>
  <c r="S1527" i="3"/>
  <c r="AD215" i="3"/>
  <c r="AF215" i="3" s="1"/>
  <c r="W215" i="3"/>
  <c r="Y215" i="3" s="1"/>
  <c r="V215" i="3"/>
  <c r="AM215" i="3" s="1"/>
  <c r="T215" i="3"/>
  <c r="S215" i="3"/>
  <c r="AD311" i="3"/>
  <c r="X311" i="3"/>
  <c r="W311" i="3"/>
  <c r="Z311" i="3" s="1"/>
  <c r="V311" i="3"/>
  <c r="AM311" i="3" s="1"/>
  <c r="T311" i="3"/>
  <c r="S311" i="3"/>
  <c r="AD423" i="3"/>
  <c r="AF423" i="3" s="1"/>
  <c r="W423" i="3"/>
  <c r="V423" i="3"/>
  <c r="AM423" i="3" s="1"/>
  <c r="T423" i="3"/>
  <c r="S423" i="3"/>
  <c r="AD477" i="3"/>
  <c r="W477" i="3"/>
  <c r="V477" i="3"/>
  <c r="AM477" i="3" s="1"/>
  <c r="T477" i="3"/>
  <c r="S477" i="3"/>
  <c r="AD491" i="3"/>
  <c r="W491" i="3"/>
  <c r="V491" i="3"/>
  <c r="AM491" i="3" s="1"/>
  <c r="T491" i="3"/>
  <c r="S491" i="3"/>
  <c r="AD460" i="3"/>
  <c r="AF460" i="3" s="1"/>
  <c r="W460" i="3"/>
  <c r="V460" i="3"/>
  <c r="AM460" i="3" s="1"/>
  <c r="T460" i="3"/>
  <c r="S460" i="3"/>
  <c r="AD420" i="3"/>
  <c r="AF420" i="3" s="1"/>
  <c r="W420" i="3"/>
  <c r="V420" i="3"/>
  <c r="AM420" i="3" s="1"/>
  <c r="T420" i="3"/>
  <c r="S420" i="3"/>
  <c r="AD1526" i="3"/>
  <c r="W1526" i="3"/>
  <c r="V1526" i="3"/>
  <c r="AM1526" i="3" s="1"/>
  <c r="AN1526" i="3" s="1"/>
  <c r="T1526" i="3"/>
  <c r="S1526" i="3"/>
  <c r="AD1525" i="3"/>
  <c r="W1525" i="3"/>
  <c r="V1525" i="3"/>
  <c r="AM1525" i="3" s="1"/>
  <c r="T1525" i="3"/>
  <c r="S1525" i="3"/>
  <c r="AD214" i="3"/>
  <c r="AF214" i="3" s="1"/>
  <c r="W214" i="3"/>
  <c r="Y214" i="3" s="1"/>
  <c r="V214" i="3"/>
  <c r="AM214" i="3" s="1"/>
  <c r="T214" i="3"/>
  <c r="S214" i="3"/>
  <c r="AD291" i="3"/>
  <c r="AF291" i="3" s="1"/>
  <c r="W291" i="3"/>
  <c r="V291" i="3"/>
  <c r="AM291" i="3" s="1"/>
  <c r="T291" i="3"/>
  <c r="S291" i="3"/>
  <c r="AD351" i="3"/>
  <c r="W351" i="3"/>
  <c r="V351" i="3"/>
  <c r="AM351" i="3" s="1"/>
  <c r="T351" i="3"/>
  <c r="S351" i="3"/>
  <c r="AJ351" i="3" s="1"/>
  <c r="AD377" i="3"/>
  <c r="W377" i="3"/>
  <c r="V377" i="3"/>
  <c r="AM377" i="3" s="1"/>
  <c r="T377" i="3"/>
  <c r="S377" i="3"/>
  <c r="AD213" i="3"/>
  <c r="AF213" i="3" s="1"/>
  <c r="W213" i="3"/>
  <c r="V213" i="3"/>
  <c r="AM213" i="3" s="1"/>
  <c r="T213" i="3"/>
  <c r="S213" i="3"/>
  <c r="AD1524" i="3"/>
  <c r="Z1524" i="3"/>
  <c r="W1524" i="3"/>
  <c r="X1524" i="3" s="1"/>
  <c r="V1524" i="3"/>
  <c r="AM1524" i="3" s="1"/>
  <c r="T1524" i="3"/>
  <c r="S1524" i="3"/>
  <c r="AD1523" i="3"/>
  <c r="AF1523" i="3" s="1"/>
  <c r="W1523" i="3"/>
  <c r="V1523" i="3"/>
  <c r="AM1523" i="3" s="1"/>
  <c r="AN1523" i="3" s="1"/>
  <c r="T1523" i="3"/>
  <c r="S1523" i="3"/>
  <c r="AD1522" i="3"/>
  <c r="W1522" i="3"/>
  <c r="V1522" i="3"/>
  <c r="AM1522" i="3" s="1"/>
  <c r="T1522" i="3"/>
  <c r="S1522" i="3"/>
  <c r="AD212" i="3"/>
  <c r="W212" i="3"/>
  <c r="Y212" i="3" s="1"/>
  <c r="V212" i="3"/>
  <c r="AM212" i="3" s="1"/>
  <c r="T212" i="3"/>
  <c r="S212" i="3"/>
  <c r="AD211" i="3"/>
  <c r="AG211" i="3" s="1"/>
  <c r="W211" i="3"/>
  <c r="V211" i="3"/>
  <c r="AM211" i="3" s="1"/>
  <c r="T211" i="3"/>
  <c r="S211" i="3"/>
  <c r="AD267" i="3"/>
  <c r="W267" i="3"/>
  <c r="V267" i="3"/>
  <c r="AM267" i="3" s="1"/>
  <c r="T267" i="3"/>
  <c r="S267" i="3"/>
  <c r="AJ267" i="3" s="1"/>
  <c r="AD210" i="3"/>
  <c r="AG210" i="3" s="1"/>
  <c r="W210" i="3"/>
  <c r="Z210" i="3" s="1"/>
  <c r="V210" i="3"/>
  <c r="AM210" i="3" s="1"/>
  <c r="T210" i="3"/>
  <c r="S210" i="3"/>
  <c r="AD277" i="3"/>
  <c r="AF277" i="3" s="1"/>
  <c r="W277" i="3"/>
  <c r="Y277" i="3" s="1"/>
  <c r="V277" i="3"/>
  <c r="AM277" i="3" s="1"/>
  <c r="T277" i="3"/>
  <c r="S277" i="3"/>
  <c r="AD268" i="3"/>
  <c r="W268" i="3"/>
  <c r="V268" i="3"/>
  <c r="AM268" i="3" s="1"/>
  <c r="T268" i="3"/>
  <c r="S268" i="3"/>
  <c r="AD1521" i="3"/>
  <c r="AF1521" i="3" s="1"/>
  <c r="W1521" i="3"/>
  <c r="V1521" i="3"/>
  <c r="AM1521" i="3" s="1"/>
  <c r="AN1521" i="3" s="1"/>
  <c r="T1521" i="3"/>
  <c r="S1521" i="3"/>
  <c r="AD1520" i="3"/>
  <c r="W1520" i="3"/>
  <c r="V1520" i="3"/>
  <c r="AM1520" i="3" s="1"/>
  <c r="T1520" i="3"/>
  <c r="S1520" i="3"/>
  <c r="AD1519" i="3"/>
  <c r="AF1519" i="3" s="1"/>
  <c r="W1519" i="3"/>
  <c r="Y1519" i="3" s="1"/>
  <c r="V1519" i="3"/>
  <c r="AM1519" i="3" s="1"/>
  <c r="T1519" i="3"/>
  <c r="AI1519" i="3" s="1"/>
  <c r="S1519" i="3"/>
  <c r="AD209" i="3"/>
  <c r="AG209" i="3" s="1"/>
  <c r="W209" i="3"/>
  <c r="V209" i="3"/>
  <c r="AM209" i="3" s="1"/>
  <c r="T209" i="3"/>
  <c r="S209" i="3"/>
  <c r="AD208" i="3"/>
  <c r="W208" i="3"/>
  <c r="V208" i="3"/>
  <c r="AM208" i="3" s="1"/>
  <c r="T208" i="3"/>
  <c r="S208" i="3"/>
  <c r="AD207" i="3"/>
  <c r="W207" i="3"/>
  <c r="X207" i="3" s="1"/>
  <c r="V207" i="3"/>
  <c r="AM207" i="3" s="1"/>
  <c r="T207" i="3"/>
  <c r="S207" i="3"/>
  <c r="AD206" i="3"/>
  <c r="W206" i="3"/>
  <c r="V206" i="3"/>
  <c r="AM206" i="3" s="1"/>
  <c r="T206" i="3"/>
  <c r="S206" i="3"/>
  <c r="AD205" i="3"/>
  <c r="W205" i="3"/>
  <c r="V205" i="3"/>
  <c r="AM205" i="3" s="1"/>
  <c r="T205" i="3"/>
  <c r="S205" i="3"/>
  <c r="AD1518" i="3"/>
  <c r="W1518" i="3"/>
  <c r="Y1518" i="3" s="1"/>
  <c r="V1518" i="3"/>
  <c r="AM1518" i="3" s="1"/>
  <c r="T1518" i="3"/>
  <c r="S1518" i="3"/>
  <c r="AD1517" i="3"/>
  <c r="W1517" i="3"/>
  <c r="X1517" i="3" s="1"/>
  <c r="V1517" i="3"/>
  <c r="AM1517" i="3" s="1"/>
  <c r="T1517" i="3"/>
  <c r="S1517" i="3"/>
  <c r="AD1516" i="3"/>
  <c r="AF1516" i="3" s="1"/>
  <c r="W1516" i="3"/>
  <c r="Y1516" i="3" s="1"/>
  <c r="V1516" i="3"/>
  <c r="AM1516" i="3" s="1"/>
  <c r="T1516" i="3"/>
  <c r="S1516" i="3"/>
  <c r="AD204" i="3"/>
  <c r="W204" i="3"/>
  <c r="Z204" i="3" s="1"/>
  <c r="V204" i="3"/>
  <c r="AM204" i="3" s="1"/>
  <c r="T204" i="3"/>
  <c r="S204" i="3"/>
  <c r="AD203" i="3"/>
  <c r="W203" i="3"/>
  <c r="V203" i="3"/>
  <c r="AM203" i="3" s="1"/>
  <c r="T203" i="3"/>
  <c r="S203" i="3"/>
  <c r="AD202" i="3"/>
  <c r="W202" i="3"/>
  <c r="V202" i="3"/>
  <c r="AM202" i="3" s="1"/>
  <c r="AN202" i="3" s="1"/>
  <c r="T202" i="3"/>
  <c r="S202" i="3"/>
  <c r="AD1515" i="3"/>
  <c r="W1515" i="3"/>
  <c r="Y1515" i="3" s="1"/>
  <c r="V1515" i="3"/>
  <c r="AM1515" i="3" s="1"/>
  <c r="T1515" i="3"/>
  <c r="S1515" i="3"/>
  <c r="AD1514" i="3"/>
  <c r="W1514" i="3"/>
  <c r="V1514" i="3"/>
  <c r="AM1514" i="3" s="1"/>
  <c r="T1514" i="3"/>
  <c r="S1514" i="3"/>
  <c r="AD1513" i="3"/>
  <c r="AF1513" i="3" s="1"/>
  <c r="W1513" i="3"/>
  <c r="Y1513" i="3" s="1"/>
  <c r="V1513" i="3"/>
  <c r="AM1513" i="3" s="1"/>
  <c r="T1513" i="3"/>
  <c r="S1513" i="3"/>
  <c r="AD1512" i="3"/>
  <c r="W1512" i="3"/>
  <c r="Z1512" i="3" s="1"/>
  <c r="V1512" i="3"/>
  <c r="AM1512" i="3" s="1"/>
  <c r="T1512" i="3"/>
  <c r="S1512" i="3"/>
  <c r="AD1511" i="3"/>
  <c r="AF1511" i="3" s="1"/>
  <c r="W1511" i="3"/>
  <c r="Y1511" i="3" s="1"/>
  <c r="V1511" i="3"/>
  <c r="AM1511" i="3" s="1"/>
  <c r="T1511" i="3"/>
  <c r="S1511" i="3"/>
  <c r="AJ1511" i="3" s="1"/>
  <c r="AD1510" i="3"/>
  <c r="W1510" i="3"/>
  <c r="V1510" i="3"/>
  <c r="AM1510" i="3" s="1"/>
  <c r="T1510" i="3"/>
  <c r="S1510" i="3"/>
  <c r="AD1509" i="3"/>
  <c r="W1509" i="3"/>
  <c r="V1509" i="3"/>
  <c r="AM1509" i="3" s="1"/>
  <c r="T1509" i="3"/>
  <c r="S1509" i="3"/>
  <c r="AD1508" i="3"/>
  <c r="W1508" i="3"/>
  <c r="V1508" i="3"/>
  <c r="AM1508" i="3" s="1"/>
  <c r="AN1508" i="3" s="1"/>
  <c r="T1508" i="3"/>
  <c r="S1508" i="3"/>
  <c r="AD1507" i="3"/>
  <c r="W1507" i="3"/>
  <c r="V1507" i="3"/>
  <c r="AM1507" i="3" s="1"/>
  <c r="T1507" i="3"/>
  <c r="S1507" i="3"/>
  <c r="AD1506" i="3"/>
  <c r="W1506" i="3"/>
  <c r="Y1506" i="3" s="1"/>
  <c r="V1506" i="3"/>
  <c r="AM1506" i="3" s="1"/>
  <c r="T1506" i="3"/>
  <c r="S1506" i="3"/>
  <c r="AD1505" i="3"/>
  <c r="W1505" i="3"/>
  <c r="Z1505" i="3" s="1"/>
  <c r="V1505" i="3"/>
  <c r="AM1505" i="3" s="1"/>
  <c r="T1505" i="3"/>
  <c r="S1505" i="3"/>
  <c r="AD1504" i="3"/>
  <c r="AF1504" i="3" s="1"/>
  <c r="W1504" i="3"/>
  <c r="V1504" i="3"/>
  <c r="AM1504" i="3" s="1"/>
  <c r="T1504" i="3"/>
  <c r="S1504" i="3"/>
  <c r="AH1504" i="3" s="1"/>
  <c r="AG1503" i="3"/>
  <c r="AD1503" i="3"/>
  <c r="AF1503" i="3" s="1"/>
  <c r="W1503" i="3"/>
  <c r="X1503" i="3" s="1"/>
  <c r="AA1503" i="3" s="1"/>
  <c r="V1503" i="3"/>
  <c r="AM1503" i="3" s="1"/>
  <c r="T1503" i="3"/>
  <c r="S1503" i="3"/>
  <c r="AD1502" i="3"/>
  <c r="AF1502" i="3" s="1"/>
  <c r="W1502" i="3"/>
  <c r="Y1502" i="3" s="1"/>
  <c r="V1502" i="3"/>
  <c r="AM1502" i="3" s="1"/>
  <c r="T1502" i="3"/>
  <c r="S1502" i="3"/>
  <c r="AD1501" i="3"/>
  <c r="W1501" i="3"/>
  <c r="V1501" i="3"/>
  <c r="AM1501" i="3" s="1"/>
  <c r="T1501" i="3"/>
  <c r="S1501" i="3"/>
  <c r="AD238" i="3"/>
  <c r="AF238" i="3" s="1"/>
  <c r="W238" i="3"/>
  <c r="V238" i="3"/>
  <c r="AM238" i="3" s="1"/>
  <c r="T238" i="3"/>
  <c r="S238" i="3"/>
  <c r="AD237" i="3"/>
  <c r="W237" i="3"/>
  <c r="X237" i="3" s="1"/>
  <c r="AA237" i="3" s="1"/>
  <c r="V237" i="3"/>
  <c r="AM237" i="3" s="1"/>
  <c r="T237" i="3"/>
  <c r="S237" i="3"/>
  <c r="AD1500" i="3"/>
  <c r="W1500" i="3"/>
  <c r="V1500" i="3"/>
  <c r="AM1500" i="3" s="1"/>
  <c r="T1500" i="3"/>
  <c r="S1500" i="3"/>
  <c r="AH1500" i="3" s="1"/>
  <c r="AD742" i="3"/>
  <c r="AF742" i="3" s="1"/>
  <c r="W742" i="3"/>
  <c r="Y742" i="3" s="1"/>
  <c r="V742" i="3"/>
  <c r="AM742" i="3" s="1"/>
  <c r="T742" i="3"/>
  <c r="S742" i="3"/>
  <c r="AD769" i="3"/>
  <c r="AF769" i="3" s="1"/>
  <c r="W769" i="3"/>
  <c r="X769" i="3" s="1"/>
  <c r="AA769" i="3" s="1"/>
  <c r="V769" i="3"/>
  <c r="AM769" i="3" s="1"/>
  <c r="T769" i="3"/>
  <c r="S769" i="3"/>
  <c r="AD778" i="3"/>
  <c r="W778" i="3"/>
  <c r="V778" i="3"/>
  <c r="AM778" i="3" s="1"/>
  <c r="T778" i="3"/>
  <c r="S778" i="3"/>
  <c r="AD743" i="3"/>
  <c r="W743" i="3"/>
  <c r="V743" i="3"/>
  <c r="AM743" i="3" s="1"/>
  <c r="T743" i="3"/>
  <c r="S743" i="3"/>
  <c r="AD1499" i="3"/>
  <c r="AF1499" i="3" s="1"/>
  <c r="W1499" i="3"/>
  <c r="Y1499" i="3" s="1"/>
  <c r="V1499" i="3"/>
  <c r="AM1499" i="3" s="1"/>
  <c r="T1499" i="3"/>
  <c r="S1499" i="3"/>
  <c r="AD1498" i="3"/>
  <c r="W1498" i="3"/>
  <c r="Z1498" i="3" s="1"/>
  <c r="V1498" i="3"/>
  <c r="AM1498" i="3" s="1"/>
  <c r="T1498" i="3"/>
  <c r="S1498" i="3"/>
  <c r="AD1497" i="3"/>
  <c r="AF1497" i="3" s="1"/>
  <c r="W1497" i="3"/>
  <c r="X1497" i="3" s="1"/>
  <c r="AA1497" i="3" s="1"/>
  <c r="V1497" i="3"/>
  <c r="AM1497" i="3" s="1"/>
  <c r="AN1497" i="3" s="1"/>
  <c r="T1497" i="3"/>
  <c r="S1497" i="3"/>
  <c r="AD756" i="3"/>
  <c r="W756" i="3"/>
  <c r="V756" i="3"/>
  <c r="AM756" i="3" s="1"/>
  <c r="T756" i="3"/>
  <c r="S756" i="3"/>
  <c r="AD812" i="3"/>
  <c r="W812" i="3"/>
  <c r="V812" i="3"/>
  <c r="AM812" i="3" s="1"/>
  <c r="T812" i="3"/>
  <c r="S812" i="3"/>
  <c r="AD825" i="3"/>
  <c r="AF825" i="3" s="1"/>
  <c r="W825" i="3"/>
  <c r="V825" i="3"/>
  <c r="AM825" i="3" s="1"/>
  <c r="T825" i="3"/>
  <c r="S825" i="3"/>
  <c r="AD813" i="3"/>
  <c r="W813" i="3"/>
  <c r="Z813" i="3" s="1"/>
  <c r="V813" i="3"/>
  <c r="AM813" i="3" s="1"/>
  <c r="T813" i="3"/>
  <c r="S813" i="3"/>
  <c r="AD732" i="3"/>
  <c r="AF732" i="3" s="1"/>
  <c r="W732" i="3"/>
  <c r="V732" i="3"/>
  <c r="AM732" i="3" s="1"/>
  <c r="T732" i="3"/>
  <c r="S732" i="3"/>
  <c r="AD1496" i="3"/>
  <c r="AF1496" i="3" s="1"/>
  <c r="W1496" i="3"/>
  <c r="Y1496" i="3" s="1"/>
  <c r="V1496" i="3"/>
  <c r="AM1496" i="3" s="1"/>
  <c r="T1496" i="3"/>
  <c r="AK1496" i="3" s="1"/>
  <c r="S1496" i="3"/>
  <c r="AD438" i="3"/>
  <c r="AG438" i="3" s="1"/>
  <c r="W438" i="3"/>
  <c r="V438" i="3"/>
  <c r="AM438" i="3" s="1"/>
  <c r="T438" i="3"/>
  <c r="S438" i="3"/>
  <c r="AD578" i="3"/>
  <c r="W578" i="3"/>
  <c r="V578" i="3"/>
  <c r="AM578" i="3" s="1"/>
  <c r="T578" i="3"/>
  <c r="S578" i="3"/>
  <c r="AD636" i="3"/>
  <c r="W636" i="3"/>
  <c r="V636" i="3"/>
  <c r="AM636" i="3" s="1"/>
  <c r="T636" i="3"/>
  <c r="S636" i="3"/>
  <c r="AD665" i="3"/>
  <c r="AF665" i="3" s="1"/>
  <c r="W665" i="3"/>
  <c r="V665" i="3"/>
  <c r="AM665" i="3" s="1"/>
  <c r="T665" i="3"/>
  <c r="S665" i="3"/>
  <c r="AD201" i="3"/>
  <c r="W201" i="3"/>
  <c r="V201" i="3"/>
  <c r="AM201" i="3" s="1"/>
  <c r="T201" i="3"/>
  <c r="S201" i="3"/>
  <c r="AD548" i="3"/>
  <c r="AF548" i="3" s="1"/>
  <c r="W548" i="3"/>
  <c r="Y548" i="3" s="1"/>
  <c r="V548" i="3"/>
  <c r="AM548" i="3" s="1"/>
  <c r="T548" i="3"/>
  <c r="S548" i="3"/>
  <c r="AD1495" i="3"/>
  <c r="W1495" i="3"/>
  <c r="V1495" i="3"/>
  <c r="AM1495" i="3" s="1"/>
  <c r="T1495" i="3"/>
  <c r="S1495" i="3"/>
  <c r="AD1494" i="3"/>
  <c r="AF1494" i="3" s="1"/>
  <c r="W1494" i="3"/>
  <c r="Y1494" i="3" s="1"/>
  <c r="V1494" i="3"/>
  <c r="AM1494" i="3" s="1"/>
  <c r="T1494" i="3"/>
  <c r="S1494" i="3"/>
  <c r="AD455" i="3"/>
  <c r="AG455" i="3" s="1"/>
  <c r="W455" i="3"/>
  <c r="V455" i="3"/>
  <c r="AM455" i="3" s="1"/>
  <c r="T455" i="3"/>
  <c r="S455" i="3"/>
  <c r="AD581" i="3"/>
  <c r="W581" i="3"/>
  <c r="V581" i="3"/>
  <c r="AM581" i="3" s="1"/>
  <c r="T581" i="3"/>
  <c r="S581" i="3"/>
  <c r="AD649" i="3"/>
  <c r="W649" i="3"/>
  <c r="Z649" i="3" s="1"/>
  <c r="V649" i="3"/>
  <c r="AM649" i="3" s="1"/>
  <c r="T649" i="3"/>
  <c r="S649" i="3"/>
  <c r="AD667" i="3"/>
  <c r="W667" i="3"/>
  <c r="Y667" i="3" s="1"/>
  <c r="V667" i="3"/>
  <c r="AM667" i="3" s="1"/>
  <c r="T667" i="3"/>
  <c r="S667" i="3"/>
  <c r="AD651" i="3"/>
  <c r="W651" i="3"/>
  <c r="V651" i="3"/>
  <c r="AM651" i="3" s="1"/>
  <c r="T651" i="3"/>
  <c r="S651" i="3"/>
  <c r="AD603" i="3"/>
  <c r="AF603" i="3" s="1"/>
  <c r="W603" i="3"/>
  <c r="Y603" i="3" s="1"/>
  <c r="V603" i="3"/>
  <c r="AM603" i="3" s="1"/>
  <c r="T603" i="3"/>
  <c r="S603" i="3"/>
  <c r="AD1493" i="3"/>
  <c r="W1493" i="3"/>
  <c r="Z1493" i="3" s="1"/>
  <c r="V1493" i="3"/>
  <c r="AM1493" i="3" s="1"/>
  <c r="T1493" i="3"/>
  <c r="S1493" i="3"/>
  <c r="AD571" i="3"/>
  <c r="AG571" i="3" s="1"/>
  <c r="W571" i="3"/>
  <c r="V571" i="3"/>
  <c r="AM571" i="3" s="1"/>
  <c r="T571" i="3"/>
  <c r="S571" i="3"/>
  <c r="AD1492" i="3"/>
  <c r="W1492" i="3"/>
  <c r="X1492" i="3" s="1"/>
  <c r="V1492" i="3"/>
  <c r="AM1492" i="3" s="1"/>
  <c r="T1492" i="3"/>
  <c r="S1492" i="3"/>
  <c r="AD349" i="3"/>
  <c r="W349" i="3"/>
  <c r="V349" i="3"/>
  <c r="AM349" i="3" s="1"/>
  <c r="T349" i="3"/>
  <c r="S349" i="3"/>
  <c r="AD559" i="3"/>
  <c r="W559" i="3"/>
  <c r="X559" i="3" s="1"/>
  <c r="V559" i="3"/>
  <c r="AM559" i="3" s="1"/>
  <c r="T559" i="3"/>
  <c r="S559" i="3"/>
  <c r="AD565" i="3"/>
  <c r="W565" i="3"/>
  <c r="Z565" i="3" s="1"/>
  <c r="V565" i="3"/>
  <c r="AM565" i="3" s="1"/>
  <c r="T565" i="3"/>
  <c r="S565" i="3"/>
  <c r="AD637" i="3"/>
  <c r="AF637" i="3" s="1"/>
  <c r="W637" i="3"/>
  <c r="Y637" i="3" s="1"/>
  <c r="V637" i="3"/>
  <c r="AM637" i="3" s="1"/>
  <c r="T637" i="3"/>
  <c r="S637" i="3"/>
  <c r="AD643" i="3"/>
  <c r="W643" i="3"/>
  <c r="V643" i="3"/>
  <c r="AM643" i="3" s="1"/>
  <c r="T643" i="3"/>
  <c r="S643" i="3"/>
  <c r="AD632" i="3"/>
  <c r="W632" i="3"/>
  <c r="V632" i="3"/>
  <c r="AM632" i="3" s="1"/>
  <c r="T632" i="3"/>
  <c r="S632" i="3"/>
  <c r="AD541" i="3"/>
  <c r="W541" i="3"/>
  <c r="Z541" i="3" s="1"/>
  <c r="V541" i="3"/>
  <c r="AM541" i="3" s="1"/>
  <c r="T541" i="3"/>
  <c r="S541" i="3"/>
  <c r="AD1491" i="3"/>
  <c r="AG1491" i="3" s="1"/>
  <c r="W1491" i="3"/>
  <c r="V1491" i="3"/>
  <c r="AM1491" i="3" s="1"/>
  <c r="T1491" i="3"/>
  <c r="S1491" i="3"/>
  <c r="AD1490" i="3"/>
  <c r="W1490" i="3"/>
  <c r="V1490" i="3"/>
  <c r="AM1490" i="3" s="1"/>
  <c r="AN1490" i="3" s="1"/>
  <c r="T1490" i="3"/>
  <c r="S1490" i="3"/>
  <c r="AD265" i="3"/>
  <c r="AF265" i="3" s="1"/>
  <c r="W265" i="3"/>
  <c r="Z265" i="3" s="1"/>
  <c r="V265" i="3"/>
  <c r="AM265" i="3" s="1"/>
  <c r="T265" i="3"/>
  <c r="S265" i="3"/>
  <c r="AD393" i="3"/>
  <c r="AF393" i="3" s="1"/>
  <c r="W393" i="3"/>
  <c r="Z393" i="3" s="1"/>
  <c r="V393" i="3"/>
  <c r="AM393" i="3" s="1"/>
  <c r="T393" i="3"/>
  <c r="S393" i="3"/>
  <c r="AD497" i="3"/>
  <c r="AF497" i="3" s="1"/>
  <c r="W497" i="3"/>
  <c r="V497" i="3"/>
  <c r="AM497" i="3" s="1"/>
  <c r="T497" i="3"/>
  <c r="S497" i="3"/>
  <c r="AD553" i="3"/>
  <c r="AG553" i="3" s="1"/>
  <c r="W553" i="3"/>
  <c r="X553" i="3" s="1"/>
  <c r="V553" i="3"/>
  <c r="AM553" i="3" s="1"/>
  <c r="T553" i="3"/>
  <c r="S553" i="3"/>
  <c r="AD595" i="3"/>
  <c r="W595" i="3"/>
  <c r="V595" i="3"/>
  <c r="AM595" i="3" s="1"/>
  <c r="T595" i="3"/>
  <c r="S595" i="3"/>
  <c r="AD615" i="3"/>
  <c r="W615" i="3"/>
  <c r="V615" i="3"/>
  <c r="AM615" i="3" s="1"/>
  <c r="T615" i="3"/>
  <c r="S615" i="3"/>
  <c r="AD534" i="3"/>
  <c r="W534" i="3"/>
  <c r="X534" i="3" s="1"/>
  <c r="V534" i="3"/>
  <c r="AM534" i="3" s="1"/>
  <c r="T534" i="3"/>
  <c r="S534" i="3"/>
  <c r="AD461" i="3"/>
  <c r="W461" i="3"/>
  <c r="V461" i="3"/>
  <c r="AM461" i="3" s="1"/>
  <c r="T461" i="3"/>
  <c r="S461" i="3"/>
  <c r="AD1489" i="3"/>
  <c r="W1489" i="3"/>
  <c r="V1489" i="3"/>
  <c r="AM1489" i="3" s="1"/>
  <c r="AN1489" i="3" s="1"/>
  <c r="T1489" i="3"/>
  <c r="S1489" i="3"/>
  <c r="AJ1489" i="3" s="1"/>
  <c r="AD1488" i="3"/>
  <c r="W1488" i="3"/>
  <c r="V1488" i="3"/>
  <c r="AM1488" i="3" s="1"/>
  <c r="T1488" i="3"/>
  <c r="S1488" i="3"/>
  <c r="AD200" i="3"/>
  <c r="AG200" i="3" s="1"/>
  <c r="W200" i="3"/>
  <c r="Z200" i="3" s="1"/>
  <c r="V200" i="3"/>
  <c r="AM200" i="3" s="1"/>
  <c r="T200" i="3"/>
  <c r="S200" i="3"/>
  <c r="AD326" i="3"/>
  <c r="W326" i="3"/>
  <c r="V326" i="3"/>
  <c r="AM326" i="3" s="1"/>
  <c r="T326" i="3"/>
  <c r="S326" i="3"/>
  <c r="AD374" i="3"/>
  <c r="AG374" i="3" s="1"/>
  <c r="W374" i="3"/>
  <c r="V374" i="3"/>
  <c r="AM374" i="3" s="1"/>
  <c r="T374" i="3"/>
  <c r="S374" i="3"/>
  <c r="AD492" i="3"/>
  <c r="AG492" i="3" s="1"/>
  <c r="W492" i="3"/>
  <c r="V492" i="3"/>
  <c r="AM492" i="3" s="1"/>
  <c r="T492" i="3"/>
  <c r="S492" i="3"/>
  <c r="AD511" i="3"/>
  <c r="W511" i="3"/>
  <c r="X511" i="3" s="1"/>
  <c r="V511" i="3"/>
  <c r="AM511" i="3" s="1"/>
  <c r="T511" i="3"/>
  <c r="S511" i="3"/>
  <c r="AD486" i="3"/>
  <c r="AF486" i="3" s="1"/>
  <c r="W486" i="3"/>
  <c r="V486" i="3"/>
  <c r="AM486" i="3" s="1"/>
  <c r="T486" i="3"/>
  <c r="S486" i="3"/>
  <c r="AD430" i="3"/>
  <c r="AF430" i="3" s="1"/>
  <c r="W430" i="3"/>
  <c r="V430" i="3"/>
  <c r="AM430" i="3" s="1"/>
  <c r="T430" i="3"/>
  <c r="S430" i="3"/>
  <c r="AD1487" i="3"/>
  <c r="AF1487" i="3" s="1"/>
  <c r="W1487" i="3"/>
  <c r="Y1487" i="3" s="1"/>
  <c r="V1487" i="3"/>
  <c r="AM1487" i="3" s="1"/>
  <c r="T1487" i="3"/>
  <c r="S1487" i="3"/>
  <c r="AD1486" i="3"/>
  <c r="AG1486" i="3" s="1"/>
  <c r="W1486" i="3"/>
  <c r="V1486" i="3"/>
  <c r="AM1486" i="3" s="1"/>
  <c r="AN1486" i="3" s="1"/>
  <c r="T1486" i="3"/>
  <c r="S1486" i="3"/>
  <c r="AD199" i="3"/>
  <c r="W199" i="3"/>
  <c r="V199" i="3"/>
  <c r="AM199" i="3" s="1"/>
  <c r="T199" i="3"/>
  <c r="S199" i="3"/>
  <c r="AD198" i="3"/>
  <c r="W198" i="3"/>
  <c r="X198" i="3" s="1"/>
  <c r="V198" i="3"/>
  <c r="AM198" i="3" s="1"/>
  <c r="AN198" i="3" s="1"/>
  <c r="T198" i="3"/>
  <c r="S198" i="3"/>
  <c r="AD302" i="3"/>
  <c r="W302" i="3"/>
  <c r="X302" i="3" s="1"/>
  <c r="V302" i="3"/>
  <c r="AM302" i="3" s="1"/>
  <c r="T302" i="3"/>
  <c r="S302" i="3"/>
  <c r="AD360" i="3"/>
  <c r="W360" i="3"/>
  <c r="V360" i="3"/>
  <c r="AM360" i="3" s="1"/>
  <c r="T360" i="3"/>
  <c r="S360" i="3"/>
  <c r="AD340" i="3"/>
  <c r="W340" i="3"/>
  <c r="Y340" i="3" s="1"/>
  <c r="V340" i="3"/>
  <c r="AM340" i="3" s="1"/>
  <c r="T340" i="3"/>
  <c r="S340" i="3"/>
  <c r="AD378" i="3"/>
  <c r="W378" i="3"/>
  <c r="Y378" i="3" s="1"/>
  <c r="V378" i="3"/>
  <c r="AM378" i="3" s="1"/>
  <c r="T378" i="3"/>
  <c r="S378" i="3"/>
  <c r="AD334" i="3"/>
  <c r="AF334" i="3" s="1"/>
  <c r="W334" i="3"/>
  <c r="Y334" i="3" s="1"/>
  <c r="V334" i="3"/>
  <c r="AM334" i="3" s="1"/>
  <c r="T334" i="3"/>
  <c r="S334" i="3"/>
  <c r="AD1485" i="3"/>
  <c r="W1485" i="3"/>
  <c r="V1485" i="3"/>
  <c r="AM1485" i="3" s="1"/>
  <c r="T1485" i="3"/>
  <c r="S1485" i="3"/>
  <c r="AD1484" i="3"/>
  <c r="W1484" i="3"/>
  <c r="V1484" i="3"/>
  <c r="AM1484" i="3" s="1"/>
  <c r="T1484" i="3"/>
  <c r="S1484" i="3"/>
  <c r="AJ1484" i="3" s="1"/>
  <c r="AD1483" i="3"/>
  <c r="AG1483" i="3" s="1"/>
  <c r="W1483" i="3"/>
  <c r="V1483" i="3"/>
  <c r="AM1483" i="3" s="1"/>
  <c r="T1483" i="3"/>
  <c r="S1483" i="3"/>
  <c r="AD197" i="3"/>
  <c r="AG197" i="3" s="1"/>
  <c r="W197" i="3"/>
  <c r="V197" i="3"/>
  <c r="AM197" i="3" s="1"/>
  <c r="T197" i="3"/>
  <c r="S197" i="3"/>
  <c r="AD196" i="3"/>
  <c r="W196" i="3"/>
  <c r="V196" i="3"/>
  <c r="AM196" i="3" s="1"/>
  <c r="AN196" i="3" s="1"/>
  <c r="T196" i="3"/>
  <c r="S196" i="3"/>
  <c r="AD195" i="3"/>
  <c r="W195" i="3"/>
  <c r="V195" i="3"/>
  <c r="AM195" i="3" s="1"/>
  <c r="T195" i="3"/>
  <c r="S195" i="3"/>
  <c r="AD273" i="3"/>
  <c r="AF273" i="3" s="1"/>
  <c r="X273" i="3"/>
  <c r="W273" i="3"/>
  <c r="V273" i="3"/>
  <c r="AM273" i="3" s="1"/>
  <c r="T273" i="3"/>
  <c r="S273" i="3"/>
  <c r="AD283" i="3"/>
  <c r="W283" i="3"/>
  <c r="V283" i="3"/>
  <c r="AM283" i="3" s="1"/>
  <c r="T283" i="3"/>
  <c r="S283" i="3"/>
  <c r="AD305" i="3"/>
  <c r="W305" i="3"/>
  <c r="V305" i="3"/>
  <c r="AM305" i="3" s="1"/>
  <c r="T305" i="3"/>
  <c r="S305" i="3"/>
  <c r="AD1482" i="3"/>
  <c r="W1482" i="3"/>
  <c r="V1482" i="3"/>
  <c r="AM1482" i="3" s="1"/>
  <c r="T1482" i="3"/>
  <c r="S1482" i="3"/>
  <c r="AD1481" i="3"/>
  <c r="AG1481" i="3" s="1"/>
  <c r="W1481" i="3"/>
  <c r="V1481" i="3"/>
  <c r="AM1481" i="3" s="1"/>
  <c r="AN1481" i="3" s="1"/>
  <c r="T1481" i="3"/>
  <c r="S1481" i="3"/>
  <c r="AD1480" i="3"/>
  <c r="W1480" i="3"/>
  <c r="X1480" i="3" s="1"/>
  <c r="V1480" i="3"/>
  <c r="AM1480" i="3" s="1"/>
  <c r="T1480" i="3"/>
  <c r="S1480" i="3"/>
  <c r="AD194" i="3"/>
  <c r="W194" i="3"/>
  <c r="Y194" i="3" s="1"/>
  <c r="V194" i="3"/>
  <c r="AM194" i="3" s="1"/>
  <c r="AN194" i="3" s="1"/>
  <c r="T194" i="3"/>
  <c r="S194" i="3"/>
  <c r="AD193" i="3"/>
  <c r="AF193" i="3" s="1"/>
  <c r="W193" i="3"/>
  <c r="V193" i="3"/>
  <c r="AM193" i="3" s="1"/>
  <c r="AN193" i="3" s="1"/>
  <c r="T193" i="3"/>
  <c r="S193" i="3"/>
  <c r="AD192" i="3"/>
  <c r="W192" i="3"/>
  <c r="V192" i="3"/>
  <c r="AM192" i="3" s="1"/>
  <c r="AN192" i="3" s="1"/>
  <c r="T192" i="3"/>
  <c r="S192" i="3"/>
  <c r="AD191" i="3"/>
  <c r="W191" i="3"/>
  <c r="V191" i="3"/>
  <c r="AM191" i="3" s="1"/>
  <c r="T191" i="3"/>
  <c r="S191" i="3"/>
  <c r="AD190" i="3"/>
  <c r="W190" i="3"/>
  <c r="V190" i="3"/>
  <c r="AM190" i="3" s="1"/>
  <c r="T190" i="3"/>
  <c r="S190" i="3"/>
  <c r="AD1479" i="3"/>
  <c r="W1479" i="3"/>
  <c r="V1479" i="3"/>
  <c r="AM1479" i="3" s="1"/>
  <c r="T1479" i="3"/>
  <c r="S1479" i="3"/>
  <c r="AJ1479" i="3" s="1"/>
  <c r="AD1478" i="3"/>
  <c r="AG1478" i="3" s="1"/>
  <c r="W1478" i="3"/>
  <c r="V1478" i="3"/>
  <c r="AM1478" i="3" s="1"/>
  <c r="T1478" i="3"/>
  <c r="S1478" i="3"/>
  <c r="AD1477" i="3"/>
  <c r="W1477" i="3"/>
  <c r="V1477" i="3"/>
  <c r="AM1477" i="3" s="1"/>
  <c r="T1477" i="3"/>
  <c r="S1477" i="3"/>
  <c r="AD189" i="3"/>
  <c r="W189" i="3"/>
  <c r="Z189" i="3" s="1"/>
  <c r="V189" i="3"/>
  <c r="AM189" i="3" s="1"/>
  <c r="AN189" i="3" s="1"/>
  <c r="T189" i="3"/>
  <c r="S189" i="3"/>
  <c r="AD83" i="3"/>
  <c r="W83" i="3"/>
  <c r="X83" i="3" s="1"/>
  <c r="V83" i="3"/>
  <c r="AM83" i="3" s="1"/>
  <c r="T83" i="3"/>
  <c r="S83" i="3"/>
  <c r="AD82" i="3"/>
  <c r="W82" i="3"/>
  <c r="V82" i="3"/>
  <c r="AM82" i="3" s="1"/>
  <c r="AN82" i="3" s="1"/>
  <c r="T82" i="3"/>
  <c r="S82" i="3"/>
  <c r="AD81" i="3"/>
  <c r="AF81" i="3" s="1"/>
  <c r="W81" i="3"/>
  <c r="V81" i="3"/>
  <c r="AM81" i="3" s="1"/>
  <c r="T81" i="3"/>
  <c r="S81" i="3"/>
  <c r="AD1476" i="3"/>
  <c r="AF1476" i="3" s="1"/>
  <c r="W1476" i="3"/>
  <c r="V1476" i="3"/>
  <c r="AM1476" i="3" s="1"/>
  <c r="T1476" i="3"/>
  <c r="S1476" i="3"/>
  <c r="AD1475" i="3"/>
  <c r="W1475" i="3"/>
  <c r="V1475" i="3"/>
  <c r="AM1475" i="3" s="1"/>
  <c r="T1475" i="3"/>
  <c r="S1475" i="3"/>
  <c r="AD1474" i="3"/>
  <c r="W1474" i="3"/>
  <c r="V1474" i="3"/>
  <c r="AM1474" i="3" s="1"/>
  <c r="AN1474" i="3" s="1"/>
  <c r="T1474" i="3"/>
  <c r="S1474" i="3"/>
  <c r="AD1473" i="3"/>
  <c r="W1473" i="3"/>
  <c r="V1473" i="3"/>
  <c r="AM1473" i="3" s="1"/>
  <c r="T1473" i="3"/>
  <c r="S1473" i="3"/>
  <c r="AD1472" i="3"/>
  <c r="W1472" i="3"/>
  <c r="X1472" i="3" s="1"/>
  <c r="AA1472" i="3" s="1"/>
  <c r="V1472" i="3"/>
  <c r="AM1472" i="3" s="1"/>
  <c r="T1472" i="3"/>
  <c r="S1472" i="3"/>
  <c r="AD1471" i="3"/>
  <c r="W1471" i="3"/>
  <c r="V1471" i="3"/>
  <c r="AM1471" i="3" s="1"/>
  <c r="T1471" i="3"/>
  <c r="S1471" i="3"/>
  <c r="AD1470" i="3"/>
  <c r="W1470" i="3"/>
  <c r="X1470" i="3" s="1"/>
  <c r="AA1470" i="3" s="1"/>
  <c r="V1470" i="3"/>
  <c r="AM1470" i="3" s="1"/>
  <c r="AN1470" i="3" s="1"/>
  <c r="AO1470" i="3" s="1"/>
  <c r="T1470" i="3"/>
  <c r="S1470" i="3"/>
  <c r="AD1469" i="3"/>
  <c r="W1469" i="3"/>
  <c r="V1469" i="3"/>
  <c r="AM1469" i="3" s="1"/>
  <c r="T1469" i="3"/>
  <c r="S1469" i="3"/>
  <c r="AD1468" i="3"/>
  <c r="X1468" i="3"/>
  <c r="AA1468" i="3" s="1"/>
  <c r="W1468" i="3"/>
  <c r="Z1468" i="3" s="1"/>
  <c r="V1468" i="3"/>
  <c r="AM1468" i="3" s="1"/>
  <c r="AN1468" i="3" s="1"/>
  <c r="AO1468" i="3" s="1"/>
  <c r="T1468" i="3"/>
  <c r="S1468" i="3"/>
  <c r="AJ1468" i="3" s="1"/>
  <c r="AD1467" i="3"/>
  <c r="W1467" i="3"/>
  <c r="V1467" i="3"/>
  <c r="AM1467" i="3" s="1"/>
  <c r="AN1467" i="3" s="1"/>
  <c r="AO1467" i="3" s="1"/>
  <c r="T1467" i="3"/>
  <c r="S1467" i="3"/>
  <c r="AD240" i="3"/>
  <c r="AG240" i="3" s="1"/>
  <c r="W240" i="3"/>
  <c r="V240" i="3"/>
  <c r="AM240" i="3" s="1"/>
  <c r="T240" i="3"/>
  <c r="S240" i="3"/>
  <c r="AD1466" i="3"/>
  <c r="AF1466" i="3" s="1"/>
  <c r="W1466" i="3"/>
  <c r="V1466" i="3"/>
  <c r="AM1466" i="3" s="1"/>
  <c r="T1466" i="3"/>
  <c r="S1466" i="3"/>
  <c r="AD1465" i="3"/>
  <c r="W1465" i="3"/>
  <c r="V1465" i="3"/>
  <c r="AM1465" i="3" s="1"/>
  <c r="T1465" i="3"/>
  <c r="S1465" i="3"/>
  <c r="AD1464" i="3"/>
  <c r="W1464" i="3"/>
  <c r="V1464" i="3"/>
  <c r="AM1464" i="3" s="1"/>
  <c r="AN1464" i="3" s="1"/>
  <c r="AO1464" i="3" s="1"/>
  <c r="T1464" i="3"/>
  <c r="S1464" i="3"/>
  <c r="AD1463" i="3"/>
  <c r="AG1463" i="3" s="1"/>
  <c r="W1463" i="3"/>
  <c r="V1463" i="3"/>
  <c r="AM1463" i="3" s="1"/>
  <c r="T1463" i="3"/>
  <c r="S1463" i="3"/>
  <c r="AD1462" i="3"/>
  <c r="W1462" i="3"/>
  <c r="V1462" i="3"/>
  <c r="AM1462" i="3" s="1"/>
  <c r="AN1462" i="3" s="1"/>
  <c r="AO1462" i="3" s="1"/>
  <c r="T1462" i="3"/>
  <c r="S1462" i="3"/>
  <c r="AD809" i="3"/>
  <c r="AF809" i="3" s="1"/>
  <c r="W809" i="3"/>
  <c r="Z809" i="3" s="1"/>
  <c r="V809" i="3"/>
  <c r="AM809" i="3" s="1"/>
  <c r="T809" i="3"/>
  <c r="S809" i="3"/>
  <c r="AD815" i="3"/>
  <c r="W815" i="3"/>
  <c r="V815" i="3"/>
  <c r="AM815" i="3" s="1"/>
  <c r="T815" i="3"/>
  <c r="S815" i="3"/>
  <c r="AD821" i="3"/>
  <c r="AF821" i="3" s="1"/>
  <c r="W821" i="3"/>
  <c r="X821" i="3" s="1"/>
  <c r="AA821" i="3" s="1"/>
  <c r="V821" i="3"/>
  <c r="AM821" i="3" s="1"/>
  <c r="T821" i="3"/>
  <c r="S821" i="3"/>
  <c r="AD833" i="3"/>
  <c r="W833" i="3"/>
  <c r="V833" i="3"/>
  <c r="AM833" i="3" s="1"/>
  <c r="T833" i="3"/>
  <c r="S833" i="3"/>
  <c r="AD786" i="3"/>
  <c r="AF786" i="3" s="1"/>
  <c r="W786" i="3"/>
  <c r="Z786" i="3" s="1"/>
  <c r="V786" i="3"/>
  <c r="AM786" i="3" s="1"/>
  <c r="T786" i="3"/>
  <c r="S786" i="3"/>
  <c r="AD762" i="3"/>
  <c r="W762" i="3"/>
  <c r="V762" i="3"/>
  <c r="AM762" i="3" s="1"/>
  <c r="T762" i="3"/>
  <c r="S762" i="3"/>
  <c r="AD1461" i="3"/>
  <c r="AF1461" i="3" s="1"/>
  <c r="W1461" i="3"/>
  <c r="V1461" i="3"/>
  <c r="AM1461" i="3" s="1"/>
  <c r="AN1461" i="3" s="1"/>
  <c r="AO1461" i="3" s="1"/>
  <c r="T1461" i="3"/>
  <c r="S1461" i="3"/>
  <c r="AD962" i="3"/>
  <c r="AF962" i="3" s="1"/>
  <c r="W962" i="3"/>
  <c r="X962" i="3" s="1"/>
  <c r="AA962" i="3" s="1"/>
  <c r="V962" i="3"/>
  <c r="AM962" i="3" s="1"/>
  <c r="T962" i="3"/>
  <c r="S962" i="3"/>
  <c r="AD927" i="3"/>
  <c r="W927" i="3"/>
  <c r="V927" i="3"/>
  <c r="AM927" i="3" s="1"/>
  <c r="T927" i="3"/>
  <c r="S927" i="3"/>
  <c r="AD1460" i="3"/>
  <c r="W1460" i="3"/>
  <c r="Y1460" i="3" s="1"/>
  <c r="V1460" i="3"/>
  <c r="AM1460" i="3" s="1"/>
  <c r="AN1460" i="3" s="1"/>
  <c r="AO1460" i="3" s="1"/>
  <c r="T1460" i="3"/>
  <c r="S1460" i="3"/>
  <c r="AD1459" i="3"/>
  <c r="W1459" i="3"/>
  <c r="Z1459" i="3" s="1"/>
  <c r="V1459" i="3"/>
  <c r="AM1459" i="3" s="1"/>
  <c r="T1459" i="3"/>
  <c r="S1459" i="3"/>
  <c r="AD836" i="3"/>
  <c r="AF836" i="3" s="1"/>
  <c r="W836" i="3"/>
  <c r="V836" i="3"/>
  <c r="AM836" i="3" s="1"/>
  <c r="T836" i="3"/>
  <c r="S836" i="3"/>
  <c r="AD771" i="3"/>
  <c r="W771" i="3"/>
  <c r="Y771" i="3" s="1"/>
  <c r="V771" i="3"/>
  <c r="AM771" i="3" s="1"/>
  <c r="T771" i="3"/>
  <c r="S771" i="3"/>
  <c r="AD800" i="3"/>
  <c r="AG800" i="3" s="1"/>
  <c r="W800" i="3"/>
  <c r="Z800" i="3" s="1"/>
  <c r="V800" i="3"/>
  <c r="AM800" i="3" s="1"/>
  <c r="T800" i="3"/>
  <c r="S800" i="3"/>
  <c r="AD824" i="3"/>
  <c r="AF824" i="3" s="1"/>
  <c r="W824" i="3"/>
  <c r="Z824" i="3" s="1"/>
  <c r="V824" i="3"/>
  <c r="AM824" i="3" s="1"/>
  <c r="T824" i="3"/>
  <c r="S824" i="3"/>
  <c r="AD842" i="3"/>
  <c r="AF842" i="3" s="1"/>
  <c r="W842" i="3"/>
  <c r="V842" i="3"/>
  <c r="AM842" i="3" s="1"/>
  <c r="T842" i="3"/>
  <c r="AK842" i="3" s="1"/>
  <c r="S842" i="3"/>
  <c r="AD839" i="3"/>
  <c r="W839" i="3"/>
  <c r="Z839" i="3" s="1"/>
  <c r="V839" i="3"/>
  <c r="AM839" i="3" s="1"/>
  <c r="T839" i="3"/>
  <c r="S839" i="3"/>
  <c r="AD810" i="3"/>
  <c r="AF810" i="3" s="1"/>
  <c r="W810" i="3"/>
  <c r="Z810" i="3" s="1"/>
  <c r="V810" i="3"/>
  <c r="AM810" i="3" s="1"/>
  <c r="T810" i="3"/>
  <c r="S810" i="3"/>
  <c r="AD1458" i="3"/>
  <c r="W1458" i="3"/>
  <c r="X1458" i="3" s="1"/>
  <c r="AA1458" i="3" s="1"/>
  <c r="V1458" i="3"/>
  <c r="AM1458" i="3" s="1"/>
  <c r="AN1458" i="3" s="1"/>
  <c r="AO1458" i="3" s="1"/>
  <c r="T1458" i="3"/>
  <c r="S1458" i="3"/>
  <c r="AD1457" i="3"/>
  <c r="AF1457" i="3" s="1"/>
  <c r="W1457" i="3"/>
  <c r="Z1457" i="3" s="1"/>
  <c r="V1457" i="3"/>
  <c r="AM1457" i="3" s="1"/>
  <c r="T1457" i="3"/>
  <c r="S1457" i="3"/>
  <c r="AD1456" i="3"/>
  <c r="AF1456" i="3" s="1"/>
  <c r="W1456" i="3"/>
  <c r="Z1456" i="3" s="1"/>
  <c r="V1456" i="3"/>
  <c r="AM1456" i="3" s="1"/>
  <c r="T1456" i="3"/>
  <c r="S1456" i="3"/>
  <c r="AJ1456" i="3" s="1"/>
  <c r="AD733" i="3"/>
  <c r="W733" i="3"/>
  <c r="V733" i="3"/>
  <c r="AM733" i="3" s="1"/>
  <c r="T733" i="3"/>
  <c r="S733" i="3"/>
  <c r="AD779" i="3"/>
  <c r="W779" i="3"/>
  <c r="Z779" i="3" s="1"/>
  <c r="V779" i="3"/>
  <c r="AM779" i="3" s="1"/>
  <c r="T779" i="3"/>
  <c r="S779" i="3"/>
  <c r="AD838" i="3"/>
  <c r="AF838" i="3" s="1"/>
  <c r="W838" i="3"/>
  <c r="Z838" i="3" s="1"/>
  <c r="V838" i="3"/>
  <c r="AM838" i="3" s="1"/>
  <c r="T838" i="3"/>
  <c r="S838" i="3"/>
  <c r="AD866" i="3"/>
  <c r="W866" i="3"/>
  <c r="X866" i="3" s="1"/>
  <c r="AA866" i="3" s="1"/>
  <c r="V866" i="3"/>
  <c r="AM866" i="3" s="1"/>
  <c r="T866" i="3"/>
  <c r="S866" i="3"/>
  <c r="AD861" i="3"/>
  <c r="W861" i="3"/>
  <c r="Z861" i="3" s="1"/>
  <c r="V861" i="3"/>
  <c r="AM861" i="3" s="1"/>
  <c r="T861" i="3"/>
  <c r="S861" i="3"/>
  <c r="AD834" i="3"/>
  <c r="W834" i="3"/>
  <c r="Z834" i="3" s="1"/>
  <c r="V834" i="3"/>
  <c r="AM834" i="3" s="1"/>
  <c r="T834" i="3"/>
  <c r="S834" i="3"/>
  <c r="AD1455" i="3"/>
  <c r="AF1455" i="3" s="1"/>
  <c r="W1455" i="3"/>
  <c r="Z1455" i="3" s="1"/>
  <c r="V1455" i="3"/>
  <c r="AM1455" i="3" s="1"/>
  <c r="T1455" i="3"/>
  <c r="S1455" i="3"/>
  <c r="AD1454" i="3"/>
  <c r="W1454" i="3"/>
  <c r="V1454" i="3"/>
  <c r="AM1454" i="3" s="1"/>
  <c r="T1454" i="3"/>
  <c r="S1454" i="3"/>
  <c r="AD421" i="3"/>
  <c r="AF421" i="3" s="1"/>
  <c r="W421" i="3"/>
  <c r="Z421" i="3" s="1"/>
  <c r="V421" i="3"/>
  <c r="AM421" i="3" s="1"/>
  <c r="T421" i="3"/>
  <c r="S421" i="3"/>
  <c r="AD560" i="3"/>
  <c r="W560" i="3"/>
  <c r="V560" i="3"/>
  <c r="AM560" i="3" s="1"/>
  <c r="T560" i="3"/>
  <c r="S560" i="3"/>
  <c r="AD657" i="3"/>
  <c r="AF657" i="3" s="1"/>
  <c r="W657" i="3"/>
  <c r="Z657" i="3" s="1"/>
  <c r="V657" i="3"/>
  <c r="AM657" i="3" s="1"/>
  <c r="T657" i="3"/>
  <c r="S657" i="3"/>
  <c r="AD684" i="3"/>
  <c r="W684" i="3"/>
  <c r="X684" i="3" s="1"/>
  <c r="V684" i="3"/>
  <c r="AM684" i="3" s="1"/>
  <c r="T684" i="3"/>
  <c r="S684" i="3"/>
  <c r="AD688" i="3"/>
  <c r="W688" i="3"/>
  <c r="Z688" i="3" s="1"/>
  <c r="V688" i="3"/>
  <c r="AM688" i="3" s="1"/>
  <c r="T688" i="3"/>
  <c r="S688" i="3"/>
  <c r="AD650" i="3"/>
  <c r="W650" i="3"/>
  <c r="V650" i="3"/>
  <c r="AM650" i="3" s="1"/>
  <c r="T650" i="3"/>
  <c r="S650" i="3"/>
  <c r="AD482" i="3"/>
  <c r="AF482" i="3" s="1"/>
  <c r="W482" i="3"/>
  <c r="Y482" i="3" s="1"/>
  <c r="V482" i="3"/>
  <c r="AM482" i="3" s="1"/>
  <c r="T482" i="3"/>
  <c r="S482" i="3"/>
  <c r="AD1453" i="3"/>
  <c r="AG1453" i="3" s="1"/>
  <c r="W1453" i="3"/>
  <c r="V1453" i="3"/>
  <c r="AM1453" i="3" s="1"/>
  <c r="T1453" i="3"/>
  <c r="S1453" i="3"/>
  <c r="AD317" i="3"/>
  <c r="AF317" i="3" s="1"/>
  <c r="W317" i="3"/>
  <c r="Y317" i="3" s="1"/>
  <c r="V317" i="3"/>
  <c r="AM317" i="3" s="1"/>
  <c r="T317" i="3"/>
  <c r="S317" i="3"/>
  <c r="AD448" i="3"/>
  <c r="AG448" i="3" s="1"/>
  <c r="W448" i="3"/>
  <c r="V448" i="3"/>
  <c r="AM448" i="3" s="1"/>
  <c r="T448" i="3"/>
  <c r="S448" i="3"/>
  <c r="AD569" i="3"/>
  <c r="AF569" i="3" s="1"/>
  <c r="W569" i="3"/>
  <c r="Y569" i="3" s="1"/>
  <c r="V569" i="3"/>
  <c r="AM569" i="3" s="1"/>
  <c r="T569" i="3"/>
  <c r="S569" i="3"/>
  <c r="AD664" i="3"/>
  <c r="W664" i="3"/>
  <c r="Z664" i="3" s="1"/>
  <c r="V664" i="3"/>
  <c r="AM664" i="3" s="1"/>
  <c r="T664" i="3"/>
  <c r="S664" i="3"/>
  <c r="AD687" i="3"/>
  <c r="AF687" i="3" s="1"/>
  <c r="W687" i="3"/>
  <c r="V687" i="3"/>
  <c r="AM687" i="3" s="1"/>
  <c r="T687" i="3"/>
  <c r="S687" i="3"/>
  <c r="AD690" i="3"/>
  <c r="AF690" i="3" s="1"/>
  <c r="W690" i="3"/>
  <c r="V690" i="3"/>
  <c r="AM690" i="3" s="1"/>
  <c r="T690" i="3"/>
  <c r="S690" i="3"/>
  <c r="AD659" i="3"/>
  <c r="AF659" i="3" s="1"/>
  <c r="W659" i="3"/>
  <c r="Y659" i="3" s="1"/>
  <c r="V659" i="3"/>
  <c r="AM659" i="3" s="1"/>
  <c r="T659" i="3"/>
  <c r="S659" i="3"/>
  <c r="AD439" i="3"/>
  <c r="W439" i="3"/>
  <c r="Z439" i="3" s="1"/>
  <c r="V439" i="3"/>
  <c r="AM439" i="3" s="1"/>
  <c r="T439" i="3"/>
  <c r="S439" i="3"/>
  <c r="AD563" i="3"/>
  <c r="AF563" i="3" s="1"/>
  <c r="W563" i="3"/>
  <c r="Y563" i="3" s="1"/>
  <c r="V563" i="3"/>
  <c r="AM563" i="3" s="1"/>
  <c r="T563" i="3"/>
  <c r="S563" i="3"/>
  <c r="AD1452" i="3"/>
  <c r="AG1452" i="3" s="1"/>
  <c r="W1452" i="3"/>
  <c r="V1452" i="3"/>
  <c r="AM1452" i="3" s="1"/>
  <c r="T1452" i="3"/>
  <c r="AK1452" i="3" s="1"/>
  <c r="S1452" i="3"/>
  <c r="AD1451" i="3"/>
  <c r="AF1451" i="3" s="1"/>
  <c r="W1451" i="3"/>
  <c r="Y1451" i="3" s="1"/>
  <c r="V1451" i="3"/>
  <c r="AM1451" i="3" s="1"/>
  <c r="T1451" i="3"/>
  <c r="S1451" i="3"/>
  <c r="AD336" i="3"/>
  <c r="W336" i="3"/>
  <c r="Z336" i="3" s="1"/>
  <c r="V336" i="3"/>
  <c r="AM336" i="3" s="1"/>
  <c r="T336" i="3"/>
  <c r="S336" i="3"/>
  <c r="AD465" i="3"/>
  <c r="AF465" i="3" s="1"/>
  <c r="W465" i="3"/>
  <c r="V465" i="3"/>
  <c r="AM465" i="3" s="1"/>
  <c r="T465" i="3"/>
  <c r="S465" i="3"/>
  <c r="AD589" i="3"/>
  <c r="AF589" i="3" s="1"/>
  <c r="W589" i="3"/>
  <c r="V589" i="3"/>
  <c r="AM589" i="3" s="1"/>
  <c r="T589" i="3"/>
  <c r="S589" i="3"/>
  <c r="AD655" i="3"/>
  <c r="AF655" i="3" s="1"/>
  <c r="Z655" i="3"/>
  <c r="W655" i="3"/>
  <c r="Y655" i="3" s="1"/>
  <c r="V655" i="3"/>
  <c r="AM655" i="3" s="1"/>
  <c r="T655" i="3"/>
  <c r="S655" i="3"/>
  <c r="AD671" i="3"/>
  <c r="W671" i="3"/>
  <c r="Z671" i="3" s="1"/>
  <c r="V671" i="3"/>
  <c r="AM671" i="3" s="1"/>
  <c r="T671" i="3"/>
  <c r="S671" i="3"/>
  <c r="AD670" i="3"/>
  <c r="AF670" i="3" s="1"/>
  <c r="W670" i="3"/>
  <c r="Y670" i="3" s="1"/>
  <c r="V670" i="3"/>
  <c r="AM670" i="3" s="1"/>
  <c r="T670" i="3"/>
  <c r="S670" i="3"/>
  <c r="AD612" i="3"/>
  <c r="AG612" i="3" s="1"/>
  <c r="W612" i="3"/>
  <c r="V612" i="3"/>
  <c r="AM612" i="3" s="1"/>
  <c r="T612" i="3"/>
  <c r="S612" i="3"/>
  <c r="AD1450" i="3"/>
  <c r="AF1450" i="3" s="1"/>
  <c r="W1450" i="3"/>
  <c r="Y1450" i="3" s="1"/>
  <c r="V1450" i="3"/>
  <c r="AM1450" i="3" s="1"/>
  <c r="T1450" i="3"/>
  <c r="S1450" i="3"/>
  <c r="AD1449" i="3"/>
  <c r="W1449" i="3"/>
  <c r="Z1449" i="3" s="1"/>
  <c r="V1449" i="3"/>
  <c r="AM1449" i="3" s="1"/>
  <c r="AN1449" i="3" s="1"/>
  <c r="T1449" i="3"/>
  <c r="S1449" i="3"/>
  <c r="AD188" i="3"/>
  <c r="AF188" i="3" s="1"/>
  <c r="W188" i="3"/>
  <c r="Y188" i="3" s="1"/>
  <c r="V188" i="3"/>
  <c r="AM188" i="3" s="1"/>
  <c r="AN188" i="3" s="1"/>
  <c r="T188" i="3"/>
  <c r="S188" i="3"/>
  <c r="AN362" i="3"/>
  <c r="AD362" i="3"/>
  <c r="AF362" i="3" s="1"/>
  <c r="W362" i="3"/>
  <c r="Z362" i="3" s="1"/>
  <c r="V362" i="3"/>
  <c r="AM362" i="3" s="1"/>
  <c r="T362" i="3"/>
  <c r="S362" i="3"/>
  <c r="AD484" i="3"/>
  <c r="AF484" i="3" s="1"/>
  <c r="W484" i="3"/>
  <c r="V484" i="3"/>
  <c r="AM484" i="3" s="1"/>
  <c r="T484" i="3"/>
  <c r="S484" i="3"/>
  <c r="AD545" i="3"/>
  <c r="W545" i="3"/>
  <c r="Z545" i="3" s="1"/>
  <c r="V545" i="3"/>
  <c r="AM545" i="3" s="1"/>
  <c r="T545" i="3"/>
  <c r="S545" i="3"/>
  <c r="AD618" i="3"/>
  <c r="AF618" i="3" s="1"/>
  <c r="W618" i="3"/>
  <c r="Y618" i="3" s="1"/>
  <c r="V618" i="3"/>
  <c r="AM618" i="3" s="1"/>
  <c r="T618" i="3"/>
  <c r="S618" i="3"/>
  <c r="AJ618" i="3" s="1"/>
  <c r="AD634" i="3"/>
  <c r="AG634" i="3" s="1"/>
  <c r="W634" i="3"/>
  <c r="X634" i="3" s="1"/>
  <c r="V634" i="3"/>
  <c r="AM634" i="3" s="1"/>
  <c r="T634" i="3"/>
  <c r="S634" i="3"/>
  <c r="AD613" i="3"/>
  <c r="AF613" i="3" s="1"/>
  <c r="W613" i="3"/>
  <c r="V613" i="3"/>
  <c r="AM613" i="3" s="1"/>
  <c r="T613" i="3"/>
  <c r="S613" i="3"/>
  <c r="AD487" i="3"/>
  <c r="W487" i="3"/>
  <c r="Z487" i="3" s="1"/>
  <c r="V487" i="3"/>
  <c r="AM487" i="3" s="1"/>
  <c r="T487" i="3"/>
  <c r="S487" i="3"/>
  <c r="AD1448" i="3"/>
  <c r="AF1448" i="3" s="1"/>
  <c r="Z1448" i="3"/>
  <c r="W1448" i="3"/>
  <c r="Y1448" i="3" s="1"/>
  <c r="V1448" i="3"/>
  <c r="AM1448" i="3" s="1"/>
  <c r="AN1448" i="3" s="1"/>
  <c r="T1448" i="3"/>
  <c r="S1448" i="3"/>
  <c r="AD1447" i="3"/>
  <c r="AF1447" i="3" s="1"/>
  <c r="W1447" i="3"/>
  <c r="V1447" i="3"/>
  <c r="AM1447" i="3" s="1"/>
  <c r="AN1447" i="3" s="1"/>
  <c r="T1447" i="3"/>
  <c r="S1447" i="3"/>
  <c r="AD1446" i="3"/>
  <c r="AF1446" i="3" s="1"/>
  <c r="W1446" i="3"/>
  <c r="Y1446" i="3" s="1"/>
  <c r="V1446" i="3"/>
  <c r="AM1446" i="3" s="1"/>
  <c r="T1446" i="3"/>
  <c r="S1446" i="3"/>
  <c r="AD187" i="3"/>
  <c r="AG187" i="3" s="1"/>
  <c r="W187" i="3"/>
  <c r="V187" i="3"/>
  <c r="AM187" i="3" s="1"/>
  <c r="T187" i="3"/>
  <c r="S187" i="3"/>
  <c r="AD328" i="3"/>
  <c r="AF328" i="3" s="1"/>
  <c r="W328" i="3"/>
  <c r="Y328" i="3" s="1"/>
  <c r="V328" i="3"/>
  <c r="AM328" i="3" s="1"/>
  <c r="T328" i="3"/>
  <c r="S328" i="3"/>
  <c r="AD409" i="3"/>
  <c r="AG409" i="3" s="1"/>
  <c r="W409" i="3"/>
  <c r="V409" i="3"/>
  <c r="AM409" i="3" s="1"/>
  <c r="T409" i="3"/>
  <c r="S409" i="3"/>
  <c r="AD442" i="3"/>
  <c r="AF442" i="3" s="1"/>
  <c r="W442" i="3"/>
  <c r="Y442" i="3" s="1"/>
  <c r="V442" i="3"/>
  <c r="AM442" i="3" s="1"/>
  <c r="T442" i="3"/>
  <c r="S442" i="3"/>
  <c r="AD532" i="3"/>
  <c r="W532" i="3"/>
  <c r="Z532" i="3" s="1"/>
  <c r="V532" i="3"/>
  <c r="AM532" i="3" s="1"/>
  <c r="T532" i="3"/>
  <c r="S532" i="3"/>
  <c r="AD489" i="3"/>
  <c r="AF489" i="3" s="1"/>
  <c r="W489" i="3"/>
  <c r="V489" i="3"/>
  <c r="AM489" i="3" s="1"/>
  <c r="T489" i="3"/>
  <c r="S489" i="3"/>
  <c r="AD416" i="3"/>
  <c r="AF416" i="3" s="1"/>
  <c r="W416" i="3"/>
  <c r="V416" i="3"/>
  <c r="AM416" i="3" s="1"/>
  <c r="T416" i="3"/>
  <c r="S416" i="3"/>
  <c r="AD1445" i="3"/>
  <c r="AF1445" i="3" s="1"/>
  <c r="W1445" i="3"/>
  <c r="Y1445" i="3" s="1"/>
  <c r="V1445" i="3"/>
  <c r="AM1445" i="3" s="1"/>
  <c r="T1445" i="3"/>
  <c r="S1445" i="3"/>
  <c r="AD1444" i="3"/>
  <c r="W1444" i="3"/>
  <c r="Z1444" i="3" s="1"/>
  <c r="V1444" i="3"/>
  <c r="AM1444" i="3" s="1"/>
  <c r="T1444" i="3"/>
  <c r="S1444" i="3"/>
  <c r="AD186" i="3"/>
  <c r="AF186" i="3" s="1"/>
  <c r="W186" i="3"/>
  <c r="Y186" i="3" s="1"/>
  <c r="V186" i="3"/>
  <c r="AM186" i="3" s="1"/>
  <c r="T186" i="3"/>
  <c r="S186" i="3"/>
  <c r="AD185" i="3"/>
  <c r="AG185" i="3" s="1"/>
  <c r="W185" i="3"/>
  <c r="V185" i="3"/>
  <c r="AM185" i="3" s="1"/>
  <c r="T185" i="3"/>
  <c r="AK185" i="3" s="1"/>
  <c r="S185" i="3"/>
  <c r="AD184" i="3"/>
  <c r="AF184" i="3" s="1"/>
  <c r="W184" i="3"/>
  <c r="Y184" i="3" s="1"/>
  <c r="V184" i="3"/>
  <c r="AM184" i="3" s="1"/>
  <c r="T184" i="3"/>
  <c r="S184" i="3"/>
  <c r="AD304" i="3"/>
  <c r="W304" i="3"/>
  <c r="Z304" i="3" s="1"/>
  <c r="V304" i="3"/>
  <c r="AM304" i="3" s="1"/>
  <c r="T304" i="3"/>
  <c r="S304" i="3"/>
  <c r="AD390" i="3"/>
  <c r="AF390" i="3" s="1"/>
  <c r="W390" i="3"/>
  <c r="V390" i="3"/>
  <c r="AM390" i="3" s="1"/>
  <c r="T390" i="3"/>
  <c r="S390" i="3"/>
  <c r="AD406" i="3"/>
  <c r="AF406" i="3" s="1"/>
  <c r="W406" i="3"/>
  <c r="V406" i="3"/>
  <c r="AM406" i="3" s="1"/>
  <c r="T406" i="3"/>
  <c r="S406" i="3"/>
  <c r="AD369" i="3"/>
  <c r="AF369" i="3" s="1"/>
  <c r="W369" i="3"/>
  <c r="V369" i="3"/>
  <c r="AM369" i="3" s="1"/>
  <c r="T369" i="3"/>
  <c r="S369" i="3"/>
  <c r="AD290" i="3"/>
  <c r="W290" i="3"/>
  <c r="Z290" i="3" s="1"/>
  <c r="V290" i="3"/>
  <c r="AM290" i="3" s="1"/>
  <c r="T290" i="3"/>
  <c r="S290" i="3"/>
  <c r="AD1443" i="3"/>
  <c r="AF1443" i="3" s="1"/>
  <c r="W1443" i="3"/>
  <c r="Y1443" i="3" s="1"/>
  <c r="V1443" i="3"/>
  <c r="AM1443" i="3" s="1"/>
  <c r="T1443" i="3"/>
  <c r="S1443" i="3"/>
  <c r="AD183" i="3"/>
  <c r="AG183" i="3" s="1"/>
  <c r="W183" i="3"/>
  <c r="V183" i="3"/>
  <c r="AM183" i="3" s="1"/>
  <c r="T183" i="3"/>
  <c r="S183" i="3"/>
  <c r="AD182" i="3"/>
  <c r="AF182" i="3" s="1"/>
  <c r="W182" i="3"/>
  <c r="Y182" i="3" s="1"/>
  <c r="V182" i="3"/>
  <c r="AM182" i="3" s="1"/>
  <c r="T182" i="3"/>
  <c r="S182" i="3"/>
  <c r="AD181" i="3"/>
  <c r="W181" i="3"/>
  <c r="Z181" i="3" s="1"/>
  <c r="V181" i="3"/>
  <c r="AM181" i="3" s="1"/>
  <c r="AN181" i="3" s="1"/>
  <c r="T181" i="3"/>
  <c r="S181" i="3"/>
  <c r="AD314" i="3"/>
  <c r="AF314" i="3" s="1"/>
  <c r="W314" i="3"/>
  <c r="Y314" i="3" s="1"/>
  <c r="V314" i="3"/>
  <c r="AM314" i="3" s="1"/>
  <c r="T314" i="3"/>
  <c r="S314" i="3"/>
  <c r="AD324" i="3"/>
  <c r="AF324" i="3" s="1"/>
  <c r="W324" i="3"/>
  <c r="Z324" i="3" s="1"/>
  <c r="V324" i="3"/>
  <c r="AM324" i="3" s="1"/>
  <c r="AN324" i="3" s="1"/>
  <c r="T324" i="3"/>
  <c r="S324" i="3"/>
  <c r="AD312" i="3"/>
  <c r="AF312" i="3" s="1"/>
  <c r="W312" i="3"/>
  <c r="V312" i="3"/>
  <c r="AM312" i="3" s="1"/>
  <c r="T312" i="3"/>
  <c r="S312" i="3"/>
  <c r="AD285" i="3"/>
  <c r="W285" i="3"/>
  <c r="Z285" i="3" s="1"/>
  <c r="V285" i="3"/>
  <c r="AM285" i="3" s="1"/>
  <c r="T285" i="3"/>
  <c r="S285" i="3"/>
  <c r="AD1442" i="3"/>
  <c r="AF1442" i="3" s="1"/>
  <c r="W1442" i="3"/>
  <c r="Y1442" i="3" s="1"/>
  <c r="V1442" i="3"/>
  <c r="AM1442" i="3" s="1"/>
  <c r="T1442" i="3"/>
  <c r="S1442" i="3"/>
  <c r="AJ1442" i="3" s="1"/>
  <c r="AD1441" i="3"/>
  <c r="AG1441" i="3" s="1"/>
  <c r="W1441" i="3"/>
  <c r="X1441" i="3" s="1"/>
  <c r="V1441" i="3"/>
  <c r="AM1441" i="3" s="1"/>
  <c r="T1441" i="3"/>
  <c r="S1441" i="3"/>
  <c r="AD180" i="3"/>
  <c r="AF180" i="3" s="1"/>
  <c r="W180" i="3"/>
  <c r="V180" i="3"/>
  <c r="AM180" i="3" s="1"/>
  <c r="T180" i="3"/>
  <c r="S180" i="3"/>
  <c r="AD179" i="3"/>
  <c r="W179" i="3"/>
  <c r="Z179" i="3" s="1"/>
  <c r="V179" i="3"/>
  <c r="AM179" i="3" s="1"/>
  <c r="AN179" i="3" s="1"/>
  <c r="T179" i="3"/>
  <c r="S179" i="3"/>
  <c r="AD178" i="3"/>
  <c r="AF178" i="3" s="1"/>
  <c r="W178" i="3"/>
  <c r="Y178" i="3" s="1"/>
  <c r="V178" i="3"/>
  <c r="AM178" i="3" s="1"/>
  <c r="AN178" i="3" s="1"/>
  <c r="T178" i="3"/>
  <c r="S178" i="3"/>
  <c r="AD80" i="3"/>
  <c r="AF80" i="3" s="1"/>
  <c r="W80" i="3"/>
  <c r="V80" i="3"/>
  <c r="AM80" i="3" s="1"/>
  <c r="AN80" i="3" s="1"/>
  <c r="T80" i="3"/>
  <c r="S80" i="3"/>
  <c r="AD79" i="3"/>
  <c r="AF79" i="3" s="1"/>
  <c r="W79" i="3"/>
  <c r="Y79" i="3" s="1"/>
  <c r="V79" i="3"/>
  <c r="AM79" i="3" s="1"/>
  <c r="T79" i="3"/>
  <c r="S79" i="3"/>
  <c r="AD78" i="3"/>
  <c r="AG78" i="3" s="1"/>
  <c r="W78" i="3"/>
  <c r="V78" i="3"/>
  <c r="AM78" i="3" s="1"/>
  <c r="T78" i="3"/>
  <c r="S78" i="3"/>
  <c r="AD1440" i="3"/>
  <c r="AF1440" i="3" s="1"/>
  <c r="W1440" i="3"/>
  <c r="Y1440" i="3" s="1"/>
  <c r="V1440" i="3"/>
  <c r="AM1440" i="3" s="1"/>
  <c r="T1440" i="3"/>
  <c r="AI1440" i="3" s="1"/>
  <c r="S1440" i="3"/>
  <c r="AD1439" i="3"/>
  <c r="AG1439" i="3" s="1"/>
  <c r="W1439" i="3"/>
  <c r="V1439" i="3"/>
  <c r="AM1439" i="3" s="1"/>
  <c r="T1439" i="3"/>
  <c r="S1439" i="3"/>
  <c r="AD1438" i="3"/>
  <c r="AF1438" i="3" s="1"/>
  <c r="W1438" i="3"/>
  <c r="Y1438" i="3" s="1"/>
  <c r="V1438" i="3"/>
  <c r="AM1438" i="3" s="1"/>
  <c r="T1438" i="3"/>
  <c r="S1438" i="3"/>
  <c r="AD1437" i="3"/>
  <c r="W1437" i="3"/>
  <c r="Z1437" i="3" s="1"/>
  <c r="V1437" i="3"/>
  <c r="AM1437" i="3" s="1"/>
  <c r="AN1437" i="3" s="1"/>
  <c r="T1437" i="3"/>
  <c r="S1437" i="3"/>
  <c r="AD77" i="3"/>
  <c r="AF77" i="3" s="1"/>
  <c r="W77" i="3"/>
  <c r="V77" i="3"/>
  <c r="AM77" i="3" s="1"/>
  <c r="AN77" i="3" s="1"/>
  <c r="T77" i="3"/>
  <c r="S77" i="3"/>
  <c r="AD76" i="3"/>
  <c r="AF76" i="3" s="1"/>
  <c r="W76" i="3"/>
  <c r="V76" i="3"/>
  <c r="AM76" i="3" s="1"/>
  <c r="AN76" i="3" s="1"/>
  <c r="T76" i="3"/>
  <c r="S76" i="3"/>
  <c r="AD75" i="3"/>
  <c r="AF75" i="3" s="1"/>
  <c r="W75" i="3"/>
  <c r="Y75" i="3" s="1"/>
  <c r="V75" i="3"/>
  <c r="AM75" i="3" s="1"/>
  <c r="T75" i="3"/>
  <c r="S75" i="3"/>
  <c r="AD74" i="3"/>
  <c r="W74" i="3"/>
  <c r="Z74" i="3" s="1"/>
  <c r="V74" i="3"/>
  <c r="AM74" i="3" s="1"/>
  <c r="T74" i="3"/>
  <c r="S74" i="3"/>
  <c r="AD73" i="3"/>
  <c r="AF73" i="3" s="1"/>
  <c r="W73" i="3"/>
  <c r="Y73" i="3" s="1"/>
  <c r="V73" i="3"/>
  <c r="AM73" i="3" s="1"/>
  <c r="T73" i="3"/>
  <c r="S73" i="3"/>
  <c r="AJ73" i="3" s="1"/>
  <c r="AD72" i="3"/>
  <c r="AG72" i="3" s="1"/>
  <c r="W72" i="3"/>
  <c r="V72" i="3"/>
  <c r="AM72" i="3" s="1"/>
  <c r="T72" i="3"/>
  <c r="S72" i="3"/>
  <c r="AD1436" i="3"/>
  <c r="AF1436" i="3" s="1"/>
  <c r="W1436" i="3"/>
  <c r="Y1436" i="3" s="1"/>
  <c r="V1436" i="3"/>
  <c r="AM1436" i="3" s="1"/>
  <c r="T1436" i="3"/>
  <c r="S1436" i="3"/>
  <c r="AD1435" i="3"/>
  <c r="W1435" i="3"/>
  <c r="Z1435" i="3" s="1"/>
  <c r="V1435" i="3"/>
  <c r="AM1435" i="3" s="1"/>
  <c r="AN1435" i="3" s="1"/>
  <c r="T1435" i="3"/>
  <c r="S1435" i="3"/>
  <c r="AD1434" i="3"/>
  <c r="W1434" i="3"/>
  <c r="Y1434" i="3" s="1"/>
  <c r="V1434" i="3"/>
  <c r="AM1434" i="3" s="1"/>
  <c r="T1434" i="3"/>
  <c r="S1434" i="3"/>
  <c r="AD1433" i="3"/>
  <c r="W1433" i="3"/>
  <c r="Z1433" i="3" s="1"/>
  <c r="V1433" i="3"/>
  <c r="AM1433" i="3" s="1"/>
  <c r="T1433" i="3"/>
  <c r="S1433" i="3"/>
  <c r="AD1432" i="3"/>
  <c r="AF1432" i="3" s="1"/>
  <c r="W1432" i="3"/>
  <c r="Y1432" i="3" s="1"/>
  <c r="V1432" i="3"/>
  <c r="AM1432" i="3" s="1"/>
  <c r="T1432" i="3"/>
  <c r="S1432" i="3"/>
  <c r="AD1431" i="3"/>
  <c r="AF1431" i="3" s="1"/>
  <c r="Y1431" i="3"/>
  <c r="W1431" i="3"/>
  <c r="X1431" i="3" s="1"/>
  <c r="AA1431" i="3" s="1"/>
  <c r="V1431" i="3"/>
  <c r="AM1431" i="3" s="1"/>
  <c r="T1431" i="3"/>
  <c r="S1431" i="3"/>
  <c r="AD1430" i="3"/>
  <c r="W1430" i="3"/>
  <c r="Y1430" i="3" s="1"/>
  <c r="V1430" i="3"/>
  <c r="AM1430" i="3" s="1"/>
  <c r="T1430" i="3"/>
  <c r="S1430" i="3"/>
  <c r="AD1429" i="3"/>
  <c r="W1429" i="3"/>
  <c r="Z1429" i="3" s="1"/>
  <c r="V1429" i="3"/>
  <c r="AM1429" i="3" s="1"/>
  <c r="T1429" i="3"/>
  <c r="S1429" i="3"/>
  <c r="AD1428" i="3"/>
  <c r="W1428" i="3"/>
  <c r="Y1428" i="3" s="1"/>
  <c r="V1428" i="3"/>
  <c r="AM1428" i="3" s="1"/>
  <c r="T1428" i="3"/>
  <c r="S1428" i="3"/>
  <c r="AD764" i="3"/>
  <c r="W764" i="3"/>
  <c r="Z764" i="3" s="1"/>
  <c r="V764" i="3"/>
  <c r="AM764" i="3" s="1"/>
  <c r="T764" i="3"/>
  <c r="S764" i="3"/>
  <c r="AD1427" i="3"/>
  <c r="AF1427" i="3" s="1"/>
  <c r="W1427" i="3"/>
  <c r="Y1427" i="3" s="1"/>
  <c r="V1427" i="3"/>
  <c r="AM1427" i="3" s="1"/>
  <c r="T1427" i="3"/>
  <c r="S1427" i="3"/>
  <c r="AD1426" i="3"/>
  <c r="AF1426" i="3" s="1"/>
  <c r="W1426" i="3"/>
  <c r="Y1426" i="3" s="1"/>
  <c r="V1426" i="3"/>
  <c r="AM1426" i="3" s="1"/>
  <c r="T1426" i="3"/>
  <c r="S1426" i="3"/>
  <c r="AD1425" i="3"/>
  <c r="AF1425" i="3" s="1"/>
  <c r="W1425" i="3"/>
  <c r="X1425" i="3" s="1"/>
  <c r="AA1425" i="3" s="1"/>
  <c r="V1425" i="3"/>
  <c r="AM1425" i="3" s="1"/>
  <c r="T1425" i="3"/>
  <c r="S1425" i="3"/>
  <c r="AD853" i="3"/>
  <c r="W853" i="3"/>
  <c r="Y853" i="3" s="1"/>
  <c r="V853" i="3"/>
  <c r="AM853" i="3" s="1"/>
  <c r="T853" i="3"/>
  <c r="S853" i="3"/>
  <c r="AD797" i="3"/>
  <c r="W797" i="3"/>
  <c r="Z797" i="3" s="1"/>
  <c r="V797" i="3"/>
  <c r="AM797" i="3" s="1"/>
  <c r="T797" i="3"/>
  <c r="S797" i="3"/>
  <c r="AD754" i="3"/>
  <c r="AF754" i="3" s="1"/>
  <c r="W754" i="3"/>
  <c r="Y754" i="3" s="1"/>
  <c r="V754" i="3"/>
  <c r="AM754" i="3" s="1"/>
  <c r="T754" i="3"/>
  <c r="S754" i="3"/>
  <c r="AD1424" i="3"/>
  <c r="AF1424" i="3" s="1"/>
  <c r="W1424" i="3"/>
  <c r="V1424" i="3"/>
  <c r="AM1424" i="3" s="1"/>
  <c r="AN1424" i="3" s="1"/>
  <c r="T1424" i="3"/>
  <c r="S1424" i="3"/>
  <c r="AD1423" i="3"/>
  <c r="W1423" i="3"/>
  <c r="V1423" i="3"/>
  <c r="AM1423" i="3" s="1"/>
  <c r="T1423" i="3"/>
  <c r="S1423" i="3"/>
  <c r="AD1422" i="3"/>
  <c r="AF1422" i="3" s="1"/>
  <c r="W1422" i="3"/>
  <c r="V1422" i="3"/>
  <c r="AM1422" i="3" s="1"/>
  <c r="T1422" i="3"/>
  <c r="S1422" i="3"/>
  <c r="AD885" i="3"/>
  <c r="AF885" i="3" s="1"/>
  <c r="W885" i="3"/>
  <c r="V885" i="3"/>
  <c r="AM885" i="3" s="1"/>
  <c r="T885" i="3"/>
  <c r="S885" i="3"/>
  <c r="AD916" i="3"/>
  <c r="AF916" i="3" s="1"/>
  <c r="W916" i="3"/>
  <c r="X916" i="3" s="1"/>
  <c r="AA916" i="3" s="1"/>
  <c r="V916" i="3"/>
  <c r="AM916" i="3" s="1"/>
  <c r="T916" i="3"/>
  <c r="S916" i="3"/>
  <c r="AD881" i="3"/>
  <c r="AF881" i="3" s="1"/>
  <c r="W881" i="3"/>
  <c r="V881" i="3"/>
  <c r="AM881" i="3" s="1"/>
  <c r="T881" i="3"/>
  <c r="S881" i="3"/>
  <c r="AD878" i="3"/>
  <c r="AF878" i="3" s="1"/>
  <c r="W878" i="3"/>
  <c r="Z878" i="3" s="1"/>
  <c r="V878" i="3"/>
  <c r="AM878" i="3" s="1"/>
  <c r="T878" i="3"/>
  <c r="S878" i="3"/>
  <c r="AD872" i="3"/>
  <c r="AF872" i="3" s="1"/>
  <c r="W872" i="3"/>
  <c r="V872" i="3"/>
  <c r="AM872" i="3" s="1"/>
  <c r="T872" i="3"/>
  <c r="S872" i="3"/>
  <c r="AD777" i="3"/>
  <c r="AF777" i="3" s="1"/>
  <c r="W777" i="3"/>
  <c r="Z777" i="3" s="1"/>
  <c r="V777" i="3"/>
  <c r="AM777" i="3" s="1"/>
  <c r="T777" i="3"/>
  <c r="S777" i="3"/>
  <c r="AD1421" i="3"/>
  <c r="AF1421" i="3" s="1"/>
  <c r="W1421" i="3"/>
  <c r="V1421" i="3"/>
  <c r="AM1421" i="3" s="1"/>
  <c r="AN1421" i="3" s="1"/>
  <c r="T1421" i="3"/>
  <c r="S1421" i="3"/>
  <c r="AD1420" i="3"/>
  <c r="AF1420" i="3" s="1"/>
  <c r="W1420" i="3"/>
  <c r="Z1420" i="3" s="1"/>
  <c r="V1420" i="3"/>
  <c r="AM1420" i="3" s="1"/>
  <c r="AN1420" i="3" s="1"/>
  <c r="T1420" i="3"/>
  <c r="S1420" i="3"/>
  <c r="AD1419" i="3"/>
  <c r="AF1419" i="3" s="1"/>
  <c r="W1419" i="3"/>
  <c r="V1419" i="3"/>
  <c r="AM1419" i="3" s="1"/>
  <c r="T1419" i="3"/>
  <c r="S1419" i="3"/>
  <c r="AD1418" i="3"/>
  <c r="AF1418" i="3" s="1"/>
  <c r="W1418" i="3"/>
  <c r="Z1418" i="3" s="1"/>
  <c r="V1418" i="3"/>
  <c r="AM1418" i="3" s="1"/>
  <c r="T1418" i="3"/>
  <c r="S1418" i="3"/>
  <c r="AD948" i="3"/>
  <c r="AF948" i="3" s="1"/>
  <c r="W948" i="3"/>
  <c r="V948" i="3"/>
  <c r="AM948" i="3" s="1"/>
  <c r="T948" i="3"/>
  <c r="S948" i="3"/>
  <c r="AJ948" i="3" s="1"/>
  <c r="AD1417" i="3"/>
  <c r="AF1417" i="3" s="1"/>
  <c r="Z1417" i="3"/>
  <c r="W1417" i="3"/>
  <c r="X1417" i="3" s="1"/>
  <c r="AA1417" i="3" s="1"/>
  <c r="V1417" i="3"/>
  <c r="AM1417" i="3" s="1"/>
  <c r="AN1417" i="3" s="1"/>
  <c r="T1417" i="3"/>
  <c r="S1417" i="3"/>
  <c r="AD865" i="3"/>
  <c r="W865" i="3"/>
  <c r="V865" i="3"/>
  <c r="AM865" i="3" s="1"/>
  <c r="T865" i="3"/>
  <c r="S865" i="3"/>
  <c r="AD909" i="3"/>
  <c r="AF909" i="3" s="1"/>
  <c r="W909" i="3"/>
  <c r="Y909" i="3" s="1"/>
  <c r="V909" i="3"/>
  <c r="AM909" i="3" s="1"/>
  <c r="T909" i="3"/>
  <c r="S909" i="3"/>
  <c r="AD864" i="3"/>
  <c r="W864" i="3"/>
  <c r="V864" i="3"/>
  <c r="AM864" i="3" s="1"/>
  <c r="T864" i="3"/>
  <c r="S864" i="3"/>
  <c r="AD884" i="3"/>
  <c r="AF884" i="3" s="1"/>
  <c r="W884" i="3"/>
  <c r="Z884" i="3" s="1"/>
  <c r="V884" i="3"/>
  <c r="AM884" i="3" s="1"/>
  <c r="T884" i="3"/>
  <c r="S884" i="3"/>
  <c r="AD887" i="3"/>
  <c r="AF887" i="3" s="1"/>
  <c r="W887" i="3"/>
  <c r="V887" i="3"/>
  <c r="AM887" i="3" s="1"/>
  <c r="T887" i="3"/>
  <c r="S887" i="3"/>
  <c r="AD854" i="3"/>
  <c r="AF854" i="3" s="1"/>
  <c r="W854" i="3"/>
  <c r="Z854" i="3" s="1"/>
  <c r="V854" i="3"/>
  <c r="AM854" i="3" s="1"/>
  <c r="T854" i="3"/>
  <c r="S854" i="3"/>
  <c r="AD1416" i="3"/>
  <c r="AF1416" i="3" s="1"/>
  <c r="W1416" i="3"/>
  <c r="V1416" i="3"/>
  <c r="AM1416" i="3" s="1"/>
  <c r="T1416" i="3"/>
  <c r="S1416" i="3"/>
  <c r="AD1049" i="3"/>
  <c r="W1049" i="3"/>
  <c r="V1049" i="3"/>
  <c r="AM1049" i="3" s="1"/>
  <c r="T1049" i="3"/>
  <c r="S1049" i="3"/>
  <c r="AD1415" i="3"/>
  <c r="AF1415" i="3" s="1"/>
  <c r="W1415" i="3"/>
  <c r="V1415" i="3"/>
  <c r="AM1415" i="3" s="1"/>
  <c r="T1415" i="3"/>
  <c r="S1415" i="3"/>
  <c r="AN1414" i="3"/>
  <c r="AD1414" i="3"/>
  <c r="AF1414" i="3" s="1"/>
  <c r="W1414" i="3"/>
  <c r="V1414" i="3"/>
  <c r="AM1414" i="3" s="1"/>
  <c r="T1414" i="3"/>
  <c r="S1414" i="3"/>
  <c r="AD859" i="3"/>
  <c r="AF859" i="3" s="1"/>
  <c r="W859" i="3"/>
  <c r="V859" i="3"/>
  <c r="AM859" i="3" s="1"/>
  <c r="T859" i="3"/>
  <c r="S859" i="3"/>
  <c r="AD826" i="3"/>
  <c r="AF826" i="3" s="1"/>
  <c r="W826" i="3"/>
  <c r="Z826" i="3" s="1"/>
  <c r="V826" i="3"/>
  <c r="AM826" i="3" s="1"/>
  <c r="T826" i="3"/>
  <c r="S826" i="3"/>
  <c r="AD867" i="3"/>
  <c r="W867" i="3"/>
  <c r="V867" i="3"/>
  <c r="AM867" i="3" s="1"/>
  <c r="T867" i="3"/>
  <c r="S867" i="3"/>
  <c r="AD894" i="3"/>
  <c r="AF894" i="3" s="1"/>
  <c r="W894" i="3"/>
  <c r="V894" i="3"/>
  <c r="AM894" i="3" s="1"/>
  <c r="T894" i="3"/>
  <c r="S894" i="3"/>
  <c r="AD899" i="3"/>
  <c r="W899" i="3"/>
  <c r="V899" i="3"/>
  <c r="AM899" i="3" s="1"/>
  <c r="T899" i="3"/>
  <c r="S899" i="3"/>
  <c r="AD875" i="3"/>
  <c r="AF875" i="3" s="1"/>
  <c r="W875" i="3"/>
  <c r="V875" i="3"/>
  <c r="AM875" i="3" s="1"/>
  <c r="T875" i="3"/>
  <c r="S875" i="3"/>
  <c r="AD819" i="3"/>
  <c r="W819" i="3"/>
  <c r="V819" i="3"/>
  <c r="AM819" i="3" s="1"/>
  <c r="T819" i="3"/>
  <c r="S819" i="3"/>
  <c r="AD1413" i="3"/>
  <c r="AF1413" i="3" s="1"/>
  <c r="W1413" i="3"/>
  <c r="V1413" i="3"/>
  <c r="AM1413" i="3" s="1"/>
  <c r="T1413" i="3"/>
  <c r="S1413" i="3"/>
  <c r="AD522" i="3"/>
  <c r="AF522" i="3" s="1"/>
  <c r="W522" i="3"/>
  <c r="Z522" i="3" s="1"/>
  <c r="V522" i="3"/>
  <c r="AM522" i="3" s="1"/>
  <c r="T522" i="3"/>
  <c r="S522" i="3"/>
  <c r="AD716" i="3"/>
  <c r="W716" i="3"/>
  <c r="V716" i="3"/>
  <c r="AM716" i="3" s="1"/>
  <c r="T716" i="3"/>
  <c r="S716" i="3"/>
  <c r="AD679" i="3"/>
  <c r="AF679" i="3" s="1"/>
  <c r="W679" i="3"/>
  <c r="X679" i="3" s="1"/>
  <c r="V679" i="3"/>
  <c r="AM679" i="3" s="1"/>
  <c r="T679" i="3"/>
  <c r="S679" i="3"/>
  <c r="AD703" i="3"/>
  <c r="W703" i="3"/>
  <c r="V703" i="3"/>
  <c r="AM703" i="3" s="1"/>
  <c r="T703" i="3"/>
  <c r="S703" i="3"/>
  <c r="AD705" i="3"/>
  <c r="AF705" i="3" s="1"/>
  <c r="W705" i="3"/>
  <c r="V705" i="3"/>
  <c r="AM705" i="3" s="1"/>
  <c r="T705" i="3"/>
  <c r="S705" i="3"/>
  <c r="AD683" i="3"/>
  <c r="W683" i="3"/>
  <c r="V683" i="3"/>
  <c r="AM683" i="3" s="1"/>
  <c r="T683" i="3"/>
  <c r="S683" i="3"/>
  <c r="AD574" i="3"/>
  <c r="AF574" i="3" s="1"/>
  <c r="W574" i="3"/>
  <c r="V574" i="3"/>
  <c r="AM574" i="3" s="1"/>
  <c r="T574" i="3"/>
  <c r="S574" i="3"/>
  <c r="AD1412" i="3"/>
  <c r="AF1412" i="3" s="1"/>
  <c r="Z1412" i="3"/>
  <c r="W1412" i="3"/>
  <c r="X1412" i="3" s="1"/>
  <c r="V1412" i="3"/>
  <c r="AM1412" i="3" s="1"/>
  <c r="AN1412" i="3" s="1"/>
  <c r="T1412" i="3"/>
  <c r="S1412" i="3"/>
  <c r="AD284" i="3"/>
  <c r="W284" i="3"/>
  <c r="V284" i="3"/>
  <c r="AM284" i="3" s="1"/>
  <c r="T284" i="3"/>
  <c r="S284" i="3"/>
  <c r="AD408" i="3"/>
  <c r="AF408" i="3" s="1"/>
  <c r="W408" i="3"/>
  <c r="V408" i="3"/>
  <c r="AM408" i="3" s="1"/>
  <c r="T408" i="3"/>
  <c r="S408" i="3"/>
  <c r="AD602" i="3"/>
  <c r="W602" i="3"/>
  <c r="V602" i="3"/>
  <c r="AM602" i="3" s="1"/>
  <c r="T602" i="3"/>
  <c r="S602" i="3"/>
  <c r="AD672" i="3"/>
  <c r="AF672" i="3" s="1"/>
  <c r="W672" i="3"/>
  <c r="V672" i="3"/>
  <c r="AM672" i="3" s="1"/>
  <c r="T672" i="3"/>
  <c r="S672" i="3"/>
  <c r="AD702" i="3"/>
  <c r="W702" i="3"/>
  <c r="V702" i="3"/>
  <c r="AM702" i="3" s="1"/>
  <c r="T702" i="3"/>
  <c r="S702" i="3"/>
  <c r="AD704" i="3"/>
  <c r="AF704" i="3" s="1"/>
  <c r="W704" i="3"/>
  <c r="V704" i="3"/>
  <c r="AM704" i="3" s="1"/>
  <c r="T704" i="3"/>
  <c r="S704" i="3"/>
  <c r="AD661" i="3"/>
  <c r="AF661" i="3" s="1"/>
  <c r="W661" i="3"/>
  <c r="V661" i="3"/>
  <c r="AM661" i="3" s="1"/>
  <c r="T661" i="3"/>
  <c r="S661" i="3"/>
  <c r="AD483" i="3"/>
  <c r="AF483" i="3" s="1"/>
  <c r="W483" i="3"/>
  <c r="X483" i="3" s="1"/>
  <c r="V483" i="3"/>
  <c r="AM483" i="3" s="1"/>
  <c r="T483" i="3"/>
  <c r="S483" i="3"/>
  <c r="AD177" i="3"/>
  <c r="AF177" i="3" s="1"/>
  <c r="W177" i="3"/>
  <c r="V177" i="3"/>
  <c r="AM177" i="3" s="1"/>
  <c r="AN177" i="3" s="1"/>
  <c r="T177" i="3"/>
  <c r="S177" i="3"/>
  <c r="AD176" i="3"/>
  <c r="AF176" i="3" s="1"/>
  <c r="W176" i="3"/>
  <c r="V176" i="3"/>
  <c r="AM176" i="3" s="1"/>
  <c r="T176" i="3"/>
  <c r="S176" i="3"/>
  <c r="AN425" i="3"/>
  <c r="AD425" i="3"/>
  <c r="AF425" i="3" s="1"/>
  <c r="W425" i="3"/>
  <c r="V425" i="3"/>
  <c r="AM425" i="3" s="1"/>
  <c r="T425" i="3"/>
  <c r="S425" i="3"/>
  <c r="AD645" i="3"/>
  <c r="W645" i="3"/>
  <c r="Y645" i="3" s="1"/>
  <c r="V645" i="3"/>
  <c r="AM645" i="3" s="1"/>
  <c r="T645" i="3"/>
  <c r="S645" i="3"/>
  <c r="AD654" i="3"/>
  <c r="AG654" i="3" s="1"/>
  <c r="W654" i="3"/>
  <c r="V654" i="3"/>
  <c r="AM654" i="3" s="1"/>
  <c r="T654" i="3"/>
  <c r="S654" i="3"/>
  <c r="AD682" i="3"/>
  <c r="W682" i="3"/>
  <c r="V682" i="3"/>
  <c r="AM682" i="3" s="1"/>
  <c r="T682" i="3"/>
  <c r="S682" i="3"/>
  <c r="AJ682" i="3" s="1"/>
  <c r="AD673" i="3"/>
  <c r="AG673" i="3" s="1"/>
  <c r="W673" i="3"/>
  <c r="V673" i="3"/>
  <c r="AM673" i="3" s="1"/>
  <c r="T673" i="3"/>
  <c r="S673" i="3"/>
  <c r="AD567" i="3"/>
  <c r="W567" i="3"/>
  <c r="Y567" i="3" s="1"/>
  <c r="V567" i="3"/>
  <c r="AM567" i="3" s="1"/>
  <c r="T567" i="3"/>
  <c r="S567" i="3"/>
  <c r="AD1411" i="3"/>
  <c r="W1411" i="3"/>
  <c r="V1411" i="3"/>
  <c r="AM1411" i="3" s="1"/>
  <c r="AN1411" i="3" s="1"/>
  <c r="T1411" i="3"/>
  <c r="S1411" i="3"/>
  <c r="AD1410" i="3"/>
  <c r="W1410" i="3"/>
  <c r="Y1410" i="3" s="1"/>
  <c r="V1410" i="3"/>
  <c r="AM1410" i="3" s="1"/>
  <c r="AN1410" i="3" s="1"/>
  <c r="T1410" i="3"/>
  <c r="S1410" i="3"/>
  <c r="AD175" i="3"/>
  <c r="AF175" i="3" s="1"/>
  <c r="W175" i="3"/>
  <c r="V175" i="3"/>
  <c r="AM175" i="3" s="1"/>
  <c r="T175" i="3"/>
  <c r="S175" i="3"/>
  <c r="AD281" i="3"/>
  <c r="AF281" i="3" s="1"/>
  <c r="W281" i="3"/>
  <c r="Y281" i="3" s="1"/>
  <c r="V281" i="3"/>
  <c r="AM281" i="3" s="1"/>
  <c r="T281" i="3"/>
  <c r="S281" i="3"/>
  <c r="AD498" i="3"/>
  <c r="AF498" i="3" s="1"/>
  <c r="W498" i="3"/>
  <c r="X498" i="3" s="1"/>
  <c r="V498" i="3"/>
  <c r="AM498" i="3" s="1"/>
  <c r="T498" i="3"/>
  <c r="S498" i="3"/>
  <c r="AD590" i="3"/>
  <c r="W590" i="3"/>
  <c r="V590" i="3"/>
  <c r="AM590" i="3" s="1"/>
  <c r="T590" i="3"/>
  <c r="S590" i="3"/>
  <c r="AD585" i="3"/>
  <c r="W585" i="3"/>
  <c r="V585" i="3"/>
  <c r="AM585" i="3" s="1"/>
  <c r="T585" i="3"/>
  <c r="S585" i="3"/>
  <c r="AD686" i="3"/>
  <c r="AF686" i="3" s="1"/>
  <c r="W686" i="3"/>
  <c r="Y686" i="3" s="1"/>
  <c r="V686" i="3"/>
  <c r="AM686" i="3" s="1"/>
  <c r="T686" i="3"/>
  <c r="S686" i="3"/>
  <c r="AD596" i="3"/>
  <c r="W596" i="3"/>
  <c r="Z596" i="3" s="1"/>
  <c r="V596" i="3"/>
  <c r="AM596" i="3" s="1"/>
  <c r="T596" i="3"/>
  <c r="S596" i="3"/>
  <c r="AD437" i="3"/>
  <c r="W437" i="3"/>
  <c r="V437" i="3"/>
  <c r="AM437" i="3" s="1"/>
  <c r="T437" i="3"/>
  <c r="S437" i="3"/>
  <c r="AD1409" i="3"/>
  <c r="AF1409" i="3" s="1"/>
  <c r="W1409" i="3"/>
  <c r="V1409" i="3"/>
  <c r="AM1409" i="3" s="1"/>
  <c r="T1409" i="3"/>
  <c r="S1409" i="3"/>
  <c r="AD174" i="3"/>
  <c r="W174" i="3"/>
  <c r="V174" i="3"/>
  <c r="AM174" i="3" s="1"/>
  <c r="T174" i="3"/>
  <c r="S174" i="3"/>
  <c r="AD173" i="3"/>
  <c r="AF173" i="3" s="1"/>
  <c r="W173" i="3"/>
  <c r="V173" i="3"/>
  <c r="AM173" i="3" s="1"/>
  <c r="T173" i="3"/>
  <c r="S173" i="3"/>
  <c r="AD295" i="3"/>
  <c r="W295" i="3"/>
  <c r="V295" i="3"/>
  <c r="AM295" i="3" s="1"/>
  <c r="T295" i="3"/>
  <c r="S295" i="3"/>
  <c r="AD494" i="3"/>
  <c r="W494" i="3"/>
  <c r="V494" i="3"/>
  <c r="AM494" i="3" s="1"/>
  <c r="T494" i="3"/>
  <c r="S494" i="3"/>
  <c r="AD496" i="3"/>
  <c r="AF496" i="3" s="1"/>
  <c r="W496" i="3"/>
  <c r="V496" i="3"/>
  <c r="AM496" i="3" s="1"/>
  <c r="T496" i="3"/>
  <c r="S496" i="3"/>
  <c r="AD535" i="3"/>
  <c r="Z535" i="3"/>
  <c r="W535" i="3"/>
  <c r="Y535" i="3" s="1"/>
  <c r="V535" i="3"/>
  <c r="AM535" i="3" s="1"/>
  <c r="T535" i="3"/>
  <c r="S535" i="3"/>
  <c r="AD506" i="3"/>
  <c r="W506" i="3"/>
  <c r="V506" i="3"/>
  <c r="AM506" i="3" s="1"/>
  <c r="T506" i="3"/>
  <c r="S506" i="3"/>
  <c r="AD500" i="3"/>
  <c r="AF500" i="3" s="1"/>
  <c r="W500" i="3"/>
  <c r="V500" i="3"/>
  <c r="AM500" i="3" s="1"/>
  <c r="T500" i="3"/>
  <c r="S500" i="3"/>
  <c r="AD1408" i="3"/>
  <c r="W1408" i="3"/>
  <c r="V1408" i="3"/>
  <c r="AM1408" i="3" s="1"/>
  <c r="T1408" i="3"/>
  <c r="S1408" i="3"/>
  <c r="AD1407" i="3"/>
  <c r="Y1407" i="3"/>
  <c r="W1407" i="3"/>
  <c r="X1407" i="3" s="1"/>
  <c r="V1407" i="3"/>
  <c r="AM1407" i="3" s="1"/>
  <c r="AN1407" i="3" s="1"/>
  <c r="T1407" i="3"/>
  <c r="S1407" i="3"/>
  <c r="AD172" i="3"/>
  <c r="W172" i="3"/>
  <c r="V172" i="3"/>
  <c r="AM172" i="3" s="1"/>
  <c r="T172" i="3"/>
  <c r="S172" i="3"/>
  <c r="AD171" i="3"/>
  <c r="W171" i="3"/>
  <c r="V171" i="3"/>
  <c r="AM171" i="3" s="1"/>
  <c r="AN171" i="3" s="1"/>
  <c r="T171" i="3"/>
  <c r="S171" i="3"/>
  <c r="AD170" i="3"/>
  <c r="AF170" i="3" s="1"/>
  <c r="W170" i="3"/>
  <c r="V170" i="3"/>
  <c r="AM170" i="3" s="1"/>
  <c r="T170" i="3"/>
  <c r="S170" i="3"/>
  <c r="AD325" i="3"/>
  <c r="W325" i="3"/>
  <c r="V325" i="3"/>
  <c r="AM325" i="3" s="1"/>
  <c r="T325" i="3"/>
  <c r="S325" i="3"/>
  <c r="AD371" i="3"/>
  <c r="W371" i="3"/>
  <c r="Y371" i="3" s="1"/>
  <c r="V371" i="3"/>
  <c r="AM371" i="3" s="1"/>
  <c r="T371" i="3"/>
  <c r="S371" i="3"/>
  <c r="AD436" i="3"/>
  <c r="AF436" i="3" s="1"/>
  <c r="W436" i="3"/>
  <c r="V436" i="3"/>
  <c r="AM436" i="3" s="1"/>
  <c r="T436" i="3"/>
  <c r="S436" i="3"/>
  <c r="AD386" i="3"/>
  <c r="AF386" i="3" s="1"/>
  <c r="W386" i="3"/>
  <c r="V386" i="3"/>
  <c r="AM386" i="3" s="1"/>
  <c r="T386" i="3"/>
  <c r="S386" i="3"/>
  <c r="AD275" i="3"/>
  <c r="AF275" i="3" s="1"/>
  <c r="W275" i="3"/>
  <c r="V275" i="3"/>
  <c r="AM275" i="3" s="1"/>
  <c r="T275" i="3"/>
  <c r="S275" i="3"/>
  <c r="AD1406" i="3"/>
  <c r="W1406" i="3"/>
  <c r="V1406" i="3"/>
  <c r="AM1406" i="3" s="1"/>
  <c r="T1406" i="3"/>
  <c r="S1406" i="3"/>
  <c r="AD1405" i="3"/>
  <c r="W1405" i="3"/>
  <c r="V1405" i="3"/>
  <c r="AM1405" i="3" s="1"/>
  <c r="AN1405" i="3" s="1"/>
  <c r="T1405" i="3"/>
  <c r="S1405" i="3"/>
  <c r="AD169" i="3"/>
  <c r="W169" i="3"/>
  <c r="V169" i="3"/>
  <c r="AM169" i="3" s="1"/>
  <c r="T169" i="3"/>
  <c r="S169" i="3"/>
  <c r="AD168" i="3"/>
  <c r="W168" i="3"/>
  <c r="Y168" i="3" s="1"/>
  <c r="V168" i="3"/>
  <c r="AM168" i="3" s="1"/>
  <c r="AN168" i="3" s="1"/>
  <c r="T168" i="3"/>
  <c r="S168" i="3"/>
  <c r="AD167" i="3"/>
  <c r="W167" i="3"/>
  <c r="Y167" i="3" s="1"/>
  <c r="V167" i="3"/>
  <c r="AM167" i="3" s="1"/>
  <c r="AN167" i="3" s="1"/>
  <c r="T167" i="3"/>
  <c r="S167" i="3"/>
  <c r="AD271" i="3"/>
  <c r="AF271" i="3" s="1"/>
  <c r="W271" i="3"/>
  <c r="V271" i="3"/>
  <c r="AM271" i="3" s="1"/>
  <c r="T271" i="3"/>
  <c r="S271" i="3"/>
  <c r="AD299" i="3"/>
  <c r="AF299" i="3" s="1"/>
  <c r="W299" i="3"/>
  <c r="V299" i="3"/>
  <c r="AM299" i="3" s="1"/>
  <c r="T299" i="3"/>
  <c r="S299" i="3"/>
  <c r="AD254" i="3"/>
  <c r="W254" i="3"/>
  <c r="V254" i="3"/>
  <c r="AM254" i="3" s="1"/>
  <c r="T254" i="3"/>
  <c r="S254" i="3"/>
  <c r="AJ254" i="3" s="1"/>
  <c r="AD258" i="3"/>
  <c r="W258" i="3"/>
  <c r="V258" i="3"/>
  <c r="AM258" i="3" s="1"/>
  <c r="T258" i="3"/>
  <c r="S258" i="3"/>
  <c r="AD1404" i="3"/>
  <c r="AG1404" i="3" s="1"/>
  <c r="W1404" i="3"/>
  <c r="Z1404" i="3" s="1"/>
  <c r="V1404" i="3"/>
  <c r="AM1404" i="3" s="1"/>
  <c r="AN1404" i="3" s="1"/>
  <c r="T1404" i="3"/>
  <c r="S1404" i="3"/>
  <c r="AD1403" i="3"/>
  <c r="AF1403" i="3" s="1"/>
  <c r="W1403" i="3"/>
  <c r="Y1403" i="3" s="1"/>
  <c r="V1403" i="3"/>
  <c r="AM1403" i="3" s="1"/>
  <c r="T1403" i="3"/>
  <c r="S1403" i="3"/>
  <c r="AD166" i="3"/>
  <c r="W166" i="3"/>
  <c r="V166" i="3"/>
  <c r="AM166" i="3" s="1"/>
  <c r="AN166" i="3" s="1"/>
  <c r="T166" i="3"/>
  <c r="S166" i="3"/>
  <c r="AD71" i="3"/>
  <c r="AF71" i="3" s="1"/>
  <c r="W71" i="3"/>
  <c r="V71" i="3"/>
  <c r="AM71" i="3" s="1"/>
  <c r="AN71" i="3" s="1"/>
  <c r="T71" i="3"/>
  <c r="S71" i="3"/>
  <c r="AD70" i="3"/>
  <c r="AF70" i="3" s="1"/>
  <c r="W70" i="3"/>
  <c r="Z70" i="3" s="1"/>
  <c r="V70" i="3"/>
  <c r="AM70" i="3" s="1"/>
  <c r="T70" i="3"/>
  <c r="S70" i="3"/>
  <c r="AD69" i="3"/>
  <c r="W69" i="3"/>
  <c r="Y69" i="3" s="1"/>
  <c r="V69" i="3"/>
  <c r="AM69" i="3" s="1"/>
  <c r="T69" i="3"/>
  <c r="S69" i="3"/>
  <c r="AD68" i="3"/>
  <c r="AG68" i="3" s="1"/>
  <c r="W68" i="3"/>
  <c r="V68" i="3"/>
  <c r="AM68" i="3" s="1"/>
  <c r="T68" i="3"/>
  <c r="S68" i="3"/>
  <c r="AD67" i="3"/>
  <c r="W67" i="3"/>
  <c r="V67" i="3"/>
  <c r="AM67" i="3" s="1"/>
  <c r="T67" i="3"/>
  <c r="S67" i="3"/>
  <c r="AD66" i="3"/>
  <c r="AG66" i="3" s="1"/>
  <c r="W66" i="3"/>
  <c r="Y66" i="3" s="1"/>
  <c r="V66" i="3"/>
  <c r="AM66" i="3" s="1"/>
  <c r="AN66" i="3" s="1"/>
  <c r="T66" i="3"/>
  <c r="S66" i="3"/>
  <c r="AD1402" i="3"/>
  <c r="W1402" i="3"/>
  <c r="Y1402" i="3" s="1"/>
  <c r="V1402" i="3"/>
  <c r="AM1402" i="3" s="1"/>
  <c r="T1402" i="3"/>
  <c r="S1402" i="3"/>
  <c r="AD1401" i="3"/>
  <c r="W1401" i="3"/>
  <c r="V1401" i="3"/>
  <c r="AM1401" i="3" s="1"/>
  <c r="AN1401" i="3" s="1"/>
  <c r="T1401" i="3"/>
  <c r="S1401" i="3"/>
  <c r="AD65" i="3"/>
  <c r="W65" i="3"/>
  <c r="V65" i="3"/>
  <c r="AM65" i="3" s="1"/>
  <c r="AN65" i="3" s="1"/>
  <c r="T65" i="3"/>
  <c r="S65" i="3"/>
  <c r="AD64" i="3"/>
  <c r="AF64" i="3" s="1"/>
  <c r="W64" i="3"/>
  <c r="V64" i="3"/>
  <c r="AM64" i="3" s="1"/>
  <c r="AN64" i="3" s="1"/>
  <c r="T64" i="3"/>
  <c r="S64" i="3"/>
  <c r="AD63" i="3"/>
  <c r="W63" i="3"/>
  <c r="Y63" i="3" s="1"/>
  <c r="V63" i="3"/>
  <c r="AM63" i="3" s="1"/>
  <c r="T63" i="3"/>
  <c r="S63" i="3"/>
  <c r="AD62" i="3"/>
  <c r="W62" i="3"/>
  <c r="Z62" i="3" s="1"/>
  <c r="V62" i="3"/>
  <c r="AM62" i="3" s="1"/>
  <c r="T62" i="3"/>
  <c r="S62" i="3"/>
  <c r="AD61" i="3"/>
  <c r="W61" i="3"/>
  <c r="V61" i="3"/>
  <c r="AM61" i="3" s="1"/>
  <c r="T61" i="3"/>
  <c r="S61" i="3"/>
  <c r="AD1400" i="3"/>
  <c r="AG1400" i="3" s="1"/>
  <c r="W1400" i="3"/>
  <c r="V1400" i="3"/>
  <c r="AM1400" i="3" s="1"/>
  <c r="AN1400" i="3" s="1"/>
  <c r="T1400" i="3"/>
  <c r="S1400" i="3"/>
  <c r="AD1399" i="3"/>
  <c r="W1399" i="3"/>
  <c r="Y1399" i="3" s="1"/>
  <c r="V1399" i="3"/>
  <c r="AM1399" i="3" s="1"/>
  <c r="T1399" i="3"/>
  <c r="S1399" i="3"/>
  <c r="AD1398" i="3"/>
  <c r="W1398" i="3"/>
  <c r="V1398" i="3"/>
  <c r="AM1398" i="3" s="1"/>
  <c r="AN1398" i="3" s="1"/>
  <c r="T1398" i="3"/>
  <c r="S1398" i="3"/>
  <c r="AD1397" i="3"/>
  <c r="AF1397" i="3" s="1"/>
  <c r="W1397" i="3"/>
  <c r="V1397" i="3"/>
  <c r="AM1397" i="3" s="1"/>
  <c r="AN1397" i="3" s="1"/>
  <c r="T1397" i="3"/>
  <c r="S1397" i="3"/>
  <c r="AD1396" i="3"/>
  <c r="AF1396" i="3" s="1"/>
  <c r="W1396" i="3"/>
  <c r="V1396" i="3"/>
  <c r="AM1396" i="3" s="1"/>
  <c r="T1396" i="3"/>
  <c r="S1396" i="3"/>
  <c r="AD1395" i="3"/>
  <c r="AF1395" i="3" s="1"/>
  <c r="W1395" i="3"/>
  <c r="Z1395" i="3" s="1"/>
  <c r="V1395" i="3"/>
  <c r="AM1395" i="3" s="1"/>
  <c r="T1395" i="3"/>
  <c r="S1395" i="3"/>
  <c r="AD739" i="3"/>
  <c r="W739" i="3"/>
  <c r="V739" i="3"/>
  <c r="AM739" i="3" s="1"/>
  <c r="T739" i="3"/>
  <c r="S739" i="3"/>
  <c r="AD753" i="3"/>
  <c r="W753" i="3"/>
  <c r="V753" i="3"/>
  <c r="AM753" i="3" s="1"/>
  <c r="T753" i="3"/>
  <c r="S753" i="3"/>
  <c r="AD1394" i="3"/>
  <c r="W1394" i="3"/>
  <c r="V1394" i="3"/>
  <c r="AM1394" i="3" s="1"/>
  <c r="T1394" i="3"/>
  <c r="S1394" i="3"/>
  <c r="AD770" i="3"/>
  <c r="AF770" i="3" s="1"/>
  <c r="W770" i="3"/>
  <c r="V770" i="3"/>
  <c r="AM770" i="3" s="1"/>
  <c r="T770" i="3"/>
  <c r="S770" i="3"/>
  <c r="AD752" i="3"/>
  <c r="AF752" i="3" s="1"/>
  <c r="W752" i="3"/>
  <c r="V752" i="3"/>
  <c r="AM752" i="3" s="1"/>
  <c r="T752" i="3"/>
  <c r="S752" i="3"/>
  <c r="AD765" i="3"/>
  <c r="W765" i="3"/>
  <c r="V765" i="3"/>
  <c r="AM765" i="3" s="1"/>
  <c r="T765" i="3"/>
  <c r="S765" i="3"/>
  <c r="AD921" i="3"/>
  <c r="W921" i="3"/>
  <c r="V921" i="3"/>
  <c r="AM921" i="3" s="1"/>
  <c r="T921" i="3"/>
  <c r="S921" i="3"/>
  <c r="AD780" i="3"/>
  <c r="AF780" i="3" s="1"/>
  <c r="W780" i="3"/>
  <c r="Y780" i="3" s="1"/>
  <c r="V780" i="3"/>
  <c r="AM780" i="3" s="1"/>
  <c r="T780" i="3"/>
  <c r="S780" i="3"/>
  <c r="AD725" i="3"/>
  <c r="AF725" i="3" s="1"/>
  <c r="W725" i="3"/>
  <c r="V725" i="3"/>
  <c r="AM725" i="3" s="1"/>
  <c r="T725" i="3"/>
  <c r="S725" i="3"/>
  <c r="AD832" i="3"/>
  <c r="AF832" i="3" s="1"/>
  <c r="W832" i="3"/>
  <c r="V832" i="3"/>
  <c r="AM832" i="3" s="1"/>
  <c r="T832" i="3"/>
  <c r="S832" i="3"/>
  <c r="AH1393" i="3"/>
  <c r="AD1393" i="3"/>
  <c r="AF1393" i="3" s="1"/>
  <c r="W1393" i="3"/>
  <c r="V1393" i="3"/>
  <c r="AM1393" i="3" s="1"/>
  <c r="T1393" i="3"/>
  <c r="S1393" i="3"/>
  <c r="AD1392" i="3"/>
  <c r="W1392" i="3"/>
  <c r="V1392" i="3"/>
  <c r="AM1392" i="3" s="1"/>
  <c r="AN1392" i="3" s="1"/>
  <c r="T1392" i="3"/>
  <c r="S1392" i="3"/>
  <c r="AD1014" i="3"/>
  <c r="W1014" i="3"/>
  <c r="V1014" i="3"/>
  <c r="AM1014" i="3" s="1"/>
  <c r="T1014" i="3"/>
  <c r="S1014" i="3"/>
  <c r="AD1391" i="3"/>
  <c r="AF1391" i="3" s="1"/>
  <c r="W1391" i="3"/>
  <c r="V1391" i="3"/>
  <c r="AM1391" i="3" s="1"/>
  <c r="T1391" i="3"/>
  <c r="S1391" i="3"/>
  <c r="AD734" i="3"/>
  <c r="W734" i="3"/>
  <c r="V734" i="3"/>
  <c r="AM734" i="3" s="1"/>
  <c r="T734" i="3"/>
  <c r="AK734" i="3" s="1"/>
  <c r="S734" i="3"/>
  <c r="AD785" i="3"/>
  <c r="W785" i="3"/>
  <c r="X785" i="3" s="1"/>
  <c r="AA785" i="3" s="1"/>
  <c r="V785" i="3"/>
  <c r="AM785" i="3" s="1"/>
  <c r="T785" i="3"/>
  <c r="S785" i="3"/>
  <c r="AD820" i="3"/>
  <c r="AF820" i="3" s="1"/>
  <c r="W820" i="3"/>
  <c r="V820" i="3"/>
  <c r="AM820" i="3" s="1"/>
  <c r="T820" i="3"/>
  <c r="S820" i="3"/>
  <c r="AD849" i="3"/>
  <c r="AF849" i="3" s="1"/>
  <c r="W849" i="3"/>
  <c r="X849" i="3" s="1"/>
  <c r="AA849" i="3" s="1"/>
  <c r="V849" i="3"/>
  <c r="AM849" i="3" s="1"/>
  <c r="T849" i="3"/>
  <c r="S849" i="3"/>
  <c r="AD798" i="3"/>
  <c r="AG798" i="3" s="1"/>
  <c r="W798" i="3"/>
  <c r="V798" i="3"/>
  <c r="AM798" i="3" s="1"/>
  <c r="T798" i="3"/>
  <c r="S798" i="3"/>
  <c r="AD746" i="3"/>
  <c r="AF746" i="3" s="1"/>
  <c r="W746" i="3"/>
  <c r="V746" i="3"/>
  <c r="AM746" i="3" s="1"/>
  <c r="T746" i="3"/>
  <c r="S746" i="3"/>
  <c r="AD1390" i="3"/>
  <c r="W1390" i="3"/>
  <c r="V1390" i="3"/>
  <c r="AM1390" i="3" s="1"/>
  <c r="T1390" i="3"/>
  <c r="S1390" i="3"/>
  <c r="AD1019" i="3"/>
  <c r="AF1019" i="3" s="1"/>
  <c r="W1019" i="3"/>
  <c r="V1019" i="3"/>
  <c r="AM1019" i="3" s="1"/>
  <c r="T1019" i="3"/>
  <c r="S1019" i="3"/>
  <c r="AD1389" i="3"/>
  <c r="W1389" i="3"/>
  <c r="V1389" i="3"/>
  <c r="AM1389" i="3" s="1"/>
  <c r="T1389" i="3"/>
  <c r="S1389" i="3"/>
  <c r="AJ1389" i="3" s="1"/>
  <c r="AD236" i="3"/>
  <c r="AF236" i="3" s="1"/>
  <c r="W236" i="3"/>
  <c r="V236" i="3"/>
  <c r="AM236" i="3" s="1"/>
  <c r="AN236" i="3" s="1"/>
  <c r="T236" i="3"/>
  <c r="S236" i="3"/>
  <c r="AD956" i="3"/>
  <c r="W956" i="3"/>
  <c r="V956" i="3"/>
  <c r="AM956" i="3" s="1"/>
  <c r="T956" i="3"/>
  <c r="S956" i="3"/>
  <c r="AD1388" i="3"/>
  <c r="Y1388" i="3"/>
  <c r="X1388" i="3"/>
  <c r="AA1388" i="3" s="1"/>
  <c r="W1388" i="3"/>
  <c r="Z1388" i="3" s="1"/>
  <c r="V1388" i="3"/>
  <c r="AM1388" i="3" s="1"/>
  <c r="AN1388" i="3" s="1"/>
  <c r="T1388" i="3"/>
  <c r="S1388" i="3"/>
  <c r="AD1387" i="3"/>
  <c r="W1387" i="3"/>
  <c r="V1387" i="3"/>
  <c r="AM1387" i="3" s="1"/>
  <c r="T1387" i="3"/>
  <c r="S1387" i="3"/>
  <c r="AD1386" i="3"/>
  <c r="W1386" i="3"/>
  <c r="V1386" i="3"/>
  <c r="AM1386" i="3" s="1"/>
  <c r="T1386" i="3"/>
  <c r="S1386" i="3"/>
  <c r="AD851" i="3"/>
  <c r="AF851" i="3" s="1"/>
  <c r="W851" i="3"/>
  <c r="Z851" i="3" s="1"/>
  <c r="V851" i="3"/>
  <c r="AM851" i="3" s="1"/>
  <c r="T851" i="3"/>
  <c r="S851" i="3"/>
  <c r="AD841" i="3"/>
  <c r="W841" i="3"/>
  <c r="V841" i="3"/>
  <c r="AM841" i="3" s="1"/>
  <c r="T841" i="3"/>
  <c r="S841" i="3"/>
  <c r="AD879" i="3"/>
  <c r="W879" i="3"/>
  <c r="V879" i="3"/>
  <c r="AM879" i="3" s="1"/>
  <c r="T879" i="3"/>
  <c r="S879" i="3"/>
  <c r="AD883" i="3"/>
  <c r="W883" i="3"/>
  <c r="V883" i="3"/>
  <c r="AM883" i="3" s="1"/>
  <c r="T883" i="3"/>
  <c r="S883" i="3"/>
  <c r="AD860" i="3"/>
  <c r="AF860" i="3" s="1"/>
  <c r="W860" i="3"/>
  <c r="V860" i="3"/>
  <c r="AM860" i="3" s="1"/>
  <c r="T860" i="3"/>
  <c r="S860" i="3"/>
  <c r="AD1385" i="3"/>
  <c r="AF1385" i="3" s="1"/>
  <c r="W1385" i="3"/>
  <c r="V1385" i="3"/>
  <c r="AM1385" i="3" s="1"/>
  <c r="T1385" i="3"/>
  <c r="S1385" i="3"/>
  <c r="AD1384" i="3"/>
  <c r="W1384" i="3"/>
  <c r="X1384" i="3" s="1"/>
  <c r="V1384" i="3"/>
  <c r="AM1384" i="3" s="1"/>
  <c r="AN1384" i="3" s="1"/>
  <c r="T1384" i="3"/>
  <c r="S1384" i="3"/>
  <c r="AD1383" i="3"/>
  <c r="W1383" i="3"/>
  <c r="Z1383" i="3" s="1"/>
  <c r="V1383" i="3"/>
  <c r="AM1383" i="3" s="1"/>
  <c r="AN1383" i="3" s="1"/>
  <c r="T1383" i="3"/>
  <c r="S1383" i="3"/>
  <c r="AD1382" i="3"/>
  <c r="W1382" i="3"/>
  <c r="V1382" i="3"/>
  <c r="AM1382" i="3" s="1"/>
  <c r="T1382" i="3"/>
  <c r="S1382" i="3"/>
  <c r="AD1381" i="3"/>
  <c r="AF1381" i="3" s="1"/>
  <c r="W1381" i="3"/>
  <c r="V1381" i="3"/>
  <c r="AM1381" i="3" s="1"/>
  <c r="AN1381" i="3" s="1"/>
  <c r="T1381" i="3"/>
  <c r="S1381" i="3"/>
  <c r="AD1380" i="3"/>
  <c r="AF1380" i="3" s="1"/>
  <c r="W1380" i="3"/>
  <c r="V1380" i="3"/>
  <c r="AM1380" i="3" s="1"/>
  <c r="T1380" i="3"/>
  <c r="S1380" i="3"/>
  <c r="AK1380" i="3" s="1"/>
  <c r="AD1379" i="3"/>
  <c r="AF1379" i="3" s="1"/>
  <c r="W1379" i="3"/>
  <c r="Y1379" i="3" s="1"/>
  <c r="V1379" i="3"/>
  <c r="AM1379" i="3" s="1"/>
  <c r="AN1379" i="3" s="1"/>
  <c r="T1379" i="3"/>
  <c r="S1379" i="3"/>
  <c r="AD931" i="3"/>
  <c r="W931" i="3"/>
  <c r="V931" i="3"/>
  <c r="AM931" i="3" s="1"/>
  <c r="T931" i="3"/>
  <c r="S931" i="3"/>
  <c r="AD925" i="3"/>
  <c r="AF925" i="3" s="1"/>
  <c r="Z925" i="3"/>
  <c r="W925" i="3"/>
  <c r="Y925" i="3" s="1"/>
  <c r="V925" i="3"/>
  <c r="AM925" i="3" s="1"/>
  <c r="T925" i="3"/>
  <c r="S925" i="3"/>
  <c r="AD973" i="3"/>
  <c r="W973" i="3"/>
  <c r="V973" i="3"/>
  <c r="AM973" i="3" s="1"/>
  <c r="T973" i="3"/>
  <c r="S973" i="3"/>
  <c r="AD975" i="3"/>
  <c r="AF975" i="3" s="1"/>
  <c r="W975" i="3"/>
  <c r="V975" i="3"/>
  <c r="AM975" i="3" s="1"/>
  <c r="T975" i="3"/>
  <c r="S975" i="3"/>
  <c r="AD1378" i="3"/>
  <c r="AG1378" i="3" s="1"/>
  <c r="W1378" i="3"/>
  <c r="V1378" i="3"/>
  <c r="AM1378" i="3" s="1"/>
  <c r="T1378" i="3"/>
  <c r="S1378" i="3"/>
  <c r="AD776" i="3"/>
  <c r="W776" i="3"/>
  <c r="X776" i="3" s="1"/>
  <c r="AA776" i="3" s="1"/>
  <c r="V776" i="3"/>
  <c r="AM776" i="3" s="1"/>
  <c r="T776" i="3"/>
  <c r="S776" i="3"/>
  <c r="AD856" i="3"/>
  <c r="W856" i="3"/>
  <c r="V856" i="3"/>
  <c r="AM856" i="3" s="1"/>
  <c r="T856" i="3"/>
  <c r="S856" i="3"/>
  <c r="AD900" i="3"/>
  <c r="AF900" i="3" s="1"/>
  <c r="W900" i="3"/>
  <c r="V900" i="3"/>
  <c r="AM900" i="3" s="1"/>
  <c r="T900" i="3"/>
  <c r="S900" i="3"/>
  <c r="AD911" i="3"/>
  <c r="W911" i="3"/>
  <c r="V911" i="3"/>
  <c r="AM911" i="3" s="1"/>
  <c r="T911" i="3"/>
  <c r="S911" i="3"/>
  <c r="AD917" i="3"/>
  <c r="W917" i="3"/>
  <c r="X917" i="3" s="1"/>
  <c r="AA917" i="3" s="1"/>
  <c r="V917" i="3"/>
  <c r="AM917" i="3" s="1"/>
  <c r="T917" i="3"/>
  <c r="S917" i="3"/>
  <c r="AD901" i="3"/>
  <c r="W901" i="3"/>
  <c r="V901" i="3"/>
  <c r="AM901" i="3" s="1"/>
  <c r="T901" i="3"/>
  <c r="S901" i="3"/>
  <c r="AD1377" i="3"/>
  <c r="AF1377" i="3" s="1"/>
  <c r="W1377" i="3"/>
  <c r="V1377" i="3"/>
  <c r="AM1377" i="3" s="1"/>
  <c r="AN1377" i="3" s="1"/>
  <c r="T1377" i="3"/>
  <c r="S1377" i="3"/>
  <c r="AH1376" i="3"/>
  <c r="AD1376" i="3"/>
  <c r="AF1376" i="3" s="1"/>
  <c r="W1376" i="3"/>
  <c r="V1376" i="3"/>
  <c r="AM1376" i="3" s="1"/>
  <c r="T1376" i="3"/>
  <c r="S1376" i="3"/>
  <c r="AD959" i="3"/>
  <c r="AF959" i="3" s="1"/>
  <c r="W959" i="3"/>
  <c r="V959" i="3"/>
  <c r="AM959" i="3" s="1"/>
  <c r="T959" i="3"/>
  <c r="S959" i="3"/>
  <c r="AD1375" i="3"/>
  <c r="AG1375" i="3" s="1"/>
  <c r="W1375" i="3"/>
  <c r="V1375" i="3"/>
  <c r="AM1375" i="3" s="1"/>
  <c r="T1375" i="3"/>
  <c r="S1375" i="3"/>
  <c r="AD1374" i="3"/>
  <c r="AF1374" i="3" s="1"/>
  <c r="W1374" i="3"/>
  <c r="Y1374" i="3" s="1"/>
  <c r="V1374" i="3"/>
  <c r="AM1374" i="3" s="1"/>
  <c r="AN1374" i="3" s="1"/>
  <c r="T1374" i="3"/>
  <c r="S1374" i="3"/>
  <c r="AD721" i="3"/>
  <c r="W721" i="3"/>
  <c r="V721" i="3"/>
  <c r="AM721" i="3" s="1"/>
  <c r="T721" i="3"/>
  <c r="S721" i="3"/>
  <c r="AD796" i="3"/>
  <c r="AF796" i="3" s="1"/>
  <c r="W796" i="3"/>
  <c r="Z796" i="3" s="1"/>
  <c r="V796" i="3"/>
  <c r="AM796" i="3" s="1"/>
  <c r="T796" i="3"/>
  <c r="S796" i="3"/>
  <c r="AD874" i="3"/>
  <c r="W874" i="3"/>
  <c r="V874" i="3"/>
  <c r="AM874" i="3" s="1"/>
  <c r="T874" i="3"/>
  <c r="S874" i="3"/>
  <c r="AD910" i="3"/>
  <c r="AF910" i="3" s="1"/>
  <c r="W910" i="3"/>
  <c r="V910" i="3"/>
  <c r="AM910" i="3" s="1"/>
  <c r="T910" i="3"/>
  <c r="S910" i="3"/>
  <c r="AH914" i="3"/>
  <c r="AD914" i="3"/>
  <c r="AF914" i="3" s="1"/>
  <c r="W914" i="3"/>
  <c r="V914" i="3"/>
  <c r="AM914" i="3" s="1"/>
  <c r="T914" i="3"/>
  <c r="S914" i="3"/>
  <c r="AD920" i="3"/>
  <c r="AF920" i="3" s="1"/>
  <c r="W920" i="3"/>
  <c r="Z920" i="3" s="1"/>
  <c r="V920" i="3"/>
  <c r="AM920" i="3" s="1"/>
  <c r="T920" i="3"/>
  <c r="S920" i="3"/>
  <c r="AD912" i="3"/>
  <c r="W912" i="3"/>
  <c r="V912" i="3"/>
  <c r="AM912" i="3" s="1"/>
  <c r="T912" i="3"/>
  <c r="S912" i="3"/>
  <c r="AF844" i="3"/>
  <c r="AD844" i="3"/>
  <c r="W844" i="3"/>
  <c r="Y844" i="3" s="1"/>
  <c r="V844" i="3"/>
  <c r="AM844" i="3" s="1"/>
  <c r="T844" i="3"/>
  <c r="S844" i="3"/>
  <c r="AD1373" i="3"/>
  <c r="W1373" i="3"/>
  <c r="V1373" i="3"/>
  <c r="AM1373" i="3" s="1"/>
  <c r="T1373" i="3"/>
  <c r="S1373" i="3"/>
  <c r="AM1372" i="3"/>
  <c r="AD1372" i="3"/>
  <c r="AF1372" i="3" s="1"/>
  <c r="W1372" i="3"/>
  <c r="V1372" i="3"/>
  <c r="T1372" i="3"/>
  <c r="S1372" i="3"/>
  <c r="AD1371" i="3"/>
  <c r="AF1371" i="3" s="1"/>
  <c r="W1371" i="3"/>
  <c r="V1371" i="3"/>
  <c r="AM1371" i="3" s="1"/>
  <c r="AN1371" i="3" s="1"/>
  <c r="T1371" i="3"/>
  <c r="S1371" i="3"/>
  <c r="AD388" i="3"/>
  <c r="AF388" i="3" s="1"/>
  <c r="W388" i="3"/>
  <c r="V388" i="3"/>
  <c r="AM388" i="3" s="1"/>
  <c r="T388" i="3"/>
  <c r="S388" i="3"/>
  <c r="AD608" i="3"/>
  <c r="W608" i="3"/>
  <c r="Y608" i="3" s="1"/>
  <c r="V608" i="3"/>
  <c r="AM608" i="3" s="1"/>
  <c r="T608" i="3"/>
  <c r="S608" i="3"/>
  <c r="AD691" i="3"/>
  <c r="AF691" i="3" s="1"/>
  <c r="W691" i="3"/>
  <c r="V691" i="3"/>
  <c r="AM691" i="3" s="1"/>
  <c r="T691" i="3"/>
  <c r="S691" i="3"/>
  <c r="AD712" i="3"/>
  <c r="AF712" i="3" s="1"/>
  <c r="W712" i="3"/>
  <c r="V712" i="3"/>
  <c r="AM712" i="3" s="1"/>
  <c r="T712" i="3"/>
  <c r="S712" i="3"/>
  <c r="AD715" i="3"/>
  <c r="W715" i="3"/>
  <c r="V715" i="3"/>
  <c r="AM715" i="3" s="1"/>
  <c r="T715" i="3"/>
  <c r="S715" i="3"/>
  <c r="AK715" i="3" s="1"/>
  <c r="AD714" i="3"/>
  <c r="AF714" i="3" s="1"/>
  <c r="W714" i="3"/>
  <c r="Z714" i="3" s="1"/>
  <c r="V714" i="3"/>
  <c r="AM714" i="3" s="1"/>
  <c r="T714" i="3"/>
  <c r="S714" i="3"/>
  <c r="AD696" i="3"/>
  <c r="W696" i="3"/>
  <c r="V696" i="3"/>
  <c r="AM696" i="3" s="1"/>
  <c r="T696" i="3"/>
  <c r="S696" i="3"/>
  <c r="AD647" i="3"/>
  <c r="AF647" i="3" s="1"/>
  <c r="W647" i="3"/>
  <c r="V647" i="3"/>
  <c r="AM647" i="3" s="1"/>
  <c r="T647" i="3"/>
  <c r="S647" i="3"/>
  <c r="AD1370" i="3"/>
  <c r="AF1370" i="3" s="1"/>
  <c r="W1370" i="3"/>
  <c r="V1370" i="3"/>
  <c r="AM1370" i="3" s="1"/>
  <c r="T1370" i="3"/>
  <c r="S1370" i="3"/>
  <c r="AD396" i="3"/>
  <c r="AF396" i="3" s="1"/>
  <c r="W396" i="3"/>
  <c r="Z396" i="3" s="1"/>
  <c r="V396" i="3"/>
  <c r="AM396" i="3" s="1"/>
  <c r="T396" i="3"/>
  <c r="S396" i="3"/>
  <c r="AD1369" i="3"/>
  <c r="W1369" i="3"/>
  <c r="V1369" i="3"/>
  <c r="AM1369" i="3" s="1"/>
  <c r="T1369" i="3"/>
  <c r="S1369" i="3"/>
  <c r="AD1368" i="3"/>
  <c r="W1368" i="3"/>
  <c r="Y1368" i="3" s="1"/>
  <c r="V1368" i="3"/>
  <c r="AM1368" i="3" s="1"/>
  <c r="AN1368" i="3" s="1"/>
  <c r="T1368" i="3"/>
  <c r="S1368" i="3"/>
  <c r="AD308" i="3"/>
  <c r="W308" i="3"/>
  <c r="V308" i="3"/>
  <c r="AM308" i="3" s="1"/>
  <c r="T308" i="3"/>
  <c r="S308" i="3"/>
  <c r="AD407" i="3"/>
  <c r="W407" i="3"/>
  <c r="Z407" i="3" s="1"/>
  <c r="V407" i="3"/>
  <c r="AM407" i="3" s="1"/>
  <c r="T407" i="3"/>
  <c r="S407" i="3"/>
  <c r="AD611" i="3"/>
  <c r="AF611" i="3" s="1"/>
  <c r="W611" i="3"/>
  <c r="V611" i="3"/>
  <c r="AM611" i="3" s="1"/>
  <c r="T611" i="3"/>
  <c r="S611" i="3"/>
  <c r="AD692" i="3"/>
  <c r="W692" i="3"/>
  <c r="V692" i="3"/>
  <c r="AM692" i="3" s="1"/>
  <c r="T692" i="3"/>
  <c r="S692" i="3"/>
  <c r="AD710" i="3"/>
  <c r="W710" i="3"/>
  <c r="V710" i="3"/>
  <c r="AM710" i="3" s="1"/>
  <c r="T710" i="3"/>
  <c r="S710" i="3"/>
  <c r="AD708" i="3"/>
  <c r="W708" i="3"/>
  <c r="Y708" i="3" s="1"/>
  <c r="V708" i="3"/>
  <c r="AM708" i="3" s="1"/>
  <c r="T708" i="3"/>
  <c r="S708" i="3"/>
  <c r="AD693" i="3"/>
  <c r="AF693" i="3" s="1"/>
  <c r="W693" i="3"/>
  <c r="V693" i="3"/>
  <c r="AM693" i="3" s="1"/>
  <c r="T693" i="3"/>
  <c r="S693" i="3"/>
  <c r="AD656" i="3"/>
  <c r="W656" i="3"/>
  <c r="Y656" i="3" s="1"/>
  <c r="V656" i="3"/>
  <c r="AM656" i="3" s="1"/>
  <c r="T656" i="3"/>
  <c r="S656" i="3"/>
  <c r="AD536" i="3"/>
  <c r="W536" i="3"/>
  <c r="V536" i="3"/>
  <c r="AM536" i="3" s="1"/>
  <c r="T536" i="3"/>
  <c r="S536" i="3"/>
  <c r="AD1367" i="3"/>
  <c r="AF1367" i="3" s="1"/>
  <c r="W1367" i="3"/>
  <c r="V1367" i="3"/>
  <c r="AM1367" i="3" s="1"/>
  <c r="T1367" i="3"/>
  <c r="S1367" i="3"/>
  <c r="AD165" i="3"/>
  <c r="W165" i="3"/>
  <c r="V165" i="3"/>
  <c r="AM165" i="3" s="1"/>
  <c r="T165" i="3"/>
  <c r="S165" i="3"/>
  <c r="AD300" i="3"/>
  <c r="W300" i="3"/>
  <c r="V300" i="3"/>
  <c r="AM300" i="3" s="1"/>
  <c r="T300" i="3"/>
  <c r="S300" i="3"/>
  <c r="AD451" i="3"/>
  <c r="W451" i="3"/>
  <c r="Y451" i="3" s="1"/>
  <c r="V451" i="3"/>
  <c r="AM451" i="3" s="1"/>
  <c r="T451" i="3"/>
  <c r="S451" i="3"/>
  <c r="AD584" i="3"/>
  <c r="AF584" i="3" s="1"/>
  <c r="W584" i="3"/>
  <c r="V584" i="3"/>
  <c r="AM584" i="3" s="1"/>
  <c r="T584" i="3"/>
  <c r="S584" i="3"/>
  <c r="AD685" i="3"/>
  <c r="W685" i="3"/>
  <c r="Y685" i="3" s="1"/>
  <c r="V685" i="3"/>
  <c r="AM685" i="3" s="1"/>
  <c r="T685" i="3"/>
  <c r="S685" i="3"/>
  <c r="AD697" i="3"/>
  <c r="W697" i="3"/>
  <c r="V697" i="3"/>
  <c r="AM697" i="3" s="1"/>
  <c r="T697" i="3"/>
  <c r="S697" i="3"/>
  <c r="AD674" i="3"/>
  <c r="W674" i="3"/>
  <c r="Z674" i="3" s="1"/>
  <c r="V674" i="3"/>
  <c r="AM674" i="3" s="1"/>
  <c r="T674" i="3"/>
  <c r="S674" i="3"/>
  <c r="AD604" i="3"/>
  <c r="AF604" i="3" s="1"/>
  <c r="W604" i="3"/>
  <c r="V604" i="3"/>
  <c r="AM604" i="3" s="1"/>
  <c r="T604" i="3"/>
  <c r="S604" i="3"/>
  <c r="AD398" i="3"/>
  <c r="W398" i="3"/>
  <c r="Z398" i="3" s="1"/>
  <c r="V398" i="3"/>
  <c r="AM398" i="3" s="1"/>
  <c r="T398" i="3"/>
  <c r="S398" i="3"/>
  <c r="AD164" i="3"/>
  <c r="W164" i="3"/>
  <c r="V164" i="3"/>
  <c r="AM164" i="3" s="1"/>
  <c r="T164" i="3"/>
  <c r="S164" i="3"/>
  <c r="AD163" i="3"/>
  <c r="X163" i="3"/>
  <c r="W163" i="3"/>
  <c r="Y163" i="3" s="1"/>
  <c r="V163" i="3"/>
  <c r="AM163" i="3" s="1"/>
  <c r="T163" i="3"/>
  <c r="S163" i="3"/>
  <c r="AJ163" i="3" s="1"/>
  <c r="AD278" i="3"/>
  <c r="W278" i="3"/>
  <c r="V278" i="3"/>
  <c r="AM278" i="3" s="1"/>
  <c r="T278" i="3"/>
  <c r="S278" i="3"/>
  <c r="AD417" i="3"/>
  <c r="W417" i="3"/>
  <c r="Y417" i="3" s="1"/>
  <c r="V417" i="3"/>
  <c r="AM417" i="3" s="1"/>
  <c r="T417" i="3"/>
  <c r="S417" i="3"/>
  <c r="AD568" i="3"/>
  <c r="W568" i="3"/>
  <c r="V568" i="3"/>
  <c r="AM568" i="3" s="1"/>
  <c r="T568" i="3"/>
  <c r="S568" i="3"/>
  <c r="AD626" i="3"/>
  <c r="W626" i="3"/>
  <c r="Z626" i="3" s="1"/>
  <c r="V626" i="3"/>
  <c r="AM626" i="3" s="1"/>
  <c r="T626" i="3"/>
  <c r="S626" i="3"/>
  <c r="AD620" i="3"/>
  <c r="AF620" i="3" s="1"/>
  <c r="W620" i="3"/>
  <c r="V620" i="3"/>
  <c r="AM620" i="3" s="1"/>
  <c r="T620" i="3"/>
  <c r="S620" i="3"/>
  <c r="AD599" i="3"/>
  <c r="W599" i="3"/>
  <c r="V599" i="3"/>
  <c r="AM599" i="3" s="1"/>
  <c r="T599" i="3"/>
  <c r="S599" i="3"/>
  <c r="AD402" i="3"/>
  <c r="W402" i="3"/>
  <c r="V402" i="3"/>
  <c r="AM402" i="3" s="1"/>
  <c r="T402" i="3"/>
  <c r="S402" i="3"/>
  <c r="AD1366" i="3"/>
  <c r="W1366" i="3"/>
  <c r="V1366" i="3"/>
  <c r="AM1366" i="3" s="1"/>
  <c r="T1366" i="3"/>
  <c r="S1366" i="3"/>
  <c r="AD162" i="3"/>
  <c r="AF162" i="3" s="1"/>
  <c r="W162" i="3"/>
  <c r="V162" i="3"/>
  <c r="AM162" i="3" s="1"/>
  <c r="T162" i="3"/>
  <c r="S162" i="3"/>
  <c r="AD161" i="3"/>
  <c r="W161" i="3"/>
  <c r="Y161" i="3" s="1"/>
  <c r="V161" i="3"/>
  <c r="AM161" i="3" s="1"/>
  <c r="T161" i="3"/>
  <c r="S161" i="3"/>
  <c r="AD160" i="3"/>
  <c r="W160" i="3"/>
  <c r="V160" i="3"/>
  <c r="AM160" i="3" s="1"/>
  <c r="T160" i="3"/>
  <c r="S160" i="3"/>
  <c r="AD365" i="3"/>
  <c r="W365" i="3"/>
  <c r="Z365" i="3" s="1"/>
  <c r="V365" i="3"/>
  <c r="AM365" i="3" s="1"/>
  <c r="T365" i="3"/>
  <c r="S365" i="3"/>
  <c r="AD441" i="3"/>
  <c r="AF441" i="3" s="1"/>
  <c r="W441" i="3"/>
  <c r="V441" i="3"/>
  <c r="AM441" i="3" s="1"/>
  <c r="T441" i="3"/>
  <c r="S441" i="3"/>
  <c r="AD539" i="3"/>
  <c r="W539" i="3"/>
  <c r="Z539" i="3" s="1"/>
  <c r="V539" i="3"/>
  <c r="AM539" i="3" s="1"/>
  <c r="T539" i="3"/>
  <c r="S539" i="3"/>
  <c r="AD502" i="3"/>
  <c r="W502" i="3"/>
  <c r="V502" i="3"/>
  <c r="AM502" i="3" s="1"/>
  <c r="T502" i="3"/>
  <c r="S502" i="3"/>
  <c r="AD414" i="3"/>
  <c r="W414" i="3"/>
  <c r="Y414" i="3" s="1"/>
  <c r="V414" i="3"/>
  <c r="AM414" i="3" s="1"/>
  <c r="T414" i="3"/>
  <c r="S414" i="3"/>
  <c r="AD298" i="3"/>
  <c r="AF298" i="3" s="1"/>
  <c r="W298" i="3"/>
  <c r="V298" i="3"/>
  <c r="AM298" i="3" s="1"/>
  <c r="T298" i="3"/>
  <c r="S298" i="3"/>
  <c r="AD1365" i="3"/>
  <c r="W1365" i="3"/>
  <c r="Y1365" i="3" s="1"/>
  <c r="V1365" i="3"/>
  <c r="AM1365" i="3" s="1"/>
  <c r="T1365" i="3"/>
  <c r="S1365" i="3"/>
  <c r="AD159" i="3"/>
  <c r="W159" i="3"/>
  <c r="V159" i="3"/>
  <c r="AM159" i="3" s="1"/>
  <c r="T159" i="3"/>
  <c r="S159" i="3"/>
  <c r="AD158" i="3"/>
  <c r="X158" i="3"/>
  <c r="W158" i="3"/>
  <c r="Z158" i="3" s="1"/>
  <c r="V158" i="3"/>
  <c r="AM158" i="3" s="1"/>
  <c r="T158" i="3"/>
  <c r="S158" i="3"/>
  <c r="AD157" i="3"/>
  <c r="AF157" i="3" s="1"/>
  <c r="W157" i="3"/>
  <c r="V157" i="3"/>
  <c r="AM157" i="3" s="1"/>
  <c r="T157" i="3"/>
  <c r="S157" i="3"/>
  <c r="AD309" i="3"/>
  <c r="W309" i="3"/>
  <c r="Z309" i="3" s="1"/>
  <c r="V309" i="3"/>
  <c r="AM309" i="3" s="1"/>
  <c r="T309" i="3"/>
  <c r="S309" i="3"/>
  <c r="AD357" i="3"/>
  <c r="W357" i="3"/>
  <c r="V357" i="3"/>
  <c r="AM357" i="3" s="1"/>
  <c r="T357" i="3"/>
  <c r="S357" i="3"/>
  <c r="AD376" i="3"/>
  <c r="W376" i="3"/>
  <c r="Y376" i="3" s="1"/>
  <c r="V376" i="3"/>
  <c r="AM376" i="3" s="1"/>
  <c r="T376" i="3"/>
  <c r="S376" i="3"/>
  <c r="AD356" i="3"/>
  <c r="W356" i="3"/>
  <c r="V356" i="3"/>
  <c r="AM356" i="3" s="1"/>
  <c r="T356" i="3"/>
  <c r="S356" i="3"/>
  <c r="AD255" i="3"/>
  <c r="W255" i="3"/>
  <c r="Y255" i="3" s="1"/>
  <c r="V255" i="3"/>
  <c r="AM255" i="3" s="1"/>
  <c r="T255" i="3"/>
  <c r="S255" i="3"/>
  <c r="AD1364" i="3"/>
  <c r="W1364" i="3"/>
  <c r="V1364" i="3"/>
  <c r="AM1364" i="3" s="1"/>
  <c r="T1364" i="3"/>
  <c r="S1364" i="3"/>
  <c r="AD1363" i="3"/>
  <c r="W1363" i="3"/>
  <c r="V1363" i="3"/>
  <c r="AM1363" i="3" s="1"/>
  <c r="T1363" i="3"/>
  <c r="S1363" i="3"/>
  <c r="AD156" i="3"/>
  <c r="AF156" i="3" s="1"/>
  <c r="W156" i="3"/>
  <c r="V156" i="3"/>
  <c r="AM156" i="3" s="1"/>
  <c r="T156" i="3"/>
  <c r="S156" i="3"/>
  <c r="AD155" i="3"/>
  <c r="W155" i="3"/>
  <c r="Z155" i="3" s="1"/>
  <c r="V155" i="3"/>
  <c r="AM155" i="3" s="1"/>
  <c r="T155" i="3"/>
  <c r="S155" i="3"/>
  <c r="AD154" i="3"/>
  <c r="W154" i="3"/>
  <c r="V154" i="3"/>
  <c r="AM154" i="3" s="1"/>
  <c r="T154" i="3"/>
  <c r="S154" i="3"/>
  <c r="AD60" i="3"/>
  <c r="W60" i="3"/>
  <c r="Y60" i="3" s="1"/>
  <c r="V60" i="3"/>
  <c r="AM60" i="3" s="1"/>
  <c r="T60" i="3"/>
  <c r="S60" i="3"/>
  <c r="AD59" i="3"/>
  <c r="W59" i="3"/>
  <c r="V59" i="3"/>
  <c r="AM59" i="3" s="1"/>
  <c r="T59" i="3"/>
  <c r="S59" i="3"/>
  <c r="AH59" i="3" s="1"/>
  <c r="AD256" i="3"/>
  <c r="W256" i="3"/>
  <c r="Y256" i="3" s="1"/>
  <c r="V256" i="3"/>
  <c r="AM256" i="3" s="1"/>
  <c r="T256" i="3"/>
  <c r="S256" i="3"/>
  <c r="AD253" i="3"/>
  <c r="W253" i="3"/>
  <c r="V253" i="3"/>
  <c r="AM253" i="3" s="1"/>
  <c r="T253" i="3"/>
  <c r="S253" i="3"/>
  <c r="AK253" i="3" s="1"/>
  <c r="AD1362" i="3"/>
  <c r="X1362" i="3"/>
  <c r="W1362" i="3"/>
  <c r="Z1362" i="3" s="1"/>
  <c r="V1362" i="3"/>
  <c r="AM1362" i="3" s="1"/>
  <c r="T1362" i="3"/>
  <c r="S1362" i="3"/>
  <c r="AJ1362" i="3" s="1"/>
  <c r="AD1361" i="3"/>
  <c r="AF1361" i="3" s="1"/>
  <c r="W1361" i="3"/>
  <c r="V1361" i="3"/>
  <c r="AM1361" i="3" s="1"/>
  <c r="T1361" i="3"/>
  <c r="S1361" i="3"/>
  <c r="AD58" i="3"/>
  <c r="W58" i="3"/>
  <c r="V58" i="3"/>
  <c r="AM58" i="3" s="1"/>
  <c r="T58" i="3"/>
  <c r="S58" i="3"/>
  <c r="AD57" i="3"/>
  <c r="W57" i="3"/>
  <c r="V57" i="3"/>
  <c r="AM57" i="3" s="1"/>
  <c r="T57" i="3"/>
  <c r="S57" i="3"/>
  <c r="AD56" i="3"/>
  <c r="W56" i="3"/>
  <c r="V56" i="3"/>
  <c r="AM56" i="3" s="1"/>
  <c r="T56" i="3"/>
  <c r="S56" i="3"/>
  <c r="AD55" i="3"/>
  <c r="W55" i="3"/>
  <c r="V55" i="3"/>
  <c r="AM55" i="3" s="1"/>
  <c r="T55" i="3"/>
  <c r="S55" i="3"/>
  <c r="AD54" i="3"/>
  <c r="W54" i="3"/>
  <c r="Y54" i="3" s="1"/>
  <c r="V54" i="3"/>
  <c r="AM54" i="3" s="1"/>
  <c r="T54" i="3"/>
  <c r="S54" i="3"/>
  <c r="AD53" i="3"/>
  <c r="W53" i="3"/>
  <c r="V53" i="3"/>
  <c r="AM53" i="3" s="1"/>
  <c r="T53" i="3"/>
  <c r="S53" i="3"/>
  <c r="AD1360" i="3"/>
  <c r="W1360" i="3"/>
  <c r="Z1360" i="3" s="1"/>
  <c r="V1360" i="3"/>
  <c r="AM1360" i="3" s="1"/>
  <c r="T1360" i="3"/>
  <c r="S1360" i="3"/>
  <c r="AD1359" i="3"/>
  <c r="AF1359" i="3" s="1"/>
  <c r="W1359" i="3"/>
  <c r="V1359" i="3"/>
  <c r="AM1359" i="3" s="1"/>
  <c r="T1359" i="3"/>
  <c r="S1359" i="3"/>
  <c r="AD52" i="3"/>
  <c r="W52" i="3"/>
  <c r="Z52" i="3" s="1"/>
  <c r="V52" i="3"/>
  <c r="AM52" i="3" s="1"/>
  <c r="T52" i="3"/>
  <c r="S52" i="3"/>
  <c r="AD51" i="3"/>
  <c r="W51" i="3"/>
  <c r="V51" i="3"/>
  <c r="AM51" i="3" s="1"/>
  <c r="T51" i="3"/>
  <c r="S51" i="3"/>
  <c r="AD10" i="3"/>
  <c r="X10" i="3"/>
  <c r="AA10" i="3" s="1"/>
  <c r="W10" i="3"/>
  <c r="Y10" i="3" s="1"/>
  <c r="V10" i="3"/>
  <c r="AM10" i="3" s="1"/>
  <c r="T10" i="3"/>
  <c r="S10" i="3"/>
  <c r="AD9" i="3"/>
  <c r="AF9" i="3" s="1"/>
  <c r="W9" i="3"/>
  <c r="V9" i="3"/>
  <c r="AM9" i="3" s="1"/>
  <c r="T9" i="3"/>
  <c r="S9" i="3"/>
  <c r="AH9" i="3" s="1"/>
  <c r="AD1358" i="3"/>
  <c r="W1358" i="3"/>
  <c r="V1358" i="3"/>
  <c r="AM1358" i="3" s="1"/>
  <c r="T1358" i="3"/>
  <c r="S1358" i="3"/>
  <c r="AD782" i="3"/>
  <c r="W782" i="3"/>
  <c r="V782" i="3"/>
  <c r="AM782" i="3" s="1"/>
  <c r="T782" i="3"/>
  <c r="S782" i="3"/>
  <c r="AD1357" i="3"/>
  <c r="AF1357" i="3" s="1"/>
  <c r="W1357" i="3"/>
  <c r="V1357" i="3"/>
  <c r="AM1357" i="3" s="1"/>
  <c r="T1357" i="3"/>
  <c r="S1357" i="3"/>
  <c r="AD1356" i="3"/>
  <c r="AG1356" i="3" s="1"/>
  <c r="W1356" i="3"/>
  <c r="V1356" i="3"/>
  <c r="AM1356" i="3" s="1"/>
  <c r="AN1356" i="3" s="1"/>
  <c r="T1356" i="3"/>
  <c r="S1356" i="3"/>
  <c r="AD1355" i="3"/>
  <c r="AF1355" i="3" s="1"/>
  <c r="W1355" i="3"/>
  <c r="Y1355" i="3" s="1"/>
  <c r="V1355" i="3"/>
  <c r="AM1355" i="3" s="1"/>
  <c r="T1355" i="3"/>
  <c r="S1355" i="3"/>
  <c r="AD773" i="3"/>
  <c r="AF773" i="3" s="1"/>
  <c r="W773" i="3"/>
  <c r="V773" i="3"/>
  <c r="AM773" i="3" s="1"/>
  <c r="T773" i="3"/>
  <c r="S773" i="3"/>
  <c r="AD871" i="3"/>
  <c r="W871" i="3"/>
  <c r="V871" i="3"/>
  <c r="AM871" i="3" s="1"/>
  <c r="T871" i="3"/>
  <c r="S871" i="3"/>
  <c r="AD869" i="3"/>
  <c r="W869" i="3"/>
  <c r="X869" i="3" s="1"/>
  <c r="AA869" i="3" s="1"/>
  <c r="V869" i="3"/>
  <c r="AM869" i="3" s="1"/>
  <c r="T869" i="3"/>
  <c r="S869" i="3"/>
  <c r="AD1354" i="3"/>
  <c r="W1354" i="3"/>
  <c r="Z1354" i="3" s="1"/>
  <c r="V1354" i="3"/>
  <c r="AM1354" i="3" s="1"/>
  <c r="AN1354" i="3" s="1"/>
  <c r="T1354" i="3"/>
  <c r="S1354" i="3"/>
  <c r="AD1353" i="3"/>
  <c r="X1353" i="3"/>
  <c r="AA1353" i="3" s="1"/>
  <c r="W1353" i="3"/>
  <c r="V1353" i="3"/>
  <c r="AM1353" i="3" s="1"/>
  <c r="AN1353" i="3" s="1"/>
  <c r="T1353" i="3"/>
  <c r="S1353" i="3"/>
  <c r="AD986" i="3"/>
  <c r="AF986" i="3" s="1"/>
  <c r="W986" i="3"/>
  <c r="V986" i="3"/>
  <c r="AM986" i="3" s="1"/>
  <c r="T986" i="3"/>
  <c r="S986" i="3"/>
  <c r="AD1010" i="3"/>
  <c r="W1010" i="3"/>
  <c r="V1010" i="3"/>
  <c r="AM1010" i="3" s="1"/>
  <c r="T1010" i="3"/>
  <c r="S1010" i="3"/>
  <c r="AD1352" i="3"/>
  <c r="W1352" i="3"/>
  <c r="V1352" i="3"/>
  <c r="AM1352" i="3" s="1"/>
  <c r="AN1352" i="3" s="1"/>
  <c r="T1352" i="3"/>
  <c r="AK1352" i="3" s="1"/>
  <c r="S1352" i="3"/>
  <c r="AD1017" i="3"/>
  <c r="W1017" i="3"/>
  <c r="X1017" i="3" s="1"/>
  <c r="AA1017" i="3" s="1"/>
  <c r="V1017" i="3"/>
  <c r="AM1017" i="3" s="1"/>
  <c r="T1017" i="3"/>
  <c r="S1017" i="3"/>
  <c r="AD1351" i="3"/>
  <c r="AG1351" i="3" s="1"/>
  <c r="X1351" i="3"/>
  <c r="AA1351" i="3" s="1"/>
  <c r="W1351" i="3"/>
  <c r="Z1351" i="3" s="1"/>
  <c r="V1351" i="3"/>
  <c r="AM1351" i="3" s="1"/>
  <c r="AN1351" i="3" s="1"/>
  <c r="T1351" i="3"/>
  <c r="S1351" i="3"/>
  <c r="AD1350" i="3"/>
  <c r="W1350" i="3"/>
  <c r="V1350" i="3"/>
  <c r="AM1350" i="3" s="1"/>
  <c r="T1350" i="3"/>
  <c r="AK1350" i="3" s="1"/>
  <c r="S1350" i="3"/>
  <c r="AD750" i="3"/>
  <c r="W750" i="3"/>
  <c r="V750" i="3"/>
  <c r="AM750" i="3" s="1"/>
  <c r="T750" i="3"/>
  <c r="S750" i="3"/>
  <c r="AD873" i="3"/>
  <c r="AF873" i="3" s="1"/>
  <c r="W873" i="3"/>
  <c r="V873" i="3"/>
  <c r="AM873" i="3" s="1"/>
  <c r="T873" i="3"/>
  <c r="S873" i="3"/>
  <c r="AD893" i="3"/>
  <c r="W893" i="3"/>
  <c r="Z893" i="3" s="1"/>
  <c r="V893" i="3"/>
  <c r="AM893" i="3" s="1"/>
  <c r="T893" i="3"/>
  <c r="S893" i="3"/>
  <c r="AK893" i="3" s="1"/>
  <c r="AD846" i="3"/>
  <c r="AF846" i="3" s="1"/>
  <c r="W846" i="3"/>
  <c r="Y846" i="3" s="1"/>
  <c r="V846" i="3"/>
  <c r="AM846" i="3" s="1"/>
  <c r="T846" i="3"/>
  <c r="S846" i="3"/>
  <c r="AD1349" i="3"/>
  <c r="W1349" i="3"/>
  <c r="V1349" i="3"/>
  <c r="AM1349" i="3" s="1"/>
  <c r="AN1349" i="3" s="1"/>
  <c r="T1349" i="3"/>
  <c r="S1349" i="3"/>
  <c r="AD1003" i="3"/>
  <c r="W1003" i="3"/>
  <c r="Y1003" i="3" s="1"/>
  <c r="V1003" i="3"/>
  <c r="AM1003" i="3" s="1"/>
  <c r="T1003" i="3"/>
  <c r="S1003" i="3"/>
  <c r="AD1031" i="3"/>
  <c r="W1031" i="3"/>
  <c r="V1031" i="3"/>
  <c r="AM1031" i="3" s="1"/>
  <c r="T1031" i="3"/>
  <c r="S1031" i="3"/>
  <c r="AD1033" i="3"/>
  <c r="AF1033" i="3" s="1"/>
  <c r="W1033" i="3"/>
  <c r="Y1033" i="3" s="1"/>
  <c r="V1033" i="3"/>
  <c r="AM1033" i="3" s="1"/>
  <c r="T1033" i="3"/>
  <c r="S1033" i="3"/>
  <c r="AD1348" i="3"/>
  <c r="W1348" i="3"/>
  <c r="V1348" i="3"/>
  <c r="AM1348" i="3" s="1"/>
  <c r="T1348" i="3"/>
  <c r="S1348" i="3"/>
  <c r="AD934" i="3"/>
  <c r="W934" i="3"/>
  <c r="Z934" i="3" s="1"/>
  <c r="V934" i="3"/>
  <c r="AM934" i="3" s="1"/>
  <c r="T934" i="3"/>
  <c r="S934" i="3"/>
  <c r="AD933" i="3"/>
  <c r="AF933" i="3" s="1"/>
  <c r="W933" i="3"/>
  <c r="X933" i="3" s="1"/>
  <c r="AA933" i="3" s="1"/>
  <c r="V933" i="3"/>
  <c r="AM933" i="3" s="1"/>
  <c r="T933" i="3"/>
  <c r="S933" i="3"/>
  <c r="AD1347" i="3"/>
  <c r="Y1347" i="3"/>
  <c r="W1347" i="3"/>
  <c r="X1347" i="3" s="1"/>
  <c r="AA1347" i="3" s="1"/>
  <c r="V1347" i="3"/>
  <c r="AM1347" i="3" s="1"/>
  <c r="AN1347" i="3" s="1"/>
  <c r="T1347" i="3"/>
  <c r="S1347" i="3"/>
  <c r="AD1346" i="3"/>
  <c r="W1346" i="3"/>
  <c r="Z1346" i="3" s="1"/>
  <c r="V1346" i="3"/>
  <c r="AM1346" i="3" s="1"/>
  <c r="T1346" i="3"/>
  <c r="S1346" i="3"/>
  <c r="AD723" i="3"/>
  <c r="AF723" i="3" s="1"/>
  <c r="W723" i="3"/>
  <c r="Y723" i="3" s="1"/>
  <c r="V723" i="3"/>
  <c r="AM723" i="3" s="1"/>
  <c r="T723" i="3"/>
  <c r="S723" i="3"/>
  <c r="AD827" i="3"/>
  <c r="AG827" i="3" s="1"/>
  <c r="W827" i="3"/>
  <c r="X827" i="3" s="1"/>
  <c r="AA827" i="3" s="1"/>
  <c r="V827" i="3"/>
  <c r="AM827" i="3" s="1"/>
  <c r="T827" i="3"/>
  <c r="S827" i="3"/>
  <c r="AD908" i="3"/>
  <c r="W908" i="3"/>
  <c r="V908" i="3"/>
  <c r="AM908" i="3" s="1"/>
  <c r="T908" i="3"/>
  <c r="S908" i="3"/>
  <c r="AD898" i="3"/>
  <c r="W898" i="3"/>
  <c r="V898" i="3"/>
  <c r="AM898" i="3" s="1"/>
  <c r="T898" i="3"/>
  <c r="S898" i="3"/>
  <c r="AD835" i="3"/>
  <c r="W835" i="3"/>
  <c r="Y835" i="3" s="1"/>
  <c r="V835" i="3"/>
  <c r="AM835" i="3" s="1"/>
  <c r="T835" i="3"/>
  <c r="S835" i="3"/>
  <c r="AD1345" i="3"/>
  <c r="W1345" i="3"/>
  <c r="V1345" i="3"/>
  <c r="AM1345" i="3" s="1"/>
  <c r="AN1345" i="3" s="1"/>
  <c r="T1345" i="3"/>
  <c r="S1345" i="3"/>
  <c r="AK1345" i="3" s="1"/>
  <c r="AD845" i="3"/>
  <c r="AF845" i="3" s="1"/>
  <c r="W845" i="3"/>
  <c r="Y845" i="3" s="1"/>
  <c r="V845" i="3"/>
  <c r="AM845" i="3" s="1"/>
  <c r="T845" i="3"/>
  <c r="S845" i="3"/>
  <c r="AD1344" i="3"/>
  <c r="W1344" i="3"/>
  <c r="Z1344" i="3" s="1"/>
  <c r="V1344" i="3"/>
  <c r="AM1344" i="3" s="1"/>
  <c r="T1344" i="3"/>
  <c r="S1344" i="3"/>
  <c r="AD1343" i="3"/>
  <c r="AF1343" i="3" s="1"/>
  <c r="W1343" i="3"/>
  <c r="Y1343" i="3" s="1"/>
  <c r="V1343" i="3"/>
  <c r="AM1343" i="3" s="1"/>
  <c r="T1343" i="3"/>
  <c r="S1343" i="3"/>
  <c r="AD974" i="3"/>
  <c r="AG974" i="3" s="1"/>
  <c r="W974" i="3"/>
  <c r="X974" i="3" s="1"/>
  <c r="V974" i="3"/>
  <c r="AM974" i="3" s="1"/>
  <c r="T974" i="3"/>
  <c r="S974" i="3"/>
  <c r="AD1342" i="3"/>
  <c r="W1342" i="3"/>
  <c r="V1342" i="3"/>
  <c r="AM1342" i="3" s="1"/>
  <c r="T1342" i="3"/>
  <c r="S1342" i="3"/>
  <c r="AD1341" i="3"/>
  <c r="W1341" i="3"/>
  <c r="V1341" i="3"/>
  <c r="AM1341" i="3" s="1"/>
  <c r="AN1341" i="3" s="1"/>
  <c r="T1341" i="3"/>
  <c r="S1341" i="3"/>
  <c r="AD1340" i="3"/>
  <c r="AF1340" i="3" s="1"/>
  <c r="W1340" i="3"/>
  <c r="V1340" i="3"/>
  <c r="AM1340" i="3" s="1"/>
  <c r="T1340" i="3"/>
  <c r="S1340" i="3"/>
  <c r="AD1339" i="3"/>
  <c r="AG1339" i="3" s="1"/>
  <c r="W1339" i="3"/>
  <c r="X1339" i="3" s="1"/>
  <c r="V1339" i="3"/>
  <c r="AM1339" i="3" s="1"/>
  <c r="AN1339" i="3" s="1"/>
  <c r="T1339" i="3"/>
  <c r="S1339" i="3"/>
  <c r="AD1338" i="3"/>
  <c r="AF1338" i="3" s="1"/>
  <c r="W1338" i="3"/>
  <c r="Y1338" i="3" s="1"/>
  <c r="V1338" i="3"/>
  <c r="AM1338" i="3" s="1"/>
  <c r="T1338" i="3"/>
  <c r="S1338" i="3"/>
  <c r="AG1337" i="3"/>
  <c r="AD1337" i="3"/>
  <c r="W1337" i="3"/>
  <c r="V1337" i="3"/>
  <c r="AM1337" i="3" s="1"/>
  <c r="AN1337" i="3" s="1"/>
  <c r="T1337" i="3"/>
  <c r="S1337" i="3"/>
  <c r="AD1336" i="3"/>
  <c r="W1336" i="3"/>
  <c r="V1336" i="3"/>
  <c r="AM1336" i="3" s="1"/>
  <c r="AN1336" i="3" s="1"/>
  <c r="T1336" i="3"/>
  <c r="S1336" i="3"/>
  <c r="AD1335" i="3"/>
  <c r="AF1335" i="3" s="1"/>
  <c r="W1335" i="3"/>
  <c r="Z1335" i="3" s="1"/>
  <c r="V1335" i="3"/>
  <c r="AM1335" i="3" s="1"/>
  <c r="T1335" i="3"/>
  <c r="S1335" i="3"/>
  <c r="AD938" i="3"/>
  <c r="W938" i="3"/>
  <c r="Z938" i="3" s="1"/>
  <c r="V938" i="3"/>
  <c r="AM938" i="3" s="1"/>
  <c r="T938" i="3"/>
  <c r="S938" i="3"/>
  <c r="AD1334" i="3"/>
  <c r="AF1334" i="3" s="1"/>
  <c r="W1334" i="3"/>
  <c r="Y1334" i="3" s="1"/>
  <c r="V1334" i="3"/>
  <c r="AM1334" i="3" s="1"/>
  <c r="T1334" i="3"/>
  <c r="S1334" i="3"/>
  <c r="AD1333" i="3"/>
  <c r="W1333" i="3"/>
  <c r="X1333" i="3" s="1"/>
  <c r="AA1333" i="3" s="1"/>
  <c r="V1333" i="3"/>
  <c r="AM1333" i="3" s="1"/>
  <c r="AN1333" i="3" s="1"/>
  <c r="T1333" i="3"/>
  <c r="S1333" i="3"/>
  <c r="AD749" i="3"/>
  <c r="W749" i="3"/>
  <c r="V749" i="3"/>
  <c r="AM749" i="3" s="1"/>
  <c r="T749" i="3"/>
  <c r="S749" i="3"/>
  <c r="AD858" i="3"/>
  <c r="W858" i="3"/>
  <c r="Y858" i="3" s="1"/>
  <c r="V858" i="3"/>
  <c r="AM858" i="3" s="1"/>
  <c r="T858" i="3"/>
  <c r="S858" i="3"/>
  <c r="AD892" i="3"/>
  <c r="AF892" i="3" s="1"/>
  <c r="W892" i="3"/>
  <c r="V892" i="3"/>
  <c r="AM892" i="3" s="1"/>
  <c r="T892" i="3"/>
  <c r="S892" i="3"/>
  <c r="AD902" i="3"/>
  <c r="W902" i="3"/>
  <c r="V902" i="3"/>
  <c r="AM902" i="3" s="1"/>
  <c r="T902" i="3"/>
  <c r="S902" i="3"/>
  <c r="AD876" i="3"/>
  <c r="AF876" i="3" s="1"/>
  <c r="W876" i="3"/>
  <c r="Y876" i="3" s="1"/>
  <c r="V876" i="3"/>
  <c r="AM876" i="3" s="1"/>
  <c r="T876" i="3"/>
  <c r="S876" i="3"/>
  <c r="AD829" i="3"/>
  <c r="AG829" i="3" s="1"/>
  <c r="W829" i="3"/>
  <c r="Y829" i="3" s="1"/>
  <c r="V829" i="3"/>
  <c r="AM829" i="3" s="1"/>
  <c r="T829" i="3"/>
  <c r="S829" i="3"/>
  <c r="AD1034" i="3"/>
  <c r="AG1034" i="3" s="1"/>
  <c r="W1034" i="3"/>
  <c r="V1034" i="3"/>
  <c r="AM1034" i="3" s="1"/>
  <c r="T1034" i="3"/>
  <c r="S1034" i="3"/>
  <c r="AD1332" i="3"/>
  <c r="W1332" i="3"/>
  <c r="V1332" i="3"/>
  <c r="AM1332" i="3" s="1"/>
  <c r="AN1332" i="3" s="1"/>
  <c r="T1332" i="3"/>
  <c r="S1332" i="3"/>
  <c r="AD1331" i="3"/>
  <c r="AF1331" i="3" s="1"/>
  <c r="W1331" i="3"/>
  <c r="Y1331" i="3" s="1"/>
  <c r="V1331" i="3"/>
  <c r="AM1331" i="3" s="1"/>
  <c r="T1331" i="3"/>
  <c r="S1331" i="3"/>
  <c r="AD1330" i="3"/>
  <c r="AF1330" i="3" s="1"/>
  <c r="W1330" i="3"/>
  <c r="V1330" i="3"/>
  <c r="AM1330" i="3" s="1"/>
  <c r="AN1330" i="3" s="1"/>
  <c r="T1330" i="3"/>
  <c r="S1330" i="3"/>
  <c r="AD1329" i="3"/>
  <c r="W1329" i="3"/>
  <c r="Z1329" i="3" s="1"/>
  <c r="V1329" i="3"/>
  <c r="AM1329" i="3" s="1"/>
  <c r="T1329" i="3"/>
  <c r="S1329" i="3"/>
  <c r="AD591" i="3"/>
  <c r="AF591" i="3" s="1"/>
  <c r="W591" i="3"/>
  <c r="Y591" i="3" s="1"/>
  <c r="V591" i="3"/>
  <c r="AM591" i="3" s="1"/>
  <c r="T591" i="3"/>
  <c r="S591" i="3"/>
  <c r="AD609" i="3"/>
  <c r="AG609" i="3" s="1"/>
  <c r="W609" i="3"/>
  <c r="V609" i="3"/>
  <c r="AM609" i="3" s="1"/>
  <c r="T609" i="3"/>
  <c r="S609" i="3"/>
  <c r="AD677" i="3"/>
  <c r="W677" i="3"/>
  <c r="V677" i="3"/>
  <c r="AM677" i="3" s="1"/>
  <c r="T677" i="3"/>
  <c r="S677" i="3"/>
  <c r="AD706" i="3"/>
  <c r="W706" i="3"/>
  <c r="Y706" i="3" s="1"/>
  <c r="V706" i="3"/>
  <c r="AM706" i="3" s="1"/>
  <c r="T706" i="3"/>
  <c r="S706" i="3"/>
  <c r="AD711" i="3"/>
  <c r="AF711" i="3" s="1"/>
  <c r="W711" i="3"/>
  <c r="Y711" i="3" s="1"/>
  <c r="V711" i="3"/>
  <c r="AM711" i="3" s="1"/>
  <c r="T711" i="3"/>
  <c r="S711" i="3"/>
  <c r="AD701" i="3"/>
  <c r="W701" i="3"/>
  <c r="V701" i="3"/>
  <c r="AM701" i="3" s="1"/>
  <c r="T701" i="3"/>
  <c r="S701" i="3"/>
  <c r="AD616" i="3"/>
  <c r="AF616" i="3" s="1"/>
  <c r="W616" i="3"/>
  <c r="Y616" i="3" s="1"/>
  <c r="V616" i="3"/>
  <c r="AM616" i="3" s="1"/>
  <c r="T616" i="3"/>
  <c r="S616" i="3"/>
  <c r="AD1328" i="3"/>
  <c r="AF1328" i="3" s="1"/>
  <c r="W1328" i="3"/>
  <c r="Y1328" i="3" s="1"/>
  <c r="V1328" i="3"/>
  <c r="AM1328" i="3" s="1"/>
  <c r="T1328" i="3"/>
  <c r="S1328" i="3"/>
  <c r="AD1327" i="3"/>
  <c r="W1327" i="3"/>
  <c r="V1327" i="3"/>
  <c r="AM1327" i="3" s="1"/>
  <c r="AN1327" i="3" s="1"/>
  <c r="T1327" i="3"/>
  <c r="S1327" i="3"/>
  <c r="AD153" i="3"/>
  <c r="AF153" i="3" s="1"/>
  <c r="W153" i="3"/>
  <c r="Y153" i="3" s="1"/>
  <c r="V153" i="3"/>
  <c r="AM153" i="3" s="1"/>
  <c r="T153" i="3"/>
  <c r="S153" i="3"/>
  <c r="AD288" i="3"/>
  <c r="W288" i="3"/>
  <c r="Z288" i="3" s="1"/>
  <c r="V288" i="3"/>
  <c r="AM288" i="3" s="1"/>
  <c r="T288" i="3"/>
  <c r="S288" i="3"/>
  <c r="AD152" i="3"/>
  <c r="AF152" i="3" s="1"/>
  <c r="W152" i="3"/>
  <c r="Y152" i="3" s="1"/>
  <c r="V152" i="3"/>
  <c r="AM152" i="3" s="1"/>
  <c r="T152" i="3"/>
  <c r="S152" i="3"/>
  <c r="AD363" i="3"/>
  <c r="AG363" i="3" s="1"/>
  <c r="W363" i="3"/>
  <c r="V363" i="3"/>
  <c r="AM363" i="3" s="1"/>
  <c r="T363" i="3"/>
  <c r="S363" i="3"/>
  <c r="AD582" i="3"/>
  <c r="AF582" i="3" s="1"/>
  <c r="W582" i="3"/>
  <c r="Y582" i="3" s="1"/>
  <c r="V582" i="3"/>
  <c r="AM582" i="3" s="1"/>
  <c r="T582" i="3"/>
  <c r="S582" i="3"/>
  <c r="AD689" i="3"/>
  <c r="W689" i="3"/>
  <c r="Y689" i="3" s="1"/>
  <c r="V689" i="3"/>
  <c r="AM689" i="3" s="1"/>
  <c r="T689" i="3"/>
  <c r="S689" i="3"/>
  <c r="AD707" i="3"/>
  <c r="W707" i="3"/>
  <c r="V707" i="3"/>
  <c r="AM707" i="3" s="1"/>
  <c r="T707" i="3"/>
  <c r="S707" i="3"/>
  <c r="AD709" i="3"/>
  <c r="W709" i="3"/>
  <c r="X709" i="3" s="1"/>
  <c r="V709" i="3"/>
  <c r="AM709" i="3" s="1"/>
  <c r="T709" i="3"/>
  <c r="S709" i="3"/>
  <c r="AD676" i="3"/>
  <c r="AF676" i="3" s="1"/>
  <c r="W676" i="3"/>
  <c r="V676" i="3"/>
  <c r="AM676" i="3" s="1"/>
  <c r="T676" i="3"/>
  <c r="S676" i="3"/>
  <c r="AD557" i="3"/>
  <c r="W557" i="3"/>
  <c r="Y557" i="3" s="1"/>
  <c r="V557" i="3"/>
  <c r="AM557" i="3" s="1"/>
  <c r="T557" i="3"/>
  <c r="S557" i="3"/>
  <c r="AD1326" i="3"/>
  <c r="AF1326" i="3" s="1"/>
  <c r="W1326" i="3"/>
  <c r="Y1326" i="3" s="1"/>
  <c r="V1326" i="3"/>
  <c r="AM1326" i="3" s="1"/>
  <c r="T1326" i="3"/>
  <c r="S1326" i="3"/>
  <c r="AD1325" i="3"/>
  <c r="W1325" i="3"/>
  <c r="V1325" i="3"/>
  <c r="AM1325" i="3" s="1"/>
  <c r="AN1325" i="3" s="1"/>
  <c r="T1325" i="3"/>
  <c r="S1325" i="3"/>
  <c r="AD713" i="3"/>
  <c r="W713" i="3"/>
  <c r="V713" i="3"/>
  <c r="AM713" i="3" s="1"/>
  <c r="T713" i="3"/>
  <c r="S713" i="3"/>
  <c r="AD1324" i="3"/>
  <c r="X1324" i="3"/>
  <c r="W1324" i="3"/>
  <c r="Y1324" i="3" s="1"/>
  <c r="V1324" i="3"/>
  <c r="AM1324" i="3" s="1"/>
  <c r="AN1324" i="3" s="1"/>
  <c r="T1324" i="3"/>
  <c r="S1324" i="3"/>
  <c r="AK1324" i="3" s="1"/>
  <c r="AD151" i="3"/>
  <c r="W151" i="3"/>
  <c r="Y151" i="3" s="1"/>
  <c r="V151" i="3"/>
  <c r="AM151" i="3" s="1"/>
  <c r="T151" i="3"/>
  <c r="S151" i="3"/>
  <c r="AD289" i="3"/>
  <c r="W289" i="3"/>
  <c r="Z289" i="3" s="1"/>
  <c r="V289" i="3"/>
  <c r="AM289" i="3" s="1"/>
  <c r="T289" i="3"/>
  <c r="S289" i="3"/>
  <c r="AD440" i="3"/>
  <c r="AF440" i="3" s="1"/>
  <c r="W440" i="3"/>
  <c r="Y440" i="3" s="1"/>
  <c r="V440" i="3"/>
  <c r="AM440" i="3" s="1"/>
  <c r="T440" i="3"/>
  <c r="S440" i="3"/>
  <c r="AF621" i="3"/>
  <c r="AD621" i="3"/>
  <c r="AG621" i="3" s="1"/>
  <c r="W621" i="3"/>
  <c r="V621" i="3"/>
  <c r="AM621" i="3" s="1"/>
  <c r="T621" i="3"/>
  <c r="S621" i="3"/>
  <c r="AD681" i="3"/>
  <c r="AF681" i="3" s="1"/>
  <c r="W681" i="3"/>
  <c r="Y681" i="3" s="1"/>
  <c r="V681" i="3"/>
  <c r="AM681" i="3" s="1"/>
  <c r="T681" i="3"/>
  <c r="S681" i="3"/>
  <c r="AD700" i="3"/>
  <c r="W700" i="3"/>
  <c r="Y700" i="3" s="1"/>
  <c r="V700" i="3"/>
  <c r="AM700" i="3" s="1"/>
  <c r="T700" i="3"/>
  <c r="S700" i="3"/>
  <c r="AD699" i="3"/>
  <c r="W699" i="3"/>
  <c r="V699" i="3"/>
  <c r="AM699" i="3" s="1"/>
  <c r="T699" i="3"/>
  <c r="S699" i="3"/>
  <c r="AD635" i="3"/>
  <c r="W635" i="3"/>
  <c r="V635" i="3"/>
  <c r="AM635" i="3" s="1"/>
  <c r="T635" i="3"/>
  <c r="S635" i="3"/>
  <c r="AD463" i="3"/>
  <c r="AF463" i="3" s="1"/>
  <c r="W463" i="3"/>
  <c r="Y463" i="3" s="1"/>
  <c r="V463" i="3"/>
  <c r="AM463" i="3" s="1"/>
  <c r="T463" i="3"/>
  <c r="S463" i="3"/>
  <c r="AD717" i="3"/>
  <c r="AF717" i="3" s="1"/>
  <c r="W717" i="3"/>
  <c r="Y717" i="3" s="1"/>
  <c r="V717" i="3"/>
  <c r="AM717" i="3" s="1"/>
  <c r="T717" i="3"/>
  <c r="S717" i="3"/>
  <c r="AG1323" i="3"/>
  <c r="AD1323" i="3"/>
  <c r="W1323" i="3"/>
  <c r="V1323" i="3"/>
  <c r="AM1323" i="3" s="1"/>
  <c r="AN1323" i="3" s="1"/>
  <c r="T1323" i="3"/>
  <c r="S1323" i="3"/>
  <c r="AD1322" i="3"/>
  <c r="W1322" i="3"/>
  <c r="V1322" i="3"/>
  <c r="AM1322" i="3" s="1"/>
  <c r="T1322" i="3"/>
  <c r="S1322" i="3"/>
  <c r="AD150" i="3"/>
  <c r="W150" i="3"/>
  <c r="Y150" i="3" s="1"/>
  <c r="V150" i="3"/>
  <c r="AM150" i="3" s="1"/>
  <c r="AN150" i="3" s="1"/>
  <c r="T150" i="3"/>
  <c r="S150" i="3"/>
  <c r="AD292" i="3"/>
  <c r="AF292" i="3" s="1"/>
  <c r="W292" i="3"/>
  <c r="V292" i="3"/>
  <c r="AM292" i="3" s="1"/>
  <c r="T292" i="3"/>
  <c r="S292" i="3"/>
  <c r="AD428" i="3"/>
  <c r="W428" i="3"/>
  <c r="Y428" i="3" s="1"/>
  <c r="V428" i="3"/>
  <c r="AM428" i="3" s="1"/>
  <c r="T428" i="3"/>
  <c r="S428" i="3"/>
  <c r="AD605" i="3"/>
  <c r="AF605" i="3" s="1"/>
  <c r="W605" i="3"/>
  <c r="Y605" i="3" s="1"/>
  <c r="V605" i="3"/>
  <c r="AM605" i="3" s="1"/>
  <c r="T605" i="3"/>
  <c r="S605" i="3"/>
  <c r="AD666" i="3"/>
  <c r="AG666" i="3" s="1"/>
  <c r="W666" i="3"/>
  <c r="Y666" i="3" s="1"/>
  <c r="V666" i="3"/>
  <c r="AM666" i="3" s="1"/>
  <c r="T666" i="3"/>
  <c r="S666" i="3"/>
  <c r="AD675" i="3"/>
  <c r="AF675" i="3" s="1"/>
  <c r="W675" i="3"/>
  <c r="Y675" i="3" s="1"/>
  <c r="V675" i="3"/>
  <c r="AM675" i="3" s="1"/>
  <c r="T675" i="3"/>
  <c r="S675" i="3"/>
  <c r="AD658" i="3"/>
  <c r="AG658" i="3" s="1"/>
  <c r="W658" i="3"/>
  <c r="V658" i="3"/>
  <c r="AM658" i="3" s="1"/>
  <c r="T658" i="3"/>
  <c r="S658" i="3"/>
  <c r="AD577" i="3"/>
  <c r="W577" i="3"/>
  <c r="V577" i="3"/>
  <c r="AM577" i="3" s="1"/>
  <c r="T577" i="3"/>
  <c r="S577" i="3"/>
  <c r="AD1321" i="3"/>
  <c r="W1321" i="3"/>
  <c r="V1321" i="3"/>
  <c r="AM1321" i="3" s="1"/>
  <c r="AN1321" i="3" s="1"/>
  <c r="T1321" i="3"/>
  <c r="S1321" i="3"/>
  <c r="AD50" i="3"/>
  <c r="W50" i="3"/>
  <c r="Y50" i="3" s="1"/>
  <c r="V50" i="3"/>
  <c r="AM50" i="3" s="1"/>
  <c r="T50" i="3"/>
  <c r="S50" i="3"/>
  <c r="AD1320" i="3"/>
  <c r="W1320" i="3"/>
  <c r="V1320" i="3"/>
  <c r="AM1320" i="3" s="1"/>
  <c r="AN1320" i="3" s="1"/>
  <c r="T1320" i="3"/>
  <c r="S1320" i="3"/>
  <c r="AD149" i="3"/>
  <c r="AF149" i="3" s="1"/>
  <c r="W149" i="3"/>
  <c r="V149" i="3"/>
  <c r="AM149" i="3" s="1"/>
  <c r="AN149" i="3" s="1"/>
  <c r="T149" i="3"/>
  <c r="S149" i="3"/>
  <c r="AD148" i="3"/>
  <c r="AF148" i="3" s="1"/>
  <c r="W148" i="3"/>
  <c r="V148" i="3"/>
  <c r="AM148" i="3" s="1"/>
  <c r="T148" i="3"/>
  <c r="S148" i="3"/>
  <c r="AD147" i="3"/>
  <c r="AF147" i="3" s="1"/>
  <c r="W147" i="3"/>
  <c r="Y147" i="3" s="1"/>
  <c r="V147" i="3"/>
  <c r="AM147" i="3" s="1"/>
  <c r="T147" i="3"/>
  <c r="S147" i="3"/>
  <c r="AD364" i="3"/>
  <c r="AG364" i="3" s="1"/>
  <c r="W364" i="3"/>
  <c r="V364" i="3"/>
  <c r="AM364" i="3" s="1"/>
  <c r="T364" i="3"/>
  <c r="S364" i="3"/>
  <c r="AD544" i="3"/>
  <c r="AG544" i="3" s="1"/>
  <c r="W544" i="3"/>
  <c r="V544" i="3"/>
  <c r="AM544" i="3" s="1"/>
  <c r="T544" i="3"/>
  <c r="S544" i="3"/>
  <c r="AD629" i="3"/>
  <c r="W629" i="3"/>
  <c r="V629" i="3"/>
  <c r="AM629" i="3" s="1"/>
  <c r="T629" i="3"/>
  <c r="S629" i="3"/>
  <c r="AD594" i="3"/>
  <c r="AG594" i="3" s="1"/>
  <c r="W594" i="3"/>
  <c r="V594" i="3"/>
  <c r="AM594" i="3" s="1"/>
  <c r="T594" i="3"/>
  <c r="S594" i="3"/>
  <c r="AD507" i="3"/>
  <c r="AG507" i="3" s="1"/>
  <c r="W507" i="3"/>
  <c r="V507" i="3"/>
  <c r="AM507" i="3" s="1"/>
  <c r="T507" i="3"/>
  <c r="S507" i="3"/>
  <c r="AD346" i="3"/>
  <c r="W346" i="3"/>
  <c r="V346" i="3"/>
  <c r="AM346" i="3" s="1"/>
  <c r="T346" i="3"/>
  <c r="S346" i="3"/>
  <c r="AD1319" i="3"/>
  <c r="W1319" i="3"/>
  <c r="X1319" i="3" s="1"/>
  <c r="V1319" i="3"/>
  <c r="AM1319" i="3" s="1"/>
  <c r="AN1319" i="3" s="1"/>
  <c r="T1319" i="3"/>
  <c r="S1319" i="3"/>
  <c r="AD1318" i="3"/>
  <c r="W1318" i="3"/>
  <c r="V1318" i="3"/>
  <c r="AM1318" i="3" s="1"/>
  <c r="T1318" i="3"/>
  <c r="S1318" i="3"/>
  <c r="AD1317" i="3"/>
  <c r="W1317" i="3"/>
  <c r="V1317" i="3"/>
  <c r="AM1317" i="3" s="1"/>
  <c r="AN1317" i="3" s="1"/>
  <c r="T1317" i="3"/>
  <c r="S1317" i="3"/>
  <c r="AD146" i="3"/>
  <c r="AG146" i="3" s="1"/>
  <c r="W146" i="3"/>
  <c r="V146" i="3"/>
  <c r="AM146" i="3" s="1"/>
  <c r="T146" i="3"/>
  <c r="S146" i="3"/>
  <c r="AD145" i="3"/>
  <c r="W145" i="3"/>
  <c r="V145" i="3"/>
  <c r="AM145" i="3" s="1"/>
  <c r="AN145" i="3" s="1"/>
  <c r="T145" i="3"/>
  <c r="S145" i="3"/>
  <c r="AD272" i="3"/>
  <c r="AG272" i="3" s="1"/>
  <c r="W272" i="3"/>
  <c r="V272" i="3"/>
  <c r="AM272" i="3" s="1"/>
  <c r="T272" i="3"/>
  <c r="S272" i="3"/>
  <c r="AD355" i="3"/>
  <c r="AG355" i="3" s="1"/>
  <c r="W355" i="3"/>
  <c r="X355" i="3" s="1"/>
  <c r="V355" i="3"/>
  <c r="AM355" i="3" s="1"/>
  <c r="T355" i="3"/>
  <c r="S355" i="3"/>
  <c r="AD475" i="3"/>
  <c r="AG475" i="3" s="1"/>
  <c r="W475" i="3"/>
  <c r="V475" i="3"/>
  <c r="AM475" i="3" s="1"/>
  <c r="T475" i="3"/>
  <c r="S475" i="3"/>
  <c r="AD523" i="3"/>
  <c r="AG523" i="3" s="1"/>
  <c r="W523" i="3"/>
  <c r="V523" i="3"/>
  <c r="AM523" i="3" s="1"/>
  <c r="T523" i="3"/>
  <c r="S523" i="3"/>
  <c r="AD453" i="3"/>
  <c r="W453" i="3"/>
  <c r="V453" i="3"/>
  <c r="AM453" i="3" s="1"/>
  <c r="T453" i="3"/>
  <c r="S453" i="3"/>
  <c r="AD352" i="3"/>
  <c r="AG352" i="3" s="1"/>
  <c r="W352" i="3"/>
  <c r="X352" i="3" s="1"/>
  <c r="V352" i="3"/>
  <c r="AM352" i="3" s="1"/>
  <c r="T352" i="3"/>
  <c r="S352" i="3"/>
  <c r="AD1316" i="3"/>
  <c r="W1316" i="3"/>
  <c r="V1316" i="3"/>
  <c r="AM1316" i="3" s="1"/>
  <c r="T1316" i="3"/>
  <c r="S1316" i="3"/>
  <c r="AD1315" i="3"/>
  <c r="W1315" i="3"/>
  <c r="Z1315" i="3" s="1"/>
  <c r="V1315" i="3"/>
  <c r="AM1315" i="3" s="1"/>
  <c r="AN1315" i="3" s="1"/>
  <c r="T1315" i="3"/>
  <c r="S1315" i="3"/>
  <c r="AD144" i="3"/>
  <c r="W144" i="3"/>
  <c r="V144" i="3"/>
  <c r="AM144" i="3" s="1"/>
  <c r="T144" i="3"/>
  <c r="S144" i="3"/>
  <c r="AD143" i="3"/>
  <c r="AG143" i="3" s="1"/>
  <c r="W143" i="3"/>
  <c r="X143" i="3" s="1"/>
  <c r="V143" i="3"/>
  <c r="AM143" i="3" s="1"/>
  <c r="AN143" i="3" s="1"/>
  <c r="T143" i="3"/>
  <c r="S143" i="3"/>
  <c r="AD142" i="3"/>
  <c r="W142" i="3"/>
  <c r="V142" i="3"/>
  <c r="AM142" i="3" s="1"/>
  <c r="T142" i="3"/>
  <c r="S142" i="3"/>
  <c r="AD343" i="3"/>
  <c r="AG343" i="3" s="1"/>
  <c r="W343" i="3"/>
  <c r="Z343" i="3" s="1"/>
  <c r="V343" i="3"/>
  <c r="AM343" i="3" s="1"/>
  <c r="T343" i="3"/>
  <c r="S343" i="3"/>
  <c r="AD339" i="3"/>
  <c r="W339" i="3"/>
  <c r="V339" i="3"/>
  <c r="AM339" i="3" s="1"/>
  <c r="T339" i="3"/>
  <c r="S339" i="3"/>
  <c r="AD262" i="3"/>
  <c r="AG262" i="3" s="1"/>
  <c r="W262" i="3"/>
  <c r="X262" i="3" s="1"/>
  <c r="V262" i="3"/>
  <c r="AM262" i="3" s="1"/>
  <c r="T262" i="3"/>
  <c r="S262" i="3"/>
  <c r="AD261" i="3"/>
  <c r="AG261" i="3" s="1"/>
  <c r="W261" i="3"/>
  <c r="V261" i="3"/>
  <c r="AM261" i="3" s="1"/>
  <c r="T261" i="3"/>
  <c r="S261" i="3"/>
  <c r="AD250" i="3"/>
  <c r="AF250" i="3" s="1"/>
  <c r="W250" i="3"/>
  <c r="Z250" i="3" s="1"/>
  <c r="V250" i="3"/>
  <c r="AM250" i="3" s="1"/>
  <c r="T250" i="3"/>
  <c r="S250" i="3"/>
  <c r="AD1314" i="3"/>
  <c r="W1314" i="3"/>
  <c r="V1314" i="3"/>
  <c r="AM1314" i="3" s="1"/>
  <c r="T1314" i="3"/>
  <c r="S1314" i="3"/>
  <c r="AD141" i="3"/>
  <c r="AG141" i="3" s="1"/>
  <c r="W141" i="3"/>
  <c r="X141" i="3" s="1"/>
  <c r="AA141" i="3" s="1"/>
  <c r="V141" i="3"/>
  <c r="AM141" i="3" s="1"/>
  <c r="AN141" i="3" s="1"/>
  <c r="T141" i="3"/>
  <c r="S141" i="3"/>
  <c r="AD49" i="3"/>
  <c r="AG49" i="3" s="1"/>
  <c r="W49" i="3"/>
  <c r="V49" i="3"/>
  <c r="AM49" i="3" s="1"/>
  <c r="T49" i="3"/>
  <c r="S49" i="3"/>
  <c r="AD48" i="3"/>
  <c r="Z48" i="3"/>
  <c r="W48" i="3"/>
  <c r="V48" i="3"/>
  <c r="AM48" i="3" s="1"/>
  <c r="AN48" i="3" s="1"/>
  <c r="T48" i="3"/>
  <c r="S48" i="3"/>
  <c r="AD47" i="3"/>
  <c r="W47" i="3"/>
  <c r="V47" i="3"/>
  <c r="AM47" i="3" s="1"/>
  <c r="T47" i="3"/>
  <c r="S47" i="3"/>
  <c r="AD46" i="3"/>
  <c r="AG46" i="3" s="1"/>
  <c r="W46" i="3"/>
  <c r="X46" i="3" s="1"/>
  <c r="AA46" i="3" s="1"/>
  <c r="V46" i="3"/>
  <c r="AM46" i="3" s="1"/>
  <c r="AN46" i="3" s="1"/>
  <c r="T46" i="3"/>
  <c r="S46" i="3"/>
  <c r="AD45" i="3"/>
  <c r="W45" i="3"/>
  <c r="V45" i="3"/>
  <c r="AM45" i="3" s="1"/>
  <c r="T45" i="3"/>
  <c r="S45" i="3"/>
  <c r="AD44" i="3"/>
  <c r="W44" i="3"/>
  <c r="X44" i="3" s="1"/>
  <c r="AA44" i="3" s="1"/>
  <c r="V44" i="3"/>
  <c r="AM44" i="3" s="1"/>
  <c r="AN44" i="3" s="1"/>
  <c r="T44" i="3"/>
  <c r="S44" i="3"/>
  <c r="AD1313" i="3"/>
  <c r="W1313" i="3"/>
  <c r="V1313" i="3"/>
  <c r="AM1313" i="3" s="1"/>
  <c r="T1313" i="3"/>
  <c r="S1313" i="3"/>
  <c r="AD43" i="3"/>
  <c r="W43" i="3"/>
  <c r="X43" i="3" s="1"/>
  <c r="AA43" i="3" s="1"/>
  <c r="V43" i="3"/>
  <c r="AM43" i="3" s="1"/>
  <c r="AN43" i="3" s="1"/>
  <c r="T43" i="3"/>
  <c r="S43" i="3"/>
  <c r="AD42" i="3"/>
  <c r="AG42" i="3" s="1"/>
  <c r="W42" i="3"/>
  <c r="V42" i="3"/>
  <c r="AM42" i="3" s="1"/>
  <c r="T42" i="3"/>
  <c r="S42" i="3"/>
  <c r="AD41" i="3"/>
  <c r="Y41" i="3"/>
  <c r="W41" i="3"/>
  <c r="X41" i="3" s="1"/>
  <c r="AA41" i="3" s="1"/>
  <c r="V41" i="3"/>
  <c r="AM41" i="3" s="1"/>
  <c r="AN41" i="3" s="1"/>
  <c r="T41" i="3"/>
  <c r="S41" i="3"/>
  <c r="AD40" i="3"/>
  <c r="W40" i="3"/>
  <c r="V40" i="3"/>
  <c r="AM40" i="3" s="1"/>
  <c r="T40" i="3"/>
  <c r="S40" i="3"/>
  <c r="AD39" i="3"/>
  <c r="AG39" i="3" s="1"/>
  <c r="W39" i="3"/>
  <c r="X39" i="3" s="1"/>
  <c r="AA39" i="3" s="1"/>
  <c r="V39" i="3"/>
  <c r="AM39" i="3" s="1"/>
  <c r="AN39" i="3" s="1"/>
  <c r="T39" i="3"/>
  <c r="S39" i="3"/>
  <c r="AD8" i="3"/>
  <c r="AG8" i="3" s="1"/>
  <c r="W8" i="3"/>
  <c r="V8" i="3"/>
  <c r="AM8" i="3" s="1"/>
  <c r="T8" i="3"/>
  <c r="S8" i="3"/>
  <c r="AD1312" i="3"/>
  <c r="AG1312" i="3" s="1"/>
  <c r="W1312" i="3"/>
  <c r="X1312" i="3" s="1"/>
  <c r="AA1312" i="3" s="1"/>
  <c r="V1312" i="3"/>
  <c r="AM1312" i="3" s="1"/>
  <c r="AN1312" i="3" s="1"/>
  <c r="T1312" i="3"/>
  <c r="S1312" i="3"/>
  <c r="AD1311" i="3"/>
  <c r="W1311" i="3"/>
  <c r="V1311" i="3"/>
  <c r="AM1311" i="3" s="1"/>
  <c r="T1311" i="3"/>
  <c r="S1311" i="3"/>
  <c r="AD1310" i="3"/>
  <c r="W1310" i="3"/>
  <c r="X1310" i="3" s="1"/>
  <c r="AA1310" i="3" s="1"/>
  <c r="V1310" i="3"/>
  <c r="AM1310" i="3" s="1"/>
  <c r="AN1310" i="3" s="1"/>
  <c r="T1310" i="3"/>
  <c r="S1310" i="3"/>
  <c r="AD1309" i="3"/>
  <c r="W1309" i="3"/>
  <c r="V1309" i="3"/>
  <c r="AM1309" i="3" s="1"/>
  <c r="T1309" i="3"/>
  <c r="S1309" i="3"/>
  <c r="AD1308" i="3"/>
  <c r="AF1308" i="3" s="1"/>
  <c r="W1308" i="3"/>
  <c r="X1308" i="3" s="1"/>
  <c r="AA1308" i="3" s="1"/>
  <c r="V1308" i="3"/>
  <c r="AM1308" i="3" s="1"/>
  <c r="AN1308" i="3" s="1"/>
  <c r="T1308" i="3"/>
  <c r="S1308" i="3"/>
  <c r="AD1307" i="3"/>
  <c r="W1307" i="3"/>
  <c r="V1307" i="3"/>
  <c r="AM1307" i="3" s="1"/>
  <c r="T1307" i="3"/>
  <c r="S1307" i="3"/>
  <c r="AD847" i="3"/>
  <c r="W847" i="3"/>
  <c r="V847" i="3"/>
  <c r="AM847" i="3" s="1"/>
  <c r="T847" i="3"/>
  <c r="S847" i="3"/>
  <c r="AD843" i="3"/>
  <c r="AG843" i="3" s="1"/>
  <c r="W843" i="3"/>
  <c r="V843" i="3"/>
  <c r="AM843" i="3" s="1"/>
  <c r="T843" i="3"/>
  <c r="S843" i="3"/>
  <c r="AG727" i="3"/>
  <c r="AD727" i="3"/>
  <c r="AF727" i="3" s="1"/>
  <c r="W727" i="3"/>
  <c r="V727" i="3"/>
  <c r="AM727" i="3" s="1"/>
  <c r="T727" i="3"/>
  <c r="S727" i="3"/>
  <c r="AD735" i="3"/>
  <c r="W735" i="3"/>
  <c r="V735" i="3"/>
  <c r="AM735" i="3" s="1"/>
  <c r="T735" i="3"/>
  <c r="S735" i="3"/>
  <c r="AD870" i="3"/>
  <c r="W870" i="3"/>
  <c r="X870" i="3" s="1"/>
  <c r="AA870" i="3" s="1"/>
  <c r="V870" i="3"/>
  <c r="AM870" i="3" s="1"/>
  <c r="T870" i="3"/>
  <c r="S870" i="3"/>
  <c r="AD896" i="3"/>
  <c r="AG896" i="3" s="1"/>
  <c r="W896" i="3"/>
  <c r="X896" i="3" s="1"/>
  <c r="AA896" i="3" s="1"/>
  <c r="V896" i="3"/>
  <c r="AM896" i="3" s="1"/>
  <c r="T896" i="3"/>
  <c r="S896" i="3"/>
  <c r="AD904" i="3"/>
  <c r="W904" i="3"/>
  <c r="X904" i="3" s="1"/>
  <c r="AA904" i="3" s="1"/>
  <c r="V904" i="3"/>
  <c r="AM904" i="3" s="1"/>
  <c r="T904" i="3"/>
  <c r="S904" i="3"/>
  <c r="AD719" i="3"/>
  <c r="AF719" i="3" s="1"/>
  <c r="W719" i="3"/>
  <c r="X719" i="3" s="1"/>
  <c r="AA719" i="3" s="1"/>
  <c r="V719" i="3"/>
  <c r="AM719" i="3" s="1"/>
  <c r="T719" i="3"/>
  <c r="S719" i="3"/>
  <c r="AD1306" i="3"/>
  <c r="W1306" i="3"/>
  <c r="V1306" i="3"/>
  <c r="AM1306" i="3" s="1"/>
  <c r="T1306" i="3"/>
  <c r="S1306" i="3"/>
  <c r="AD1005" i="3"/>
  <c r="AG1005" i="3" s="1"/>
  <c r="W1005" i="3"/>
  <c r="V1005" i="3"/>
  <c r="AM1005" i="3" s="1"/>
  <c r="T1005" i="3"/>
  <c r="S1005" i="3"/>
  <c r="AD1029" i="3"/>
  <c r="AG1029" i="3" s="1"/>
  <c r="W1029" i="3"/>
  <c r="V1029" i="3"/>
  <c r="AM1029" i="3" s="1"/>
  <c r="T1029" i="3"/>
  <c r="S1029" i="3"/>
  <c r="AD1305" i="3"/>
  <c r="AG1305" i="3" s="1"/>
  <c r="Y1305" i="3"/>
  <c r="W1305" i="3"/>
  <c r="X1305" i="3" s="1"/>
  <c r="AA1305" i="3" s="1"/>
  <c r="V1305" i="3"/>
  <c r="AM1305" i="3" s="1"/>
  <c r="AN1305" i="3" s="1"/>
  <c r="T1305" i="3"/>
  <c r="S1305" i="3"/>
  <c r="AD1304" i="3"/>
  <c r="W1304" i="3"/>
  <c r="V1304" i="3"/>
  <c r="AM1304" i="3" s="1"/>
  <c r="T1304" i="3"/>
  <c r="S1304" i="3"/>
  <c r="AD1303" i="3"/>
  <c r="W1303" i="3"/>
  <c r="V1303" i="3"/>
  <c r="AM1303" i="3" s="1"/>
  <c r="T1303" i="3"/>
  <c r="S1303" i="3"/>
  <c r="AD1302" i="3"/>
  <c r="AG1302" i="3" s="1"/>
  <c r="W1302" i="3"/>
  <c r="X1302" i="3" s="1"/>
  <c r="AA1302" i="3" s="1"/>
  <c r="V1302" i="3"/>
  <c r="AM1302" i="3" s="1"/>
  <c r="AN1302" i="3" s="1"/>
  <c r="T1302" i="3"/>
  <c r="S1302" i="3"/>
  <c r="AD801" i="3"/>
  <c r="W801" i="3"/>
  <c r="V801" i="3"/>
  <c r="AM801" i="3" s="1"/>
  <c r="T801" i="3"/>
  <c r="S801" i="3"/>
  <c r="AD895" i="3"/>
  <c r="AG895" i="3" s="1"/>
  <c r="W895" i="3"/>
  <c r="V895" i="3"/>
  <c r="AM895" i="3" s="1"/>
  <c r="T895" i="3"/>
  <c r="S895" i="3"/>
  <c r="AD907" i="3"/>
  <c r="AG907" i="3" s="1"/>
  <c r="W907" i="3"/>
  <c r="V907" i="3"/>
  <c r="AM907" i="3" s="1"/>
  <c r="T907" i="3"/>
  <c r="S907" i="3"/>
  <c r="AD868" i="3"/>
  <c r="W868" i="3"/>
  <c r="V868" i="3"/>
  <c r="AM868" i="3" s="1"/>
  <c r="T868" i="3"/>
  <c r="S868" i="3"/>
  <c r="AD1301" i="3"/>
  <c r="W1301" i="3"/>
  <c r="V1301" i="3"/>
  <c r="AM1301" i="3" s="1"/>
  <c r="T1301" i="3"/>
  <c r="S1301" i="3"/>
  <c r="AD1300" i="3"/>
  <c r="AF1300" i="3" s="1"/>
  <c r="W1300" i="3"/>
  <c r="X1300" i="3" s="1"/>
  <c r="AA1300" i="3" s="1"/>
  <c r="V1300" i="3"/>
  <c r="AM1300" i="3" s="1"/>
  <c r="AN1300" i="3" s="1"/>
  <c r="T1300" i="3"/>
  <c r="S1300" i="3"/>
  <c r="AD981" i="3"/>
  <c r="AG981" i="3" s="1"/>
  <c r="W981" i="3"/>
  <c r="V981" i="3"/>
  <c r="AM981" i="3" s="1"/>
  <c r="T981" i="3"/>
  <c r="S981" i="3"/>
  <c r="AD1035" i="3"/>
  <c r="AG1035" i="3" s="1"/>
  <c r="W1035" i="3"/>
  <c r="V1035" i="3"/>
  <c r="AM1035" i="3" s="1"/>
  <c r="T1035" i="3"/>
  <c r="S1035" i="3"/>
  <c r="AD1008" i="3"/>
  <c r="AG1008" i="3" s="1"/>
  <c r="W1008" i="3"/>
  <c r="X1008" i="3" s="1"/>
  <c r="AA1008" i="3" s="1"/>
  <c r="V1008" i="3"/>
  <c r="AM1008" i="3" s="1"/>
  <c r="T1008" i="3"/>
  <c r="S1008" i="3"/>
  <c r="AD1009" i="3"/>
  <c r="W1009" i="3"/>
  <c r="V1009" i="3"/>
  <c r="AM1009" i="3" s="1"/>
  <c r="T1009" i="3"/>
  <c r="S1009" i="3"/>
  <c r="AD1299" i="3"/>
  <c r="W1299" i="3"/>
  <c r="X1299" i="3" s="1"/>
  <c r="AA1299" i="3" s="1"/>
  <c r="V1299" i="3"/>
  <c r="AM1299" i="3" s="1"/>
  <c r="AN1299" i="3" s="1"/>
  <c r="T1299" i="3"/>
  <c r="S1299" i="3"/>
  <c r="AD1298" i="3"/>
  <c r="W1298" i="3"/>
  <c r="V1298" i="3"/>
  <c r="AM1298" i="3" s="1"/>
  <c r="T1298" i="3"/>
  <c r="S1298" i="3"/>
  <c r="AD1297" i="3"/>
  <c r="AG1297" i="3" s="1"/>
  <c r="W1297" i="3"/>
  <c r="X1297" i="3" s="1"/>
  <c r="AA1297" i="3" s="1"/>
  <c r="V1297" i="3"/>
  <c r="AM1297" i="3" s="1"/>
  <c r="AN1297" i="3" s="1"/>
  <c r="T1297" i="3"/>
  <c r="S1297" i="3"/>
  <c r="AD1296" i="3"/>
  <c r="W1296" i="3"/>
  <c r="V1296" i="3"/>
  <c r="AM1296" i="3" s="1"/>
  <c r="T1296" i="3"/>
  <c r="S1296" i="3"/>
  <c r="AD760" i="3"/>
  <c r="AG760" i="3" s="1"/>
  <c r="W760" i="3"/>
  <c r="V760" i="3"/>
  <c r="AM760" i="3" s="1"/>
  <c r="T760" i="3"/>
  <c r="S760" i="3"/>
  <c r="AD880" i="3"/>
  <c r="W880" i="3"/>
  <c r="V880" i="3"/>
  <c r="AM880" i="3" s="1"/>
  <c r="T880" i="3"/>
  <c r="S880" i="3"/>
  <c r="AD888" i="3"/>
  <c r="W888" i="3"/>
  <c r="V888" i="3"/>
  <c r="AM888" i="3" s="1"/>
  <c r="T888" i="3"/>
  <c r="S888" i="3"/>
  <c r="AD905" i="3"/>
  <c r="AF905" i="3" s="1"/>
  <c r="W905" i="3"/>
  <c r="X905" i="3" s="1"/>
  <c r="AA905" i="3" s="1"/>
  <c r="V905" i="3"/>
  <c r="AM905" i="3" s="1"/>
  <c r="T905" i="3"/>
  <c r="S905" i="3"/>
  <c r="AD897" i="3"/>
  <c r="W897" i="3"/>
  <c r="V897" i="3"/>
  <c r="AM897" i="3" s="1"/>
  <c r="T897" i="3"/>
  <c r="S897" i="3"/>
  <c r="AD814" i="3"/>
  <c r="AG814" i="3" s="1"/>
  <c r="W814" i="3"/>
  <c r="X814" i="3" s="1"/>
  <c r="AA814" i="3" s="1"/>
  <c r="V814" i="3"/>
  <c r="AM814" i="3" s="1"/>
  <c r="T814" i="3"/>
  <c r="S814" i="3"/>
  <c r="AD1013" i="3"/>
  <c r="W1013" i="3"/>
  <c r="V1013" i="3"/>
  <c r="AM1013" i="3" s="1"/>
  <c r="T1013" i="3"/>
  <c r="S1013" i="3"/>
  <c r="AD1295" i="3"/>
  <c r="AF1295" i="3" s="1"/>
  <c r="W1295" i="3"/>
  <c r="X1295" i="3" s="1"/>
  <c r="AA1295" i="3" s="1"/>
  <c r="V1295" i="3"/>
  <c r="AM1295" i="3" s="1"/>
  <c r="AN1295" i="3" s="1"/>
  <c r="T1295" i="3"/>
  <c r="S1295" i="3"/>
  <c r="AD1012" i="3"/>
  <c r="AG1012" i="3" s="1"/>
  <c r="W1012" i="3"/>
  <c r="V1012" i="3"/>
  <c r="AM1012" i="3" s="1"/>
  <c r="T1012" i="3"/>
  <c r="S1012" i="3"/>
  <c r="AD1032" i="3"/>
  <c r="AG1032" i="3" s="1"/>
  <c r="W1032" i="3"/>
  <c r="X1032" i="3" s="1"/>
  <c r="V1032" i="3"/>
  <c r="AM1032" i="3" s="1"/>
  <c r="T1032" i="3"/>
  <c r="S1032" i="3"/>
  <c r="AD1024" i="3"/>
  <c r="W1024" i="3"/>
  <c r="V1024" i="3"/>
  <c r="AM1024" i="3" s="1"/>
  <c r="T1024" i="3"/>
  <c r="S1024" i="3"/>
  <c r="AD928" i="3"/>
  <c r="AF928" i="3" s="1"/>
  <c r="W928" i="3"/>
  <c r="X928" i="3" s="1"/>
  <c r="AA928" i="3" s="1"/>
  <c r="V928" i="3"/>
  <c r="AM928" i="3" s="1"/>
  <c r="T928" i="3"/>
  <c r="S928" i="3"/>
  <c r="AD946" i="3"/>
  <c r="W946" i="3"/>
  <c r="V946" i="3"/>
  <c r="AM946" i="3" s="1"/>
  <c r="T946" i="3"/>
  <c r="S946" i="3"/>
  <c r="AG972" i="3"/>
  <c r="AD972" i="3"/>
  <c r="AF972" i="3" s="1"/>
  <c r="W972" i="3"/>
  <c r="X972" i="3" s="1"/>
  <c r="AA972" i="3" s="1"/>
  <c r="V972" i="3"/>
  <c r="AM972" i="3" s="1"/>
  <c r="T972" i="3"/>
  <c r="S972" i="3"/>
  <c r="AD929" i="3"/>
  <c r="AG929" i="3" s="1"/>
  <c r="W929" i="3"/>
  <c r="V929" i="3"/>
  <c r="AM929" i="3" s="1"/>
  <c r="T929" i="3"/>
  <c r="S929" i="3"/>
  <c r="AD1294" i="3"/>
  <c r="AG1294" i="3" s="1"/>
  <c r="W1294" i="3"/>
  <c r="Y1294" i="3" s="1"/>
  <c r="V1294" i="3"/>
  <c r="AM1294" i="3" s="1"/>
  <c r="AN1294" i="3" s="1"/>
  <c r="T1294" i="3"/>
  <c r="S1294" i="3"/>
  <c r="AD1293" i="3"/>
  <c r="AG1293" i="3" s="1"/>
  <c r="W1293" i="3"/>
  <c r="V1293" i="3"/>
  <c r="AM1293" i="3" s="1"/>
  <c r="T1293" i="3"/>
  <c r="S1293" i="3"/>
  <c r="AD1292" i="3"/>
  <c r="AG1292" i="3" s="1"/>
  <c r="W1292" i="3"/>
  <c r="V1292" i="3"/>
  <c r="AM1292" i="3" s="1"/>
  <c r="AN1292" i="3" s="1"/>
  <c r="T1292" i="3"/>
  <c r="S1292" i="3"/>
  <c r="AD730" i="3"/>
  <c r="AG730" i="3" s="1"/>
  <c r="W730" i="3"/>
  <c r="V730" i="3"/>
  <c r="AM730" i="3" s="1"/>
  <c r="T730" i="3"/>
  <c r="S730" i="3"/>
  <c r="AD848" i="3"/>
  <c r="W848" i="3"/>
  <c r="X848" i="3" s="1"/>
  <c r="AA848" i="3" s="1"/>
  <c r="V848" i="3"/>
  <c r="AM848" i="3" s="1"/>
  <c r="T848" i="3"/>
  <c r="S848" i="3"/>
  <c r="AD882" i="3"/>
  <c r="AG882" i="3" s="1"/>
  <c r="W882" i="3"/>
  <c r="V882" i="3"/>
  <c r="AM882" i="3" s="1"/>
  <c r="T882" i="3"/>
  <c r="S882" i="3"/>
  <c r="AD891" i="3"/>
  <c r="AF891" i="3" s="1"/>
  <c r="W891" i="3"/>
  <c r="X891" i="3" s="1"/>
  <c r="AA891" i="3" s="1"/>
  <c r="V891" i="3"/>
  <c r="AM891" i="3" s="1"/>
  <c r="T891" i="3"/>
  <c r="S891" i="3"/>
  <c r="AD862" i="3"/>
  <c r="W862" i="3"/>
  <c r="V862" i="3"/>
  <c r="AM862" i="3" s="1"/>
  <c r="T862" i="3"/>
  <c r="S862" i="3"/>
  <c r="AD745" i="3"/>
  <c r="AF745" i="3" s="1"/>
  <c r="W745" i="3"/>
  <c r="V745" i="3"/>
  <c r="AM745" i="3" s="1"/>
  <c r="T745" i="3"/>
  <c r="S745" i="3"/>
  <c r="AD913" i="3"/>
  <c r="AG913" i="3" s="1"/>
  <c r="W913" i="3"/>
  <c r="X913" i="3" s="1"/>
  <c r="AA913" i="3" s="1"/>
  <c r="V913" i="3"/>
  <c r="AM913" i="3" s="1"/>
  <c r="T913" i="3"/>
  <c r="S913" i="3"/>
  <c r="AD1291" i="3"/>
  <c r="W1291" i="3"/>
  <c r="V1291" i="3"/>
  <c r="AM1291" i="3" s="1"/>
  <c r="T1291" i="3"/>
  <c r="S1291" i="3"/>
  <c r="AD1290" i="3"/>
  <c r="W1290" i="3"/>
  <c r="V1290" i="3"/>
  <c r="AM1290" i="3" s="1"/>
  <c r="T1290" i="3"/>
  <c r="S1290" i="3"/>
  <c r="AD988" i="3"/>
  <c r="AG988" i="3" s="1"/>
  <c r="W988" i="3"/>
  <c r="X988" i="3" s="1"/>
  <c r="V988" i="3"/>
  <c r="AM988" i="3" s="1"/>
  <c r="T988" i="3"/>
  <c r="S988" i="3"/>
  <c r="AD1289" i="3"/>
  <c r="AG1289" i="3" s="1"/>
  <c r="W1289" i="3"/>
  <c r="V1289" i="3"/>
  <c r="AM1289" i="3" s="1"/>
  <c r="T1289" i="3"/>
  <c r="S1289" i="3"/>
  <c r="AD1288" i="3"/>
  <c r="W1288" i="3"/>
  <c r="V1288" i="3"/>
  <c r="AM1288" i="3" s="1"/>
  <c r="AN1288" i="3" s="1"/>
  <c r="T1288" i="3"/>
  <c r="S1288" i="3"/>
  <c r="AD1287" i="3"/>
  <c r="AG1287" i="3" s="1"/>
  <c r="W1287" i="3"/>
  <c r="V1287" i="3"/>
  <c r="AM1287" i="3" s="1"/>
  <c r="T1287" i="3"/>
  <c r="S1287" i="3"/>
  <c r="AJ1287" i="3" s="1"/>
  <c r="AD985" i="3"/>
  <c r="AG985" i="3" s="1"/>
  <c r="W985" i="3"/>
  <c r="Y985" i="3" s="1"/>
  <c r="V985" i="3"/>
  <c r="AM985" i="3" s="1"/>
  <c r="T985" i="3"/>
  <c r="S985" i="3"/>
  <c r="AD1286" i="3"/>
  <c r="AG1286" i="3" s="1"/>
  <c r="W1286" i="3"/>
  <c r="V1286" i="3"/>
  <c r="AM1286" i="3" s="1"/>
  <c r="T1286" i="3"/>
  <c r="S1286" i="3"/>
  <c r="AD1285" i="3"/>
  <c r="W1285" i="3"/>
  <c r="X1285" i="3" s="1"/>
  <c r="V1285" i="3"/>
  <c r="AM1285" i="3" s="1"/>
  <c r="AN1285" i="3" s="1"/>
  <c r="T1285" i="3"/>
  <c r="S1285" i="3"/>
  <c r="AD1284" i="3"/>
  <c r="AG1284" i="3" s="1"/>
  <c r="W1284" i="3"/>
  <c r="V1284" i="3"/>
  <c r="AM1284" i="3" s="1"/>
  <c r="T1284" i="3"/>
  <c r="S1284" i="3"/>
  <c r="AD935" i="3"/>
  <c r="AF935" i="3" s="1"/>
  <c r="W935" i="3"/>
  <c r="X935" i="3" s="1"/>
  <c r="AA935" i="3" s="1"/>
  <c r="V935" i="3"/>
  <c r="AM935" i="3" s="1"/>
  <c r="T935" i="3"/>
  <c r="S935" i="3"/>
  <c r="AD949" i="3"/>
  <c r="W949" i="3"/>
  <c r="V949" i="3"/>
  <c r="AM949" i="3" s="1"/>
  <c r="T949" i="3"/>
  <c r="S949" i="3"/>
  <c r="AD936" i="3"/>
  <c r="AF936" i="3" s="1"/>
  <c r="W936" i="3"/>
  <c r="V936" i="3"/>
  <c r="AM936" i="3" s="1"/>
  <c r="T936" i="3"/>
  <c r="S936" i="3"/>
  <c r="AD1283" i="3"/>
  <c r="AG1283" i="3" s="1"/>
  <c r="W1283" i="3"/>
  <c r="V1283" i="3"/>
  <c r="AM1283" i="3" s="1"/>
  <c r="T1283" i="3"/>
  <c r="S1283" i="3"/>
  <c r="AD1282" i="3"/>
  <c r="AG1282" i="3" s="1"/>
  <c r="Y1282" i="3"/>
  <c r="W1282" i="3"/>
  <c r="X1282" i="3" s="1"/>
  <c r="AA1282" i="3" s="1"/>
  <c r="V1282" i="3"/>
  <c r="AM1282" i="3" s="1"/>
  <c r="AN1282" i="3" s="1"/>
  <c r="T1282" i="3"/>
  <c r="S1282" i="3"/>
  <c r="AD731" i="3"/>
  <c r="AG731" i="3" s="1"/>
  <c r="W731" i="3"/>
  <c r="V731" i="3"/>
  <c r="AM731" i="3" s="1"/>
  <c r="T731" i="3"/>
  <c r="S731" i="3"/>
  <c r="AD855" i="3"/>
  <c r="W855" i="3"/>
  <c r="X855" i="3" s="1"/>
  <c r="AA855" i="3" s="1"/>
  <c r="V855" i="3"/>
  <c r="AM855" i="3" s="1"/>
  <c r="T855" i="3"/>
  <c r="S855" i="3"/>
  <c r="AD889" i="3"/>
  <c r="AG889" i="3" s="1"/>
  <c r="W889" i="3"/>
  <c r="V889" i="3"/>
  <c r="AM889" i="3" s="1"/>
  <c r="T889" i="3"/>
  <c r="S889" i="3"/>
  <c r="AF886" i="3"/>
  <c r="AD886" i="3"/>
  <c r="W886" i="3"/>
  <c r="X886" i="3" s="1"/>
  <c r="AA886" i="3" s="1"/>
  <c r="V886" i="3"/>
  <c r="AM886" i="3" s="1"/>
  <c r="T886" i="3"/>
  <c r="S886" i="3"/>
  <c r="AD852" i="3"/>
  <c r="AG852" i="3" s="1"/>
  <c r="W852" i="3"/>
  <c r="V852" i="3"/>
  <c r="AM852" i="3" s="1"/>
  <c r="T852" i="3"/>
  <c r="S852" i="3"/>
  <c r="AD1281" i="3"/>
  <c r="AF1281" i="3" s="1"/>
  <c r="W1281" i="3"/>
  <c r="X1281" i="3" s="1"/>
  <c r="AA1281" i="3" s="1"/>
  <c r="V1281" i="3"/>
  <c r="AM1281" i="3" s="1"/>
  <c r="AN1281" i="3" s="1"/>
  <c r="T1281" i="3"/>
  <c r="S1281" i="3"/>
  <c r="AD1280" i="3"/>
  <c r="AG1280" i="3" s="1"/>
  <c r="W1280" i="3"/>
  <c r="V1280" i="3"/>
  <c r="AM1280" i="3" s="1"/>
  <c r="T1280" i="3"/>
  <c r="S1280" i="3"/>
  <c r="AD1279" i="3"/>
  <c r="AG1279" i="3" s="1"/>
  <c r="W1279" i="3"/>
  <c r="V1279" i="3"/>
  <c r="AM1279" i="3" s="1"/>
  <c r="T1279" i="3"/>
  <c r="S1279" i="3"/>
  <c r="AD1007" i="3"/>
  <c r="AF1007" i="3" s="1"/>
  <c r="W1007" i="3"/>
  <c r="X1007" i="3" s="1"/>
  <c r="V1007" i="3"/>
  <c r="AM1007" i="3" s="1"/>
  <c r="T1007" i="3"/>
  <c r="S1007" i="3"/>
  <c r="AD140" i="3"/>
  <c r="AG140" i="3" s="1"/>
  <c r="W140" i="3"/>
  <c r="V140" i="3"/>
  <c r="AM140" i="3" s="1"/>
  <c r="T140" i="3"/>
  <c r="S140" i="3"/>
  <c r="AD1278" i="3"/>
  <c r="AG1278" i="3" s="1"/>
  <c r="W1278" i="3"/>
  <c r="X1278" i="3" s="1"/>
  <c r="V1278" i="3"/>
  <c r="AM1278" i="3" s="1"/>
  <c r="AN1278" i="3" s="1"/>
  <c r="T1278" i="3"/>
  <c r="S1278" i="3"/>
  <c r="AD1277" i="3"/>
  <c r="AG1277" i="3" s="1"/>
  <c r="W1277" i="3"/>
  <c r="V1277" i="3"/>
  <c r="AM1277" i="3" s="1"/>
  <c r="T1277" i="3"/>
  <c r="S1277" i="3"/>
  <c r="AD1276" i="3"/>
  <c r="AH1276" i="3" s="1"/>
  <c r="W1276" i="3"/>
  <c r="X1276" i="3" s="1"/>
  <c r="V1276" i="3"/>
  <c r="AM1276" i="3" s="1"/>
  <c r="AN1276" i="3" s="1"/>
  <c r="T1276" i="3"/>
  <c r="S1276" i="3"/>
  <c r="AD342" i="3"/>
  <c r="AG342" i="3" s="1"/>
  <c r="W342" i="3"/>
  <c r="V342" i="3"/>
  <c r="AM342" i="3" s="1"/>
  <c r="T342" i="3"/>
  <c r="S342" i="3"/>
  <c r="AD1275" i="3"/>
  <c r="AG1275" i="3" s="1"/>
  <c r="Y1275" i="3"/>
  <c r="W1275" i="3"/>
  <c r="X1275" i="3" s="1"/>
  <c r="V1275" i="3"/>
  <c r="AM1275" i="3" s="1"/>
  <c r="AN1275" i="3" s="1"/>
  <c r="T1275" i="3"/>
  <c r="S1275" i="3"/>
  <c r="AD1274" i="3"/>
  <c r="AG1274" i="3" s="1"/>
  <c r="W1274" i="3"/>
  <c r="V1274" i="3"/>
  <c r="AM1274" i="3" s="1"/>
  <c r="T1274" i="3"/>
  <c r="S1274" i="3"/>
  <c r="AD297" i="3"/>
  <c r="W297" i="3"/>
  <c r="X297" i="3" s="1"/>
  <c r="V297" i="3"/>
  <c r="AM297" i="3" s="1"/>
  <c r="T297" i="3"/>
  <c r="S297" i="3"/>
  <c r="AD627" i="3"/>
  <c r="AG627" i="3" s="1"/>
  <c r="W627" i="3"/>
  <c r="V627" i="3"/>
  <c r="AM627" i="3" s="1"/>
  <c r="T627" i="3"/>
  <c r="S627" i="3"/>
  <c r="AD663" i="3"/>
  <c r="AF663" i="3" s="1"/>
  <c r="W663" i="3"/>
  <c r="X663" i="3" s="1"/>
  <c r="V663" i="3"/>
  <c r="AM663" i="3" s="1"/>
  <c r="T663" i="3"/>
  <c r="S663" i="3"/>
  <c r="AD698" i="3"/>
  <c r="AG698" i="3" s="1"/>
  <c r="W698" i="3"/>
  <c r="V698" i="3"/>
  <c r="AM698" i="3" s="1"/>
  <c r="T698" i="3"/>
  <c r="S698" i="3"/>
  <c r="AD695" i="3"/>
  <c r="Y695" i="3"/>
  <c r="W695" i="3"/>
  <c r="X695" i="3" s="1"/>
  <c r="V695" i="3"/>
  <c r="AM695" i="3" s="1"/>
  <c r="T695" i="3"/>
  <c r="S695" i="3"/>
  <c r="AD644" i="3"/>
  <c r="AG644" i="3" s="1"/>
  <c r="W644" i="3"/>
  <c r="V644" i="3"/>
  <c r="AM644" i="3" s="1"/>
  <c r="T644" i="3"/>
  <c r="S644" i="3"/>
  <c r="AD1273" i="3"/>
  <c r="AG1273" i="3" s="1"/>
  <c r="W1273" i="3"/>
  <c r="X1273" i="3" s="1"/>
  <c r="V1273" i="3"/>
  <c r="AM1273" i="3" s="1"/>
  <c r="AN1273" i="3" s="1"/>
  <c r="T1273" i="3"/>
  <c r="S1273" i="3"/>
  <c r="AD1272" i="3"/>
  <c r="AG1272" i="3" s="1"/>
  <c r="W1272" i="3"/>
  <c r="V1272" i="3"/>
  <c r="AM1272" i="3" s="1"/>
  <c r="T1272" i="3"/>
  <c r="S1272" i="3"/>
  <c r="AD1271" i="3"/>
  <c r="AF1271" i="3" s="1"/>
  <c r="W1271" i="3"/>
  <c r="X1271" i="3" s="1"/>
  <c r="V1271" i="3"/>
  <c r="AM1271" i="3" s="1"/>
  <c r="AN1271" i="3" s="1"/>
  <c r="T1271" i="3"/>
  <c r="S1271" i="3"/>
  <c r="AD1270" i="3"/>
  <c r="W1270" i="3"/>
  <c r="X1270" i="3" s="1"/>
  <c r="V1270" i="3"/>
  <c r="AM1270" i="3" s="1"/>
  <c r="AN1270" i="3" s="1"/>
  <c r="T1270" i="3"/>
  <c r="S1270" i="3"/>
  <c r="AD1269" i="3"/>
  <c r="W1269" i="3"/>
  <c r="X1269" i="3" s="1"/>
  <c r="V1269" i="3"/>
  <c r="AM1269" i="3" s="1"/>
  <c r="T1269" i="3"/>
  <c r="S1269" i="3"/>
  <c r="AD276" i="3"/>
  <c r="AG276" i="3" s="1"/>
  <c r="W276" i="3"/>
  <c r="X276" i="3" s="1"/>
  <c r="V276" i="3"/>
  <c r="AM276" i="3" s="1"/>
  <c r="T276" i="3"/>
  <c r="S276" i="3"/>
  <c r="AD139" i="3"/>
  <c r="W139" i="3"/>
  <c r="X139" i="3" s="1"/>
  <c r="V139" i="3"/>
  <c r="AM139" i="3" s="1"/>
  <c r="T139" i="3"/>
  <c r="S139" i="3"/>
  <c r="AD380" i="3"/>
  <c r="AF380" i="3" s="1"/>
  <c r="W380" i="3"/>
  <c r="X380" i="3" s="1"/>
  <c r="V380" i="3"/>
  <c r="AM380" i="3" s="1"/>
  <c r="T380" i="3"/>
  <c r="S380" i="3"/>
  <c r="AD549" i="3"/>
  <c r="W549" i="3"/>
  <c r="X549" i="3" s="1"/>
  <c r="V549" i="3"/>
  <c r="AM549" i="3" s="1"/>
  <c r="T549" i="3"/>
  <c r="S549" i="3"/>
  <c r="AD668" i="3"/>
  <c r="W668" i="3"/>
  <c r="X668" i="3" s="1"/>
  <c r="V668" i="3"/>
  <c r="AM668" i="3" s="1"/>
  <c r="T668" i="3"/>
  <c r="S668" i="3"/>
  <c r="AD694" i="3"/>
  <c r="W694" i="3"/>
  <c r="X694" i="3" s="1"/>
  <c r="V694" i="3"/>
  <c r="AM694" i="3" s="1"/>
  <c r="T694" i="3"/>
  <c r="S694" i="3"/>
  <c r="AD678" i="3"/>
  <c r="AF678" i="3" s="1"/>
  <c r="W678" i="3"/>
  <c r="V678" i="3"/>
  <c r="AM678" i="3" s="1"/>
  <c r="T678" i="3"/>
  <c r="S678" i="3"/>
  <c r="AD587" i="3"/>
  <c r="W587" i="3"/>
  <c r="X587" i="3" s="1"/>
  <c r="V587" i="3"/>
  <c r="AM587" i="3" s="1"/>
  <c r="T587" i="3"/>
  <c r="S587" i="3"/>
  <c r="AD1268" i="3"/>
  <c r="AG1268" i="3" s="1"/>
  <c r="Z1268" i="3"/>
  <c r="W1268" i="3"/>
  <c r="X1268" i="3" s="1"/>
  <c r="V1268" i="3"/>
  <c r="AM1268" i="3" s="1"/>
  <c r="AN1268" i="3" s="1"/>
  <c r="T1268" i="3"/>
  <c r="S1268" i="3"/>
  <c r="AD1267" i="3"/>
  <c r="W1267" i="3"/>
  <c r="X1267" i="3" s="1"/>
  <c r="V1267" i="3"/>
  <c r="AM1267" i="3" s="1"/>
  <c r="T1267" i="3"/>
  <c r="S1267" i="3"/>
  <c r="AD1266" i="3"/>
  <c r="AF1266" i="3" s="1"/>
  <c r="W1266" i="3"/>
  <c r="X1266" i="3" s="1"/>
  <c r="V1266" i="3"/>
  <c r="AM1266" i="3" s="1"/>
  <c r="AN1266" i="3" s="1"/>
  <c r="T1266" i="3"/>
  <c r="S1266" i="3"/>
  <c r="AD138" i="3"/>
  <c r="W138" i="3"/>
  <c r="X138" i="3" s="1"/>
  <c r="V138" i="3"/>
  <c r="AM138" i="3" s="1"/>
  <c r="T138" i="3"/>
  <c r="S138" i="3"/>
  <c r="AD137" i="3"/>
  <c r="W137" i="3"/>
  <c r="V137" i="3"/>
  <c r="AM137" i="3" s="1"/>
  <c r="AN137" i="3" s="1"/>
  <c r="T137" i="3"/>
  <c r="S137" i="3"/>
  <c r="AD384" i="3"/>
  <c r="W384" i="3"/>
  <c r="X384" i="3" s="1"/>
  <c r="V384" i="3"/>
  <c r="AM384" i="3" s="1"/>
  <c r="T384" i="3"/>
  <c r="S384" i="3"/>
  <c r="AD598" i="3"/>
  <c r="W598" i="3"/>
  <c r="X598" i="3" s="1"/>
  <c r="V598" i="3"/>
  <c r="AM598" i="3" s="1"/>
  <c r="T598" i="3"/>
  <c r="S598" i="3"/>
  <c r="AD638" i="3"/>
  <c r="W638" i="3"/>
  <c r="X638" i="3" s="1"/>
  <c r="V638" i="3"/>
  <c r="AM638" i="3" s="1"/>
  <c r="T638" i="3"/>
  <c r="S638" i="3"/>
  <c r="AD669" i="3"/>
  <c r="AG669" i="3" s="1"/>
  <c r="W669" i="3"/>
  <c r="V669" i="3"/>
  <c r="AM669" i="3" s="1"/>
  <c r="T669" i="3"/>
  <c r="S669" i="3"/>
  <c r="AD623" i="3"/>
  <c r="W623" i="3"/>
  <c r="X623" i="3" s="1"/>
  <c r="V623" i="3"/>
  <c r="AM623" i="3" s="1"/>
  <c r="T623" i="3"/>
  <c r="S623" i="3"/>
  <c r="AD526" i="3"/>
  <c r="AF526" i="3" s="1"/>
  <c r="W526" i="3"/>
  <c r="X526" i="3" s="1"/>
  <c r="V526" i="3"/>
  <c r="AM526" i="3" s="1"/>
  <c r="T526" i="3"/>
  <c r="S526" i="3"/>
  <c r="AD1265" i="3"/>
  <c r="W1265" i="3"/>
  <c r="X1265" i="3" s="1"/>
  <c r="V1265" i="3"/>
  <c r="AM1265" i="3" s="1"/>
  <c r="AN1265" i="3" s="1"/>
  <c r="T1265" i="3"/>
  <c r="S1265" i="3"/>
  <c r="AD1264" i="3"/>
  <c r="W1264" i="3"/>
  <c r="X1264" i="3" s="1"/>
  <c r="V1264" i="3"/>
  <c r="AM1264" i="3" s="1"/>
  <c r="T1264" i="3"/>
  <c r="S1264" i="3"/>
  <c r="AD1263" i="3"/>
  <c r="AF1263" i="3" s="1"/>
  <c r="W1263" i="3"/>
  <c r="X1263" i="3" s="1"/>
  <c r="V1263" i="3"/>
  <c r="AM1263" i="3" s="1"/>
  <c r="AN1263" i="3" s="1"/>
  <c r="T1263" i="3"/>
  <c r="S1263" i="3"/>
  <c r="AD136" i="3"/>
  <c r="W136" i="3"/>
  <c r="X136" i="3" s="1"/>
  <c r="V136" i="3"/>
  <c r="AM136" i="3" s="1"/>
  <c r="T136" i="3"/>
  <c r="S136" i="3"/>
  <c r="AD135" i="3"/>
  <c r="AG135" i="3" s="1"/>
  <c r="W135" i="3"/>
  <c r="X135" i="3" s="1"/>
  <c r="V135" i="3"/>
  <c r="AM135" i="3" s="1"/>
  <c r="AN135" i="3" s="1"/>
  <c r="T135" i="3"/>
  <c r="AI135" i="3" s="1"/>
  <c r="S135" i="3"/>
  <c r="AD400" i="3"/>
  <c r="W400" i="3"/>
  <c r="X400" i="3" s="1"/>
  <c r="V400" i="3"/>
  <c r="AM400" i="3" s="1"/>
  <c r="T400" i="3"/>
  <c r="S400" i="3"/>
  <c r="AD555" i="3"/>
  <c r="AF555" i="3" s="1"/>
  <c r="W555" i="3"/>
  <c r="X555" i="3" s="1"/>
  <c r="V555" i="3"/>
  <c r="AM555" i="3" s="1"/>
  <c r="T555" i="3"/>
  <c r="S555" i="3"/>
  <c r="AD622" i="3"/>
  <c r="W622" i="3"/>
  <c r="X622" i="3" s="1"/>
  <c r="V622" i="3"/>
  <c r="AM622" i="3" s="1"/>
  <c r="T622" i="3"/>
  <c r="S622" i="3"/>
  <c r="AG680" i="3"/>
  <c r="AD680" i="3"/>
  <c r="W680" i="3"/>
  <c r="V680" i="3"/>
  <c r="AM680" i="3" s="1"/>
  <c r="T680" i="3"/>
  <c r="S680" i="3"/>
  <c r="AD600" i="3"/>
  <c r="W600" i="3"/>
  <c r="X600" i="3" s="1"/>
  <c r="V600" i="3"/>
  <c r="AM600" i="3" s="1"/>
  <c r="T600" i="3"/>
  <c r="S600" i="3"/>
  <c r="AD370" i="3"/>
  <c r="Y370" i="3"/>
  <c r="W370" i="3"/>
  <c r="X370" i="3" s="1"/>
  <c r="V370" i="3"/>
  <c r="AM370" i="3" s="1"/>
  <c r="T370" i="3"/>
  <c r="S370" i="3"/>
  <c r="AD1262" i="3"/>
  <c r="W1262" i="3"/>
  <c r="X1262" i="3" s="1"/>
  <c r="V1262" i="3"/>
  <c r="AM1262" i="3" s="1"/>
  <c r="T1262" i="3"/>
  <c r="S1262" i="3"/>
  <c r="AJ1262" i="3" s="1"/>
  <c r="AD1261" i="3"/>
  <c r="AG1261" i="3" s="1"/>
  <c r="W1261" i="3"/>
  <c r="V1261" i="3"/>
  <c r="AM1261" i="3" s="1"/>
  <c r="AN1261" i="3" s="1"/>
  <c r="T1261" i="3"/>
  <c r="S1261" i="3"/>
  <c r="AD1260" i="3"/>
  <c r="W1260" i="3"/>
  <c r="X1260" i="3" s="1"/>
  <c r="V1260" i="3"/>
  <c r="AM1260" i="3" s="1"/>
  <c r="T1260" i="3"/>
  <c r="S1260" i="3"/>
  <c r="AD1259" i="3"/>
  <c r="AF1259" i="3" s="1"/>
  <c r="W1259" i="3"/>
  <c r="X1259" i="3" s="1"/>
  <c r="V1259" i="3"/>
  <c r="AM1259" i="3" s="1"/>
  <c r="AN1259" i="3" s="1"/>
  <c r="T1259" i="3"/>
  <c r="S1259" i="3"/>
  <c r="AD134" i="3"/>
  <c r="W134" i="3"/>
  <c r="X134" i="3" s="1"/>
  <c r="V134" i="3"/>
  <c r="AM134" i="3" s="1"/>
  <c r="T134" i="3"/>
  <c r="S134" i="3"/>
  <c r="AD133" i="3"/>
  <c r="W133" i="3"/>
  <c r="V133" i="3"/>
  <c r="AM133" i="3" s="1"/>
  <c r="AN133" i="3" s="1"/>
  <c r="T133" i="3"/>
  <c r="S133" i="3"/>
  <c r="AD375" i="3"/>
  <c r="W375" i="3"/>
  <c r="X375" i="3" s="1"/>
  <c r="V375" i="3"/>
  <c r="AM375" i="3" s="1"/>
  <c r="T375" i="3"/>
  <c r="S375" i="3"/>
  <c r="AD481" i="3"/>
  <c r="AG481" i="3" s="1"/>
  <c r="W481" i="3"/>
  <c r="X481" i="3" s="1"/>
  <c r="V481" i="3"/>
  <c r="AM481" i="3" s="1"/>
  <c r="T481" i="3"/>
  <c r="S481" i="3"/>
  <c r="AD521" i="3"/>
  <c r="W521" i="3"/>
  <c r="X521" i="3" s="1"/>
  <c r="V521" i="3"/>
  <c r="AM521" i="3" s="1"/>
  <c r="T521" i="3"/>
  <c r="S521" i="3"/>
  <c r="AD610" i="3"/>
  <c r="AG610" i="3" s="1"/>
  <c r="W610" i="3"/>
  <c r="V610" i="3"/>
  <c r="AM610" i="3" s="1"/>
  <c r="T610" i="3"/>
  <c r="S610" i="3"/>
  <c r="AD394" i="3"/>
  <c r="W394" i="3"/>
  <c r="X394" i="3" s="1"/>
  <c r="V394" i="3"/>
  <c r="AM394" i="3" s="1"/>
  <c r="T394" i="3"/>
  <c r="S394" i="3"/>
  <c r="AD1258" i="3"/>
  <c r="AF1258" i="3" s="1"/>
  <c r="W1258" i="3"/>
  <c r="X1258" i="3" s="1"/>
  <c r="V1258" i="3"/>
  <c r="AM1258" i="3" s="1"/>
  <c r="AN1258" i="3" s="1"/>
  <c r="T1258" i="3"/>
  <c r="S1258" i="3"/>
  <c r="AD1257" i="3"/>
  <c r="W1257" i="3"/>
  <c r="X1257" i="3" s="1"/>
  <c r="V1257" i="3"/>
  <c r="AM1257" i="3" s="1"/>
  <c r="T1257" i="3"/>
  <c r="S1257" i="3"/>
  <c r="AD1256" i="3"/>
  <c r="AG1256" i="3" s="1"/>
  <c r="W1256" i="3"/>
  <c r="V1256" i="3"/>
  <c r="AM1256" i="3" s="1"/>
  <c r="AN1256" i="3" s="1"/>
  <c r="T1256" i="3"/>
  <c r="S1256" i="3"/>
  <c r="AD1255" i="3"/>
  <c r="W1255" i="3"/>
  <c r="X1255" i="3" s="1"/>
  <c r="V1255" i="3"/>
  <c r="AM1255" i="3" s="1"/>
  <c r="T1255" i="3"/>
  <c r="S1255" i="3"/>
  <c r="AD132" i="3"/>
  <c r="W132" i="3"/>
  <c r="Y132" i="3" s="1"/>
  <c r="V132" i="3"/>
  <c r="AM132" i="3" s="1"/>
  <c r="AN132" i="3" s="1"/>
  <c r="T132" i="3"/>
  <c r="S132" i="3"/>
  <c r="AD131" i="3"/>
  <c r="W131" i="3"/>
  <c r="X131" i="3" s="1"/>
  <c r="V131" i="3"/>
  <c r="AM131" i="3" s="1"/>
  <c r="T131" i="3"/>
  <c r="S131" i="3"/>
  <c r="AD130" i="3"/>
  <c r="AG130" i="3" s="1"/>
  <c r="W130" i="3"/>
  <c r="X130" i="3" s="1"/>
  <c r="V130" i="3"/>
  <c r="AM130" i="3" s="1"/>
  <c r="AN130" i="3" s="1"/>
  <c r="T130" i="3"/>
  <c r="S130" i="3"/>
  <c r="AD332" i="3"/>
  <c r="W332" i="3"/>
  <c r="X332" i="3" s="1"/>
  <c r="V332" i="3"/>
  <c r="AM332" i="3" s="1"/>
  <c r="T332" i="3"/>
  <c r="S332" i="3"/>
  <c r="AD382" i="3"/>
  <c r="AF382" i="3" s="1"/>
  <c r="W382" i="3"/>
  <c r="X382" i="3" s="1"/>
  <c r="V382" i="3"/>
  <c r="AM382" i="3" s="1"/>
  <c r="T382" i="3"/>
  <c r="S382" i="3"/>
  <c r="AD389" i="3"/>
  <c r="W389" i="3"/>
  <c r="X389" i="3" s="1"/>
  <c r="V389" i="3"/>
  <c r="AM389" i="3" s="1"/>
  <c r="T389" i="3"/>
  <c r="S389" i="3"/>
  <c r="AD383" i="3"/>
  <c r="AF383" i="3" s="1"/>
  <c r="W383" i="3"/>
  <c r="V383" i="3"/>
  <c r="AM383" i="3" s="1"/>
  <c r="T383" i="3"/>
  <c r="S383" i="3"/>
  <c r="AD257" i="3"/>
  <c r="W257" i="3"/>
  <c r="X257" i="3" s="1"/>
  <c r="V257" i="3"/>
  <c r="AM257" i="3" s="1"/>
  <c r="T257" i="3"/>
  <c r="S257" i="3"/>
  <c r="AD1254" i="3"/>
  <c r="AF1254" i="3" s="1"/>
  <c r="Y1254" i="3"/>
  <c r="W1254" i="3"/>
  <c r="X1254" i="3" s="1"/>
  <c r="V1254" i="3"/>
  <c r="AM1254" i="3" s="1"/>
  <c r="AN1254" i="3" s="1"/>
  <c r="T1254" i="3"/>
  <c r="S1254" i="3"/>
  <c r="AD1253" i="3"/>
  <c r="W1253" i="3"/>
  <c r="X1253" i="3" s="1"/>
  <c r="V1253" i="3"/>
  <c r="AM1253" i="3" s="1"/>
  <c r="T1253" i="3"/>
  <c r="S1253" i="3"/>
  <c r="AD1252" i="3"/>
  <c r="AG1252" i="3" s="1"/>
  <c r="W1252" i="3"/>
  <c r="V1252" i="3"/>
  <c r="AM1252" i="3" s="1"/>
  <c r="AN1252" i="3" s="1"/>
  <c r="T1252" i="3"/>
  <c r="S1252" i="3"/>
  <c r="AD129" i="3"/>
  <c r="W129" i="3"/>
  <c r="X129" i="3" s="1"/>
  <c r="V129" i="3"/>
  <c r="AM129" i="3" s="1"/>
  <c r="T129" i="3"/>
  <c r="S129" i="3"/>
  <c r="AD128" i="3"/>
  <c r="AF128" i="3" s="1"/>
  <c r="W128" i="3"/>
  <c r="X128" i="3" s="1"/>
  <c r="V128" i="3"/>
  <c r="AM128" i="3" s="1"/>
  <c r="AN128" i="3" s="1"/>
  <c r="T128" i="3"/>
  <c r="S128" i="3"/>
  <c r="AD38" i="3"/>
  <c r="W38" i="3"/>
  <c r="X38" i="3" s="1"/>
  <c r="V38" i="3"/>
  <c r="AM38" i="3" s="1"/>
  <c r="T38" i="3"/>
  <c r="S38" i="3"/>
  <c r="AD260" i="3"/>
  <c r="AG260" i="3" s="1"/>
  <c r="W260" i="3"/>
  <c r="X260" i="3" s="1"/>
  <c r="V260" i="3"/>
  <c r="AM260" i="3" s="1"/>
  <c r="T260" i="3"/>
  <c r="S260" i="3"/>
  <c r="AD259" i="3"/>
  <c r="W259" i="3"/>
  <c r="X259" i="3" s="1"/>
  <c r="V259" i="3"/>
  <c r="AM259" i="3" s="1"/>
  <c r="T259" i="3"/>
  <c r="S259" i="3"/>
  <c r="AD37" i="3"/>
  <c r="W37" i="3"/>
  <c r="Y37" i="3" s="1"/>
  <c r="V37" i="3"/>
  <c r="AM37" i="3" s="1"/>
  <c r="AN37" i="3" s="1"/>
  <c r="T37" i="3"/>
  <c r="S37" i="3"/>
  <c r="AD1251" i="3"/>
  <c r="X1251" i="3"/>
  <c r="W1251" i="3"/>
  <c r="V1251" i="3"/>
  <c r="AM1251" i="3" s="1"/>
  <c r="T1251" i="3"/>
  <c r="S1251" i="3"/>
  <c r="AD36" i="3"/>
  <c r="AG36" i="3" s="1"/>
  <c r="W36" i="3"/>
  <c r="V36" i="3"/>
  <c r="AM36" i="3" s="1"/>
  <c r="AN36" i="3" s="1"/>
  <c r="T36" i="3"/>
  <c r="S36" i="3"/>
  <c r="AD35" i="3"/>
  <c r="W35" i="3"/>
  <c r="X35" i="3" s="1"/>
  <c r="AA35" i="3" s="1"/>
  <c r="V35" i="3"/>
  <c r="AM35" i="3" s="1"/>
  <c r="T35" i="3"/>
  <c r="S35" i="3"/>
  <c r="AD34" i="3"/>
  <c r="AF34" i="3" s="1"/>
  <c r="W34" i="3"/>
  <c r="X34" i="3" s="1"/>
  <c r="AA34" i="3" s="1"/>
  <c r="V34" i="3"/>
  <c r="AM34" i="3" s="1"/>
  <c r="AN34" i="3" s="1"/>
  <c r="T34" i="3"/>
  <c r="S34" i="3"/>
  <c r="AD33" i="3"/>
  <c r="W33" i="3"/>
  <c r="X33" i="3" s="1"/>
  <c r="AA33" i="3" s="1"/>
  <c r="V33" i="3"/>
  <c r="AM33" i="3" s="1"/>
  <c r="T33" i="3"/>
  <c r="S33" i="3"/>
  <c r="AD32" i="3"/>
  <c r="AF32" i="3" s="1"/>
  <c r="W32" i="3"/>
  <c r="V32" i="3"/>
  <c r="AM32" i="3" s="1"/>
  <c r="AN32" i="3" s="1"/>
  <c r="T32" i="3"/>
  <c r="S32" i="3"/>
  <c r="AD31" i="3"/>
  <c r="W31" i="3"/>
  <c r="X31" i="3" s="1"/>
  <c r="AA31" i="3" s="1"/>
  <c r="V31" i="3"/>
  <c r="AM31" i="3" s="1"/>
  <c r="T31" i="3"/>
  <c r="S31" i="3"/>
  <c r="AD1250" i="3"/>
  <c r="AF1250" i="3" s="1"/>
  <c r="Z1250" i="3"/>
  <c r="Y1250" i="3"/>
  <c r="W1250" i="3"/>
  <c r="X1250" i="3" s="1"/>
  <c r="AA1250" i="3" s="1"/>
  <c r="V1250" i="3"/>
  <c r="AM1250" i="3" s="1"/>
  <c r="AN1250" i="3" s="1"/>
  <c r="T1250" i="3"/>
  <c r="S1250" i="3"/>
  <c r="AD7" i="3"/>
  <c r="W7" i="3"/>
  <c r="X7" i="3" s="1"/>
  <c r="AA7" i="3" s="1"/>
  <c r="V7" i="3"/>
  <c r="AM7" i="3" s="1"/>
  <c r="T7" i="3"/>
  <c r="S7" i="3"/>
  <c r="AD6" i="3"/>
  <c r="AG6" i="3" s="1"/>
  <c r="W6" i="3"/>
  <c r="V6" i="3"/>
  <c r="AM6" i="3" s="1"/>
  <c r="AN6" i="3" s="1"/>
  <c r="T6" i="3"/>
  <c r="S6" i="3"/>
  <c r="AD5" i="3"/>
  <c r="W5" i="3"/>
  <c r="X5" i="3" s="1"/>
  <c r="AA5" i="3" s="1"/>
  <c r="V5" i="3"/>
  <c r="AM5" i="3" s="1"/>
  <c r="T5" i="3"/>
  <c r="S5" i="3"/>
  <c r="AD4" i="3"/>
  <c r="AF4" i="3" s="1"/>
  <c r="W4" i="3"/>
  <c r="X4" i="3" s="1"/>
  <c r="AA4" i="3" s="1"/>
  <c r="V4" i="3"/>
  <c r="AM4" i="3" s="1"/>
  <c r="AN4" i="3" s="1"/>
  <c r="T4" i="3"/>
  <c r="S4" i="3"/>
  <c r="AD1249" i="3"/>
  <c r="W1249" i="3"/>
  <c r="X1249" i="3" s="1"/>
  <c r="AA1249" i="3" s="1"/>
  <c r="V1249" i="3"/>
  <c r="AM1249" i="3" s="1"/>
  <c r="T1249" i="3"/>
  <c r="S1249" i="3"/>
  <c r="AD1248" i="3"/>
  <c r="AG1248" i="3" s="1"/>
  <c r="W1248" i="3"/>
  <c r="X1248" i="3" s="1"/>
  <c r="AA1248" i="3" s="1"/>
  <c r="V1248" i="3"/>
  <c r="AM1248" i="3" s="1"/>
  <c r="AN1248" i="3" s="1"/>
  <c r="T1248" i="3"/>
  <c r="S1248" i="3"/>
  <c r="AD1030" i="3"/>
  <c r="AF1030" i="3" s="1"/>
  <c r="W1030" i="3"/>
  <c r="X1030" i="3" s="1"/>
  <c r="AA1030" i="3" s="1"/>
  <c r="V1030" i="3"/>
  <c r="AM1030" i="3" s="1"/>
  <c r="T1030" i="3"/>
  <c r="S1030" i="3"/>
  <c r="AD1247" i="3"/>
  <c r="W1247" i="3"/>
  <c r="X1247" i="3" s="1"/>
  <c r="AA1247" i="3" s="1"/>
  <c r="V1247" i="3"/>
  <c r="AM1247" i="3" s="1"/>
  <c r="T1247" i="3"/>
  <c r="S1247" i="3"/>
  <c r="AD1046" i="3"/>
  <c r="W1046" i="3"/>
  <c r="V1046" i="3"/>
  <c r="AM1046" i="3" s="1"/>
  <c r="T1046" i="3"/>
  <c r="S1046" i="3"/>
  <c r="AD1040" i="3"/>
  <c r="W1040" i="3"/>
  <c r="X1040" i="3" s="1"/>
  <c r="AA1040" i="3" s="1"/>
  <c r="V1040" i="3"/>
  <c r="AM1040" i="3" s="1"/>
  <c r="T1040" i="3"/>
  <c r="S1040" i="3"/>
  <c r="AD775" i="3"/>
  <c r="W775" i="3"/>
  <c r="X775" i="3" s="1"/>
  <c r="AA775" i="3" s="1"/>
  <c r="V775" i="3"/>
  <c r="AM775" i="3" s="1"/>
  <c r="T775" i="3"/>
  <c r="S775" i="3"/>
  <c r="AJ775" i="3" s="1"/>
  <c r="AD761" i="3"/>
  <c r="AF761" i="3" s="1"/>
  <c r="W761" i="3"/>
  <c r="X761" i="3" s="1"/>
  <c r="AA761" i="3" s="1"/>
  <c r="V761" i="3"/>
  <c r="AM761" i="3" s="1"/>
  <c r="T761" i="3"/>
  <c r="S761" i="3"/>
  <c r="AD738" i="3"/>
  <c r="W738" i="3"/>
  <c r="X738" i="3" s="1"/>
  <c r="AA738" i="3" s="1"/>
  <c r="V738" i="3"/>
  <c r="AM738" i="3" s="1"/>
  <c r="T738" i="3"/>
  <c r="S738" i="3"/>
  <c r="AD1246" i="3"/>
  <c r="AG1246" i="3" s="1"/>
  <c r="W1246" i="3"/>
  <c r="X1246" i="3" s="1"/>
  <c r="AA1246" i="3" s="1"/>
  <c r="V1246" i="3"/>
  <c r="AM1246" i="3" s="1"/>
  <c r="AN1246" i="3" s="1"/>
  <c r="T1246" i="3"/>
  <c r="S1246" i="3"/>
  <c r="AD1245" i="3"/>
  <c r="W1245" i="3"/>
  <c r="X1245" i="3" s="1"/>
  <c r="AA1245" i="3" s="1"/>
  <c r="V1245" i="3"/>
  <c r="AM1245" i="3" s="1"/>
  <c r="T1245" i="3"/>
  <c r="S1245" i="3"/>
  <c r="AD1244" i="3"/>
  <c r="W1244" i="3"/>
  <c r="X1244" i="3" s="1"/>
  <c r="AA1244" i="3" s="1"/>
  <c r="V1244" i="3"/>
  <c r="AM1244" i="3" s="1"/>
  <c r="T1244" i="3"/>
  <c r="S1244" i="3"/>
  <c r="AD1044" i="3"/>
  <c r="AG1044" i="3" s="1"/>
  <c r="W1044" i="3"/>
  <c r="V1044" i="3"/>
  <c r="AM1044" i="3" s="1"/>
  <c r="T1044" i="3"/>
  <c r="S1044" i="3"/>
  <c r="AD1243" i="3"/>
  <c r="W1243" i="3"/>
  <c r="X1243" i="3" s="1"/>
  <c r="AA1243" i="3" s="1"/>
  <c r="V1243" i="3"/>
  <c r="AM1243" i="3" s="1"/>
  <c r="T1243" i="3"/>
  <c r="S1243" i="3"/>
  <c r="AD984" i="3"/>
  <c r="AF984" i="3" s="1"/>
  <c r="W984" i="3"/>
  <c r="X984" i="3" s="1"/>
  <c r="AA984" i="3" s="1"/>
  <c r="V984" i="3"/>
  <c r="AM984" i="3" s="1"/>
  <c r="T984" i="3"/>
  <c r="S984" i="3"/>
  <c r="AD1026" i="3"/>
  <c r="W1026" i="3"/>
  <c r="X1026" i="3" s="1"/>
  <c r="AA1026" i="3" s="1"/>
  <c r="V1026" i="3"/>
  <c r="AM1026" i="3" s="1"/>
  <c r="T1026" i="3"/>
  <c r="S1026" i="3"/>
  <c r="AD1023" i="3"/>
  <c r="W1023" i="3"/>
  <c r="V1023" i="3"/>
  <c r="AM1023" i="3" s="1"/>
  <c r="T1023" i="3"/>
  <c r="S1023" i="3"/>
  <c r="AD1242" i="3"/>
  <c r="W1242" i="3"/>
  <c r="X1242" i="3" s="1"/>
  <c r="AA1242" i="3" s="1"/>
  <c r="V1242" i="3"/>
  <c r="AM1242" i="3" s="1"/>
  <c r="T1242" i="3"/>
  <c r="S1242" i="3"/>
  <c r="AD1241" i="3"/>
  <c r="AG1241" i="3" s="1"/>
  <c r="W1241" i="3"/>
  <c r="V1241" i="3"/>
  <c r="AM1241" i="3" s="1"/>
  <c r="AN1241" i="3" s="1"/>
  <c r="T1241" i="3"/>
  <c r="S1241" i="3"/>
  <c r="AD1240" i="3"/>
  <c r="W1240" i="3"/>
  <c r="X1240" i="3" s="1"/>
  <c r="AA1240" i="3" s="1"/>
  <c r="V1240" i="3"/>
  <c r="AM1240" i="3" s="1"/>
  <c r="T1240" i="3"/>
  <c r="S1240" i="3"/>
  <c r="AD1239" i="3"/>
  <c r="W1239" i="3"/>
  <c r="X1239" i="3" s="1"/>
  <c r="AA1239" i="3" s="1"/>
  <c r="V1239" i="3"/>
  <c r="AM1239" i="3" s="1"/>
  <c r="T1239" i="3"/>
  <c r="S1239" i="3"/>
  <c r="AD736" i="3"/>
  <c r="AG736" i="3" s="1"/>
  <c r="W736" i="3"/>
  <c r="X736" i="3" s="1"/>
  <c r="AA736" i="3" s="1"/>
  <c r="V736" i="3"/>
  <c r="AM736" i="3" s="1"/>
  <c r="T736" i="3"/>
  <c r="S736" i="3"/>
  <c r="AD755" i="3"/>
  <c r="W755" i="3"/>
  <c r="X755" i="3" s="1"/>
  <c r="AA755" i="3" s="1"/>
  <c r="V755" i="3"/>
  <c r="AM755" i="3" s="1"/>
  <c r="T755" i="3"/>
  <c r="S755" i="3"/>
  <c r="AD808" i="3"/>
  <c r="W808" i="3"/>
  <c r="X808" i="3" s="1"/>
  <c r="AA808" i="3" s="1"/>
  <c r="V808" i="3"/>
  <c r="AM808" i="3" s="1"/>
  <c r="T808" i="3"/>
  <c r="S808" i="3"/>
  <c r="AD787" i="3"/>
  <c r="AG787" i="3" s="1"/>
  <c r="W787" i="3"/>
  <c r="X787" i="3" s="1"/>
  <c r="AA787" i="3" s="1"/>
  <c r="V787" i="3"/>
  <c r="AM787" i="3" s="1"/>
  <c r="T787" i="3"/>
  <c r="S787" i="3"/>
  <c r="AD774" i="3"/>
  <c r="W774" i="3"/>
  <c r="X774" i="3" s="1"/>
  <c r="AA774" i="3" s="1"/>
  <c r="V774" i="3"/>
  <c r="AM774" i="3" s="1"/>
  <c r="T774" i="3"/>
  <c r="S774" i="3"/>
  <c r="AD1238" i="3"/>
  <c r="W1238" i="3"/>
  <c r="X1238" i="3" s="1"/>
  <c r="AA1238" i="3" s="1"/>
  <c r="V1238" i="3"/>
  <c r="AM1238" i="3" s="1"/>
  <c r="T1238" i="3"/>
  <c r="S1238" i="3"/>
  <c r="AD1018" i="3"/>
  <c r="AF1018" i="3" s="1"/>
  <c r="W1018" i="3"/>
  <c r="X1018" i="3" s="1"/>
  <c r="AA1018" i="3" s="1"/>
  <c r="V1018" i="3"/>
  <c r="AM1018" i="3" s="1"/>
  <c r="T1018" i="3"/>
  <c r="S1018" i="3"/>
  <c r="AD1038" i="3"/>
  <c r="W1038" i="3"/>
  <c r="X1038" i="3" s="1"/>
  <c r="AA1038" i="3" s="1"/>
  <c r="V1038" i="3"/>
  <c r="AM1038" i="3" s="1"/>
  <c r="T1038" i="3"/>
  <c r="S1038" i="3"/>
  <c r="AD1043" i="3"/>
  <c r="AG1043" i="3" s="1"/>
  <c r="W1043" i="3"/>
  <c r="V1043" i="3"/>
  <c r="AM1043" i="3" s="1"/>
  <c r="T1043" i="3"/>
  <c r="S1043" i="3"/>
  <c r="AD1237" i="3"/>
  <c r="W1237" i="3"/>
  <c r="X1237" i="3" s="1"/>
  <c r="V1237" i="3"/>
  <c r="AM1237" i="3" s="1"/>
  <c r="T1237" i="3"/>
  <c r="S1237" i="3"/>
  <c r="AD1002" i="3"/>
  <c r="AF1002" i="3" s="1"/>
  <c r="W1002" i="3"/>
  <c r="X1002" i="3" s="1"/>
  <c r="V1002" i="3"/>
  <c r="AM1002" i="3" s="1"/>
  <c r="T1002" i="3"/>
  <c r="S1002" i="3"/>
  <c r="AD1037" i="3"/>
  <c r="W1037" i="3"/>
  <c r="X1037" i="3" s="1"/>
  <c r="V1037" i="3"/>
  <c r="AM1037" i="3" s="1"/>
  <c r="T1037" i="3"/>
  <c r="S1037" i="3"/>
  <c r="AD997" i="3"/>
  <c r="AG997" i="3" s="1"/>
  <c r="W997" i="3"/>
  <c r="X997" i="3" s="1"/>
  <c r="V997" i="3"/>
  <c r="AM997" i="3" s="1"/>
  <c r="T997" i="3"/>
  <c r="S997" i="3"/>
  <c r="AD1236" i="3"/>
  <c r="W1236" i="3"/>
  <c r="X1236" i="3" s="1"/>
  <c r="AA1236" i="3" s="1"/>
  <c r="V1236" i="3"/>
  <c r="AM1236" i="3" s="1"/>
  <c r="T1236" i="3"/>
  <c r="S1236" i="3"/>
  <c r="AD950" i="3"/>
  <c r="W950" i="3"/>
  <c r="X950" i="3" s="1"/>
  <c r="AA950" i="3" s="1"/>
  <c r="V950" i="3"/>
  <c r="AM950" i="3" s="1"/>
  <c r="T950" i="3"/>
  <c r="S950" i="3"/>
  <c r="AD968" i="3"/>
  <c r="W968" i="3"/>
  <c r="X968" i="3" s="1"/>
  <c r="AA968" i="3" s="1"/>
  <c r="V968" i="3"/>
  <c r="AM968" i="3" s="1"/>
  <c r="T968" i="3"/>
  <c r="S968" i="3"/>
  <c r="AD965" i="3"/>
  <c r="AG965" i="3" s="1"/>
  <c r="W965" i="3"/>
  <c r="X965" i="3" s="1"/>
  <c r="AA965" i="3" s="1"/>
  <c r="V965" i="3"/>
  <c r="AM965" i="3" s="1"/>
  <c r="T965" i="3"/>
  <c r="S965" i="3"/>
  <c r="AD1235" i="3"/>
  <c r="W1235" i="3"/>
  <c r="X1235" i="3" s="1"/>
  <c r="AA1235" i="3" s="1"/>
  <c r="V1235" i="3"/>
  <c r="AM1235" i="3" s="1"/>
  <c r="T1235" i="3"/>
  <c r="S1235" i="3"/>
  <c r="AD1234" i="3"/>
  <c r="AG1234" i="3" s="1"/>
  <c r="W1234" i="3"/>
  <c r="X1234" i="3" s="1"/>
  <c r="AA1234" i="3" s="1"/>
  <c r="V1234" i="3"/>
  <c r="AM1234" i="3" s="1"/>
  <c r="AN1234" i="3" s="1"/>
  <c r="T1234" i="3"/>
  <c r="S1234" i="3"/>
  <c r="AD729" i="3"/>
  <c r="AG729" i="3" s="1"/>
  <c r="W729" i="3"/>
  <c r="Z729" i="3" s="1"/>
  <c r="V729" i="3"/>
  <c r="AM729" i="3" s="1"/>
  <c r="T729" i="3"/>
  <c r="S729" i="3"/>
  <c r="AD802" i="3"/>
  <c r="AG802" i="3" s="1"/>
  <c r="W802" i="3"/>
  <c r="Z802" i="3" s="1"/>
  <c r="V802" i="3"/>
  <c r="AM802" i="3" s="1"/>
  <c r="T802" i="3"/>
  <c r="S802" i="3"/>
  <c r="AD850" i="3"/>
  <c r="AG850" i="3" s="1"/>
  <c r="W850" i="3"/>
  <c r="X850" i="3" s="1"/>
  <c r="AA850" i="3" s="1"/>
  <c r="V850" i="3"/>
  <c r="AM850" i="3" s="1"/>
  <c r="T850" i="3"/>
  <c r="S850" i="3"/>
  <c r="AD837" i="3"/>
  <c r="AG837" i="3" s="1"/>
  <c r="W837" i="3"/>
  <c r="Z837" i="3" s="1"/>
  <c r="V837" i="3"/>
  <c r="AM837" i="3" s="1"/>
  <c r="T837" i="3"/>
  <c r="S837" i="3"/>
  <c r="AD794" i="3"/>
  <c r="AG794" i="3" s="1"/>
  <c r="W794" i="3"/>
  <c r="X794" i="3" s="1"/>
  <c r="AA794" i="3" s="1"/>
  <c r="V794" i="3"/>
  <c r="AM794" i="3" s="1"/>
  <c r="T794" i="3"/>
  <c r="S794" i="3"/>
  <c r="AD890" i="3"/>
  <c r="W890" i="3"/>
  <c r="X890" i="3" s="1"/>
  <c r="AA890" i="3" s="1"/>
  <c r="V890" i="3"/>
  <c r="AM890" i="3" s="1"/>
  <c r="T890" i="3"/>
  <c r="S890" i="3"/>
  <c r="AD979" i="3"/>
  <c r="AF979" i="3" s="1"/>
  <c r="Y979" i="3"/>
  <c r="W979" i="3"/>
  <c r="X979" i="3" s="1"/>
  <c r="V979" i="3"/>
  <c r="AM979" i="3" s="1"/>
  <c r="T979" i="3"/>
  <c r="S979" i="3"/>
  <c r="AD995" i="3"/>
  <c r="AG995" i="3" s="1"/>
  <c r="W995" i="3"/>
  <c r="Z995" i="3" s="1"/>
  <c r="V995" i="3"/>
  <c r="AM995" i="3" s="1"/>
  <c r="T995" i="3"/>
  <c r="S995" i="3"/>
  <c r="AD1001" i="3"/>
  <c r="W1001" i="3"/>
  <c r="X1001" i="3" s="1"/>
  <c r="V1001" i="3"/>
  <c r="AM1001" i="3" s="1"/>
  <c r="T1001" i="3"/>
  <c r="S1001" i="3"/>
  <c r="AD1233" i="3"/>
  <c r="AG1233" i="3" s="1"/>
  <c r="W1233" i="3"/>
  <c r="Z1233" i="3" s="1"/>
  <c r="V1233" i="3"/>
  <c r="AM1233" i="3" s="1"/>
  <c r="AN1233" i="3" s="1"/>
  <c r="AO1233" i="3" s="1"/>
  <c r="T1233" i="3"/>
  <c r="S1233" i="3"/>
  <c r="AF942" i="3"/>
  <c r="AD942" i="3"/>
  <c r="W942" i="3"/>
  <c r="X942" i="3" s="1"/>
  <c r="V942" i="3"/>
  <c r="AM942" i="3" s="1"/>
  <c r="T942" i="3"/>
  <c r="AI942" i="3" s="1"/>
  <c r="S942" i="3"/>
  <c r="AD1232" i="3"/>
  <c r="AG1232" i="3" s="1"/>
  <c r="W1232" i="3"/>
  <c r="Z1232" i="3" s="1"/>
  <c r="V1232" i="3"/>
  <c r="AM1232" i="3" s="1"/>
  <c r="T1232" i="3"/>
  <c r="S1232" i="3"/>
  <c r="AD1231" i="3"/>
  <c r="AG1231" i="3" s="1"/>
  <c r="W1231" i="3"/>
  <c r="X1231" i="3" s="1"/>
  <c r="V1231" i="3"/>
  <c r="AM1231" i="3" s="1"/>
  <c r="T1231" i="3"/>
  <c r="S1231" i="3"/>
  <c r="AD1230" i="3"/>
  <c r="AG1230" i="3" s="1"/>
  <c r="W1230" i="3"/>
  <c r="Z1230" i="3" s="1"/>
  <c r="V1230" i="3"/>
  <c r="AM1230" i="3" s="1"/>
  <c r="AN1230" i="3" s="1"/>
  <c r="AO1230" i="3" s="1"/>
  <c r="T1230" i="3"/>
  <c r="S1230" i="3"/>
  <c r="AD951" i="3"/>
  <c r="AG951" i="3" s="1"/>
  <c r="W951" i="3"/>
  <c r="X951" i="3" s="1"/>
  <c r="AA951" i="3" s="1"/>
  <c r="V951" i="3"/>
  <c r="AM951" i="3" s="1"/>
  <c r="T951" i="3"/>
  <c r="S951" i="3"/>
  <c r="AD1229" i="3"/>
  <c r="AG1229" i="3" s="1"/>
  <c r="W1229" i="3"/>
  <c r="Z1229" i="3" s="1"/>
  <c r="V1229" i="3"/>
  <c r="AM1229" i="3" s="1"/>
  <c r="T1229" i="3"/>
  <c r="S1229" i="3"/>
  <c r="AD1228" i="3"/>
  <c r="W1228" i="3"/>
  <c r="X1228" i="3" s="1"/>
  <c r="AA1228" i="3" s="1"/>
  <c r="V1228" i="3"/>
  <c r="AM1228" i="3" s="1"/>
  <c r="T1228" i="3"/>
  <c r="S1228" i="3"/>
  <c r="AD1227" i="3"/>
  <c r="AG1227" i="3" s="1"/>
  <c r="W1227" i="3"/>
  <c r="Z1227" i="3" s="1"/>
  <c r="V1227" i="3"/>
  <c r="AM1227" i="3" s="1"/>
  <c r="AN1227" i="3" s="1"/>
  <c r="AO1227" i="3" s="1"/>
  <c r="T1227" i="3"/>
  <c r="S1227" i="3"/>
  <c r="AD720" i="3"/>
  <c r="AG720" i="3" s="1"/>
  <c r="W720" i="3"/>
  <c r="X720" i="3" s="1"/>
  <c r="AA720" i="3" s="1"/>
  <c r="V720" i="3"/>
  <c r="AM720" i="3" s="1"/>
  <c r="T720" i="3"/>
  <c r="S720" i="3"/>
  <c r="AD791" i="3"/>
  <c r="AG791" i="3" s="1"/>
  <c r="W791" i="3"/>
  <c r="Z791" i="3" s="1"/>
  <c r="V791" i="3"/>
  <c r="AM791" i="3" s="1"/>
  <c r="T791" i="3"/>
  <c r="S791" i="3"/>
  <c r="AD857" i="3"/>
  <c r="W857" i="3"/>
  <c r="X857" i="3" s="1"/>
  <c r="AA857" i="3" s="1"/>
  <c r="V857" i="3"/>
  <c r="AM857" i="3" s="1"/>
  <c r="T857" i="3"/>
  <c r="S857" i="3"/>
  <c r="AD1226" i="3"/>
  <c r="AG1226" i="3" s="1"/>
  <c r="W1226" i="3"/>
  <c r="Z1226" i="3" s="1"/>
  <c r="V1226" i="3"/>
  <c r="AM1226" i="3" s="1"/>
  <c r="AN1226" i="3" s="1"/>
  <c r="AO1226" i="3" s="1"/>
  <c r="T1226" i="3"/>
  <c r="S1226" i="3"/>
  <c r="AD863" i="3"/>
  <c r="AG863" i="3" s="1"/>
  <c r="W863" i="3"/>
  <c r="X863" i="3" s="1"/>
  <c r="AA863" i="3" s="1"/>
  <c r="V863" i="3"/>
  <c r="AM863" i="3" s="1"/>
  <c r="T863" i="3"/>
  <c r="S863" i="3"/>
  <c r="AD793" i="3"/>
  <c r="AG793" i="3" s="1"/>
  <c r="W793" i="3"/>
  <c r="Z793" i="3" s="1"/>
  <c r="V793" i="3"/>
  <c r="AM793" i="3" s="1"/>
  <c r="T793" i="3"/>
  <c r="S793" i="3"/>
  <c r="AD748" i="3"/>
  <c r="AF748" i="3" s="1"/>
  <c r="W748" i="3"/>
  <c r="X748" i="3" s="1"/>
  <c r="AA748" i="3" s="1"/>
  <c r="V748" i="3"/>
  <c r="AM748" i="3" s="1"/>
  <c r="T748" i="3"/>
  <c r="S748" i="3"/>
  <c r="AD323" i="3"/>
  <c r="AG323" i="3" s="1"/>
  <c r="W323" i="3"/>
  <c r="X323" i="3" s="1"/>
  <c r="V323" i="3"/>
  <c r="AM323" i="3" s="1"/>
  <c r="T323" i="3"/>
  <c r="S323" i="3"/>
  <c r="AD1225" i="3"/>
  <c r="AG1225" i="3" s="1"/>
  <c r="W1225" i="3"/>
  <c r="Z1225" i="3" s="1"/>
  <c r="V1225" i="3"/>
  <c r="AM1225" i="3" s="1"/>
  <c r="T1225" i="3"/>
  <c r="S1225" i="3"/>
  <c r="AD1224" i="3"/>
  <c r="AG1224" i="3" s="1"/>
  <c r="W1224" i="3"/>
  <c r="X1224" i="3" s="1"/>
  <c r="V1224" i="3"/>
  <c r="AM1224" i="3" s="1"/>
  <c r="T1224" i="3"/>
  <c r="S1224" i="3"/>
  <c r="AJ1224" i="3" s="1"/>
  <c r="AD1223" i="3"/>
  <c r="AG1223" i="3" s="1"/>
  <c r="W1223" i="3"/>
  <c r="Z1223" i="3" s="1"/>
  <c r="V1223" i="3"/>
  <c r="AM1223" i="3" s="1"/>
  <c r="AN1223" i="3" s="1"/>
  <c r="AO1223" i="3" s="1"/>
  <c r="T1223" i="3"/>
  <c r="S1223" i="3"/>
  <c r="AD127" i="3"/>
  <c r="AG127" i="3" s="1"/>
  <c r="W127" i="3"/>
  <c r="Z127" i="3" s="1"/>
  <c r="V127" i="3"/>
  <c r="AM127" i="3" s="1"/>
  <c r="T127" i="3"/>
  <c r="S127" i="3"/>
  <c r="AD1222" i="3"/>
  <c r="AG1222" i="3" s="1"/>
  <c r="W1222" i="3"/>
  <c r="X1222" i="3" s="1"/>
  <c r="V1222" i="3"/>
  <c r="AM1222" i="3" s="1"/>
  <c r="T1222" i="3"/>
  <c r="S1222" i="3"/>
  <c r="AD1221" i="3"/>
  <c r="AG1221" i="3" s="1"/>
  <c r="W1221" i="3"/>
  <c r="V1221" i="3"/>
  <c r="AM1221" i="3" s="1"/>
  <c r="AN1221" i="3" s="1"/>
  <c r="AO1221" i="3" s="1"/>
  <c r="T1221" i="3"/>
  <c r="S1221" i="3"/>
  <c r="AD350" i="3"/>
  <c r="AG350" i="3" s="1"/>
  <c r="W350" i="3"/>
  <c r="X350" i="3" s="1"/>
  <c r="V350" i="3"/>
  <c r="AM350" i="3" s="1"/>
  <c r="T350" i="3"/>
  <c r="S350" i="3"/>
  <c r="AD434" i="3"/>
  <c r="AG434" i="3" s="1"/>
  <c r="W434" i="3"/>
  <c r="Z434" i="3" s="1"/>
  <c r="V434" i="3"/>
  <c r="AM434" i="3" s="1"/>
  <c r="T434" i="3"/>
  <c r="S434" i="3"/>
  <c r="AD652" i="3"/>
  <c r="AG652" i="3" s="1"/>
  <c r="W652" i="3"/>
  <c r="X652" i="3" s="1"/>
  <c r="V652" i="3"/>
  <c r="AM652" i="3" s="1"/>
  <c r="T652" i="3"/>
  <c r="S652" i="3"/>
  <c r="AD660" i="3"/>
  <c r="AG660" i="3" s="1"/>
  <c r="W660" i="3"/>
  <c r="Z660" i="3" s="1"/>
  <c r="V660" i="3"/>
  <c r="AM660" i="3" s="1"/>
  <c r="T660" i="3"/>
  <c r="S660" i="3"/>
  <c r="AD646" i="3"/>
  <c r="AF646" i="3" s="1"/>
  <c r="W646" i="3"/>
  <c r="X646" i="3" s="1"/>
  <c r="V646" i="3"/>
  <c r="AM646" i="3" s="1"/>
  <c r="T646" i="3"/>
  <c r="S646" i="3"/>
  <c r="AD538" i="3"/>
  <c r="AG538" i="3" s="1"/>
  <c r="W538" i="3"/>
  <c r="Z538" i="3" s="1"/>
  <c r="V538" i="3"/>
  <c r="AM538" i="3" s="1"/>
  <c r="T538" i="3"/>
  <c r="S538" i="3"/>
  <c r="AD1220" i="3"/>
  <c r="AG1220" i="3" s="1"/>
  <c r="W1220" i="3"/>
  <c r="X1220" i="3" s="1"/>
  <c r="V1220" i="3"/>
  <c r="AM1220" i="3" s="1"/>
  <c r="T1220" i="3"/>
  <c r="S1220" i="3"/>
  <c r="AD1219" i="3"/>
  <c r="AG1219" i="3" s="1"/>
  <c r="W1219" i="3"/>
  <c r="V1219" i="3"/>
  <c r="AM1219" i="3" s="1"/>
  <c r="AN1219" i="3" s="1"/>
  <c r="AO1219" i="3" s="1"/>
  <c r="T1219" i="3"/>
  <c r="S1219" i="3"/>
  <c r="AD1218" i="3"/>
  <c r="AG1218" i="3" s="1"/>
  <c r="W1218" i="3"/>
  <c r="Z1218" i="3" s="1"/>
  <c r="V1218" i="3"/>
  <c r="AM1218" i="3" s="1"/>
  <c r="T1218" i="3"/>
  <c r="S1218" i="3"/>
  <c r="AD126" i="3"/>
  <c r="AG126" i="3" s="1"/>
  <c r="W126" i="3"/>
  <c r="X126" i="3" s="1"/>
  <c r="V126" i="3"/>
  <c r="AM126" i="3" s="1"/>
  <c r="T126" i="3"/>
  <c r="S126" i="3"/>
  <c r="AD344" i="3"/>
  <c r="AG344" i="3" s="1"/>
  <c r="W344" i="3"/>
  <c r="Z344" i="3" s="1"/>
  <c r="V344" i="3"/>
  <c r="AM344" i="3" s="1"/>
  <c r="T344" i="3"/>
  <c r="S344" i="3"/>
  <c r="AD551" i="3"/>
  <c r="AF551" i="3" s="1"/>
  <c r="W551" i="3"/>
  <c r="X551" i="3" s="1"/>
  <c r="V551" i="3"/>
  <c r="AM551" i="3" s="1"/>
  <c r="T551" i="3"/>
  <c r="S551" i="3"/>
  <c r="AD648" i="3"/>
  <c r="AG648" i="3" s="1"/>
  <c r="W648" i="3"/>
  <c r="Z648" i="3" s="1"/>
  <c r="V648" i="3"/>
  <c r="AM648" i="3" s="1"/>
  <c r="T648" i="3"/>
  <c r="S648" i="3"/>
  <c r="AD642" i="3"/>
  <c r="AG642" i="3" s="1"/>
  <c r="W642" i="3"/>
  <c r="X642" i="3" s="1"/>
  <c r="V642" i="3"/>
  <c r="AM642" i="3" s="1"/>
  <c r="T642" i="3"/>
  <c r="S642" i="3"/>
  <c r="AD614" i="3"/>
  <c r="AG614" i="3" s="1"/>
  <c r="W614" i="3"/>
  <c r="V614" i="3"/>
  <c r="AM614" i="3" s="1"/>
  <c r="T614" i="3"/>
  <c r="S614" i="3"/>
  <c r="AD397" i="3"/>
  <c r="AG397" i="3" s="1"/>
  <c r="W397" i="3"/>
  <c r="X397" i="3" s="1"/>
  <c r="V397" i="3"/>
  <c r="AM397" i="3" s="1"/>
  <c r="T397" i="3"/>
  <c r="S397" i="3"/>
  <c r="AG1217" i="3"/>
  <c r="AD1217" i="3"/>
  <c r="W1217" i="3"/>
  <c r="X1217" i="3" s="1"/>
  <c r="V1217" i="3"/>
  <c r="AM1217" i="3" s="1"/>
  <c r="T1217" i="3"/>
  <c r="S1217" i="3"/>
  <c r="AH1216" i="3"/>
  <c r="AD1216" i="3"/>
  <c r="AG1216" i="3" s="1"/>
  <c r="W1216" i="3"/>
  <c r="Z1216" i="3" s="1"/>
  <c r="V1216" i="3"/>
  <c r="AM1216" i="3" s="1"/>
  <c r="AN1216" i="3" s="1"/>
  <c r="AO1216" i="3" s="1"/>
  <c r="T1216" i="3"/>
  <c r="AK1216" i="3" s="1"/>
  <c r="S1216" i="3"/>
  <c r="AD1215" i="3"/>
  <c r="AF1215" i="3" s="1"/>
  <c r="W1215" i="3"/>
  <c r="X1215" i="3" s="1"/>
  <c r="V1215" i="3"/>
  <c r="AM1215" i="3" s="1"/>
  <c r="AN1215" i="3" s="1"/>
  <c r="T1215" i="3"/>
  <c r="S1215" i="3"/>
  <c r="AD125" i="3"/>
  <c r="AG125" i="3" s="1"/>
  <c r="W125" i="3"/>
  <c r="Z125" i="3" s="1"/>
  <c r="V125" i="3"/>
  <c r="AM125" i="3" s="1"/>
  <c r="T125" i="3"/>
  <c r="S125" i="3"/>
  <c r="AD124" i="3"/>
  <c r="AG124" i="3" s="1"/>
  <c r="W124" i="3"/>
  <c r="X124" i="3" s="1"/>
  <c r="V124" i="3"/>
  <c r="AM124" i="3" s="1"/>
  <c r="T124" i="3"/>
  <c r="S124" i="3"/>
  <c r="AD341" i="3"/>
  <c r="AG341" i="3" s="1"/>
  <c r="W341" i="3"/>
  <c r="V341" i="3"/>
  <c r="AM341" i="3" s="1"/>
  <c r="T341" i="3"/>
  <c r="S341" i="3"/>
  <c r="AD514" i="3"/>
  <c r="AG514" i="3" s="1"/>
  <c r="W514" i="3"/>
  <c r="X514" i="3" s="1"/>
  <c r="V514" i="3"/>
  <c r="AM514" i="3" s="1"/>
  <c r="T514" i="3"/>
  <c r="S514" i="3"/>
  <c r="AD631" i="3"/>
  <c r="AG631" i="3" s="1"/>
  <c r="W631" i="3"/>
  <c r="Z631" i="3" s="1"/>
  <c r="V631" i="3"/>
  <c r="AM631" i="3" s="1"/>
  <c r="T631" i="3"/>
  <c r="S631" i="3"/>
  <c r="AD593" i="3"/>
  <c r="AG593" i="3" s="1"/>
  <c r="W593" i="3"/>
  <c r="X593" i="3" s="1"/>
  <c r="V593" i="3"/>
  <c r="AM593" i="3" s="1"/>
  <c r="T593" i="3"/>
  <c r="S593" i="3"/>
  <c r="AD509" i="3"/>
  <c r="AG509" i="3" s="1"/>
  <c r="W509" i="3"/>
  <c r="Z509" i="3" s="1"/>
  <c r="V509" i="3"/>
  <c r="AM509" i="3" s="1"/>
  <c r="T509" i="3"/>
  <c r="S509" i="3"/>
  <c r="AD1214" i="3"/>
  <c r="AF1214" i="3" s="1"/>
  <c r="W1214" i="3"/>
  <c r="X1214" i="3" s="1"/>
  <c r="V1214" i="3"/>
  <c r="AM1214" i="3" s="1"/>
  <c r="AN1214" i="3" s="1"/>
  <c r="T1214" i="3"/>
  <c r="S1214" i="3"/>
  <c r="AD1213" i="3"/>
  <c r="AG1213" i="3" s="1"/>
  <c r="W1213" i="3"/>
  <c r="X1213" i="3" s="1"/>
  <c r="V1213" i="3"/>
  <c r="AM1213" i="3" s="1"/>
  <c r="T1213" i="3"/>
  <c r="S1213" i="3"/>
  <c r="AD1212" i="3"/>
  <c r="AG1212" i="3" s="1"/>
  <c r="W1212" i="3"/>
  <c r="V1212" i="3"/>
  <c r="AM1212" i="3" s="1"/>
  <c r="AN1212" i="3" s="1"/>
  <c r="AO1212" i="3" s="1"/>
  <c r="T1212" i="3"/>
  <c r="S1212" i="3"/>
  <c r="AD1211" i="3"/>
  <c r="AG1211" i="3" s="1"/>
  <c r="W1211" i="3"/>
  <c r="X1211" i="3" s="1"/>
  <c r="V1211" i="3"/>
  <c r="AM1211" i="3" s="1"/>
  <c r="AN1211" i="3" s="1"/>
  <c r="T1211" i="3"/>
  <c r="S1211" i="3"/>
  <c r="AD123" i="3"/>
  <c r="AG123" i="3" s="1"/>
  <c r="W123" i="3"/>
  <c r="X123" i="3" s="1"/>
  <c r="V123" i="3"/>
  <c r="AM123" i="3" s="1"/>
  <c r="T123" i="3"/>
  <c r="S123" i="3"/>
  <c r="AD122" i="3"/>
  <c r="AG122" i="3" s="1"/>
  <c r="W122" i="3"/>
  <c r="Z122" i="3" s="1"/>
  <c r="V122" i="3"/>
  <c r="AM122" i="3" s="1"/>
  <c r="AN122" i="3" s="1"/>
  <c r="AO122" i="3" s="1"/>
  <c r="T122" i="3"/>
  <c r="S122" i="3"/>
  <c r="AD348" i="3"/>
  <c r="AF348" i="3" s="1"/>
  <c r="W348" i="3"/>
  <c r="X348" i="3" s="1"/>
  <c r="V348" i="3"/>
  <c r="AM348" i="3" s="1"/>
  <c r="T348" i="3"/>
  <c r="S348" i="3"/>
  <c r="AD478" i="3"/>
  <c r="AG478" i="3" s="1"/>
  <c r="W478" i="3"/>
  <c r="Z478" i="3" s="1"/>
  <c r="V478" i="3"/>
  <c r="AM478" i="3" s="1"/>
  <c r="T478" i="3"/>
  <c r="S478" i="3"/>
  <c r="AD558" i="3"/>
  <c r="AG558" i="3" s="1"/>
  <c r="W558" i="3"/>
  <c r="X558" i="3" s="1"/>
  <c r="V558" i="3"/>
  <c r="AM558" i="3" s="1"/>
  <c r="T558" i="3"/>
  <c r="S558" i="3"/>
  <c r="AD458" i="3"/>
  <c r="AG458" i="3" s="1"/>
  <c r="W458" i="3"/>
  <c r="V458" i="3"/>
  <c r="AM458" i="3" s="1"/>
  <c r="T458" i="3"/>
  <c r="S458" i="3"/>
  <c r="AD361" i="3"/>
  <c r="AG361" i="3" s="1"/>
  <c r="Y361" i="3"/>
  <c r="W361" i="3"/>
  <c r="X361" i="3" s="1"/>
  <c r="V361" i="3"/>
  <c r="AM361" i="3" s="1"/>
  <c r="T361" i="3"/>
  <c r="S361" i="3"/>
  <c r="AD1210" i="3"/>
  <c r="AG1210" i="3" s="1"/>
  <c r="W1210" i="3"/>
  <c r="Z1210" i="3" s="1"/>
  <c r="V1210" i="3"/>
  <c r="AM1210" i="3" s="1"/>
  <c r="T1210" i="3"/>
  <c r="S1210" i="3"/>
  <c r="AG1209" i="3"/>
  <c r="AD1209" i="3"/>
  <c r="W1209" i="3"/>
  <c r="X1209" i="3" s="1"/>
  <c r="V1209" i="3"/>
  <c r="AM1209" i="3" s="1"/>
  <c r="T1209" i="3"/>
  <c r="S1209" i="3"/>
  <c r="AH1208" i="3"/>
  <c r="AD1208" i="3"/>
  <c r="AG1208" i="3" s="1"/>
  <c r="W1208" i="3"/>
  <c r="Z1208" i="3" s="1"/>
  <c r="V1208" i="3"/>
  <c r="AM1208" i="3" s="1"/>
  <c r="AN1208" i="3" s="1"/>
  <c r="AO1208" i="3" s="1"/>
  <c r="T1208" i="3"/>
  <c r="AK1208" i="3" s="1"/>
  <c r="S1208" i="3"/>
  <c r="AD1207" i="3"/>
  <c r="AF1207" i="3" s="1"/>
  <c r="W1207" i="3"/>
  <c r="X1207" i="3" s="1"/>
  <c r="V1207" i="3"/>
  <c r="AM1207" i="3" s="1"/>
  <c r="AN1207" i="3" s="1"/>
  <c r="T1207" i="3"/>
  <c r="S1207" i="3"/>
  <c r="AD121" i="3"/>
  <c r="AG121" i="3" s="1"/>
  <c r="W121" i="3"/>
  <c r="Z121" i="3" s="1"/>
  <c r="V121" i="3"/>
  <c r="AM121" i="3" s="1"/>
  <c r="T121" i="3"/>
  <c r="S121" i="3"/>
  <c r="AD120" i="3"/>
  <c r="AG120" i="3" s="1"/>
  <c r="W120" i="3"/>
  <c r="X120" i="3" s="1"/>
  <c r="V120" i="3"/>
  <c r="AM120" i="3" s="1"/>
  <c r="T120" i="3"/>
  <c r="S120" i="3"/>
  <c r="AD333" i="3"/>
  <c r="AG333" i="3" s="1"/>
  <c r="W333" i="3"/>
  <c r="V333" i="3"/>
  <c r="AM333" i="3" s="1"/>
  <c r="T333" i="3"/>
  <c r="AK333" i="3" s="1"/>
  <c r="S333" i="3"/>
  <c r="AD366" i="3"/>
  <c r="AG366" i="3" s="1"/>
  <c r="W366" i="3"/>
  <c r="X366" i="3" s="1"/>
  <c r="V366" i="3"/>
  <c r="AM366" i="3" s="1"/>
  <c r="T366" i="3"/>
  <c r="S366" i="3"/>
  <c r="AD433" i="3"/>
  <c r="AG433" i="3" s="1"/>
  <c r="W433" i="3"/>
  <c r="V433" i="3"/>
  <c r="AM433" i="3" s="1"/>
  <c r="T433" i="3"/>
  <c r="S433" i="3"/>
  <c r="AD391" i="3"/>
  <c r="AG391" i="3" s="1"/>
  <c r="W391" i="3"/>
  <c r="X391" i="3" s="1"/>
  <c r="V391" i="3"/>
  <c r="AM391" i="3" s="1"/>
  <c r="T391" i="3"/>
  <c r="S391" i="3"/>
  <c r="AH327" i="3"/>
  <c r="AD327" i="3"/>
  <c r="AG327" i="3" s="1"/>
  <c r="W327" i="3"/>
  <c r="Z327" i="3" s="1"/>
  <c r="V327" i="3"/>
  <c r="AM327" i="3" s="1"/>
  <c r="T327" i="3"/>
  <c r="S327" i="3"/>
  <c r="AD1206" i="3"/>
  <c r="AF1206" i="3" s="1"/>
  <c r="W1206" i="3"/>
  <c r="X1206" i="3" s="1"/>
  <c r="V1206" i="3"/>
  <c r="AM1206" i="3" s="1"/>
  <c r="AN1206" i="3" s="1"/>
  <c r="T1206" i="3"/>
  <c r="S1206" i="3"/>
  <c r="AD1205" i="3"/>
  <c r="W1205" i="3"/>
  <c r="V1205" i="3"/>
  <c r="AM1205" i="3" s="1"/>
  <c r="T1205" i="3"/>
  <c r="S1205" i="3"/>
  <c r="AD1204" i="3"/>
  <c r="AG1204" i="3" s="1"/>
  <c r="W1204" i="3"/>
  <c r="X1204" i="3" s="1"/>
  <c r="V1204" i="3"/>
  <c r="AM1204" i="3" s="1"/>
  <c r="AN1204" i="3" s="1"/>
  <c r="T1204" i="3"/>
  <c r="S1204" i="3"/>
  <c r="AD1203" i="3"/>
  <c r="AG1203" i="3" s="1"/>
  <c r="W1203" i="3"/>
  <c r="V1203" i="3"/>
  <c r="AM1203" i="3" s="1"/>
  <c r="AN1203" i="3" s="1"/>
  <c r="AO1203" i="3" s="1"/>
  <c r="T1203" i="3"/>
  <c r="S1203" i="3"/>
  <c r="AG1202" i="3"/>
  <c r="AD1202" i="3"/>
  <c r="Y1202" i="3"/>
  <c r="W1202" i="3"/>
  <c r="X1202" i="3" s="1"/>
  <c r="V1202" i="3"/>
  <c r="AM1202" i="3" s="1"/>
  <c r="AN1202" i="3" s="1"/>
  <c r="T1202" i="3"/>
  <c r="S1202" i="3"/>
  <c r="AD119" i="3"/>
  <c r="W119" i="3"/>
  <c r="V119" i="3"/>
  <c r="AM119" i="3" s="1"/>
  <c r="T119" i="3"/>
  <c r="S119" i="3"/>
  <c r="AD118" i="3"/>
  <c r="AG118" i="3" s="1"/>
  <c r="W118" i="3"/>
  <c r="X118" i="3" s="1"/>
  <c r="V118" i="3"/>
  <c r="AM118" i="3" s="1"/>
  <c r="AN118" i="3" s="1"/>
  <c r="T118" i="3"/>
  <c r="S118" i="3"/>
  <c r="AD117" i="3"/>
  <c r="AG117" i="3" s="1"/>
  <c r="W117" i="3"/>
  <c r="Z117" i="3" s="1"/>
  <c r="V117" i="3"/>
  <c r="AM117" i="3" s="1"/>
  <c r="AN117" i="3" s="1"/>
  <c r="AO117" i="3" s="1"/>
  <c r="T117" i="3"/>
  <c r="S117" i="3"/>
  <c r="AD303" i="3"/>
  <c r="AF303" i="3" s="1"/>
  <c r="W303" i="3"/>
  <c r="X303" i="3" s="1"/>
  <c r="V303" i="3"/>
  <c r="AM303" i="3" s="1"/>
  <c r="T303" i="3"/>
  <c r="S303" i="3"/>
  <c r="AD263" i="3"/>
  <c r="W263" i="3"/>
  <c r="V263" i="3"/>
  <c r="AM263" i="3" s="1"/>
  <c r="T263" i="3"/>
  <c r="S263" i="3"/>
  <c r="AD251" i="3"/>
  <c r="AG251" i="3" s="1"/>
  <c r="W251" i="3"/>
  <c r="X251" i="3" s="1"/>
  <c r="V251" i="3"/>
  <c r="AM251" i="3" s="1"/>
  <c r="T251" i="3"/>
  <c r="S251" i="3"/>
  <c r="AD1201" i="3"/>
  <c r="AG1201" i="3" s="1"/>
  <c r="W1201" i="3"/>
  <c r="V1201" i="3"/>
  <c r="AM1201" i="3" s="1"/>
  <c r="AN1201" i="3" s="1"/>
  <c r="AO1201" i="3" s="1"/>
  <c r="T1201" i="3"/>
  <c r="S1201" i="3"/>
  <c r="AD30" i="3"/>
  <c r="AG30" i="3" s="1"/>
  <c r="W30" i="3"/>
  <c r="X30" i="3" s="1"/>
  <c r="AA30" i="3" s="1"/>
  <c r="V30" i="3"/>
  <c r="AM30" i="3" s="1"/>
  <c r="AN30" i="3" s="1"/>
  <c r="T30" i="3"/>
  <c r="S30" i="3"/>
  <c r="AD29" i="3"/>
  <c r="W29" i="3"/>
  <c r="V29" i="3"/>
  <c r="AM29" i="3" s="1"/>
  <c r="T29" i="3"/>
  <c r="S29" i="3"/>
  <c r="AD28" i="3"/>
  <c r="AG28" i="3" s="1"/>
  <c r="W28" i="3"/>
  <c r="X28" i="3" s="1"/>
  <c r="AA28" i="3" s="1"/>
  <c r="V28" i="3"/>
  <c r="AM28" i="3" s="1"/>
  <c r="AN28" i="3" s="1"/>
  <c r="T28" i="3"/>
  <c r="S28" i="3"/>
  <c r="AD27" i="3"/>
  <c r="W27" i="3"/>
  <c r="V27" i="3"/>
  <c r="AM27" i="3" s="1"/>
  <c r="AN27" i="3" s="1"/>
  <c r="AO27" i="3" s="1"/>
  <c r="T27" i="3"/>
  <c r="S27" i="3"/>
  <c r="AD252" i="3"/>
  <c r="AG252" i="3" s="1"/>
  <c r="W252" i="3"/>
  <c r="X252" i="3" s="1"/>
  <c r="AA252" i="3" s="1"/>
  <c r="V252" i="3"/>
  <c r="AM252" i="3" s="1"/>
  <c r="T252" i="3"/>
  <c r="S252" i="3"/>
  <c r="AD26" i="3"/>
  <c r="W26" i="3"/>
  <c r="V26" i="3"/>
  <c r="AM26" i="3" s="1"/>
  <c r="T26" i="3"/>
  <c r="S26" i="3"/>
  <c r="AD1200" i="3"/>
  <c r="AG1200" i="3" s="1"/>
  <c r="W1200" i="3"/>
  <c r="X1200" i="3" s="1"/>
  <c r="AA1200" i="3" s="1"/>
  <c r="V1200" i="3"/>
  <c r="AM1200" i="3" s="1"/>
  <c r="AN1200" i="3" s="1"/>
  <c r="T1200" i="3"/>
  <c r="S1200" i="3"/>
  <c r="AD25" i="3"/>
  <c r="W25" i="3"/>
  <c r="V25" i="3"/>
  <c r="AM25" i="3" s="1"/>
  <c r="AN25" i="3" s="1"/>
  <c r="AO25" i="3" s="1"/>
  <c r="T25" i="3"/>
  <c r="S25" i="3"/>
  <c r="AD24" i="3"/>
  <c r="AG24" i="3" s="1"/>
  <c r="W24" i="3"/>
  <c r="X24" i="3" s="1"/>
  <c r="AA24" i="3" s="1"/>
  <c r="V24" i="3"/>
  <c r="AM24" i="3" s="1"/>
  <c r="AN24" i="3" s="1"/>
  <c r="T24" i="3"/>
  <c r="S24" i="3"/>
  <c r="AD3" i="3"/>
  <c r="W3" i="3"/>
  <c r="V3" i="3"/>
  <c r="AM3" i="3" s="1"/>
  <c r="T3" i="3"/>
  <c r="S3" i="3"/>
  <c r="AD2" i="3"/>
  <c r="AF2" i="3" s="1"/>
  <c r="W2" i="3"/>
  <c r="X2" i="3" s="1"/>
  <c r="AA2" i="3" s="1"/>
  <c r="V2" i="3"/>
  <c r="AM2" i="3" s="1"/>
  <c r="AN2" i="3" s="1"/>
  <c r="T2" i="3"/>
  <c r="S2" i="3"/>
  <c r="AH1199" i="3"/>
  <c r="AD1199" i="3"/>
  <c r="AG1199" i="3" s="1"/>
  <c r="W1199" i="3"/>
  <c r="Z1199" i="3" s="1"/>
  <c r="V1199" i="3"/>
  <c r="AM1199" i="3" s="1"/>
  <c r="AN1199" i="3" s="1"/>
  <c r="AO1199" i="3" s="1"/>
  <c r="T1199" i="3"/>
  <c r="S1199" i="3"/>
  <c r="AM1198" i="3"/>
  <c r="AN1198" i="3" s="1"/>
  <c r="AD1198" i="3"/>
  <c r="W1198" i="3"/>
  <c r="V1198" i="3"/>
  <c r="T1198" i="3"/>
  <c r="S1198" i="3"/>
  <c r="AD1197" i="3"/>
  <c r="W1197" i="3"/>
  <c r="V1197" i="3"/>
  <c r="AM1197" i="3" s="1"/>
  <c r="T1197" i="3"/>
  <c r="S1197" i="3"/>
  <c r="AD1196" i="3"/>
  <c r="AF1196" i="3" s="1"/>
  <c r="W1196" i="3"/>
  <c r="X1196" i="3" s="1"/>
  <c r="AA1196" i="3" s="1"/>
  <c r="V1196" i="3"/>
  <c r="AM1196" i="3" s="1"/>
  <c r="AN1196" i="3" s="1"/>
  <c r="T1196" i="3"/>
  <c r="S1196" i="3"/>
  <c r="AD830" i="3"/>
  <c r="W830" i="3"/>
  <c r="Z830" i="3" s="1"/>
  <c r="V830" i="3"/>
  <c r="AM830" i="3" s="1"/>
  <c r="T830" i="3"/>
  <c r="S830" i="3"/>
  <c r="AM1195" i="3"/>
  <c r="AN1195" i="3" s="1"/>
  <c r="AD1195" i="3"/>
  <c r="W1195" i="3"/>
  <c r="V1195" i="3"/>
  <c r="T1195" i="3"/>
  <c r="S1195" i="3"/>
  <c r="AD1194" i="3"/>
  <c r="AG1194" i="3" s="1"/>
  <c r="W1194" i="3"/>
  <c r="X1194" i="3" s="1"/>
  <c r="AA1194" i="3" s="1"/>
  <c r="V1194" i="3"/>
  <c r="AM1194" i="3" s="1"/>
  <c r="AN1194" i="3" s="1"/>
  <c r="T1194" i="3"/>
  <c r="S1194" i="3"/>
  <c r="AD828" i="3"/>
  <c r="AG828" i="3" s="1"/>
  <c r="W828" i="3"/>
  <c r="V828" i="3"/>
  <c r="AM828" i="3" s="1"/>
  <c r="T828" i="3"/>
  <c r="S828" i="3"/>
  <c r="AD805" i="3"/>
  <c r="W805" i="3"/>
  <c r="V805" i="3"/>
  <c r="AM805" i="3" s="1"/>
  <c r="T805" i="3"/>
  <c r="S805" i="3"/>
  <c r="AD1193" i="3"/>
  <c r="AG1193" i="3" s="1"/>
  <c r="W1193" i="3"/>
  <c r="X1193" i="3" s="1"/>
  <c r="AA1193" i="3" s="1"/>
  <c r="V1193" i="3"/>
  <c r="AM1193" i="3" s="1"/>
  <c r="AN1193" i="3" s="1"/>
  <c r="T1193" i="3"/>
  <c r="S1193" i="3"/>
  <c r="AD1192" i="3"/>
  <c r="AG1192" i="3" s="1"/>
  <c r="W1192" i="3"/>
  <c r="Z1192" i="3" s="1"/>
  <c r="V1192" i="3"/>
  <c r="AM1192" i="3" s="1"/>
  <c r="AN1192" i="3" s="1"/>
  <c r="AO1192" i="3" s="1"/>
  <c r="T1192" i="3"/>
  <c r="S1192" i="3"/>
  <c r="AD1191" i="3"/>
  <c r="W1191" i="3"/>
  <c r="X1191" i="3" s="1"/>
  <c r="AA1191" i="3" s="1"/>
  <c r="V1191" i="3"/>
  <c r="AM1191" i="3" s="1"/>
  <c r="AN1191" i="3" s="1"/>
  <c r="T1191" i="3"/>
  <c r="S1191" i="3"/>
  <c r="AD1025" i="3"/>
  <c r="W1025" i="3"/>
  <c r="V1025" i="3"/>
  <c r="AM1025" i="3" s="1"/>
  <c r="T1025" i="3"/>
  <c r="S1025" i="3"/>
  <c r="AD1190" i="3"/>
  <c r="AG1190" i="3" s="1"/>
  <c r="W1190" i="3"/>
  <c r="X1190" i="3" s="1"/>
  <c r="AA1190" i="3" s="1"/>
  <c r="V1190" i="3"/>
  <c r="AM1190" i="3" s="1"/>
  <c r="T1190" i="3"/>
  <c r="S1190" i="3"/>
  <c r="AD996" i="3"/>
  <c r="W996" i="3"/>
  <c r="Z996" i="3" s="1"/>
  <c r="V996" i="3"/>
  <c r="AM996" i="3" s="1"/>
  <c r="T996" i="3"/>
  <c r="S996" i="3"/>
  <c r="AG1020" i="3"/>
  <c r="AD1020" i="3"/>
  <c r="W1020" i="3"/>
  <c r="Z1020" i="3" s="1"/>
  <c r="V1020" i="3"/>
  <c r="AM1020" i="3" s="1"/>
  <c r="T1020" i="3"/>
  <c r="S1020" i="3"/>
  <c r="AD1047" i="3"/>
  <c r="W1047" i="3"/>
  <c r="V1047" i="3"/>
  <c r="AM1047" i="3" s="1"/>
  <c r="T1047" i="3"/>
  <c r="S1047" i="3"/>
  <c r="AD954" i="3"/>
  <c r="AG954" i="3" s="1"/>
  <c r="W954" i="3"/>
  <c r="X954" i="3" s="1"/>
  <c r="AA954" i="3" s="1"/>
  <c r="V954" i="3"/>
  <c r="AM954" i="3" s="1"/>
  <c r="T954" i="3"/>
  <c r="S954" i="3"/>
  <c r="AD781" i="3"/>
  <c r="Y781" i="3"/>
  <c r="W781" i="3"/>
  <c r="Z781" i="3" s="1"/>
  <c r="V781" i="3"/>
  <c r="AM781" i="3" s="1"/>
  <c r="T781" i="3"/>
  <c r="S781" i="3"/>
  <c r="AD818" i="3"/>
  <c r="W818" i="3"/>
  <c r="V818" i="3"/>
  <c r="AM818" i="3" s="1"/>
  <c r="T818" i="3"/>
  <c r="S818" i="3"/>
  <c r="AD1189" i="3"/>
  <c r="W1189" i="3"/>
  <c r="V1189" i="3"/>
  <c r="AM1189" i="3" s="1"/>
  <c r="AN1189" i="3" s="1"/>
  <c r="AO1189" i="3" s="1"/>
  <c r="T1189" i="3"/>
  <c r="S1189" i="3"/>
  <c r="AD1188" i="3"/>
  <c r="W1188" i="3"/>
  <c r="V1188" i="3"/>
  <c r="AM1188" i="3" s="1"/>
  <c r="AN1188" i="3" s="1"/>
  <c r="T1188" i="3"/>
  <c r="AI1188" i="3" s="1"/>
  <c r="S1188" i="3"/>
  <c r="AD1187" i="3"/>
  <c r="W1187" i="3"/>
  <c r="X1187" i="3" s="1"/>
  <c r="V1187" i="3"/>
  <c r="AM1187" i="3" s="1"/>
  <c r="AN1187" i="3" s="1"/>
  <c r="T1187" i="3"/>
  <c r="S1187" i="3"/>
  <c r="AD1050" i="3"/>
  <c r="W1050" i="3"/>
  <c r="V1050" i="3"/>
  <c r="AM1050" i="3" s="1"/>
  <c r="T1050" i="3"/>
  <c r="AI1050" i="3" s="1"/>
  <c r="S1050" i="3"/>
  <c r="AD1186" i="3"/>
  <c r="W1186" i="3"/>
  <c r="V1186" i="3"/>
  <c r="AM1186" i="3" s="1"/>
  <c r="T1186" i="3"/>
  <c r="S1186" i="3"/>
  <c r="AD978" i="3"/>
  <c r="W978" i="3"/>
  <c r="X978" i="3" s="1"/>
  <c r="V978" i="3"/>
  <c r="AM978" i="3" s="1"/>
  <c r="T978" i="3"/>
  <c r="S978" i="3"/>
  <c r="AD999" i="3"/>
  <c r="W999" i="3"/>
  <c r="Z999" i="3" s="1"/>
  <c r="V999" i="3"/>
  <c r="AM999" i="3" s="1"/>
  <c r="T999" i="3"/>
  <c r="S999" i="3"/>
  <c r="AD1004" i="3"/>
  <c r="W1004" i="3"/>
  <c r="X1004" i="3" s="1"/>
  <c r="V1004" i="3"/>
  <c r="AM1004" i="3" s="1"/>
  <c r="T1004" i="3"/>
  <c r="S1004" i="3"/>
  <c r="AD1185" i="3"/>
  <c r="W1185" i="3"/>
  <c r="V1185" i="3"/>
  <c r="AM1185" i="3" s="1"/>
  <c r="T1185" i="3"/>
  <c r="S1185" i="3"/>
  <c r="AD1184" i="3"/>
  <c r="Y1184" i="3"/>
  <c r="W1184" i="3"/>
  <c r="Z1184" i="3" s="1"/>
  <c r="V1184" i="3"/>
  <c r="AM1184" i="3" s="1"/>
  <c r="AN1184" i="3" s="1"/>
  <c r="AO1184" i="3" s="1"/>
  <c r="T1184" i="3"/>
  <c r="S1184" i="3"/>
  <c r="AD1183" i="3"/>
  <c r="W1183" i="3"/>
  <c r="X1183" i="3" s="1"/>
  <c r="AA1183" i="3" s="1"/>
  <c r="V1183" i="3"/>
  <c r="AM1183" i="3" s="1"/>
  <c r="AN1183" i="3" s="1"/>
  <c r="T1183" i="3"/>
  <c r="AI1183" i="3" s="1"/>
  <c r="S1183" i="3"/>
  <c r="AF1182" i="3"/>
  <c r="AD1182" i="3"/>
  <c r="AG1182" i="3" s="1"/>
  <c r="AA1182" i="3"/>
  <c r="W1182" i="3"/>
  <c r="X1182" i="3" s="1"/>
  <c r="V1182" i="3"/>
  <c r="AM1182" i="3" s="1"/>
  <c r="AN1182" i="3" s="1"/>
  <c r="T1182" i="3"/>
  <c r="S1182" i="3"/>
  <c r="AD961" i="3"/>
  <c r="W961" i="3"/>
  <c r="X961" i="3" s="1"/>
  <c r="AA961" i="3" s="1"/>
  <c r="V961" i="3"/>
  <c r="AM961" i="3" s="1"/>
  <c r="T961" i="3"/>
  <c r="AI961" i="3" s="1"/>
  <c r="S961" i="3"/>
  <c r="AD817" i="3"/>
  <c r="W817" i="3"/>
  <c r="V817" i="3"/>
  <c r="AM817" i="3" s="1"/>
  <c r="T817" i="3"/>
  <c r="S817" i="3"/>
  <c r="AD903" i="3"/>
  <c r="W903" i="3"/>
  <c r="X903" i="3" s="1"/>
  <c r="AA903" i="3" s="1"/>
  <c r="V903" i="3"/>
  <c r="AM903" i="3" s="1"/>
  <c r="T903" i="3"/>
  <c r="S903" i="3"/>
  <c r="AD919" i="3"/>
  <c r="AG919" i="3" s="1"/>
  <c r="W919" i="3"/>
  <c r="Z919" i="3" s="1"/>
  <c r="V919" i="3"/>
  <c r="AM919" i="3" s="1"/>
  <c r="T919" i="3"/>
  <c r="S919" i="3"/>
  <c r="AD792" i="3"/>
  <c r="W792" i="3"/>
  <c r="V792" i="3"/>
  <c r="AM792" i="3" s="1"/>
  <c r="T792" i="3"/>
  <c r="S792" i="3"/>
  <c r="AD990" i="3"/>
  <c r="W990" i="3"/>
  <c r="X990" i="3" s="1"/>
  <c r="V990" i="3"/>
  <c r="AM990" i="3" s="1"/>
  <c r="T990" i="3"/>
  <c r="S990" i="3"/>
  <c r="AD1011" i="3"/>
  <c r="W1011" i="3"/>
  <c r="Z1011" i="3" s="1"/>
  <c r="V1011" i="3"/>
  <c r="AM1011" i="3" s="1"/>
  <c r="T1011" i="3"/>
  <c r="S1011" i="3"/>
  <c r="AD1042" i="3"/>
  <c r="W1042" i="3"/>
  <c r="V1042" i="3"/>
  <c r="AM1042" i="3" s="1"/>
  <c r="T1042" i="3"/>
  <c r="S1042" i="3"/>
  <c r="AF1039" i="3"/>
  <c r="AD1039" i="3"/>
  <c r="AG1039" i="3" s="1"/>
  <c r="W1039" i="3"/>
  <c r="X1039" i="3" s="1"/>
  <c r="V1039" i="3"/>
  <c r="AM1039" i="3" s="1"/>
  <c r="T1039" i="3"/>
  <c r="AI1039" i="3" s="1"/>
  <c r="S1039" i="3"/>
  <c r="AM989" i="3"/>
  <c r="AD989" i="3"/>
  <c r="AG989" i="3" s="1"/>
  <c r="W989" i="3"/>
  <c r="V989" i="3"/>
  <c r="T989" i="3"/>
  <c r="S989" i="3"/>
  <c r="AD1021" i="3"/>
  <c r="AF1021" i="3" s="1"/>
  <c r="W1021" i="3"/>
  <c r="V1021" i="3"/>
  <c r="AM1021" i="3" s="1"/>
  <c r="T1021" i="3"/>
  <c r="S1021" i="3"/>
  <c r="AD1022" i="3"/>
  <c r="W1022" i="3"/>
  <c r="V1022" i="3"/>
  <c r="AM1022" i="3" s="1"/>
  <c r="T1022" i="3"/>
  <c r="S1022" i="3"/>
  <c r="AD976" i="3"/>
  <c r="W976" i="3"/>
  <c r="X976" i="3" s="1"/>
  <c r="V976" i="3"/>
  <c r="AM976" i="3" s="1"/>
  <c r="T976" i="3"/>
  <c r="S976" i="3"/>
  <c r="AD1181" i="3"/>
  <c r="W1181" i="3"/>
  <c r="Z1181" i="3" s="1"/>
  <c r="V1181" i="3"/>
  <c r="AM1181" i="3" s="1"/>
  <c r="AN1181" i="3" s="1"/>
  <c r="AO1181" i="3" s="1"/>
  <c r="T1181" i="3"/>
  <c r="S1181" i="3"/>
  <c r="AD1180" i="3"/>
  <c r="W1180" i="3"/>
  <c r="V1180" i="3"/>
  <c r="AM1180" i="3" s="1"/>
  <c r="AN1180" i="3" s="1"/>
  <c r="T1180" i="3"/>
  <c r="S1180" i="3"/>
  <c r="AD235" i="3"/>
  <c r="W235" i="3"/>
  <c r="V235" i="3"/>
  <c r="AM235" i="3" s="1"/>
  <c r="T235" i="3"/>
  <c r="S235" i="3"/>
  <c r="AD940" i="3"/>
  <c r="W940" i="3"/>
  <c r="X940" i="3" s="1"/>
  <c r="AA940" i="3" s="1"/>
  <c r="V940" i="3"/>
  <c r="AM940" i="3" s="1"/>
  <c r="T940" i="3"/>
  <c r="S940" i="3"/>
  <c r="AD1179" i="3"/>
  <c r="AG1179" i="3" s="1"/>
  <c r="W1179" i="3"/>
  <c r="Z1179" i="3" s="1"/>
  <c r="V1179" i="3"/>
  <c r="AM1179" i="3" s="1"/>
  <c r="AN1179" i="3" s="1"/>
  <c r="AO1179" i="3" s="1"/>
  <c r="T1179" i="3"/>
  <c r="S1179" i="3"/>
  <c r="AD1178" i="3"/>
  <c r="W1178" i="3"/>
  <c r="V1178" i="3"/>
  <c r="AM1178" i="3" s="1"/>
  <c r="AN1178" i="3" s="1"/>
  <c r="T1178" i="3"/>
  <c r="S1178" i="3"/>
  <c r="AD941" i="3"/>
  <c r="W941" i="3"/>
  <c r="X941" i="3" s="1"/>
  <c r="AA941" i="3" s="1"/>
  <c r="V941" i="3"/>
  <c r="AM941" i="3" s="1"/>
  <c r="T941" i="3"/>
  <c r="S941" i="3"/>
  <c r="AD877" i="3"/>
  <c r="W877" i="3"/>
  <c r="V877" i="3"/>
  <c r="AM877" i="3" s="1"/>
  <c r="T877" i="3"/>
  <c r="S877" i="3"/>
  <c r="AD918" i="3"/>
  <c r="W918" i="3"/>
  <c r="V918" i="3"/>
  <c r="AM918" i="3" s="1"/>
  <c r="T918" i="3"/>
  <c r="AJ918" i="3" s="1"/>
  <c r="S918" i="3"/>
  <c r="AD915" i="3"/>
  <c r="W915" i="3"/>
  <c r="X915" i="3" s="1"/>
  <c r="AA915" i="3" s="1"/>
  <c r="V915" i="3"/>
  <c r="AM915" i="3" s="1"/>
  <c r="T915" i="3"/>
  <c r="S915" i="3"/>
  <c r="AD767" i="3"/>
  <c r="W767" i="3"/>
  <c r="V767" i="3"/>
  <c r="AM767" i="3" s="1"/>
  <c r="T767" i="3"/>
  <c r="S767" i="3"/>
  <c r="AD1177" i="3"/>
  <c r="W1177" i="3"/>
  <c r="V1177" i="3"/>
  <c r="AM1177" i="3" s="1"/>
  <c r="T1177" i="3"/>
  <c r="S1177" i="3"/>
  <c r="AD993" i="3"/>
  <c r="AF993" i="3" s="1"/>
  <c r="W993" i="3"/>
  <c r="X993" i="3" s="1"/>
  <c r="V993" i="3"/>
  <c r="AM993" i="3" s="1"/>
  <c r="T993" i="3"/>
  <c r="S993" i="3"/>
  <c r="AD1027" i="3"/>
  <c r="AG1027" i="3" s="1"/>
  <c r="W1027" i="3"/>
  <c r="Z1027" i="3" s="1"/>
  <c r="V1027" i="3"/>
  <c r="AM1027" i="3" s="1"/>
  <c r="T1027" i="3"/>
  <c r="S1027" i="3"/>
  <c r="AD1176" i="3"/>
  <c r="Y1176" i="3"/>
  <c r="W1176" i="3"/>
  <c r="X1176" i="3" s="1"/>
  <c r="V1176" i="3"/>
  <c r="AM1176" i="3" s="1"/>
  <c r="AN1176" i="3" s="1"/>
  <c r="T1176" i="3"/>
  <c r="S1176" i="3"/>
  <c r="AD1006" i="3"/>
  <c r="W1006" i="3"/>
  <c r="V1006" i="3"/>
  <c r="AM1006" i="3" s="1"/>
  <c r="T1006" i="3"/>
  <c r="AJ1006" i="3" s="1"/>
  <c r="S1006" i="3"/>
  <c r="AD969" i="3"/>
  <c r="AG969" i="3" s="1"/>
  <c r="W969" i="3"/>
  <c r="X969" i="3" s="1"/>
  <c r="V969" i="3"/>
  <c r="AM969" i="3" s="1"/>
  <c r="T969" i="3"/>
  <c r="S969" i="3"/>
  <c r="AD1175" i="3"/>
  <c r="AG1175" i="3" s="1"/>
  <c r="W1175" i="3"/>
  <c r="V1175" i="3"/>
  <c r="AM1175" i="3" s="1"/>
  <c r="AN1175" i="3" s="1"/>
  <c r="AO1175" i="3" s="1"/>
  <c r="T1175" i="3"/>
  <c r="S1175" i="3"/>
  <c r="AD1174" i="3"/>
  <c r="W1174" i="3"/>
  <c r="V1174" i="3"/>
  <c r="AM1174" i="3" s="1"/>
  <c r="T1174" i="3"/>
  <c r="S1174" i="3"/>
  <c r="AD926" i="3"/>
  <c r="AF926" i="3" s="1"/>
  <c r="W926" i="3"/>
  <c r="X926" i="3" s="1"/>
  <c r="V926" i="3"/>
  <c r="AM926" i="3" s="1"/>
  <c r="T926" i="3"/>
  <c r="S926" i="3"/>
  <c r="AD1173" i="3"/>
  <c r="AG1173" i="3" s="1"/>
  <c r="W1173" i="3"/>
  <c r="Z1173" i="3" s="1"/>
  <c r="V1173" i="3"/>
  <c r="AM1173" i="3" s="1"/>
  <c r="AN1173" i="3" s="1"/>
  <c r="AO1173" i="3" s="1"/>
  <c r="T1173" i="3"/>
  <c r="S1173" i="3"/>
  <c r="AD1172" i="3"/>
  <c r="W1172" i="3"/>
  <c r="X1172" i="3" s="1"/>
  <c r="V1172" i="3"/>
  <c r="AM1172" i="3" s="1"/>
  <c r="AN1172" i="3" s="1"/>
  <c r="T1172" i="3"/>
  <c r="S1172" i="3"/>
  <c r="AD955" i="3"/>
  <c r="W955" i="3"/>
  <c r="V955" i="3"/>
  <c r="AM955" i="3" s="1"/>
  <c r="T955" i="3"/>
  <c r="S955" i="3"/>
  <c r="AD788" i="3"/>
  <c r="AG788" i="3" s="1"/>
  <c r="W788" i="3"/>
  <c r="X788" i="3" s="1"/>
  <c r="V788" i="3"/>
  <c r="AM788" i="3" s="1"/>
  <c r="T788" i="3"/>
  <c r="S788" i="3"/>
  <c r="AD840" i="3"/>
  <c r="AG840" i="3" s="1"/>
  <c r="W840" i="3"/>
  <c r="V840" i="3"/>
  <c r="AM840" i="3" s="1"/>
  <c r="T840" i="3"/>
  <c r="S840" i="3"/>
  <c r="AD816" i="3"/>
  <c r="AG816" i="3" s="1"/>
  <c r="W816" i="3"/>
  <c r="X816" i="3" s="1"/>
  <c r="V816" i="3"/>
  <c r="AM816" i="3" s="1"/>
  <c r="T816" i="3"/>
  <c r="S816" i="3"/>
  <c r="AD1171" i="3"/>
  <c r="W1171" i="3"/>
  <c r="V1171" i="3"/>
  <c r="AM1171" i="3" s="1"/>
  <c r="T1171" i="3"/>
  <c r="AJ1171" i="3" s="1"/>
  <c r="S1171" i="3"/>
  <c r="AF1170" i="3"/>
  <c r="AD1170" i="3"/>
  <c r="W1170" i="3"/>
  <c r="X1170" i="3" s="1"/>
  <c r="V1170" i="3"/>
  <c r="AM1170" i="3" s="1"/>
  <c r="AN1170" i="3" s="1"/>
  <c r="T1170" i="3"/>
  <c r="AI1170" i="3" s="1"/>
  <c r="S1170" i="3"/>
  <c r="AD1169" i="3"/>
  <c r="AG1169" i="3" s="1"/>
  <c r="Y1169" i="3"/>
  <c r="W1169" i="3"/>
  <c r="Z1169" i="3" s="1"/>
  <c r="V1169" i="3"/>
  <c r="AM1169" i="3" s="1"/>
  <c r="AN1169" i="3" s="1"/>
  <c r="AO1169" i="3" s="1"/>
  <c r="T1169" i="3"/>
  <c r="S1169" i="3"/>
  <c r="AH1169" i="3" s="1"/>
  <c r="AD1168" i="3"/>
  <c r="Z1168" i="3"/>
  <c r="W1168" i="3"/>
  <c r="X1168" i="3" s="1"/>
  <c r="V1168" i="3"/>
  <c r="AM1168" i="3" s="1"/>
  <c r="AN1168" i="3" s="1"/>
  <c r="T1168" i="3"/>
  <c r="S1168" i="3"/>
  <c r="AD116" i="3"/>
  <c r="AG116" i="3" s="1"/>
  <c r="W116" i="3"/>
  <c r="X116" i="3" s="1"/>
  <c r="V116" i="3"/>
  <c r="AM116" i="3" s="1"/>
  <c r="AN116" i="3" s="1"/>
  <c r="T116" i="3"/>
  <c r="S116" i="3"/>
  <c r="AD274" i="3"/>
  <c r="AG274" i="3" s="1"/>
  <c r="W274" i="3"/>
  <c r="V274" i="3"/>
  <c r="AM274" i="3" s="1"/>
  <c r="T274" i="3"/>
  <c r="S274" i="3"/>
  <c r="AD429" i="3"/>
  <c r="AF429" i="3" s="1"/>
  <c r="W429" i="3"/>
  <c r="X429" i="3" s="1"/>
  <c r="V429" i="3"/>
  <c r="AM429" i="3" s="1"/>
  <c r="T429" i="3"/>
  <c r="S429" i="3"/>
  <c r="AD588" i="3"/>
  <c r="W588" i="3"/>
  <c r="V588" i="3"/>
  <c r="AM588" i="3" s="1"/>
  <c r="T588" i="3"/>
  <c r="S588" i="3"/>
  <c r="AD640" i="3"/>
  <c r="AG640" i="3" s="1"/>
  <c r="W640" i="3"/>
  <c r="Z640" i="3" s="1"/>
  <c r="V640" i="3"/>
  <c r="AM640" i="3" s="1"/>
  <c r="T640" i="3"/>
  <c r="S640" i="3"/>
  <c r="AD550" i="3"/>
  <c r="AF550" i="3" s="1"/>
  <c r="Y550" i="3"/>
  <c r="W550" i="3"/>
  <c r="X550" i="3" s="1"/>
  <c r="V550" i="3"/>
  <c r="AM550" i="3" s="1"/>
  <c r="T550" i="3"/>
  <c r="S550" i="3"/>
  <c r="AD1167" i="3"/>
  <c r="W1167" i="3"/>
  <c r="V1167" i="3"/>
  <c r="AM1167" i="3" s="1"/>
  <c r="T1167" i="3"/>
  <c r="S1167" i="3"/>
  <c r="AF1166" i="3"/>
  <c r="AD1166" i="3"/>
  <c r="W1166" i="3"/>
  <c r="X1166" i="3" s="1"/>
  <c r="V1166" i="3"/>
  <c r="AM1166" i="3" s="1"/>
  <c r="AN1166" i="3" s="1"/>
  <c r="T1166" i="3"/>
  <c r="S1166" i="3"/>
  <c r="AD115" i="3"/>
  <c r="AG115" i="3" s="1"/>
  <c r="W115" i="3"/>
  <c r="V115" i="3"/>
  <c r="AM115" i="3" s="1"/>
  <c r="AN115" i="3" s="1"/>
  <c r="AO115" i="3" s="1"/>
  <c r="T115" i="3"/>
  <c r="S115" i="3"/>
  <c r="AD296" i="3"/>
  <c r="AF296" i="3" s="1"/>
  <c r="W296" i="3"/>
  <c r="V296" i="3"/>
  <c r="AM296" i="3" s="1"/>
  <c r="T296" i="3"/>
  <c r="S296" i="3"/>
  <c r="AD418" i="3"/>
  <c r="W418" i="3"/>
  <c r="V418" i="3"/>
  <c r="AM418" i="3" s="1"/>
  <c r="T418" i="3"/>
  <c r="S418" i="3"/>
  <c r="AD564" i="3"/>
  <c r="W564" i="3"/>
  <c r="X564" i="3" s="1"/>
  <c r="V564" i="3"/>
  <c r="AM564" i="3" s="1"/>
  <c r="T564" i="3"/>
  <c r="S564" i="3"/>
  <c r="AD520" i="3"/>
  <c r="AG520" i="3" s="1"/>
  <c r="W520" i="3"/>
  <c r="Z520" i="3" s="1"/>
  <c r="V520" i="3"/>
  <c r="AM520" i="3" s="1"/>
  <c r="T520" i="3"/>
  <c r="S520" i="3"/>
  <c r="AD445" i="3"/>
  <c r="W445" i="3"/>
  <c r="X445" i="3" s="1"/>
  <c r="V445" i="3"/>
  <c r="AM445" i="3" s="1"/>
  <c r="T445" i="3"/>
  <c r="S445" i="3"/>
  <c r="AD1165" i="3"/>
  <c r="W1165" i="3"/>
  <c r="X1165" i="3" s="1"/>
  <c r="V1165" i="3"/>
  <c r="AM1165" i="3" s="1"/>
  <c r="AN1165" i="3" s="1"/>
  <c r="T1165" i="3"/>
  <c r="S1165" i="3"/>
  <c r="AD1164" i="3"/>
  <c r="W1164" i="3"/>
  <c r="Z1164" i="3" s="1"/>
  <c r="V1164" i="3"/>
  <c r="AM1164" i="3" s="1"/>
  <c r="AN1164" i="3" s="1"/>
  <c r="AO1164" i="3" s="1"/>
  <c r="T1164" i="3"/>
  <c r="S1164" i="3"/>
  <c r="AD114" i="3"/>
  <c r="W114" i="3"/>
  <c r="X114" i="3" s="1"/>
  <c r="V114" i="3"/>
  <c r="AM114" i="3" s="1"/>
  <c r="AN114" i="3" s="1"/>
  <c r="T114" i="3"/>
  <c r="S114" i="3"/>
  <c r="AD307" i="3"/>
  <c r="W307" i="3"/>
  <c r="V307" i="3"/>
  <c r="AM307" i="3" s="1"/>
  <c r="T307" i="3"/>
  <c r="S307" i="3"/>
  <c r="AD412" i="3"/>
  <c r="W412" i="3"/>
  <c r="X412" i="3" s="1"/>
  <c r="V412" i="3"/>
  <c r="AM412" i="3" s="1"/>
  <c r="T412" i="3"/>
  <c r="S412" i="3"/>
  <c r="AD450" i="3"/>
  <c r="AG450" i="3" s="1"/>
  <c r="W450" i="3"/>
  <c r="V450" i="3"/>
  <c r="AM450" i="3" s="1"/>
  <c r="T450" i="3"/>
  <c r="S450" i="3"/>
  <c r="AD462" i="3"/>
  <c r="AF462" i="3" s="1"/>
  <c r="W462" i="3"/>
  <c r="Y462" i="3" s="1"/>
  <c r="V462" i="3"/>
  <c r="AM462" i="3" s="1"/>
  <c r="T462" i="3"/>
  <c r="S462" i="3"/>
  <c r="AD347" i="3"/>
  <c r="W347" i="3"/>
  <c r="V347" i="3"/>
  <c r="AM347" i="3" s="1"/>
  <c r="T347" i="3"/>
  <c r="S347" i="3"/>
  <c r="AD1163" i="3"/>
  <c r="AF1163" i="3" s="1"/>
  <c r="W1163" i="3"/>
  <c r="X1163" i="3" s="1"/>
  <c r="V1163" i="3"/>
  <c r="AM1163" i="3" s="1"/>
  <c r="AN1163" i="3" s="1"/>
  <c r="T1163" i="3"/>
  <c r="S1163" i="3"/>
  <c r="AD1162" i="3"/>
  <c r="AG1162" i="3" s="1"/>
  <c r="W1162" i="3"/>
  <c r="V1162" i="3"/>
  <c r="AM1162" i="3" s="1"/>
  <c r="AN1162" i="3" s="1"/>
  <c r="AO1162" i="3" s="1"/>
  <c r="T1162" i="3"/>
  <c r="S1162" i="3"/>
  <c r="AD113" i="3"/>
  <c r="AG113" i="3" s="1"/>
  <c r="W113" i="3"/>
  <c r="Z113" i="3" s="1"/>
  <c r="V113" i="3"/>
  <c r="AM113" i="3" s="1"/>
  <c r="AN113" i="3" s="1"/>
  <c r="T113" i="3"/>
  <c r="S113" i="3"/>
  <c r="AD112" i="3"/>
  <c r="W112" i="3"/>
  <c r="V112" i="3"/>
  <c r="AM112" i="3" s="1"/>
  <c r="T112" i="3"/>
  <c r="S112" i="3"/>
  <c r="AD111" i="3"/>
  <c r="AG111" i="3" s="1"/>
  <c r="W111" i="3"/>
  <c r="X111" i="3" s="1"/>
  <c r="V111" i="3"/>
  <c r="AM111" i="3" s="1"/>
  <c r="AN111" i="3" s="1"/>
  <c r="T111" i="3"/>
  <c r="S111" i="3"/>
  <c r="AD337" i="3"/>
  <c r="AG337" i="3" s="1"/>
  <c r="W337" i="3"/>
  <c r="Z337" i="3" s="1"/>
  <c r="V337" i="3"/>
  <c r="AM337" i="3" s="1"/>
  <c r="T337" i="3"/>
  <c r="S337" i="3"/>
  <c r="AD358" i="3"/>
  <c r="W358" i="3"/>
  <c r="V358" i="3"/>
  <c r="AM358" i="3" s="1"/>
  <c r="T358" i="3"/>
  <c r="S358" i="3"/>
  <c r="AD330" i="3"/>
  <c r="W330" i="3"/>
  <c r="V330" i="3"/>
  <c r="AM330" i="3" s="1"/>
  <c r="T330" i="3"/>
  <c r="S330" i="3"/>
  <c r="AD1161" i="3"/>
  <c r="W1161" i="3"/>
  <c r="Y1161" i="3" s="1"/>
  <c r="V1161" i="3"/>
  <c r="AM1161" i="3" s="1"/>
  <c r="T1161" i="3"/>
  <c r="S1161" i="3"/>
  <c r="AD1160" i="3"/>
  <c r="X1160" i="3"/>
  <c r="W1160" i="3"/>
  <c r="Z1160" i="3" s="1"/>
  <c r="V1160" i="3"/>
  <c r="AM1160" i="3" s="1"/>
  <c r="T1160" i="3"/>
  <c r="S1160" i="3"/>
  <c r="AJ1160" i="3" s="1"/>
  <c r="AD1159" i="3"/>
  <c r="AG1159" i="3" s="1"/>
  <c r="W1159" i="3"/>
  <c r="Y1159" i="3" s="1"/>
  <c r="V1159" i="3"/>
  <c r="AM1159" i="3" s="1"/>
  <c r="T1159" i="3"/>
  <c r="S1159" i="3"/>
  <c r="AD110" i="3"/>
  <c r="W110" i="3"/>
  <c r="X110" i="3" s="1"/>
  <c r="V110" i="3"/>
  <c r="AM110" i="3" s="1"/>
  <c r="AN110" i="3" s="1"/>
  <c r="T110" i="3"/>
  <c r="S110" i="3"/>
  <c r="AD109" i="3"/>
  <c r="W109" i="3"/>
  <c r="Y109" i="3" s="1"/>
  <c r="V109" i="3"/>
  <c r="AM109" i="3" s="1"/>
  <c r="T109" i="3"/>
  <c r="S109" i="3"/>
  <c r="AD108" i="3"/>
  <c r="W108" i="3"/>
  <c r="Y108" i="3" s="1"/>
  <c r="V108" i="3"/>
  <c r="AM108" i="3" s="1"/>
  <c r="AN108" i="3" s="1"/>
  <c r="T108" i="3"/>
  <c r="S108" i="3"/>
  <c r="AJ108" i="3" s="1"/>
  <c r="AD313" i="3"/>
  <c r="W313" i="3"/>
  <c r="Y313" i="3" s="1"/>
  <c r="V313" i="3"/>
  <c r="AM313" i="3" s="1"/>
  <c r="T313" i="3"/>
  <c r="S313" i="3"/>
  <c r="AD280" i="3"/>
  <c r="W280" i="3"/>
  <c r="Z280" i="3" s="1"/>
  <c r="V280" i="3"/>
  <c r="AM280" i="3" s="1"/>
  <c r="T280" i="3"/>
  <c r="S280" i="3"/>
  <c r="AD319" i="3"/>
  <c r="W319" i="3"/>
  <c r="V319" i="3"/>
  <c r="AM319" i="3" s="1"/>
  <c r="T319" i="3"/>
  <c r="S319" i="3"/>
  <c r="AD1158" i="3"/>
  <c r="W1158" i="3"/>
  <c r="V1158" i="3"/>
  <c r="AM1158" i="3" s="1"/>
  <c r="T1158" i="3"/>
  <c r="S1158" i="3"/>
  <c r="AD1157" i="3"/>
  <c r="AF1157" i="3" s="1"/>
  <c r="W1157" i="3"/>
  <c r="Y1157" i="3" s="1"/>
  <c r="V1157" i="3"/>
  <c r="AM1157" i="3" s="1"/>
  <c r="T1157" i="3"/>
  <c r="S1157" i="3"/>
  <c r="AD107" i="3"/>
  <c r="W107" i="3"/>
  <c r="Z107" i="3" s="1"/>
  <c r="V107" i="3"/>
  <c r="AM107" i="3" s="1"/>
  <c r="AN107" i="3" s="1"/>
  <c r="T107" i="3"/>
  <c r="S107" i="3"/>
  <c r="AD23" i="3"/>
  <c r="W23" i="3"/>
  <c r="V23" i="3"/>
  <c r="AM23" i="3" s="1"/>
  <c r="T23" i="3"/>
  <c r="S23" i="3"/>
  <c r="AD22" i="3"/>
  <c r="W22" i="3"/>
  <c r="V22" i="3"/>
  <c r="AM22" i="3" s="1"/>
  <c r="AN22" i="3" s="1"/>
  <c r="T22" i="3"/>
  <c r="S22" i="3"/>
  <c r="AD21" i="3"/>
  <c r="AF21" i="3" s="1"/>
  <c r="W21" i="3"/>
  <c r="V21" i="3"/>
  <c r="AM21" i="3" s="1"/>
  <c r="T21" i="3"/>
  <c r="S21" i="3"/>
  <c r="AD20" i="3"/>
  <c r="W20" i="3"/>
  <c r="Y20" i="3" s="1"/>
  <c r="V20" i="3"/>
  <c r="AM20" i="3" s="1"/>
  <c r="AN20" i="3" s="1"/>
  <c r="T20" i="3"/>
  <c r="S20" i="3"/>
  <c r="AD1156" i="3"/>
  <c r="W1156" i="3"/>
  <c r="V1156" i="3"/>
  <c r="AM1156" i="3" s="1"/>
  <c r="T1156" i="3"/>
  <c r="S1156" i="3"/>
  <c r="AD19" i="3"/>
  <c r="W19" i="3"/>
  <c r="Z19" i="3" s="1"/>
  <c r="V19" i="3"/>
  <c r="AM19" i="3" s="1"/>
  <c r="T19" i="3"/>
  <c r="S19" i="3"/>
  <c r="AD18" i="3"/>
  <c r="W18" i="3"/>
  <c r="V18" i="3"/>
  <c r="AM18" i="3" s="1"/>
  <c r="T18" i="3"/>
  <c r="S18" i="3"/>
  <c r="AD17" i="3"/>
  <c r="W17" i="3"/>
  <c r="X17" i="3" s="1"/>
  <c r="AA17" i="3" s="1"/>
  <c r="V17" i="3"/>
  <c r="AM17" i="3" s="1"/>
  <c r="AN17" i="3" s="1"/>
  <c r="T17" i="3"/>
  <c r="S17" i="3"/>
  <c r="AD16" i="3"/>
  <c r="W16" i="3"/>
  <c r="Y16" i="3" s="1"/>
  <c r="V16" i="3"/>
  <c r="AM16" i="3" s="1"/>
  <c r="T16" i="3"/>
  <c r="S16" i="3"/>
  <c r="AD1155" i="3"/>
  <c r="W1155" i="3"/>
  <c r="Y1155" i="3" s="1"/>
  <c r="V1155" i="3"/>
  <c r="AM1155" i="3" s="1"/>
  <c r="AN1155" i="3" s="1"/>
  <c r="T1155" i="3"/>
  <c r="S1155" i="3"/>
  <c r="AD1154" i="3"/>
  <c r="W1154" i="3"/>
  <c r="Y1154" i="3" s="1"/>
  <c r="V1154" i="3"/>
  <c r="AM1154" i="3" s="1"/>
  <c r="T1154" i="3"/>
  <c r="S1154" i="3"/>
  <c r="AD1153" i="3"/>
  <c r="W1153" i="3"/>
  <c r="Z1153" i="3" s="1"/>
  <c r="V1153" i="3"/>
  <c r="AM1153" i="3" s="1"/>
  <c r="AN1153" i="3" s="1"/>
  <c r="T1153" i="3"/>
  <c r="AK1153" i="3" s="1"/>
  <c r="S1153" i="3"/>
  <c r="AD1152" i="3"/>
  <c r="AF1152" i="3" s="1"/>
  <c r="W1152" i="3"/>
  <c r="V1152" i="3"/>
  <c r="AM1152" i="3" s="1"/>
  <c r="T1152" i="3"/>
  <c r="S1152" i="3"/>
  <c r="AD1048" i="3"/>
  <c r="AF1048" i="3" s="1"/>
  <c r="W1048" i="3"/>
  <c r="V1048" i="3"/>
  <c r="AM1048" i="3" s="1"/>
  <c r="T1048" i="3"/>
  <c r="S1048" i="3"/>
  <c r="AD1151" i="3"/>
  <c r="W1151" i="3"/>
  <c r="Y1151" i="3" s="1"/>
  <c r="V1151" i="3"/>
  <c r="AM1151" i="3" s="1"/>
  <c r="AN1151" i="3" s="1"/>
  <c r="T1151" i="3"/>
  <c r="S1151" i="3"/>
  <c r="AD906" i="3"/>
  <c r="AF906" i="3" s="1"/>
  <c r="W906" i="3"/>
  <c r="Y906" i="3" s="1"/>
  <c r="V906" i="3"/>
  <c r="AM906" i="3" s="1"/>
  <c r="T906" i="3"/>
  <c r="S906" i="3"/>
  <c r="AD1150" i="3"/>
  <c r="W1150" i="3"/>
  <c r="Z1150" i="3" s="1"/>
  <c r="V1150" i="3"/>
  <c r="AM1150" i="3" s="1"/>
  <c r="T1150" i="3"/>
  <c r="S1150" i="3"/>
  <c r="AD1149" i="3"/>
  <c r="W1149" i="3"/>
  <c r="Z1149" i="3" s="1"/>
  <c r="V1149" i="3"/>
  <c r="AM1149" i="3" s="1"/>
  <c r="T1149" i="3"/>
  <c r="AK1149" i="3" s="1"/>
  <c r="S1149" i="3"/>
  <c r="AD1016" i="3"/>
  <c r="W1016" i="3"/>
  <c r="X1016" i="3" s="1"/>
  <c r="AA1016" i="3" s="1"/>
  <c r="V1016" i="3"/>
  <c r="AM1016" i="3" s="1"/>
  <c r="T1016" i="3"/>
  <c r="S1016" i="3"/>
  <c r="AD1148" i="3"/>
  <c r="W1148" i="3"/>
  <c r="V1148" i="3"/>
  <c r="AM1148" i="3" s="1"/>
  <c r="AN1148" i="3" s="1"/>
  <c r="T1148" i="3"/>
  <c r="S1148" i="3"/>
  <c r="AG1147" i="3"/>
  <c r="AD1147" i="3"/>
  <c r="AF1147" i="3" s="1"/>
  <c r="Z1147" i="3"/>
  <c r="W1147" i="3"/>
  <c r="V1147" i="3"/>
  <c r="AM1147" i="3" s="1"/>
  <c r="T1147" i="3"/>
  <c r="S1147" i="3"/>
  <c r="AD944" i="3"/>
  <c r="W944" i="3"/>
  <c r="X944" i="3" s="1"/>
  <c r="AA944" i="3" s="1"/>
  <c r="V944" i="3"/>
  <c r="AM944" i="3" s="1"/>
  <c r="T944" i="3"/>
  <c r="S944" i="3"/>
  <c r="AD789" i="3"/>
  <c r="W789" i="3"/>
  <c r="V789" i="3"/>
  <c r="AM789" i="3" s="1"/>
  <c r="T789" i="3"/>
  <c r="S789" i="3"/>
  <c r="AD992" i="3"/>
  <c r="W992" i="3"/>
  <c r="X992" i="3" s="1"/>
  <c r="AA992" i="3" s="1"/>
  <c r="V992" i="3"/>
  <c r="AM992" i="3" s="1"/>
  <c r="T992" i="3"/>
  <c r="S992" i="3"/>
  <c r="AD1045" i="3"/>
  <c r="AF1045" i="3" s="1"/>
  <c r="W1045" i="3"/>
  <c r="V1045" i="3"/>
  <c r="AM1045" i="3" s="1"/>
  <c r="T1045" i="3"/>
  <c r="S1045" i="3"/>
  <c r="AD1146" i="3"/>
  <c r="Y1146" i="3"/>
  <c r="W1146" i="3"/>
  <c r="Z1146" i="3" s="1"/>
  <c r="V1146" i="3"/>
  <c r="AM1146" i="3" s="1"/>
  <c r="AN1146" i="3" s="1"/>
  <c r="T1146" i="3"/>
  <c r="S1146" i="3"/>
  <c r="AD970" i="3"/>
  <c r="W970" i="3"/>
  <c r="V970" i="3"/>
  <c r="AM970" i="3" s="1"/>
  <c r="T970" i="3"/>
  <c r="S970" i="3"/>
  <c r="AG1145" i="3"/>
  <c r="AD1145" i="3"/>
  <c r="AF1145" i="3" s="1"/>
  <c r="W1145" i="3"/>
  <c r="Y1145" i="3" s="1"/>
  <c r="V1145" i="3"/>
  <c r="AM1145" i="3" s="1"/>
  <c r="T1145" i="3"/>
  <c r="AK1145" i="3" s="1"/>
  <c r="S1145" i="3"/>
  <c r="AG1144" i="3"/>
  <c r="AD1144" i="3"/>
  <c r="AF1144" i="3" s="1"/>
  <c r="Z1144" i="3"/>
  <c r="W1144" i="3"/>
  <c r="Y1144" i="3" s="1"/>
  <c r="V1144" i="3"/>
  <c r="AM1144" i="3" s="1"/>
  <c r="T1144" i="3"/>
  <c r="S1144" i="3"/>
  <c r="AD987" i="3"/>
  <c r="W987" i="3"/>
  <c r="Z987" i="3" s="1"/>
  <c r="V987" i="3"/>
  <c r="AM987" i="3" s="1"/>
  <c r="T987" i="3"/>
  <c r="S987" i="3"/>
  <c r="AD1143" i="3"/>
  <c r="W1143" i="3"/>
  <c r="X1143" i="3" s="1"/>
  <c r="V1143" i="3"/>
  <c r="AM1143" i="3" s="1"/>
  <c r="AN1143" i="3" s="1"/>
  <c r="T1143" i="3"/>
  <c r="S1143" i="3"/>
  <c r="AD234" i="3"/>
  <c r="AF234" i="3" s="1"/>
  <c r="W234" i="3"/>
  <c r="Y234" i="3" s="1"/>
  <c r="V234" i="3"/>
  <c r="AM234" i="3" s="1"/>
  <c r="T234" i="3"/>
  <c r="S234" i="3"/>
  <c r="AD952" i="3"/>
  <c r="W952" i="3"/>
  <c r="Y952" i="3" s="1"/>
  <c r="V952" i="3"/>
  <c r="AM952" i="3" s="1"/>
  <c r="T952" i="3"/>
  <c r="S952" i="3"/>
  <c r="AD1142" i="3"/>
  <c r="W1142" i="3"/>
  <c r="Y1142" i="3" s="1"/>
  <c r="V1142" i="3"/>
  <c r="AM1142" i="3" s="1"/>
  <c r="T1142" i="3"/>
  <c r="S1142" i="3"/>
  <c r="AD1141" i="3"/>
  <c r="W1141" i="3"/>
  <c r="X1141" i="3" s="1"/>
  <c r="AA1141" i="3" s="1"/>
  <c r="V1141" i="3"/>
  <c r="AM1141" i="3" s="1"/>
  <c r="AN1141" i="3" s="1"/>
  <c r="T1141" i="3"/>
  <c r="S1141" i="3"/>
  <c r="AD1140" i="3"/>
  <c r="AF1140" i="3" s="1"/>
  <c r="W1140" i="3"/>
  <c r="V1140" i="3"/>
  <c r="AM1140" i="3" s="1"/>
  <c r="T1140" i="3"/>
  <c r="S1140" i="3"/>
  <c r="AD1139" i="3"/>
  <c r="AF1139" i="3" s="1"/>
  <c r="W1139" i="3"/>
  <c r="Z1139" i="3" s="1"/>
  <c r="V1139" i="3"/>
  <c r="AM1139" i="3" s="1"/>
  <c r="T1139" i="3"/>
  <c r="S1139" i="3"/>
  <c r="AD811" i="3"/>
  <c r="AF811" i="3" s="1"/>
  <c r="W811" i="3"/>
  <c r="Y811" i="3" s="1"/>
  <c r="V811" i="3"/>
  <c r="AM811" i="3" s="1"/>
  <c r="T811" i="3"/>
  <c r="S811" i="3"/>
  <c r="AD1138" i="3"/>
  <c r="W1138" i="3"/>
  <c r="V1138" i="3"/>
  <c r="AM1138" i="3" s="1"/>
  <c r="AN1138" i="3" s="1"/>
  <c r="T1138" i="3"/>
  <c r="S1138" i="3"/>
  <c r="AD983" i="3"/>
  <c r="W983" i="3"/>
  <c r="Z983" i="3" s="1"/>
  <c r="V983" i="3"/>
  <c r="AM983" i="3" s="1"/>
  <c r="T983" i="3"/>
  <c r="S983" i="3"/>
  <c r="AD994" i="3"/>
  <c r="AF994" i="3" s="1"/>
  <c r="W994" i="3"/>
  <c r="Z994" i="3" s="1"/>
  <c r="V994" i="3"/>
  <c r="AM994" i="3" s="1"/>
  <c r="T994" i="3"/>
  <c r="S994" i="3"/>
  <c r="AD1028" i="3"/>
  <c r="W1028" i="3"/>
  <c r="X1028" i="3" s="1"/>
  <c r="V1028" i="3"/>
  <c r="AM1028" i="3" s="1"/>
  <c r="T1028" i="3"/>
  <c r="S1028" i="3"/>
  <c r="AD1137" i="3"/>
  <c r="AF1137" i="3" s="1"/>
  <c r="W1137" i="3"/>
  <c r="Y1137" i="3" s="1"/>
  <c r="V1137" i="3"/>
  <c r="AM1137" i="3" s="1"/>
  <c r="T1137" i="3"/>
  <c r="S1137" i="3"/>
  <c r="AG991" i="3"/>
  <c r="AD991" i="3"/>
  <c r="AF991" i="3" s="1"/>
  <c r="W991" i="3"/>
  <c r="Y991" i="3" s="1"/>
  <c r="V991" i="3"/>
  <c r="AM991" i="3" s="1"/>
  <c r="T991" i="3"/>
  <c r="S991" i="3"/>
  <c r="AD1000" i="3"/>
  <c r="X1000" i="3"/>
  <c r="W1000" i="3"/>
  <c r="Y1000" i="3" s="1"/>
  <c r="V1000" i="3"/>
  <c r="AM1000" i="3" s="1"/>
  <c r="T1000" i="3"/>
  <c r="S1000" i="3"/>
  <c r="AD1136" i="3"/>
  <c r="W1136" i="3"/>
  <c r="Y1136" i="3" s="1"/>
  <c r="V1136" i="3"/>
  <c r="AM1136" i="3" s="1"/>
  <c r="T1136" i="3"/>
  <c r="S1136" i="3"/>
  <c r="AD922" i="3"/>
  <c r="W922" i="3"/>
  <c r="X922" i="3" s="1"/>
  <c r="AA922" i="3" s="1"/>
  <c r="V922" i="3"/>
  <c r="AM922" i="3" s="1"/>
  <c r="T922" i="3"/>
  <c r="S922" i="3"/>
  <c r="AD943" i="3"/>
  <c r="AF943" i="3" s="1"/>
  <c r="W943" i="3"/>
  <c r="V943" i="3"/>
  <c r="AM943" i="3" s="1"/>
  <c r="T943" i="3"/>
  <c r="S943" i="3"/>
  <c r="AD977" i="3"/>
  <c r="W977" i="3"/>
  <c r="Z977" i="3" s="1"/>
  <c r="V977" i="3"/>
  <c r="AM977" i="3" s="1"/>
  <c r="T977" i="3"/>
  <c r="S977" i="3"/>
  <c r="AD1135" i="3"/>
  <c r="AF1135" i="3" s="1"/>
  <c r="W1135" i="3"/>
  <c r="Z1135" i="3" s="1"/>
  <c r="V1135" i="3"/>
  <c r="AM1135" i="3" s="1"/>
  <c r="T1135" i="3"/>
  <c r="S1135" i="3"/>
  <c r="AD1134" i="3"/>
  <c r="W1134" i="3"/>
  <c r="Y1134" i="3" s="1"/>
  <c r="V1134" i="3"/>
  <c r="AM1134" i="3" s="1"/>
  <c r="T1134" i="3"/>
  <c r="S1134" i="3"/>
  <c r="AD1133" i="3"/>
  <c r="W1133" i="3"/>
  <c r="V1133" i="3"/>
  <c r="AM1133" i="3" s="1"/>
  <c r="AN1133" i="3" s="1"/>
  <c r="T1133" i="3"/>
  <c r="S1133" i="3"/>
  <c r="AD722" i="3"/>
  <c r="W722" i="3"/>
  <c r="Z722" i="3" s="1"/>
  <c r="V722" i="3"/>
  <c r="AM722" i="3" s="1"/>
  <c r="T722" i="3"/>
  <c r="S722" i="3"/>
  <c r="AD724" i="3"/>
  <c r="W724" i="3"/>
  <c r="X724" i="3" s="1"/>
  <c r="AA724" i="3" s="1"/>
  <c r="V724" i="3"/>
  <c r="AM724" i="3" s="1"/>
  <c r="T724" i="3"/>
  <c r="S724" i="3"/>
  <c r="AD998" i="3"/>
  <c r="W998" i="3"/>
  <c r="V998" i="3"/>
  <c r="AM998" i="3" s="1"/>
  <c r="T998" i="3"/>
  <c r="S998" i="3"/>
  <c r="AG1132" i="3"/>
  <c r="AD1132" i="3"/>
  <c r="AF1132" i="3" s="1"/>
  <c r="Z1132" i="3"/>
  <c r="W1132" i="3"/>
  <c r="Y1132" i="3" s="1"/>
  <c r="V1132" i="3"/>
  <c r="AM1132" i="3" s="1"/>
  <c r="T1132" i="3"/>
  <c r="S1132" i="3"/>
  <c r="AD982" i="3"/>
  <c r="W982" i="3"/>
  <c r="Y982" i="3" s="1"/>
  <c r="V982" i="3"/>
  <c r="AM982" i="3" s="1"/>
  <c r="T982" i="3"/>
  <c r="S982" i="3"/>
  <c r="AD1036" i="3"/>
  <c r="W1036" i="3"/>
  <c r="Y1036" i="3" s="1"/>
  <c r="V1036" i="3"/>
  <c r="AM1036" i="3" s="1"/>
  <c r="T1036" i="3"/>
  <c r="S1036" i="3"/>
  <c r="AD474" i="3"/>
  <c r="Y474" i="3"/>
  <c r="W474" i="3"/>
  <c r="Z474" i="3" s="1"/>
  <c r="V474" i="3"/>
  <c r="AM474" i="3" s="1"/>
  <c r="T474" i="3"/>
  <c r="S474" i="3"/>
  <c r="AD1131" i="3"/>
  <c r="W1131" i="3"/>
  <c r="V1131" i="3"/>
  <c r="AM1131" i="3" s="1"/>
  <c r="T1131" i="3"/>
  <c r="S1131" i="3"/>
  <c r="AG1130" i="3"/>
  <c r="AD1130" i="3"/>
  <c r="AF1130" i="3" s="1"/>
  <c r="W1130" i="3"/>
  <c r="Y1130" i="3" s="1"/>
  <c r="V1130" i="3"/>
  <c r="AM1130" i="3" s="1"/>
  <c r="T1130" i="3"/>
  <c r="AK1130" i="3" s="1"/>
  <c r="S1130" i="3"/>
  <c r="AD1129" i="3"/>
  <c r="W1129" i="3"/>
  <c r="Z1129" i="3" s="1"/>
  <c r="V1129" i="3"/>
  <c r="AM1129" i="3" s="1"/>
  <c r="AN1129" i="3" s="1"/>
  <c r="T1129" i="3"/>
  <c r="S1129" i="3"/>
  <c r="AD106" i="3"/>
  <c r="AF106" i="3" s="1"/>
  <c r="W106" i="3"/>
  <c r="Y106" i="3" s="1"/>
  <c r="V106" i="3"/>
  <c r="AM106" i="3" s="1"/>
  <c r="T106" i="3"/>
  <c r="S106" i="3"/>
  <c r="AD404" i="3"/>
  <c r="W404" i="3"/>
  <c r="Z404" i="3" s="1"/>
  <c r="V404" i="3"/>
  <c r="AM404" i="3" s="1"/>
  <c r="T404" i="3"/>
  <c r="S404" i="3"/>
  <c r="AD422" i="3"/>
  <c r="AF422" i="3" s="1"/>
  <c r="W422" i="3"/>
  <c r="V422" i="3"/>
  <c r="AM422" i="3" s="1"/>
  <c r="T422" i="3"/>
  <c r="S422" i="3"/>
  <c r="AD464" i="3"/>
  <c r="W464" i="3"/>
  <c r="X464" i="3" s="1"/>
  <c r="V464" i="3"/>
  <c r="AM464" i="3" s="1"/>
  <c r="T464" i="3"/>
  <c r="S464" i="3"/>
  <c r="AD403" i="3"/>
  <c r="AF403" i="3" s="1"/>
  <c r="W403" i="3"/>
  <c r="Y403" i="3" s="1"/>
  <c r="V403" i="3"/>
  <c r="AM403" i="3" s="1"/>
  <c r="T403" i="3"/>
  <c r="S403" i="3"/>
  <c r="AD1128" i="3"/>
  <c r="W1128" i="3"/>
  <c r="Z1128" i="3" s="1"/>
  <c r="V1128" i="3"/>
  <c r="AM1128" i="3" s="1"/>
  <c r="T1128" i="3"/>
  <c r="S1128" i="3"/>
  <c r="AG1127" i="3"/>
  <c r="AD1127" i="3"/>
  <c r="AF1127" i="3" s="1"/>
  <c r="Z1127" i="3"/>
  <c r="W1127" i="3"/>
  <c r="Y1127" i="3" s="1"/>
  <c r="V1127" i="3"/>
  <c r="AM1127" i="3" s="1"/>
  <c r="T1127" i="3"/>
  <c r="S1127" i="3"/>
  <c r="AD1126" i="3"/>
  <c r="Z1126" i="3"/>
  <c r="X1126" i="3"/>
  <c r="W1126" i="3"/>
  <c r="Y1126" i="3" s="1"/>
  <c r="V1126" i="3"/>
  <c r="AM1126" i="3" s="1"/>
  <c r="AN1126" i="3" s="1"/>
  <c r="T1126" i="3"/>
  <c r="S1126" i="3"/>
  <c r="AD1125" i="3"/>
  <c r="W1125" i="3"/>
  <c r="Y1125" i="3" s="1"/>
  <c r="V1125" i="3"/>
  <c r="AM1125" i="3" s="1"/>
  <c r="T1125" i="3"/>
  <c r="S1125" i="3"/>
  <c r="AD105" i="3"/>
  <c r="W105" i="3"/>
  <c r="X105" i="3" s="1"/>
  <c r="V105" i="3"/>
  <c r="AM105" i="3" s="1"/>
  <c r="AN105" i="3" s="1"/>
  <c r="T105" i="3"/>
  <c r="S105" i="3"/>
  <c r="AD320" i="3"/>
  <c r="AF320" i="3" s="1"/>
  <c r="W320" i="3"/>
  <c r="V320" i="3"/>
  <c r="AM320" i="3" s="1"/>
  <c r="T320" i="3"/>
  <c r="S320" i="3"/>
  <c r="AD401" i="3"/>
  <c r="AF401" i="3" s="1"/>
  <c r="W401" i="3"/>
  <c r="V401" i="3"/>
  <c r="AM401" i="3" s="1"/>
  <c r="T401" i="3"/>
  <c r="S401" i="3"/>
  <c r="AD485" i="3"/>
  <c r="W485" i="3"/>
  <c r="V485" i="3"/>
  <c r="AM485" i="3" s="1"/>
  <c r="T485" i="3"/>
  <c r="S485" i="3"/>
  <c r="AD426" i="3"/>
  <c r="AF426" i="3" s="1"/>
  <c r="W426" i="3"/>
  <c r="Y426" i="3" s="1"/>
  <c r="V426" i="3"/>
  <c r="AM426" i="3" s="1"/>
  <c r="T426" i="3"/>
  <c r="S426" i="3"/>
  <c r="AD1124" i="3"/>
  <c r="Z1124" i="3"/>
  <c r="W1124" i="3"/>
  <c r="V1124" i="3"/>
  <c r="AM1124" i="3" s="1"/>
  <c r="AN1124" i="3" s="1"/>
  <c r="T1124" i="3"/>
  <c r="S1124" i="3"/>
  <c r="AD104" i="3"/>
  <c r="AF104" i="3" s="1"/>
  <c r="W104" i="3"/>
  <c r="Y104" i="3" s="1"/>
  <c r="V104" i="3"/>
  <c r="AM104" i="3" s="1"/>
  <c r="T104" i="3"/>
  <c r="S104" i="3"/>
  <c r="AD103" i="3"/>
  <c r="W103" i="3"/>
  <c r="Z103" i="3" s="1"/>
  <c r="V103" i="3"/>
  <c r="AM103" i="3" s="1"/>
  <c r="AN103" i="3" s="1"/>
  <c r="T103" i="3"/>
  <c r="S103" i="3"/>
  <c r="AD329" i="3"/>
  <c r="AF329" i="3" s="1"/>
  <c r="W329" i="3"/>
  <c r="V329" i="3"/>
  <c r="AM329" i="3" s="1"/>
  <c r="T329" i="3"/>
  <c r="S329" i="3"/>
  <c r="AD368" i="3"/>
  <c r="W368" i="3"/>
  <c r="X368" i="3" s="1"/>
  <c r="V368" i="3"/>
  <c r="AM368" i="3" s="1"/>
  <c r="T368" i="3"/>
  <c r="S368" i="3"/>
  <c r="AD385" i="3"/>
  <c r="AF385" i="3" s="1"/>
  <c r="W385" i="3"/>
  <c r="Y385" i="3" s="1"/>
  <c r="V385" i="3"/>
  <c r="AM385" i="3" s="1"/>
  <c r="T385" i="3"/>
  <c r="S385" i="3"/>
  <c r="AD1123" i="3"/>
  <c r="W1123" i="3"/>
  <c r="Z1123" i="3" s="1"/>
  <c r="V1123" i="3"/>
  <c r="AM1123" i="3" s="1"/>
  <c r="T1123" i="3"/>
  <c r="S1123" i="3"/>
  <c r="AD1122" i="3"/>
  <c r="AF1122" i="3" s="1"/>
  <c r="W1122" i="3"/>
  <c r="Y1122" i="3" s="1"/>
  <c r="V1122" i="3"/>
  <c r="AM1122" i="3" s="1"/>
  <c r="T1122" i="3"/>
  <c r="S1122" i="3"/>
  <c r="AD102" i="3"/>
  <c r="W102" i="3"/>
  <c r="Y102" i="3" s="1"/>
  <c r="V102" i="3"/>
  <c r="AM102" i="3" s="1"/>
  <c r="AN102" i="3" s="1"/>
  <c r="T102" i="3"/>
  <c r="S102" i="3"/>
  <c r="AD101" i="3"/>
  <c r="W101" i="3"/>
  <c r="Y101" i="3" s="1"/>
  <c r="V101" i="3"/>
  <c r="AM101" i="3" s="1"/>
  <c r="T101" i="3"/>
  <c r="S101" i="3"/>
  <c r="AD287" i="3"/>
  <c r="W287" i="3"/>
  <c r="X287" i="3" s="1"/>
  <c r="V287" i="3"/>
  <c r="AM287" i="3" s="1"/>
  <c r="T287" i="3"/>
  <c r="S287" i="3"/>
  <c r="AD315" i="3"/>
  <c r="AF315" i="3" s="1"/>
  <c r="W315" i="3"/>
  <c r="V315" i="3"/>
  <c r="AM315" i="3" s="1"/>
  <c r="T315" i="3"/>
  <c r="S315" i="3"/>
  <c r="AD293" i="3"/>
  <c r="W293" i="3"/>
  <c r="Z293" i="3" s="1"/>
  <c r="V293" i="3"/>
  <c r="AM293" i="3" s="1"/>
  <c r="T293" i="3"/>
  <c r="S293" i="3"/>
  <c r="AD1121" i="3"/>
  <c r="AF1121" i="3" s="1"/>
  <c r="W1121" i="3"/>
  <c r="Z1121" i="3" s="1"/>
  <c r="V1121" i="3"/>
  <c r="AM1121" i="3" s="1"/>
  <c r="T1121" i="3"/>
  <c r="S1121" i="3"/>
  <c r="AD1120" i="3"/>
  <c r="W1120" i="3"/>
  <c r="Y1120" i="3" s="1"/>
  <c r="V1120" i="3"/>
  <c r="AM1120" i="3" s="1"/>
  <c r="T1120" i="3"/>
  <c r="S1120" i="3"/>
  <c r="AD100" i="3"/>
  <c r="AF100" i="3" s="1"/>
  <c r="W100" i="3"/>
  <c r="Y100" i="3" s="1"/>
  <c r="V100" i="3"/>
  <c r="AM100" i="3" s="1"/>
  <c r="T100" i="3"/>
  <c r="S100" i="3"/>
  <c r="AD99" i="3"/>
  <c r="W99" i="3"/>
  <c r="Z99" i="3" s="1"/>
  <c r="V99" i="3"/>
  <c r="AM99" i="3" s="1"/>
  <c r="AN99" i="3" s="1"/>
  <c r="T99" i="3"/>
  <c r="S99" i="3"/>
  <c r="AD98" i="3"/>
  <c r="AF98" i="3" s="1"/>
  <c r="W98" i="3"/>
  <c r="Y98" i="3" s="1"/>
  <c r="V98" i="3"/>
  <c r="AM98" i="3" s="1"/>
  <c r="T98" i="3"/>
  <c r="S98" i="3"/>
  <c r="AD282" i="3"/>
  <c r="W282" i="3"/>
  <c r="Z282" i="3" s="1"/>
  <c r="V282" i="3"/>
  <c r="AM282" i="3" s="1"/>
  <c r="T282" i="3"/>
  <c r="S282" i="3"/>
  <c r="AD97" i="3"/>
  <c r="AF97" i="3" s="1"/>
  <c r="W97" i="3"/>
  <c r="Z97" i="3" s="1"/>
  <c r="V97" i="3"/>
  <c r="AM97" i="3" s="1"/>
  <c r="T97" i="3"/>
  <c r="S97" i="3"/>
  <c r="AD1119" i="3"/>
  <c r="W1119" i="3"/>
  <c r="X1119" i="3" s="1"/>
  <c r="V1119" i="3"/>
  <c r="AM1119" i="3" s="1"/>
  <c r="AN1119" i="3" s="1"/>
  <c r="T1119" i="3"/>
  <c r="S1119" i="3"/>
  <c r="AD96" i="3"/>
  <c r="AF96" i="3" s="1"/>
  <c r="W96" i="3"/>
  <c r="Y96" i="3" s="1"/>
  <c r="V96" i="3"/>
  <c r="AM96" i="3" s="1"/>
  <c r="T96" i="3"/>
  <c r="S96" i="3"/>
  <c r="AD95" i="3"/>
  <c r="W95" i="3"/>
  <c r="Z95" i="3" s="1"/>
  <c r="V95" i="3"/>
  <c r="AM95" i="3" s="1"/>
  <c r="T95" i="3"/>
  <c r="S95" i="3"/>
  <c r="AD94" i="3"/>
  <c r="AF94" i="3" s="1"/>
  <c r="W94" i="3"/>
  <c r="Y94" i="3" s="1"/>
  <c r="V94" i="3"/>
  <c r="AM94" i="3" s="1"/>
  <c r="T94" i="3"/>
  <c r="S94" i="3"/>
  <c r="AD15" i="3"/>
  <c r="W15" i="3"/>
  <c r="Z15" i="3" s="1"/>
  <c r="V15" i="3"/>
  <c r="AM15" i="3" s="1"/>
  <c r="AN15" i="3" s="1"/>
  <c r="T15" i="3"/>
  <c r="S15" i="3"/>
  <c r="AD1118" i="3"/>
  <c r="W1118" i="3"/>
  <c r="Y1118" i="3" s="1"/>
  <c r="V1118" i="3"/>
  <c r="AM1118" i="3" s="1"/>
  <c r="T1118" i="3"/>
  <c r="S1118" i="3"/>
  <c r="AD1117" i="3"/>
  <c r="W1117" i="3"/>
  <c r="X1117" i="3" s="1"/>
  <c r="AA1117" i="3" s="1"/>
  <c r="V1117" i="3"/>
  <c r="AM1117" i="3" s="1"/>
  <c r="AN1117" i="3" s="1"/>
  <c r="T1117" i="3"/>
  <c r="S1117" i="3"/>
  <c r="AD14" i="3"/>
  <c r="AF14" i="3" s="1"/>
  <c r="W14" i="3"/>
  <c r="V14" i="3"/>
  <c r="AM14" i="3" s="1"/>
  <c r="T14" i="3"/>
  <c r="S14" i="3"/>
  <c r="AD13" i="3"/>
  <c r="Y13" i="3"/>
  <c r="W13" i="3"/>
  <c r="Z13" i="3" s="1"/>
  <c r="V13" i="3"/>
  <c r="AM13" i="3" s="1"/>
  <c r="AN13" i="3" s="1"/>
  <c r="T13" i="3"/>
  <c r="S13" i="3"/>
  <c r="AD12" i="3"/>
  <c r="AF12" i="3" s="1"/>
  <c r="W12" i="3"/>
  <c r="Z12" i="3" s="1"/>
  <c r="V12" i="3"/>
  <c r="AM12" i="3" s="1"/>
  <c r="T12" i="3"/>
  <c r="S12" i="3"/>
  <c r="AD1116" i="3"/>
  <c r="W1116" i="3"/>
  <c r="Y1116" i="3" s="1"/>
  <c r="V1116" i="3"/>
  <c r="AM1116" i="3" s="1"/>
  <c r="T1116" i="3"/>
  <c r="S1116" i="3"/>
  <c r="AD1041" i="3"/>
  <c r="AF1041" i="3" s="1"/>
  <c r="W1041" i="3"/>
  <c r="Y1041" i="3" s="1"/>
  <c r="V1041" i="3"/>
  <c r="AM1041" i="3" s="1"/>
  <c r="T1041" i="3"/>
  <c r="S1041" i="3"/>
  <c r="AD1115" i="3"/>
  <c r="AF1115" i="3" s="1"/>
  <c r="W1115" i="3"/>
  <c r="Y1115" i="3" s="1"/>
  <c r="V1115" i="3"/>
  <c r="AM1115" i="3" s="1"/>
  <c r="T1115" i="3"/>
  <c r="S1115" i="3"/>
  <c r="AD1114" i="3"/>
  <c r="W1114" i="3"/>
  <c r="Y1114" i="3" s="1"/>
  <c r="V1114" i="3"/>
  <c r="AM1114" i="3" s="1"/>
  <c r="T1114" i="3"/>
  <c r="S1114" i="3"/>
  <c r="AD1113" i="3"/>
  <c r="AF1113" i="3" s="1"/>
  <c r="W1113" i="3"/>
  <c r="Y1113" i="3" s="1"/>
  <c r="V1113" i="3"/>
  <c r="AM1113" i="3" s="1"/>
  <c r="T1113" i="3"/>
  <c r="S1113" i="3"/>
  <c r="AD1112" i="3"/>
  <c r="AF1112" i="3" s="1"/>
  <c r="W1112" i="3"/>
  <c r="Y1112" i="3" s="1"/>
  <c r="V1112" i="3"/>
  <c r="AM1112" i="3" s="1"/>
  <c r="T1112" i="3"/>
  <c r="S1112" i="3"/>
  <c r="AD1111" i="3"/>
  <c r="W1111" i="3"/>
  <c r="X1111" i="3" s="1"/>
  <c r="AA1111" i="3" s="1"/>
  <c r="V1111" i="3"/>
  <c r="AM1111" i="3" s="1"/>
  <c r="AN1111" i="3" s="1"/>
  <c r="T1111" i="3"/>
  <c r="S1111" i="3"/>
  <c r="AD971" i="3"/>
  <c r="AF971" i="3" s="1"/>
  <c r="W971" i="3"/>
  <c r="Y971" i="3" s="1"/>
  <c r="V971" i="3"/>
  <c r="AM971" i="3" s="1"/>
  <c r="T971" i="3"/>
  <c r="S971" i="3"/>
  <c r="AD980" i="3"/>
  <c r="W980" i="3"/>
  <c r="Y980" i="3" s="1"/>
  <c r="V980" i="3"/>
  <c r="AM980" i="3" s="1"/>
  <c r="T980" i="3"/>
  <c r="S980" i="3"/>
  <c r="AD1110" i="3"/>
  <c r="AF1110" i="3" s="1"/>
  <c r="W1110" i="3"/>
  <c r="Y1110" i="3" s="1"/>
  <c r="V1110" i="3"/>
  <c r="AM1110" i="3" s="1"/>
  <c r="T1110" i="3"/>
  <c r="S1110" i="3"/>
  <c r="AD1109" i="3"/>
  <c r="W1109" i="3"/>
  <c r="Z1109" i="3" s="1"/>
  <c r="V1109" i="3"/>
  <c r="AM1109" i="3" s="1"/>
  <c r="AN1109" i="3" s="1"/>
  <c r="T1109" i="3"/>
  <c r="S1109" i="3"/>
  <c r="AD923" i="3"/>
  <c r="AF923" i="3" s="1"/>
  <c r="W923" i="3"/>
  <c r="Y923" i="3" s="1"/>
  <c r="V923" i="3"/>
  <c r="AM923" i="3" s="1"/>
  <c r="T923" i="3"/>
  <c r="S923" i="3"/>
  <c r="AD1108" i="3"/>
  <c r="W1108" i="3"/>
  <c r="Y1108" i="3" s="1"/>
  <c r="V1108" i="3"/>
  <c r="AM1108" i="3" s="1"/>
  <c r="T1108" i="3"/>
  <c r="S1108" i="3"/>
  <c r="AD1107" i="3"/>
  <c r="AF1107" i="3" s="1"/>
  <c r="W1107" i="3"/>
  <c r="Y1107" i="3" s="1"/>
  <c r="V1107" i="3"/>
  <c r="AM1107" i="3" s="1"/>
  <c r="T1107" i="3"/>
  <c r="S1107" i="3"/>
  <c r="AD1106" i="3"/>
  <c r="W1106" i="3"/>
  <c r="Y1106" i="3" s="1"/>
  <c r="V1106" i="3"/>
  <c r="AM1106" i="3" s="1"/>
  <c r="AN1106" i="3" s="1"/>
  <c r="T1106" i="3"/>
  <c r="S1106" i="3"/>
  <c r="AD1015" i="3"/>
  <c r="AF1015" i="3" s="1"/>
  <c r="W1015" i="3"/>
  <c r="Y1015" i="3" s="1"/>
  <c r="V1015" i="3"/>
  <c r="AM1015" i="3" s="1"/>
  <c r="T1015" i="3"/>
  <c r="S1015" i="3"/>
  <c r="AG1105" i="3"/>
  <c r="AD1105" i="3"/>
  <c r="AF1105" i="3" s="1"/>
  <c r="W1105" i="3"/>
  <c r="Y1105" i="3" s="1"/>
  <c r="V1105" i="3"/>
  <c r="AM1105" i="3" s="1"/>
  <c r="T1105" i="3"/>
  <c r="S1105" i="3"/>
  <c r="AD1104" i="3"/>
  <c r="AF1104" i="3" s="1"/>
  <c r="W1104" i="3"/>
  <c r="Y1104" i="3" s="1"/>
  <c r="V1104" i="3"/>
  <c r="AM1104" i="3" s="1"/>
  <c r="T1104" i="3"/>
  <c r="S1104" i="3"/>
  <c r="AD1103" i="3"/>
  <c r="AF1103" i="3" s="1"/>
  <c r="W1103" i="3"/>
  <c r="Y1103" i="3" s="1"/>
  <c r="V1103" i="3"/>
  <c r="AM1103" i="3" s="1"/>
  <c r="T1103" i="3"/>
  <c r="S1103" i="3"/>
  <c r="AD966" i="3"/>
  <c r="W966" i="3"/>
  <c r="Y966" i="3" s="1"/>
  <c r="V966" i="3"/>
  <c r="AM966" i="3" s="1"/>
  <c r="T966" i="3"/>
  <c r="S966" i="3"/>
  <c r="AD939" i="3"/>
  <c r="AF939" i="3" s="1"/>
  <c r="W939" i="3"/>
  <c r="Y939" i="3" s="1"/>
  <c r="V939" i="3"/>
  <c r="AM939" i="3" s="1"/>
  <c r="T939" i="3"/>
  <c r="S939" i="3"/>
  <c r="AD1102" i="3"/>
  <c r="W1102" i="3"/>
  <c r="Z1102" i="3" s="1"/>
  <c r="V1102" i="3"/>
  <c r="AM1102" i="3" s="1"/>
  <c r="AN1102" i="3" s="1"/>
  <c r="T1102" i="3"/>
  <c r="S1102" i="3"/>
  <c r="AG1101" i="3"/>
  <c r="AD1101" i="3"/>
  <c r="AF1101" i="3" s="1"/>
  <c r="W1101" i="3"/>
  <c r="Y1101" i="3" s="1"/>
  <c r="V1101" i="3"/>
  <c r="AM1101" i="3" s="1"/>
  <c r="T1101" i="3"/>
  <c r="S1101" i="3"/>
  <c r="AD958" i="3"/>
  <c r="W958" i="3"/>
  <c r="X958" i="3" s="1"/>
  <c r="AA958" i="3" s="1"/>
  <c r="V958" i="3"/>
  <c r="AM958" i="3" s="1"/>
  <c r="T958" i="3"/>
  <c r="S958" i="3"/>
  <c r="AD232" i="3"/>
  <c r="AF232" i="3" s="1"/>
  <c r="W232" i="3"/>
  <c r="Y232" i="3" s="1"/>
  <c r="V232" i="3"/>
  <c r="AM232" i="3" s="1"/>
  <c r="T232" i="3"/>
  <c r="S232" i="3"/>
  <c r="AD1100" i="3"/>
  <c r="W1100" i="3"/>
  <c r="Y1100" i="3" s="1"/>
  <c r="V1100" i="3"/>
  <c r="AM1100" i="3" s="1"/>
  <c r="T1100" i="3"/>
  <c r="S1100" i="3"/>
  <c r="AD1099" i="3"/>
  <c r="AF1099" i="3" s="1"/>
  <c r="W1099" i="3"/>
  <c r="Y1099" i="3" s="1"/>
  <c r="V1099" i="3"/>
  <c r="AM1099" i="3" s="1"/>
  <c r="T1099" i="3"/>
  <c r="S1099" i="3"/>
  <c r="AD1098" i="3"/>
  <c r="X1098" i="3"/>
  <c r="W1098" i="3"/>
  <c r="Y1098" i="3" s="1"/>
  <c r="V1098" i="3"/>
  <c r="AM1098" i="3" s="1"/>
  <c r="AN1098" i="3" s="1"/>
  <c r="T1098" i="3"/>
  <c r="S1098" i="3"/>
  <c r="AJ1098" i="3" s="1"/>
  <c r="AD607" i="3"/>
  <c r="AF607" i="3" s="1"/>
  <c r="W607" i="3"/>
  <c r="Y607" i="3" s="1"/>
  <c r="V607" i="3"/>
  <c r="AM607" i="3" s="1"/>
  <c r="T607" i="3"/>
  <c r="S607" i="3"/>
  <c r="AD1097" i="3"/>
  <c r="W1097" i="3"/>
  <c r="X1097" i="3" s="1"/>
  <c r="V1097" i="3"/>
  <c r="AM1097" i="3" s="1"/>
  <c r="AN1097" i="3" s="1"/>
  <c r="T1097" i="3"/>
  <c r="S1097" i="3"/>
  <c r="AD1096" i="3"/>
  <c r="AF1096" i="3" s="1"/>
  <c r="Z1096" i="3"/>
  <c r="W1096" i="3"/>
  <c r="Y1096" i="3" s="1"/>
  <c r="V1096" i="3"/>
  <c r="AM1096" i="3" s="1"/>
  <c r="T1096" i="3"/>
  <c r="S1096" i="3"/>
  <c r="AD1095" i="3"/>
  <c r="AF1095" i="3" s="1"/>
  <c r="Z1095" i="3"/>
  <c r="W1095" i="3"/>
  <c r="Y1095" i="3" s="1"/>
  <c r="V1095" i="3"/>
  <c r="AM1095" i="3" s="1"/>
  <c r="T1095" i="3"/>
  <c r="S1095" i="3"/>
  <c r="AJ1095" i="3" s="1"/>
  <c r="AD93" i="3"/>
  <c r="W93" i="3"/>
  <c r="Y93" i="3" s="1"/>
  <c r="V93" i="3"/>
  <c r="AM93" i="3" s="1"/>
  <c r="T93" i="3"/>
  <c r="S93" i="3"/>
  <c r="AD413" i="3"/>
  <c r="AF413" i="3" s="1"/>
  <c r="W413" i="3"/>
  <c r="Y413" i="3" s="1"/>
  <c r="V413" i="3"/>
  <c r="AM413" i="3" s="1"/>
  <c r="T413" i="3"/>
  <c r="S413" i="3"/>
  <c r="AD1094" i="3"/>
  <c r="W1094" i="3"/>
  <c r="Y1094" i="3" s="1"/>
  <c r="V1094" i="3"/>
  <c r="AM1094" i="3" s="1"/>
  <c r="AN1094" i="3" s="1"/>
  <c r="T1094" i="3"/>
  <c r="S1094" i="3"/>
  <c r="AD1093" i="3"/>
  <c r="AF1093" i="3" s="1"/>
  <c r="W1093" i="3"/>
  <c r="Y1093" i="3" s="1"/>
  <c r="V1093" i="3"/>
  <c r="AM1093" i="3" s="1"/>
  <c r="T1093" i="3"/>
  <c r="S1093" i="3"/>
  <c r="AD1092" i="3"/>
  <c r="W1092" i="3"/>
  <c r="Z1092" i="3" s="1"/>
  <c r="V1092" i="3"/>
  <c r="AM1092" i="3" s="1"/>
  <c r="AN1092" i="3" s="1"/>
  <c r="T1092" i="3"/>
  <c r="S1092" i="3"/>
  <c r="AD92" i="3"/>
  <c r="AF92" i="3" s="1"/>
  <c r="W92" i="3"/>
  <c r="Y92" i="3" s="1"/>
  <c r="V92" i="3"/>
  <c r="AM92" i="3" s="1"/>
  <c r="T92" i="3"/>
  <c r="S92" i="3"/>
  <c r="AD91" i="3"/>
  <c r="W91" i="3"/>
  <c r="Z91" i="3" s="1"/>
  <c r="V91" i="3"/>
  <c r="AM91" i="3" s="1"/>
  <c r="AN91" i="3" s="1"/>
  <c r="T91" i="3"/>
  <c r="S91" i="3"/>
  <c r="AJ91" i="3" s="1"/>
  <c r="AD279" i="3"/>
  <c r="AF279" i="3" s="1"/>
  <c r="W279" i="3"/>
  <c r="Y279" i="3" s="1"/>
  <c r="V279" i="3"/>
  <c r="AM279" i="3" s="1"/>
  <c r="T279" i="3"/>
  <c r="S279" i="3"/>
  <c r="AD1091" i="3"/>
  <c r="W1091" i="3"/>
  <c r="X1091" i="3" s="1"/>
  <c r="V1091" i="3"/>
  <c r="AM1091" i="3" s="1"/>
  <c r="T1091" i="3"/>
  <c r="S1091" i="3"/>
  <c r="AD1090" i="3"/>
  <c r="AF1090" i="3" s="1"/>
  <c r="Z1090" i="3"/>
  <c r="W1090" i="3"/>
  <c r="Y1090" i="3" s="1"/>
  <c r="V1090" i="3"/>
  <c r="AM1090" i="3" s="1"/>
  <c r="T1090" i="3"/>
  <c r="S1090" i="3"/>
  <c r="AD90" i="3"/>
  <c r="W90" i="3"/>
  <c r="Z90" i="3" s="1"/>
  <c r="V90" i="3"/>
  <c r="AM90" i="3" s="1"/>
  <c r="AN90" i="3" s="1"/>
  <c r="T90" i="3"/>
  <c r="S90" i="3"/>
  <c r="AD89" i="3"/>
  <c r="AF89" i="3" s="1"/>
  <c r="W89" i="3"/>
  <c r="Y89" i="3" s="1"/>
  <c r="V89" i="3"/>
  <c r="AM89" i="3" s="1"/>
  <c r="T89" i="3"/>
  <c r="S89" i="3"/>
  <c r="AD88" i="3"/>
  <c r="W88" i="3"/>
  <c r="Z88" i="3" s="1"/>
  <c r="V88" i="3"/>
  <c r="AM88" i="3" s="1"/>
  <c r="AN88" i="3" s="1"/>
  <c r="T88" i="3"/>
  <c r="S88" i="3"/>
  <c r="AD1089" i="3"/>
  <c r="AF1089" i="3" s="1"/>
  <c r="W1089" i="3"/>
  <c r="Y1089" i="3" s="1"/>
  <c r="V1089" i="3"/>
  <c r="AM1089" i="3" s="1"/>
  <c r="T1089" i="3"/>
  <c r="S1089" i="3"/>
  <c r="AD1088" i="3"/>
  <c r="W1088" i="3"/>
  <c r="X1088" i="3" s="1"/>
  <c r="V1088" i="3"/>
  <c r="AM1088" i="3" s="1"/>
  <c r="AN1088" i="3" s="1"/>
  <c r="T1088" i="3"/>
  <c r="S1088" i="3"/>
  <c r="AG87" i="3"/>
  <c r="AD87" i="3"/>
  <c r="AF87" i="3" s="1"/>
  <c r="W87" i="3"/>
  <c r="Y87" i="3" s="1"/>
  <c r="V87" i="3"/>
  <c r="AM87" i="3" s="1"/>
  <c r="T87" i="3"/>
  <c r="S87" i="3"/>
  <c r="AD86" i="3"/>
  <c r="W86" i="3"/>
  <c r="Y86" i="3" s="1"/>
  <c r="V86" i="3"/>
  <c r="AM86" i="3" s="1"/>
  <c r="T86" i="3"/>
  <c r="S86" i="3"/>
  <c r="AD85" i="3"/>
  <c r="AF85" i="3" s="1"/>
  <c r="W85" i="3"/>
  <c r="Y85" i="3" s="1"/>
  <c r="V85" i="3"/>
  <c r="AM85" i="3" s="1"/>
  <c r="T85" i="3"/>
  <c r="S85" i="3"/>
  <c r="AD1087" i="3"/>
  <c r="W1087" i="3"/>
  <c r="Y1087" i="3" s="1"/>
  <c r="V1087" i="3"/>
  <c r="AM1087" i="3" s="1"/>
  <c r="AN1087" i="3" s="1"/>
  <c r="T1087" i="3"/>
  <c r="S1087" i="3"/>
  <c r="AJ1087" i="3" s="1"/>
  <c r="AD1086" i="3"/>
  <c r="AF1086" i="3" s="1"/>
  <c r="W1086" i="3"/>
  <c r="Y1086" i="3" s="1"/>
  <c r="V1086" i="3"/>
  <c r="AM1086" i="3" s="1"/>
  <c r="T1086" i="3"/>
  <c r="S1086" i="3"/>
  <c r="AD11" i="3"/>
  <c r="W11" i="3"/>
  <c r="X11" i="3" s="1"/>
  <c r="AA11" i="3" s="1"/>
  <c r="V11" i="3"/>
  <c r="AM11" i="3" s="1"/>
  <c r="AN11" i="3" s="1"/>
  <c r="T11" i="3"/>
  <c r="S11" i="3"/>
  <c r="AD1085" i="3"/>
  <c r="AF1085" i="3" s="1"/>
  <c r="Z1085" i="3"/>
  <c r="W1085" i="3"/>
  <c r="Y1085" i="3" s="1"/>
  <c r="V1085" i="3"/>
  <c r="AM1085" i="3" s="1"/>
  <c r="T1085" i="3"/>
  <c r="S1085" i="3"/>
  <c r="AJ1085" i="3" s="1"/>
  <c r="AD239" i="3"/>
  <c r="AF239" i="3" s="1"/>
  <c r="W239" i="3"/>
  <c r="Y239" i="3" s="1"/>
  <c r="V239" i="3"/>
  <c r="AM239" i="3" s="1"/>
  <c r="T239" i="3"/>
  <c r="S239" i="3"/>
  <c r="AD1084" i="3"/>
  <c r="AF1084" i="3" s="1"/>
  <c r="W1084" i="3"/>
  <c r="Y1084" i="3" s="1"/>
  <c r="V1084" i="3"/>
  <c r="AM1084" i="3" s="1"/>
  <c r="T1084" i="3"/>
  <c r="S1084" i="3"/>
  <c r="AD1083" i="3"/>
  <c r="AF1083" i="3" s="1"/>
  <c r="W1083" i="3"/>
  <c r="Y1083" i="3" s="1"/>
  <c r="V1083" i="3"/>
  <c r="AM1083" i="3" s="1"/>
  <c r="T1083" i="3"/>
  <c r="S1083" i="3"/>
  <c r="AD1082" i="3"/>
  <c r="W1082" i="3"/>
  <c r="Y1082" i="3" s="1"/>
  <c r="V1082" i="3"/>
  <c r="AM1082" i="3" s="1"/>
  <c r="AN1082" i="3" s="1"/>
  <c r="T1082" i="3"/>
  <c r="S1082" i="3"/>
  <c r="AD1081" i="3"/>
  <c r="AF1081" i="3" s="1"/>
  <c r="W1081" i="3"/>
  <c r="Y1081" i="3" s="1"/>
  <c r="V1081" i="3"/>
  <c r="AM1081" i="3" s="1"/>
  <c r="T1081" i="3"/>
  <c r="S1081" i="3"/>
  <c r="AD1080" i="3"/>
  <c r="W1080" i="3"/>
  <c r="Z1080" i="3" s="1"/>
  <c r="V1080" i="3"/>
  <c r="AM1080" i="3" s="1"/>
  <c r="AN1080" i="3" s="1"/>
  <c r="T1080" i="3"/>
  <c r="S1080" i="3"/>
  <c r="AD1079" i="3"/>
  <c r="AF1079" i="3" s="1"/>
  <c r="W1079" i="3"/>
  <c r="Y1079" i="3" s="1"/>
  <c r="V1079" i="3"/>
  <c r="AM1079" i="3" s="1"/>
  <c r="T1079" i="3"/>
  <c r="S1079" i="3"/>
  <c r="AD1078" i="3"/>
  <c r="AF1078" i="3" s="1"/>
  <c r="W1078" i="3"/>
  <c r="Y1078" i="3" s="1"/>
  <c r="V1078" i="3"/>
  <c r="AM1078" i="3" s="1"/>
  <c r="T1078" i="3"/>
  <c r="S1078" i="3"/>
  <c r="AD84" i="3"/>
  <c r="W84" i="3"/>
  <c r="Z84" i="3" s="1"/>
  <c r="V84" i="3"/>
  <c r="AM84" i="3" s="1"/>
  <c r="AN84" i="3" s="1"/>
  <c r="T84" i="3"/>
  <c r="S84" i="3"/>
  <c r="AD266" i="3"/>
  <c r="W266" i="3"/>
  <c r="Y266" i="3" s="1"/>
  <c r="V266" i="3"/>
  <c r="AM266" i="3" s="1"/>
  <c r="T266" i="3"/>
  <c r="S266" i="3"/>
  <c r="AD1077" i="3"/>
  <c r="Y1077" i="3"/>
  <c r="W1077" i="3"/>
  <c r="X1077" i="3" s="1"/>
  <c r="V1077" i="3"/>
  <c r="AM1077" i="3" s="1"/>
  <c r="AN1077" i="3" s="1"/>
  <c r="T1077" i="3"/>
  <c r="S1077" i="3"/>
  <c r="AD1076" i="3"/>
  <c r="AF1076" i="3" s="1"/>
  <c r="W1076" i="3"/>
  <c r="Y1076" i="3" s="1"/>
  <c r="V1076" i="3"/>
  <c r="AM1076" i="3" s="1"/>
  <c r="T1076" i="3"/>
  <c r="S1076" i="3"/>
  <c r="AD1075" i="3"/>
  <c r="W1075" i="3"/>
  <c r="X1075" i="3" s="1"/>
  <c r="V1075" i="3"/>
  <c r="AM1075" i="3" s="1"/>
  <c r="T1075" i="3"/>
  <c r="S1075" i="3"/>
  <c r="AD1074" i="3"/>
  <c r="AF1074" i="3" s="1"/>
  <c r="W1074" i="3"/>
  <c r="Y1074" i="3" s="1"/>
  <c r="V1074" i="3"/>
  <c r="AM1074" i="3" s="1"/>
  <c r="T1074" i="3"/>
  <c r="S1074" i="3"/>
  <c r="AJ1074" i="3" s="1"/>
  <c r="AD1073" i="3"/>
  <c r="W1073" i="3"/>
  <c r="Z1073" i="3" s="1"/>
  <c r="V1073" i="3"/>
  <c r="AM1073" i="3" s="1"/>
  <c r="AN1073" i="3" s="1"/>
  <c r="T1073" i="3"/>
  <c r="S1073" i="3"/>
  <c r="AD1072" i="3"/>
  <c r="AF1072" i="3" s="1"/>
  <c r="W1072" i="3"/>
  <c r="Y1072" i="3" s="1"/>
  <c r="V1072" i="3"/>
  <c r="AM1072" i="3" s="1"/>
  <c r="T1072" i="3"/>
  <c r="S1072" i="3"/>
  <c r="AD1071" i="3"/>
  <c r="W1071" i="3"/>
  <c r="Z1071" i="3" s="1"/>
  <c r="V1071" i="3"/>
  <c r="AM1071" i="3" s="1"/>
  <c r="AN1071" i="3" s="1"/>
  <c r="T1071" i="3"/>
  <c r="S1071" i="3"/>
  <c r="AD1070" i="3"/>
  <c r="AF1070" i="3" s="1"/>
  <c r="W1070" i="3"/>
  <c r="Y1070" i="3" s="1"/>
  <c r="V1070" i="3"/>
  <c r="AM1070" i="3" s="1"/>
  <c r="T1070" i="3"/>
  <c r="S1070" i="3"/>
  <c r="AD964" i="3"/>
  <c r="W964" i="3"/>
  <c r="X964" i="3" s="1"/>
  <c r="V964" i="3"/>
  <c r="AM964" i="3" s="1"/>
  <c r="T964" i="3"/>
  <c r="AK964" i="3" s="1"/>
  <c r="S964" i="3"/>
  <c r="AD1069" i="3"/>
  <c r="W1069" i="3"/>
  <c r="Y1069" i="3" s="1"/>
  <c r="V1069" i="3"/>
  <c r="AM1069" i="3" s="1"/>
  <c r="T1069" i="3"/>
  <c r="S1069" i="3"/>
  <c r="S3" i="2"/>
  <c r="T3" i="2"/>
  <c r="AJ3" i="2" s="1"/>
  <c r="V3" i="2"/>
  <c r="W3" i="2"/>
  <c r="AD3" i="2"/>
  <c r="AF3" i="2" s="1"/>
  <c r="AG3" i="2"/>
  <c r="AI3" i="2"/>
  <c r="AK3" i="2"/>
  <c r="AM3" i="2"/>
  <c r="S4" i="2"/>
  <c r="AJ4" i="2" s="1"/>
  <c r="T4" i="2"/>
  <c r="V4" i="2"/>
  <c r="W4" i="2"/>
  <c r="X4" i="2"/>
  <c r="Y4" i="2"/>
  <c r="Z4" i="2"/>
  <c r="AD4" i="2"/>
  <c r="AG4" i="2" s="1"/>
  <c r="AF4" i="2"/>
  <c r="AM4" i="2"/>
  <c r="AN4" i="2" s="1"/>
  <c r="AO4" i="2" s="1"/>
  <c r="S5" i="2"/>
  <c r="T5" i="2"/>
  <c r="AJ5" i="2" s="1"/>
  <c r="V5" i="2"/>
  <c r="W5" i="2"/>
  <c r="AD5" i="2"/>
  <c r="AF5" i="2" s="1"/>
  <c r="AG5" i="2"/>
  <c r="AI5" i="2"/>
  <c r="AK5" i="2"/>
  <c r="AM5" i="2"/>
  <c r="S6" i="2"/>
  <c r="AJ6" i="2" s="1"/>
  <c r="T6" i="2"/>
  <c r="V6" i="2"/>
  <c r="AM6" i="2" s="1"/>
  <c r="AN6" i="2" s="1"/>
  <c r="W6" i="2"/>
  <c r="X6" i="2"/>
  <c r="AA6" i="2" s="1"/>
  <c r="Y6" i="2"/>
  <c r="Z6" i="2"/>
  <c r="AD6" i="2"/>
  <c r="AG6" i="2" s="1"/>
  <c r="AF6" i="2"/>
  <c r="AO6" i="2"/>
  <c r="S7" i="2"/>
  <c r="T7" i="2"/>
  <c r="AK7" i="2" s="1"/>
  <c r="V7" i="2"/>
  <c r="W7" i="2"/>
  <c r="AD7" i="2"/>
  <c r="AF7" i="2" s="1"/>
  <c r="AG7" i="2"/>
  <c r="AH7" i="2"/>
  <c r="AM7" i="2"/>
  <c r="S8" i="2"/>
  <c r="T8" i="2"/>
  <c r="V8" i="2"/>
  <c r="AM8" i="2" s="1"/>
  <c r="AN8" i="2" s="1"/>
  <c r="W8" i="2"/>
  <c r="Z8" i="2" s="1"/>
  <c r="AD8" i="2"/>
  <c r="AG8" i="2" s="1"/>
  <c r="AJ8" i="2"/>
  <c r="AO8" i="2"/>
  <c r="S9" i="2"/>
  <c r="AJ9" i="2" s="1"/>
  <c r="T9" i="2"/>
  <c r="AI9" i="2" s="1"/>
  <c r="V9" i="2"/>
  <c r="AM9" i="2" s="1"/>
  <c r="W9" i="2"/>
  <c r="AD9" i="2"/>
  <c r="AF9" i="2" s="1"/>
  <c r="AK9" i="2"/>
  <c r="S10" i="2"/>
  <c r="AJ10" i="2" s="1"/>
  <c r="T10" i="2"/>
  <c r="V10" i="2"/>
  <c r="AM10" i="2" s="1"/>
  <c r="AN10" i="2" s="1"/>
  <c r="W10" i="2"/>
  <c r="Y10" i="2" s="1"/>
  <c r="X10" i="2"/>
  <c r="Z10" i="2"/>
  <c r="AD10" i="2"/>
  <c r="AG10" i="2" s="1"/>
  <c r="AF10" i="2"/>
  <c r="AO10" i="2"/>
  <c r="S11" i="2"/>
  <c r="T11" i="2"/>
  <c r="AK11" i="2" s="1"/>
  <c r="V11" i="2"/>
  <c r="W11" i="2"/>
  <c r="AD11" i="2"/>
  <c r="AF11" i="2" s="1"/>
  <c r="AG11" i="2"/>
  <c r="AI11" i="2"/>
  <c r="AM11" i="2"/>
  <c r="S12" i="2"/>
  <c r="T12" i="2"/>
  <c r="V12" i="2"/>
  <c r="AM12" i="2" s="1"/>
  <c r="AN12" i="2" s="1"/>
  <c r="W12" i="2"/>
  <c r="X12" i="2" s="1"/>
  <c r="Y12" i="2"/>
  <c r="AD12" i="2"/>
  <c r="AG12" i="2" s="1"/>
  <c r="AJ12" i="2"/>
  <c r="AO12" i="2"/>
  <c r="S13" i="2"/>
  <c r="AJ13" i="2" s="1"/>
  <c r="T13" i="2"/>
  <c r="V13" i="2"/>
  <c r="AM13" i="2" s="1"/>
  <c r="W13" i="2"/>
  <c r="AD13" i="2"/>
  <c r="AF13" i="2" s="1"/>
  <c r="AH13" i="2"/>
  <c r="AK13" i="2"/>
  <c r="S14" i="2"/>
  <c r="AI14" i="2" s="1"/>
  <c r="T14" i="2"/>
  <c r="V14" i="2"/>
  <c r="AM14" i="2" s="1"/>
  <c r="W14" i="2"/>
  <c r="X14" i="2"/>
  <c r="AA14" i="2" s="1"/>
  <c r="Y14" i="2"/>
  <c r="Z14" i="2"/>
  <c r="AD14" i="2"/>
  <c r="AF14" i="2"/>
  <c r="S15" i="2"/>
  <c r="AJ15" i="2" s="1"/>
  <c r="T15" i="2"/>
  <c r="V15" i="2"/>
  <c r="AM15" i="2" s="1"/>
  <c r="W15" i="2"/>
  <c r="Z15" i="2" s="1"/>
  <c r="AD15" i="2"/>
  <c r="AF15" i="2" s="1"/>
  <c r="AK15" i="2"/>
  <c r="S16" i="2"/>
  <c r="T16" i="2"/>
  <c r="V16" i="2"/>
  <c r="AM16" i="2" s="1"/>
  <c r="AN16" i="2" s="1"/>
  <c r="AO16" i="2" s="1"/>
  <c r="W16" i="2"/>
  <c r="X16" i="2"/>
  <c r="Y16" i="2"/>
  <c r="Z16" i="2"/>
  <c r="AD16" i="2"/>
  <c r="AG16" i="2"/>
  <c r="S17" i="2"/>
  <c r="AJ17" i="2" s="1"/>
  <c r="T17" i="2"/>
  <c r="V17" i="2"/>
  <c r="AM17" i="2" s="1"/>
  <c r="W17" i="2"/>
  <c r="Y17" i="2" s="1"/>
  <c r="X17" i="2"/>
  <c r="AD17" i="2"/>
  <c r="AF17" i="2" s="1"/>
  <c r="AG17" i="2"/>
  <c r="S18" i="2"/>
  <c r="T18" i="2"/>
  <c r="V18" i="2"/>
  <c r="AM18" i="2" s="1"/>
  <c r="AN18" i="2" s="1"/>
  <c r="AO18" i="2" s="1"/>
  <c r="W18" i="2"/>
  <c r="Y18" i="2" s="1"/>
  <c r="X18" i="2"/>
  <c r="Z18" i="2"/>
  <c r="AD18" i="2"/>
  <c r="AG18" i="2" s="1"/>
  <c r="AF18" i="2"/>
  <c r="S19" i="2"/>
  <c r="AJ19" i="2" s="1"/>
  <c r="T19" i="2"/>
  <c r="AI19" i="2" s="1"/>
  <c r="V19" i="2"/>
  <c r="AM19" i="2" s="1"/>
  <c r="AN19" i="2" s="1"/>
  <c r="W19" i="2"/>
  <c r="Y19" i="2" s="1"/>
  <c r="Z19" i="2"/>
  <c r="AD19" i="2"/>
  <c r="AF19" i="2" s="1"/>
  <c r="AH19" i="2"/>
  <c r="AK19" i="2"/>
  <c r="S20" i="2"/>
  <c r="T20" i="2"/>
  <c r="V20" i="2"/>
  <c r="AM20" i="2" s="1"/>
  <c r="AN20" i="2" s="1"/>
  <c r="AO20" i="2" s="1"/>
  <c r="W20" i="2"/>
  <c r="Y20" i="2" s="1"/>
  <c r="X20" i="2"/>
  <c r="AA20" i="2" s="1"/>
  <c r="Z20" i="2"/>
  <c r="AD20" i="2"/>
  <c r="AJ20" i="2"/>
  <c r="S21" i="2"/>
  <c r="T21" i="2"/>
  <c r="V21" i="2"/>
  <c r="AM21" i="2" s="1"/>
  <c r="W21" i="2"/>
  <c r="Y21" i="2" s="1"/>
  <c r="X21" i="2"/>
  <c r="AA21" i="2" s="1"/>
  <c r="Z21" i="2"/>
  <c r="AD21" i="2"/>
  <c r="AF21" i="2" s="1"/>
  <c r="S22" i="2"/>
  <c r="T22" i="2"/>
  <c r="AK22" i="2" s="1"/>
  <c r="V22" i="2"/>
  <c r="AM22" i="2" s="1"/>
  <c r="AN22" i="2" s="1"/>
  <c r="W22" i="2"/>
  <c r="Z22" i="2" s="1"/>
  <c r="Y22" i="2"/>
  <c r="AD22" i="2"/>
  <c r="AG22" i="2" s="1"/>
  <c r="AI22" i="2"/>
  <c r="AO22" i="2"/>
  <c r="S23" i="2"/>
  <c r="T23" i="2"/>
  <c r="V23" i="2"/>
  <c r="W23" i="2"/>
  <c r="AD23" i="2"/>
  <c r="AK23" i="2"/>
  <c r="AM23" i="2"/>
  <c r="AN23" i="2"/>
  <c r="S24" i="2"/>
  <c r="T24" i="2"/>
  <c r="V24" i="2"/>
  <c r="AM24" i="2" s="1"/>
  <c r="W24" i="2"/>
  <c r="Z24" i="2" s="1"/>
  <c r="Y24" i="2"/>
  <c r="AD24" i="2"/>
  <c r="AH24" i="2" s="1"/>
  <c r="AN24" i="2"/>
  <c r="AO24" i="2" s="1"/>
  <c r="S25" i="2"/>
  <c r="T25" i="2"/>
  <c r="AI25" i="2" s="1"/>
  <c r="V25" i="2"/>
  <c r="AM25" i="2" s="1"/>
  <c r="W25" i="2"/>
  <c r="Y25" i="2" s="1"/>
  <c r="AD25" i="2"/>
  <c r="AF25" i="2" s="1"/>
  <c r="AG25" i="2"/>
  <c r="S26" i="2"/>
  <c r="T26" i="2"/>
  <c r="V26" i="2"/>
  <c r="AM26" i="2" s="1"/>
  <c r="AN26" i="2" s="1"/>
  <c r="AO26" i="2" s="1"/>
  <c r="W26" i="2"/>
  <c r="X26" i="2"/>
  <c r="AA26" i="2" s="1"/>
  <c r="Y26" i="2"/>
  <c r="Z26" i="2"/>
  <c r="AD26" i="2"/>
  <c r="AF26" i="2"/>
  <c r="AG26" i="2"/>
  <c r="AK26" i="2"/>
  <c r="S27" i="2"/>
  <c r="T27" i="2"/>
  <c r="AK27" i="2" s="1"/>
  <c r="V27" i="2"/>
  <c r="AM27" i="2" s="1"/>
  <c r="W27" i="2"/>
  <c r="Y27" i="2" s="1"/>
  <c r="AD27" i="2"/>
  <c r="AF27" i="2" s="1"/>
  <c r="AI27" i="2"/>
  <c r="S28" i="2"/>
  <c r="AJ28" i="2" s="1"/>
  <c r="T28" i="2"/>
  <c r="V28" i="2"/>
  <c r="AM28" i="2" s="1"/>
  <c r="W28" i="2"/>
  <c r="AD28" i="2"/>
  <c r="AG28" i="2" s="1"/>
  <c r="AH28" i="2"/>
  <c r="S29" i="2"/>
  <c r="T29" i="2"/>
  <c r="V29" i="2"/>
  <c r="W29" i="2"/>
  <c r="Z29" i="2" s="1"/>
  <c r="AD29" i="2"/>
  <c r="AF29" i="2" s="1"/>
  <c r="AJ29" i="2"/>
  <c r="AM29" i="2"/>
  <c r="AN29" i="2" s="1"/>
  <c r="AO29" i="2" s="1"/>
  <c r="S30" i="2"/>
  <c r="AJ30" i="2" s="1"/>
  <c r="T30" i="2"/>
  <c r="V30" i="2"/>
  <c r="AM30" i="2" s="1"/>
  <c r="W30" i="2"/>
  <c r="AD30" i="2"/>
  <c r="AG30" i="2" s="1"/>
  <c r="AH30" i="2"/>
  <c r="S31" i="2"/>
  <c r="T31" i="2"/>
  <c r="V31" i="2"/>
  <c r="W31" i="2"/>
  <c r="Z31" i="2" s="1"/>
  <c r="AD31" i="2"/>
  <c r="AF31" i="2" s="1"/>
  <c r="AJ31" i="2"/>
  <c r="AM31" i="2"/>
  <c r="AN31" i="2" s="1"/>
  <c r="AO31" i="2"/>
  <c r="S32" i="2"/>
  <c r="T32" i="2"/>
  <c r="AI32" i="2" s="1"/>
  <c r="V32" i="2"/>
  <c r="W32" i="2"/>
  <c r="AD32" i="2"/>
  <c r="AG32" i="2" s="1"/>
  <c r="AF32" i="2"/>
  <c r="AM32" i="2"/>
  <c r="AN32" i="2" s="1"/>
  <c r="S33" i="2"/>
  <c r="T33" i="2"/>
  <c r="V33" i="2"/>
  <c r="AM33" i="2" s="1"/>
  <c r="W33" i="2"/>
  <c r="Y33" i="2"/>
  <c r="AD33" i="2"/>
  <c r="AF33" i="2"/>
  <c r="AG33" i="2"/>
  <c r="AH33" i="2"/>
  <c r="S34" i="2"/>
  <c r="T34" i="2"/>
  <c r="AJ34" i="2" s="1"/>
  <c r="V34" i="2"/>
  <c r="W34" i="2"/>
  <c r="Y34" i="2" s="1"/>
  <c r="AD34" i="2"/>
  <c r="AG34" i="2" s="1"/>
  <c r="AM34" i="2"/>
  <c r="AN34" i="2" s="1"/>
  <c r="S35" i="2"/>
  <c r="T35" i="2"/>
  <c r="V35" i="2"/>
  <c r="AM35" i="2" s="1"/>
  <c r="AN35" i="2" s="1"/>
  <c r="W35" i="2"/>
  <c r="X35" i="2" s="1"/>
  <c r="Y35" i="2"/>
  <c r="Z35" i="2"/>
  <c r="AD35" i="2"/>
  <c r="AF35" i="2" s="1"/>
  <c r="AK35" i="2"/>
  <c r="S36" i="2"/>
  <c r="AJ36" i="2" s="1"/>
  <c r="T36" i="2"/>
  <c r="V36" i="2"/>
  <c r="AM36" i="2" s="1"/>
  <c r="AN36" i="2" s="1"/>
  <c r="AO36" i="2" s="1"/>
  <c r="W36" i="2"/>
  <c r="Z36" i="2" s="1"/>
  <c r="X36" i="2"/>
  <c r="Y36" i="2"/>
  <c r="AD36" i="2"/>
  <c r="AG36" i="2" s="1"/>
  <c r="S37" i="2"/>
  <c r="T37" i="2"/>
  <c r="AI37" i="2" s="1"/>
  <c r="V37" i="2"/>
  <c r="AM37" i="2" s="1"/>
  <c r="AN37" i="2" s="1"/>
  <c r="W37" i="2"/>
  <c r="X37" i="2" s="1"/>
  <c r="AD37" i="2"/>
  <c r="AF37" i="2"/>
  <c r="AG37" i="2"/>
  <c r="AH37" i="2"/>
  <c r="AO37" i="2"/>
  <c r="S38" i="2"/>
  <c r="T38" i="2"/>
  <c r="V38" i="2"/>
  <c r="W38" i="2"/>
  <c r="AD38" i="2"/>
  <c r="AJ38" i="2"/>
  <c r="AM38" i="2"/>
  <c r="AN38" i="2" s="1"/>
  <c r="S39" i="2"/>
  <c r="T39" i="2"/>
  <c r="V39" i="2"/>
  <c r="AM39" i="2" s="1"/>
  <c r="AN39" i="2" s="1"/>
  <c r="W39" i="2"/>
  <c r="X39" i="2" s="1"/>
  <c r="Y39" i="2"/>
  <c r="Z39" i="2"/>
  <c r="AD39" i="2"/>
  <c r="AF39" i="2" s="1"/>
  <c r="AK39" i="2"/>
  <c r="S40" i="2"/>
  <c r="T40" i="2"/>
  <c r="V40" i="2"/>
  <c r="AM40" i="2" s="1"/>
  <c r="AN40" i="2" s="1"/>
  <c r="AO40" i="2" s="1"/>
  <c r="W40" i="2"/>
  <c r="Z40" i="2" s="1"/>
  <c r="X40" i="2"/>
  <c r="Y40" i="2"/>
  <c r="AD40" i="2"/>
  <c r="AG40" i="2" s="1"/>
  <c r="S41" i="2"/>
  <c r="T41" i="2"/>
  <c r="AI41" i="2" s="1"/>
  <c r="V41" i="2"/>
  <c r="AM41" i="2" s="1"/>
  <c r="AN41" i="2" s="1"/>
  <c r="W41" i="2"/>
  <c r="X41" i="2" s="1"/>
  <c r="AD41" i="2"/>
  <c r="AF41" i="2"/>
  <c r="AG41" i="2"/>
  <c r="AH41" i="2"/>
  <c r="AO41" i="2"/>
  <c r="S42" i="2"/>
  <c r="T42" i="2"/>
  <c r="V42" i="2"/>
  <c r="W42" i="2"/>
  <c r="AD42" i="2"/>
  <c r="AJ42" i="2"/>
  <c r="AM42" i="2"/>
  <c r="AN42" i="2" s="1"/>
  <c r="S43" i="2"/>
  <c r="T43" i="2"/>
  <c r="V43" i="2"/>
  <c r="AM43" i="2" s="1"/>
  <c r="AN43" i="2" s="1"/>
  <c r="W43" i="2"/>
  <c r="X43" i="2" s="1"/>
  <c r="Y43" i="2"/>
  <c r="Z43" i="2"/>
  <c r="AD43" i="2"/>
  <c r="AF43" i="2" s="1"/>
  <c r="AK43" i="2"/>
  <c r="S44" i="2"/>
  <c r="AJ44" i="2" s="1"/>
  <c r="T44" i="2"/>
  <c r="V44" i="2"/>
  <c r="AM44" i="2" s="1"/>
  <c r="AN44" i="2" s="1"/>
  <c r="AO44" i="2" s="1"/>
  <c r="W44" i="2"/>
  <c r="Z44" i="2" s="1"/>
  <c r="X44" i="2"/>
  <c r="Y44" i="2"/>
  <c r="AD44" i="2"/>
  <c r="AG44" i="2" s="1"/>
  <c r="S45" i="2"/>
  <c r="T45" i="2"/>
  <c r="AI45" i="2" s="1"/>
  <c r="V45" i="2"/>
  <c r="AM45" i="2" s="1"/>
  <c r="W45" i="2"/>
  <c r="X45" i="2" s="1"/>
  <c r="AD45" i="2"/>
  <c r="AH45" i="2" s="1"/>
  <c r="AG45" i="2"/>
  <c r="AJ45" i="2"/>
  <c r="S46" i="2"/>
  <c r="T46" i="2"/>
  <c r="V46" i="2"/>
  <c r="AM46" i="2" s="1"/>
  <c r="AN46" i="2" s="1"/>
  <c r="AO46" i="2" s="1"/>
  <c r="W46" i="2"/>
  <c r="Z46" i="2" s="1"/>
  <c r="X46" i="2"/>
  <c r="AD46" i="2"/>
  <c r="S47" i="2"/>
  <c r="T47" i="2"/>
  <c r="AI47" i="2" s="1"/>
  <c r="V47" i="2"/>
  <c r="AM47" i="2" s="1"/>
  <c r="W47" i="2"/>
  <c r="X47" i="2" s="1"/>
  <c r="AD47" i="2"/>
  <c r="AH47" i="2" s="1"/>
  <c r="AG47" i="2"/>
  <c r="AJ47" i="2"/>
  <c r="S48" i="2"/>
  <c r="AJ48" i="2" s="1"/>
  <c r="T48" i="2"/>
  <c r="V48" i="2"/>
  <c r="W48" i="2"/>
  <c r="Z48" i="2" s="1"/>
  <c r="X48" i="2"/>
  <c r="AD48" i="2"/>
  <c r="AM48" i="2"/>
  <c r="AN48" i="2" s="1"/>
  <c r="AO48" i="2" s="1"/>
  <c r="S49" i="2"/>
  <c r="AJ49" i="2" s="1"/>
  <c r="T49" i="2"/>
  <c r="V49" i="2"/>
  <c r="AM49" i="2" s="1"/>
  <c r="W49" i="2"/>
  <c r="X49" i="2" s="1"/>
  <c r="Z49" i="2"/>
  <c r="AD49" i="2"/>
  <c r="AG49" i="2" s="1"/>
  <c r="AF49" i="2"/>
  <c r="AH49" i="2"/>
  <c r="AK49" i="2"/>
  <c r="S50" i="2"/>
  <c r="T50" i="2"/>
  <c r="V50" i="2"/>
  <c r="W50" i="2"/>
  <c r="Z50" i="2" s="1"/>
  <c r="AD50" i="2"/>
  <c r="AM50" i="2"/>
  <c r="AN50" i="2" s="1"/>
  <c r="AO50" i="2" s="1"/>
  <c r="S51" i="2"/>
  <c r="AJ51" i="2" s="1"/>
  <c r="T51" i="2"/>
  <c r="V51" i="2"/>
  <c r="AM51" i="2" s="1"/>
  <c r="W51" i="2"/>
  <c r="X51" i="2" s="1"/>
  <c r="Z51" i="2"/>
  <c r="AD51" i="2"/>
  <c r="AG51" i="2" s="1"/>
  <c r="AF51" i="2"/>
  <c r="AH51" i="2"/>
  <c r="AK51" i="2"/>
  <c r="S52" i="2"/>
  <c r="T52" i="2"/>
  <c r="AK52" i="2" s="1"/>
  <c r="V52" i="2"/>
  <c r="AM52" i="2" s="1"/>
  <c r="AN52" i="2" s="1"/>
  <c r="AO52" i="2" s="1"/>
  <c r="W52" i="2"/>
  <c r="Z52" i="2" s="1"/>
  <c r="AD52" i="2"/>
  <c r="AI52" i="2"/>
  <c r="S53" i="2"/>
  <c r="T53" i="2"/>
  <c r="AI53" i="2" s="1"/>
  <c r="V53" i="2"/>
  <c r="AM53" i="2" s="1"/>
  <c r="W53" i="2"/>
  <c r="X53" i="2" s="1"/>
  <c r="AD53" i="2"/>
  <c r="AF53" i="2" s="1"/>
  <c r="AJ53" i="2"/>
  <c r="S54" i="2"/>
  <c r="T54" i="2"/>
  <c r="V54" i="2"/>
  <c r="AM54" i="2" s="1"/>
  <c r="AN54" i="2" s="1"/>
  <c r="AO54" i="2" s="1"/>
  <c r="W54" i="2"/>
  <c r="Z54" i="2" s="1"/>
  <c r="X54" i="2"/>
  <c r="AA54" i="2" s="1"/>
  <c r="Y54" i="2"/>
  <c r="AD54" i="2"/>
  <c r="S55" i="2"/>
  <c r="T55" i="2"/>
  <c r="AI55" i="2" s="1"/>
  <c r="V55" i="2"/>
  <c r="AM55" i="2" s="1"/>
  <c r="W55" i="2"/>
  <c r="X55" i="2" s="1"/>
  <c r="AD55" i="2"/>
  <c r="AF55" i="2" s="1"/>
  <c r="AJ55" i="2"/>
  <c r="S56" i="2"/>
  <c r="AJ56" i="2" s="1"/>
  <c r="T56" i="2"/>
  <c r="V56" i="2"/>
  <c r="AM56" i="2" s="1"/>
  <c r="AN56" i="2" s="1"/>
  <c r="AO56" i="2" s="1"/>
  <c r="W56" i="2"/>
  <c r="Z56" i="2" s="1"/>
  <c r="X56" i="2"/>
  <c r="Y56" i="2"/>
  <c r="AD56" i="2"/>
  <c r="S57" i="2"/>
  <c r="AJ57" i="2" s="1"/>
  <c r="T57" i="2"/>
  <c r="V57" i="2"/>
  <c r="AM57" i="2" s="1"/>
  <c r="W57" i="2"/>
  <c r="X57" i="2" s="1"/>
  <c r="Z57" i="2"/>
  <c r="AD57" i="2"/>
  <c r="AF57" i="2"/>
  <c r="AG57" i="2"/>
  <c r="AH57" i="2"/>
  <c r="S58" i="2"/>
  <c r="T58" i="2"/>
  <c r="V58" i="2"/>
  <c r="W58" i="2"/>
  <c r="Z58" i="2" s="1"/>
  <c r="Y58" i="2"/>
  <c r="AD58" i="2"/>
  <c r="AM58" i="2"/>
  <c r="AN58" i="2" s="1"/>
  <c r="AO58" i="2" s="1"/>
  <c r="S59" i="2"/>
  <c r="AJ59" i="2" s="1"/>
  <c r="T59" i="2"/>
  <c r="V59" i="2"/>
  <c r="AM59" i="2" s="1"/>
  <c r="W59" i="2"/>
  <c r="X59" i="2" s="1"/>
  <c r="AA59" i="2" s="1"/>
  <c r="Z59" i="2"/>
  <c r="AD59" i="2"/>
  <c r="AF59" i="2"/>
  <c r="AG59" i="2"/>
  <c r="AH59" i="2"/>
  <c r="S60" i="2"/>
  <c r="T60" i="2"/>
  <c r="AK60" i="2" s="1"/>
  <c r="V60" i="2"/>
  <c r="W60" i="2"/>
  <c r="Z60" i="2" s="1"/>
  <c r="Y60" i="2"/>
  <c r="AD60" i="2"/>
  <c r="AM60" i="2"/>
  <c r="AN60" i="2"/>
  <c r="AO60" i="2" s="1"/>
  <c r="S61" i="2"/>
  <c r="T61" i="2"/>
  <c r="AI61" i="2" s="1"/>
  <c r="V61" i="2"/>
  <c r="AM61" i="2" s="1"/>
  <c r="W61" i="2"/>
  <c r="X61" i="2" s="1"/>
  <c r="AA61" i="2" s="1"/>
  <c r="AD61" i="2"/>
  <c r="AH61" i="2" s="1"/>
  <c r="AG61" i="2"/>
  <c r="AJ61" i="2"/>
  <c r="S62" i="2"/>
  <c r="T62" i="2"/>
  <c r="V62" i="2"/>
  <c r="AM62" i="2" s="1"/>
  <c r="AN62" i="2" s="1"/>
  <c r="AO62" i="2" s="1"/>
  <c r="W62" i="2"/>
  <c r="Z62" i="2" s="1"/>
  <c r="X62" i="2"/>
  <c r="AA62" i="2" s="1"/>
  <c r="AD62" i="2"/>
  <c r="S63" i="2"/>
  <c r="T63" i="2"/>
  <c r="AI63" i="2" s="1"/>
  <c r="V63" i="2"/>
  <c r="AM63" i="2" s="1"/>
  <c r="W63" i="2"/>
  <c r="X63" i="2" s="1"/>
  <c r="AA63" i="2" s="1"/>
  <c r="AD63" i="2"/>
  <c r="AH63" i="2" s="1"/>
  <c r="AG63" i="2"/>
  <c r="AJ63" i="2"/>
  <c r="S64" i="2"/>
  <c r="AJ64" i="2" s="1"/>
  <c r="T64" i="2"/>
  <c r="V64" i="2"/>
  <c r="W64" i="2"/>
  <c r="Z64" i="2" s="1"/>
  <c r="X64" i="2"/>
  <c r="AA64" i="2" s="1"/>
  <c r="AD64" i="2"/>
  <c r="AM64" i="2"/>
  <c r="AN64" i="2" s="1"/>
  <c r="AO64" i="2" s="1"/>
  <c r="S65" i="2"/>
  <c r="AJ65" i="2" s="1"/>
  <c r="T65" i="2"/>
  <c r="V65" i="2"/>
  <c r="AM65" i="2" s="1"/>
  <c r="W65" i="2"/>
  <c r="X65" i="2" s="1"/>
  <c r="AA65" i="2" s="1"/>
  <c r="Z65" i="2"/>
  <c r="AD65" i="2"/>
  <c r="AG65" i="2" s="1"/>
  <c r="AF65" i="2"/>
  <c r="AH65" i="2"/>
  <c r="AK65" i="2"/>
  <c r="S66" i="2"/>
  <c r="T66" i="2"/>
  <c r="V66" i="2"/>
  <c r="W66" i="2"/>
  <c r="Z66" i="2" s="1"/>
  <c r="AD66" i="2"/>
  <c r="AM66" i="2"/>
  <c r="AN66" i="2" s="1"/>
  <c r="AO66" i="2" s="1"/>
  <c r="S67" i="2"/>
  <c r="AJ67" i="2" s="1"/>
  <c r="T67" i="2"/>
  <c r="V67" i="2"/>
  <c r="AM67" i="2" s="1"/>
  <c r="W67" i="2"/>
  <c r="X67" i="2" s="1"/>
  <c r="Z67" i="2"/>
  <c r="AD67" i="2"/>
  <c r="AG67" i="2" s="1"/>
  <c r="AF67" i="2"/>
  <c r="AH67" i="2"/>
  <c r="AK67" i="2"/>
  <c r="S68" i="2"/>
  <c r="T68" i="2"/>
  <c r="AK68" i="2" s="1"/>
  <c r="V68" i="2"/>
  <c r="AM68" i="2" s="1"/>
  <c r="AN68" i="2" s="1"/>
  <c r="AO68" i="2" s="1"/>
  <c r="W68" i="2"/>
  <c r="Z68" i="2" s="1"/>
  <c r="AD68" i="2"/>
  <c r="AI68" i="2"/>
  <c r="S69" i="2"/>
  <c r="T69" i="2"/>
  <c r="AI69" i="2" s="1"/>
  <c r="V69" i="2"/>
  <c r="AM69" i="2" s="1"/>
  <c r="W69" i="2"/>
  <c r="X69" i="2" s="1"/>
  <c r="AA69" i="2" s="1"/>
  <c r="AD69" i="2"/>
  <c r="AF69" i="2" s="1"/>
  <c r="AJ69" i="2"/>
  <c r="S70" i="2"/>
  <c r="T70" i="2"/>
  <c r="V70" i="2"/>
  <c r="AM70" i="2" s="1"/>
  <c r="AN70" i="2" s="1"/>
  <c r="AO70" i="2" s="1"/>
  <c r="W70" i="2"/>
  <c r="Z70" i="2" s="1"/>
  <c r="X70" i="2"/>
  <c r="AA70" i="2" s="1"/>
  <c r="Y70" i="2"/>
  <c r="AD70" i="2"/>
  <c r="S71" i="2"/>
  <c r="T71" i="2"/>
  <c r="AI71" i="2" s="1"/>
  <c r="V71" i="2"/>
  <c r="AM71" i="2" s="1"/>
  <c r="W71" i="2"/>
  <c r="X71" i="2" s="1"/>
  <c r="AD71" i="2"/>
  <c r="AF71" i="2" s="1"/>
  <c r="AJ71" i="2"/>
  <c r="S72" i="2"/>
  <c r="AJ72" i="2" s="1"/>
  <c r="T72" i="2"/>
  <c r="AI72" i="2" s="1"/>
  <c r="V72" i="2"/>
  <c r="AM72" i="2" s="1"/>
  <c r="W72" i="2"/>
  <c r="Z72" i="2" s="1"/>
  <c r="X72" i="2"/>
  <c r="AA72" i="2" s="1"/>
  <c r="Y72" i="2"/>
  <c r="AD72" i="2"/>
  <c r="S73" i="2"/>
  <c r="T73" i="2"/>
  <c r="AI73" i="2" s="1"/>
  <c r="V73" i="2"/>
  <c r="W73" i="2"/>
  <c r="Z73" i="2" s="1"/>
  <c r="AD73" i="2"/>
  <c r="AF73" i="2"/>
  <c r="AG73" i="2"/>
  <c r="AH73" i="2"/>
  <c r="AK73" i="2"/>
  <c r="AM73" i="2"/>
  <c r="S74" i="2"/>
  <c r="T74" i="2"/>
  <c r="V74" i="2"/>
  <c r="AM74" i="2" s="1"/>
  <c r="W74" i="2"/>
  <c r="Z74" i="2" s="1"/>
  <c r="X74" i="2"/>
  <c r="AA74" i="2" s="1"/>
  <c r="AD74" i="2"/>
  <c r="AF74" i="2" s="1"/>
  <c r="S75" i="2"/>
  <c r="AK75" i="2" s="1"/>
  <c r="T75" i="2"/>
  <c r="V75" i="2"/>
  <c r="AM75" i="2" s="1"/>
  <c r="W75" i="2"/>
  <c r="AD75" i="2"/>
  <c r="AH75" i="2" s="1"/>
  <c r="AG75" i="2"/>
  <c r="AJ75" i="2"/>
  <c r="S76" i="2"/>
  <c r="AJ76" i="2" s="1"/>
  <c r="T76" i="2"/>
  <c r="V76" i="2"/>
  <c r="W76" i="2"/>
  <c r="Z76" i="2" s="1"/>
  <c r="X76" i="2"/>
  <c r="AD76" i="2"/>
  <c r="AM76" i="2"/>
  <c r="AN76" i="2" s="1"/>
  <c r="S77" i="2"/>
  <c r="T77" i="2"/>
  <c r="AI77" i="2" s="1"/>
  <c r="V77" i="2"/>
  <c r="W77" i="2"/>
  <c r="Z77" i="2" s="1"/>
  <c r="AD77" i="2"/>
  <c r="AG77" i="2" s="1"/>
  <c r="AF77" i="2"/>
  <c r="AH77" i="2"/>
  <c r="AK77" i="2"/>
  <c r="AM77" i="2"/>
  <c r="AN77" i="2" s="1"/>
  <c r="AO77" i="2"/>
  <c r="S78" i="2"/>
  <c r="T78" i="2"/>
  <c r="AK78" i="2" s="1"/>
  <c r="V78" i="2"/>
  <c r="W78" i="2"/>
  <c r="AD78" i="2"/>
  <c r="AJ78" i="2"/>
  <c r="AM78" i="2"/>
  <c r="AN78" i="2"/>
  <c r="S79" i="2"/>
  <c r="T79" i="2"/>
  <c r="AI79" i="2" s="1"/>
  <c r="V79" i="2"/>
  <c r="AM79" i="2" s="1"/>
  <c r="W79" i="2"/>
  <c r="X79" i="2" s="1"/>
  <c r="AA79" i="2" s="1"/>
  <c r="Z79" i="2"/>
  <c r="AD79" i="2"/>
  <c r="AH79" i="2" s="1"/>
  <c r="AG79" i="2"/>
  <c r="S80" i="2"/>
  <c r="T80" i="2"/>
  <c r="V80" i="2"/>
  <c r="W80" i="2"/>
  <c r="Z80" i="2" s="1"/>
  <c r="AD80" i="2"/>
  <c r="AG80" i="2" s="1"/>
  <c r="AM80" i="2"/>
  <c r="AN80" i="2" s="1"/>
  <c r="AO80" i="2" s="1"/>
  <c r="S81" i="2"/>
  <c r="AJ81" i="2" s="1"/>
  <c r="T81" i="2"/>
  <c r="V81" i="2"/>
  <c r="AM81" i="2" s="1"/>
  <c r="W81" i="2"/>
  <c r="X81" i="2" s="1"/>
  <c r="AA81" i="2" s="1"/>
  <c r="Y81" i="2"/>
  <c r="AD81" i="2"/>
  <c r="AH81" i="2" s="1"/>
  <c r="AG81" i="2"/>
  <c r="S82" i="2"/>
  <c r="AI82" i="2" s="1"/>
  <c r="T82" i="2"/>
  <c r="V82" i="2"/>
  <c r="AM82" i="2" s="1"/>
  <c r="AN82" i="2" s="1"/>
  <c r="AO82" i="2" s="1"/>
  <c r="W82" i="2"/>
  <c r="AD82" i="2"/>
  <c r="S83" i="2"/>
  <c r="T83" i="2"/>
  <c r="AI83" i="2" s="1"/>
  <c r="V83" i="2"/>
  <c r="AM83" i="2" s="1"/>
  <c r="W83" i="2"/>
  <c r="Y83" i="2" s="1"/>
  <c r="AD83" i="2"/>
  <c r="AG83" i="2"/>
  <c r="AN83" i="2"/>
  <c r="S84" i="2"/>
  <c r="T84" i="2"/>
  <c r="V84" i="2"/>
  <c r="AM84" i="2" s="1"/>
  <c r="AN84" i="2" s="1"/>
  <c r="W84" i="2"/>
  <c r="Z84" i="2" s="1"/>
  <c r="Y84" i="2"/>
  <c r="AD84" i="2"/>
  <c r="AG84" i="2" s="1"/>
  <c r="AI84" i="2"/>
  <c r="S85" i="2"/>
  <c r="T85" i="2"/>
  <c r="AK85" i="2" s="1"/>
  <c r="V85" i="2"/>
  <c r="AM85" i="2" s="1"/>
  <c r="W85" i="2"/>
  <c r="Y85" i="2" s="1"/>
  <c r="AD85" i="2"/>
  <c r="AG85" i="2" s="1"/>
  <c r="AI85" i="2"/>
  <c r="AN85" i="2"/>
  <c r="S86" i="2"/>
  <c r="T86" i="2"/>
  <c r="AI86" i="2" s="1"/>
  <c r="V86" i="2"/>
  <c r="AM86" i="2" s="1"/>
  <c r="W86" i="2"/>
  <c r="Z86" i="2" s="1"/>
  <c r="Y86" i="2"/>
  <c r="AD86" i="2"/>
  <c r="AG86" i="2" s="1"/>
  <c r="AK86" i="2"/>
  <c r="S87" i="2"/>
  <c r="T87" i="2"/>
  <c r="AK87" i="2" s="1"/>
  <c r="V87" i="2"/>
  <c r="AM87" i="2" s="1"/>
  <c r="W87" i="2"/>
  <c r="Y87" i="2" s="1"/>
  <c r="AD87" i="2"/>
  <c r="AI87" i="2"/>
  <c r="S88" i="2"/>
  <c r="AJ88" i="2" s="1"/>
  <c r="T88" i="2"/>
  <c r="V88" i="2"/>
  <c r="AM88" i="2" s="1"/>
  <c r="AN88" i="2" s="1"/>
  <c r="W88" i="2"/>
  <c r="X88" i="2"/>
  <c r="AA88" i="2" s="1"/>
  <c r="Y88" i="2"/>
  <c r="Z88" i="2"/>
  <c r="AD88" i="2"/>
  <c r="AK88" i="2"/>
  <c r="S89" i="2"/>
  <c r="AJ89" i="2" s="1"/>
  <c r="T89" i="2"/>
  <c r="V89" i="2"/>
  <c r="AM89" i="2" s="1"/>
  <c r="AN89" i="2" s="1"/>
  <c r="W89" i="2"/>
  <c r="Y89" i="2" s="1"/>
  <c r="X89" i="2"/>
  <c r="AA89" i="2" s="1"/>
  <c r="AD89" i="2"/>
  <c r="AG89" i="2" s="1"/>
  <c r="AI89" i="2"/>
  <c r="S90" i="2"/>
  <c r="T90" i="2"/>
  <c r="V90" i="2"/>
  <c r="AM90" i="2" s="1"/>
  <c r="AN90" i="2" s="1"/>
  <c r="W90" i="2"/>
  <c r="X90" i="2"/>
  <c r="AA90" i="2" s="1"/>
  <c r="Y90" i="2"/>
  <c r="Z90" i="2"/>
  <c r="AD90" i="2"/>
  <c r="AG90" i="2"/>
  <c r="S91" i="2"/>
  <c r="T91" i="2"/>
  <c r="V91" i="2"/>
  <c r="AM91" i="2" s="1"/>
  <c r="AN91" i="2" s="1"/>
  <c r="W91" i="2"/>
  <c r="Y91" i="2" s="1"/>
  <c r="X91" i="2"/>
  <c r="AA91" i="2" s="1"/>
  <c r="AD91" i="2"/>
  <c r="AG91" i="2" s="1"/>
  <c r="AI91" i="2"/>
  <c r="S92" i="2"/>
  <c r="AJ92" i="2" s="1"/>
  <c r="T92" i="2"/>
  <c r="V92" i="2"/>
  <c r="AM92" i="2" s="1"/>
  <c r="AN92" i="2" s="1"/>
  <c r="W92" i="2"/>
  <c r="X92" i="2"/>
  <c r="AA92" i="2" s="1"/>
  <c r="Y92" i="2"/>
  <c r="Z92" i="2"/>
  <c r="AD92" i="2"/>
  <c r="AG92" i="2"/>
  <c r="S93" i="2"/>
  <c r="AJ93" i="2" s="1"/>
  <c r="T93" i="2"/>
  <c r="V93" i="2"/>
  <c r="AM93" i="2" s="1"/>
  <c r="AN93" i="2" s="1"/>
  <c r="W93" i="2"/>
  <c r="Y93" i="2" s="1"/>
  <c r="X93" i="2"/>
  <c r="AA93" i="2" s="1"/>
  <c r="AD93" i="2"/>
  <c r="AG93" i="2" s="1"/>
  <c r="AK93" i="2"/>
  <c r="S94" i="2"/>
  <c r="AJ94" i="2" s="1"/>
  <c r="T94" i="2"/>
  <c r="V94" i="2"/>
  <c r="AM94" i="2" s="1"/>
  <c r="W94" i="2"/>
  <c r="X94" i="2"/>
  <c r="AA94" i="2" s="1"/>
  <c r="Y94" i="2"/>
  <c r="Z94" i="2"/>
  <c r="AD94" i="2"/>
  <c r="AG94" i="2" s="1"/>
  <c r="AI94" i="2"/>
  <c r="S95" i="2"/>
  <c r="AJ95" i="2" s="1"/>
  <c r="T95" i="2"/>
  <c r="V95" i="2"/>
  <c r="AM95" i="2" s="1"/>
  <c r="W95" i="2"/>
  <c r="Y95" i="2" s="1"/>
  <c r="X95" i="2"/>
  <c r="AA95" i="2" s="1"/>
  <c r="AD95" i="2"/>
  <c r="AK95" i="2"/>
  <c r="S96" i="2"/>
  <c r="T96" i="2"/>
  <c r="AK96" i="2" s="1"/>
  <c r="V96" i="2"/>
  <c r="AM96" i="2" s="1"/>
  <c r="W96" i="2"/>
  <c r="X96" i="2" s="1"/>
  <c r="AA96" i="2" s="1"/>
  <c r="AD96" i="2"/>
  <c r="AN96" i="2"/>
  <c r="S97" i="2"/>
  <c r="T97" i="2"/>
  <c r="AI97" i="2" s="1"/>
  <c r="V97" i="2"/>
  <c r="AM97" i="2" s="1"/>
  <c r="W97" i="2"/>
  <c r="Y97" i="2" s="1"/>
  <c r="Z97" i="2"/>
  <c r="AD97" i="2"/>
  <c r="AG97" i="2"/>
  <c r="AN97" i="2"/>
  <c r="S98" i="2"/>
  <c r="T98" i="2"/>
  <c r="V98" i="2"/>
  <c r="AM98" i="2" s="1"/>
  <c r="W98" i="2"/>
  <c r="X98" i="2" s="1"/>
  <c r="AA98" i="2" s="1"/>
  <c r="AD98" i="2"/>
  <c r="AG98" i="2" s="1"/>
  <c r="AN98" i="2"/>
  <c r="S99" i="2"/>
  <c r="T99" i="2"/>
  <c r="AI99" i="2" s="1"/>
  <c r="V99" i="2"/>
  <c r="AM99" i="2" s="1"/>
  <c r="W99" i="2"/>
  <c r="Y99" i="2" s="1"/>
  <c r="Z99" i="2"/>
  <c r="AD99" i="2"/>
  <c r="AG99" i="2"/>
  <c r="AN99" i="2"/>
  <c r="S100" i="2"/>
  <c r="T100" i="2"/>
  <c r="V100" i="2"/>
  <c r="AM100" i="2" s="1"/>
  <c r="AN100" i="2" s="1"/>
  <c r="W100" i="2"/>
  <c r="X100" i="2" s="1"/>
  <c r="AA100" i="2" s="1"/>
  <c r="AD100" i="2"/>
  <c r="AG100" i="2" s="1"/>
  <c r="AI100" i="2"/>
  <c r="S101" i="2"/>
  <c r="T101" i="2"/>
  <c r="AI101" i="2" s="1"/>
  <c r="V101" i="2"/>
  <c r="AM101" i="2" s="1"/>
  <c r="W101" i="2"/>
  <c r="Y101" i="2" s="1"/>
  <c r="Z101" i="2"/>
  <c r="AD101" i="2"/>
  <c r="AG101" i="2" s="1"/>
  <c r="AN101" i="2"/>
  <c r="S102" i="2"/>
  <c r="T102" i="2"/>
  <c r="AI102" i="2" s="1"/>
  <c r="V102" i="2"/>
  <c r="AM102" i="2" s="1"/>
  <c r="W102" i="2"/>
  <c r="X102" i="2" s="1"/>
  <c r="AA102" i="2" s="1"/>
  <c r="AD102" i="2"/>
  <c r="AG102" i="2" s="1"/>
  <c r="AK102" i="2"/>
  <c r="S103" i="2"/>
  <c r="T103" i="2"/>
  <c r="AI103" i="2" s="1"/>
  <c r="V103" i="2"/>
  <c r="AM103" i="2" s="1"/>
  <c r="W103" i="2"/>
  <c r="Y103" i="2" s="1"/>
  <c r="Z103" i="2"/>
  <c r="AD103" i="2"/>
  <c r="S104" i="2"/>
  <c r="AJ104" i="2" s="1"/>
  <c r="T104" i="2"/>
  <c r="V104" i="2"/>
  <c r="AM104" i="2" s="1"/>
  <c r="AN104" i="2" s="1"/>
  <c r="W104" i="2"/>
  <c r="Y104" i="2" s="1"/>
  <c r="X104" i="2"/>
  <c r="Z104" i="2"/>
  <c r="AD104" i="2"/>
  <c r="AK104" i="2"/>
  <c r="S105" i="2"/>
  <c r="AJ105" i="2" s="1"/>
  <c r="T105" i="2"/>
  <c r="V105" i="2"/>
  <c r="AM105" i="2" s="1"/>
  <c r="AN105" i="2" s="1"/>
  <c r="W105" i="2"/>
  <c r="Y105" i="2" s="1"/>
  <c r="X105" i="2"/>
  <c r="Z105" i="2"/>
  <c r="AD105" i="2"/>
  <c r="AG105" i="2" s="1"/>
  <c r="AI105" i="2"/>
  <c r="S106" i="2"/>
  <c r="T106" i="2"/>
  <c r="V106" i="2"/>
  <c r="AM106" i="2" s="1"/>
  <c r="AN106" i="2" s="1"/>
  <c r="W106" i="2"/>
  <c r="Y106" i="2" s="1"/>
  <c r="X106" i="2"/>
  <c r="Z106" i="2"/>
  <c r="AD106" i="2"/>
  <c r="AG106" i="2"/>
  <c r="S107" i="2"/>
  <c r="T107" i="2"/>
  <c r="V107" i="2"/>
  <c r="AM107" i="2" s="1"/>
  <c r="AN107" i="2" s="1"/>
  <c r="W107" i="2"/>
  <c r="Y107" i="2" s="1"/>
  <c r="X107" i="2"/>
  <c r="AA107" i="2" s="1"/>
  <c r="Z107" i="2"/>
  <c r="AD107" i="2"/>
  <c r="AG107" i="2" s="1"/>
  <c r="AI107" i="2"/>
  <c r="S108" i="2"/>
  <c r="AJ108" i="2" s="1"/>
  <c r="T108" i="2"/>
  <c r="V108" i="2"/>
  <c r="AM108" i="2" s="1"/>
  <c r="AN108" i="2" s="1"/>
  <c r="W108" i="2"/>
  <c r="Y108" i="2" s="1"/>
  <c r="X108" i="2"/>
  <c r="Z108" i="2"/>
  <c r="AD108" i="2"/>
  <c r="AG108" i="2"/>
  <c r="S109" i="2"/>
  <c r="AJ109" i="2" s="1"/>
  <c r="T109" i="2"/>
  <c r="AI109" i="2" s="1"/>
  <c r="V109" i="2"/>
  <c r="AM109" i="2" s="1"/>
  <c r="AN109" i="2" s="1"/>
  <c r="W109" i="2"/>
  <c r="Y109" i="2" s="1"/>
  <c r="X109" i="2"/>
  <c r="Z109" i="2"/>
  <c r="AD109" i="2"/>
  <c r="AG109" i="2" s="1"/>
  <c r="AK109" i="2"/>
  <c r="S110" i="2"/>
  <c r="T110" i="2"/>
  <c r="V110" i="2"/>
  <c r="AM110" i="2" s="1"/>
  <c r="W110" i="2"/>
  <c r="Y110" i="2" s="1"/>
  <c r="X110" i="2"/>
  <c r="Z110" i="2"/>
  <c r="AD110" i="2"/>
  <c r="AG110" i="2" s="1"/>
  <c r="S111" i="2"/>
  <c r="AJ111" i="2" s="1"/>
  <c r="T111" i="2"/>
  <c r="V111" i="2"/>
  <c r="AM111" i="2" s="1"/>
  <c r="W111" i="2"/>
  <c r="Y111" i="2" s="1"/>
  <c r="X111" i="2"/>
  <c r="Z111" i="2"/>
  <c r="AA111" i="2"/>
  <c r="AD111" i="2"/>
  <c r="AF111" i="2" s="1"/>
  <c r="AH111" i="2"/>
  <c r="AK111" i="2"/>
  <c r="S112" i="2"/>
  <c r="T112" i="2"/>
  <c r="V112" i="2"/>
  <c r="AM112" i="2" s="1"/>
  <c r="W112" i="2"/>
  <c r="AD112" i="2"/>
  <c r="AF112" i="2" s="1"/>
  <c r="AN112" i="2"/>
  <c r="AO112" i="2" s="1"/>
  <c r="S113" i="2"/>
  <c r="T113" i="2"/>
  <c r="V113" i="2"/>
  <c r="W113" i="2"/>
  <c r="Y113" i="2" s="1"/>
  <c r="Z113" i="2"/>
  <c r="AD113" i="2"/>
  <c r="AF113" i="2" s="1"/>
  <c r="AG113" i="2"/>
  <c r="AH113" i="2"/>
  <c r="AM113" i="2"/>
  <c r="AN113" i="2" s="1"/>
  <c r="S114" i="2"/>
  <c r="AJ114" i="2" s="1"/>
  <c r="T114" i="2"/>
  <c r="V114" i="2"/>
  <c r="AM114" i="2" s="1"/>
  <c r="AN114" i="2" s="1"/>
  <c r="AO114" i="2" s="1"/>
  <c r="W114" i="2"/>
  <c r="X114" i="2"/>
  <c r="Y114" i="2"/>
  <c r="Z114" i="2"/>
  <c r="AD114" i="2"/>
  <c r="AI114" i="2"/>
  <c r="AK114" i="2"/>
  <c r="S115" i="2"/>
  <c r="T115" i="2"/>
  <c r="V115" i="2"/>
  <c r="W115" i="2"/>
  <c r="AD115" i="2"/>
  <c r="AF115" i="2" s="1"/>
  <c r="AM115" i="2"/>
  <c r="S116" i="2"/>
  <c r="T116" i="2"/>
  <c r="AJ116" i="2" s="1"/>
  <c r="V116" i="2"/>
  <c r="AM116" i="2" s="1"/>
  <c r="AN116" i="2" s="1"/>
  <c r="W116" i="2"/>
  <c r="AD116" i="2"/>
  <c r="AI116" i="2"/>
  <c r="AO116" i="2"/>
  <c r="S117" i="2"/>
  <c r="T117" i="2"/>
  <c r="V117" i="2"/>
  <c r="AM117" i="2" s="1"/>
  <c r="W117" i="2"/>
  <c r="AD117" i="2"/>
  <c r="S118" i="2"/>
  <c r="T118" i="2"/>
  <c r="V118" i="2"/>
  <c r="AM118" i="2" s="1"/>
  <c r="W118" i="2"/>
  <c r="Z118" i="2" s="1"/>
  <c r="Y118" i="2"/>
  <c r="AD118" i="2"/>
  <c r="AF118" i="2" s="1"/>
  <c r="AG118" i="2"/>
  <c r="AN118" i="2"/>
  <c r="AO118" i="2" s="1"/>
  <c r="S119" i="2"/>
  <c r="AJ119" i="2" s="1"/>
  <c r="T119" i="2"/>
  <c r="AI119" i="2" s="1"/>
  <c r="V119" i="2"/>
  <c r="AM119" i="2" s="1"/>
  <c r="W119" i="2"/>
  <c r="Y119" i="2" s="1"/>
  <c r="Z119" i="2"/>
  <c r="AD119" i="2"/>
  <c r="AF119" i="2" s="1"/>
  <c r="AH119" i="2"/>
  <c r="AK119" i="2"/>
  <c r="S120" i="2"/>
  <c r="T120" i="2"/>
  <c r="V120" i="2"/>
  <c r="AM120" i="2" s="1"/>
  <c r="W120" i="2"/>
  <c r="Z120" i="2" s="1"/>
  <c r="Y120" i="2"/>
  <c r="AD120" i="2"/>
  <c r="AF120" i="2" s="1"/>
  <c r="AN120" i="2"/>
  <c r="AO120" i="2" s="1"/>
  <c r="S121" i="2"/>
  <c r="T121" i="2"/>
  <c r="V121" i="2"/>
  <c r="W121" i="2"/>
  <c r="AD121" i="2"/>
  <c r="AF121" i="2" s="1"/>
  <c r="AG121" i="2"/>
  <c r="AK121" i="2"/>
  <c r="AM121" i="2"/>
  <c r="S122" i="2"/>
  <c r="AJ122" i="2" s="1"/>
  <c r="T122" i="2"/>
  <c r="V122" i="2"/>
  <c r="AM122" i="2" s="1"/>
  <c r="W122" i="2"/>
  <c r="Y122" i="2" s="1"/>
  <c r="X122" i="2"/>
  <c r="Z122" i="2"/>
  <c r="AD122" i="2"/>
  <c r="AF122" i="2" s="1"/>
  <c r="AI122" i="2"/>
  <c r="S123" i="2"/>
  <c r="AJ123" i="2" s="1"/>
  <c r="T123" i="2"/>
  <c r="V123" i="2"/>
  <c r="AM123" i="2" s="1"/>
  <c r="W123" i="2"/>
  <c r="Z123" i="2"/>
  <c r="AD123" i="2"/>
  <c r="AF123" i="2" s="1"/>
  <c r="AG123" i="2"/>
  <c r="AI123" i="2"/>
  <c r="S124" i="2"/>
  <c r="AI124" i="2" s="1"/>
  <c r="T124" i="2"/>
  <c r="V124" i="2"/>
  <c r="AM124" i="2" s="1"/>
  <c r="AN124" i="2" s="1"/>
  <c r="AO124" i="2" s="1"/>
  <c r="W124" i="2"/>
  <c r="Y124" i="2" s="1"/>
  <c r="X124" i="2"/>
  <c r="Z124" i="2"/>
  <c r="AD124" i="2"/>
  <c r="AF124" i="2"/>
  <c r="S125" i="2"/>
  <c r="AJ125" i="2" s="1"/>
  <c r="T125" i="2"/>
  <c r="V125" i="2"/>
  <c r="AM125" i="2" s="1"/>
  <c r="W125" i="2"/>
  <c r="Z125" i="2"/>
  <c r="AD125" i="2"/>
  <c r="AF125" i="2" s="1"/>
  <c r="AG125" i="2"/>
  <c r="AI125" i="2"/>
  <c r="S126" i="2"/>
  <c r="T126" i="2"/>
  <c r="V126" i="2"/>
  <c r="AM126" i="2" s="1"/>
  <c r="W126" i="2"/>
  <c r="AD126" i="2"/>
  <c r="AF126" i="2" s="1"/>
  <c r="AN126" i="2"/>
  <c r="AO126" i="2" s="1"/>
  <c r="S127" i="2"/>
  <c r="T127" i="2"/>
  <c r="V127" i="2"/>
  <c r="AM127" i="2" s="1"/>
  <c r="W127" i="2"/>
  <c r="AD127" i="2"/>
  <c r="AK127" i="2"/>
  <c r="S128" i="2"/>
  <c r="AI128" i="2" s="1"/>
  <c r="T128" i="2"/>
  <c r="V128" i="2"/>
  <c r="AM128" i="2" s="1"/>
  <c r="AN128" i="2" s="1"/>
  <c r="W128" i="2"/>
  <c r="X128" i="2"/>
  <c r="Y128" i="2"/>
  <c r="Z128" i="2"/>
  <c r="AD128" i="2"/>
  <c r="AJ128" i="2"/>
  <c r="S129" i="2"/>
  <c r="AK129" i="2" s="1"/>
  <c r="T129" i="2"/>
  <c r="V129" i="2"/>
  <c r="AM129" i="2" s="1"/>
  <c r="W129" i="2"/>
  <c r="Z129" i="2" s="1"/>
  <c r="AD129" i="2"/>
  <c r="S130" i="2"/>
  <c r="T130" i="2"/>
  <c r="AK130" i="2" s="1"/>
  <c r="V130" i="2"/>
  <c r="AM130" i="2" s="1"/>
  <c r="W130" i="2"/>
  <c r="AD130" i="2"/>
  <c r="AF130" i="2" s="1"/>
  <c r="AJ130" i="2"/>
  <c r="S131" i="2"/>
  <c r="T131" i="2"/>
  <c r="AI131" i="2" s="1"/>
  <c r="V131" i="2"/>
  <c r="AM131" i="2" s="1"/>
  <c r="W131" i="2"/>
  <c r="Z131" i="2" s="1"/>
  <c r="AD131" i="2"/>
  <c r="AK131" i="2"/>
  <c r="S132" i="2"/>
  <c r="T132" i="2"/>
  <c r="AK132" i="2" s="1"/>
  <c r="V132" i="2"/>
  <c r="AM132" i="2" s="1"/>
  <c r="AN132" i="2" s="1"/>
  <c r="AO132" i="2" s="1"/>
  <c r="W132" i="2"/>
  <c r="AD132" i="2"/>
  <c r="AF132" i="2" s="1"/>
  <c r="AI132" i="2"/>
  <c r="S133" i="2"/>
  <c r="T133" i="2"/>
  <c r="AI133" i="2" s="1"/>
  <c r="V133" i="2"/>
  <c r="W133" i="2"/>
  <c r="Z133" i="2" s="1"/>
  <c r="AD133" i="2"/>
  <c r="AK133" i="2"/>
  <c r="AM133" i="2"/>
  <c r="S134" i="2"/>
  <c r="T134" i="2"/>
  <c r="V134" i="2"/>
  <c r="AM134" i="2" s="1"/>
  <c r="AN134" i="2" s="1"/>
  <c r="W134" i="2"/>
  <c r="X134" i="2"/>
  <c r="Y134" i="2"/>
  <c r="Z134" i="2"/>
  <c r="AD134" i="2"/>
  <c r="AF134" i="2"/>
  <c r="AO134" i="2"/>
  <c r="S135" i="2"/>
  <c r="T135" i="2"/>
  <c r="AK135" i="2" s="1"/>
  <c r="V135" i="2"/>
  <c r="W135" i="2"/>
  <c r="AD135" i="2"/>
  <c r="AF135" i="2" s="1"/>
  <c r="AG135" i="2"/>
  <c r="AH135" i="2"/>
  <c r="AI135" i="2"/>
  <c r="AM135" i="2"/>
  <c r="S136" i="2"/>
  <c r="T136" i="2"/>
  <c r="AJ136" i="2" s="1"/>
  <c r="V136" i="2"/>
  <c r="AM136" i="2" s="1"/>
  <c r="AN136" i="2" s="1"/>
  <c r="W136" i="2"/>
  <c r="Z136" i="2" s="1"/>
  <c r="Y136" i="2"/>
  <c r="AD136" i="2"/>
  <c r="AH136" i="2" s="1"/>
  <c r="AI136" i="2"/>
  <c r="AO136" i="2"/>
  <c r="S137" i="2"/>
  <c r="AJ137" i="2" s="1"/>
  <c r="T137" i="2"/>
  <c r="V137" i="2"/>
  <c r="AM137" i="2" s="1"/>
  <c r="W137" i="2"/>
  <c r="AD137" i="2"/>
  <c r="AK137" i="2"/>
  <c r="S138" i="2"/>
  <c r="T138" i="2"/>
  <c r="V138" i="2"/>
  <c r="AM138" i="2" s="1"/>
  <c r="W138" i="2"/>
  <c r="Y138" i="2"/>
  <c r="AD138" i="2"/>
  <c r="AF138" i="2" s="1"/>
  <c r="AN138" i="2"/>
  <c r="AO138" i="2" s="1"/>
  <c r="S139" i="2"/>
  <c r="AH139" i="2" s="1"/>
  <c r="T139" i="2"/>
  <c r="V139" i="2"/>
  <c r="AM139" i="2" s="1"/>
  <c r="W139" i="2"/>
  <c r="Y139" i="2" s="1"/>
  <c r="Z139" i="2"/>
  <c r="AD139" i="2"/>
  <c r="AF139" i="2" s="1"/>
  <c r="S140" i="2"/>
  <c r="T140" i="2"/>
  <c r="V140" i="2"/>
  <c r="AM140" i="2" s="1"/>
  <c r="W140" i="2"/>
  <c r="Y140" i="2"/>
  <c r="AD140" i="2"/>
  <c r="AF140" i="2" s="1"/>
  <c r="AN140" i="2"/>
  <c r="AO140" i="2" s="1"/>
  <c r="S141" i="2"/>
  <c r="T141" i="2"/>
  <c r="V141" i="2"/>
  <c r="W141" i="2"/>
  <c r="Z141" i="2" s="1"/>
  <c r="AD141" i="2"/>
  <c r="AF141" i="2" s="1"/>
  <c r="AG141" i="2"/>
  <c r="AH141" i="2"/>
  <c r="AM141" i="2"/>
  <c r="AN141" i="2" s="1"/>
  <c r="S142" i="2"/>
  <c r="AJ142" i="2" s="1"/>
  <c r="T142" i="2"/>
  <c r="V142" i="2"/>
  <c r="AM142" i="2" s="1"/>
  <c r="AN142" i="2" s="1"/>
  <c r="AO142" i="2" s="1"/>
  <c r="W142" i="2"/>
  <c r="X142" i="2"/>
  <c r="Y142" i="2"/>
  <c r="Z142" i="2"/>
  <c r="AD142" i="2"/>
  <c r="AI142" i="2"/>
  <c r="S143" i="2"/>
  <c r="T143" i="2"/>
  <c r="V143" i="2"/>
  <c r="W143" i="2"/>
  <c r="AD143" i="2"/>
  <c r="AM143" i="2"/>
  <c r="S144" i="2"/>
  <c r="T144" i="2"/>
  <c r="AJ144" i="2" s="1"/>
  <c r="V144" i="2"/>
  <c r="AM144" i="2" s="1"/>
  <c r="AN144" i="2" s="1"/>
  <c r="W144" i="2"/>
  <c r="Y144" i="2"/>
  <c r="AD144" i="2"/>
  <c r="AO144" i="2"/>
  <c r="S145" i="2"/>
  <c r="AK145" i="2" s="1"/>
  <c r="T145" i="2"/>
  <c r="V145" i="2"/>
  <c r="AM145" i="2" s="1"/>
  <c r="W145" i="2"/>
  <c r="AD145" i="2"/>
  <c r="S146" i="2"/>
  <c r="T146" i="2"/>
  <c r="V146" i="2"/>
  <c r="AM146" i="2" s="1"/>
  <c r="W146" i="2"/>
  <c r="Y146" i="2" s="1"/>
  <c r="AD146" i="2"/>
  <c r="AF146" i="2" s="1"/>
  <c r="AG146" i="2"/>
  <c r="AN146" i="2"/>
  <c r="AO146" i="2" s="1"/>
  <c r="S147" i="2"/>
  <c r="AJ147" i="2" s="1"/>
  <c r="T147" i="2"/>
  <c r="V147" i="2"/>
  <c r="AM147" i="2" s="1"/>
  <c r="W147" i="2"/>
  <c r="Y147" i="2" s="1"/>
  <c r="Z147" i="2"/>
  <c r="AD147" i="2"/>
  <c r="AF147" i="2" s="1"/>
  <c r="AH147" i="2"/>
  <c r="AK147" i="2"/>
  <c r="S148" i="2"/>
  <c r="T148" i="2"/>
  <c r="V148" i="2"/>
  <c r="AM148" i="2" s="1"/>
  <c r="W148" i="2"/>
  <c r="Y148" i="2" s="1"/>
  <c r="AD148" i="2"/>
  <c r="AF148" i="2" s="1"/>
  <c r="AN148" i="2"/>
  <c r="AO148" i="2" s="1"/>
  <c r="S149" i="2"/>
  <c r="T149" i="2"/>
  <c r="V149" i="2"/>
  <c r="W149" i="2"/>
  <c r="Z149" i="2" s="1"/>
  <c r="AD149" i="2"/>
  <c r="AF149" i="2" s="1"/>
  <c r="AG149" i="2"/>
  <c r="AM149" i="2"/>
  <c r="AN149" i="2" s="1"/>
  <c r="S150" i="2"/>
  <c r="AJ150" i="2" s="1"/>
  <c r="T150" i="2"/>
  <c r="V150" i="2"/>
  <c r="AM150" i="2" s="1"/>
  <c r="AN150" i="2" s="1"/>
  <c r="AO150" i="2" s="1"/>
  <c r="W150" i="2"/>
  <c r="Y150" i="2" s="1"/>
  <c r="X150" i="2"/>
  <c r="Z150" i="2"/>
  <c r="AD150" i="2"/>
  <c r="AI150" i="2"/>
  <c r="AK150" i="2"/>
  <c r="S151" i="2"/>
  <c r="T151" i="2"/>
  <c r="V151" i="2"/>
  <c r="W151" i="2"/>
  <c r="AD151" i="2"/>
  <c r="AM151" i="2"/>
  <c r="S152" i="2"/>
  <c r="T152" i="2"/>
  <c r="AJ152" i="2" s="1"/>
  <c r="V152" i="2"/>
  <c r="AM152" i="2" s="1"/>
  <c r="AN152" i="2" s="1"/>
  <c r="W152" i="2"/>
  <c r="Y152" i="2"/>
  <c r="AD152" i="2"/>
  <c r="AO152" i="2"/>
  <c r="S153" i="2"/>
  <c r="AI153" i="2" s="1"/>
  <c r="T153" i="2"/>
  <c r="AK153" i="2" s="1"/>
  <c r="V153" i="2"/>
  <c r="AM153" i="2" s="1"/>
  <c r="W153" i="2"/>
  <c r="AD153" i="2"/>
  <c r="AJ153" i="2"/>
  <c r="S154" i="2"/>
  <c r="AJ154" i="2" s="1"/>
  <c r="T154" i="2"/>
  <c r="V154" i="2"/>
  <c r="AM154" i="2" s="1"/>
  <c r="W154" i="2"/>
  <c r="AD154" i="2"/>
  <c r="AH154" i="2" s="1"/>
  <c r="AK154" i="2"/>
  <c r="S155" i="2"/>
  <c r="AJ155" i="2" s="1"/>
  <c r="T155" i="2"/>
  <c r="V155" i="2"/>
  <c r="AM155" i="2" s="1"/>
  <c r="AN155" i="2" s="1"/>
  <c r="W155" i="2"/>
  <c r="Y155" i="2" s="1"/>
  <c r="X155" i="2"/>
  <c r="AA155" i="2" s="1"/>
  <c r="Z155" i="2"/>
  <c r="AD155" i="2"/>
  <c r="AG155" i="2" s="1"/>
  <c r="AF155" i="2"/>
  <c r="AO155" i="2"/>
  <c r="S156" i="2"/>
  <c r="T156" i="2"/>
  <c r="AK156" i="2" s="1"/>
  <c r="V156" i="2"/>
  <c r="W156" i="2"/>
  <c r="AD156" i="2"/>
  <c r="AF156" i="2" s="1"/>
  <c r="AG156" i="2"/>
  <c r="AI156" i="2"/>
  <c r="AM156" i="2"/>
  <c r="S157" i="2"/>
  <c r="T157" i="2"/>
  <c r="V157" i="2"/>
  <c r="AM157" i="2" s="1"/>
  <c r="AN157" i="2" s="1"/>
  <c r="W157" i="2"/>
  <c r="Y157" i="2" s="1"/>
  <c r="AD157" i="2"/>
  <c r="AJ157" i="2"/>
  <c r="AO157" i="2"/>
  <c r="S158" i="2"/>
  <c r="T158" i="2"/>
  <c r="V158" i="2"/>
  <c r="AM158" i="2" s="1"/>
  <c r="W158" i="2"/>
  <c r="AD158" i="2"/>
  <c r="AH158" i="2" s="1"/>
  <c r="AK158" i="2"/>
  <c r="S159" i="2"/>
  <c r="AJ159" i="2" s="1"/>
  <c r="T159" i="2"/>
  <c r="V159" i="2"/>
  <c r="AM159" i="2" s="1"/>
  <c r="AN159" i="2" s="1"/>
  <c r="W159" i="2"/>
  <c r="X159" i="2"/>
  <c r="AA159" i="2" s="1"/>
  <c r="Y159" i="2"/>
  <c r="Z159" i="2"/>
  <c r="AD159" i="2"/>
  <c r="AG159" i="2" s="1"/>
  <c r="AF159" i="2"/>
  <c r="AO159" i="2"/>
  <c r="S160" i="2"/>
  <c r="T160" i="2"/>
  <c r="AK160" i="2" s="1"/>
  <c r="V160" i="2"/>
  <c r="W160" i="2"/>
  <c r="AD160" i="2"/>
  <c r="AF160" i="2" s="1"/>
  <c r="AG160" i="2"/>
  <c r="AH160" i="2"/>
  <c r="AM160" i="2"/>
  <c r="S161" i="2"/>
  <c r="T161" i="2"/>
  <c r="AJ161" i="2" s="1"/>
  <c r="V161" i="2"/>
  <c r="AM161" i="2" s="1"/>
  <c r="AN161" i="2" s="1"/>
  <c r="W161" i="2"/>
  <c r="Y161" i="2"/>
  <c r="AD161" i="2"/>
  <c r="AO161" i="2"/>
  <c r="S162" i="2"/>
  <c r="AJ162" i="2" s="1"/>
  <c r="T162" i="2"/>
  <c r="V162" i="2"/>
  <c r="AM162" i="2" s="1"/>
  <c r="W162" i="2"/>
  <c r="AD162" i="2"/>
  <c r="AH162" i="2" s="1"/>
  <c r="S163" i="2"/>
  <c r="AJ163" i="2" s="1"/>
  <c r="T163" i="2"/>
  <c r="V163" i="2"/>
  <c r="AM163" i="2" s="1"/>
  <c r="AN163" i="2" s="1"/>
  <c r="W163" i="2"/>
  <c r="Y163" i="2" s="1"/>
  <c r="X163" i="2"/>
  <c r="AA163" i="2" s="1"/>
  <c r="Z163" i="2"/>
  <c r="AD163" i="2"/>
  <c r="AG163" i="2" s="1"/>
  <c r="AF163" i="2"/>
  <c r="S164" i="2"/>
  <c r="T164" i="2"/>
  <c r="AK164" i="2" s="1"/>
  <c r="V164" i="2"/>
  <c r="W164" i="2"/>
  <c r="AD164" i="2"/>
  <c r="AF164" i="2" s="1"/>
  <c r="AG164" i="2"/>
  <c r="AM164" i="2"/>
  <c r="S165" i="2"/>
  <c r="T165" i="2"/>
  <c r="AJ165" i="2" s="1"/>
  <c r="V165" i="2"/>
  <c r="AM165" i="2" s="1"/>
  <c r="AN165" i="2" s="1"/>
  <c r="W165" i="2"/>
  <c r="Y165" i="2"/>
  <c r="AD165" i="2"/>
  <c r="AO165" i="2"/>
  <c r="S166" i="2"/>
  <c r="AK166" i="2" s="1"/>
  <c r="T166" i="2"/>
  <c r="V166" i="2"/>
  <c r="AM166" i="2" s="1"/>
  <c r="W166" i="2"/>
  <c r="AD166" i="2"/>
  <c r="AH166" i="2"/>
  <c r="S167" i="2"/>
  <c r="AJ167" i="2" s="1"/>
  <c r="T167" i="2"/>
  <c r="V167" i="2"/>
  <c r="AM167" i="2" s="1"/>
  <c r="AN167" i="2" s="1"/>
  <c r="W167" i="2"/>
  <c r="X167" i="2"/>
  <c r="Y167" i="2"/>
  <c r="Z167" i="2"/>
  <c r="AD167" i="2"/>
  <c r="AG167" i="2" s="1"/>
  <c r="AF167" i="2"/>
  <c r="S168" i="2"/>
  <c r="T168" i="2"/>
  <c r="AK168" i="2" s="1"/>
  <c r="V168" i="2"/>
  <c r="W168" i="2"/>
  <c r="AD168" i="2"/>
  <c r="AF168" i="2" s="1"/>
  <c r="AG168" i="2"/>
  <c r="AH168" i="2"/>
  <c r="AI168" i="2"/>
  <c r="AM168" i="2"/>
  <c r="S169" i="2"/>
  <c r="T169" i="2"/>
  <c r="V169" i="2"/>
  <c r="AM169" i="2" s="1"/>
  <c r="AN169" i="2" s="1"/>
  <c r="W169" i="2"/>
  <c r="Y169" i="2" s="1"/>
  <c r="AD169" i="2"/>
  <c r="AJ169" i="2"/>
  <c r="AO169" i="2"/>
  <c r="S170" i="2"/>
  <c r="AJ170" i="2" s="1"/>
  <c r="T170" i="2"/>
  <c r="V170" i="2"/>
  <c r="AM170" i="2" s="1"/>
  <c r="W170" i="2"/>
  <c r="AD170" i="2"/>
  <c r="AH170" i="2" s="1"/>
  <c r="AK170" i="2"/>
  <c r="S171" i="2"/>
  <c r="AJ171" i="2" s="1"/>
  <c r="T171" i="2"/>
  <c r="V171" i="2"/>
  <c r="AM171" i="2" s="1"/>
  <c r="AN171" i="2" s="1"/>
  <c r="W171" i="2"/>
  <c r="Y171" i="2" s="1"/>
  <c r="X171" i="2"/>
  <c r="AA171" i="2" s="1"/>
  <c r="Z171" i="2"/>
  <c r="AD171" i="2"/>
  <c r="AG171" i="2" s="1"/>
  <c r="AF171" i="2"/>
  <c r="AO171" i="2"/>
  <c r="S172" i="2"/>
  <c r="T172" i="2"/>
  <c r="AK172" i="2" s="1"/>
  <c r="V172" i="2"/>
  <c r="W172" i="2"/>
  <c r="AD172" i="2"/>
  <c r="AF172" i="2" s="1"/>
  <c r="AG172" i="2"/>
  <c r="AI172" i="2"/>
  <c r="AM172" i="2"/>
  <c r="S173" i="2"/>
  <c r="T173" i="2"/>
  <c r="V173" i="2"/>
  <c r="AM173" i="2" s="1"/>
  <c r="AN173" i="2" s="1"/>
  <c r="W173" i="2"/>
  <c r="Y173" i="2" s="1"/>
  <c r="AD173" i="2"/>
  <c r="AJ173" i="2"/>
  <c r="AO173" i="2"/>
  <c r="S174" i="2"/>
  <c r="T174" i="2"/>
  <c r="V174" i="2"/>
  <c r="AM174" i="2" s="1"/>
  <c r="W174" i="2"/>
  <c r="AD174" i="2"/>
  <c r="AH174" i="2" s="1"/>
  <c r="AK174" i="2"/>
  <c r="S175" i="2"/>
  <c r="AJ175" i="2" s="1"/>
  <c r="T175" i="2"/>
  <c r="V175" i="2"/>
  <c r="AM175" i="2" s="1"/>
  <c r="AN175" i="2" s="1"/>
  <c r="W175" i="2"/>
  <c r="X175" i="2"/>
  <c r="AA175" i="2" s="1"/>
  <c r="Y175" i="2"/>
  <c r="Z175" i="2"/>
  <c r="AD175" i="2"/>
  <c r="AG175" i="2" s="1"/>
  <c r="AF175" i="2"/>
  <c r="AO175" i="2"/>
  <c r="S176" i="2"/>
  <c r="T176" i="2"/>
  <c r="AK176" i="2" s="1"/>
  <c r="V176" i="2"/>
  <c r="W176" i="2"/>
  <c r="AD176" i="2"/>
  <c r="AF176" i="2" s="1"/>
  <c r="AG176" i="2"/>
  <c r="AH176" i="2"/>
  <c r="AM176" i="2"/>
  <c r="S177" i="2"/>
  <c r="T177" i="2"/>
  <c r="AJ177" i="2" s="1"/>
  <c r="V177" i="2"/>
  <c r="AM177" i="2" s="1"/>
  <c r="AN177" i="2" s="1"/>
  <c r="W177" i="2"/>
  <c r="Y177" i="2"/>
  <c r="AD177" i="2"/>
  <c r="AO177" i="2"/>
  <c r="S178" i="2"/>
  <c r="AJ178" i="2" s="1"/>
  <c r="T178" i="2"/>
  <c r="AI178" i="2" s="1"/>
  <c r="V178" i="2"/>
  <c r="AM178" i="2" s="1"/>
  <c r="W178" i="2"/>
  <c r="AD178" i="2"/>
  <c r="AH178" i="2"/>
  <c r="S179" i="2"/>
  <c r="AJ179" i="2" s="1"/>
  <c r="T179" i="2"/>
  <c r="V179" i="2"/>
  <c r="AM179" i="2" s="1"/>
  <c r="AN179" i="2" s="1"/>
  <c r="W179" i="2"/>
  <c r="Y179" i="2" s="1"/>
  <c r="X179" i="2"/>
  <c r="AA179" i="2" s="1"/>
  <c r="Z179" i="2"/>
  <c r="AD179" i="2"/>
  <c r="AG179" i="2" s="1"/>
  <c r="AF179" i="2"/>
  <c r="S180" i="2"/>
  <c r="T180" i="2"/>
  <c r="AK180" i="2" s="1"/>
  <c r="V180" i="2"/>
  <c r="W180" i="2"/>
  <c r="AD180" i="2"/>
  <c r="AF180" i="2" s="1"/>
  <c r="AG180" i="2"/>
  <c r="AM180" i="2"/>
  <c r="S181" i="2"/>
  <c r="T181" i="2"/>
  <c r="AJ181" i="2" s="1"/>
  <c r="V181" i="2"/>
  <c r="AM181" i="2" s="1"/>
  <c r="AN181" i="2" s="1"/>
  <c r="W181" i="2"/>
  <c r="Y181" i="2"/>
  <c r="AD181" i="2"/>
  <c r="AO181" i="2"/>
  <c r="S182" i="2"/>
  <c r="AK182" i="2" s="1"/>
  <c r="T182" i="2"/>
  <c r="V182" i="2"/>
  <c r="AM182" i="2" s="1"/>
  <c r="W182" i="2"/>
  <c r="AD182" i="2"/>
  <c r="AH182" i="2"/>
  <c r="S183" i="2"/>
  <c r="AI183" i="2" s="1"/>
  <c r="T183" i="2"/>
  <c r="V183" i="2"/>
  <c r="AM183" i="2" s="1"/>
  <c r="W183" i="2"/>
  <c r="X183" i="2"/>
  <c r="AA183" i="2" s="1"/>
  <c r="Y183" i="2"/>
  <c r="Z183" i="2"/>
  <c r="AD183" i="2"/>
  <c r="AF183" i="2" s="1"/>
  <c r="AJ183" i="2"/>
  <c r="S184" i="2"/>
  <c r="T184" i="2"/>
  <c r="AK184" i="2" s="1"/>
  <c r="V184" i="2"/>
  <c r="AM184" i="2" s="1"/>
  <c r="W184" i="2"/>
  <c r="Z184" i="2" s="1"/>
  <c r="AD184" i="2"/>
  <c r="AF184" i="2" s="1"/>
  <c r="AG184" i="2"/>
  <c r="S185" i="2"/>
  <c r="AJ185" i="2" s="1"/>
  <c r="T185" i="2"/>
  <c r="V185" i="2"/>
  <c r="AM185" i="2" s="1"/>
  <c r="AN185" i="2" s="1"/>
  <c r="AO185" i="2" s="1"/>
  <c r="W185" i="2"/>
  <c r="Y185" i="2" s="1"/>
  <c r="X185" i="2"/>
  <c r="AA185" i="2" s="1"/>
  <c r="Z185" i="2"/>
  <c r="AD185" i="2"/>
  <c r="AG185" i="2" s="1"/>
  <c r="AF185" i="2"/>
  <c r="S186" i="2"/>
  <c r="T186" i="2"/>
  <c r="AK186" i="2" s="1"/>
  <c r="V186" i="2"/>
  <c r="AM186" i="2" s="1"/>
  <c r="W186" i="2"/>
  <c r="AD186" i="2"/>
  <c r="AI186" i="2"/>
  <c r="AN186" i="2"/>
  <c r="S187" i="2"/>
  <c r="T187" i="2"/>
  <c r="V187" i="2"/>
  <c r="AM187" i="2" s="1"/>
  <c r="W187" i="2"/>
  <c r="Y187" i="2" s="1"/>
  <c r="AD187" i="2"/>
  <c r="AK187" i="2"/>
  <c r="AN187" i="2"/>
  <c r="AO187" i="2" s="1"/>
  <c r="S188" i="2"/>
  <c r="T188" i="2"/>
  <c r="V188" i="2"/>
  <c r="W188" i="2"/>
  <c r="Y188" i="2" s="1"/>
  <c r="X188" i="2"/>
  <c r="AA188" i="2" s="1"/>
  <c r="AD188" i="2"/>
  <c r="AM188" i="2"/>
  <c r="S189" i="2"/>
  <c r="T189" i="2"/>
  <c r="V189" i="2"/>
  <c r="AM189" i="2" s="1"/>
  <c r="AN189" i="2" s="1"/>
  <c r="W189" i="2"/>
  <c r="Y189" i="2" s="1"/>
  <c r="AD189" i="2"/>
  <c r="AH189" i="2" s="1"/>
  <c r="AJ189" i="2"/>
  <c r="AO189" i="2"/>
  <c r="S190" i="2"/>
  <c r="T190" i="2"/>
  <c r="V190" i="2"/>
  <c r="W190" i="2"/>
  <c r="AD190" i="2"/>
  <c r="AK190" i="2"/>
  <c r="AM190" i="2"/>
  <c r="AN190" i="2" s="1"/>
  <c r="S191" i="2"/>
  <c r="T191" i="2"/>
  <c r="V191" i="2"/>
  <c r="AM191" i="2" s="1"/>
  <c r="AN191" i="2" s="1"/>
  <c r="AO191" i="2" s="1"/>
  <c r="W191" i="2"/>
  <c r="Y191" i="2" s="1"/>
  <c r="X191" i="2"/>
  <c r="Z191" i="2"/>
  <c r="AD191" i="2"/>
  <c r="AG191" i="2"/>
  <c r="S192" i="2"/>
  <c r="AK192" i="2" s="1"/>
  <c r="T192" i="2"/>
  <c r="V192" i="2"/>
  <c r="AM192" i="2" s="1"/>
  <c r="W192" i="2"/>
  <c r="Y192" i="2" s="1"/>
  <c r="AD192" i="2"/>
  <c r="AF192" i="2" s="1"/>
  <c r="S193" i="2"/>
  <c r="T193" i="2"/>
  <c r="V193" i="2"/>
  <c r="AM193" i="2" s="1"/>
  <c r="W193" i="2"/>
  <c r="Y193" i="2"/>
  <c r="AD193" i="2"/>
  <c r="AF193" i="2" s="1"/>
  <c r="AG193" i="2"/>
  <c r="AN193" i="2"/>
  <c r="AO193" i="2" s="1"/>
  <c r="S194" i="2"/>
  <c r="T194" i="2"/>
  <c r="AK194" i="2" s="1"/>
  <c r="V194" i="2"/>
  <c r="AM194" i="2" s="1"/>
  <c r="W194" i="2"/>
  <c r="AD194" i="2"/>
  <c r="AI194" i="2"/>
  <c r="S195" i="2"/>
  <c r="AK195" i="2" s="1"/>
  <c r="T195" i="2"/>
  <c r="V195" i="2"/>
  <c r="AM195" i="2" s="1"/>
  <c r="AN195" i="2" s="1"/>
  <c r="AO195" i="2" s="1"/>
  <c r="W195" i="2"/>
  <c r="X195" i="2"/>
  <c r="AA195" i="2" s="1"/>
  <c r="Y195" i="2"/>
  <c r="Z195" i="2"/>
  <c r="AD195" i="2"/>
  <c r="AJ195" i="2"/>
  <c r="S196" i="2"/>
  <c r="T196" i="2"/>
  <c r="V196" i="2"/>
  <c r="AM196" i="2" s="1"/>
  <c r="W196" i="2"/>
  <c r="Z196" i="2"/>
  <c r="AD196" i="2"/>
  <c r="AF196" i="2" s="1"/>
  <c r="AG196" i="2"/>
  <c r="S197" i="2"/>
  <c r="AJ197" i="2" s="1"/>
  <c r="T197" i="2"/>
  <c r="V197" i="2"/>
  <c r="AM197" i="2" s="1"/>
  <c r="W197" i="2"/>
  <c r="X197" i="2"/>
  <c r="AA197" i="2" s="1"/>
  <c r="Y197" i="2"/>
  <c r="Z197" i="2"/>
  <c r="AD197" i="2"/>
  <c r="AI197" i="2"/>
  <c r="AK197" i="2"/>
  <c r="S198" i="2"/>
  <c r="T198" i="2"/>
  <c r="V198" i="2"/>
  <c r="W198" i="2"/>
  <c r="AD198" i="2"/>
  <c r="AM198" i="2"/>
  <c r="AN198" i="2" s="1"/>
  <c r="S199" i="2"/>
  <c r="T199" i="2"/>
  <c r="V199" i="2"/>
  <c r="AM199" i="2" s="1"/>
  <c r="W199" i="2"/>
  <c r="Y199" i="2" s="1"/>
  <c r="AD199" i="2"/>
  <c r="AN199" i="2"/>
  <c r="AO199" i="2" s="1"/>
  <c r="S200" i="2"/>
  <c r="T200" i="2"/>
  <c r="AK200" i="2" s="1"/>
  <c r="V200" i="2"/>
  <c r="AM200" i="2" s="1"/>
  <c r="W200" i="2"/>
  <c r="Y200" i="2" s="1"/>
  <c r="AD200" i="2"/>
  <c r="AF200" i="2" s="1"/>
  <c r="AI200" i="2"/>
  <c r="S201" i="2"/>
  <c r="AJ201" i="2" s="1"/>
  <c r="T201" i="2"/>
  <c r="V201" i="2"/>
  <c r="AM201" i="2" s="1"/>
  <c r="AN201" i="2" s="1"/>
  <c r="AO201" i="2" s="1"/>
  <c r="W201" i="2"/>
  <c r="X201" i="2"/>
  <c r="AA201" i="2" s="1"/>
  <c r="Y201" i="2"/>
  <c r="Z201" i="2"/>
  <c r="AD201" i="2"/>
  <c r="AF201" i="2"/>
  <c r="AG201" i="2"/>
  <c r="AK201" i="2"/>
  <c r="S202" i="2"/>
  <c r="AJ202" i="2" s="1"/>
  <c r="T202" i="2"/>
  <c r="AI202" i="2" s="1"/>
  <c r="V202" i="2"/>
  <c r="AM202" i="2" s="1"/>
  <c r="W202" i="2"/>
  <c r="Y202" i="2" s="1"/>
  <c r="Z202" i="2"/>
  <c r="AD202" i="2"/>
  <c r="AF202" i="2" s="1"/>
  <c r="AH202" i="2"/>
  <c r="AK202" i="2"/>
  <c r="S203" i="2"/>
  <c r="T203" i="2"/>
  <c r="V203" i="2"/>
  <c r="AM203" i="2" s="1"/>
  <c r="W203" i="2"/>
  <c r="Y203" i="2" s="1"/>
  <c r="AD203" i="2"/>
  <c r="AK203" i="2"/>
  <c r="AN203" i="2"/>
  <c r="AO203" i="2" s="1"/>
  <c r="S204" i="2"/>
  <c r="T204" i="2"/>
  <c r="V204" i="2"/>
  <c r="W204" i="2"/>
  <c r="Y204" i="2" s="1"/>
  <c r="X204" i="2"/>
  <c r="AA204" i="2" s="1"/>
  <c r="Z204" i="2"/>
  <c r="AD204" i="2"/>
  <c r="AM204" i="2"/>
  <c r="S205" i="2"/>
  <c r="T205" i="2"/>
  <c r="V205" i="2"/>
  <c r="AM205" i="2" s="1"/>
  <c r="AN205" i="2" s="1"/>
  <c r="W205" i="2"/>
  <c r="Y205" i="2" s="1"/>
  <c r="AD205" i="2"/>
  <c r="AH205" i="2" s="1"/>
  <c r="AJ205" i="2"/>
  <c r="AO205" i="2"/>
  <c r="S206" i="2"/>
  <c r="T206" i="2"/>
  <c r="V206" i="2"/>
  <c r="W206" i="2"/>
  <c r="AD206" i="2"/>
  <c r="AK206" i="2"/>
  <c r="AM206" i="2"/>
  <c r="AN206" i="2" s="1"/>
  <c r="S207" i="2"/>
  <c r="T207" i="2"/>
  <c r="V207" i="2"/>
  <c r="AM207" i="2" s="1"/>
  <c r="AN207" i="2" s="1"/>
  <c r="AO207" i="2" s="1"/>
  <c r="W207" i="2"/>
  <c r="X207" i="2"/>
  <c r="AA207" i="2" s="1"/>
  <c r="Y207" i="2"/>
  <c r="Z207" i="2"/>
  <c r="AD207" i="2"/>
  <c r="AG207" i="2"/>
  <c r="S208" i="2"/>
  <c r="T208" i="2"/>
  <c r="V208" i="2"/>
  <c r="AM208" i="2" s="1"/>
  <c r="W208" i="2"/>
  <c r="Y208" i="2" s="1"/>
  <c r="AD208" i="2"/>
  <c r="AF208" i="2" s="1"/>
  <c r="AK208" i="2"/>
  <c r="S209" i="2"/>
  <c r="T209" i="2"/>
  <c r="V209" i="2"/>
  <c r="AM209" i="2" s="1"/>
  <c r="W209" i="2"/>
  <c r="Y209" i="2"/>
  <c r="AD209" i="2"/>
  <c r="AF209" i="2" s="1"/>
  <c r="AN209" i="2"/>
  <c r="AO209" i="2" s="1"/>
  <c r="S210" i="2"/>
  <c r="AJ210" i="2" s="1"/>
  <c r="T210" i="2"/>
  <c r="AI210" i="2" s="1"/>
  <c r="V210" i="2"/>
  <c r="AM210" i="2" s="1"/>
  <c r="W210" i="2"/>
  <c r="Y210" i="2" s="1"/>
  <c r="Z210" i="2"/>
  <c r="AD210" i="2"/>
  <c r="AF210" i="2" s="1"/>
  <c r="S211" i="2"/>
  <c r="T211" i="2"/>
  <c r="AK211" i="2" s="1"/>
  <c r="V211" i="2"/>
  <c r="AM211" i="2" s="1"/>
  <c r="W211" i="2"/>
  <c r="Y211" i="2"/>
  <c r="AD211" i="2"/>
  <c r="AN211" i="2"/>
  <c r="AO211" i="2" s="1"/>
  <c r="S212" i="2"/>
  <c r="T212" i="2"/>
  <c r="V212" i="2"/>
  <c r="W212" i="2"/>
  <c r="Y212" i="2" s="1"/>
  <c r="X212" i="2"/>
  <c r="AA212" i="2" s="1"/>
  <c r="Z212" i="2"/>
  <c r="AD212" i="2"/>
  <c r="AM212" i="2"/>
  <c r="S213" i="2"/>
  <c r="T213" i="2"/>
  <c r="AJ213" i="2" s="1"/>
  <c r="V213" i="2"/>
  <c r="AM213" i="2" s="1"/>
  <c r="W213" i="2"/>
  <c r="Y213" i="2"/>
  <c r="AD213" i="2"/>
  <c r="AH213" i="2" s="1"/>
  <c r="S214" i="2"/>
  <c r="T214" i="2"/>
  <c r="V214" i="2"/>
  <c r="AM214" i="2" s="1"/>
  <c r="AN214" i="2" s="1"/>
  <c r="W214" i="2"/>
  <c r="AD214" i="2"/>
  <c r="S215" i="2"/>
  <c r="T215" i="2"/>
  <c r="V215" i="2"/>
  <c r="AM215" i="2" s="1"/>
  <c r="W215" i="2"/>
  <c r="Y215" i="2"/>
  <c r="AD215" i="2"/>
  <c r="AN215" i="2"/>
  <c r="AO215" i="2" s="1"/>
  <c r="S216" i="2"/>
  <c r="T216" i="2"/>
  <c r="AK216" i="2" s="1"/>
  <c r="V216" i="2"/>
  <c r="AM216" i="2" s="1"/>
  <c r="W216" i="2"/>
  <c r="Y216" i="2" s="1"/>
  <c r="AD216" i="2"/>
  <c r="AF216" i="2" s="1"/>
  <c r="AI216" i="2"/>
  <c r="S217" i="2"/>
  <c r="AJ217" i="2" s="1"/>
  <c r="T217" i="2"/>
  <c r="V217" i="2"/>
  <c r="AM217" i="2" s="1"/>
  <c r="W217" i="2"/>
  <c r="X217" i="2"/>
  <c r="AA217" i="2" s="1"/>
  <c r="Y217" i="2"/>
  <c r="Z217" i="2"/>
  <c r="AD217" i="2"/>
  <c r="AF217" i="2"/>
  <c r="AG217" i="2"/>
  <c r="AN217" i="2"/>
  <c r="AO217" i="2" s="1"/>
  <c r="S218" i="2"/>
  <c r="T218" i="2"/>
  <c r="AK218" i="2" s="1"/>
  <c r="V218" i="2"/>
  <c r="AM218" i="2" s="1"/>
  <c r="W218" i="2"/>
  <c r="AD218" i="2"/>
  <c r="AI218" i="2"/>
  <c r="AN218" i="2"/>
  <c r="S219" i="2"/>
  <c r="T219" i="2"/>
  <c r="AK219" i="2" s="1"/>
  <c r="V219" i="2"/>
  <c r="AM219" i="2" s="1"/>
  <c r="W219" i="2"/>
  <c r="Y219" i="2"/>
  <c r="AD219" i="2"/>
  <c r="AN219" i="2"/>
  <c r="AO219" i="2" s="1"/>
  <c r="S220" i="2"/>
  <c r="T220" i="2"/>
  <c r="V220" i="2"/>
  <c r="AM220" i="2" s="1"/>
  <c r="W220" i="2"/>
  <c r="Y220" i="2" s="1"/>
  <c r="X220" i="2"/>
  <c r="AA220" i="2" s="1"/>
  <c r="Z220" i="2"/>
  <c r="AD220" i="2"/>
  <c r="S221" i="2"/>
  <c r="T221" i="2"/>
  <c r="AJ221" i="2" s="1"/>
  <c r="V221" i="2"/>
  <c r="AM221" i="2" s="1"/>
  <c r="AN221" i="2" s="1"/>
  <c r="W221" i="2"/>
  <c r="Y221" i="2"/>
  <c r="AD221" i="2"/>
  <c r="AH221" i="2" s="1"/>
  <c r="AO221" i="2"/>
  <c r="S222" i="2"/>
  <c r="T222" i="2"/>
  <c r="V222" i="2"/>
  <c r="W222" i="2"/>
  <c r="AD222" i="2"/>
  <c r="AK222" i="2"/>
  <c r="AM222" i="2"/>
  <c r="AN222" i="2" s="1"/>
  <c r="S223" i="2"/>
  <c r="T223" i="2"/>
  <c r="V223" i="2"/>
  <c r="AM223" i="2" s="1"/>
  <c r="AN223" i="2" s="1"/>
  <c r="AO223" i="2" s="1"/>
  <c r="W223" i="2"/>
  <c r="X223" i="2"/>
  <c r="AA223" i="2" s="1"/>
  <c r="Y223" i="2"/>
  <c r="Z223" i="2"/>
  <c r="AD223" i="2"/>
  <c r="AG223" i="2"/>
  <c r="S224" i="2"/>
  <c r="T224" i="2"/>
  <c r="V224" i="2"/>
  <c r="AM224" i="2" s="1"/>
  <c r="W224" i="2"/>
  <c r="Y224" i="2" s="1"/>
  <c r="AD224" i="2"/>
  <c r="AF224" i="2" s="1"/>
  <c r="AK224" i="2"/>
  <c r="S225" i="2"/>
  <c r="T225" i="2"/>
  <c r="V225" i="2"/>
  <c r="AM225" i="2" s="1"/>
  <c r="W225" i="2"/>
  <c r="Y225" i="2" s="1"/>
  <c r="AD225" i="2"/>
  <c r="AF225" i="2" s="1"/>
  <c r="AG225" i="2"/>
  <c r="AN225" i="2"/>
  <c r="AO225" i="2" s="1"/>
  <c r="S226" i="2"/>
  <c r="T226" i="2"/>
  <c r="AK226" i="2" s="1"/>
  <c r="V226" i="2"/>
  <c r="AM226" i="2" s="1"/>
  <c r="W226" i="2"/>
  <c r="AD226" i="2"/>
  <c r="AI226" i="2"/>
  <c r="S227" i="2"/>
  <c r="AK227" i="2" s="1"/>
  <c r="T227" i="2"/>
  <c r="V227" i="2"/>
  <c r="AM227" i="2" s="1"/>
  <c r="W227" i="2"/>
  <c r="Y227" i="2" s="1"/>
  <c r="X227" i="2"/>
  <c r="AA227" i="2" s="1"/>
  <c r="Z227" i="2"/>
  <c r="AD227" i="2"/>
  <c r="AN227" i="2"/>
  <c r="AO227" i="2" s="1"/>
  <c r="S228" i="2"/>
  <c r="T228" i="2"/>
  <c r="V228" i="2"/>
  <c r="W228" i="2"/>
  <c r="Z228" i="2"/>
  <c r="AD228" i="2"/>
  <c r="AF228" i="2" s="1"/>
  <c r="AG228" i="2"/>
  <c r="AM228" i="2"/>
  <c r="S229" i="2"/>
  <c r="AJ229" i="2" s="1"/>
  <c r="T229" i="2"/>
  <c r="V229" i="2"/>
  <c r="AM229" i="2" s="1"/>
  <c r="AN229" i="2" s="1"/>
  <c r="W229" i="2"/>
  <c r="Y229" i="2" s="1"/>
  <c r="X229" i="2"/>
  <c r="AA229" i="2" s="1"/>
  <c r="Z229" i="2"/>
  <c r="AD229" i="2"/>
  <c r="AK229" i="2"/>
  <c r="S230" i="2"/>
  <c r="T230" i="2"/>
  <c r="V230" i="2"/>
  <c r="W230" i="2"/>
  <c r="X230" i="2" s="1"/>
  <c r="AA230" i="2" s="1"/>
  <c r="AD230" i="2"/>
  <c r="AG230" i="2" s="1"/>
  <c r="AM230" i="2"/>
  <c r="S231" i="2"/>
  <c r="T231" i="2"/>
  <c r="AI231" i="2" s="1"/>
  <c r="V231" i="2"/>
  <c r="AM231" i="2" s="1"/>
  <c r="W231" i="2"/>
  <c r="Y231" i="2"/>
  <c r="AD231" i="2"/>
  <c r="AN231" i="2"/>
  <c r="AO231" i="2"/>
  <c r="S232" i="2"/>
  <c r="AJ232" i="2" s="1"/>
  <c r="T232" i="2"/>
  <c r="V232" i="2"/>
  <c r="AM232" i="2" s="1"/>
  <c r="W232" i="2"/>
  <c r="AD232" i="2"/>
  <c r="AI232" i="2"/>
  <c r="AK232" i="2"/>
  <c r="AN232" i="2"/>
  <c r="AO232" i="2" s="1"/>
  <c r="S233" i="2"/>
  <c r="T233" i="2"/>
  <c r="V233" i="2"/>
  <c r="AM233" i="2" s="1"/>
  <c r="W233" i="2"/>
  <c r="Z233" i="2"/>
  <c r="AD233" i="2"/>
  <c r="AF233" i="2" s="1"/>
  <c r="AG233" i="2"/>
  <c r="S234" i="2"/>
  <c r="T234" i="2"/>
  <c r="V234" i="2"/>
  <c r="AM234" i="2" s="1"/>
  <c r="W234" i="2"/>
  <c r="X234" i="2"/>
  <c r="AA234" i="2" s="1"/>
  <c r="Y234" i="2"/>
  <c r="Z234" i="2"/>
  <c r="AD234" i="2"/>
  <c r="AF234" i="2"/>
  <c r="S235" i="2"/>
  <c r="T235" i="2"/>
  <c r="V235" i="2"/>
  <c r="AM235" i="2" s="1"/>
  <c r="W235" i="2"/>
  <c r="AD235" i="2"/>
  <c r="AH235" i="2"/>
  <c r="AK235" i="2"/>
  <c r="S236" i="2"/>
  <c r="T236" i="2"/>
  <c r="V236" i="2"/>
  <c r="AM236" i="2" s="1"/>
  <c r="AN236" i="2" s="1"/>
  <c r="W236" i="2"/>
  <c r="X236" i="2"/>
  <c r="Y236" i="2"/>
  <c r="Z236" i="2"/>
  <c r="AD236" i="2"/>
  <c r="AI236" i="2"/>
  <c r="S237" i="2"/>
  <c r="T237" i="2"/>
  <c r="V237" i="2"/>
  <c r="AM237" i="2" s="1"/>
  <c r="W237" i="2"/>
  <c r="Z237" i="2"/>
  <c r="AD237" i="2"/>
  <c r="AF237" i="2" s="1"/>
  <c r="AG237" i="2"/>
  <c r="AI237" i="2"/>
  <c r="S238" i="2"/>
  <c r="T238" i="2"/>
  <c r="V238" i="2"/>
  <c r="AM238" i="2" s="1"/>
  <c r="W238" i="2"/>
  <c r="X238" i="2"/>
  <c r="Y238" i="2"/>
  <c r="Z238" i="2"/>
  <c r="AD238" i="2"/>
  <c r="AF238" i="2"/>
  <c r="S239" i="2"/>
  <c r="T239" i="2"/>
  <c r="V239" i="2"/>
  <c r="AM239" i="2" s="1"/>
  <c r="W239" i="2"/>
  <c r="Z239" i="2" s="1"/>
  <c r="AD239" i="2"/>
  <c r="AH239" i="2"/>
  <c r="AK239" i="2"/>
  <c r="S240" i="2"/>
  <c r="AJ240" i="2" s="1"/>
  <c r="T240" i="2"/>
  <c r="V240" i="2"/>
  <c r="AM240" i="2" s="1"/>
  <c r="AN240" i="2" s="1"/>
  <c r="AO240" i="2" s="1"/>
  <c r="W240" i="2"/>
  <c r="X240" i="2"/>
  <c r="Y240" i="2"/>
  <c r="Z240" i="2"/>
  <c r="AD240" i="2"/>
  <c r="AF240" i="2" s="1"/>
  <c r="AI240" i="2"/>
  <c r="S241" i="2"/>
  <c r="T241" i="2"/>
  <c r="V241" i="2"/>
  <c r="AM241" i="2" s="1"/>
  <c r="W241" i="2"/>
  <c r="Z241" i="2"/>
  <c r="AD241" i="2"/>
  <c r="AF241" i="2" s="1"/>
  <c r="AG241" i="2"/>
  <c r="S242" i="2"/>
  <c r="T242" i="2"/>
  <c r="V242" i="2"/>
  <c r="AM242" i="2" s="1"/>
  <c r="AN242" i="2" s="1"/>
  <c r="AO242" i="2" s="1"/>
  <c r="W242" i="2"/>
  <c r="X242" i="2"/>
  <c r="Y242" i="2"/>
  <c r="Z242" i="2"/>
  <c r="AD242" i="2"/>
  <c r="AF242" i="2"/>
  <c r="S243" i="2"/>
  <c r="T243" i="2"/>
  <c r="AK243" i="2" s="1"/>
  <c r="V243" i="2"/>
  <c r="W243" i="2"/>
  <c r="AD243" i="2"/>
  <c r="AF243" i="2" s="1"/>
  <c r="AG243" i="2"/>
  <c r="AM243" i="2"/>
  <c r="S244" i="2"/>
  <c r="T244" i="2"/>
  <c r="V244" i="2"/>
  <c r="AM244" i="2" s="1"/>
  <c r="W244" i="2"/>
  <c r="Y244" i="2"/>
  <c r="AD244" i="2"/>
  <c r="AN244" i="2"/>
  <c r="S245" i="2"/>
  <c r="T245" i="2"/>
  <c r="AI245" i="2" s="1"/>
  <c r="V245" i="2"/>
  <c r="AM245" i="2" s="1"/>
  <c r="W245" i="2"/>
  <c r="Z245" i="2" s="1"/>
  <c r="AD245" i="2"/>
  <c r="AH245" i="2"/>
  <c r="AK245" i="2"/>
  <c r="S246" i="2"/>
  <c r="T246" i="2"/>
  <c r="V246" i="2"/>
  <c r="AM246" i="2" s="1"/>
  <c r="W246" i="2"/>
  <c r="Y246" i="2" s="1"/>
  <c r="AD246" i="2"/>
  <c r="AF246" i="2" s="1"/>
  <c r="AJ246" i="2"/>
  <c r="S247" i="2"/>
  <c r="T247" i="2"/>
  <c r="AK247" i="2" s="1"/>
  <c r="V247" i="2"/>
  <c r="W247" i="2"/>
  <c r="Z247" i="2" s="1"/>
  <c r="AD247" i="2"/>
  <c r="AF247" i="2" s="1"/>
  <c r="AG247" i="2"/>
  <c r="AI247" i="2"/>
  <c r="AM247" i="2"/>
  <c r="AN247" i="2" s="1"/>
  <c r="S248" i="2"/>
  <c r="T248" i="2"/>
  <c r="V248" i="2"/>
  <c r="AM248" i="2" s="1"/>
  <c r="AN248" i="2" s="1"/>
  <c r="AO248" i="2" s="1"/>
  <c r="W248" i="2"/>
  <c r="Y248" i="2"/>
  <c r="AD248" i="2"/>
  <c r="AF248" i="2" s="1"/>
  <c r="AK248" i="2"/>
  <c r="S249" i="2"/>
  <c r="T249" i="2"/>
  <c r="V249" i="2"/>
  <c r="W249" i="2"/>
  <c r="AD249" i="2"/>
  <c r="AK249" i="2"/>
  <c r="AM249" i="2"/>
  <c r="AN249" i="2"/>
  <c r="S250" i="2"/>
  <c r="T250" i="2"/>
  <c r="V250" i="2"/>
  <c r="AM250" i="2" s="1"/>
  <c r="W250" i="2"/>
  <c r="Y250" i="2"/>
  <c r="AD250" i="2"/>
  <c r="AN250" i="2"/>
  <c r="AO250" i="2" s="1"/>
  <c r="S251" i="2"/>
  <c r="T251" i="2"/>
  <c r="V251" i="2"/>
  <c r="W251" i="2"/>
  <c r="AD251" i="2"/>
  <c r="AM251" i="2"/>
  <c r="S252" i="2"/>
  <c r="T252" i="2"/>
  <c r="AI252" i="2" s="1"/>
  <c r="V252" i="2"/>
  <c r="AM252" i="2" s="1"/>
  <c r="AN252" i="2" s="1"/>
  <c r="W252" i="2"/>
  <c r="Y252" i="2"/>
  <c r="AD252" i="2"/>
  <c r="AF252" i="2" s="1"/>
  <c r="AG252" i="2"/>
  <c r="AK252" i="2"/>
  <c r="AO252" i="2"/>
  <c r="S253" i="2"/>
  <c r="T253" i="2"/>
  <c r="V253" i="2"/>
  <c r="AM253" i="2" s="1"/>
  <c r="W253" i="2"/>
  <c r="AD253" i="2"/>
  <c r="AK253" i="2"/>
  <c r="S254" i="2"/>
  <c r="T254" i="2"/>
  <c r="V254" i="2"/>
  <c r="AM254" i="2" s="1"/>
  <c r="W254" i="2"/>
  <c r="Y254" i="2"/>
  <c r="AD254" i="2"/>
  <c r="AN254" i="2"/>
  <c r="AO254" i="2" s="1"/>
  <c r="S255" i="2"/>
  <c r="T255" i="2"/>
  <c r="V255" i="2"/>
  <c r="AM255" i="2" s="1"/>
  <c r="W255" i="2"/>
  <c r="Z255" i="2"/>
  <c r="AD255" i="2"/>
  <c r="AI255" i="2"/>
  <c r="S256" i="2"/>
  <c r="T256" i="2"/>
  <c r="V256" i="2"/>
  <c r="AM256" i="2" s="1"/>
  <c r="AN256" i="2" s="1"/>
  <c r="AO256" i="2" s="1"/>
  <c r="W256" i="2"/>
  <c r="Y256" i="2" s="1"/>
  <c r="AD256" i="2"/>
  <c r="AF256" i="2" s="1"/>
  <c r="S257" i="2"/>
  <c r="AH257" i="2" s="1"/>
  <c r="T257" i="2"/>
  <c r="V257" i="2"/>
  <c r="W257" i="2"/>
  <c r="Y257" i="2" s="1"/>
  <c r="Z257" i="2"/>
  <c r="AD257" i="2"/>
  <c r="AF257" i="2" s="1"/>
  <c r="AM257" i="2"/>
  <c r="AN257" i="2" s="1"/>
  <c r="S258" i="2"/>
  <c r="AJ258" i="2" s="1"/>
  <c r="T258" i="2"/>
  <c r="V258" i="2"/>
  <c r="AM258" i="2" s="1"/>
  <c r="AN258" i="2" s="1"/>
  <c r="AO258" i="2" s="1"/>
  <c r="W258" i="2"/>
  <c r="Y258" i="2" s="1"/>
  <c r="X258" i="2"/>
  <c r="Z258" i="2"/>
  <c r="AD258" i="2"/>
  <c r="S259" i="2"/>
  <c r="T259" i="2"/>
  <c r="V259" i="2"/>
  <c r="AM259" i="2" s="1"/>
  <c r="W259" i="2"/>
  <c r="Y259" i="2" s="1"/>
  <c r="X259" i="2"/>
  <c r="AD259" i="2"/>
  <c r="AF259" i="2" s="1"/>
  <c r="AG259" i="2"/>
  <c r="S260" i="2"/>
  <c r="AJ260" i="2" s="1"/>
  <c r="T260" i="2"/>
  <c r="AK260" i="2" s="1"/>
  <c r="V260" i="2"/>
  <c r="AM260" i="2" s="1"/>
  <c r="AN260" i="2" s="1"/>
  <c r="W260" i="2"/>
  <c r="X260" i="2"/>
  <c r="Y260" i="2"/>
  <c r="Z260" i="2"/>
  <c r="AD260" i="2"/>
  <c r="AF260" i="2"/>
  <c r="AG260" i="2"/>
  <c r="AI260" i="2"/>
  <c r="S261" i="2"/>
  <c r="T261" i="2"/>
  <c r="V261" i="2"/>
  <c r="AM261" i="2" s="1"/>
  <c r="W261" i="2"/>
  <c r="AD261" i="2"/>
  <c r="AK261" i="2"/>
  <c r="S262" i="2"/>
  <c r="T262" i="2"/>
  <c r="V262" i="2"/>
  <c r="AM262" i="2" s="1"/>
  <c r="W262" i="2"/>
  <c r="Y262" i="2"/>
  <c r="AD262" i="2"/>
  <c r="AN262" i="2"/>
  <c r="AO262" i="2" s="1"/>
  <c r="S263" i="2"/>
  <c r="T263" i="2"/>
  <c r="V263" i="2"/>
  <c r="AM263" i="2" s="1"/>
  <c r="W263" i="2"/>
  <c r="Z263" i="2"/>
  <c r="AD263" i="2"/>
  <c r="AI263" i="2"/>
  <c r="S264" i="2"/>
  <c r="T264" i="2"/>
  <c r="V264" i="2"/>
  <c r="AM264" i="2" s="1"/>
  <c r="AN264" i="2" s="1"/>
  <c r="AO264" i="2" s="1"/>
  <c r="W264" i="2"/>
  <c r="Y264" i="2" s="1"/>
  <c r="AD264" i="2"/>
  <c r="AF264" i="2" s="1"/>
  <c r="AK264" i="2"/>
  <c r="S265" i="2"/>
  <c r="T265" i="2"/>
  <c r="V265" i="2"/>
  <c r="W265" i="2"/>
  <c r="AD265" i="2"/>
  <c r="AK265" i="2"/>
  <c r="AM265" i="2"/>
  <c r="AN265" i="2"/>
  <c r="S266" i="2"/>
  <c r="T266" i="2"/>
  <c r="V266" i="2"/>
  <c r="AM266" i="2" s="1"/>
  <c r="W266" i="2"/>
  <c r="Y266" i="2"/>
  <c r="AD266" i="2"/>
  <c r="AN266" i="2"/>
  <c r="AO266" i="2" s="1"/>
  <c r="S267" i="2"/>
  <c r="T267" i="2"/>
  <c r="V267" i="2"/>
  <c r="W267" i="2"/>
  <c r="AD267" i="2"/>
  <c r="AM267" i="2"/>
  <c r="S268" i="2"/>
  <c r="T268" i="2"/>
  <c r="AI268" i="2" s="1"/>
  <c r="V268" i="2"/>
  <c r="AM268" i="2" s="1"/>
  <c r="AN268" i="2" s="1"/>
  <c r="W268" i="2"/>
  <c r="Y268" i="2" s="1"/>
  <c r="AD268" i="2"/>
  <c r="AF268" i="2" s="1"/>
  <c r="AG268" i="2"/>
  <c r="AK268" i="2"/>
  <c r="AO268" i="2"/>
  <c r="S269" i="2"/>
  <c r="T269" i="2"/>
  <c r="V269" i="2"/>
  <c r="AM269" i="2" s="1"/>
  <c r="W269" i="2"/>
  <c r="AD269" i="2"/>
  <c r="AK269" i="2"/>
  <c r="S270" i="2"/>
  <c r="T270" i="2"/>
  <c r="V270" i="2"/>
  <c r="AM270" i="2" s="1"/>
  <c r="W270" i="2"/>
  <c r="Y270" i="2"/>
  <c r="AD270" i="2"/>
  <c r="AN270" i="2"/>
  <c r="AO270" i="2" s="1"/>
  <c r="S271" i="2"/>
  <c r="T271" i="2"/>
  <c r="AI271" i="2" s="1"/>
  <c r="V271" i="2"/>
  <c r="AM271" i="2" s="1"/>
  <c r="W271" i="2"/>
  <c r="Z271" i="2"/>
  <c r="AD271" i="2"/>
  <c r="S272" i="2"/>
  <c r="T272" i="2"/>
  <c r="V272" i="2"/>
  <c r="AM272" i="2" s="1"/>
  <c r="AN272" i="2" s="1"/>
  <c r="AO272" i="2" s="1"/>
  <c r="W272" i="2"/>
  <c r="Y272" i="2"/>
  <c r="AD272" i="2"/>
  <c r="AF272" i="2" s="1"/>
  <c r="AG272" i="2"/>
  <c r="S273" i="2"/>
  <c r="T273" i="2"/>
  <c r="AK273" i="2" s="1"/>
  <c r="V273" i="2"/>
  <c r="AM273" i="2" s="1"/>
  <c r="W273" i="2"/>
  <c r="AD273" i="2"/>
  <c r="AI273" i="2"/>
  <c r="AN273" i="2"/>
  <c r="S274" i="2"/>
  <c r="T274" i="2"/>
  <c r="V274" i="2"/>
  <c r="AM274" i="2" s="1"/>
  <c r="W274" i="2"/>
  <c r="Y274" i="2"/>
  <c r="AD274" i="2"/>
  <c r="AN274" i="2"/>
  <c r="AO274" i="2" s="1"/>
  <c r="S275" i="2"/>
  <c r="T275" i="2"/>
  <c r="V275" i="2"/>
  <c r="AM275" i="2" s="1"/>
  <c r="W275" i="2"/>
  <c r="AD275" i="2"/>
  <c r="AF275" i="2" s="1"/>
  <c r="AG275" i="2"/>
  <c r="S276" i="2"/>
  <c r="T276" i="2"/>
  <c r="V276" i="2"/>
  <c r="AM276" i="2" s="1"/>
  <c r="W276" i="2"/>
  <c r="X276" i="2"/>
  <c r="Y276" i="2"/>
  <c r="Z276" i="2"/>
  <c r="AD276" i="2"/>
  <c r="AG276" i="2" s="1"/>
  <c r="AF276" i="2"/>
  <c r="S277" i="2"/>
  <c r="T277" i="2"/>
  <c r="V277" i="2"/>
  <c r="AM277" i="2" s="1"/>
  <c r="AN277" i="2" s="1"/>
  <c r="W277" i="2"/>
  <c r="AD277" i="2"/>
  <c r="S278" i="2"/>
  <c r="T278" i="2"/>
  <c r="V278" i="2"/>
  <c r="AM278" i="2" s="1"/>
  <c r="AN278" i="2" s="1"/>
  <c r="AO278" i="2" s="1"/>
  <c r="W278" i="2"/>
  <c r="Y278" i="2" s="1"/>
  <c r="X278" i="2"/>
  <c r="Z278" i="2"/>
  <c r="AD278" i="2"/>
  <c r="AG278" i="2"/>
  <c r="S279" i="2"/>
  <c r="AJ279" i="2" s="1"/>
  <c r="T279" i="2"/>
  <c r="V279" i="2"/>
  <c r="AM279" i="2" s="1"/>
  <c r="W279" i="2"/>
  <c r="Y279" i="2" s="1"/>
  <c r="X279" i="2"/>
  <c r="AD279" i="2"/>
  <c r="AF279" i="2" s="1"/>
  <c r="AG279" i="2"/>
  <c r="S280" i="2"/>
  <c r="T280" i="2"/>
  <c r="V280" i="2"/>
  <c r="AM280" i="2" s="1"/>
  <c r="AN280" i="2" s="1"/>
  <c r="W280" i="2"/>
  <c r="X280" i="2"/>
  <c r="Y280" i="2"/>
  <c r="Z280" i="2"/>
  <c r="AD280" i="2"/>
  <c r="AF280" i="2"/>
  <c r="AG280" i="2"/>
  <c r="AO280" i="2"/>
  <c r="S281" i="2"/>
  <c r="T281" i="2"/>
  <c r="AI281" i="2" s="1"/>
  <c r="V281" i="2"/>
  <c r="AM281" i="2" s="1"/>
  <c r="AN281" i="2" s="1"/>
  <c r="W281" i="2"/>
  <c r="AD281" i="2"/>
  <c r="AH281" i="2"/>
  <c r="AK281" i="2"/>
  <c r="S282" i="2"/>
  <c r="T282" i="2"/>
  <c r="V282" i="2"/>
  <c r="AM282" i="2" s="1"/>
  <c r="AN282" i="2" s="1"/>
  <c r="AO282" i="2" s="1"/>
  <c r="W282" i="2"/>
  <c r="X282" i="2"/>
  <c r="Y282" i="2"/>
  <c r="Z282" i="2"/>
  <c r="AD282" i="2"/>
  <c r="AG282" i="2" s="1"/>
  <c r="S283" i="2"/>
  <c r="T283" i="2"/>
  <c r="V283" i="2"/>
  <c r="AM283" i="2" s="1"/>
  <c r="W283" i="2"/>
  <c r="Z283" i="2"/>
  <c r="AD283" i="2"/>
  <c r="S284" i="2"/>
  <c r="AJ284" i="2" s="1"/>
  <c r="T284" i="2"/>
  <c r="V284" i="2"/>
  <c r="AM284" i="2" s="1"/>
  <c r="W284" i="2"/>
  <c r="Y284" i="2" s="1"/>
  <c r="X284" i="2"/>
  <c r="AA284" i="2" s="1"/>
  <c r="Z284" i="2"/>
  <c r="AD284" i="2"/>
  <c r="AG284" i="2" s="1"/>
  <c r="AF284" i="2"/>
  <c r="S285" i="2"/>
  <c r="T285" i="2"/>
  <c r="V285" i="2"/>
  <c r="AM285" i="2" s="1"/>
  <c r="AN285" i="2" s="1"/>
  <c r="W285" i="2"/>
  <c r="AD285" i="2"/>
  <c r="AH285" i="2" s="1"/>
  <c r="S286" i="2"/>
  <c r="T286" i="2"/>
  <c r="V286" i="2"/>
  <c r="AM286" i="2" s="1"/>
  <c r="AN286" i="2" s="1"/>
  <c r="AO286" i="2" s="1"/>
  <c r="W286" i="2"/>
  <c r="X286" i="2"/>
  <c r="Y286" i="2"/>
  <c r="Z286" i="2"/>
  <c r="AD286" i="2"/>
  <c r="AG286" i="2" s="1"/>
  <c r="AJ286" i="2"/>
  <c r="S287" i="2"/>
  <c r="AI287" i="2" s="1"/>
  <c r="T287" i="2"/>
  <c r="V287" i="2"/>
  <c r="AM287" i="2" s="1"/>
  <c r="W287" i="2"/>
  <c r="Y287" i="2" s="1"/>
  <c r="X287" i="2"/>
  <c r="AD287" i="2"/>
  <c r="AF287" i="2" s="1"/>
  <c r="AG287" i="2"/>
  <c r="S288" i="2"/>
  <c r="T288" i="2"/>
  <c r="V288" i="2"/>
  <c r="AM288" i="2" s="1"/>
  <c r="AN288" i="2" s="1"/>
  <c r="W288" i="2"/>
  <c r="X288" i="2"/>
  <c r="AA288" i="2" s="1"/>
  <c r="Y288" i="2"/>
  <c r="Z288" i="2"/>
  <c r="AD288" i="2"/>
  <c r="AF288" i="2"/>
  <c r="AG288" i="2"/>
  <c r="AO288" i="2"/>
  <c r="S289" i="2"/>
  <c r="T289" i="2"/>
  <c r="AK289" i="2" s="1"/>
  <c r="V289" i="2"/>
  <c r="AM289" i="2" s="1"/>
  <c r="W289" i="2"/>
  <c r="AD289" i="2"/>
  <c r="AH289" i="2" s="1"/>
  <c r="AI289" i="2"/>
  <c r="AN289" i="2"/>
  <c r="S290" i="2"/>
  <c r="T290" i="2"/>
  <c r="V290" i="2"/>
  <c r="AM290" i="2" s="1"/>
  <c r="AN290" i="2" s="1"/>
  <c r="AO290" i="2" s="1"/>
  <c r="W290" i="2"/>
  <c r="Y290" i="2"/>
  <c r="AD290" i="2"/>
  <c r="AG290" i="2" s="1"/>
  <c r="S291" i="2"/>
  <c r="AI291" i="2" s="1"/>
  <c r="T291" i="2"/>
  <c r="V291" i="2"/>
  <c r="AM291" i="2" s="1"/>
  <c r="W291" i="2"/>
  <c r="Y291" i="2" s="1"/>
  <c r="X291" i="2"/>
  <c r="AA291" i="2" s="1"/>
  <c r="Z291" i="2"/>
  <c r="AD291" i="2"/>
  <c r="AF291" i="2" s="1"/>
  <c r="AG291" i="2"/>
  <c r="S292" i="2"/>
  <c r="AJ292" i="2" s="1"/>
  <c r="T292" i="2"/>
  <c r="V292" i="2"/>
  <c r="AM292" i="2" s="1"/>
  <c r="W292" i="2"/>
  <c r="X292" i="2"/>
  <c r="AA292" i="2" s="1"/>
  <c r="Y292" i="2"/>
  <c r="Z292" i="2"/>
  <c r="AD292" i="2"/>
  <c r="AG292" i="2" s="1"/>
  <c r="AF292" i="2"/>
  <c r="S293" i="2"/>
  <c r="AI293" i="2" s="1"/>
  <c r="T293" i="2"/>
  <c r="V293" i="2"/>
  <c r="W293" i="2"/>
  <c r="AD293" i="2"/>
  <c r="AG293" i="2" s="1"/>
  <c r="AM293" i="2"/>
  <c r="AN293" i="2" s="1"/>
  <c r="AO293" i="2" s="1"/>
  <c r="S294" i="2"/>
  <c r="AJ294" i="2" s="1"/>
  <c r="T294" i="2"/>
  <c r="V294" i="2"/>
  <c r="AM294" i="2" s="1"/>
  <c r="AN294" i="2" s="1"/>
  <c r="W294" i="2"/>
  <c r="X294" i="2"/>
  <c r="AD294" i="2"/>
  <c r="AG294" i="2"/>
  <c r="S295" i="2"/>
  <c r="T295" i="2"/>
  <c r="V295" i="2"/>
  <c r="AM295" i="2" s="1"/>
  <c r="AN295" i="2" s="1"/>
  <c r="W295" i="2"/>
  <c r="Y295" i="2" s="1"/>
  <c r="X295" i="2"/>
  <c r="Z295" i="2"/>
  <c r="AD295" i="2"/>
  <c r="AG295" i="2"/>
  <c r="S296" i="2"/>
  <c r="T296" i="2"/>
  <c r="V296" i="2"/>
  <c r="AM296" i="2" s="1"/>
  <c r="W296" i="2"/>
  <c r="Y296" i="2" s="1"/>
  <c r="Z296" i="2"/>
  <c r="AD296" i="2"/>
  <c r="AG296" i="2" s="1"/>
  <c r="AN296" i="2"/>
  <c r="S297" i="2"/>
  <c r="T297" i="2"/>
  <c r="AI297" i="2" s="1"/>
  <c r="V297" i="2"/>
  <c r="AM297" i="2" s="1"/>
  <c r="AN297" i="2" s="1"/>
  <c r="W297" i="2"/>
  <c r="X297" i="2" s="1"/>
  <c r="AA297" i="2" s="1"/>
  <c r="Y297" i="2"/>
  <c r="AD297" i="2"/>
  <c r="AG297" i="2" s="1"/>
  <c r="AK297" i="2"/>
  <c r="S298" i="2"/>
  <c r="T298" i="2"/>
  <c r="AK298" i="2" s="1"/>
  <c r="V298" i="2"/>
  <c r="AM298" i="2" s="1"/>
  <c r="W298" i="2"/>
  <c r="Y298" i="2" s="1"/>
  <c r="AD298" i="2"/>
  <c r="AG298" i="2" s="1"/>
  <c r="AI298" i="2"/>
  <c r="AN298" i="2"/>
  <c r="S299" i="2"/>
  <c r="T299" i="2"/>
  <c r="AK299" i="2" s="1"/>
  <c r="V299" i="2"/>
  <c r="AM299" i="2" s="1"/>
  <c r="W299" i="2"/>
  <c r="X299" i="2" s="1"/>
  <c r="AA299" i="2" s="1"/>
  <c r="Y299" i="2"/>
  <c r="AD299" i="2"/>
  <c r="AG299" i="2" s="1"/>
  <c r="S300" i="2"/>
  <c r="AJ300" i="2" s="1"/>
  <c r="T300" i="2"/>
  <c r="AI300" i="2" s="1"/>
  <c r="V300" i="2"/>
  <c r="AM300" i="2" s="1"/>
  <c r="W300" i="2"/>
  <c r="Y300" i="2" s="1"/>
  <c r="X300" i="2"/>
  <c r="AA300" i="2" s="1"/>
  <c r="Z300" i="2"/>
  <c r="AD300" i="2"/>
  <c r="S301" i="2"/>
  <c r="AJ301" i="2" s="1"/>
  <c r="T301" i="2"/>
  <c r="V301" i="2"/>
  <c r="AM301" i="2" s="1"/>
  <c r="W301" i="2"/>
  <c r="X301" i="2"/>
  <c r="AA301" i="2" s="1"/>
  <c r="Y301" i="2"/>
  <c r="Z301" i="2"/>
  <c r="AD301" i="2"/>
  <c r="AN301" i="2"/>
  <c r="S302" i="2"/>
  <c r="T302" i="2"/>
  <c r="AI302" i="2" s="1"/>
  <c r="V302" i="2"/>
  <c r="AM302" i="2" s="1"/>
  <c r="W302" i="2"/>
  <c r="Y302" i="2" s="1"/>
  <c r="AD302" i="2"/>
  <c r="AG302" i="2"/>
  <c r="AN302" i="2"/>
  <c r="S303" i="2"/>
  <c r="T303" i="2"/>
  <c r="V303" i="2"/>
  <c r="AM303" i="2" s="1"/>
  <c r="AN303" i="2" s="1"/>
  <c r="W303" i="2"/>
  <c r="X303" i="2" s="1"/>
  <c r="AA303" i="2" s="1"/>
  <c r="Y303" i="2"/>
  <c r="AD303" i="2"/>
  <c r="AG303" i="2" s="1"/>
  <c r="S304" i="2"/>
  <c r="T304" i="2"/>
  <c r="V304" i="2"/>
  <c r="AM304" i="2" s="1"/>
  <c r="AN304" i="2" s="1"/>
  <c r="W304" i="2"/>
  <c r="Y304" i="2" s="1"/>
  <c r="X304" i="2"/>
  <c r="AA304" i="2" s="1"/>
  <c r="Z304" i="2"/>
  <c r="AD304" i="2"/>
  <c r="AG304" i="2" s="1"/>
  <c r="S305" i="2"/>
  <c r="AJ305" i="2" s="1"/>
  <c r="T305" i="2"/>
  <c r="V305" i="2"/>
  <c r="AM305" i="2" s="1"/>
  <c r="AN305" i="2" s="1"/>
  <c r="W305" i="2"/>
  <c r="X305" i="2"/>
  <c r="AA305" i="2" s="1"/>
  <c r="Y305" i="2"/>
  <c r="Z305" i="2"/>
  <c r="AD305" i="2"/>
  <c r="AG305" i="2" s="1"/>
  <c r="AI305" i="2"/>
  <c r="S306" i="2"/>
  <c r="AJ306" i="2" s="1"/>
  <c r="T306" i="2"/>
  <c r="V306" i="2"/>
  <c r="AM306" i="2" s="1"/>
  <c r="AN306" i="2" s="1"/>
  <c r="W306" i="2"/>
  <c r="Y306" i="2" s="1"/>
  <c r="X306" i="2"/>
  <c r="AA306" i="2" s="1"/>
  <c r="AD306" i="2"/>
  <c r="AG306" i="2" s="1"/>
  <c r="AK306" i="2"/>
  <c r="S307" i="2"/>
  <c r="AJ307" i="2" s="1"/>
  <c r="T307" i="2"/>
  <c r="V307" i="2"/>
  <c r="AM307" i="2" s="1"/>
  <c r="W307" i="2"/>
  <c r="X307" i="2"/>
  <c r="AA307" i="2" s="1"/>
  <c r="Y307" i="2"/>
  <c r="Z307" i="2"/>
  <c r="AD307" i="2"/>
  <c r="AG307" i="2" s="1"/>
  <c r="AK307" i="2"/>
  <c r="S308" i="2"/>
  <c r="T308" i="2"/>
  <c r="AK308" i="2" s="1"/>
  <c r="V308" i="2"/>
  <c r="AM308" i="2" s="1"/>
  <c r="W308" i="2"/>
  <c r="Y308" i="2" s="1"/>
  <c r="AD308" i="2"/>
  <c r="AF308" i="2" s="1"/>
  <c r="AI308" i="2"/>
  <c r="S309" i="2"/>
  <c r="AK309" i="2" s="1"/>
  <c r="T309" i="2"/>
  <c r="V309" i="2"/>
  <c r="AM309" i="2" s="1"/>
  <c r="W309" i="2"/>
  <c r="Y309" i="2" s="1"/>
  <c r="X309" i="2"/>
  <c r="AA309" i="2" s="1"/>
  <c r="Z309" i="2"/>
  <c r="AD309" i="2"/>
  <c r="AJ309" i="2"/>
  <c r="AN309" i="2"/>
  <c r="AO309" i="2" s="1"/>
  <c r="S310" i="2"/>
  <c r="T310" i="2"/>
  <c r="V310" i="2"/>
  <c r="W310" i="2"/>
  <c r="Y310" i="2" s="1"/>
  <c r="AD310" i="2"/>
  <c r="AF310" i="2" s="1"/>
  <c r="AG310" i="2"/>
  <c r="AM310" i="2"/>
  <c r="S311" i="2"/>
  <c r="AJ311" i="2" s="1"/>
  <c r="T311" i="2"/>
  <c r="V311" i="2"/>
  <c r="AM311" i="2" s="1"/>
  <c r="AN311" i="2" s="1"/>
  <c r="W311" i="2"/>
  <c r="X311" i="2"/>
  <c r="AA311" i="2" s="1"/>
  <c r="Y311" i="2"/>
  <c r="Z311" i="2"/>
  <c r="AD311" i="2"/>
  <c r="AI311" i="2"/>
  <c r="AK311" i="2"/>
  <c r="S312" i="2"/>
  <c r="AJ312" i="2" s="1"/>
  <c r="T312" i="2"/>
  <c r="V312" i="2"/>
  <c r="W312" i="2"/>
  <c r="AD312" i="2"/>
  <c r="AM312" i="2"/>
  <c r="AN312" i="2" s="1"/>
  <c r="S313" i="2"/>
  <c r="T313" i="2"/>
  <c r="V313" i="2"/>
  <c r="AM313" i="2" s="1"/>
  <c r="W313" i="2"/>
  <c r="Z313" i="2" s="1"/>
  <c r="AD313" i="2"/>
  <c r="AH313" i="2" s="1"/>
  <c r="AN313" i="2"/>
  <c r="AO313" i="2" s="1"/>
  <c r="S314" i="2"/>
  <c r="T314" i="2"/>
  <c r="AK314" i="2" s="1"/>
  <c r="V314" i="2"/>
  <c r="AM314" i="2" s="1"/>
  <c r="W314" i="2"/>
  <c r="Y314" i="2" s="1"/>
  <c r="AD314" i="2"/>
  <c r="AF314" i="2" s="1"/>
  <c r="AI314" i="2"/>
  <c r="S315" i="2"/>
  <c r="T315" i="2"/>
  <c r="V315" i="2"/>
  <c r="AM315" i="2" s="1"/>
  <c r="W315" i="2"/>
  <c r="X315" i="2"/>
  <c r="AA315" i="2" s="1"/>
  <c r="Y315" i="2"/>
  <c r="Z315" i="2"/>
  <c r="AD315" i="2"/>
  <c r="AG315" i="2" s="1"/>
  <c r="AF315" i="2"/>
  <c r="AN315" i="2"/>
  <c r="AO315" i="2" s="1"/>
  <c r="S316" i="2"/>
  <c r="T316" i="2"/>
  <c r="AK316" i="2" s="1"/>
  <c r="V316" i="2"/>
  <c r="AM316" i="2" s="1"/>
  <c r="W316" i="2"/>
  <c r="Y316" i="2" s="1"/>
  <c r="AD316" i="2"/>
  <c r="AF316" i="2" s="1"/>
  <c r="AI316" i="2"/>
  <c r="S317" i="2"/>
  <c r="AK317" i="2" s="1"/>
  <c r="T317" i="2"/>
  <c r="V317" i="2"/>
  <c r="AM317" i="2" s="1"/>
  <c r="W317" i="2"/>
  <c r="Y317" i="2" s="1"/>
  <c r="X317" i="2"/>
  <c r="Z317" i="2"/>
  <c r="AD317" i="2"/>
  <c r="AJ317" i="2"/>
  <c r="AN317" i="2"/>
  <c r="AO317" i="2" s="1"/>
  <c r="S318" i="2"/>
  <c r="T318" i="2"/>
  <c r="V318" i="2"/>
  <c r="W318" i="2"/>
  <c r="Y318" i="2" s="1"/>
  <c r="AD318" i="2"/>
  <c r="AF318" i="2" s="1"/>
  <c r="AG318" i="2"/>
  <c r="AM318" i="2"/>
  <c r="S319" i="2"/>
  <c r="AJ319" i="2" s="1"/>
  <c r="T319" i="2"/>
  <c r="V319" i="2"/>
  <c r="AM319" i="2" s="1"/>
  <c r="W319" i="2"/>
  <c r="X319" i="2"/>
  <c r="AA319" i="2" s="1"/>
  <c r="Y319" i="2"/>
  <c r="Z319" i="2"/>
  <c r="AD319" i="2"/>
  <c r="AI319" i="2"/>
  <c r="AK319" i="2"/>
  <c r="S320" i="2"/>
  <c r="T320" i="2"/>
  <c r="V320" i="2"/>
  <c r="W320" i="2"/>
  <c r="AD320" i="2"/>
  <c r="AK320" i="2"/>
  <c r="AM320" i="2"/>
  <c r="AN320" i="2" s="1"/>
  <c r="S321" i="2"/>
  <c r="T321" i="2"/>
  <c r="V321" i="2"/>
  <c r="AM321" i="2" s="1"/>
  <c r="AN321" i="2" s="1"/>
  <c r="AO321" i="2" s="1"/>
  <c r="W321" i="2"/>
  <c r="X321" i="2"/>
  <c r="AA321" i="2" s="1"/>
  <c r="Y321" i="2"/>
  <c r="Z321" i="2"/>
  <c r="AD321" i="2"/>
  <c r="AG321" i="2"/>
  <c r="S322" i="2"/>
  <c r="AJ322" i="2" s="1"/>
  <c r="T322" i="2"/>
  <c r="V322" i="2"/>
  <c r="AM322" i="2" s="1"/>
  <c r="W322" i="2"/>
  <c r="Y322" i="2" s="1"/>
  <c r="AD322" i="2"/>
  <c r="AF322" i="2" s="1"/>
  <c r="AK322" i="2"/>
  <c r="S323" i="2"/>
  <c r="T323" i="2"/>
  <c r="AI323" i="2" s="1"/>
  <c r="V323" i="2"/>
  <c r="AM323" i="2" s="1"/>
  <c r="W323" i="2"/>
  <c r="Z323" i="2" s="1"/>
  <c r="AD323" i="2"/>
  <c r="AF323" i="2" s="1"/>
  <c r="AN323" i="2"/>
  <c r="AO323" i="2" s="1"/>
  <c r="S324" i="2"/>
  <c r="AJ324" i="2" s="1"/>
  <c r="T324" i="2"/>
  <c r="V324" i="2"/>
  <c r="AM324" i="2" s="1"/>
  <c r="AN324" i="2" s="1"/>
  <c r="W324" i="2"/>
  <c r="Y324" i="2" s="1"/>
  <c r="Z324" i="2"/>
  <c r="AD324" i="2"/>
  <c r="AF324" i="2" s="1"/>
  <c r="AK324" i="2"/>
  <c r="S325" i="2"/>
  <c r="AK325" i="2" s="1"/>
  <c r="T325" i="2"/>
  <c r="V325" i="2"/>
  <c r="AM325" i="2" s="1"/>
  <c r="W325" i="2"/>
  <c r="Y325" i="2" s="1"/>
  <c r="X325" i="2"/>
  <c r="AA325" i="2" s="1"/>
  <c r="Z325" i="2"/>
  <c r="AD325" i="2"/>
  <c r="AJ325" i="2"/>
  <c r="AN325" i="2"/>
  <c r="AO325" i="2" s="1"/>
  <c r="S326" i="2"/>
  <c r="T326" i="2"/>
  <c r="V326" i="2"/>
  <c r="W326" i="2"/>
  <c r="Y326" i="2" s="1"/>
  <c r="AD326" i="2"/>
  <c r="AF326" i="2" s="1"/>
  <c r="AG326" i="2"/>
  <c r="AM326" i="2"/>
  <c r="S327" i="2"/>
  <c r="AJ327" i="2" s="1"/>
  <c r="T327" i="2"/>
  <c r="V327" i="2"/>
  <c r="AM327" i="2" s="1"/>
  <c r="AN327" i="2" s="1"/>
  <c r="W327" i="2"/>
  <c r="Y327" i="2" s="1"/>
  <c r="X327" i="2"/>
  <c r="AA327" i="2" s="1"/>
  <c r="Z327" i="2"/>
  <c r="AD327" i="2"/>
  <c r="AI327" i="2"/>
  <c r="AK327" i="2"/>
  <c r="S328" i="2"/>
  <c r="AJ328" i="2" s="1"/>
  <c r="T328" i="2"/>
  <c r="V328" i="2"/>
  <c r="W328" i="2"/>
  <c r="AD328" i="2"/>
  <c r="AM328" i="2"/>
  <c r="AN328" i="2" s="1"/>
  <c r="S329" i="2"/>
  <c r="T329" i="2"/>
  <c r="AJ329" i="2" s="1"/>
  <c r="V329" i="2"/>
  <c r="AM329" i="2" s="1"/>
  <c r="AN329" i="2" s="1"/>
  <c r="W329" i="2"/>
  <c r="Z329" i="2" s="1"/>
  <c r="AD329" i="2"/>
  <c r="AG329" i="2" s="1"/>
  <c r="AF329" i="2"/>
  <c r="AH329" i="2"/>
  <c r="S330" i="2"/>
  <c r="AJ330" i="2" s="1"/>
  <c r="T330" i="2"/>
  <c r="V330" i="2"/>
  <c r="AM330" i="2" s="1"/>
  <c r="W330" i="2"/>
  <c r="AD330" i="2"/>
  <c r="AF330" i="2" s="1"/>
  <c r="AI330" i="2"/>
  <c r="S331" i="2"/>
  <c r="T331" i="2"/>
  <c r="V331" i="2"/>
  <c r="AM331" i="2" s="1"/>
  <c r="AN331" i="2" s="1"/>
  <c r="W331" i="2"/>
  <c r="X331" i="2" s="1"/>
  <c r="AA331" i="2" s="1"/>
  <c r="Y331" i="2"/>
  <c r="AD331" i="2"/>
  <c r="AH331" i="2" s="1"/>
  <c r="AO331" i="2"/>
  <c r="S332" i="2"/>
  <c r="T332" i="2"/>
  <c r="AK332" i="2" s="1"/>
  <c r="V332" i="2"/>
  <c r="W332" i="2"/>
  <c r="AD332" i="2"/>
  <c r="AF332" i="2" s="1"/>
  <c r="AH332" i="2"/>
  <c r="AM332" i="2"/>
  <c r="S333" i="2"/>
  <c r="AJ333" i="2" s="1"/>
  <c r="T333" i="2"/>
  <c r="V333" i="2"/>
  <c r="AM333" i="2" s="1"/>
  <c r="AN333" i="2" s="1"/>
  <c r="W333" i="2"/>
  <c r="X333" i="2" s="1"/>
  <c r="AD333" i="2"/>
  <c r="AF333" i="2"/>
  <c r="AG333" i="2"/>
  <c r="AH333" i="2"/>
  <c r="AO333" i="2"/>
  <c r="S334" i="2"/>
  <c r="T334" i="2"/>
  <c r="AK334" i="2" s="1"/>
  <c r="V334" i="2"/>
  <c r="W334" i="2"/>
  <c r="AD334" i="2"/>
  <c r="AF334" i="2" s="1"/>
  <c r="AH334" i="2"/>
  <c r="AM334" i="2"/>
  <c r="S335" i="2"/>
  <c r="AJ335" i="2" s="1"/>
  <c r="T335" i="2"/>
  <c r="V335" i="2"/>
  <c r="AM335" i="2" s="1"/>
  <c r="AN335" i="2" s="1"/>
  <c r="W335" i="2"/>
  <c r="X335" i="2" s="1"/>
  <c r="AD335" i="2"/>
  <c r="AF335" i="2"/>
  <c r="AG335" i="2"/>
  <c r="AH335" i="2"/>
  <c r="AO335" i="2"/>
  <c r="S336" i="2"/>
  <c r="T336" i="2"/>
  <c r="AK336" i="2" s="1"/>
  <c r="V336" i="2"/>
  <c r="W336" i="2"/>
  <c r="AD336" i="2"/>
  <c r="AF336" i="2" s="1"/>
  <c r="AH336" i="2"/>
  <c r="AM336" i="2"/>
  <c r="S337" i="2"/>
  <c r="AJ337" i="2" s="1"/>
  <c r="T337" i="2"/>
  <c r="V337" i="2"/>
  <c r="AM337" i="2" s="1"/>
  <c r="W337" i="2"/>
  <c r="X337" i="2" s="1"/>
  <c r="AA337" i="2" s="1"/>
  <c r="AD337" i="2"/>
  <c r="AF337" i="2"/>
  <c r="AG337" i="2"/>
  <c r="AH337" i="2"/>
  <c r="S338" i="2"/>
  <c r="AJ338" i="2" s="1"/>
  <c r="T338" i="2"/>
  <c r="V338" i="2"/>
  <c r="AM338" i="2" s="1"/>
  <c r="W338" i="2"/>
  <c r="AD338" i="2"/>
  <c r="AF338" i="2" s="1"/>
  <c r="S339" i="2"/>
  <c r="T339" i="2"/>
  <c r="V339" i="2"/>
  <c r="AM339" i="2" s="1"/>
  <c r="AN339" i="2" s="1"/>
  <c r="W339" i="2"/>
  <c r="X339" i="2" s="1"/>
  <c r="Y339" i="2"/>
  <c r="Z339" i="2"/>
  <c r="AD339" i="2"/>
  <c r="AF339" i="2" s="1"/>
  <c r="AG339" i="2"/>
  <c r="AO339" i="2"/>
  <c r="S340" i="2"/>
  <c r="T340" i="2"/>
  <c r="AK340" i="2" s="1"/>
  <c r="V340" i="2"/>
  <c r="W340" i="2"/>
  <c r="AD340" i="2"/>
  <c r="AF340" i="2" s="1"/>
  <c r="AH340" i="2"/>
  <c r="AM340" i="2"/>
  <c r="S341" i="2"/>
  <c r="T341" i="2"/>
  <c r="AJ341" i="2" s="1"/>
  <c r="V341" i="2"/>
  <c r="AM341" i="2" s="1"/>
  <c r="AN341" i="2" s="1"/>
  <c r="W341" i="2"/>
  <c r="X341" i="2" s="1"/>
  <c r="AA341" i="2" s="1"/>
  <c r="Z341" i="2"/>
  <c r="AD341" i="2"/>
  <c r="AG341" i="2" s="1"/>
  <c r="AF341" i="2"/>
  <c r="AH341" i="2"/>
  <c r="AO341" i="2"/>
  <c r="S342" i="2"/>
  <c r="T342" i="2"/>
  <c r="AK342" i="2" s="1"/>
  <c r="V342" i="2"/>
  <c r="W342" i="2"/>
  <c r="AD342" i="2"/>
  <c r="AF342" i="2" s="1"/>
  <c r="AH342" i="2"/>
  <c r="AM342" i="2"/>
  <c r="S343" i="2"/>
  <c r="T343" i="2"/>
  <c r="AJ343" i="2" s="1"/>
  <c r="V343" i="2"/>
  <c r="AM343" i="2" s="1"/>
  <c r="AN343" i="2" s="1"/>
  <c r="W343" i="2"/>
  <c r="X343" i="2" s="1"/>
  <c r="AA343" i="2" s="1"/>
  <c r="Z343" i="2"/>
  <c r="AD343" i="2"/>
  <c r="AG343" i="2" s="1"/>
  <c r="AF343" i="2"/>
  <c r="AH343" i="2"/>
  <c r="AO343" i="2"/>
  <c r="S344" i="2"/>
  <c r="T344" i="2"/>
  <c r="AK344" i="2" s="1"/>
  <c r="V344" i="2"/>
  <c r="W344" i="2"/>
  <c r="AD344" i="2"/>
  <c r="AF344" i="2" s="1"/>
  <c r="AH344" i="2"/>
  <c r="AM344" i="2"/>
  <c r="S345" i="2"/>
  <c r="T345" i="2"/>
  <c r="AJ345" i="2" s="1"/>
  <c r="V345" i="2"/>
  <c r="AM345" i="2" s="1"/>
  <c r="W345" i="2"/>
  <c r="X345" i="2" s="1"/>
  <c r="AA345" i="2" s="1"/>
  <c r="Z345" i="2"/>
  <c r="AD345" i="2"/>
  <c r="AG345" i="2" s="1"/>
  <c r="AF345" i="2"/>
  <c r="AH345" i="2"/>
  <c r="S346" i="2"/>
  <c r="AJ346" i="2" s="1"/>
  <c r="T346" i="2"/>
  <c r="V346" i="2"/>
  <c r="AM346" i="2" s="1"/>
  <c r="W346" i="2"/>
  <c r="AD346" i="2"/>
  <c r="AF346" i="2" s="1"/>
  <c r="AI346" i="2"/>
  <c r="S347" i="2"/>
  <c r="T347" i="2"/>
  <c r="V347" i="2"/>
  <c r="AM347" i="2" s="1"/>
  <c r="AN347" i="2" s="1"/>
  <c r="W347" i="2"/>
  <c r="X347" i="2" s="1"/>
  <c r="AA347" i="2" s="1"/>
  <c r="Y347" i="2"/>
  <c r="AD347" i="2"/>
  <c r="AH347" i="2" s="1"/>
  <c r="AO347" i="2"/>
  <c r="S348" i="2"/>
  <c r="T348" i="2"/>
  <c r="AK348" i="2" s="1"/>
  <c r="V348" i="2"/>
  <c r="W348" i="2"/>
  <c r="AD348" i="2"/>
  <c r="AF348" i="2" s="1"/>
  <c r="AH348" i="2"/>
  <c r="AM348" i="2"/>
  <c r="S349" i="2"/>
  <c r="AJ349" i="2" s="1"/>
  <c r="T349" i="2"/>
  <c r="V349" i="2"/>
  <c r="AM349" i="2" s="1"/>
  <c r="AN349" i="2" s="1"/>
  <c r="W349" i="2"/>
  <c r="X349" i="2" s="1"/>
  <c r="AA349" i="2" s="1"/>
  <c r="AD349" i="2"/>
  <c r="AF349" i="2"/>
  <c r="AG349" i="2"/>
  <c r="AH349" i="2"/>
  <c r="AO349" i="2"/>
  <c r="S350" i="2"/>
  <c r="T350" i="2"/>
  <c r="AK350" i="2" s="1"/>
  <c r="V350" i="2"/>
  <c r="W350" i="2"/>
  <c r="AD350" i="2"/>
  <c r="AF350" i="2" s="1"/>
  <c r="AH350" i="2"/>
  <c r="AM350" i="2"/>
  <c r="S351" i="2"/>
  <c r="AJ351" i="2" s="1"/>
  <c r="T351" i="2"/>
  <c r="V351" i="2"/>
  <c r="AM351" i="2" s="1"/>
  <c r="AN351" i="2" s="1"/>
  <c r="W351" i="2"/>
  <c r="X351" i="2" s="1"/>
  <c r="AA351" i="2" s="1"/>
  <c r="AD351" i="2"/>
  <c r="AF351" i="2"/>
  <c r="AG351" i="2"/>
  <c r="AH351" i="2"/>
  <c r="AO351" i="2"/>
  <c r="S352" i="2"/>
  <c r="T352" i="2"/>
  <c r="AI352" i="2" s="1"/>
  <c r="V352" i="2"/>
  <c r="W352" i="2"/>
  <c r="AD352" i="2"/>
  <c r="AF352" i="2" s="1"/>
  <c r="AH352" i="2"/>
  <c r="AM352" i="2"/>
  <c r="S353" i="2"/>
  <c r="T353" i="2"/>
  <c r="V353" i="2"/>
  <c r="AM353" i="2" s="1"/>
  <c r="AN353" i="2" s="1"/>
  <c r="W353" i="2"/>
  <c r="X353" i="2" s="1"/>
  <c r="AA353" i="2" s="1"/>
  <c r="AD353" i="2"/>
  <c r="AF353" i="2"/>
  <c r="AG353" i="2"/>
  <c r="AJ353" i="2"/>
  <c r="AO353" i="2"/>
  <c r="S354" i="2"/>
  <c r="AJ354" i="2" s="1"/>
  <c r="T354" i="2"/>
  <c r="V354" i="2"/>
  <c r="AM354" i="2" s="1"/>
  <c r="W354" i="2"/>
  <c r="AD354" i="2"/>
  <c r="AF354" i="2" s="1"/>
  <c r="S355" i="2"/>
  <c r="AJ355" i="2" s="1"/>
  <c r="T355" i="2"/>
  <c r="V355" i="2"/>
  <c r="AM355" i="2" s="1"/>
  <c r="W355" i="2"/>
  <c r="X355" i="2"/>
  <c r="AA355" i="2" s="1"/>
  <c r="Y355" i="2"/>
  <c r="Z355" i="2"/>
  <c r="AD355" i="2"/>
  <c r="AF355" i="2"/>
  <c r="AG355" i="2"/>
  <c r="S356" i="2"/>
  <c r="T356" i="2"/>
  <c r="AI356" i="2" s="1"/>
  <c r="V356" i="2"/>
  <c r="W356" i="2"/>
  <c r="AD356" i="2"/>
  <c r="AF356" i="2" s="1"/>
  <c r="AH356" i="2"/>
  <c r="AM356" i="2"/>
  <c r="S357" i="2"/>
  <c r="T357" i="2"/>
  <c r="V357" i="2"/>
  <c r="AM357" i="2" s="1"/>
  <c r="AN357" i="2" s="1"/>
  <c r="W357" i="2"/>
  <c r="X357" i="2" s="1"/>
  <c r="AA357" i="2" s="1"/>
  <c r="Y357" i="2"/>
  <c r="AD357" i="2"/>
  <c r="AH357" i="2" s="1"/>
  <c r="AG357" i="2"/>
  <c r="AO357" i="2"/>
  <c r="S358" i="2"/>
  <c r="AJ358" i="2" s="1"/>
  <c r="T358" i="2"/>
  <c r="V358" i="2"/>
  <c r="AM358" i="2" s="1"/>
  <c r="W358" i="2"/>
  <c r="AD358" i="2"/>
  <c r="AF358" i="2" s="1"/>
  <c r="AI358" i="2"/>
  <c r="S359" i="2"/>
  <c r="T359" i="2"/>
  <c r="V359" i="2"/>
  <c r="AM359" i="2" s="1"/>
  <c r="AN359" i="2" s="1"/>
  <c r="W359" i="2"/>
  <c r="Y359" i="2" s="1"/>
  <c r="X359" i="2"/>
  <c r="AA359" i="2" s="1"/>
  <c r="Z359" i="2"/>
  <c r="AD359" i="2"/>
  <c r="AF359" i="2"/>
  <c r="AJ359" i="2"/>
  <c r="S360" i="2"/>
  <c r="AJ360" i="2" s="1"/>
  <c r="T360" i="2"/>
  <c r="V360" i="2"/>
  <c r="AM360" i="2" s="1"/>
  <c r="W360" i="2"/>
  <c r="AD360" i="2"/>
  <c r="AF360" i="2" s="1"/>
  <c r="AI360" i="2"/>
  <c r="S361" i="2"/>
  <c r="T361" i="2"/>
  <c r="V361" i="2"/>
  <c r="AM361" i="2" s="1"/>
  <c r="AN361" i="2" s="1"/>
  <c r="W361" i="2"/>
  <c r="Y361" i="2" s="1"/>
  <c r="X361" i="2"/>
  <c r="AA361" i="2" s="1"/>
  <c r="Z361" i="2"/>
  <c r="AD361" i="2"/>
  <c r="AF361" i="2"/>
  <c r="AJ361" i="2"/>
  <c r="S362" i="2"/>
  <c r="AJ362" i="2" s="1"/>
  <c r="T362" i="2"/>
  <c r="V362" i="2"/>
  <c r="AM362" i="2" s="1"/>
  <c r="W362" i="2"/>
  <c r="AD362" i="2"/>
  <c r="AF362" i="2" s="1"/>
  <c r="AI362" i="2"/>
  <c r="S363" i="2"/>
  <c r="T363" i="2"/>
  <c r="V363" i="2"/>
  <c r="AM363" i="2" s="1"/>
  <c r="W363" i="2"/>
  <c r="Y363" i="2" s="1"/>
  <c r="X363" i="2"/>
  <c r="AA363" i="2" s="1"/>
  <c r="Z363" i="2"/>
  <c r="AD363" i="2"/>
  <c r="AF363" i="2"/>
  <c r="AJ363" i="2"/>
  <c r="S364" i="2"/>
  <c r="T364" i="2"/>
  <c r="AI364" i="2" s="1"/>
  <c r="V364" i="2"/>
  <c r="W364" i="2"/>
  <c r="AD364" i="2"/>
  <c r="AF364" i="2" s="1"/>
  <c r="AH364" i="2"/>
  <c r="AM364" i="2"/>
  <c r="S365" i="2"/>
  <c r="T365" i="2"/>
  <c r="V365" i="2"/>
  <c r="AM365" i="2" s="1"/>
  <c r="AN365" i="2" s="1"/>
  <c r="W365" i="2"/>
  <c r="Z365" i="2" s="1"/>
  <c r="AD365" i="2"/>
  <c r="AH365" i="2" s="1"/>
  <c r="AO365" i="2"/>
  <c r="S366" i="2"/>
  <c r="AJ366" i="2" s="1"/>
  <c r="T366" i="2"/>
  <c r="V366" i="2"/>
  <c r="AM366" i="2" s="1"/>
  <c r="W366" i="2"/>
  <c r="AD366" i="2"/>
  <c r="AF366" i="2" s="1"/>
  <c r="S367" i="2"/>
  <c r="AJ367" i="2" s="1"/>
  <c r="T367" i="2"/>
  <c r="V367" i="2"/>
  <c r="AM367" i="2" s="1"/>
  <c r="AN367" i="2" s="1"/>
  <c r="W367" i="2"/>
  <c r="X367" i="2"/>
  <c r="AA367" i="2" s="1"/>
  <c r="Y367" i="2"/>
  <c r="Z367" i="2"/>
  <c r="AD367" i="2"/>
  <c r="AF367" i="2"/>
  <c r="AG367" i="2"/>
  <c r="S368" i="2"/>
  <c r="AJ368" i="2" s="1"/>
  <c r="T368" i="2"/>
  <c r="V368" i="2"/>
  <c r="AM368" i="2" s="1"/>
  <c r="W368" i="2"/>
  <c r="AD368" i="2"/>
  <c r="AF368" i="2" s="1"/>
  <c r="S369" i="2"/>
  <c r="AJ369" i="2" s="1"/>
  <c r="T369" i="2"/>
  <c r="V369" i="2"/>
  <c r="AM369" i="2" s="1"/>
  <c r="AN369" i="2" s="1"/>
  <c r="W369" i="2"/>
  <c r="X369" i="2"/>
  <c r="AA369" i="2" s="1"/>
  <c r="Y369" i="2"/>
  <c r="Z369" i="2"/>
  <c r="AD369" i="2"/>
  <c r="AF369" i="2"/>
  <c r="AG369" i="2"/>
  <c r="S370" i="2"/>
  <c r="AJ370" i="2" s="1"/>
  <c r="T370" i="2"/>
  <c r="V370" i="2"/>
  <c r="AM370" i="2" s="1"/>
  <c r="W370" i="2"/>
  <c r="AD370" i="2"/>
  <c r="AF370" i="2" s="1"/>
  <c r="S371" i="2"/>
  <c r="AJ371" i="2" s="1"/>
  <c r="T371" i="2"/>
  <c r="V371" i="2"/>
  <c r="AM371" i="2" s="1"/>
  <c r="W371" i="2"/>
  <c r="X371" i="2"/>
  <c r="AA371" i="2" s="1"/>
  <c r="Y371" i="2"/>
  <c r="Z371" i="2"/>
  <c r="AD371" i="2"/>
  <c r="AF371" i="2"/>
  <c r="AG371" i="2"/>
  <c r="S372" i="2"/>
  <c r="T372" i="2"/>
  <c r="AI372" i="2" s="1"/>
  <c r="V372" i="2"/>
  <c r="W372" i="2"/>
  <c r="AD372" i="2"/>
  <c r="AF372" i="2" s="1"/>
  <c r="AH372" i="2"/>
  <c r="AM372" i="2"/>
  <c r="S373" i="2"/>
  <c r="T373" i="2"/>
  <c r="V373" i="2"/>
  <c r="AM373" i="2" s="1"/>
  <c r="AN373" i="2" s="1"/>
  <c r="W373" i="2"/>
  <c r="X373" i="2" s="1"/>
  <c r="AA373" i="2" s="1"/>
  <c r="Y373" i="2"/>
  <c r="AD373" i="2"/>
  <c r="AH373" i="2" s="1"/>
  <c r="AG373" i="2"/>
  <c r="AO373" i="2"/>
  <c r="S374" i="2"/>
  <c r="AJ374" i="2" s="1"/>
  <c r="T374" i="2"/>
  <c r="V374" i="2"/>
  <c r="AM374" i="2" s="1"/>
  <c r="W374" i="2"/>
  <c r="AD374" i="2"/>
  <c r="AF374" i="2" s="1"/>
  <c r="AI374" i="2"/>
  <c r="S375" i="2"/>
  <c r="T375" i="2"/>
  <c r="V375" i="2"/>
  <c r="AM375" i="2" s="1"/>
  <c r="AN375" i="2" s="1"/>
  <c r="W375" i="2"/>
  <c r="Y375" i="2" s="1"/>
  <c r="X375" i="2"/>
  <c r="AA375" i="2" s="1"/>
  <c r="Z375" i="2"/>
  <c r="AD375" i="2"/>
  <c r="AF375" i="2"/>
  <c r="AJ375" i="2"/>
  <c r="S376" i="2"/>
  <c r="AJ376" i="2" s="1"/>
  <c r="T376" i="2"/>
  <c r="V376" i="2"/>
  <c r="AM376" i="2" s="1"/>
  <c r="W376" i="2"/>
  <c r="AD376" i="2"/>
  <c r="AF376" i="2" s="1"/>
  <c r="AI376" i="2"/>
  <c r="S377" i="2"/>
  <c r="T377" i="2"/>
  <c r="V377" i="2"/>
  <c r="AM377" i="2" s="1"/>
  <c r="AN377" i="2" s="1"/>
  <c r="W377" i="2"/>
  <c r="Y377" i="2" s="1"/>
  <c r="X377" i="2"/>
  <c r="AA377" i="2" s="1"/>
  <c r="Z377" i="2"/>
  <c r="AD377" i="2"/>
  <c r="AF377" i="2"/>
  <c r="AJ377" i="2"/>
  <c r="S378" i="2"/>
  <c r="AJ378" i="2" s="1"/>
  <c r="T378" i="2"/>
  <c r="V378" i="2"/>
  <c r="AM378" i="2" s="1"/>
  <c r="W378" i="2"/>
  <c r="AD378" i="2"/>
  <c r="AF378" i="2" s="1"/>
  <c r="AI378" i="2"/>
  <c r="S379" i="2"/>
  <c r="T379" i="2"/>
  <c r="V379" i="2"/>
  <c r="AM379" i="2" s="1"/>
  <c r="W379" i="2"/>
  <c r="Y379" i="2" s="1"/>
  <c r="X379" i="2"/>
  <c r="Z379" i="2"/>
  <c r="AD379" i="2"/>
  <c r="AF379" i="2"/>
  <c r="AJ379" i="2"/>
  <c r="S380" i="2"/>
  <c r="T380" i="2"/>
  <c r="AI380" i="2" s="1"/>
  <c r="V380" i="2"/>
  <c r="W380" i="2"/>
  <c r="AD380" i="2"/>
  <c r="AF380" i="2" s="1"/>
  <c r="AH380" i="2"/>
  <c r="AM380" i="2"/>
  <c r="S381" i="2"/>
  <c r="T381" i="2"/>
  <c r="V381" i="2"/>
  <c r="AM381" i="2" s="1"/>
  <c r="AN381" i="2" s="1"/>
  <c r="W381" i="2"/>
  <c r="Z381" i="2" s="1"/>
  <c r="AD381" i="2"/>
  <c r="AH381" i="2" s="1"/>
  <c r="AO381" i="2"/>
  <c r="S382" i="2"/>
  <c r="AJ382" i="2" s="1"/>
  <c r="T382" i="2"/>
  <c r="V382" i="2"/>
  <c r="AM382" i="2" s="1"/>
  <c r="W382" i="2"/>
  <c r="AD382" i="2"/>
  <c r="AF382" i="2" s="1"/>
  <c r="S383" i="2"/>
  <c r="AJ383" i="2" s="1"/>
  <c r="T383" i="2"/>
  <c r="V383" i="2"/>
  <c r="AM383" i="2" s="1"/>
  <c r="AN383" i="2" s="1"/>
  <c r="W383" i="2"/>
  <c r="X383" i="2"/>
  <c r="AA383" i="2" s="1"/>
  <c r="Y383" i="2"/>
  <c r="Z383" i="2"/>
  <c r="AD383" i="2"/>
  <c r="AF383" i="2"/>
  <c r="AG383" i="2"/>
  <c r="S384" i="2"/>
  <c r="AJ384" i="2" s="1"/>
  <c r="T384" i="2"/>
  <c r="V384" i="2"/>
  <c r="AM384" i="2" s="1"/>
  <c r="W384" i="2"/>
  <c r="AD384" i="2"/>
  <c r="AF384" i="2" s="1"/>
  <c r="S385" i="2"/>
  <c r="AJ385" i="2" s="1"/>
  <c r="T385" i="2"/>
  <c r="V385" i="2"/>
  <c r="AM385" i="2" s="1"/>
  <c r="AN385" i="2" s="1"/>
  <c r="W385" i="2"/>
  <c r="X385" i="2"/>
  <c r="Y385" i="2"/>
  <c r="Z385" i="2"/>
  <c r="AD385" i="2"/>
  <c r="AF385" i="2"/>
  <c r="AG385" i="2"/>
  <c r="S386" i="2"/>
  <c r="AJ386" i="2" s="1"/>
  <c r="T386" i="2"/>
  <c r="V386" i="2"/>
  <c r="AM386" i="2" s="1"/>
  <c r="W386" i="2"/>
  <c r="AD386" i="2"/>
  <c r="AF386" i="2" s="1"/>
  <c r="S387" i="2"/>
  <c r="AJ387" i="2" s="1"/>
  <c r="T387" i="2"/>
  <c r="V387" i="2"/>
  <c r="AM387" i="2" s="1"/>
  <c r="W387" i="2"/>
  <c r="X387" i="2"/>
  <c r="Y387" i="2"/>
  <c r="Z387" i="2"/>
  <c r="AD387" i="2"/>
  <c r="AF387" i="2"/>
  <c r="AG387" i="2"/>
  <c r="S388" i="2"/>
  <c r="T388" i="2"/>
  <c r="AI388" i="2" s="1"/>
  <c r="V388" i="2"/>
  <c r="W388" i="2"/>
  <c r="AD388" i="2"/>
  <c r="AF388" i="2" s="1"/>
  <c r="AH388" i="2"/>
  <c r="AM388" i="2"/>
  <c r="S389" i="2"/>
  <c r="T389" i="2"/>
  <c r="V389" i="2"/>
  <c r="AM389" i="2" s="1"/>
  <c r="AN389" i="2" s="1"/>
  <c r="W389" i="2"/>
  <c r="X389" i="2" s="1"/>
  <c r="Y389" i="2"/>
  <c r="AD389" i="2"/>
  <c r="AH389" i="2" s="1"/>
  <c r="AG389" i="2"/>
  <c r="AO389" i="2"/>
  <c r="S390" i="2"/>
  <c r="AJ390" i="2" s="1"/>
  <c r="T390" i="2"/>
  <c r="V390" i="2"/>
  <c r="AM390" i="2" s="1"/>
  <c r="W390" i="2"/>
  <c r="AD390" i="2"/>
  <c r="AF390" i="2" s="1"/>
  <c r="AI390" i="2"/>
  <c r="S391" i="2"/>
  <c r="T391" i="2"/>
  <c r="V391" i="2"/>
  <c r="AM391" i="2" s="1"/>
  <c r="AN391" i="2" s="1"/>
  <c r="W391" i="2"/>
  <c r="Y391" i="2" s="1"/>
  <c r="X391" i="2"/>
  <c r="Z391" i="2"/>
  <c r="AD391" i="2"/>
  <c r="AF391" i="2"/>
  <c r="AJ391" i="2"/>
  <c r="S392" i="2"/>
  <c r="AJ392" i="2" s="1"/>
  <c r="T392" i="2"/>
  <c r="V392" i="2"/>
  <c r="AM392" i="2" s="1"/>
  <c r="W392" i="2"/>
  <c r="AD392" i="2"/>
  <c r="AF392" i="2" s="1"/>
  <c r="AI392" i="2"/>
  <c r="S393" i="2"/>
  <c r="T393" i="2"/>
  <c r="V393" i="2"/>
  <c r="AM393" i="2" s="1"/>
  <c r="AN393" i="2" s="1"/>
  <c r="W393" i="2"/>
  <c r="Y393" i="2" s="1"/>
  <c r="X393" i="2"/>
  <c r="Z393" i="2"/>
  <c r="AD393" i="2"/>
  <c r="AF393" i="2"/>
  <c r="AJ393" i="2"/>
  <c r="S394" i="2"/>
  <c r="AJ394" i="2" s="1"/>
  <c r="T394" i="2"/>
  <c r="V394" i="2"/>
  <c r="AM394" i="2" s="1"/>
  <c r="W394" i="2"/>
  <c r="AD394" i="2"/>
  <c r="AF394" i="2" s="1"/>
  <c r="AI394" i="2"/>
  <c r="S395" i="2"/>
  <c r="T395" i="2"/>
  <c r="V395" i="2"/>
  <c r="AM395" i="2" s="1"/>
  <c r="W395" i="2"/>
  <c r="Y395" i="2" s="1"/>
  <c r="X395" i="2"/>
  <c r="Z395" i="2"/>
  <c r="AD395" i="2"/>
  <c r="AF395" i="2"/>
  <c r="AJ395" i="2"/>
  <c r="S396" i="2"/>
  <c r="T396" i="2"/>
  <c r="AI396" i="2" s="1"/>
  <c r="V396" i="2"/>
  <c r="W396" i="2"/>
  <c r="X396" i="2" s="1"/>
  <c r="AD396" i="2"/>
  <c r="AM396" i="2"/>
  <c r="S397" i="2"/>
  <c r="AJ397" i="2" s="1"/>
  <c r="T397" i="2"/>
  <c r="AI397" i="2" s="1"/>
  <c r="V397" i="2"/>
  <c r="AM397" i="2" s="1"/>
  <c r="W397" i="2"/>
  <c r="Z397" i="2" s="1"/>
  <c r="AD397" i="2"/>
  <c r="AH397" i="2" s="1"/>
  <c r="S398" i="2"/>
  <c r="AI398" i="2" s="1"/>
  <c r="T398" i="2"/>
  <c r="V398" i="2"/>
  <c r="AM398" i="2" s="1"/>
  <c r="W398" i="2"/>
  <c r="X398" i="2"/>
  <c r="AD398" i="2"/>
  <c r="S399" i="2"/>
  <c r="AJ399" i="2" s="1"/>
  <c r="T399" i="2"/>
  <c r="V399" i="2"/>
  <c r="AM399" i="2" s="1"/>
  <c r="W399" i="2"/>
  <c r="X399" i="2"/>
  <c r="Y399" i="2"/>
  <c r="Z399" i="2"/>
  <c r="AD399" i="2"/>
  <c r="AF399" i="2"/>
  <c r="AG399" i="2"/>
  <c r="S400" i="2"/>
  <c r="T400" i="2"/>
  <c r="AI400" i="2" s="1"/>
  <c r="V400" i="2"/>
  <c r="W400" i="2"/>
  <c r="X400" i="2" s="1"/>
  <c r="AD400" i="2"/>
  <c r="AM400" i="2"/>
  <c r="S401" i="2"/>
  <c r="T401" i="2"/>
  <c r="AI401" i="2" s="1"/>
  <c r="V401" i="2"/>
  <c r="AM401" i="2" s="1"/>
  <c r="W401" i="2"/>
  <c r="X401" i="2" s="1"/>
  <c r="Y401" i="2"/>
  <c r="AD401" i="2"/>
  <c r="AH401" i="2" s="1"/>
  <c r="AG401" i="2"/>
  <c r="S402" i="2"/>
  <c r="T402" i="2"/>
  <c r="V402" i="2"/>
  <c r="AM402" i="2" s="1"/>
  <c r="W402" i="2"/>
  <c r="X402" i="2"/>
  <c r="AD402" i="2"/>
  <c r="AI402" i="2"/>
  <c r="S403" i="2"/>
  <c r="T403" i="2"/>
  <c r="V403" i="2"/>
  <c r="AM403" i="2" s="1"/>
  <c r="W403" i="2"/>
  <c r="Y403" i="2" s="1"/>
  <c r="X403" i="2"/>
  <c r="Z403" i="2"/>
  <c r="AD403" i="2"/>
  <c r="AF403" i="2"/>
  <c r="AJ403" i="2"/>
  <c r="S404" i="2"/>
  <c r="T404" i="2"/>
  <c r="AI404" i="2" s="1"/>
  <c r="V404" i="2"/>
  <c r="W404" i="2"/>
  <c r="X404" i="2" s="1"/>
  <c r="AD404" i="2"/>
  <c r="AM404" i="2"/>
  <c r="S405" i="2"/>
  <c r="AJ405" i="2" s="1"/>
  <c r="T405" i="2"/>
  <c r="AI405" i="2" s="1"/>
  <c r="V405" i="2"/>
  <c r="AM405" i="2" s="1"/>
  <c r="W405" i="2"/>
  <c r="Z405" i="2" s="1"/>
  <c r="AD405" i="2"/>
  <c r="AH405" i="2" s="1"/>
  <c r="S406" i="2"/>
  <c r="AI406" i="2" s="1"/>
  <c r="T406" i="2"/>
  <c r="V406" i="2"/>
  <c r="AM406" i="2" s="1"/>
  <c r="W406" i="2"/>
  <c r="X406" i="2"/>
  <c r="AD406" i="2"/>
  <c r="S407" i="2"/>
  <c r="AJ407" i="2" s="1"/>
  <c r="T407" i="2"/>
  <c r="V407" i="2"/>
  <c r="AM407" i="2" s="1"/>
  <c r="W407" i="2"/>
  <c r="X407" i="2"/>
  <c r="Y407" i="2"/>
  <c r="Z407" i="2"/>
  <c r="AD407" i="2"/>
  <c r="AF407" i="2"/>
  <c r="AG407" i="2"/>
  <c r="S408" i="2"/>
  <c r="T408" i="2"/>
  <c r="AI408" i="2" s="1"/>
  <c r="V408" i="2"/>
  <c r="W408" i="2"/>
  <c r="X408" i="2" s="1"/>
  <c r="AD408" i="2"/>
  <c r="AM408" i="2"/>
  <c r="S409" i="2"/>
  <c r="T409" i="2"/>
  <c r="AI409" i="2" s="1"/>
  <c r="V409" i="2"/>
  <c r="AM409" i="2" s="1"/>
  <c r="W409" i="2"/>
  <c r="X409" i="2" s="1"/>
  <c r="Y409" i="2"/>
  <c r="AD409" i="2"/>
  <c r="AH409" i="2" s="1"/>
  <c r="AG409" i="2"/>
  <c r="S410" i="2"/>
  <c r="T410" i="2"/>
  <c r="V410" i="2"/>
  <c r="AM410" i="2" s="1"/>
  <c r="W410" i="2"/>
  <c r="X410" i="2"/>
  <c r="AD410" i="2"/>
  <c r="AI410" i="2"/>
  <c r="S411" i="2"/>
  <c r="T411" i="2"/>
  <c r="V411" i="2"/>
  <c r="AM411" i="2" s="1"/>
  <c r="W411" i="2"/>
  <c r="Y411" i="2" s="1"/>
  <c r="X411" i="2"/>
  <c r="Z411" i="2"/>
  <c r="AD411" i="2"/>
  <c r="AF411" i="2"/>
  <c r="AJ411" i="2"/>
  <c r="S412" i="2"/>
  <c r="T412" i="2"/>
  <c r="AI412" i="2" s="1"/>
  <c r="V412" i="2"/>
  <c r="W412" i="2"/>
  <c r="X412" i="2" s="1"/>
  <c r="AD412" i="2"/>
  <c r="AM412" i="2"/>
  <c r="S413" i="2"/>
  <c r="AJ413" i="2" s="1"/>
  <c r="T413" i="2"/>
  <c r="AI413" i="2" s="1"/>
  <c r="V413" i="2"/>
  <c r="AM413" i="2" s="1"/>
  <c r="W413" i="2"/>
  <c r="Z413" i="2" s="1"/>
  <c r="AD413" i="2"/>
  <c r="AH413" i="2" s="1"/>
  <c r="S414" i="2"/>
  <c r="AI414" i="2" s="1"/>
  <c r="T414" i="2"/>
  <c r="V414" i="2"/>
  <c r="AM414" i="2" s="1"/>
  <c r="W414" i="2"/>
  <c r="X414" i="2"/>
  <c r="AD414" i="2"/>
  <c r="S415" i="2"/>
  <c r="AJ415" i="2" s="1"/>
  <c r="T415" i="2"/>
  <c r="V415" i="2"/>
  <c r="AM415" i="2" s="1"/>
  <c r="W415" i="2"/>
  <c r="X415" i="2"/>
  <c r="Y415" i="2"/>
  <c r="Z415" i="2"/>
  <c r="AD415" i="2"/>
  <c r="AF415" i="2"/>
  <c r="AG415" i="2"/>
  <c r="S416" i="2"/>
  <c r="T416" i="2"/>
  <c r="AI416" i="2" s="1"/>
  <c r="V416" i="2"/>
  <c r="W416" i="2"/>
  <c r="X416" i="2" s="1"/>
  <c r="AD416" i="2"/>
  <c r="AM416" i="2"/>
  <c r="S417" i="2"/>
  <c r="T417" i="2"/>
  <c r="AI417" i="2" s="1"/>
  <c r="V417" i="2"/>
  <c r="AM417" i="2" s="1"/>
  <c r="W417" i="2"/>
  <c r="X417" i="2" s="1"/>
  <c r="Y417" i="2"/>
  <c r="AD417" i="2"/>
  <c r="AH417" i="2" s="1"/>
  <c r="AG417" i="2"/>
  <c r="S418" i="2"/>
  <c r="T418" i="2"/>
  <c r="V418" i="2"/>
  <c r="AM418" i="2" s="1"/>
  <c r="W418" i="2"/>
  <c r="X418" i="2"/>
  <c r="AD418" i="2"/>
  <c r="AI418" i="2"/>
  <c r="S419" i="2"/>
  <c r="T419" i="2"/>
  <c r="V419" i="2"/>
  <c r="AM419" i="2" s="1"/>
  <c r="W419" i="2"/>
  <c r="Y419" i="2" s="1"/>
  <c r="X419" i="2"/>
  <c r="Z419" i="2"/>
  <c r="AD419" i="2"/>
  <c r="AF419" i="2"/>
  <c r="AJ419" i="2"/>
  <c r="S420" i="2"/>
  <c r="T420" i="2"/>
  <c r="AI420" i="2" s="1"/>
  <c r="V420" i="2"/>
  <c r="W420" i="2"/>
  <c r="X420" i="2" s="1"/>
  <c r="AD420" i="2"/>
  <c r="AM420" i="2"/>
  <c r="S421" i="2"/>
  <c r="AJ421" i="2" s="1"/>
  <c r="T421" i="2"/>
  <c r="AI421" i="2" s="1"/>
  <c r="V421" i="2"/>
  <c r="AM421" i="2" s="1"/>
  <c r="W421" i="2"/>
  <c r="Z421" i="2" s="1"/>
  <c r="AD421" i="2"/>
  <c r="AH421" i="2" s="1"/>
  <c r="S422" i="2"/>
  <c r="AI422" i="2" s="1"/>
  <c r="T422" i="2"/>
  <c r="V422" i="2"/>
  <c r="AM422" i="2" s="1"/>
  <c r="W422" i="2"/>
  <c r="X422" i="2"/>
  <c r="AD422" i="2"/>
  <c r="S423" i="2"/>
  <c r="AJ423" i="2" s="1"/>
  <c r="T423" i="2"/>
  <c r="V423" i="2"/>
  <c r="AM423" i="2" s="1"/>
  <c r="W423" i="2"/>
  <c r="X423" i="2"/>
  <c r="Y423" i="2"/>
  <c r="Z423" i="2"/>
  <c r="AD423" i="2"/>
  <c r="AF423" i="2"/>
  <c r="AG423" i="2"/>
  <c r="S424" i="2"/>
  <c r="T424" i="2"/>
  <c r="AI424" i="2" s="1"/>
  <c r="V424" i="2"/>
  <c r="W424" i="2"/>
  <c r="X424" i="2" s="1"/>
  <c r="AD424" i="2"/>
  <c r="AM424" i="2"/>
  <c r="S425" i="2"/>
  <c r="T425" i="2"/>
  <c r="AI425" i="2" s="1"/>
  <c r="V425" i="2"/>
  <c r="AM425" i="2" s="1"/>
  <c r="W425" i="2"/>
  <c r="X425" i="2" s="1"/>
  <c r="Y425" i="2"/>
  <c r="AD425" i="2"/>
  <c r="AH425" i="2" s="1"/>
  <c r="AG425" i="2"/>
  <c r="S426" i="2"/>
  <c r="T426" i="2"/>
  <c r="V426" i="2"/>
  <c r="AM426" i="2" s="1"/>
  <c r="W426" i="2"/>
  <c r="X426" i="2"/>
  <c r="AD426" i="2"/>
  <c r="AI426" i="2"/>
  <c r="S427" i="2"/>
  <c r="T427" i="2"/>
  <c r="V427" i="2"/>
  <c r="AM427" i="2" s="1"/>
  <c r="W427" i="2"/>
  <c r="Y427" i="2" s="1"/>
  <c r="X427" i="2"/>
  <c r="Z427" i="2"/>
  <c r="AD427" i="2"/>
  <c r="AF427" i="2"/>
  <c r="AJ427" i="2"/>
  <c r="S428" i="2"/>
  <c r="T428" i="2"/>
  <c r="AI428" i="2" s="1"/>
  <c r="V428" i="2"/>
  <c r="W428" i="2"/>
  <c r="X428" i="2" s="1"/>
  <c r="AD428" i="2"/>
  <c r="AM428" i="2"/>
  <c r="S429" i="2"/>
  <c r="AJ429" i="2" s="1"/>
  <c r="T429" i="2"/>
  <c r="AI429" i="2" s="1"/>
  <c r="V429" i="2"/>
  <c r="AM429" i="2" s="1"/>
  <c r="W429" i="2"/>
  <c r="Z429" i="2" s="1"/>
  <c r="AD429" i="2"/>
  <c r="AH429" i="2" s="1"/>
  <c r="S430" i="2"/>
  <c r="AI430" i="2" s="1"/>
  <c r="T430" i="2"/>
  <c r="V430" i="2"/>
  <c r="AM430" i="2" s="1"/>
  <c r="W430" i="2"/>
  <c r="X430" i="2"/>
  <c r="AD430" i="2"/>
  <c r="S431" i="2"/>
  <c r="AJ431" i="2" s="1"/>
  <c r="T431" i="2"/>
  <c r="V431" i="2"/>
  <c r="AM431" i="2" s="1"/>
  <c r="W431" i="2"/>
  <c r="X431" i="2"/>
  <c r="Y431" i="2"/>
  <c r="Z431" i="2"/>
  <c r="AD431" i="2"/>
  <c r="AF431" i="2"/>
  <c r="AG431" i="2"/>
  <c r="S432" i="2"/>
  <c r="T432" i="2"/>
  <c r="AI432" i="2" s="1"/>
  <c r="V432" i="2"/>
  <c r="W432" i="2"/>
  <c r="X432" i="2" s="1"/>
  <c r="AD432" i="2"/>
  <c r="AM432" i="2"/>
  <c r="S433" i="2"/>
  <c r="T433" i="2"/>
  <c r="AI433" i="2" s="1"/>
  <c r="V433" i="2"/>
  <c r="AM433" i="2" s="1"/>
  <c r="W433" i="2"/>
  <c r="X433" i="2" s="1"/>
  <c r="Y433" i="2"/>
  <c r="AD433" i="2"/>
  <c r="AH433" i="2" s="1"/>
  <c r="AG433" i="2"/>
  <c r="S434" i="2"/>
  <c r="T434" i="2"/>
  <c r="V434" i="2"/>
  <c r="AM434" i="2" s="1"/>
  <c r="W434" i="2"/>
  <c r="X434" i="2"/>
  <c r="AD434" i="2"/>
  <c r="AI434" i="2"/>
  <c r="S435" i="2"/>
  <c r="T435" i="2"/>
  <c r="V435" i="2"/>
  <c r="AM435" i="2" s="1"/>
  <c r="W435" i="2"/>
  <c r="Y435" i="2" s="1"/>
  <c r="X435" i="2"/>
  <c r="Z435" i="2"/>
  <c r="AD435" i="2"/>
  <c r="AF435" i="2"/>
  <c r="AJ435" i="2"/>
  <c r="S436" i="2"/>
  <c r="T436" i="2"/>
  <c r="AI436" i="2" s="1"/>
  <c r="V436" i="2"/>
  <c r="W436" i="2"/>
  <c r="X436" i="2" s="1"/>
  <c r="AD436" i="2"/>
  <c r="AM436" i="2"/>
  <c r="S437" i="2"/>
  <c r="AJ437" i="2" s="1"/>
  <c r="T437" i="2"/>
  <c r="AI437" i="2" s="1"/>
  <c r="V437" i="2"/>
  <c r="AM437" i="2" s="1"/>
  <c r="W437" i="2"/>
  <c r="Z437" i="2" s="1"/>
  <c r="AD437" i="2"/>
  <c r="AH437" i="2" s="1"/>
  <c r="S438" i="2"/>
  <c r="AI438" i="2" s="1"/>
  <c r="T438" i="2"/>
  <c r="V438" i="2"/>
  <c r="AM438" i="2" s="1"/>
  <c r="W438" i="2"/>
  <c r="X438" i="2"/>
  <c r="AD438" i="2"/>
  <c r="S439" i="2"/>
  <c r="AJ439" i="2" s="1"/>
  <c r="T439" i="2"/>
  <c r="V439" i="2"/>
  <c r="AM439" i="2" s="1"/>
  <c r="W439" i="2"/>
  <c r="X439" i="2"/>
  <c r="Y439" i="2"/>
  <c r="Z439" i="2"/>
  <c r="AD439" i="2"/>
  <c r="AF439" i="2"/>
  <c r="AG439" i="2"/>
  <c r="S440" i="2"/>
  <c r="T440" i="2"/>
  <c r="AI440" i="2" s="1"/>
  <c r="V440" i="2"/>
  <c r="W440" i="2"/>
  <c r="X440" i="2" s="1"/>
  <c r="AD440" i="2"/>
  <c r="AM440" i="2"/>
  <c r="S441" i="2"/>
  <c r="T441" i="2"/>
  <c r="AI441" i="2" s="1"/>
  <c r="V441" i="2"/>
  <c r="AM441" i="2" s="1"/>
  <c r="W441" i="2"/>
  <c r="X441" i="2" s="1"/>
  <c r="Y441" i="2"/>
  <c r="AD441" i="2"/>
  <c r="AH441" i="2" s="1"/>
  <c r="AG441" i="2"/>
  <c r="S442" i="2"/>
  <c r="T442" i="2"/>
  <c r="V442" i="2"/>
  <c r="AM442" i="2" s="1"/>
  <c r="W442" i="2"/>
  <c r="X442" i="2"/>
  <c r="AD442" i="2"/>
  <c r="AI442" i="2"/>
  <c r="S443" i="2"/>
  <c r="T443" i="2"/>
  <c r="V443" i="2"/>
  <c r="AM443" i="2" s="1"/>
  <c r="W443" i="2"/>
  <c r="Y443" i="2" s="1"/>
  <c r="X443" i="2"/>
  <c r="Z443" i="2"/>
  <c r="AD443" i="2"/>
  <c r="AF443" i="2"/>
  <c r="AJ443" i="2"/>
  <c r="S444" i="2"/>
  <c r="T444" i="2"/>
  <c r="AI444" i="2" s="1"/>
  <c r="V444" i="2"/>
  <c r="W444" i="2"/>
  <c r="X444" i="2" s="1"/>
  <c r="AD444" i="2"/>
  <c r="AM444" i="2"/>
  <c r="S445" i="2"/>
  <c r="AJ445" i="2" s="1"/>
  <c r="T445" i="2"/>
  <c r="AI445" i="2" s="1"/>
  <c r="V445" i="2"/>
  <c r="AM445" i="2" s="1"/>
  <c r="W445" i="2"/>
  <c r="Z445" i="2" s="1"/>
  <c r="AD445" i="2"/>
  <c r="AH445" i="2" s="1"/>
  <c r="S446" i="2"/>
  <c r="AI446" i="2" s="1"/>
  <c r="T446" i="2"/>
  <c r="V446" i="2"/>
  <c r="AM446" i="2" s="1"/>
  <c r="W446" i="2"/>
  <c r="X446" i="2"/>
  <c r="AD446" i="2"/>
  <c r="S447" i="2"/>
  <c r="AJ447" i="2" s="1"/>
  <c r="T447" i="2"/>
  <c r="V447" i="2"/>
  <c r="AM447" i="2" s="1"/>
  <c r="W447" i="2"/>
  <c r="X447" i="2"/>
  <c r="Y447" i="2"/>
  <c r="Z447" i="2"/>
  <c r="AD447" i="2"/>
  <c r="AF447" i="2"/>
  <c r="AG447" i="2"/>
  <c r="S448" i="2"/>
  <c r="T448" i="2"/>
  <c r="AI448" i="2" s="1"/>
  <c r="V448" i="2"/>
  <c r="W448" i="2"/>
  <c r="X448" i="2" s="1"/>
  <c r="AD448" i="2"/>
  <c r="AM448" i="2"/>
  <c r="S449" i="2"/>
  <c r="T449" i="2"/>
  <c r="AI449" i="2" s="1"/>
  <c r="V449" i="2"/>
  <c r="AM449" i="2" s="1"/>
  <c r="W449" i="2"/>
  <c r="X449" i="2" s="1"/>
  <c r="Y449" i="2"/>
  <c r="AD449" i="2"/>
  <c r="AH449" i="2" s="1"/>
  <c r="AG449" i="2"/>
  <c r="S450" i="2"/>
  <c r="AI450" i="2" s="1"/>
  <c r="T450" i="2"/>
  <c r="V450" i="2"/>
  <c r="AM450" i="2" s="1"/>
  <c r="W450" i="2"/>
  <c r="X450" i="2"/>
  <c r="AA450" i="2" s="1"/>
  <c r="AD450" i="2"/>
  <c r="S451" i="2"/>
  <c r="T451" i="2"/>
  <c r="AI451" i="2" s="1"/>
  <c r="V451" i="2"/>
  <c r="AM451" i="2" s="1"/>
  <c r="W451" i="2"/>
  <c r="X451" i="2" s="1"/>
  <c r="AA451" i="2" s="1"/>
  <c r="Y451" i="2"/>
  <c r="AD451" i="2"/>
  <c r="AH451" i="2" s="1"/>
  <c r="AG451" i="2"/>
  <c r="S452" i="2"/>
  <c r="AI452" i="2" s="1"/>
  <c r="T452" i="2"/>
  <c r="V452" i="2"/>
  <c r="AM452" i="2" s="1"/>
  <c r="W452" i="2"/>
  <c r="X452" i="2"/>
  <c r="AA452" i="2" s="1"/>
  <c r="AD452" i="2"/>
  <c r="S453" i="2"/>
  <c r="T453" i="2"/>
  <c r="AI453" i="2" s="1"/>
  <c r="V453" i="2"/>
  <c r="AM453" i="2" s="1"/>
  <c r="W453" i="2"/>
  <c r="X453" i="2" s="1"/>
  <c r="AA453" i="2" s="1"/>
  <c r="Y453" i="2"/>
  <c r="AD453" i="2"/>
  <c r="AH453" i="2" s="1"/>
  <c r="AG453" i="2"/>
  <c r="S454" i="2"/>
  <c r="AI454" i="2" s="1"/>
  <c r="T454" i="2"/>
  <c r="V454" i="2"/>
  <c r="AM454" i="2" s="1"/>
  <c r="W454" i="2"/>
  <c r="X454" i="2"/>
  <c r="AA454" i="2" s="1"/>
  <c r="AD454" i="2"/>
  <c r="S455" i="2"/>
  <c r="T455" i="2"/>
  <c r="AI455" i="2" s="1"/>
  <c r="V455" i="2"/>
  <c r="AM455" i="2" s="1"/>
  <c r="W455" i="2"/>
  <c r="X455" i="2" s="1"/>
  <c r="AA455" i="2" s="1"/>
  <c r="Y455" i="2"/>
  <c r="AD455" i="2"/>
  <c r="AH455" i="2" s="1"/>
  <c r="AG455" i="2"/>
  <c r="S456" i="2"/>
  <c r="AI456" i="2" s="1"/>
  <c r="T456" i="2"/>
  <c r="V456" i="2"/>
  <c r="AM456" i="2" s="1"/>
  <c r="W456" i="2"/>
  <c r="X456" i="2"/>
  <c r="AA456" i="2" s="1"/>
  <c r="AD456" i="2"/>
  <c r="S457" i="2"/>
  <c r="T457" i="2"/>
  <c r="AI457" i="2" s="1"/>
  <c r="V457" i="2"/>
  <c r="AM457" i="2" s="1"/>
  <c r="W457" i="2"/>
  <c r="X457" i="2" s="1"/>
  <c r="AA457" i="2" s="1"/>
  <c r="Y457" i="2"/>
  <c r="AD457" i="2"/>
  <c r="AH457" i="2" s="1"/>
  <c r="AG457" i="2"/>
  <c r="S458" i="2"/>
  <c r="AI458" i="2" s="1"/>
  <c r="T458" i="2"/>
  <c r="V458" i="2"/>
  <c r="AM458" i="2" s="1"/>
  <c r="W458" i="2"/>
  <c r="X458" i="2"/>
  <c r="AA458" i="2" s="1"/>
  <c r="AD458" i="2"/>
  <c r="S459" i="2"/>
  <c r="T459" i="2"/>
  <c r="AI459" i="2" s="1"/>
  <c r="V459" i="2"/>
  <c r="AM459" i="2" s="1"/>
  <c r="W459" i="2"/>
  <c r="X459" i="2" s="1"/>
  <c r="AA459" i="2" s="1"/>
  <c r="Y459" i="2"/>
  <c r="AD459" i="2"/>
  <c r="AH459" i="2" s="1"/>
  <c r="AG459" i="2"/>
  <c r="S460" i="2"/>
  <c r="AJ460" i="2" s="1"/>
  <c r="T460" i="2"/>
  <c r="V460" i="2"/>
  <c r="AM460" i="2" s="1"/>
  <c r="AN460" i="2" s="1"/>
  <c r="W460" i="2"/>
  <c r="Y460" i="2" s="1"/>
  <c r="X460" i="2"/>
  <c r="AA460" i="2" s="1"/>
  <c r="AD460" i="2"/>
  <c r="AF460" i="2" s="1"/>
  <c r="S461" i="2"/>
  <c r="T461" i="2"/>
  <c r="AK461" i="2" s="1"/>
  <c r="V461" i="2"/>
  <c r="AM461" i="2" s="1"/>
  <c r="AN461" i="2" s="1"/>
  <c r="AO461" i="2" s="1"/>
  <c r="W461" i="2"/>
  <c r="Z461" i="2" s="1"/>
  <c r="AD461" i="2"/>
  <c r="AJ461" i="2"/>
  <c r="S462" i="2"/>
  <c r="T462" i="2"/>
  <c r="V462" i="2"/>
  <c r="W462" i="2"/>
  <c r="Y462" i="2" s="1"/>
  <c r="AD462" i="2"/>
  <c r="AF462" i="2" s="1"/>
  <c r="AM462" i="2"/>
  <c r="S463" i="2"/>
  <c r="T463" i="2"/>
  <c r="AK463" i="2" s="1"/>
  <c r="V463" i="2"/>
  <c r="AM463" i="2" s="1"/>
  <c r="AN463" i="2" s="1"/>
  <c r="W463" i="2"/>
  <c r="X463" i="2" s="1"/>
  <c r="Y463" i="2"/>
  <c r="AD463" i="2"/>
  <c r="AF463" i="2" s="1"/>
  <c r="AG463" i="2"/>
  <c r="S464" i="2"/>
  <c r="AJ464" i="2" s="1"/>
  <c r="T464" i="2"/>
  <c r="V464" i="2"/>
  <c r="AM464" i="2" s="1"/>
  <c r="W464" i="2"/>
  <c r="AD464" i="2"/>
  <c r="AK464" i="2"/>
  <c r="S465" i="2"/>
  <c r="T465" i="2"/>
  <c r="V465" i="2"/>
  <c r="AM465" i="2" s="1"/>
  <c r="W465" i="2"/>
  <c r="Z465" i="2" s="1"/>
  <c r="AD465" i="2"/>
  <c r="AF465" i="2" s="1"/>
  <c r="AN465" i="2"/>
  <c r="AO465" i="2" s="1"/>
  <c r="S466" i="2"/>
  <c r="AJ466" i="2" s="1"/>
  <c r="T466" i="2"/>
  <c r="V466" i="2"/>
  <c r="AM466" i="2" s="1"/>
  <c r="W466" i="2"/>
  <c r="Y466" i="2" s="1"/>
  <c r="X466" i="2"/>
  <c r="AA466" i="2" s="1"/>
  <c r="Z466" i="2"/>
  <c r="AD466" i="2"/>
  <c r="AF466" i="2" s="1"/>
  <c r="AG466" i="2"/>
  <c r="S467" i="2"/>
  <c r="T467" i="2"/>
  <c r="V467" i="2"/>
  <c r="AM467" i="2" s="1"/>
  <c r="AN467" i="2" s="1"/>
  <c r="AO467" i="2" s="1"/>
  <c r="W467" i="2"/>
  <c r="X467" i="2" s="1"/>
  <c r="Y467" i="2"/>
  <c r="AD467" i="2"/>
  <c r="AF467" i="2" s="1"/>
  <c r="S468" i="2"/>
  <c r="AJ468" i="2" s="1"/>
  <c r="T468" i="2"/>
  <c r="V468" i="2"/>
  <c r="AM468" i="2" s="1"/>
  <c r="AN468" i="2" s="1"/>
  <c r="W468" i="2"/>
  <c r="Y468" i="2" s="1"/>
  <c r="X468" i="2"/>
  <c r="Z468" i="2"/>
  <c r="AD468" i="2"/>
  <c r="AF468" i="2" s="1"/>
  <c r="AH468" i="2"/>
  <c r="S469" i="2"/>
  <c r="T469" i="2"/>
  <c r="AK469" i="2" s="1"/>
  <c r="V469" i="2"/>
  <c r="AM469" i="2" s="1"/>
  <c r="AN469" i="2" s="1"/>
  <c r="AO469" i="2" s="1"/>
  <c r="W469" i="2"/>
  <c r="X469" i="2" s="1"/>
  <c r="Y469" i="2"/>
  <c r="AD469" i="2"/>
  <c r="AJ469" i="2"/>
  <c r="S470" i="2"/>
  <c r="T470" i="2"/>
  <c r="V470" i="2"/>
  <c r="W470" i="2"/>
  <c r="Y470" i="2" s="1"/>
  <c r="AD470" i="2"/>
  <c r="AF470" i="2" s="1"/>
  <c r="AM470" i="2"/>
  <c r="S471" i="2"/>
  <c r="T471" i="2"/>
  <c r="AK471" i="2" s="1"/>
  <c r="V471" i="2"/>
  <c r="AM471" i="2" s="1"/>
  <c r="AN471" i="2" s="1"/>
  <c r="W471" i="2"/>
  <c r="Z471" i="2" s="1"/>
  <c r="AD471" i="2"/>
  <c r="AF471" i="2" s="1"/>
  <c r="S472" i="2"/>
  <c r="AJ472" i="2" s="1"/>
  <c r="T472" i="2"/>
  <c r="V472" i="2"/>
  <c r="AM472" i="2" s="1"/>
  <c r="W472" i="2"/>
  <c r="AD472" i="2"/>
  <c r="S473" i="2"/>
  <c r="T473" i="2"/>
  <c r="AI473" i="2" s="1"/>
  <c r="V473" i="2"/>
  <c r="AM473" i="2" s="1"/>
  <c r="W473" i="2"/>
  <c r="X473" i="2" s="1"/>
  <c r="AA473" i="2" s="1"/>
  <c r="Y473" i="2"/>
  <c r="AD473" i="2"/>
  <c r="AF473" i="2" s="1"/>
  <c r="AG473" i="2"/>
  <c r="AN473" i="2"/>
  <c r="AO473" i="2" s="1"/>
  <c r="S474" i="2"/>
  <c r="T474" i="2"/>
  <c r="AI474" i="2" s="1"/>
  <c r="V474" i="2"/>
  <c r="AM474" i="2" s="1"/>
  <c r="W474" i="2"/>
  <c r="Y474" i="2" s="1"/>
  <c r="Z474" i="2"/>
  <c r="AD474" i="2"/>
  <c r="AF474" i="2" s="1"/>
  <c r="AH474" i="2"/>
  <c r="S475" i="2"/>
  <c r="AI475" i="2" s="1"/>
  <c r="T475" i="2"/>
  <c r="V475" i="2"/>
  <c r="AM475" i="2" s="1"/>
  <c r="AN475" i="2" s="1"/>
  <c r="AO475" i="2" s="1"/>
  <c r="W475" i="2"/>
  <c r="Y475" i="2" s="1"/>
  <c r="X475" i="2"/>
  <c r="AA475" i="2" s="1"/>
  <c r="Z475" i="2"/>
  <c r="AD475" i="2"/>
  <c r="AF475" i="2" s="1"/>
  <c r="AJ475" i="2"/>
  <c r="S476" i="2"/>
  <c r="T476" i="2"/>
  <c r="V476" i="2"/>
  <c r="AM476" i="2" s="1"/>
  <c r="AN476" i="2" s="1"/>
  <c r="W476" i="2"/>
  <c r="Y476" i="2" s="1"/>
  <c r="X476" i="2"/>
  <c r="AA476" i="2" s="1"/>
  <c r="Z476" i="2"/>
  <c r="AD476" i="2"/>
  <c r="AF476" i="2" s="1"/>
  <c r="AH476" i="2"/>
  <c r="S477" i="2"/>
  <c r="T477" i="2"/>
  <c r="AK477" i="2" s="1"/>
  <c r="V477" i="2"/>
  <c r="AM477" i="2" s="1"/>
  <c r="AN477" i="2" s="1"/>
  <c r="W477" i="2"/>
  <c r="X477" i="2" s="1"/>
  <c r="AA477" i="2" s="1"/>
  <c r="Y477" i="2"/>
  <c r="AD477" i="2"/>
  <c r="AJ477" i="2"/>
  <c r="AO477" i="2"/>
  <c r="S478" i="2"/>
  <c r="T478" i="2"/>
  <c r="V478" i="2"/>
  <c r="W478" i="2"/>
  <c r="X478" i="2"/>
  <c r="AA478" i="2" s="1"/>
  <c r="AD478" i="2"/>
  <c r="AM478" i="2"/>
  <c r="S479" i="2"/>
  <c r="T479" i="2"/>
  <c r="AK479" i="2" s="1"/>
  <c r="V479" i="2"/>
  <c r="AM479" i="2" s="1"/>
  <c r="W479" i="2"/>
  <c r="Z479" i="2" s="1"/>
  <c r="AD479" i="2"/>
  <c r="AF479" i="2" s="1"/>
  <c r="AN479" i="2"/>
  <c r="AO479" i="2"/>
  <c r="S480" i="2"/>
  <c r="T480" i="2"/>
  <c r="AK480" i="2" s="1"/>
  <c r="V480" i="2"/>
  <c r="AM480" i="2" s="1"/>
  <c r="W480" i="2"/>
  <c r="AD480" i="2"/>
  <c r="AI480" i="2"/>
  <c r="S481" i="2"/>
  <c r="AJ481" i="2" s="1"/>
  <c r="T481" i="2"/>
  <c r="V481" i="2"/>
  <c r="AM481" i="2" s="1"/>
  <c r="W481" i="2"/>
  <c r="X481" i="2"/>
  <c r="AA481" i="2" s="1"/>
  <c r="Y481" i="2"/>
  <c r="Z481" i="2"/>
  <c r="AD481" i="2"/>
  <c r="AF481" i="2"/>
  <c r="AG481" i="2"/>
  <c r="AN481" i="2"/>
  <c r="AO481" i="2" s="1"/>
  <c r="S482" i="2"/>
  <c r="T482" i="2"/>
  <c r="AI482" i="2" s="1"/>
  <c r="V482" i="2"/>
  <c r="AM482" i="2" s="1"/>
  <c r="W482" i="2"/>
  <c r="Y482" i="2" s="1"/>
  <c r="Z482" i="2"/>
  <c r="AD482" i="2"/>
  <c r="AF482" i="2" s="1"/>
  <c r="AH482" i="2"/>
  <c r="AN482" i="2"/>
  <c r="S483" i="2"/>
  <c r="T483" i="2"/>
  <c r="V483" i="2"/>
  <c r="AM483" i="2" s="1"/>
  <c r="AN483" i="2" s="1"/>
  <c r="AO483" i="2" s="1"/>
  <c r="W483" i="2"/>
  <c r="X483" i="2" s="1"/>
  <c r="AA483" i="2" s="1"/>
  <c r="Y483" i="2"/>
  <c r="AD483" i="2"/>
  <c r="S484" i="2"/>
  <c r="T484" i="2"/>
  <c r="V484" i="2"/>
  <c r="W484" i="2"/>
  <c r="Y484" i="2" s="1"/>
  <c r="Z484" i="2"/>
  <c r="AD484" i="2"/>
  <c r="AF484" i="2" s="1"/>
  <c r="AG484" i="2"/>
  <c r="AM484" i="2"/>
  <c r="AN484" i="2" s="1"/>
  <c r="S485" i="2"/>
  <c r="T485" i="2"/>
  <c r="AK485" i="2" s="1"/>
  <c r="V485" i="2"/>
  <c r="AM485" i="2" s="1"/>
  <c r="AN485" i="2" s="1"/>
  <c r="W485" i="2"/>
  <c r="Z485" i="2" s="1"/>
  <c r="AD485" i="2"/>
  <c r="AJ485" i="2"/>
  <c r="AO485" i="2"/>
  <c r="S486" i="2"/>
  <c r="AK486" i="2" s="1"/>
  <c r="T486" i="2"/>
  <c r="V486" i="2"/>
  <c r="AM486" i="2" s="1"/>
  <c r="W486" i="2"/>
  <c r="X486" i="2" s="1"/>
  <c r="AD486" i="2"/>
  <c r="AG486" i="2" s="1"/>
  <c r="S487" i="2"/>
  <c r="T487" i="2"/>
  <c r="V487" i="2"/>
  <c r="AM487" i="2" s="1"/>
  <c r="AN487" i="2" s="1"/>
  <c r="W487" i="2"/>
  <c r="X487" i="2"/>
  <c r="Y487" i="2"/>
  <c r="Z487" i="2"/>
  <c r="AD487" i="2"/>
  <c r="AF487" i="2"/>
  <c r="AG487" i="2"/>
  <c r="S488" i="2"/>
  <c r="AJ488" i="2" s="1"/>
  <c r="T488" i="2"/>
  <c r="V488" i="2"/>
  <c r="AM488" i="2" s="1"/>
  <c r="W488" i="2"/>
  <c r="AD488" i="2"/>
  <c r="AK488" i="2"/>
  <c r="S489" i="2"/>
  <c r="T489" i="2"/>
  <c r="V489" i="2"/>
  <c r="AM489" i="2" s="1"/>
  <c r="W489" i="2"/>
  <c r="Z489" i="2" s="1"/>
  <c r="AD489" i="2"/>
  <c r="AF489" i="2" s="1"/>
  <c r="AN489" i="2"/>
  <c r="AO489" i="2" s="1"/>
  <c r="S490" i="2"/>
  <c r="AJ490" i="2" s="1"/>
  <c r="T490" i="2"/>
  <c r="V490" i="2"/>
  <c r="AM490" i="2" s="1"/>
  <c r="AN490" i="2" s="1"/>
  <c r="W490" i="2"/>
  <c r="Y490" i="2" s="1"/>
  <c r="X490" i="2"/>
  <c r="AA490" i="2" s="1"/>
  <c r="Z490" i="2"/>
  <c r="AD490" i="2"/>
  <c r="AF490" i="2" s="1"/>
  <c r="AG490" i="2"/>
  <c r="S491" i="2"/>
  <c r="T491" i="2"/>
  <c r="V491" i="2"/>
  <c r="AM491" i="2" s="1"/>
  <c r="AN491" i="2" s="1"/>
  <c r="AO491" i="2" s="1"/>
  <c r="W491" i="2"/>
  <c r="X491" i="2"/>
  <c r="AA491" i="2" s="1"/>
  <c r="Y491" i="2"/>
  <c r="Z491" i="2"/>
  <c r="AD491" i="2"/>
  <c r="AF491" i="2"/>
  <c r="S492" i="2"/>
  <c r="T492" i="2"/>
  <c r="V492" i="2"/>
  <c r="W492" i="2"/>
  <c r="Y492" i="2" s="1"/>
  <c r="AD492" i="2"/>
  <c r="AF492" i="2" s="1"/>
  <c r="AG492" i="2"/>
  <c r="AH492" i="2"/>
  <c r="AM492" i="2"/>
  <c r="S493" i="2"/>
  <c r="T493" i="2"/>
  <c r="AK493" i="2" s="1"/>
  <c r="V493" i="2"/>
  <c r="AM493" i="2" s="1"/>
  <c r="AN493" i="2" s="1"/>
  <c r="W493" i="2"/>
  <c r="X493" i="2" s="1"/>
  <c r="Y493" i="2"/>
  <c r="AD493" i="2"/>
  <c r="AJ493" i="2"/>
  <c r="AO493" i="2"/>
  <c r="S494" i="2"/>
  <c r="T494" i="2"/>
  <c r="V494" i="2"/>
  <c r="AM494" i="2" s="1"/>
  <c r="W494" i="2"/>
  <c r="AD494" i="2"/>
  <c r="AG494" i="2" s="1"/>
  <c r="AK494" i="2"/>
  <c r="S495" i="2"/>
  <c r="T495" i="2"/>
  <c r="V495" i="2"/>
  <c r="AM495" i="2" s="1"/>
  <c r="W495" i="2"/>
  <c r="Y495" i="2" s="1"/>
  <c r="X495" i="2"/>
  <c r="AA495" i="2" s="1"/>
  <c r="Z495" i="2"/>
  <c r="AD495" i="2"/>
  <c r="AG495" i="2" s="1"/>
  <c r="AF495" i="2"/>
  <c r="AI495" i="2"/>
  <c r="S496" i="2"/>
  <c r="T496" i="2"/>
  <c r="AK496" i="2" s="1"/>
  <c r="V496" i="2"/>
  <c r="AM496" i="2" s="1"/>
  <c r="W496" i="2"/>
  <c r="AD496" i="2"/>
  <c r="AI496" i="2"/>
  <c r="S497" i="2"/>
  <c r="T497" i="2"/>
  <c r="V497" i="2"/>
  <c r="AM497" i="2" s="1"/>
  <c r="W497" i="2"/>
  <c r="X497" i="2"/>
  <c r="AA497" i="2" s="1"/>
  <c r="Y497" i="2"/>
  <c r="Z497" i="2"/>
  <c r="AD497" i="2"/>
  <c r="AF497" i="2"/>
  <c r="AG497" i="2"/>
  <c r="AN497" i="2"/>
  <c r="AO497" i="2" s="1"/>
  <c r="S498" i="2"/>
  <c r="T498" i="2"/>
  <c r="AI498" i="2" s="1"/>
  <c r="V498" i="2"/>
  <c r="AM498" i="2" s="1"/>
  <c r="AN498" i="2" s="1"/>
  <c r="W498" i="2"/>
  <c r="Y498" i="2" s="1"/>
  <c r="Z498" i="2"/>
  <c r="AD498" i="2"/>
  <c r="AF498" i="2" s="1"/>
  <c r="AH498" i="2"/>
  <c r="S499" i="2"/>
  <c r="AI499" i="2" s="1"/>
  <c r="T499" i="2"/>
  <c r="V499" i="2"/>
  <c r="AM499" i="2" s="1"/>
  <c r="AN499" i="2" s="1"/>
  <c r="AO499" i="2" s="1"/>
  <c r="W499" i="2"/>
  <c r="Y499" i="2" s="1"/>
  <c r="X499" i="2"/>
  <c r="AA499" i="2" s="1"/>
  <c r="Z499" i="2"/>
  <c r="AD499" i="2"/>
  <c r="AF499" i="2"/>
  <c r="AK499" i="2"/>
  <c r="S500" i="2"/>
  <c r="T500" i="2"/>
  <c r="V500" i="2"/>
  <c r="W500" i="2"/>
  <c r="Y500" i="2" s="1"/>
  <c r="AD500" i="2"/>
  <c r="AF500" i="2" s="1"/>
  <c r="AG500" i="2"/>
  <c r="AH500" i="2"/>
  <c r="AM500" i="2"/>
  <c r="AN500" i="2" s="1"/>
  <c r="S501" i="2"/>
  <c r="AJ501" i="2" s="1"/>
  <c r="T501" i="2"/>
  <c r="V501" i="2"/>
  <c r="AM501" i="2" s="1"/>
  <c r="AN501" i="2" s="1"/>
  <c r="W501" i="2"/>
  <c r="X501" i="2"/>
  <c r="AA501" i="2" s="1"/>
  <c r="Y501" i="2"/>
  <c r="Z501" i="2"/>
  <c r="AD501" i="2"/>
  <c r="AI501" i="2"/>
  <c r="AO501" i="2"/>
  <c r="S502" i="2"/>
  <c r="T502" i="2"/>
  <c r="V502" i="2"/>
  <c r="W502" i="2"/>
  <c r="X502" i="2" s="1"/>
  <c r="AA502" i="2" s="1"/>
  <c r="AD502" i="2"/>
  <c r="AG502" i="2" s="1"/>
  <c r="AM502" i="2"/>
  <c r="S503" i="2"/>
  <c r="AJ503" i="2" s="1"/>
  <c r="T503" i="2"/>
  <c r="V503" i="2"/>
  <c r="AM503" i="2" s="1"/>
  <c r="AN503" i="2" s="1"/>
  <c r="AO503" i="2" s="1"/>
  <c r="W503" i="2"/>
  <c r="Y503" i="2" s="1"/>
  <c r="X503" i="2"/>
  <c r="AA503" i="2" s="1"/>
  <c r="Z503" i="2"/>
  <c r="AD503" i="2"/>
  <c r="AG503" i="2" s="1"/>
  <c r="AF503" i="2"/>
  <c r="AI503" i="2"/>
  <c r="S504" i="2"/>
  <c r="AJ504" i="2" s="1"/>
  <c r="T504" i="2"/>
  <c r="V504" i="2"/>
  <c r="AM504" i="2" s="1"/>
  <c r="W504" i="2"/>
  <c r="AD504" i="2"/>
  <c r="AK504" i="2"/>
  <c r="S505" i="2"/>
  <c r="T505" i="2"/>
  <c r="AI505" i="2" s="1"/>
  <c r="V505" i="2"/>
  <c r="AM505" i="2" s="1"/>
  <c r="W505" i="2"/>
  <c r="Z505" i="2" s="1"/>
  <c r="AD505" i="2"/>
  <c r="AF505" i="2" s="1"/>
  <c r="AN505" i="2"/>
  <c r="AO505" i="2" s="1"/>
  <c r="S506" i="2"/>
  <c r="T506" i="2"/>
  <c r="AI506" i="2" s="1"/>
  <c r="V506" i="2"/>
  <c r="AM506" i="2" s="1"/>
  <c r="W506" i="2"/>
  <c r="Y506" i="2" s="1"/>
  <c r="AD506" i="2"/>
  <c r="AF506" i="2" s="1"/>
  <c r="S507" i="2"/>
  <c r="AI507" i="2" s="1"/>
  <c r="T507" i="2"/>
  <c r="V507" i="2"/>
  <c r="AM507" i="2" s="1"/>
  <c r="AN507" i="2" s="1"/>
  <c r="AO507" i="2" s="1"/>
  <c r="W507" i="2"/>
  <c r="X507" i="2"/>
  <c r="AA507" i="2" s="1"/>
  <c r="Y507" i="2"/>
  <c r="Z507" i="2"/>
  <c r="AD507" i="2"/>
  <c r="AF507" i="2" s="1"/>
  <c r="AJ507" i="2"/>
  <c r="S508" i="2"/>
  <c r="AK508" i="2" s="1"/>
  <c r="T508" i="2"/>
  <c r="V508" i="2"/>
  <c r="AM508" i="2" s="1"/>
  <c r="W508" i="2"/>
  <c r="Y508" i="2" s="1"/>
  <c r="X508" i="2"/>
  <c r="AA508" i="2" s="1"/>
  <c r="AD508" i="2"/>
  <c r="AF508" i="2" s="1"/>
  <c r="S509" i="2"/>
  <c r="AJ509" i="2" s="1"/>
  <c r="T509" i="2"/>
  <c r="V509" i="2"/>
  <c r="AM509" i="2" s="1"/>
  <c r="W509" i="2"/>
  <c r="Z509" i="2" s="1"/>
  <c r="X509" i="2"/>
  <c r="AA509" i="2" s="1"/>
  <c r="Y509" i="2"/>
  <c r="AD509" i="2"/>
  <c r="AF509" i="2" s="1"/>
  <c r="AI509" i="2"/>
  <c r="S510" i="2"/>
  <c r="AK510" i="2" s="1"/>
  <c r="T510" i="2"/>
  <c r="V510" i="2"/>
  <c r="W510" i="2"/>
  <c r="AD510" i="2"/>
  <c r="AH510" i="2" s="1"/>
  <c r="AJ510" i="2"/>
  <c r="AM510" i="2"/>
  <c r="S511" i="2"/>
  <c r="T511" i="2"/>
  <c r="AK511" i="2" s="1"/>
  <c r="V511" i="2"/>
  <c r="AM511" i="2" s="1"/>
  <c r="AN511" i="2" s="1"/>
  <c r="AO511" i="2" s="1"/>
  <c r="W511" i="2"/>
  <c r="Z511" i="2" s="1"/>
  <c r="Y511" i="2"/>
  <c r="AD511" i="2"/>
  <c r="S512" i="2"/>
  <c r="T512" i="2"/>
  <c r="AI512" i="2" s="1"/>
  <c r="V512" i="2"/>
  <c r="AM512" i="2" s="1"/>
  <c r="W512" i="2"/>
  <c r="Z512" i="2" s="1"/>
  <c r="AD512" i="2"/>
  <c r="AF512" i="2" s="1"/>
  <c r="AG512" i="2"/>
  <c r="AJ512" i="2"/>
  <c r="S513" i="2"/>
  <c r="AJ513" i="2" s="1"/>
  <c r="T513" i="2"/>
  <c r="V513" i="2"/>
  <c r="AM513" i="2" s="1"/>
  <c r="W513" i="2"/>
  <c r="Z513" i="2" s="1"/>
  <c r="X513" i="2"/>
  <c r="AA513" i="2" s="1"/>
  <c r="Y513" i="2"/>
  <c r="AD513" i="2"/>
  <c r="AF513" i="2" s="1"/>
  <c r="AI513" i="2"/>
  <c r="S514" i="2"/>
  <c r="AK514" i="2" s="1"/>
  <c r="T514" i="2"/>
  <c r="V514" i="2"/>
  <c r="W514" i="2"/>
  <c r="AD514" i="2"/>
  <c r="AH514" i="2" s="1"/>
  <c r="AJ514" i="2"/>
  <c r="AM514" i="2"/>
  <c r="S515" i="2"/>
  <c r="T515" i="2"/>
  <c r="AK515" i="2" s="1"/>
  <c r="V515" i="2"/>
  <c r="AM515" i="2" s="1"/>
  <c r="AN515" i="2" s="1"/>
  <c r="AO515" i="2" s="1"/>
  <c r="W515" i="2"/>
  <c r="Z515" i="2" s="1"/>
  <c r="Y515" i="2"/>
  <c r="AD515" i="2"/>
  <c r="S516" i="2"/>
  <c r="T516" i="2"/>
  <c r="AI516" i="2" s="1"/>
  <c r="V516" i="2"/>
  <c r="AM516" i="2" s="1"/>
  <c r="W516" i="2"/>
  <c r="Z516" i="2" s="1"/>
  <c r="AD516" i="2"/>
  <c r="AF516" i="2" s="1"/>
  <c r="AG516" i="2"/>
  <c r="AJ516" i="2"/>
  <c r="S517" i="2"/>
  <c r="AJ517" i="2" s="1"/>
  <c r="T517" i="2"/>
  <c r="V517" i="2"/>
  <c r="AM517" i="2" s="1"/>
  <c r="W517" i="2"/>
  <c r="Z517" i="2" s="1"/>
  <c r="X517" i="2"/>
  <c r="AA517" i="2" s="1"/>
  <c r="Y517" i="2"/>
  <c r="AD517" i="2"/>
  <c r="AF517" i="2" s="1"/>
  <c r="AI517" i="2"/>
  <c r="S518" i="2"/>
  <c r="AK518" i="2" s="1"/>
  <c r="T518" i="2"/>
  <c r="V518" i="2"/>
  <c r="W518" i="2"/>
  <c r="AD518" i="2"/>
  <c r="AH518" i="2" s="1"/>
  <c r="AJ518" i="2"/>
  <c r="AM518" i="2"/>
  <c r="S519" i="2"/>
  <c r="T519" i="2"/>
  <c r="AK519" i="2" s="1"/>
  <c r="V519" i="2"/>
  <c r="AM519" i="2" s="1"/>
  <c r="AN519" i="2" s="1"/>
  <c r="AO519" i="2" s="1"/>
  <c r="W519" i="2"/>
  <c r="Z519" i="2" s="1"/>
  <c r="Y519" i="2"/>
  <c r="AD519" i="2"/>
  <c r="S520" i="2"/>
  <c r="T520" i="2"/>
  <c r="AI520" i="2" s="1"/>
  <c r="V520" i="2"/>
  <c r="AM520" i="2" s="1"/>
  <c r="W520" i="2"/>
  <c r="Z520" i="2" s="1"/>
  <c r="AD520" i="2"/>
  <c r="AF520" i="2" s="1"/>
  <c r="AG520" i="2"/>
  <c r="AJ520" i="2"/>
  <c r="S521" i="2"/>
  <c r="AJ521" i="2" s="1"/>
  <c r="T521" i="2"/>
  <c r="V521" i="2"/>
  <c r="AM521" i="2" s="1"/>
  <c r="W521" i="2"/>
  <c r="Z521" i="2" s="1"/>
  <c r="X521" i="2"/>
  <c r="AA521" i="2" s="1"/>
  <c r="Y521" i="2"/>
  <c r="AD521" i="2"/>
  <c r="AF521" i="2" s="1"/>
  <c r="AI521" i="2"/>
  <c r="S522" i="2"/>
  <c r="AK522" i="2" s="1"/>
  <c r="T522" i="2"/>
  <c r="V522" i="2"/>
  <c r="W522" i="2"/>
  <c r="AD522" i="2"/>
  <c r="AH522" i="2" s="1"/>
  <c r="AJ522" i="2"/>
  <c r="AM522" i="2"/>
  <c r="S523" i="2"/>
  <c r="T523" i="2"/>
  <c r="AK523" i="2" s="1"/>
  <c r="V523" i="2"/>
  <c r="AM523" i="2" s="1"/>
  <c r="AN523" i="2" s="1"/>
  <c r="AO523" i="2" s="1"/>
  <c r="W523" i="2"/>
  <c r="Z523" i="2" s="1"/>
  <c r="Y523" i="2"/>
  <c r="AD523" i="2"/>
  <c r="S524" i="2"/>
  <c r="T524" i="2"/>
  <c r="AI524" i="2" s="1"/>
  <c r="V524" i="2"/>
  <c r="AM524" i="2" s="1"/>
  <c r="W524" i="2"/>
  <c r="Z524" i="2" s="1"/>
  <c r="AD524" i="2"/>
  <c r="AF524" i="2" s="1"/>
  <c r="AG524" i="2"/>
  <c r="AJ524" i="2"/>
  <c r="S525" i="2"/>
  <c r="AJ525" i="2" s="1"/>
  <c r="T525" i="2"/>
  <c r="V525" i="2"/>
  <c r="AM525" i="2" s="1"/>
  <c r="W525" i="2"/>
  <c r="Z525" i="2" s="1"/>
  <c r="X525" i="2"/>
  <c r="AA525" i="2" s="1"/>
  <c r="Y525" i="2"/>
  <c r="AD525" i="2"/>
  <c r="AF525" i="2" s="1"/>
  <c r="AI525" i="2"/>
  <c r="S526" i="2"/>
  <c r="AK526" i="2" s="1"/>
  <c r="T526" i="2"/>
  <c r="V526" i="2"/>
  <c r="W526" i="2"/>
  <c r="AD526" i="2"/>
  <c r="AH526" i="2" s="1"/>
  <c r="AJ526" i="2"/>
  <c r="AM526" i="2"/>
  <c r="AN526" i="2" s="1"/>
  <c r="S527" i="2"/>
  <c r="T527" i="2"/>
  <c r="V527" i="2"/>
  <c r="W527" i="2"/>
  <c r="Z527" i="2" s="1"/>
  <c r="Y527" i="2"/>
  <c r="AD527" i="2"/>
  <c r="AG527" i="2" s="1"/>
  <c r="AH527" i="2"/>
  <c r="AM527" i="2"/>
  <c r="AN527" i="2"/>
  <c r="AO527" i="2" s="1"/>
  <c r="S528" i="2"/>
  <c r="T528" i="2"/>
  <c r="AI528" i="2" s="1"/>
  <c r="V528" i="2"/>
  <c r="AM528" i="2" s="1"/>
  <c r="AN528" i="2" s="1"/>
  <c r="W528" i="2"/>
  <c r="X528" i="2" s="1"/>
  <c r="AA528" i="2" s="1"/>
  <c r="AD528" i="2"/>
  <c r="AH528" i="2" s="1"/>
  <c r="AJ528" i="2"/>
  <c r="AO528" i="2"/>
  <c r="S529" i="2"/>
  <c r="AI529" i="2" s="1"/>
  <c r="T529" i="2"/>
  <c r="V529" i="2"/>
  <c r="W529" i="2"/>
  <c r="AD529" i="2"/>
  <c r="AM529" i="2"/>
  <c r="AN529" i="2" s="1"/>
  <c r="S530" i="2"/>
  <c r="T530" i="2"/>
  <c r="AI530" i="2" s="1"/>
  <c r="V530" i="2"/>
  <c r="W530" i="2"/>
  <c r="X530" i="2" s="1"/>
  <c r="AA530" i="2" s="1"/>
  <c r="AD530" i="2"/>
  <c r="AF530" i="2"/>
  <c r="AG530" i="2"/>
  <c r="AH530" i="2"/>
  <c r="AM530" i="2"/>
  <c r="AN530" i="2" s="1"/>
  <c r="S531" i="2"/>
  <c r="T531" i="2"/>
  <c r="V531" i="2"/>
  <c r="W531" i="2"/>
  <c r="Z531" i="2" s="1"/>
  <c r="AD531" i="2"/>
  <c r="AG531" i="2" s="1"/>
  <c r="AM531" i="2"/>
  <c r="AN531" i="2"/>
  <c r="AO531" i="2" s="1"/>
  <c r="S532" i="2"/>
  <c r="T532" i="2"/>
  <c r="AI532" i="2" s="1"/>
  <c r="V532" i="2"/>
  <c r="AM532" i="2" s="1"/>
  <c r="AN532" i="2" s="1"/>
  <c r="W532" i="2"/>
  <c r="X532" i="2" s="1"/>
  <c r="AA532" i="2" s="1"/>
  <c r="AD532" i="2"/>
  <c r="AF532" i="2" s="1"/>
  <c r="AG532" i="2"/>
  <c r="AJ532" i="2"/>
  <c r="AO532" i="2"/>
  <c r="S533" i="2"/>
  <c r="AI533" i="2" s="1"/>
  <c r="T533" i="2"/>
  <c r="V533" i="2"/>
  <c r="W533" i="2"/>
  <c r="AD533" i="2"/>
  <c r="AM533" i="2"/>
  <c r="AN533" i="2" s="1"/>
  <c r="S534" i="2"/>
  <c r="T534" i="2"/>
  <c r="AI534" i="2" s="1"/>
  <c r="V534" i="2"/>
  <c r="W534" i="2"/>
  <c r="X534" i="2" s="1"/>
  <c r="AA534" i="2" s="1"/>
  <c r="Z534" i="2"/>
  <c r="AD534" i="2"/>
  <c r="AG534" i="2" s="1"/>
  <c r="AF534" i="2"/>
  <c r="AH534" i="2"/>
  <c r="AM534" i="2"/>
  <c r="AN534" i="2" s="1"/>
  <c r="S535" i="2"/>
  <c r="T535" i="2"/>
  <c r="V535" i="2"/>
  <c r="W535" i="2"/>
  <c r="Z535" i="2" s="1"/>
  <c r="Y535" i="2"/>
  <c r="AD535" i="2"/>
  <c r="AG535" i="2" s="1"/>
  <c r="AH535" i="2"/>
  <c r="AM535" i="2"/>
  <c r="AN535" i="2"/>
  <c r="AO535" i="2" s="1"/>
  <c r="S536" i="2"/>
  <c r="T536" i="2"/>
  <c r="AI536" i="2" s="1"/>
  <c r="V536" i="2"/>
  <c r="AM536" i="2" s="1"/>
  <c r="AN536" i="2" s="1"/>
  <c r="W536" i="2"/>
  <c r="X536" i="2" s="1"/>
  <c r="AA536" i="2" s="1"/>
  <c r="AD536" i="2"/>
  <c r="AH536" i="2" s="1"/>
  <c r="AJ536" i="2"/>
  <c r="AO536" i="2"/>
  <c r="S537" i="2"/>
  <c r="AI537" i="2" s="1"/>
  <c r="T537" i="2"/>
  <c r="V537" i="2"/>
  <c r="W537" i="2"/>
  <c r="AD537" i="2"/>
  <c r="AM537" i="2"/>
  <c r="AN537" i="2" s="1"/>
  <c r="S538" i="2"/>
  <c r="T538" i="2"/>
  <c r="AI538" i="2" s="1"/>
  <c r="V538" i="2"/>
  <c r="W538" i="2"/>
  <c r="X538" i="2" s="1"/>
  <c r="AA538" i="2" s="1"/>
  <c r="AD538" i="2"/>
  <c r="AF538" i="2"/>
  <c r="AG538" i="2"/>
  <c r="AH538" i="2"/>
  <c r="AM538" i="2"/>
  <c r="AN538" i="2" s="1"/>
  <c r="S539" i="2"/>
  <c r="T539" i="2"/>
  <c r="V539" i="2"/>
  <c r="W539" i="2"/>
  <c r="Z539" i="2" s="1"/>
  <c r="AD539" i="2"/>
  <c r="AG539" i="2" s="1"/>
  <c r="AM539" i="2"/>
  <c r="AN539" i="2"/>
  <c r="AO539" i="2" s="1"/>
  <c r="S540" i="2"/>
  <c r="T540" i="2"/>
  <c r="AI540" i="2" s="1"/>
  <c r="V540" i="2"/>
  <c r="AM540" i="2" s="1"/>
  <c r="AN540" i="2" s="1"/>
  <c r="W540" i="2"/>
  <c r="X540" i="2" s="1"/>
  <c r="AA540" i="2" s="1"/>
  <c r="AD540" i="2"/>
  <c r="AF540" i="2" s="1"/>
  <c r="AG540" i="2"/>
  <c r="AJ540" i="2"/>
  <c r="AO540" i="2"/>
  <c r="S541" i="2"/>
  <c r="AI541" i="2" s="1"/>
  <c r="T541" i="2"/>
  <c r="V541" i="2"/>
  <c r="W541" i="2"/>
  <c r="AD541" i="2"/>
  <c r="AM541" i="2"/>
  <c r="AN541" i="2" s="1"/>
  <c r="S542" i="2"/>
  <c r="T542" i="2"/>
  <c r="AI542" i="2" s="1"/>
  <c r="V542" i="2"/>
  <c r="W542" i="2"/>
  <c r="X542" i="2" s="1"/>
  <c r="AA542" i="2" s="1"/>
  <c r="Z542" i="2"/>
  <c r="AD542" i="2"/>
  <c r="AG542" i="2" s="1"/>
  <c r="AF542" i="2"/>
  <c r="AH542" i="2"/>
  <c r="AM542" i="2"/>
  <c r="AN542" i="2" s="1"/>
  <c r="S543" i="2"/>
  <c r="T543" i="2"/>
  <c r="V543" i="2"/>
  <c r="W543" i="2"/>
  <c r="Z543" i="2" s="1"/>
  <c r="Y543" i="2"/>
  <c r="AD543" i="2"/>
  <c r="AG543" i="2" s="1"/>
  <c r="AH543" i="2"/>
  <c r="AM543" i="2"/>
  <c r="AN543" i="2"/>
  <c r="AO543" i="2" s="1"/>
  <c r="S544" i="2"/>
  <c r="T544" i="2"/>
  <c r="AI544" i="2" s="1"/>
  <c r="V544" i="2"/>
  <c r="AM544" i="2" s="1"/>
  <c r="AN544" i="2" s="1"/>
  <c r="W544" i="2"/>
  <c r="X544" i="2" s="1"/>
  <c r="AA544" i="2" s="1"/>
  <c r="AD544" i="2"/>
  <c r="AH544" i="2" s="1"/>
  <c r="AJ544" i="2"/>
  <c r="AO544" i="2"/>
  <c r="S545" i="2"/>
  <c r="AI545" i="2" s="1"/>
  <c r="T545" i="2"/>
  <c r="V545" i="2"/>
  <c r="AM545" i="2" s="1"/>
  <c r="W545" i="2"/>
  <c r="AD545" i="2"/>
  <c r="AK545" i="2"/>
  <c r="S546" i="2"/>
  <c r="AJ546" i="2" s="1"/>
  <c r="T546" i="2"/>
  <c r="V546" i="2"/>
  <c r="AM546" i="2" s="1"/>
  <c r="W546" i="2"/>
  <c r="AD546" i="2"/>
  <c r="AF546" i="2" s="1"/>
  <c r="S547" i="2"/>
  <c r="AJ547" i="2" s="1"/>
  <c r="T547" i="2"/>
  <c r="V547" i="2"/>
  <c r="AM547" i="2" s="1"/>
  <c r="AN547" i="2" s="1"/>
  <c r="W547" i="2"/>
  <c r="X547" i="2"/>
  <c r="AA547" i="2" s="1"/>
  <c r="Y547" i="2"/>
  <c r="Z547" i="2"/>
  <c r="AD547" i="2"/>
  <c r="AF547" i="2"/>
  <c r="AG547" i="2"/>
  <c r="S548" i="2"/>
  <c r="AJ548" i="2" s="1"/>
  <c r="T548" i="2"/>
  <c r="V548" i="2"/>
  <c r="AM548" i="2" s="1"/>
  <c r="W548" i="2"/>
  <c r="AD548" i="2"/>
  <c r="AF548" i="2" s="1"/>
  <c r="S549" i="2"/>
  <c r="AJ549" i="2" s="1"/>
  <c r="T549" i="2"/>
  <c r="V549" i="2"/>
  <c r="AM549" i="2" s="1"/>
  <c r="AN549" i="2" s="1"/>
  <c r="W549" i="2"/>
  <c r="X549" i="2"/>
  <c r="Y549" i="2"/>
  <c r="Z549" i="2"/>
  <c r="AD549" i="2"/>
  <c r="AF549" i="2"/>
  <c r="AG549" i="2"/>
  <c r="S550" i="2"/>
  <c r="AJ550" i="2" s="1"/>
  <c r="T550" i="2"/>
  <c r="V550" i="2"/>
  <c r="AM550" i="2" s="1"/>
  <c r="W550" i="2"/>
  <c r="AD550" i="2"/>
  <c r="AF550" i="2" s="1"/>
  <c r="S551" i="2"/>
  <c r="AJ551" i="2" s="1"/>
  <c r="T551" i="2"/>
  <c r="V551" i="2"/>
  <c r="AM551" i="2" s="1"/>
  <c r="W551" i="2"/>
  <c r="X551" i="2"/>
  <c r="Y551" i="2"/>
  <c r="Z551" i="2"/>
  <c r="AD551" i="2"/>
  <c r="AF551" i="2"/>
  <c r="AG551" i="2"/>
  <c r="S552" i="2"/>
  <c r="T552" i="2"/>
  <c r="AI552" i="2" s="1"/>
  <c r="V552" i="2"/>
  <c r="W552" i="2"/>
  <c r="AD552" i="2"/>
  <c r="AF552" i="2" s="1"/>
  <c r="AH552" i="2"/>
  <c r="AM552" i="2"/>
  <c r="S553" i="2"/>
  <c r="T553" i="2"/>
  <c r="V553" i="2"/>
  <c r="AM553" i="2" s="1"/>
  <c r="AN553" i="2" s="1"/>
  <c r="W553" i="2"/>
  <c r="X553" i="2" s="1"/>
  <c r="Y553" i="2"/>
  <c r="AD553" i="2"/>
  <c r="AH553" i="2" s="1"/>
  <c r="AG553" i="2"/>
  <c r="AO553" i="2"/>
  <c r="S554" i="2"/>
  <c r="AJ554" i="2" s="1"/>
  <c r="T554" i="2"/>
  <c r="V554" i="2"/>
  <c r="AM554" i="2" s="1"/>
  <c r="W554" i="2"/>
  <c r="AD554" i="2"/>
  <c r="AF554" i="2" s="1"/>
  <c r="AI554" i="2"/>
  <c r="S555" i="2"/>
  <c r="T555" i="2"/>
  <c r="V555" i="2"/>
  <c r="AM555" i="2" s="1"/>
  <c r="AN555" i="2" s="1"/>
  <c r="W555" i="2"/>
  <c r="Y555" i="2" s="1"/>
  <c r="X555" i="2"/>
  <c r="Z555" i="2"/>
  <c r="AD555" i="2"/>
  <c r="AF555" i="2"/>
  <c r="AJ555" i="2"/>
  <c r="S556" i="2"/>
  <c r="AJ556" i="2" s="1"/>
  <c r="T556" i="2"/>
  <c r="V556" i="2"/>
  <c r="AM556" i="2" s="1"/>
  <c r="W556" i="2"/>
  <c r="AD556" i="2"/>
  <c r="AF556" i="2" s="1"/>
  <c r="AI556" i="2"/>
  <c r="S557" i="2"/>
  <c r="T557" i="2"/>
  <c r="V557" i="2"/>
  <c r="AM557" i="2" s="1"/>
  <c r="AN557" i="2" s="1"/>
  <c r="W557" i="2"/>
  <c r="Y557" i="2" s="1"/>
  <c r="X557" i="2"/>
  <c r="Z557" i="2"/>
  <c r="AD557" i="2"/>
  <c r="AF557" i="2"/>
  <c r="AJ557" i="2"/>
  <c r="S558" i="2"/>
  <c r="AJ558" i="2" s="1"/>
  <c r="T558" i="2"/>
  <c r="V558" i="2"/>
  <c r="AM558" i="2" s="1"/>
  <c r="W558" i="2"/>
  <c r="AD558" i="2"/>
  <c r="AF558" i="2" s="1"/>
  <c r="AI558" i="2"/>
  <c r="S559" i="2"/>
  <c r="T559" i="2"/>
  <c r="V559" i="2"/>
  <c r="AM559" i="2" s="1"/>
  <c r="W559" i="2"/>
  <c r="Y559" i="2" s="1"/>
  <c r="X559" i="2"/>
  <c r="Z559" i="2"/>
  <c r="AD559" i="2"/>
  <c r="AF559" i="2"/>
  <c r="AJ559" i="2"/>
  <c r="S560" i="2"/>
  <c r="T560" i="2"/>
  <c r="AI560" i="2" s="1"/>
  <c r="V560" i="2"/>
  <c r="W560" i="2"/>
  <c r="AD560" i="2"/>
  <c r="AF560" i="2" s="1"/>
  <c r="AH560" i="2"/>
  <c r="AM560" i="2"/>
  <c r="S561" i="2"/>
  <c r="T561" i="2"/>
  <c r="V561" i="2"/>
  <c r="AM561" i="2" s="1"/>
  <c r="AN561" i="2" s="1"/>
  <c r="W561" i="2"/>
  <c r="Z561" i="2" s="1"/>
  <c r="AD561" i="2"/>
  <c r="AH561" i="2" s="1"/>
  <c r="AO561" i="2"/>
  <c r="S562" i="2"/>
  <c r="AJ562" i="2" s="1"/>
  <c r="T562" i="2"/>
  <c r="V562" i="2"/>
  <c r="AM562" i="2" s="1"/>
  <c r="W562" i="2"/>
  <c r="AD562" i="2"/>
  <c r="S563" i="2"/>
  <c r="AJ563" i="2" s="1"/>
  <c r="T563" i="2"/>
  <c r="V563" i="2"/>
  <c r="AM563" i="2" s="1"/>
  <c r="AN563" i="2" s="1"/>
  <c r="W563" i="2"/>
  <c r="X563" i="2"/>
  <c r="AA563" i="2" s="1"/>
  <c r="Y563" i="2"/>
  <c r="Z563" i="2"/>
  <c r="AD563" i="2"/>
  <c r="AF563" i="2"/>
  <c r="AG563" i="2"/>
  <c r="S564" i="2"/>
  <c r="T564" i="2"/>
  <c r="V564" i="2"/>
  <c r="AM564" i="2" s="1"/>
  <c r="W564" i="2"/>
  <c r="AD564" i="2"/>
  <c r="S565" i="2"/>
  <c r="AJ565" i="2" s="1"/>
  <c r="T565" i="2"/>
  <c r="V565" i="2"/>
  <c r="AM565" i="2" s="1"/>
  <c r="AN565" i="2" s="1"/>
  <c r="W565" i="2"/>
  <c r="X565" i="2"/>
  <c r="Y565" i="2"/>
  <c r="Z565" i="2"/>
  <c r="AD565" i="2"/>
  <c r="AF565" i="2"/>
  <c r="AG565" i="2"/>
  <c r="S566" i="2"/>
  <c r="T566" i="2"/>
  <c r="V566" i="2"/>
  <c r="AM566" i="2" s="1"/>
  <c r="W566" i="2"/>
  <c r="AD566" i="2"/>
  <c r="S567" i="2"/>
  <c r="AJ567" i="2" s="1"/>
  <c r="T567" i="2"/>
  <c r="V567" i="2"/>
  <c r="AM567" i="2" s="1"/>
  <c r="W567" i="2"/>
  <c r="X567" i="2"/>
  <c r="Y567" i="2"/>
  <c r="Z567" i="2"/>
  <c r="AD567" i="2"/>
  <c r="AF567" i="2"/>
  <c r="AG567" i="2"/>
  <c r="S568" i="2"/>
  <c r="T568" i="2"/>
  <c r="AI568" i="2" s="1"/>
  <c r="V568" i="2"/>
  <c r="W568" i="2"/>
  <c r="AD568" i="2"/>
  <c r="AF568" i="2" s="1"/>
  <c r="AH568" i="2"/>
  <c r="AM568" i="2"/>
  <c r="S569" i="2"/>
  <c r="T569" i="2"/>
  <c r="V569" i="2"/>
  <c r="AM569" i="2" s="1"/>
  <c r="AN569" i="2" s="1"/>
  <c r="W569" i="2"/>
  <c r="X569" i="2" s="1"/>
  <c r="Y569" i="2"/>
  <c r="AD569" i="2"/>
  <c r="AH569" i="2" s="1"/>
  <c r="AG569" i="2"/>
  <c r="AO569" i="2"/>
  <c r="S570" i="2"/>
  <c r="AJ570" i="2" s="1"/>
  <c r="T570" i="2"/>
  <c r="V570" i="2"/>
  <c r="AM570" i="2" s="1"/>
  <c r="W570" i="2"/>
  <c r="AD570" i="2"/>
  <c r="AF570" i="2" s="1"/>
  <c r="AI570" i="2"/>
  <c r="S571" i="2"/>
  <c r="T571" i="2"/>
  <c r="V571" i="2"/>
  <c r="AM571" i="2" s="1"/>
  <c r="W571" i="2"/>
  <c r="Y571" i="2" s="1"/>
  <c r="X571" i="2"/>
  <c r="Z571" i="2"/>
  <c r="AD571" i="2"/>
  <c r="AF571" i="2"/>
  <c r="AJ571" i="2"/>
  <c r="S572" i="2"/>
  <c r="AJ572" i="2" s="1"/>
  <c r="T572" i="2"/>
  <c r="V572" i="2"/>
  <c r="AM572" i="2" s="1"/>
  <c r="W572" i="2"/>
  <c r="AD572" i="2"/>
  <c r="AF572" i="2" s="1"/>
  <c r="AI572" i="2"/>
  <c r="S573" i="2"/>
  <c r="T573" i="2"/>
  <c r="V573" i="2"/>
  <c r="AM573" i="2" s="1"/>
  <c r="W573" i="2"/>
  <c r="Y573" i="2" s="1"/>
  <c r="X573" i="2"/>
  <c r="Z573" i="2"/>
  <c r="AD573" i="2"/>
  <c r="AF573" i="2"/>
  <c r="AJ573" i="2"/>
  <c r="S574" i="2"/>
  <c r="AJ574" i="2" s="1"/>
  <c r="T574" i="2"/>
  <c r="V574" i="2"/>
  <c r="AM574" i="2" s="1"/>
  <c r="W574" i="2"/>
  <c r="AD574" i="2"/>
  <c r="AF574" i="2" s="1"/>
  <c r="AI574" i="2"/>
  <c r="S575" i="2"/>
  <c r="T575" i="2"/>
  <c r="V575" i="2"/>
  <c r="AM575" i="2" s="1"/>
  <c r="W575" i="2"/>
  <c r="Y575" i="2" s="1"/>
  <c r="X575" i="2"/>
  <c r="Z575" i="2"/>
  <c r="AD575" i="2"/>
  <c r="AF575" i="2"/>
  <c r="AJ575" i="2"/>
  <c r="S576" i="2"/>
  <c r="T576" i="2"/>
  <c r="AI576" i="2" s="1"/>
  <c r="V576" i="2"/>
  <c r="W576" i="2"/>
  <c r="AD576" i="2"/>
  <c r="AF576" i="2" s="1"/>
  <c r="AH576" i="2"/>
  <c r="AM576" i="2"/>
  <c r="S577" i="2"/>
  <c r="T577" i="2"/>
  <c r="V577" i="2"/>
  <c r="AM577" i="2" s="1"/>
  <c r="AN577" i="2" s="1"/>
  <c r="W577" i="2"/>
  <c r="AD577" i="2"/>
  <c r="AO577" i="2"/>
  <c r="S578" i="2"/>
  <c r="T578" i="2"/>
  <c r="V578" i="2"/>
  <c r="AM578" i="2" s="1"/>
  <c r="W578" i="2"/>
  <c r="AD578" i="2"/>
  <c r="S579" i="2"/>
  <c r="AJ579" i="2" s="1"/>
  <c r="T579" i="2"/>
  <c r="V579" i="2"/>
  <c r="AM579" i="2" s="1"/>
  <c r="AN579" i="2" s="1"/>
  <c r="W579" i="2"/>
  <c r="X579" i="2"/>
  <c r="AA579" i="2" s="1"/>
  <c r="Y579" i="2"/>
  <c r="Z579" i="2"/>
  <c r="AD579" i="2"/>
  <c r="AF579" i="2"/>
  <c r="AG579" i="2"/>
  <c r="S580" i="2"/>
  <c r="T580" i="2"/>
  <c r="V580" i="2"/>
  <c r="AM580" i="2" s="1"/>
  <c r="W580" i="2"/>
  <c r="AD580" i="2"/>
  <c r="S581" i="2"/>
  <c r="AJ581" i="2" s="1"/>
  <c r="T581" i="2"/>
  <c r="V581" i="2"/>
  <c r="AM581" i="2" s="1"/>
  <c r="AN581" i="2" s="1"/>
  <c r="W581" i="2"/>
  <c r="X581" i="2"/>
  <c r="AA581" i="2" s="1"/>
  <c r="Y581" i="2"/>
  <c r="Z581" i="2"/>
  <c r="AD581" i="2"/>
  <c r="AF581" i="2"/>
  <c r="AG581" i="2"/>
  <c r="S582" i="2"/>
  <c r="T582" i="2"/>
  <c r="V582" i="2"/>
  <c r="AM582" i="2" s="1"/>
  <c r="W582" i="2"/>
  <c r="AD582" i="2"/>
  <c r="S583" i="2"/>
  <c r="AJ583" i="2" s="1"/>
  <c r="T583" i="2"/>
  <c r="V583" i="2"/>
  <c r="AM583" i="2" s="1"/>
  <c r="W583" i="2"/>
  <c r="X583" i="2"/>
  <c r="Y583" i="2"/>
  <c r="Z583" i="2"/>
  <c r="AD583" i="2"/>
  <c r="AF583" i="2"/>
  <c r="AG583" i="2"/>
  <c r="S584" i="2"/>
  <c r="T584" i="2"/>
  <c r="AI584" i="2" s="1"/>
  <c r="V584" i="2"/>
  <c r="W584" i="2"/>
  <c r="AD584" i="2"/>
  <c r="AF584" i="2" s="1"/>
  <c r="AH584" i="2"/>
  <c r="AM584" i="2"/>
  <c r="S585" i="2"/>
  <c r="T585" i="2"/>
  <c r="V585" i="2"/>
  <c r="AM585" i="2" s="1"/>
  <c r="AN585" i="2" s="1"/>
  <c r="W585" i="2"/>
  <c r="X585" i="2" s="1"/>
  <c r="Y585" i="2"/>
  <c r="AD585" i="2"/>
  <c r="AH585" i="2" s="1"/>
  <c r="AG585" i="2"/>
  <c r="S586" i="2"/>
  <c r="T586" i="2"/>
  <c r="AI586" i="2" s="1"/>
  <c r="V586" i="2"/>
  <c r="W586" i="2"/>
  <c r="AD586" i="2"/>
  <c r="AF586" i="2" s="1"/>
  <c r="AH586" i="2"/>
  <c r="AM586" i="2"/>
  <c r="S587" i="2"/>
  <c r="T587" i="2"/>
  <c r="AJ587" i="2" s="1"/>
  <c r="V587" i="2"/>
  <c r="AM587" i="2" s="1"/>
  <c r="AN587" i="2" s="1"/>
  <c r="W587" i="2"/>
  <c r="AD587" i="2"/>
  <c r="AO587" i="2"/>
  <c r="S588" i="2"/>
  <c r="T588" i="2"/>
  <c r="V588" i="2"/>
  <c r="AM588" i="2" s="1"/>
  <c r="W588" i="2"/>
  <c r="AD588" i="2"/>
  <c r="S589" i="2"/>
  <c r="AJ589" i="2" s="1"/>
  <c r="T589" i="2"/>
  <c r="V589" i="2"/>
  <c r="AM589" i="2" s="1"/>
  <c r="AN589" i="2" s="1"/>
  <c r="W589" i="2"/>
  <c r="X589" i="2"/>
  <c r="AA589" i="2" s="1"/>
  <c r="Y589" i="2"/>
  <c r="Z589" i="2"/>
  <c r="AD589" i="2"/>
  <c r="AF589" i="2"/>
  <c r="AG589" i="2"/>
  <c r="S590" i="2"/>
  <c r="T590" i="2"/>
  <c r="V590" i="2"/>
  <c r="AM590" i="2" s="1"/>
  <c r="W590" i="2"/>
  <c r="AD590" i="2"/>
  <c r="S591" i="2"/>
  <c r="AJ591" i="2" s="1"/>
  <c r="T591" i="2"/>
  <c r="V591" i="2"/>
  <c r="AM591" i="2" s="1"/>
  <c r="W591" i="2"/>
  <c r="X591" i="2"/>
  <c r="Y591" i="2"/>
  <c r="Z591" i="2"/>
  <c r="AD591" i="2"/>
  <c r="AF591" i="2"/>
  <c r="AG591" i="2"/>
  <c r="S592" i="2"/>
  <c r="T592" i="2"/>
  <c r="AI592" i="2" s="1"/>
  <c r="V592" i="2"/>
  <c r="W592" i="2"/>
  <c r="AD592" i="2"/>
  <c r="AF592" i="2" s="1"/>
  <c r="AH592" i="2"/>
  <c r="AM592" i="2"/>
  <c r="S593" i="2"/>
  <c r="T593" i="2"/>
  <c r="V593" i="2"/>
  <c r="AM593" i="2" s="1"/>
  <c r="AN593" i="2" s="1"/>
  <c r="W593" i="2"/>
  <c r="X593" i="2" s="1"/>
  <c r="Y593" i="2"/>
  <c r="AD593" i="2"/>
  <c r="AH593" i="2" s="1"/>
  <c r="AG593" i="2"/>
  <c r="S594" i="2"/>
  <c r="T594" i="2"/>
  <c r="AI594" i="2" s="1"/>
  <c r="V594" i="2"/>
  <c r="W594" i="2"/>
  <c r="AD594" i="2"/>
  <c r="AF594" i="2" s="1"/>
  <c r="AH594" i="2"/>
  <c r="AM594" i="2"/>
  <c r="S595" i="2"/>
  <c r="T595" i="2"/>
  <c r="AJ595" i="2" s="1"/>
  <c r="V595" i="2"/>
  <c r="AM595" i="2" s="1"/>
  <c r="AN595" i="2" s="1"/>
  <c r="W595" i="2"/>
  <c r="AD595" i="2"/>
  <c r="AO595" i="2"/>
  <c r="S596" i="2"/>
  <c r="T596" i="2"/>
  <c r="V596" i="2"/>
  <c r="AM596" i="2" s="1"/>
  <c r="W596" i="2"/>
  <c r="AD596" i="2"/>
  <c r="S597" i="2"/>
  <c r="AJ597" i="2" s="1"/>
  <c r="T597" i="2"/>
  <c r="V597" i="2"/>
  <c r="AM597" i="2" s="1"/>
  <c r="AN597" i="2" s="1"/>
  <c r="W597" i="2"/>
  <c r="X597" i="2"/>
  <c r="AA597" i="2" s="1"/>
  <c r="Y597" i="2"/>
  <c r="Z597" i="2"/>
  <c r="AD597" i="2"/>
  <c r="AF597" i="2"/>
  <c r="AG597" i="2"/>
  <c r="S598" i="2"/>
  <c r="T598" i="2"/>
  <c r="V598" i="2"/>
  <c r="AM598" i="2" s="1"/>
  <c r="W598" i="2"/>
  <c r="AD598" i="2"/>
  <c r="S599" i="2"/>
  <c r="AJ599" i="2" s="1"/>
  <c r="T599" i="2"/>
  <c r="V599" i="2"/>
  <c r="AM599" i="2" s="1"/>
  <c r="W599" i="2"/>
  <c r="X599" i="2"/>
  <c r="Y599" i="2"/>
  <c r="Z599" i="2"/>
  <c r="AD599" i="2"/>
  <c r="AF599" i="2"/>
  <c r="AG599" i="2"/>
  <c r="S600" i="2"/>
  <c r="T600" i="2"/>
  <c r="AI600" i="2" s="1"/>
  <c r="V600" i="2"/>
  <c r="W600" i="2"/>
  <c r="AD600" i="2"/>
  <c r="AF600" i="2" s="1"/>
  <c r="AH600" i="2"/>
  <c r="AM600" i="2"/>
  <c r="S601" i="2"/>
  <c r="T601" i="2"/>
  <c r="V601" i="2"/>
  <c r="AM601" i="2" s="1"/>
  <c r="AN601" i="2" s="1"/>
  <c r="W601" i="2"/>
  <c r="X601" i="2" s="1"/>
  <c r="Y601" i="2"/>
  <c r="AD601" i="2"/>
  <c r="AH601" i="2" s="1"/>
  <c r="AG601" i="2"/>
  <c r="S602" i="2"/>
  <c r="T602" i="2"/>
  <c r="AI602" i="2" s="1"/>
  <c r="V602" i="2"/>
  <c r="W602" i="2"/>
  <c r="AD602" i="2"/>
  <c r="AF602" i="2" s="1"/>
  <c r="AH602" i="2"/>
  <c r="AM602" i="2"/>
  <c r="S603" i="2"/>
  <c r="T603" i="2"/>
  <c r="AJ603" i="2" s="1"/>
  <c r="V603" i="2"/>
  <c r="AM603" i="2" s="1"/>
  <c r="AN603" i="2" s="1"/>
  <c r="W603" i="2"/>
  <c r="AD603" i="2"/>
  <c r="AO603" i="2"/>
  <c r="S604" i="2"/>
  <c r="T604" i="2"/>
  <c r="V604" i="2"/>
  <c r="AM604" i="2" s="1"/>
  <c r="W604" i="2"/>
  <c r="AD604" i="2"/>
  <c r="S605" i="2"/>
  <c r="AJ605" i="2" s="1"/>
  <c r="T605" i="2"/>
  <c r="V605" i="2"/>
  <c r="AM605" i="2" s="1"/>
  <c r="AN605" i="2" s="1"/>
  <c r="W605" i="2"/>
  <c r="X605" i="2"/>
  <c r="AA605" i="2" s="1"/>
  <c r="Y605" i="2"/>
  <c r="Z605" i="2"/>
  <c r="AD605" i="2"/>
  <c r="AF605" i="2"/>
  <c r="AG605" i="2"/>
  <c r="S606" i="2"/>
  <c r="T606" i="2"/>
  <c r="V606" i="2"/>
  <c r="AM606" i="2" s="1"/>
  <c r="W606" i="2"/>
  <c r="AD606" i="2"/>
  <c r="S607" i="2"/>
  <c r="AJ607" i="2" s="1"/>
  <c r="T607" i="2"/>
  <c r="V607" i="2"/>
  <c r="AM607" i="2" s="1"/>
  <c r="W607" i="2"/>
  <c r="X607" i="2"/>
  <c r="Y607" i="2"/>
  <c r="Z607" i="2"/>
  <c r="AD607" i="2"/>
  <c r="AF607" i="2"/>
  <c r="AG607" i="2"/>
  <c r="S608" i="2"/>
  <c r="T608" i="2"/>
  <c r="AI608" i="2" s="1"/>
  <c r="V608" i="2"/>
  <c r="W608" i="2"/>
  <c r="AD608" i="2"/>
  <c r="AF608" i="2" s="1"/>
  <c r="AH608" i="2"/>
  <c r="AM608" i="2"/>
  <c r="S609" i="2"/>
  <c r="T609" i="2"/>
  <c r="V609" i="2"/>
  <c r="AM609" i="2" s="1"/>
  <c r="AN609" i="2" s="1"/>
  <c r="W609" i="2"/>
  <c r="X609" i="2" s="1"/>
  <c r="Y609" i="2"/>
  <c r="AD609" i="2"/>
  <c r="AH609" i="2" s="1"/>
  <c r="AG609" i="2"/>
  <c r="S610" i="2"/>
  <c r="T610" i="2"/>
  <c r="AI610" i="2" s="1"/>
  <c r="V610" i="2"/>
  <c r="W610" i="2"/>
  <c r="AD610" i="2"/>
  <c r="AF610" i="2" s="1"/>
  <c r="AH610" i="2"/>
  <c r="AM610" i="2"/>
  <c r="S611" i="2"/>
  <c r="T611" i="2"/>
  <c r="AJ611" i="2" s="1"/>
  <c r="V611" i="2"/>
  <c r="AM611" i="2" s="1"/>
  <c r="AN611" i="2" s="1"/>
  <c r="W611" i="2"/>
  <c r="AD611" i="2"/>
  <c r="AO611" i="2"/>
  <c r="S612" i="2"/>
  <c r="T612" i="2"/>
  <c r="V612" i="2"/>
  <c r="AM612" i="2" s="1"/>
  <c r="W612" i="2"/>
  <c r="AD612" i="2"/>
  <c r="S613" i="2"/>
  <c r="AJ613" i="2" s="1"/>
  <c r="T613" i="2"/>
  <c r="V613" i="2"/>
  <c r="AM613" i="2" s="1"/>
  <c r="AN613" i="2" s="1"/>
  <c r="W613" i="2"/>
  <c r="X613" i="2"/>
  <c r="AA613" i="2" s="1"/>
  <c r="Y613" i="2"/>
  <c r="Z613" i="2"/>
  <c r="AD613" i="2"/>
  <c r="AF613" i="2"/>
  <c r="AG613" i="2"/>
  <c r="S614" i="2"/>
  <c r="T614" i="2"/>
  <c r="V614" i="2"/>
  <c r="AM614" i="2" s="1"/>
  <c r="W614" i="2"/>
  <c r="AD614" i="2"/>
  <c r="S615" i="2"/>
  <c r="AJ615" i="2" s="1"/>
  <c r="T615" i="2"/>
  <c r="V615" i="2"/>
  <c r="AM615" i="2" s="1"/>
  <c r="W615" i="2"/>
  <c r="X615" i="2"/>
  <c r="Y615" i="2"/>
  <c r="Z615" i="2"/>
  <c r="AD615" i="2"/>
  <c r="AF615" i="2"/>
  <c r="AG615" i="2"/>
  <c r="S616" i="2"/>
  <c r="T616" i="2"/>
  <c r="AI616" i="2" s="1"/>
  <c r="V616" i="2"/>
  <c r="W616" i="2"/>
  <c r="AD616" i="2"/>
  <c r="AF616" i="2" s="1"/>
  <c r="AH616" i="2"/>
  <c r="AM616" i="2"/>
  <c r="S617" i="2"/>
  <c r="T617" i="2"/>
  <c r="V617" i="2"/>
  <c r="AM617" i="2" s="1"/>
  <c r="AN617" i="2" s="1"/>
  <c r="W617" i="2"/>
  <c r="X617" i="2" s="1"/>
  <c r="Y617" i="2"/>
  <c r="AD617" i="2"/>
  <c r="AH617" i="2" s="1"/>
  <c r="AG617" i="2"/>
  <c r="S618" i="2"/>
  <c r="T618" i="2"/>
  <c r="AI618" i="2" s="1"/>
  <c r="V618" i="2"/>
  <c r="W618" i="2"/>
  <c r="AD618" i="2"/>
  <c r="AF618" i="2" s="1"/>
  <c r="AH618" i="2"/>
  <c r="AM618" i="2"/>
  <c r="S619" i="2"/>
  <c r="T619" i="2"/>
  <c r="AJ619" i="2" s="1"/>
  <c r="V619" i="2"/>
  <c r="AM619" i="2" s="1"/>
  <c r="AN619" i="2" s="1"/>
  <c r="W619" i="2"/>
  <c r="AD619" i="2"/>
  <c r="AO619" i="2"/>
  <c r="S620" i="2"/>
  <c r="T620" i="2"/>
  <c r="V620" i="2"/>
  <c r="AM620" i="2" s="1"/>
  <c r="W620" i="2"/>
  <c r="AD620" i="2"/>
  <c r="S621" i="2"/>
  <c r="AJ621" i="2" s="1"/>
  <c r="T621" i="2"/>
  <c r="V621" i="2"/>
  <c r="AM621" i="2" s="1"/>
  <c r="AN621" i="2" s="1"/>
  <c r="W621" i="2"/>
  <c r="X621" i="2"/>
  <c r="AA621" i="2" s="1"/>
  <c r="Y621" i="2"/>
  <c r="Z621" i="2"/>
  <c r="AD621" i="2"/>
  <c r="AF621" i="2"/>
  <c r="AG621" i="2"/>
  <c r="S622" i="2"/>
  <c r="T622" i="2"/>
  <c r="V622" i="2"/>
  <c r="AM622" i="2" s="1"/>
  <c r="W622" i="2"/>
  <c r="AD622" i="2"/>
  <c r="S623" i="2"/>
  <c r="AJ623" i="2" s="1"/>
  <c r="T623" i="2"/>
  <c r="V623" i="2"/>
  <c r="AM623" i="2" s="1"/>
  <c r="W623" i="2"/>
  <c r="X623" i="2"/>
  <c r="Y623" i="2"/>
  <c r="Z623" i="2"/>
  <c r="AD623" i="2"/>
  <c r="AF623" i="2"/>
  <c r="AG623" i="2"/>
  <c r="S624" i="2"/>
  <c r="T624" i="2"/>
  <c r="AI624" i="2" s="1"/>
  <c r="V624" i="2"/>
  <c r="W624" i="2"/>
  <c r="AD624" i="2"/>
  <c r="AF624" i="2" s="1"/>
  <c r="AH624" i="2"/>
  <c r="AM624" i="2"/>
  <c r="S625" i="2"/>
  <c r="T625" i="2"/>
  <c r="V625" i="2"/>
  <c r="AM625" i="2" s="1"/>
  <c r="AN625" i="2" s="1"/>
  <c r="W625" i="2"/>
  <c r="X625" i="2" s="1"/>
  <c r="Y625" i="2"/>
  <c r="AD625" i="2"/>
  <c r="AH625" i="2" s="1"/>
  <c r="AG625" i="2"/>
  <c r="S626" i="2"/>
  <c r="T626" i="2"/>
  <c r="AI626" i="2" s="1"/>
  <c r="V626" i="2"/>
  <c r="W626" i="2"/>
  <c r="AD626" i="2"/>
  <c r="AF626" i="2" s="1"/>
  <c r="AH626" i="2"/>
  <c r="AM626" i="2"/>
  <c r="S627" i="2"/>
  <c r="T627" i="2"/>
  <c r="AJ627" i="2" s="1"/>
  <c r="V627" i="2"/>
  <c r="AM627" i="2" s="1"/>
  <c r="AN627" i="2" s="1"/>
  <c r="W627" i="2"/>
  <c r="AD627" i="2"/>
  <c r="AO627" i="2"/>
  <c r="S628" i="2"/>
  <c r="T628" i="2"/>
  <c r="V628" i="2"/>
  <c r="AM628" i="2" s="1"/>
  <c r="W628" i="2"/>
  <c r="AD628" i="2"/>
  <c r="S629" i="2"/>
  <c r="AJ629" i="2" s="1"/>
  <c r="T629" i="2"/>
  <c r="V629" i="2"/>
  <c r="AM629" i="2" s="1"/>
  <c r="AN629" i="2" s="1"/>
  <c r="W629" i="2"/>
  <c r="X629" i="2"/>
  <c r="AA629" i="2" s="1"/>
  <c r="Y629" i="2"/>
  <c r="Z629" i="2"/>
  <c r="AD629" i="2"/>
  <c r="AF629" i="2"/>
  <c r="AG629" i="2"/>
  <c r="S630" i="2"/>
  <c r="T630" i="2"/>
  <c r="V630" i="2"/>
  <c r="AM630" i="2" s="1"/>
  <c r="W630" i="2"/>
  <c r="AD630" i="2"/>
  <c r="S631" i="2"/>
  <c r="AJ631" i="2" s="1"/>
  <c r="T631" i="2"/>
  <c r="V631" i="2"/>
  <c r="AM631" i="2" s="1"/>
  <c r="W631" i="2"/>
  <c r="X631" i="2"/>
  <c r="Y631" i="2"/>
  <c r="Z631" i="2"/>
  <c r="AD631" i="2"/>
  <c r="AF631" i="2"/>
  <c r="AG631" i="2"/>
  <c r="S632" i="2"/>
  <c r="T632" i="2"/>
  <c r="AI632" i="2" s="1"/>
  <c r="V632" i="2"/>
  <c r="W632" i="2"/>
  <c r="AD632" i="2"/>
  <c r="AF632" i="2" s="1"/>
  <c r="AH632" i="2"/>
  <c r="AM632" i="2"/>
  <c r="S633" i="2"/>
  <c r="T633" i="2"/>
  <c r="V633" i="2"/>
  <c r="AM633" i="2" s="1"/>
  <c r="AN633" i="2" s="1"/>
  <c r="W633" i="2"/>
  <c r="X633" i="2" s="1"/>
  <c r="Y633" i="2"/>
  <c r="AD633" i="2"/>
  <c r="AH633" i="2" s="1"/>
  <c r="AG633" i="2"/>
  <c r="S634" i="2"/>
  <c r="T634" i="2"/>
  <c r="AI634" i="2" s="1"/>
  <c r="V634" i="2"/>
  <c r="W634" i="2"/>
  <c r="AD634" i="2"/>
  <c r="AF634" i="2" s="1"/>
  <c r="AH634" i="2"/>
  <c r="AM634" i="2"/>
  <c r="S635" i="2"/>
  <c r="T635" i="2"/>
  <c r="AJ635" i="2" s="1"/>
  <c r="V635" i="2"/>
  <c r="AM635" i="2" s="1"/>
  <c r="AN635" i="2" s="1"/>
  <c r="W635" i="2"/>
  <c r="AD635" i="2"/>
  <c r="AO635" i="2"/>
  <c r="S636" i="2"/>
  <c r="T636" i="2"/>
  <c r="V636" i="2"/>
  <c r="AM636" i="2" s="1"/>
  <c r="W636" i="2"/>
  <c r="AD636" i="2"/>
  <c r="S637" i="2"/>
  <c r="AJ637" i="2" s="1"/>
  <c r="T637" i="2"/>
  <c r="V637" i="2"/>
  <c r="AM637" i="2" s="1"/>
  <c r="AN637" i="2" s="1"/>
  <c r="W637" i="2"/>
  <c r="X637" i="2"/>
  <c r="AA637" i="2" s="1"/>
  <c r="Y637" i="2"/>
  <c r="Z637" i="2"/>
  <c r="AD637" i="2"/>
  <c r="AF637" i="2"/>
  <c r="AG637" i="2"/>
  <c r="S638" i="2"/>
  <c r="T638" i="2"/>
  <c r="V638" i="2"/>
  <c r="AM638" i="2" s="1"/>
  <c r="W638" i="2"/>
  <c r="AD638" i="2"/>
  <c r="S639" i="2"/>
  <c r="AJ639" i="2" s="1"/>
  <c r="T639" i="2"/>
  <c r="V639" i="2"/>
  <c r="AM639" i="2" s="1"/>
  <c r="W639" i="2"/>
  <c r="X639" i="2"/>
  <c r="AA639" i="2" s="1"/>
  <c r="Y639" i="2"/>
  <c r="Z639" i="2"/>
  <c r="AD639" i="2"/>
  <c r="AF639" i="2"/>
  <c r="AG639" i="2"/>
  <c r="S640" i="2"/>
  <c r="T640" i="2"/>
  <c r="AI640" i="2" s="1"/>
  <c r="V640" i="2"/>
  <c r="W640" i="2"/>
  <c r="AD640" i="2"/>
  <c r="AF640" i="2" s="1"/>
  <c r="AH640" i="2"/>
  <c r="AM640" i="2"/>
  <c r="S641" i="2"/>
  <c r="T641" i="2"/>
  <c r="V641" i="2"/>
  <c r="AM641" i="2" s="1"/>
  <c r="AN641" i="2" s="1"/>
  <c r="W641" i="2"/>
  <c r="X641" i="2" s="1"/>
  <c r="AA641" i="2" s="1"/>
  <c r="Y641" i="2"/>
  <c r="AD641" i="2"/>
  <c r="AH641" i="2" s="1"/>
  <c r="AG641" i="2"/>
  <c r="S642" i="2"/>
  <c r="T642" i="2"/>
  <c r="AI642" i="2" s="1"/>
  <c r="V642" i="2"/>
  <c r="W642" i="2"/>
  <c r="AD642" i="2"/>
  <c r="AF642" i="2" s="1"/>
  <c r="AH642" i="2"/>
  <c r="AM642" i="2"/>
  <c r="S643" i="2"/>
  <c r="T643" i="2"/>
  <c r="AJ643" i="2" s="1"/>
  <c r="V643" i="2"/>
  <c r="AM643" i="2" s="1"/>
  <c r="AN643" i="2" s="1"/>
  <c r="W643" i="2"/>
  <c r="AD643" i="2"/>
  <c r="AO643" i="2"/>
  <c r="S644" i="2"/>
  <c r="T644" i="2"/>
  <c r="V644" i="2"/>
  <c r="AM644" i="2" s="1"/>
  <c r="W644" i="2"/>
  <c r="AD644" i="2"/>
  <c r="S645" i="2"/>
  <c r="AJ645" i="2" s="1"/>
  <c r="T645" i="2"/>
  <c r="V645" i="2"/>
  <c r="AM645" i="2" s="1"/>
  <c r="AN645" i="2" s="1"/>
  <c r="W645" i="2"/>
  <c r="X645" i="2"/>
  <c r="AA645" i="2" s="1"/>
  <c r="Y645" i="2"/>
  <c r="Z645" i="2"/>
  <c r="AD645" i="2"/>
  <c r="AF645" i="2"/>
  <c r="AG645" i="2"/>
  <c r="S646" i="2"/>
  <c r="T646" i="2"/>
  <c r="V646" i="2"/>
  <c r="AM646" i="2" s="1"/>
  <c r="W646" i="2"/>
  <c r="AD646" i="2"/>
  <c r="S647" i="2"/>
  <c r="AJ647" i="2" s="1"/>
  <c r="T647" i="2"/>
  <c r="V647" i="2"/>
  <c r="AM647" i="2" s="1"/>
  <c r="W647" i="2"/>
  <c r="X647" i="2"/>
  <c r="Y647" i="2"/>
  <c r="Z647" i="2"/>
  <c r="AD647" i="2"/>
  <c r="AF647" i="2"/>
  <c r="AG647" i="2"/>
  <c r="S648" i="2"/>
  <c r="T648" i="2"/>
  <c r="AI648" i="2" s="1"/>
  <c r="V648" i="2"/>
  <c r="W648" i="2"/>
  <c r="AD648" i="2"/>
  <c r="AF648" i="2" s="1"/>
  <c r="AH648" i="2"/>
  <c r="AM648" i="2"/>
  <c r="S649" i="2"/>
  <c r="T649" i="2"/>
  <c r="V649" i="2"/>
  <c r="AM649" i="2" s="1"/>
  <c r="AN649" i="2" s="1"/>
  <c r="W649" i="2"/>
  <c r="X649" i="2" s="1"/>
  <c r="Y649" i="2"/>
  <c r="AD649" i="2"/>
  <c r="AH649" i="2" s="1"/>
  <c r="AG649" i="2"/>
  <c r="S650" i="2"/>
  <c r="T650" i="2"/>
  <c r="AI650" i="2" s="1"/>
  <c r="V650" i="2"/>
  <c r="W650" i="2"/>
  <c r="AD650" i="2"/>
  <c r="AF650" i="2" s="1"/>
  <c r="AH650" i="2"/>
  <c r="AM650" i="2"/>
  <c r="S651" i="2"/>
  <c r="T651" i="2"/>
  <c r="AJ651" i="2" s="1"/>
  <c r="V651" i="2"/>
  <c r="AM651" i="2" s="1"/>
  <c r="AN651" i="2" s="1"/>
  <c r="W651" i="2"/>
  <c r="AD651" i="2"/>
  <c r="AO651" i="2"/>
  <c r="S652" i="2"/>
  <c r="T652" i="2"/>
  <c r="V652" i="2"/>
  <c r="AM652" i="2" s="1"/>
  <c r="W652" i="2"/>
  <c r="AD652" i="2"/>
  <c r="S653" i="2"/>
  <c r="AJ653" i="2" s="1"/>
  <c r="T653" i="2"/>
  <c r="V653" i="2"/>
  <c r="AM653" i="2" s="1"/>
  <c r="AN653" i="2" s="1"/>
  <c r="W653" i="2"/>
  <c r="X653" i="2"/>
  <c r="AA653" i="2" s="1"/>
  <c r="Y653" i="2"/>
  <c r="Z653" i="2"/>
  <c r="AD653" i="2"/>
  <c r="AF653" i="2"/>
  <c r="AG653" i="2"/>
  <c r="S654" i="2"/>
  <c r="T654" i="2"/>
  <c r="V654" i="2"/>
  <c r="AM654" i="2" s="1"/>
  <c r="W654" i="2"/>
  <c r="AD654" i="2"/>
  <c r="S655" i="2"/>
  <c r="AJ655" i="2" s="1"/>
  <c r="T655" i="2"/>
  <c r="V655" i="2"/>
  <c r="AM655" i="2" s="1"/>
  <c r="W655" i="2"/>
  <c r="X655" i="2"/>
  <c r="Y655" i="2"/>
  <c r="Z655" i="2"/>
  <c r="AD655" i="2"/>
  <c r="AF655" i="2"/>
  <c r="AG655" i="2"/>
  <c r="S656" i="2"/>
  <c r="T656" i="2"/>
  <c r="AI656" i="2" s="1"/>
  <c r="V656" i="2"/>
  <c r="W656" i="2"/>
  <c r="AD656" i="2"/>
  <c r="AF656" i="2" s="1"/>
  <c r="AH656" i="2"/>
  <c r="AM656" i="2"/>
  <c r="S657" i="2"/>
  <c r="T657" i="2"/>
  <c r="V657" i="2"/>
  <c r="AM657" i="2" s="1"/>
  <c r="AN657" i="2" s="1"/>
  <c r="W657" i="2"/>
  <c r="X657" i="2" s="1"/>
  <c r="AA657" i="2" s="1"/>
  <c r="Y657" i="2"/>
  <c r="AD657" i="2"/>
  <c r="AH657" i="2" s="1"/>
  <c r="AG657" i="2"/>
  <c r="S658" i="2"/>
  <c r="T658" i="2"/>
  <c r="AI658" i="2" s="1"/>
  <c r="V658" i="2"/>
  <c r="W658" i="2"/>
  <c r="AD658" i="2"/>
  <c r="AF658" i="2" s="1"/>
  <c r="AH658" i="2"/>
  <c r="AM658" i="2"/>
  <c r="S659" i="2"/>
  <c r="T659" i="2"/>
  <c r="AJ659" i="2" s="1"/>
  <c r="V659" i="2"/>
  <c r="AM659" i="2" s="1"/>
  <c r="AN659" i="2" s="1"/>
  <c r="W659" i="2"/>
  <c r="AD659" i="2"/>
  <c r="AO659" i="2"/>
  <c r="S660" i="2"/>
  <c r="T660" i="2"/>
  <c r="V660" i="2"/>
  <c r="AM660" i="2" s="1"/>
  <c r="W660" i="2"/>
  <c r="AD660" i="2"/>
  <c r="S661" i="2"/>
  <c r="AJ661" i="2" s="1"/>
  <c r="T661" i="2"/>
  <c r="V661" i="2"/>
  <c r="AM661" i="2" s="1"/>
  <c r="AN661" i="2" s="1"/>
  <c r="W661" i="2"/>
  <c r="X661" i="2"/>
  <c r="AA661" i="2" s="1"/>
  <c r="Y661" i="2"/>
  <c r="Z661" i="2"/>
  <c r="AD661" i="2"/>
  <c r="AF661" i="2"/>
  <c r="AG661" i="2"/>
  <c r="S662" i="2"/>
  <c r="T662" i="2"/>
  <c r="V662" i="2"/>
  <c r="AM662" i="2" s="1"/>
  <c r="W662" i="2"/>
  <c r="AD662" i="2"/>
  <c r="S663" i="2"/>
  <c r="AJ663" i="2" s="1"/>
  <c r="T663" i="2"/>
  <c r="V663" i="2"/>
  <c r="AM663" i="2" s="1"/>
  <c r="W663" i="2"/>
  <c r="X663" i="2"/>
  <c r="AA663" i="2" s="1"/>
  <c r="Y663" i="2"/>
  <c r="Z663" i="2"/>
  <c r="AD663" i="2"/>
  <c r="AF663" i="2"/>
  <c r="AG663" i="2"/>
  <c r="S664" i="2"/>
  <c r="T664" i="2"/>
  <c r="AI664" i="2" s="1"/>
  <c r="V664" i="2"/>
  <c r="W664" i="2"/>
  <c r="AD664" i="2"/>
  <c r="AF664" i="2" s="1"/>
  <c r="AH664" i="2"/>
  <c r="AM664" i="2"/>
  <c r="S665" i="2"/>
  <c r="T665" i="2"/>
  <c r="V665" i="2"/>
  <c r="AM665" i="2" s="1"/>
  <c r="AN665" i="2" s="1"/>
  <c r="W665" i="2"/>
  <c r="X665" i="2" s="1"/>
  <c r="AA665" i="2" s="1"/>
  <c r="Y665" i="2"/>
  <c r="AD665" i="2"/>
  <c r="AH665" i="2" s="1"/>
  <c r="AG665" i="2"/>
  <c r="S666" i="2"/>
  <c r="T666" i="2"/>
  <c r="AI666" i="2" s="1"/>
  <c r="V666" i="2"/>
  <c r="W666" i="2"/>
  <c r="AD666" i="2"/>
  <c r="AF666" i="2" s="1"/>
  <c r="AH666" i="2"/>
  <c r="AM666" i="2"/>
  <c r="S667" i="2"/>
  <c r="T667" i="2"/>
  <c r="AJ667" i="2" s="1"/>
  <c r="V667" i="2"/>
  <c r="AM667" i="2" s="1"/>
  <c r="AN667" i="2" s="1"/>
  <c r="W667" i="2"/>
  <c r="AD667" i="2"/>
  <c r="AO667" i="2"/>
  <c r="S668" i="2"/>
  <c r="T668" i="2"/>
  <c r="V668" i="2"/>
  <c r="AM668" i="2" s="1"/>
  <c r="W668" i="2"/>
  <c r="AD668" i="2"/>
  <c r="S669" i="2"/>
  <c r="AJ669" i="2" s="1"/>
  <c r="T669" i="2"/>
  <c r="V669" i="2"/>
  <c r="AM669" i="2" s="1"/>
  <c r="AN669" i="2" s="1"/>
  <c r="W669" i="2"/>
  <c r="X669" i="2"/>
  <c r="AA669" i="2" s="1"/>
  <c r="Y669" i="2"/>
  <c r="Z669" i="2"/>
  <c r="AD669" i="2"/>
  <c r="AF669" i="2"/>
  <c r="AG669" i="2"/>
  <c r="S670" i="2"/>
  <c r="T670" i="2"/>
  <c r="V670" i="2"/>
  <c r="AM670" i="2" s="1"/>
  <c r="W670" i="2"/>
  <c r="AD670" i="2"/>
  <c r="S671" i="2"/>
  <c r="AJ671" i="2" s="1"/>
  <c r="T671" i="2"/>
  <c r="V671" i="2"/>
  <c r="AM671" i="2" s="1"/>
  <c r="W671" i="2"/>
  <c r="X671" i="2"/>
  <c r="AA671" i="2" s="1"/>
  <c r="Y671" i="2"/>
  <c r="Z671" i="2"/>
  <c r="AD671" i="2"/>
  <c r="AF671" i="2"/>
  <c r="AG671" i="2"/>
  <c r="S672" i="2"/>
  <c r="T672" i="2"/>
  <c r="AI672" i="2" s="1"/>
  <c r="V672" i="2"/>
  <c r="W672" i="2"/>
  <c r="X672" i="2" s="1"/>
  <c r="AD672" i="2"/>
  <c r="AH672" i="2" s="1"/>
  <c r="AM672" i="2"/>
  <c r="S673" i="2"/>
  <c r="T673" i="2"/>
  <c r="V673" i="2"/>
  <c r="AM673" i="2" s="1"/>
  <c r="W673" i="2"/>
  <c r="X673" i="2" s="1"/>
  <c r="Y673" i="2"/>
  <c r="AD673" i="2"/>
  <c r="AH673" i="2" s="1"/>
  <c r="AG673" i="2"/>
  <c r="S674" i="2"/>
  <c r="T674" i="2"/>
  <c r="V674" i="2"/>
  <c r="AM674" i="2" s="1"/>
  <c r="W674" i="2"/>
  <c r="X674" i="2"/>
  <c r="AD674" i="2"/>
  <c r="AI674" i="2"/>
  <c r="S675" i="2"/>
  <c r="T675" i="2"/>
  <c r="V675" i="2"/>
  <c r="AM675" i="2" s="1"/>
  <c r="W675" i="2"/>
  <c r="Y675" i="2" s="1"/>
  <c r="X675" i="2"/>
  <c r="Z675" i="2"/>
  <c r="AD675" i="2"/>
  <c r="AF675" i="2"/>
  <c r="AJ675" i="2"/>
  <c r="S676" i="2"/>
  <c r="T676" i="2"/>
  <c r="V676" i="2"/>
  <c r="W676" i="2"/>
  <c r="X676" i="2" s="1"/>
  <c r="AA676" i="2" s="1"/>
  <c r="AD676" i="2"/>
  <c r="AI676" i="2"/>
  <c r="AM676" i="2"/>
  <c r="S677" i="2"/>
  <c r="T677" i="2"/>
  <c r="V677" i="2"/>
  <c r="AM677" i="2" s="1"/>
  <c r="W677" i="2"/>
  <c r="Y677" i="2" s="1"/>
  <c r="X677" i="2"/>
  <c r="AA677" i="2" s="1"/>
  <c r="Z677" i="2"/>
  <c r="AD677" i="2"/>
  <c r="AF677" i="2"/>
  <c r="AJ677" i="2"/>
  <c r="S678" i="2"/>
  <c r="T678" i="2"/>
  <c r="V678" i="2"/>
  <c r="W678" i="2"/>
  <c r="X678" i="2" s="1"/>
  <c r="AA678" i="2" s="1"/>
  <c r="AD678" i="2"/>
  <c r="AI678" i="2"/>
  <c r="AM678" i="2"/>
  <c r="S679" i="2"/>
  <c r="T679" i="2"/>
  <c r="V679" i="2"/>
  <c r="AM679" i="2" s="1"/>
  <c r="W679" i="2"/>
  <c r="Y679" i="2" s="1"/>
  <c r="X679" i="2"/>
  <c r="AA679" i="2" s="1"/>
  <c r="Z679" i="2"/>
  <c r="AD679" i="2"/>
  <c r="AF679" i="2"/>
  <c r="AJ679" i="2"/>
  <c r="S680" i="2"/>
  <c r="T680" i="2"/>
  <c r="AI680" i="2" s="1"/>
  <c r="V680" i="2"/>
  <c r="W680" i="2"/>
  <c r="X680" i="2" s="1"/>
  <c r="AD680" i="2"/>
  <c r="AH680" i="2" s="1"/>
  <c r="AM680" i="2"/>
  <c r="S681" i="2"/>
  <c r="AJ681" i="2" s="1"/>
  <c r="T681" i="2"/>
  <c r="AI681" i="2" s="1"/>
  <c r="V681" i="2"/>
  <c r="AM681" i="2" s="1"/>
  <c r="W681" i="2"/>
  <c r="AD681" i="2"/>
  <c r="S682" i="2"/>
  <c r="T682" i="2"/>
  <c r="V682" i="2"/>
  <c r="W682" i="2"/>
  <c r="X682" i="2"/>
  <c r="AA682" i="2" s="1"/>
  <c r="AD682" i="2"/>
  <c r="AM682" i="2"/>
  <c r="S683" i="2"/>
  <c r="AJ683" i="2" s="1"/>
  <c r="T683" i="2"/>
  <c r="AI683" i="2" s="1"/>
  <c r="V683" i="2"/>
  <c r="AM683" i="2" s="1"/>
  <c r="W683" i="2"/>
  <c r="AD683" i="2"/>
  <c r="S684" i="2"/>
  <c r="T684" i="2"/>
  <c r="V684" i="2"/>
  <c r="W684" i="2"/>
  <c r="X684" i="2"/>
  <c r="AA684" i="2" s="1"/>
  <c r="AD684" i="2"/>
  <c r="AM684" i="2"/>
  <c r="S685" i="2"/>
  <c r="AJ685" i="2" s="1"/>
  <c r="T685" i="2"/>
  <c r="AI685" i="2" s="1"/>
  <c r="V685" i="2"/>
  <c r="AM685" i="2" s="1"/>
  <c r="W685" i="2"/>
  <c r="AD685" i="2"/>
  <c r="S686" i="2"/>
  <c r="T686" i="2"/>
  <c r="V686" i="2"/>
  <c r="W686" i="2"/>
  <c r="X686" i="2"/>
  <c r="AA686" i="2" s="1"/>
  <c r="AD686" i="2"/>
  <c r="AM686" i="2"/>
  <c r="S687" i="2"/>
  <c r="AJ687" i="2" s="1"/>
  <c r="T687" i="2"/>
  <c r="AI687" i="2" s="1"/>
  <c r="V687" i="2"/>
  <c r="AM687" i="2" s="1"/>
  <c r="W687" i="2"/>
  <c r="AD687" i="2"/>
  <c r="S688" i="2"/>
  <c r="T688" i="2"/>
  <c r="V688" i="2"/>
  <c r="W688" i="2"/>
  <c r="X688" i="2"/>
  <c r="AA688" i="2" s="1"/>
  <c r="AD688" i="2"/>
  <c r="AM688" i="2"/>
  <c r="S689" i="2"/>
  <c r="AJ689" i="2" s="1"/>
  <c r="T689" i="2"/>
  <c r="AI689" i="2" s="1"/>
  <c r="V689" i="2"/>
  <c r="AM689" i="2" s="1"/>
  <c r="W689" i="2"/>
  <c r="AD689" i="2"/>
  <c r="S690" i="2"/>
  <c r="T690" i="2"/>
  <c r="V690" i="2"/>
  <c r="W690" i="2"/>
  <c r="X690" i="2"/>
  <c r="AA690" i="2" s="1"/>
  <c r="AD690" i="2"/>
  <c r="AM690" i="2"/>
  <c r="S691" i="2"/>
  <c r="AJ691" i="2" s="1"/>
  <c r="T691" i="2"/>
  <c r="AI691" i="2" s="1"/>
  <c r="V691" i="2"/>
  <c r="AM691" i="2" s="1"/>
  <c r="W691" i="2"/>
  <c r="AD691" i="2"/>
  <c r="AG691" i="2" s="1"/>
  <c r="S692" i="2"/>
  <c r="T692" i="2"/>
  <c r="V692" i="2"/>
  <c r="W692" i="2"/>
  <c r="X692" i="2"/>
  <c r="AA692" i="2" s="1"/>
  <c r="AD692" i="2"/>
  <c r="AM692" i="2"/>
  <c r="S693" i="2"/>
  <c r="T693" i="2"/>
  <c r="AI693" i="2" s="1"/>
  <c r="V693" i="2"/>
  <c r="AM693" i="2" s="1"/>
  <c r="W693" i="2"/>
  <c r="Y693" i="2" s="1"/>
  <c r="AD693" i="2"/>
  <c r="S694" i="2"/>
  <c r="T694" i="2"/>
  <c r="V694" i="2"/>
  <c r="W694" i="2"/>
  <c r="X694" i="2"/>
  <c r="AA694" i="2" s="1"/>
  <c r="AD694" i="2"/>
  <c r="AM694" i="2"/>
  <c r="S695" i="2"/>
  <c r="T695" i="2"/>
  <c r="AI695" i="2" s="1"/>
  <c r="V695" i="2"/>
  <c r="AM695" i="2" s="1"/>
  <c r="W695" i="2"/>
  <c r="AD695" i="2"/>
  <c r="AG695" i="2" s="1"/>
  <c r="S696" i="2"/>
  <c r="T696" i="2"/>
  <c r="V696" i="2"/>
  <c r="W696" i="2"/>
  <c r="X696" i="2"/>
  <c r="AA696" i="2" s="1"/>
  <c r="AD696" i="2"/>
  <c r="AM696" i="2"/>
  <c r="S697" i="2"/>
  <c r="T697" i="2"/>
  <c r="AI697" i="2" s="1"/>
  <c r="V697" i="2"/>
  <c r="AM697" i="2" s="1"/>
  <c r="W697" i="2"/>
  <c r="Y697" i="2" s="1"/>
  <c r="AD697" i="2"/>
  <c r="S698" i="2"/>
  <c r="T698" i="2"/>
  <c r="V698" i="2"/>
  <c r="W698" i="2"/>
  <c r="X698" i="2"/>
  <c r="AA698" i="2" s="1"/>
  <c r="AD698" i="2"/>
  <c r="AM698" i="2"/>
  <c r="S699" i="2"/>
  <c r="T699" i="2"/>
  <c r="AI699" i="2" s="1"/>
  <c r="V699" i="2"/>
  <c r="AM699" i="2" s="1"/>
  <c r="W699" i="2"/>
  <c r="AD699" i="2"/>
  <c r="AG699" i="2" s="1"/>
  <c r="S700" i="2"/>
  <c r="T700" i="2"/>
  <c r="V700" i="2"/>
  <c r="W700" i="2"/>
  <c r="X700" i="2"/>
  <c r="AA700" i="2" s="1"/>
  <c r="AD700" i="2"/>
  <c r="AM700" i="2"/>
  <c r="S701" i="2"/>
  <c r="T701" i="2"/>
  <c r="AI701" i="2" s="1"/>
  <c r="V701" i="2"/>
  <c r="AM701" i="2" s="1"/>
  <c r="W701" i="2"/>
  <c r="Y701" i="2" s="1"/>
  <c r="AD701" i="2"/>
  <c r="S702" i="2"/>
  <c r="T702" i="2"/>
  <c r="V702" i="2"/>
  <c r="W702" i="2"/>
  <c r="X702" i="2"/>
  <c r="AA702" i="2" s="1"/>
  <c r="AD702" i="2"/>
  <c r="AM702" i="2"/>
  <c r="S703" i="2"/>
  <c r="T703" i="2"/>
  <c r="AI703" i="2" s="1"/>
  <c r="V703" i="2"/>
  <c r="AM703" i="2" s="1"/>
  <c r="W703" i="2"/>
  <c r="AD703" i="2"/>
  <c r="AG703" i="2" s="1"/>
  <c r="S704" i="2"/>
  <c r="T704" i="2"/>
  <c r="V704" i="2"/>
  <c r="W704" i="2"/>
  <c r="X704" i="2"/>
  <c r="AA704" i="2" s="1"/>
  <c r="AD704" i="2"/>
  <c r="AM704" i="2"/>
  <c r="S705" i="2"/>
  <c r="T705" i="2"/>
  <c r="AI705" i="2" s="1"/>
  <c r="V705" i="2"/>
  <c r="AM705" i="2" s="1"/>
  <c r="W705" i="2"/>
  <c r="Y705" i="2" s="1"/>
  <c r="AD705" i="2"/>
  <c r="S706" i="2"/>
  <c r="T706" i="2"/>
  <c r="V706" i="2"/>
  <c r="W706" i="2"/>
  <c r="X706" i="2"/>
  <c r="AA706" i="2" s="1"/>
  <c r="AD706" i="2"/>
  <c r="AM706" i="2"/>
  <c r="S707" i="2"/>
  <c r="T707" i="2"/>
  <c r="AI707" i="2" s="1"/>
  <c r="V707" i="2"/>
  <c r="AM707" i="2" s="1"/>
  <c r="W707" i="2"/>
  <c r="AD707" i="2"/>
  <c r="AG707" i="2" s="1"/>
  <c r="S708" i="2"/>
  <c r="T708" i="2"/>
  <c r="V708" i="2"/>
  <c r="W708" i="2"/>
  <c r="X708" i="2"/>
  <c r="AA708" i="2" s="1"/>
  <c r="AD708" i="2"/>
  <c r="AM708" i="2"/>
  <c r="S709" i="2"/>
  <c r="T709" i="2"/>
  <c r="AI709" i="2" s="1"/>
  <c r="V709" i="2"/>
  <c r="AM709" i="2" s="1"/>
  <c r="W709" i="2"/>
  <c r="Y709" i="2" s="1"/>
  <c r="AD709" i="2"/>
  <c r="S710" i="2"/>
  <c r="T710" i="2"/>
  <c r="V710" i="2"/>
  <c r="W710" i="2"/>
  <c r="X710" i="2"/>
  <c r="AA710" i="2" s="1"/>
  <c r="AD710" i="2"/>
  <c r="AM710" i="2"/>
  <c r="S711" i="2"/>
  <c r="T711" i="2"/>
  <c r="AI711" i="2" s="1"/>
  <c r="V711" i="2"/>
  <c r="AM711" i="2" s="1"/>
  <c r="W711" i="2"/>
  <c r="AD711" i="2"/>
  <c r="AG711" i="2" s="1"/>
  <c r="S712" i="2"/>
  <c r="T712" i="2"/>
  <c r="V712" i="2"/>
  <c r="W712" i="2"/>
  <c r="X712" i="2"/>
  <c r="AA712" i="2" s="1"/>
  <c r="AD712" i="2"/>
  <c r="AM712" i="2"/>
  <c r="S713" i="2"/>
  <c r="T713" i="2"/>
  <c r="AI713" i="2" s="1"/>
  <c r="V713" i="2"/>
  <c r="AM713" i="2" s="1"/>
  <c r="W713" i="2"/>
  <c r="Y713" i="2" s="1"/>
  <c r="AD713" i="2"/>
  <c r="S714" i="2"/>
  <c r="T714" i="2"/>
  <c r="V714" i="2"/>
  <c r="W714" i="2"/>
  <c r="X714" i="2"/>
  <c r="AA714" i="2" s="1"/>
  <c r="AD714" i="2"/>
  <c r="AM714" i="2"/>
  <c r="S715" i="2"/>
  <c r="T715" i="2"/>
  <c r="AI715" i="2" s="1"/>
  <c r="V715" i="2"/>
  <c r="AM715" i="2" s="1"/>
  <c r="W715" i="2"/>
  <c r="AD715" i="2"/>
  <c r="AG715" i="2" s="1"/>
  <c r="S716" i="2"/>
  <c r="T716" i="2"/>
  <c r="V716" i="2"/>
  <c r="W716" i="2"/>
  <c r="X716" i="2"/>
  <c r="AA716" i="2" s="1"/>
  <c r="AD716" i="2"/>
  <c r="AM716" i="2"/>
  <c r="S717" i="2"/>
  <c r="T717" i="2"/>
  <c r="AI717" i="2" s="1"/>
  <c r="V717" i="2"/>
  <c r="AM717" i="2" s="1"/>
  <c r="W717" i="2"/>
  <c r="Y717" i="2" s="1"/>
  <c r="AD717" i="2"/>
  <c r="S718" i="2"/>
  <c r="T718" i="2"/>
  <c r="V718" i="2"/>
  <c r="W718" i="2"/>
  <c r="X718" i="2"/>
  <c r="AA718" i="2" s="1"/>
  <c r="AD718" i="2"/>
  <c r="AM718" i="2"/>
  <c r="S719" i="2"/>
  <c r="T719" i="2"/>
  <c r="AI719" i="2" s="1"/>
  <c r="V719" i="2"/>
  <c r="AM719" i="2" s="1"/>
  <c r="W719" i="2"/>
  <c r="AD719" i="2"/>
  <c r="AG719" i="2" s="1"/>
  <c r="S720" i="2"/>
  <c r="T720" i="2"/>
  <c r="V720" i="2"/>
  <c r="W720" i="2"/>
  <c r="X720" i="2"/>
  <c r="AA720" i="2" s="1"/>
  <c r="AD720" i="2"/>
  <c r="AM720" i="2"/>
  <c r="S721" i="2"/>
  <c r="T721" i="2"/>
  <c r="AI721" i="2" s="1"/>
  <c r="V721" i="2"/>
  <c r="AM721" i="2" s="1"/>
  <c r="W721" i="2"/>
  <c r="Y721" i="2" s="1"/>
  <c r="AD721" i="2"/>
  <c r="S722" i="2"/>
  <c r="T722" i="2"/>
  <c r="V722" i="2"/>
  <c r="W722" i="2"/>
  <c r="X722" i="2"/>
  <c r="AA722" i="2" s="1"/>
  <c r="AD722" i="2"/>
  <c r="AM722" i="2"/>
  <c r="S723" i="2"/>
  <c r="T723" i="2"/>
  <c r="AI723" i="2" s="1"/>
  <c r="V723" i="2"/>
  <c r="AM723" i="2" s="1"/>
  <c r="W723" i="2"/>
  <c r="AD723" i="2"/>
  <c r="AG723" i="2" s="1"/>
  <c r="S724" i="2"/>
  <c r="T724" i="2"/>
  <c r="V724" i="2"/>
  <c r="W724" i="2"/>
  <c r="X724" i="2"/>
  <c r="AA724" i="2" s="1"/>
  <c r="AD724" i="2"/>
  <c r="AM724" i="2"/>
  <c r="S725" i="2"/>
  <c r="T725" i="2"/>
  <c r="AI725" i="2" s="1"/>
  <c r="V725" i="2"/>
  <c r="AM725" i="2" s="1"/>
  <c r="W725" i="2"/>
  <c r="Y725" i="2" s="1"/>
  <c r="AD725" i="2"/>
  <c r="S726" i="2"/>
  <c r="T726" i="2"/>
  <c r="V726" i="2"/>
  <c r="W726" i="2"/>
  <c r="X726" i="2"/>
  <c r="AA726" i="2" s="1"/>
  <c r="AD726" i="2"/>
  <c r="AM726" i="2"/>
  <c r="S727" i="2"/>
  <c r="T727" i="2"/>
  <c r="AI727" i="2" s="1"/>
  <c r="V727" i="2"/>
  <c r="AM727" i="2" s="1"/>
  <c r="W727" i="2"/>
  <c r="AD727" i="2"/>
  <c r="AG727" i="2" s="1"/>
  <c r="S728" i="2"/>
  <c r="T728" i="2"/>
  <c r="V728" i="2"/>
  <c r="W728" i="2"/>
  <c r="X728" i="2"/>
  <c r="AA728" i="2" s="1"/>
  <c r="AD728" i="2"/>
  <c r="AM728" i="2"/>
  <c r="S729" i="2"/>
  <c r="T729" i="2"/>
  <c r="AI729" i="2" s="1"/>
  <c r="V729" i="2"/>
  <c r="AM729" i="2" s="1"/>
  <c r="W729" i="2"/>
  <c r="Y729" i="2" s="1"/>
  <c r="AD729" i="2"/>
  <c r="S730" i="2"/>
  <c r="T730" i="2"/>
  <c r="V730" i="2"/>
  <c r="W730" i="2"/>
  <c r="X730" i="2"/>
  <c r="AA730" i="2" s="1"/>
  <c r="AD730" i="2"/>
  <c r="AM730" i="2"/>
  <c r="S731" i="2"/>
  <c r="T731" i="2"/>
  <c r="AI731" i="2" s="1"/>
  <c r="V731" i="2"/>
  <c r="AM731" i="2" s="1"/>
  <c r="W731" i="2"/>
  <c r="AD731" i="2"/>
  <c r="AG731" i="2" s="1"/>
  <c r="S732" i="2"/>
  <c r="T732" i="2"/>
  <c r="V732" i="2"/>
  <c r="W732" i="2"/>
  <c r="X732" i="2"/>
  <c r="AA732" i="2" s="1"/>
  <c r="AD732" i="2"/>
  <c r="AM732" i="2"/>
  <c r="S733" i="2"/>
  <c r="T733" i="2"/>
  <c r="AI733" i="2" s="1"/>
  <c r="V733" i="2"/>
  <c r="AM733" i="2" s="1"/>
  <c r="W733" i="2"/>
  <c r="Y733" i="2" s="1"/>
  <c r="AD733" i="2"/>
  <c r="S734" i="2"/>
  <c r="T734" i="2"/>
  <c r="V734" i="2"/>
  <c r="W734" i="2"/>
  <c r="X734" i="2"/>
  <c r="AA734" i="2" s="1"/>
  <c r="AD734" i="2"/>
  <c r="AM734" i="2"/>
  <c r="S735" i="2"/>
  <c r="T735" i="2"/>
  <c r="AI735" i="2" s="1"/>
  <c r="V735" i="2"/>
  <c r="AM735" i="2" s="1"/>
  <c r="W735" i="2"/>
  <c r="AD735" i="2"/>
  <c r="AG735" i="2" s="1"/>
  <c r="S736" i="2"/>
  <c r="T736" i="2"/>
  <c r="V736" i="2"/>
  <c r="W736" i="2"/>
  <c r="X736" i="2"/>
  <c r="AA736" i="2" s="1"/>
  <c r="AD736" i="2"/>
  <c r="AM736" i="2"/>
  <c r="S737" i="2"/>
  <c r="T737" i="2"/>
  <c r="AI737" i="2" s="1"/>
  <c r="V737" i="2"/>
  <c r="AM737" i="2" s="1"/>
  <c r="W737" i="2"/>
  <c r="Y737" i="2" s="1"/>
  <c r="AD737" i="2"/>
  <c r="S738" i="2"/>
  <c r="T738" i="2"/>
  <c r="V738" i="2"/>
  <c r="W738" i="2"/>
  <c r="X738" i="2"/>
  <c r="AA738" i="2" s="1"/>
  <c r="AD738" i="2"/>
  <c r="AM738" i="2"/>
  <c r="S739" i="2"/>
  <c r="T739" i="2"/>
  <c r="AI739" i="2" s="1"/>
  <c r="V739" i="2"/>
  <c r="AM739" i="2" s="1"/>
  <c r="W739" i="2"/>
  <c r="AD739" i="2"/>
  <c r="AG739" i="2" s="1"/>
  <c r="S740" i="2"/>
  <c r="T740" i="2"/>
  <c r="V740" i="2"/>
  <c r="W740" i="2"/>
  <c r="X740" i="2"/>
  <c r="AA740" i="2" s="1"/>
  <c r="AD740" i="2"/>
  <c r="AM740" i="2"/>
  <c r="S741" i="2"/>
  <c r="T741" i="2"/>
  <c r="AI741" i="2" s="1"/>
  <c r="V741" i="2"/>
  <c r="AM741" i="2" s="1"/>
  <c r="W741" i="2"/>
  <c r="Y741" i="2" s="1"/>
  <c r="AD741" i="2"/>
  <c r="S742" i="2"/>
  <c r="T742" i="2"/>
  <c r="V742" i="2"/>
  <c r="W742" i="2"/>
  <c r="X742" i="2"/>
  <c r="AA742" i="2" s="1"/>
  <c r="AD742" i="2"/>
  <c r="AM742" i="2"/>
  <c r="S743" i="2"/>
  <c r="T743" i="2"/>
  <c r="AI743" i="2" s="1"/>
  <c r="V743" i="2"/>
  <c r="AM743" i="2" s="1"/>
  <c r="W743" i="2"/>
  <c r="AD743" i="2"/>
  <c r="AG743" i="2" s="1"/>
  <c r="S744" i="2"/>
  <c r="T744" i="2"/>
  <c r="V744" i="2"/>
  <c r="W744" i="2"/>
  <c r="X744" i="2"/>
  <c r="AA744" i="2" s="1"/>
  <c r="AD744" i="2"/>
  <c r="AM744" i="2"/>
  <c r="S745" i="2"/>
  <c r="T745" i="2"/>
  <c r="AI745" i="2" s="1"/>
  <c r="V745" i="2"/>
  <c r="AM745" i="2" s="1"/>
  <c r="W745" i="2"/>
  <c r="Y745" i="2" s="1"/>
  <c r="AD745" i="2"/>
  <c r="S746" i="2"/>
  <c r="T746" i="2"/>
  <c r="V746" i="2"/>
  <c r="W746" i="2"/>
  <c r="X746" i="2"/>
  <c r="AA746" i="2" s="1"/>
  <c r="AD746" i="2"/>
  <c r="AM746" i="2"/>
  <c r="S747" i="2"/>
  <c r="T747" i="2"/>
  <c r="AI747" i="2" s="1"/>
  <c r="V747" i="2"/>
  <c r="AM747" i="2" s="1"/>
  <c r="W747" i="2"/>
  <c r="AD747" i="2"/>
  <c r="AG747" i="2" s="1"/>
  <c r="S748" i="2"/>
  <c r="T748" i="2"/>
  <c r="V748" i="2"/>
  <c r="W748" i="2"/>
  <c r="X748" i="2"/>
  <c r="AA748" i="2" s="1"/>
  <c r="AD748" i="2"/>
  <c r="AM748" i="2"/>
  <c r="S749" i="2"/>
  <c r="T749" i="2"/>
  <c r="AI749" i="2" s="1"/>
  <c r="V749" i="2"/>
  <c r="AM749" i="2" s="1"/>
  <c r="W749" i="2"/>
  <c r="Y749" i="2" s="1"/>
  <c r="AD749" i="2"/>
  <c r="S750" i="2"/>
  <c r="T750" i="2"/>
  <c r="V750" i="2"/>
  <c r="W750" i="2"/>
  <c r="X750" i="2"/>
  <c r="AA750" i="2" s="1"/>
  <c r="AD750" i="2"/>
  <c r="AM750" i="2"/>
  <c r="S751" i="2"/>
  <c r="T751" i="2"/>
  <c r="AI751" i="2" s="1"/>
  <c r="V751" i="2"/>
  <c r="AM751" i="2" s="1"/>
  <c r="W751" i="2"/>
  <c r="AD751" i="2"/>
  <c r="AG751" i="2" s="1"/>
  <c r="S752" i="2"/>
  <c r="T752" i="2"/>
  <c r="V752" i="2"/>
  <c r="AM752" i="2" s="1"/>
  <c r="W752" i="2"/>
  <c r="X752" i="2"/>
  <c r="AD752" i="2"/>
  <c r="AI752" i="2"/>
  <c r="S753" i="2"/>
  <c r="T753" i="2"/>
  <c r="V753" i="2"/>
  <c r="AM753" i="2" s="1"/>
  <c r="W753" i="2"/>
  <c r="X753" i="2"/>
  <c r="Y753" i="2"/>
  <c r="Z753" i="2"/>
  <c r="AD753" i="2"/>
  <c r="AF753" i="2"/>
  <c r="AG753" i="2"/>
  <c r="AJ753" i="2"/>
  <c r="S754" i="2"/>
  <c r="T754" i="2"/>
  <c r="AI754" i="2" s="1"/>
  <c r="V754" i="2"/>
  <c r="W754" i="2"/>
  <c r="X754" i="2" s="1"/>
  <c r="AD754" i="2"/>
  <c r="AH754" i="2" s="1"/>
  <c r="AM754" i="2"/>
  <c r="S755" i="2"/>
  <c r="T755" i="2"/>
  <c r="V755" i="2"/>
  <c r="AM755" i="2" s="1"/>
  <c r="W755" i="2"/>
  <c r="Y755" i="2"/>
  <c r="AD755" i="2"/>
  <c r="AG755" i="2"/>
  <c r="S756" i="2"/>
  <c r="T756" i="2"/>
  <c r="V756" i="2"/>
  <c r="AM756" i="2" s="1"/>
  <c r="W756" i="2"/>
  <c r="X756" i="2"/>
  <c r="AD756" i="2"/>
  <c r="AI756" i="2"/>
  <c r="S757" i="2"/>
  <c r="T757" i="2"/>
  <c r="V757" i="2"/>
  <c r="AM757" i="2" s="1"/>
  <c r="W757" i="2"/>
  <c r="Y757" i="2" s="1"/>
  <c r="X757" i="2"/>
  <c r="Z757" i="2"/>
  <c r="AD757" i="2"/>
  <c r="AF757" i="2"/>
  <c r="AJ757" i="2"/>
  <c r="S758" i="2"/>
  <c r="T758" i="2"/>
  <c r="AI758" i="2" s="1"/>
  <c r="V758" i="2"/>
  <c r="W758" i="2"/>
  <c r="X758" i="2" s="1"/>
  <c r="AD758" i="2"/>
  <c r="AH758" i="2" s="1"/>
  <c r="AM758" i="2"/>
  <c r="S759" i="2"/>
  <c r="T759" i="2"/>
  <c r="AI759" i="2" s="1"/>
  <c r="V759" i="2"/>
  <c r="AM759" i="2" s="1"/>
  <c r="W759" i="2"/>
  <c r="AD759" i="2"/>
  <c r="AG759" i="2" s="1"/>
  <c r="S760" i="2"/>
  <c r="T760" i="2"/>
  <c r="V760" i="2"/>
  <c r="AM760" i="2" s="1"/>
  <c r="W760" i="2"/>
  <c r="X760" i="2"/>
  <c r="AD760" i="2"/>
  <c r="AI760" i="2"/>
  <c r="S761" i="2"/>
  <c r="T761" i="2"/>
  <c r="V761" i="2"/>
  <c r="AM761" i="2" s="1"/>
  <c r="W761" i="2"/>
  <c r="X761" i="2"/>
  <c r="Y761" i="2"/>
  <c r="Z761" i="2"/>
  <c r="AD761" i="2"/>
  <c r="AF761" i="2"/>
  <c r="AG761" i="2"/>
  <c r="AJ761" i="2"/>
  <c r="S762" i="2"/>
  <c r="T762" i="2"/>
  <c r="AI762" i="2" s="1"/>
  <c r="V762" i="2"/>
  <c r="W762" i="2"/>
  <c r="X762" i="2" s="1"/>
  <c r="AD762" i="2"/>
  <c r="AH762" i="2" s="1"/>
  <c r="AM762" i="2"/>
  <c r="S763" i="2"/>
  <c r="T763" i="2"/>
  <c r="V763" i="2"/>
  <c r="AM763" i="2" s="1"/>
  <c r="W763" i="2"/>
  <c r="Y763" i="2"/>
  <c r="AD763" i="2"/>
  <c r="AG763" i="2"/>
  <c r="S764" i="2"/>
  <c r="T764" i="2"/>
  <c r="V764" i="2"/>
  <c r="AM764" i="2" s="1"/>
  <c r="W764" i="2"/>
  <c r="AD764" i="2"/>
  <c r="AK764" i="2"/>
  <c r="S765" i="2"/>
  <c r="T765" i="2"/>
  <c r="V765" i="2"/>
  <c r="AM765" i="2" s="1"/>
  <c r="W765" i="2"/>
  <c r="AD765" i="2"/>
  <c r="AF765" i="2" s="1"/>
  <c r="AN765" i="2"/>
  <c r="AO765" i="2" s="1"/>
  <c r="S766" i="2"/>
  <c r="AJ766" i="2" s="1"/>
  <c r="T766" i="2"/>
  <c r="AI766" i="2" s="1"/>
  <c r="V766" i="2"/>
  <c r="AM766" i="2" s="1"/>
  <c r="W766" i="2"/>
  <c r="Y766" i="2" s="1"/>
  <c r="Z766" i="2"/>
  <c r="AD766" i="2"/>
  <c r="AF766" i="2" s="1"/>
  <c r="AH766" i="2"/>
  <c r="AK766" i="2"/>
  <c r="S767" i="2"/>
  <c r="T767" i="2"/>
  <c r="AI767" i="2" s="1"/>
  <c r="V767" i="2"/>
  <c r="AM767" i="2" s="1"/>
  <c r="W767" i="2"/>
  <c r="AD767" i="2"/>
  <c r="AF767" i="2" s="1"/>
  <c r="AN767" i="2"/>
  <c r="AO767" i="2" s="1"/>
  <c r="S768" i="2"/>
  <c r="AJ768" i="2" s="1"/>
  <c r="T768" i="2"/>
  <c r="V768" i="2"/>
  <c r="AM768" i="2" s="1"/>
  <c r="W768" i="2"/>
  <c r="Y768" i="2" s="1"/>
  <c r="X768" i="2"/>
  <c r="Z768" i="2"/>
  <c r="AD768" i="2"/>
  <c r="AH768" i="2"/>
  <c r="AN768" i="2"/>
  <c r="S769" i="2"/>
  <c r="T769" i="2"/>
  <c r="V769" i="2"/>
  <c r="AM769" i="2" s="1"/>
  <c r="AN769" i="2" s="1"/>
  <c r="AO769" i="2" s="1"/>
  <c r="W769" i="2"/>
  <c r="Y769" i="2"/>
  <c r="AD769" i="2"/>
  <c r="AJ769" i="2"/>
  <c r="S770" i="2"/>
  <c r="T770" i="2"/>
  <c r="V770" i="2"/>
  <c r="AM770" i="2" s="1"/>
  <c r="W770" i="2"/>
  <c r="Y770" i="2" s="1"/>
  <c r="X770" i="2"/>
  <c r="AD770" i="2"/>
  <c r="AF770" i="2" s="1"/>
  <c r="AG770" i="2"/>
  <c r="S771" i="2"/>
  <c r="AI771" i="2" s="1"/>
  <c r="T771" i="2"/>
  <c r="V771" i="2"/>
  <c r="AM771" i="2" s="1"/>
  <c r="AN771" i="2" s="1"/>
  <c r="W771" i="2"/>
  <c r="Y771" i="2" s="1"/>
  <c r="X771" i="2"/>
  <c r="Z771" i="2"/>
  <c r="AD771" i="2"/>
  <c r="AG771" i="2"/>
  <c r="S772" i="2"/>
  <c r="T772" i="2"/>
  <c r="AK772" i="2" s="1"/>
  <c r="V772" i="2"/>
  <c r="AM772" i="2" s="1"/>
  <c r="W772" i="2"/>
  <c r="AD772" i="2"/>
  <c r="AI772" i="2"/>
  <c r="S773" i="2"/>
  <c r="T773" i="2"/>
  <c r="V773" i="2"/>
  <c r="AM773" i="2" s="1"/>
  <c r="W773" i="2"/>
  <c r="X773" i="2"/>
  <c r="Y773" i="2"/>
  <c r="Z773" i="2"/>
  <c r="AD773" i="2"/>
  <c r="AF773" i="2"/>
  <c r="AG773" i="2"/>
  <c r="AN773" i="2"/>
  <c r="AO773" i="2" s="1"/>
  <c r="S774" i="2"/>
  <c r="T774" i="2"/>
  <c r="AK774" i="2" s="1"/>
  <c r="V774" i="2"/>
  <c r="AM774" i="2" s="1"/>
  <c r="W774" i="2"/>
  <c r="AD774" i="2"/>
  <c r="AI774" i="2"/>
  <c r="S775" i="2"/>
  <c r="T775" i="2"/>
  <c r="V775" i="2"/>
  <c r="AM775" i="2" s="1"/>
  <c r="AN775" i="2" s="1"/>
  <c r="AO775" i="2" s="1"/>
  <c r="W775" i="2"/>
  <c r="X775" i="2"/>
  <c r="Y775" i="2"/>
  <c r="Z775" i="2"/>
  <c r="AD775" i="2"/>
  <c r="AF775" i="2"/>
  <c r="S776" i="2"/>
  <c r="T776" i="2"/>
  <c r="V776" i="2"/>
  <c r="W776" i="2"/>
  <c r="Z776" i="2"/>
  <c r="AD776" i="2"/>
  <c r="AF776" i="2" s="1"/>
  <c r="AG776" i="2"/>
  <c r="AM776" i="2"/>
  <c r="AN776" i="2" s="1"/>
  <c r="S777" i="2"/>
  <c r="AJ777" i="2" s="1"/>
  <c r="T777" i="2"/>
  <c r="V777" i="2"/>
  <c r="AM777" i="2" s="1"/>
  <c r="AN777" i="2" s="1"/>
  <c r="AO777" i="2" s="1"/>
  <c r="W777" i="2"/>
  <c r="Y777" i="2" s="1"/>
  <c r="X777" i="2"/>
  <c r="Z777" i="2"/>
  <c r="AD777" i="2"/>
  <c r="AK777" i="2"/>
  <c r="S778" i="2"/>
  <c r="T778" i="2"/>
  <c r="V778" i="2"/>
  <c r="W778" i="2"/>
  <c r="AD778" i="2"/>
  <c r="AM778" i="2"/>
  <c r="S779" i="2"/>
  <c r="T779" i="2"/>
  <c r="AJ779" i="2" s="1"/>
  <c r="V779" i="2"/>
  <c r="AM779" i="2" s="1"/>
  <c r="AN779" i="2" s="1"/>
  <c r="W779" i="2"/>
  <c r="AD779" i="2"/>
  <c r="AO779" i="2"/>
  <c r="S780" i="2"/>
  <c r="T780" i="2"/>
  <c r="V780" i="2"/>
  <c r="AM780" i="2" s="1"/>
  <c r="W780" i="2"/>
  <c r="AD780" i="2"/>
  <c r="AK780" i="2"/>
  <c r="S781" i="2"/>
  <c r="T781" i="2"/>
  <c r="V781" i="2"/>
  <c r="AM781" i="2" s="1"/>
  <c r="W781" i="2"/>
  <c r="Y781" i="2" s="1"/>
  <c r="AD781" i="2"/>
  <c r="AF781" i="2" s="1"/>
  <c r="AN781" i="2"/>
  <c r="AO781" i="2" s="1"/>
  <c r="S782" i="2"/>
  <c r="T782" i="2"/>
  <c r="V782" i="2"/>
  <c r="AM782" i="2" s="1"/>
  <c r="W782" i="2"/>
  <c r="Y782" i="2" s="1"/>
  <c r="Z782" i="2"/>
  <c r="AD782" i="2"/>
  <c r="AF782" i="2" s="1"/>
  <c r="AK782" i="2"/>
  <c r="S783" i="2"/>
  <c r="T783" i="2"/>
  <c r="AI783" i="2" s="1"/>
  <c r="V783" i="2"/>
  <c r="AM783" i="2" s="1"/>
  <c r="W783" i="2"/>
  <c r="Y783" i="2" s="1"/>
  <c r="AD783" i="2"/>
  <c r="AF783" i="2" s="1"/>
  <c r="AN783" i="2"/>
  <c r="AO783" i="2" s="1"/>
  <c r="S784" i="2"/>
  <c r="AJ784" i="2" s="1"/>
  <c r="T784" i="2"/>
  <c r="V784" i="2"/>
  <c r="AM784" i="2" s="1"/>
  <c r="W784" i="2"/>
  <c r="Y784" i="2" s="1"/>
  <c r="X784" i="2"/>
  <c r="AD784" i="2"/>
  <c r="AN784" i="2"/>
  <c r="S785" i="2"/>
  <c r="T785" i="2"/>
  <c r="V785" i="2"/>
  <c r="AM785" i="2" s="1"/>
  <c r="AN785" i="2" s="1"/>
  <c r="AO785" i="2" s="1"/>
  <c r="W785" i="2"/>
  <c r="Y785" i="2" s="1"/>
  <c r="AD785" i="2"/>
  <c r="S786" i="2"/>
  <c r="T786" i="2"/>
  <c r="V786" i="2"/>
  <c r="AM786" i="2" s="1"/>
  <c r="W786" i="2"/>
  <c r="Y786" i="2" s="1"/>
  <c r="X786" i="2"/>
  <c r="AD786" i="2"/>
  <c r="AF786" i="2" s="1"/>
  <c r="AG786" i="2"/>
  <c r="S787" i="2"/>
  <c r="AI787" i="2" s="1"/>
  <c r="T787" i="2"/>
  <c r="V787" i="2"/>
  <c r="AM787" i="2" s="1"/>
  <c r="AN787" i="2" s="1"/>
  <c r="W787" i="2"/>
  <c r="X787" i="2"/>
  <c r="Y787" i="2"/>
  <c r="Z787" i="2"/>
  <c r="AD787" i="2"/>
  <c r="AG787" i="2"/>
  <c r="AO787" i="2"/>
  <c r="S788" i="2"/>
  <c r="T788" i="2"/>
  <c r="AK788" i="2" s="1"/>
  <c r="V788" i="2"/>
  <c r="AM788" i="2" s="1"/>
  <c r="W788" i="2"/>
  <c r="AD788" i="2"/>
  <c r="AI788" i="2"/>
  <c r="S789" i="2"/>
  <c r="T789" i="2"/>
  <c r="V789" i="2"/>
  <c r="AM789" i="2" s="1"/>
  <c r="AN789" i="2" s="1"/>
  <c r="AO789" i="2" s="1"/>
  <c r="W789" i="2"/>
  <c r="Y789" i="2" s="1"/>
  <c r="X789" i="2"/>
  <c r="Z789" i="2"/>
  <c r="AD789" i="2"/>
  <c r="AG789" i="2" s="1"/>
  <c r="AF789" i="2"/>
  <c r="S790" i="2"/>
  <c r="T790" i="2"/>
  <c r="AK790" i="2" s="1"/>
  <c r="V790" i="2"/>
  <c r="AM790" i="2" s="1"/>
  <c r="W790" i="2"/>
  <c r="AD790" i="2"/>
  <c r="AI790" i="2"/>
  <c r="S791" i="2"/>
  <c r="T791" i="2"/>
  <c r="V791" i="2"/>
  <c r="AM791" i="2" s="1"/>
  <c r="AN791" i="2" s="1"/>
  <c r="AO791" i="2" s="1"/>
  <c r="W791" i="2"/>
  <c r="Y791" i="2" s="1"/>
  <c r="X791" i="2"/>
  <c r="AA791" i="2" s="1"/>
  <c r="Z791" i="2"/>
  <c r="AD791" i="2"/>
  <c r="AF791" i="2"/>
  <c r="S792" i="2"/>
  <c r="T792" i="2"/>
  <c r="V792" i="2"/>
  <c r="W792" i="2"/>
  <c r="AD792" i="2"/>
  <c r="AF792" i="2" s="1"/>
  <c r="AG792" i="2"/>
  <c r="AH792" i="2"/>
  <c r="AM792" i="2"/>
  <c r="AN792" i="2" s="1"/>
  <c r="S793" i="2"/>
  <c r="AJ793" i="2" s="1"/>
  <c r="T793" i="2"/>
  <c r="V793" i="2"/>
  <c r="AM793" i="2" s="1"/>
  <c r="AN793" i="2" s="1"/>
  <c r="AO793" i="2" s="1"/>
  <c r="W793" i="2"/>
  <c r="X793" i="2"/>
  <c r="Y793" i="2"/>
  <c r="Z793" i="2"/>
  <c r="AD793" i="2"/>
  <c r="AI793" i="2"/>
  <c r="S794" i="2"/>
  <c r="T794" i="2"/>
  <c r="V794" i="2"/>
  <c r="W794" i="2"/>
  <c r="AD794" i="2"/>
  <c r="AM794" i="2"/>
  <c r="S795" i="2"/>
  <c r="T795" i="2"/>
  <c r="AJ795" i="2" s="1"/>
  <c r="V795" i="2"/>
  <c r="AM795" i="2" s="1"/>
  <c r="AN795" i="2" s="1"/>
  <c r="W795" i="2"/>
  <c r="Y795" i="2"/>
  <c r="AD795" i="2"/>
  <c r="AI795" i="2"/>
  <c r="AO795" i="2"/>
  <c r="S796" i="2"/>
  <c r="AK796" i="2" s="1"/>
  <c r="T796" i="2"/>
  <c r="V796" i="2"/>
  <c r="AM796" i="2" s="1"/>
  <c r="W796" i="2"/>
  <c r="AD796" i="2"/>
  <c r="S797" i="2"/>
  <c r="T797" i="2"/>
  <c r="V797" i="2"/>
  <c r="AM797" i="2" s="1"/>
  <c r="W797" i="2"/>
  <c r="Y797" i="2"/>
  <c r="AD797" i="2"/>
  <c r="AF797" i="2" s="1"/>
  <c r="AG797" i="2"/>
  <c r="AN797" i="2"/>
  <c r="AO797" i="2" s="1"/>
  <c r="S798" i="2"/>
  <c r="AJ798" i="2" s="1"/>
  <c r="T798" i="2"/>
  <c r="V798" i="2"/>
  <c r="AM798" i="2" s="1"/>
  <c r="W798" i="2"/>
  <c r="Y798" i="2" s="1"/>
  <c r="Z798" i="2"/>
  <c r="AD798" i="2"/>
  <c r="AF798" i="2" s="1"/>
  <c r="AH798" i="2"/>
  <c r="S799" i="2"/>
  <c r="T799" i="2"/>
  <c r="V799" i="2"/>
  <c r="AM799" i="2" s="1"/>
  <c r="W799" i="2"/>
  <c r="Y799" i="2"/>
  <c r="AD799" i="2"/>
  <c r="AF799" i="2" s="1"/>
  <c r="AN799" i="2"/>
  <c r="AO799" i="2" s="1"/>
  <c r="S800" i="2"/>
  <c r="T800" i="2"/>
  <c r="V800" i="2"/>
  <c r="W800" i="2"/>
  <c r="Z800" i="2" s="1"/>
  <c r="AD800" i="2"/>
  <c r="AF800" i="2" s="1"/>
  <c r="AG800" i="2"/>
  <c r="AM800" i="2"/>
  <c r="AN800" i="2" s="1"/>
  <c r="S801" i="2"/>
  <c r="AJ801" i="2" s="1"/>
  <c r="T801" i="2"/>
  <c r="V801" i="2"/>
  <c r="AM801" i="2" s="1"/>
  <c r="AN801" i="2" s="1"/>
  <c r="AO801" i="2" s="1"/>
  <c r="W801" i="2"/>
  <c r="Y801" i="2" s="1"/>
  <c r="X801" i="2"/>
  <c r="Z801" i="2"/>
  <c r="AD801" i="2"/>
  <c r="AI801" i="2"/>
  <c r="AK801" i="2"/>
  <c r="S802" i="2"/>
  <c r="T802" i="2"/>
  <c r="V802" i="2"/>
  <c r="W802" i="2"/>
  <c r="AD802" i="2"/>
  <c r="AM802" i="2"/>
  <c r="S803" i="2"/>
  <c r="T803" i="2"/>
  <c r="AJ803" i="2" s="1"/>
  <c r="V803" i="2"/>
  <c r="AM803" i="2" s="1"/>
  <c r="AN803" i="2" s="1"/>
  <c r="W803" i="2"/>
  <c r="Y803" i="2"/>
  <c r="AD803" i="2"/>
  <c r="AI803" i="2"/>
  <c r="AO803" i="2"/>
  <c r="S804" i="2"/>
  <c r="AK804" i="2" s="1"/>
  <c r="T804" i="2"/>
  <c r="V804" i="2"/>
  <c r="AM804" i="2" s="1"/>
  <c r="W804" i="2"/>
  <c r="AD804" i="2"/>
  <c r="S805" i="2"/>
  <c r="T805" i="2"/>
  <c r="V805" i="2"/>
  <c r="AM805" i="2" s="1"/>
  <c r="W805" i="2"/>
  <c r="Y805" i="2"/>
  <c r="AD805" i="2"/>
  <c r="AF805" i="2" s="1"/>
  <c r="AG805" i="2"/>
  <c r="AN805" i="2"/>
  <c r="AO805" i="2" s="1"/>
  <c r="S806" i="2"/>
  <c r="T806" i="2"/>
  <c r="V806" i="2"/>
  <c r="AM806" i="2" s="1"/>
  <c r="W806" i="2"/>
  <c r="Y806" i="2" s="1"/>
  <c r="Z806" i="2"/>
  <c r="AD806" i="2"/>
  <c r="AF806" i="2" s="1"/>
  <c r="AH806" i="2"/>
  <c r="S807" i="2"/>
  <c r="T807" i="2"/>
  <c r="V807" i="2"/>
  <c r="AM807" i="2" s="1"/>
  <c r="W807" i="2"/>
  <c r="Y807" i="2"/>
  <c r="AD807" i="2"/>
  <c r="AF807" i="2" s="1"/>
  <c r="AN807" i="2"/>
  <c r="AO807" i="2" s="1"/>
  <c r="S808" i="2"/>
  <c r="T808" i="2"/>
  <c r="V808" i="2"/>
  <c r="W808" i="2"/>
  <c r="Z808" i="2" s="1"/>
  <c r="AD808" i="2"/>
  <c r="AF808" i="2" s="1"/>
  <c r="AG808" i="2"/>
  <c r="AH808" i="2"/>
  <c r="AM808" i="2"/>
  <c r="AN808" i="2" s="1"/>
  <c r="S809" i="2"/>
  <c r="AJ809" i="2" s="1"/>
  <c r="T809" i="2"/>
  <c r="V809" i="2"/>
  <c r="AM809" i="2" s="1"/>
  <c r="AN809" i="2" s="1"/>
  <c r="AO809" i="2" s="1"/>
  <c r="W809" i="2"/>
  <c r="X809" i="2"/>
  <c r="Y809" i="2"/>
  <c r="Z809" i="2"/>
  <c r="AD809" i="2"/>
  <c r="AI809" i="2"/>
  <c r="S810" i="2"/>
  <c r="T810" i="2"/>
  <c r="V810" i="2"/>
  <c r="W810" i="2"/>
  <c r="AD810" i="2"/>
  <c r="AM810" i="2"/>
  <c r="S811" i="2"/>
  <c r="T811" i="2"/>
  <c r="AJ811" i="2" s="1"/>
  <c r="V811" i="2"/>
  <c r="AM811" i="2" s="1"/>
  <c r="AN811" i="2" s="1"/>
  <c r="W811" i="2"/>
  <c r="Y811" i="2"/>
  <c r="AD811" i="2"/>
  <c r="AI811" i="2"/>
  <c r="AO811" i="2"/>
  <c r="S812" i="2"/>
  <c r="T812" i="2"/>
  <c r="V812" i="2"/>
  <c r="AM812" i="2" s="1"/>
  <c r="W812" i="2"/>
  <c r="AD812" i="2"/>
  <c r="S813" i="2"/>
  <c r="T813" i="2"/>
  <c r="V813" i="2"/>
  <c r="AM813" i="2" s="1"/>
  <c r="W813" i="2"/>
  <c r="Y813" i="2"/>
  <c r="AD813" i="2"/>
  <c r="AF813" i="2" s="1"/>
  <c r="AG813" i="2"/>
  <c r="AN813" i="2"/>
  <c r="AO813" i="2" s="1"/>
  <c r="S814" i="2"/>
  <c r="AJ814" i="2" s="1"/>
  <c r="T814" i="2"/>
  <c r="V814" i="2"/>
  <c r="AM814" i="2" s="1"/>
  <c r="W814" i="2"/>
  <c r="Y814" i="2" s="1"/>
  <c r="Z814" i="2"/>
  <c r="AD814" i="2"/>
  <c r="AF814" i="2" s="1"/>
  <c r="S815" i="2"/>
  <c r="T815" i="2"/>
  <c r="V815" i="2"/>
  <c r="AM815" i="2" s="1"/>
  <c r="W815" i="2"/>
  <c r="Y815" i="2"/>
  <c r="AD815" i="2"/>
  <c r="AF815" i="2" s="1"/>
  <c r="AN815" i="2"/>
  <c r="AO815" i="2" s="1"/>
  <c r="S816" i="2"/>
  <c r="T816" i="2"/>
  <c r="V816" i="2"/>
  <c r="W816" i="2"/>
  <c r="AD816" i="2"/>
  <c r="AF816" i="2" s="1"/>
  <c r="AG816" i="2"/>
  <c r="AM816" i="2"/>
  <c r="AN816" i="2" s="1"/>
  <c r="S817" i="2"/>
  <c r="AJ817" i="2" s="1"/>
  <c r="T817" i="2"/>
  <c r="V817" i="2"/>
  <c r="AM817" i="2" s="1"/>
  <c r="AN817" i="2" s="1"/>
  <c r="AO817" i="2" s="1"/>
  <c r="W817" i="2"/>
  <c r="Y817" i="2" s="1"/>
  <c r="X817" i="2"/>
  <c r="Z817" i="2"/>
  <c r="AD817" i="2"/>
  <c r="AI817" i="2"/>
  <c r="AK817" i="2"/>
  <c r="S818" i="2"/>
  <c r="T818" i="2"/>
  <c r="V818" i="2"/>
  <c r="W818" i="2"/>
  <c r="AD818" i="2"/>
  <c r="AM818" i="2"/>
  <c r="S819" i="2"/>
  <c r="T819" i="2"/>
  <c r="AJ819" i="2" s="1"/>
  <c r="V819" i="2"/>
  <c r="AM819" i="2" s="1"/>
  <c r="AN819" i="2" s="1"/>
  <c r="W819" i="2"/>
  <c r="Y819" i="2"/>
  <c r="AD819" i="2"/>
  <c r="AI819" i="2"/>
  <c r="AO819" i="2"/>
  <c r="S820" i="2"/>
  <c r="T820" i="2"/>
  <c r="V820" i="2"/>
  <c r="AM820" i="2" s="1"/>
  <c r="W820" i="2"/>
  <c r="AD820" i="2"/>
  <c r="S821" i="2"/>
  <c r="T821" i="2"/>
  <c r="V821" i="2"/>
  <c r="AM821" i="2" s="1"/>
  <c r="W821" i="2"/>
  <c r="Y821" i="2"/>
  <c r="AD821" i="2"/>
  <c r="AF821" i="2" s="1"/>
  <c r="AG821" i="2"/>
  <c r="AN821" i="2"/>
  <c r="AO821" i="2" s="1"/>
  <c r="S822" i="2"/>
  <c r="AH822" i="2" s="1"/>
  <c r="T822" i="2"/>
  <c r="V822" i="2"/>
  <c r="AM822" i="2" s="1"/>
  <c r="W822" i="2"/>
  <c r="Y822" i="2" s="1"/>
  <c r="Z822" i="2"/>
  <c r="AD822" i="2"/>
  <c r="AF822" i="2" s="1"/>
  <c r="S823" i="2"/>
  <c r="T823" i="2"/>
  <c r="V823" i="2"/>
  <c r="AM823" i="2" s="1"/>
  <c r="W823" i="2"/>
  <c r="Y823" i="2"/>
  <c r="AD823" i="2"/>
  <c r="AF823" i="2" s="1"/>
  <c r="AN823" i="2"/>
  <c r="AO823" i="2" s="1"/>
  <c r="S824" i="2"/>
  <c r="T824" i="2"/>
  <c r="V824" i="2"/>
  <c r="W824" i="2"/>
  <c r="AD824" i="2"/>
  <c r="AF824" i="2" s="1"/>
  <c r="AG824" i="2"/>
  <c r="AH824" i="2"/>
  <c r="AM824" i="2"/>
  <c r="AN824" i="2" s="1"/>
  <c r="S825" i="2"/>
  <c r="AJ825" i="2" s="1"/>
  <c r="T825" i="2"/>
  <c r="V825" i="2"/>
  <c r="AM825" i="2" s="1"/>
  <c r="AN825" i="2" s="1"/>
  <c r="AO825" i="2" s="1"/>
  <c r="W825" i="2"/>
  <c r="X825" i="2"/>
  <c r="Y825" i="2"/>
  <c r="Z825" i="2"/>
  <c r="AD825" i="2"/>
  <c r="AI825" i="2"/>
  <c r="S826" i="2"/>
  <c r="T826" i="2"/>
  <c r="V826" i="2"/>
  <c r="W826" i="2"/>
  <c r="AD826" i="2"/>
  <c r="AM826" i="2"/>
  <c r="S827" i="2"/>
  <c r="T827" i="2"/>
  <c r="AJ827" i="2" s="1"/>
  <c r="V827" i="2"/>
  <c r="AM827" i="2" s="1"/>
  <c r="AN827" i="2" s="1"/>
  <c r="W827" i="2"/>
  <c r="Y827" i="2"/>
  <c r="AD827" i="2"/>
  <c r="AI827" i="2"/>
  <c r="AO827" i="2"/>
  <c r="S828" i="2"/>
  <c r="AK828" i="2" s="1"/>
  <c r="T828" i="2"/>
  <c r="V828" i="2"/>
  <c r="AM828" i="2" s="1"/>
  <c r="W828" i="2"/>
  <c r="AD828" i="2"/>
  <c r="S829" i="2"/>
  <c r="T829" i="2"/>
  <c r="V829" i="2"/>
  <c r="AM829" i="2" s="1"/>
  <c r="W829" i="2"/>
  <c r="Y829" i="2"/>
  <c r="AD829" i="2"/>
  <c r="AF829" i="2" s="1"/>
  <c r="AG829" i="2"/>
  <c r="AN829" i="2"/>
  <c r="AO829" i="2" s="1"/>
  <c r="S830" i="2"/>
  <c r="AJ830" i="2" s="1"/>
  <c r="T830" i="2"/>
  <c r="V830" i="2"/>
  <c r="AM830" i="2" s="1"/>
  <c r="W830" i="2"/>
  <c r="Y830" i="2" s="1"/>
  <c r="Z830" i="2"/>
  <c r="AD830" i="2"/>
  <c r="AF830" i="2" s="1"/>
  <c r="AH830" i="2"/>
  <c r="S831" i="2"/>
  <c r="T831" i="2"/>
  <c r="V831" i="2"/>
  <c r="AM831" i="2" s="1"/>
  <c r="W831" i="2"/>
  <c r="Y831" i="2"/>
  <c r="AD831" i="2"/>
  <c r="AF831" i="2" s="1"/>
  <c r="AN831" i="2"/>
  <c r="AO831" i="2" s="1"/>
  <c r="S832" i="2"/>
  <c r="T832" i="2"/>
  <c r="V832" i="2"/>
  <c r="W832" i="2"/>
  <c r="Z832" i="2" s="1"/>
  <c r="AD832" i="2"/>
  <c r="AF832" i="2" s="1"/>
  <c r="AG832" i="2"/>
  <c r="AM832" i="2"/>
  <c r="AN832" i="2" s="1"/>
  <c r="S833" i="2"/>
  <c r="AJ833" i="2" s="1"/>
  <c r="T833" i="2"/>
  <c r="V833" i="2"/>
  <c r="AM833" i="2" s="1"/>
  <c r="AN833" i="2" s="1"/>
  <c r="AO833" i="2" s="1"/>
  <c r="W833" i="2"/>
  <c r="Y833" i="2" s="1"/>
  <c r="X833" i="2"/>
  <c r="Z833" i="2"/>
  <c r="AD833" i="2"/>
  <c r="AI833" i="2"/>
  <c r="AK833" i="2"/>
  <c r="S834" i="2"/>
  <c r="T834" i="2"/>
  <c r="V834" i="2"/>
  <c r="W834" i="2"/>
  <c r="AD834" i="2"/>
  <c r="AM834" i="2"/>
  <c r="S835" i="2"/>
  <c r="T835" i="2"/>
  <c r="AJ835" i="2" s="1"/>
  <c r="V835" i="2"/>
  <c r="AM835" i="2" s="1"/>
  <c r="AN835" i="2" s="1"/>
  <c r="W835" i="2"/>
  <c r="Y835" i="2"/>
  <c r="AD835" i="2"/>
  <c r="AI835" i="2"/>
  <c r="AO835" i="2"/>
  <c r="S836" i="2"/>
  <c r="AK836" i="2" s="1"/>
  <c r="T836" i="2"/>
  <c r="V836" i="2"/>
  <c r="AM836" i="2" s="1"/>
  <c r="W836" i="2"/>
  <c r="AD836" i="2"/>
  <c r="S837" i="2"/>
  <c r="T837" i="2"/>
  <c r="V837" i="2"/>
  <c r="AM837" i="2" s="1"/>
  <c r="AN837" i="2" s="1"/>
  <c r="AO837" i="2" s="1"/>
  <c r="W837" i="2"/>
  <c r="X837" i="2" s="1"/>
  <c r="Y837" i="2"/>
  <c r="AD837" i="2"/>
  <c r="AF837" i="2" s="1"/>
  <c r="S838" i="2"/>
  <c r="AJ838" i="2" s="1"/>
  <c r="T838" i="2"/>
  <c r="V838" i="2"/>
  <c r="AM838" i="2" s="1"/>
  <c r="W838" i="2"/>
  <c r="Y838" i="2" s="1"/>
  <c r="AD838" i="2"/>
  <c r="AF838" i="2" s="1"/>
  <c r="AH838" i="2"/>
  <c r="AI838" i="2"/>
  <c r="AK838" i="2"/>
  <c r="S839" i="2"/>
  <c r="T839" i="2"/>
  <c r="V839" i="2"/>
  <c r="AM839" i="2" s="1"/>
  <c r="AN839" i="2" s="1"/>
  <c r="AO839" i="2" s="1"/>
  <c r="W839" i="2"/>
  <c r="X839" i="2" s="1"/>
  <c r="Y839" i="2"/>
  <c r="Z839" i="2"/>
  <c r="AD839" i="2"/>
  <c r="AF839" i="2" s="1"/>
  <c r="S840" i="2"/>
  <c r="AJ840" i="2" s="1"/>
  <c r="T840" i="2"/>
  <c r="V840" i="2"/>
  <c r="W840" i="2"/>
  <c r="Y840" i="2" s="1"/>
  <c r="X840" i="2"/>
  <c r="Z840" i="2"/>
  <c r="AD840" i="2"/>
  <c r="AF840" i="2" s="1"/>
  <c r="AG840" i="2"/>
  <c r="AH840" i="2"/>
  <c r="AM840" i="2"/>
  <c r="AN840" i="2" s="1"/>
  <c r="S841" i="2"/>
  <c r="AJ841" i="2" s="1"/>
  <c r="T841" i="2"/>
  <c r="V841" i="2"/>
  <c r="AM841" i="2" s="1"/>
  <c r="AN841" i="2" s="1"/>
  <c r="AO841" i="2" s="1"/>
  <c r="W841" i="2"/>
  <c r="X841" i="2"/>
  <c r="Y841" i="2"/>
  <c r="Z841" i="2"/>
  <c r="AD841" i="2"/>
  <c r="AI841" i="2"/>
  <c r="AK841" i="2"/>
  <c r="S842" i="2"/>
  <c r="T842" i="2"/>
  <c r="V842" i="2"/>
  <c r="W842" i="2"/>
  <c r="AD842" i="2"/>
  <c r="AF842" i="2" s="1"/>
  <c r="AG842" i="2"/>
  <c r="AM842" i="2"/>
  <c r="S843" i="2"/>
  <c r="T843" i="2"/>
  <c r="AJ843" i="2" s="1"/>
  <c r="V843" i="2"/>
  <c r="AM843" i="2" s="1"/>
  <c r="AN843" i="2" s="1"/>
  <c r="W843" i="2"/>
  <c r="X843" i="2" s="1"/>
  <c r="Y843" i="2"/>
  <c r="Z843" i="2"/>
  <c r="AD843" i="2"/>
  <c r="AO843" i="2"/>
  <c r="S844" i="2"/>
  <c r="T844" i="2"/>
  <c r="V844" i="2"/>
  <c r="AM844" i="2" s="1"/>
  <c r="W844" i="2"/>
  <c r="AD844" i="2"/>
  <c r="AK844" i="2"/>
  <c r="S845" i="2"/>
  <c r="T845" i="2"/>
  <c r="V845" i="2"/>
  <c r="AM845" i="2" s="1"/>
  <c r="W845" i="2"/>
  <c r="Z845" i="2" s="1"/>
  <c r="Y845" i="2"/>
  <c r="AD845" i="2"/>
  <c r="AG845" i="2" s="1"/>
  <c r="AF845" i="2"/>
  <c r="AN845" i="2"/>
  <c r="AO845" i="2" s="1"/>
  <c r="S846" i="2"/>
  <c r="T846" i="2"/>
  <c r="AI846" i="2" s="1"/>
  <c r="V846" i="2"/>
  <c r="AM846" i="2" s="1"/>
  <c r="W846" i="2"/>
  <c r="Y846" i="2" s="1"/>
  <c r="Z846" i="2"/>
  <c r="AD846" i="2"/>
  <c r="AF846" i="2" s="1"/>
  <c r="AK846" i="2"/>
  <c r="S847" i="2"/>
  <c r="T847" i="2"/>
  <c r="V847" i="2"/>
  <c r="AM847" i="2" s="1"/>
  <c r="W847" i="2"/>
  <c r="Z847" i="2" s="1"/>
  <c r="AD847" i="2"/>
  <c r="AF847" i="2"/>
  <c r="AN847" i="2"/>
  <c r="AO847" i="2" s="1"/>
  <c r="S848" i="2"/>
  <c r="T848" i="2"/>
  <c r="V848" i="2"/>
  <c r="AM848" i="2" s="1"/>
  <c r="AN848" i="2" s="1"/>
  <c r="W848" i="2"/>
  <c r="Z848" i="2"/>
  <c r="AD848" i="2"/>
  <c r="AG848" i="2"/>
  <c r="S849" i="2"/>
  <c r="AJ849" i="2" s="1"/>
  <c r="T849" i="2"/>
  <c r="V849" i="2"/>
  <c r="AM849" i="2" s="1"/>
  <c r="AN849" i="2" s="1"/>
  <c r="AO849" i="2" s="1"/>
  <c r="W849" i="2"/>
  <c r="Y849" i="2" s="1"/>
  <c r="Z849" i="2"/>
  <c r="AD849" i="2"/>
  <c r="AI849" i="2"/>
  <c r="AK849" i="2"/>
  <c r="S850" i="2"/>
  <c r="T850" i="2"/>
  <c r="V850" i="2"/>
  <c r="W850" i="2"/>
  <c r="Y850" i="2" s="1"/>
  <c r="X850" i="2"/>
  <c r="AA850" i="2" s="1"/>
  <c r="AD850" i="2"/>
  <c r="AM850" i="2"/>
  <c r="S851" i="2"/>
  <c r="T851" i="2"/>
  <c r="AJ851" i="2" s="1"/>
  <c r="V851" i="2"/>
  <c r="AM851" i="2" s="1"/>
  <c r="AN851" i="2" s="1"/>
  <c r="W851" i="2"/>
  <c r="Z851" i="2" s="1"/>
  <c r="Y851" i="2"/>
  <c r="AD851" i="2"/>
  <c r="AH851" i="2" s="1"/>
  <c r="AG851" i="2"/>
  <c r="AO851" i="2"/>
  <c r="S852" i="2"/>
  <c r="T852" i="2"/>
  <c r="AK852" i="2" s="1"/>
  <c r="V852" i="2"/>
  <c r="AM852" i="2" s="1"/>
  <c r="W852" i="2"/>
  <c r="AD852" i="2"/>
  <c r="AI852" i="2"/>
  <c r="S853" i="2"/>
  <c r="T853" i="2"/>
  <c r="V853" i="2"/>
  <c r="AM853" i="2" s="1"/>
  <c r="W853" i="2"/>
  <c r="X853" i="2" s="1"/>
  <c r="AA853" i="2" s="1"/>
  <c r="Y853" i="2"/>
  <c r="Z853" i="2"/>
  <c r="AD853" i="2"/>
  <c r="AF853" i="2" s="1"/>
  <c r="AN853" i="2"/>
  <c r="AO853" i="2" s="1"/>
  <c r="S854" i="2"/>
  <c r="AJ854" i="2" s="1"/>
  <c r="T854" i="2"/>
  <c r="V854" i="2"/>
  <c r="AM854" i="2" s="1"/>
  <c r="W854" i="2"/>
  <c r="Y854" i="2" s="1"/>
  <c r="AD854" i="2"/>
  <c r="AF854" i="2" s="1"/>
  <c r="AI854" i="2"/>
  <c r="AK854" i="2"/>
  <c r="S855" i="2"/>
  <c r="T855" i="2"/>
  <c r="V855" i="2"/>
  <c r="AM855" i="2" s="1"/>
  <c r="AN855" i="2" s="1"/>
  <c r="AO855" i="2" s="1"/>
  <c r="W855" i="2"/>
  <c r="X855" i="2" s="1"/>
  <c r="AA855" i="2" s="1"/>
  <c r="Y855" i="2"/>
  <c r="AD855" i="2"/>
  <c r="AF855" i="2" s="1"/>
  <c r="S856" i="2"/>
  <c r="AJ856" i="2" s="1"/>
  <c r="T856" i="2"/>
  <c r="V856" i="2"/>
  <c r="W856" i="2"/>
  <c r="Y856" i="2" s="1"/>
  <c r="X856" i="2"/>
  <c r="AA856" i="2" s="1"/>
  <c r="AD856" i="2"/>
  <c r="AF856" i="2" s="1"/>
  <c r="AG856" i="2"/>
  <c r="AH856" i="2"/>
  <c r="AM856" i="2"/>
  <c r="AN856" i="2" s="1"/>
  <c r="S857" i="2"/>
  <c r="AJ857" i="2" s="1"/>
  <c r="T857" i="2"/>
  <c r="V857" i="2"/>
  <c r="AM857" i="2" s="1"/>
  <c r="AN857" i="2" s="1"/>
  <c r="AO857" i="2" s="1"/>
  <c r="W857" i="2"/>
  <c r="X857" i="2"/>
  <c r="Y857" i="2"/>
  <c r="Z857" i="2"/>
  <c r="AD857" i="2"/>
  <c r="AI857" i="2"/>
  <c r="S858" i="2"/>
  <c r="T858" i="2"/>
  <c r="V858" i="2"/>
  <c r="W858" i="2"/>
  <c r="AD858" i="2"/>
  <c r="AF858" i="2" s="1"/>
  <c r="AG858" i="2"/>
  <c r="AM858" i="2"/>
  <c r="S859" i="2"/>
  <c r="T859" i="2"/>
  <c r="AJ859" i="2" s="1"/>
  <c r="V859" i="2"/>
  <c r="AM859" i="2" s="1"/>
  <c r="AN859" i="2" s="1"/>
  <c r="W859" i="2"/>
  <c r="X859" i="2" s="1"/>
  <c r="Y859" i="2"/>
  <c r="AD859" i="2"/>
  <c r="AI859" i="2"/>
  <c r="S860" i="2"/>
  <c r="T860" i="2"/>
  <c r="V860" i="2"/>
  <c r="AM860" i="2" s="1"/>
  <c r="W860" i="2"/>
  <c r="AD860" i="2"/>
  <c r="AK860" i="2"/>
  <c r="S861" i="2"/>
  <c r="T861" i="2"/>
  <c r="V861" i="2"/>
  <c r="AM861" i="2" s="1"/>
  <c r="W861" i="2"/>
  <c r="Z861" i="2" s="1"/>
  <c r="AD861" i="2"/>
  <c r="AF861" i="2"/>
  <c r="AG861" i="2"/>
  <c r="AN861" i="2"/>
  <c r="AO861" i="2" s="1"/>
  <c r="S862" i="2"/>
  <c r="T862" i="2"/>
  <c r="AI862" i="2" s="1"/>
  <c r="V862" i="2"/>
  <c r="AM862" i="2" s="1"/>
  <c r="W862" i="2"/>
  <c r="Y862" i="2" s="1"/>
  <c r="Z862" i="2"/>
  <c r="AD862" i="2"/>
  <c r="AF862" i="2" s="1"/>
  <c r="S863" i="2"/>
  <c r="T863" i="2"/>
  <c r="V863" i="2"/>
  <c r="AM863" i="2" s="1"/>
  <c r="W863" i="2"/>
  <c r="Z863" i="2" s="1"/>
  <c r="Y863" i="2"/>
  <c r="AD863" i="2"/>
  <c r="AF863" i="2"/>
  <c r="AN863" i="2"/>
  <c r="AO863" i="2" s="1"/>
  <c r="S864" i="2"/>
  <c r="AJ864" i="2" s="1"/>
  <c r="T864" i="2"/>
  <c r="V864" i="2"/>
  <c r="AM864" i="2" s="1"/>
  <c r="AN864" i="2" s="1"/>
  <c r="W864" i="2"/>
  <c r="Y864" i="2" s="1"/>
  <c r="X864" i="2"/>
  <c r="AA864" i="2" s="1"/>
  <c r="Z864" i="2"/>
  <c r="AD864" i="2"/>
  <c r="AF864" i="2" s="1"/>
  <c r="AH864" i="2"/>
  <c r="S865" i="2"/>
  <c r="T865" i="2"/>
  <c r="AI865" i="2" s="1"/>
  <c r="V865" i="2"/>
  <c r="AM865" i="2" s="1"/>
  <c r="AN865" i="2" s="1"/>
  <c r="AO865" i="2" s="1"/>
  <c r="W865" i="2"/>
  <c r="X865" i="2" s="1"/>
  <c r="AA865" i="2" s="1"/>
  <c r="Y865" i="2"/>
  <c r="AD865" i="2"/>
  <c r="AJ865" i="2"/>
  <c r="S866" i="2"/>
  <c r="T866" i="2"/>
  <c r="V866" i="2"/>
  <c r="AM866" i="2" s="1"/>
  <c r="W866" i="2"/>
  <c r="Y866" i="2" s="1"/>
  <c r="X866" i="2"/>
  <c r="AA866" i="2" s="1"/>
  <c r="AD866" i="2"/>
  <c r="AF866" i="2" s="1"/>
  <c r="AG866" i="2"/>
  <c r="S867" i="2"/>
  <c r="AI867" i="2" s="1"/>
  <c r="T867" i="2"/>
  <c r="V867" i="2"/>
  <c r="AM867" i="2" s="1"/>
  <c r="AN867" i="2" s="1"/>
  <c r="W867" i="2"/>
  <c r="Y867" i="2" s="1"/>
  <c r="X867" i="2"/>
  <c r="Z867" i="2"/>
  <c r="AD867" i="2"/>
  <c r="AG867" i="2"/>
  <c r="AO867" i="2"/>
  <c r="S868" i="2"/>
  <c r="T868" i="2"/>
  <c r="AK868" i="2" s="1"/>
  <c r="V868" i="2"/>
  <c r="AM868" i="2" s="1"/>
  <c r="W868" i="2"/>
  <c r="AD868" i="2"/>
  <c r="AI868" i="2"/>
  <c r="S869" i="2"/>
  <c r="T869" i="2"/>
  <c r="V869" i="2"/>
  <c r="AM869" i="2" s="1"/>
  <c r="W869" i="2"/>
  <c r="X869" i="2"/>
  <c r="Y869" i="2"/>
  <c r="Z869" i="2"/>
  <c r="AD869" i="2"/>
  <c r="AF869" i="2"/>
  <c r="AG869" i="2"/>
  <c r="AN869" i="2"/>
  <c r="AO869" i="2" s="1"/>
  <c r="S870" i="2"/>
  <c r="T870" i="2"/>
  <c r="AK870" i="2" s="1"/>
  <c r="V870" i="2"/>
  <c r="AM870" i="2" s="1"/>
  <c r="W870" i="2"/>
  <c r="Y870" i="2" s="1"/>
  <c r="AD870" i="2"/>
  <c r="AF870" i="2" s="1"/>
  <c r="S871" i="2"/>
  <c r="AJ871" i="2" s="1"/>
  <c r="T871" i="2"/>
  <c r="V871" i="2"/>
  <c r="AM871" i="2" s="1"/>
  <c r="AN871" i="2" s="1"/>
  <c r="AO871" i="2" s="1"/>
  <c r="W871" i="2"/>
  <c r="X871" i="2"/>
  <c r="AA871" i="2" s="1"/>
  <c r="Y871" i="2"/>
  <c r="Z871" i="2"/>
  <c r="AD871" i="2"/>
  <c r="AF871" i="2"/>
  <c r="S872" i="2"/>
  <c r="AJ872" i="2" s="1"/>
  <c r="T872" i="2"/>
  <c r="V872" i="2"/>
  <c r="AM872" i="2" s="1"/>
  <c r="AN872" i="2" s="1"/>
  <c r="W872" i="2"/>
  <c r="Y872" i="2" s="1"/>
  <c r="X872" i="2"/>
  <c r="AA872" i="2" s="1"/>
  <c r="AD872" i="2"/>
  <c r="AF872" i="2" s="1"/>
  <c r="S873" i="2"/>
  <c r="T873" i="2"/>
  <c r="AK873" i="2" s="1"/>
  <c r="V873" i="2"/>
  <c r="AM873" i="2" s="1"/>
  <c r="AN873" i="2" s="1"/>
  <c r="AO873" i="2" s="1"/>
  <c r="W873" i="2"/>
  <c r="Z873" i="2" s="1"/>
  <c r="AD873" i="2"/>
  <c r="AJ873" i="2"/>
  <c r="S874" i="2"/>
  <c r="T874" i="2"/>
  <c r="V874" i="2"/>
  <c r="AM874" i="2" s="1"/>
  <c r="W874" i="2"/>
  <c r="Y874" i="2" s="1"/>
  <c r="X874" i="2"/>
  <c r="AA874" i="2" s="1"/>
  <c r="AD874" i="2"/>
  <c r="AF874" i="2" s="1"/>
  <c r="AG874" i="2"/>
  <c r="S875" i="2"/>
  <c r="AI875" i="2" s="1"/>
  <c r="T875" i="2"/>
  <c r="V875" i="2"/>
  <c r="AM875" i="2" s="1"/>
  <c r="AN875" i="2" s="1"/>
  <c r="W875" i="2"/>
  <c r="X875" i="2"/>
  <c r="AA875" i="2" s="1"/>
  <c r="Y875" i="2"/>
  <c r="Z875" i="2"/>
  <c r="AD875" i="2"/>
  <c r="AG875" i="2"/>
  <c r="AO875" i="2"/>
  <c r="S876" i="2"/>
  <c r="T876" i="2"/>
  <c r="AK876" i="2" s="1"/>
  <c r="V876" i="2"/>
  <c r="AM876" i="2" s="1"/>
  <c r="W876" i="2"/>
  <c r="AD876" i="2"/>
  <c r="AI876" i="2"/>
  <c r="S877" i="2"/>
  <c r="T877" i="2"/>
  <c r="V877" i="2"/>
  <c r="AM877" i="2" s="1"/>
  <c r="W877" i="2"/>
  <c r="Y877" i="2" s="1"/>
  <c r="X877" i="2"/>
  <c r="AA877" i="2" s="1"/>
  <c r="Z877" i="2"/>
  <c r="AD877" i="2"/>
  <c r="AG877" i="2" s="1"/>
  <c r="AF877" i="2"/>
  <c r="AN877" i="2"/>
  <c r="AO877" i="2" s="1"/>
  <c r="S878" i="2"/>
  <c r="T878" i="2"/>
  <c r="AK878" i="2" s="1"/>
  <c r="V878" i="2"/>
  <c r="AM878" i="2" s="1"/>
  <c r="W878" i="2"/>
  <c r="Y878" i="2" s="1"/>
  <c r="AD878" i="2"/>
  <c r="AF878" i="2" s="1"/>
  <c r="AI878" i="2"/>
  <c r="S879" i="2"/>
  <c r="AJ879" i="2" s="1"/>
  <c r="T879" i="2"/>
  <c r="V879" i="2"/>
  <c r="AM879" i="2" s="1"/>
  <c r="AN879" i="2" s="1"/>
  <c r="AO879" i="2" s="1"/>
  <c r="W879" i="2"/>
  <c r="Y879" i="2" s="1"/>
  <c r="X879" i="2"/>
  <c r="AA879" i="2" s="1"/>
  <c r="Z879" i="2"/>
  <c r="AD879" i="2"/>
  <c r="AF879" i="2"/>
  <c r="S880" i="2"/>
  <c r="AJ880" i="2" s="1"/>
  <c r="T880" i="2"/>
  <c r="V880" i="2"/>
  <c r="AM880" i="2" s="1"/>
  <c r="AN880" i="2" s="1"/>
  <c r="W880" i="2"/>
  <c r="Y880" i="2" s="1"/>
  <c r="X880" i="2"/>
  <c r="AA880" i="2" s="1"/>
  <c r="Z880" i="2"/>
  <c r="AD880" i="2"/>
  <c r="AF880" i="2" s="1"/>
  <c r="AH880" i="2"/>
  <c r="S881" i="2"/>
  <c r="T881" i="2"/>
  <c r="AI881" i="2" s="1"/>
  <c r="V881" i="2"/>
  <c r="AM881" i="2" s="1"/>
  <c r="AN881" i="2" s="1"/>
  <c r="AO881" i="2" s="1"/>
  <c r="W881" i="2"/>
  <c r="X881" i="2" s="1"/>
  <c r="AA881" i="2" s="1"/>
  <c r="Y881" i="2"/>
  <c r="AD881" i="2"/>
  <c r="AJ881" i="2"/>
  <c r="S882" i="2"/>
  <c r="T882" i="2"/>
  <c r="V882" i="2"/>
  <c r="AM882" i="2" s="1"/>
  <c r="W882" i="2"/>
  <c r="Y882" i="2" s="1"/>
  <c r="X882" i="2"/>
  <c r="AA882" i="2" s="1"/>
  <c r="AD882" i="2"/>
  <c r="AF882" i="2" s="1"/>
  <c r="AG882" i="2"/>
  <c r="S883" i="2"/>
  <c r="AI883" i="2" s="1"/>
  <c r="T883" i="2"/>
  <c r="V883" i="2"/>
  <c r="AM883" i="2" s="1"/>
  <c r="AN883" i="2" s="1"/>
  <c r="W883" i="2"/>
  <c r="Y883" i="2" s="1"/>
  <c r="X883" i="2"/>
  <c r="Z883" i="2"/>
  <c r="AD883" i="2"/>
  <c r="AG883" i="2"/>
  <c r="AO883" i="2"/>
  <c r="S884" i="2"/>
  <c r="T884" i="2"/>
  <c r="AK884" i="2" s="1"/>
  <c r="V884" i="2"/>
  <c r="AM884" i="2" s="1"/>
  <c r="W884" i="2"/>
  <c r="AD884" i="2"/>
  <c r="AI884" i="2"/>
  <c r="S885" i="2"/>
  <c r="T885" i="2"/>
  <c r="V885" i="2"/>
  <c r="AM885" i="2" s="1"/>
  <c r="W885" i="2"/>
  <c r="X885" i="2"/>
  <c r="Y885" i="2"/>
  <c r="Z885" i="2"/>
  <c r="AD885" i="2"/>
  <c r="AF885" i="2"/>
  <c r="AG885" i="2"/>
  <c r="AN885" i="2"/>
  <c r="AO885" i="2" s="1"/>
  <c r="S886" i="2"/>
  <c r="T886" i="2"/>
  <c r="AK886" i="2" s="1"/>
  <c r="V886" i="2"/>
  <c r="AM886" i="2" s="1"/>
  <c r="W886" i="2"/>
  <c r="Y886" i="2" s="1"/>
  <c r="AD886" i="2"/>
  <c r="AF886" i="2" s="1"/>
  <c r="S887" i="2"/>
  <c r="AJ887" i="2" s="1"/>
  <c r="T887" i="2"/>
  <c r="V887" i="2"/>
  <c r="AM887" i="2" s="1"/>
  <c r="AN887" i="2" s="1"/>
  <c r="AO887" i="2" s="1"/>
  <c r="W887" i="2"/>
  <c r="X887" i="2"/>
  <c r="AA887" i="2" s="1"/>
  <c r="Y887" i="2"/>
  <c r="Z887" i="2"/>
  <c r="AD887" i="2"/>
  <c r="AF887" i="2"/>
  <c r="S888" i="2"/>
  <c r="AJ888" i="2" s="1"/>
  <c r="T888" i="2"/>
  <c r="V888" i="2"/>
  <c r="AM888" i="2" s="1"/>
  <c r="AN888" i="2" s="1"/>
  <c r="W888" i="2"/>
  <c r="Y888" i="2" s="1"/>
  <c r="X888" i="2"/>
  <c r="AA888" i="2" s="1"/>
  <c r="AD888" i="2"/>
  <c r="AF888" i="2" s="1"/>
  <c r="S889" i="2"/>
  <c r="T889" i="2"/>
  <c r="AK889" i="2" s="1"/>
  <c r="V889" i="2"/>
  <c r="AM889" i="2" s="1"/>
  <c r="AN889" i="2" s="1"/>
  <c r="AO889" i="2" s="1"/>
  <c r="W889" i="2"/>
  <c r="Z889" i="2" s="1"/>
  <c r="AD889" i="2"/>
  <c r="AJ889" i="2"/>
  <c r="S890" i="2"/>
  <c r="T890" i="2"/>
  <c r="V890" i="2"/>
  <c r="AM890" i="2" s="1"/>
  <c r="W890" i="2"/>
  <c r="Y890" i="2" s="1"/>
  <c r="X890" i="2"/>
  <c r="AA890" i="2" s="1"/>
  <c r="AD890" i="2"/>
  <c r="AF890" i="2" s="1"/>
  <c r="AG890" i="2"/>
  <c r="S891" i="2"/>
  <c r="AI891" i="2" s="1"/>
  <c r="T891" i="2"/>
  <c r="V891" i="2"/>
  <c r="AM891" i="2" s="1"/>
  <c r="AN891" i="2" s="1"/>
  <c r="W891" i="2"/>
  <c r="X891" i="2"/>
  <c r="AA891" i="2" s="1"/>
  <c r="Y891" i="2"/>
  <c r="Z891" i="2"/>
  <c r="AD891" i="2"/>
  <c r="AG891" i="2"/>
  <c r="AO891" i="2"/>
  <c r="S892" i="2"/>
  <c r="T892" i="2"/>
  <c r="AK892" i="2" s="1"/>
  <c r="V892" i="2"/>
  <c r="AM892" i="2" s="1"/>
  <c r="W892" i="2"/>
  <c r="AD892" i="2"/>
  <c r="AI892" i="2"/>
  <c r="S893" i="2"/>
  <c r="T893" i="2"/>
  <c r="V893" i="2"/>
  <c r="AM893" i="2" s="1"/>
  <c r="W893" i="2"/>
  <c r="Y893" i="2" s="1"/>
  <c r="X893" i="2"/>
  <c r="AA893" i="2" s="1"/>
  <c r="Z893" i="2"/>
  <c r="AD893" i="2"/>
  <c r="AG893" i="2" s="1"/>
  <c r="AF893" i="2"/>
  <c r="AN893" i="2"/>
  <c r="AO893" i="2" s="1"/>
  <c r="S894" i="2"/>
  <c r="T894" i="2"/>
  <c r="AK894" i="2" s="1"/>
  <c r="V894" i="2"/>
  <c r="AM894" i="2" s="1"/>
  <c r="W894" i="2"/>
  <c r="Y894" i="2" s="1"/>
  <c r="AD894" i="2"/>
  <c r="AF894" i="2" s="1"/>
  <c r="AI894" i="2"/>
  <c r="S895" i="2"/>
  <c r="AJ895" i="2" s="1"/>
  <c r="T895" i="2"/>
  <c r="V895" i="2"/>
  <c r="AM895" i="2" s="1"/>
  <c r="AN895" i="2" s="1"/>
  <c r="AO895" i="2" s="1"/>
  <c r="W895" i="2"/>
  <c r="Y895" i="2" s="1"/>
  <c r="X895" i="2"/>
  <c r="AA895" i="2" s="1"/>
  <c r="Z895" i="2"/>
  <c r="AD895" i="2"/>
  <c r="AF895" i="2"/>
  <c r="S896" i="2"/>
  <c r="AJ896" i="2" s="1"/>
  <c r="T896" i="2"/>
  <c r="V896" i="2"/>
  <c r="AM896" i="2" s="1"/>
  <c r="AN896" i="2" s="1"/>
  <c r="W896" i="2"/>
  <c r="Y896" i="2" s="1"/>
  <c r="X896" i="2"/>
  <c r="AA896" i="2" s="1"/>
  <c r="Z896" i="2"/>
  <c r="AD896" i="2"/>
  <c r="AF896" i="2" s="1"/>
  <c r="AH896" i="2"/>
  <c r="S897" i="2"/>
  <c r="T897" i="2"/>
  <c r="AI897" i="2" s="1"/>
  <c r="V897" i="2"/>
  <c r="AM897" i="2" s="1"/>
  <c r="AN897" i="2" s="1"/>
  <c r="AO897" i="2" s="1"/>
  <c r="W897" i="2"/>
  <c r="X897" i="2" s="1"/>
  <c r="AA897" i="2" s="1"/>
  <c r="Y897" i="2"/>
  <c r="AD897" i="2"/>
  <c r="AJ897" i="2"/>
  <c r="S898" i="2"/>
  <c r="T898" i="2"/>
  <c r="V898" i="2"/>
  <c r="AM898" i="2" s="1"/>
  <c r="W898" i="2"/>
  <c r="Y898" i="2" s="1"/>
  <c r="X898" i="2"/>
  <c r="AA898" i="2" s="1"/>
  <c r="AD898" i="2"/>
  <c r="AF898" i="2" s="1"/>
  <c r="AG898" i="2"/>
  <c r="S899" i="2"/>
  <c r="AI899" i="2" s="1"/>
  <c r="T899" i="2"/>
  <c r="V899" i="2"/>
  <c r="AM899" i="2" s="1"/>
  <c r="AN899" i="2" s="1"/>
  <c r="W899" i="2"/>
  <c r="Y899" i="2" s="1"/>
  <c r="X899" i="2"/>
  <c r="AA899" i="2" s="1"/>
  <c r="Z899" i="2"/>
  <c r="AD899" i="2"/>
  <c r="AG899" i="2"/>
  <c r="AO899" i="2"/>
  <c r="S900" i="2"/>
  <c r="T900" i="2"/>
  <c r="AK900" i="2" s="1"/>
  <c r="V900" i="2"/>
  <c r="AM900" i="2" s="1"/>
  <c r="W900" i="2"/>
  <c r="AD900" i="2"/>
  <c r="AI900" i="2"/>
  <c r="S901" i="2"/>
  <c r="T901" i="2"/>
  <c r="V901" i="2"/>
  <c r="AM901" i="2" s="1"/>
  <c r="W901" i="2"/>
  <c r="X901" i="2"/>
  <c r="AA901" i="2" s="1"/>
  <c r="Y901" i="2"/>
  <c r="Z901" i="2"/>
  <c r="AD901" i="2"/>
  <c r="AF901" i="2"/>
  <c r="AG901" i="2"/>
  <c r="AN901" i="2"/>
  <c r="AO901" i="2" s="1"/>
  <c r="S902" i="2"/>
  <c r="T902" i="2"/>
  <c r="AK902" i="2" s="1"/>
  <c r="V902" i="2"/>
  <c r="AM902" i="2" s="1"/>
  <c r="W902" i="2"/>
  <c r="Y902" i="2" s="1"/>
  <c r="AD902" i="2"/>
  <c r="AF902" i="2" s="1"/>
  <c r="S903" i="2"/>
  <c r="AJ903" i="2" s="1"/>
  <c r="T903" i="2"/>
  <c r="V903" i="2"/>
  <c r="AM903" i="2" s="1"/>
  <c r="AN903" i="2" s="1"/>
  <c r="AO903" i="2" s="1"/>
  <c r="W903" i="2"/>
  <c r="X903" i="2"/>
  <c r="AA903" i="2" s="1"/>
  <c r="Y903" i="2"/>
  <c r="Z903" i="2"/>
  <c r="AD903" i="2"/>
  <c r="AF903" i="2"/>
  <c r="S904" i="2"/>
  <c r="AJ904" i="2" s="1"/>
  <c r="T904" i="2"/>
  <c r="V904" i="2"/>
  <c r="AM904" i="2" s="1"/>
  <c r="AN904" i="2" s="1"/>
  <c r="W904" i="2"/>
  <c r="Y904" i="2" s="1"/>
  <c r="X904" i="2"/>
  <c r="AA904" i="2" s="1"/>
  <c r="AD904" i="2"/>
  <c r="AF904" i="2" s="1"/>
  <c r="S905" i="2"/>
  <c r="T905" i="2"/>
  <c r="AI905" i="2" s="1"/>
  <c r="V905" i="2"/>
  <c r="W905" i="2"/>
  <c r="Z905" i="2" s="1"/>
  <c r="AD905" i="2"/>
  <c r="AJ905" i="2"/>
  <c r="AM905" i="2"/>
  <c r="AN905" i="2"/>
  <c r="S906" i="2"/>
  <c r="AJ906" i="2" s="1"/>
  <c r="T906" i="2"/>
  <c r="AI906" i="2" s="1"/>
  <c r="V906" i="2"/>
  <c r="AM906" i="2" s="1"/>
  <c r="W906" i="2"/>
  <c r="X906" i="2" s="1"/>
  <c r="AA906" i="2" s="1"/>
  <c r="AD906" i="2"/>
  <c r="AF906" i="2"/>
  <c r="AG906" i="2"/>
  <c r="AH906" i="2"/>
  <c r="AK906" i="2"/>
  <c r="S907" i="2"/>
  <c r="T907" i="2"/>
  <c r="V907" i="2"/>
  <c r="W907" i="2"/>
  <c r="Y907" i="2" s="1"/>
  <c r="AD907" i="2"/>
  <c r="AM907" i="2"/>
  <c r="AN907" i="2"/>
  <c r="S908" i="2"/>
  <c r="AJ908" i="2" s="1"/>
  <c r="T908" i="2"/>
  <c r="AI908" i="2" s="1"/>
  <c r="V908" i="2"/>
  <c r="AM908" i="2" s="1"/>
  <c r="W908" i="2"/>
  <c r="X908" i="2" s="1"/>
  <c r="AA908" i="2" s="1"/>
  <c r="AD908" i="2"/>
  <c r="AF908" i="2"/>
  <c r="AG908" i="2"/>
  <c r="AH908" i="2"/>
  <c r="AK908" i="2"/>
  <c r="S909" i="2"/>
  <c r="T909" i="2"/>
  <c r="AK909" i="2" s="1"/>
  <c r="V909" i="2"/>
  <c r="W909" i="2"/>
  <c r="Y909" i="2" s="1"/>
  <c r="AD909" i="2"/>
  <c r="AM909" i="2"/>
  <c r="AN909" i="2"/>
  <c r="S910" i="2"/>
  <c r="AJ910" i="2" s="1"/>
  <c r="T910" i="2"/>
  <c r="AI910" i="2" s="1"/>
  <c r="V910" i="2"/>
  <c r="AM910" i="2" s="1"/>
  <c r="W910" i="2"/>
  <c r="X910" i="2" s="1"/>
  <c r="AA910" i="2" s="1"/>
  <c r="AD910" i="2"/>
  <c r="AF910" i="2"/>
  <c r="AG910" i="2"/>
  <c r="AH910" i="2"/>
  <c r="AK910" i="2"/>
  <c r="S911" i="2"/>
  <c r="T911" i="2"/>
  <c r="AI911" i="2" s="1"/>
  <c r="V911" i="2"/>
  <c r="W911" i="2"/>
  <c r="Y911" i="2" s="1"/>
  <c r="AD911" i="2"/>
  <c r="AM911" i="2"/>
  <c r="AN911" i="2" s="1"/>
  <c r="S912" i="2"/>
  <c r="T912" i="2"/>
  <c r="V912" i="2"/>
  <c r="AM912" i="2" s="1"/>
  <c r="AN912" i="2" s="1"/>
  <c r="W912" i="2"/>
  <c r="X912" i="2" s="1"/>
  <c r="AA912" i="2" s="1"/>
  <c r="Y912" i="2"/>
  <c r="AD912" i="2"/>
  <c r="AH912" i="2" s="1"/>
  <c r="S913" i="2"/>
  <c r="AJ913" i="2" s="1"/>
  <c r="T913" i="2"/>
  <c r="V913" i="2"/>
  <c r="W913" i="2"/>
  <c r="X913" i="2"/>
  <c r="AA913" i="2" s="1"/>
  <c r="AD913" i="2"/>
  <c r="AM913" i="2"/>
  <c r="AN913" i="2" s="1"/>
  <c r="S914" i="2"/>
  <c r="T914" i="2"/>
  <c r="V914" i="2"/>
  <c r="AM914" i="2" s="1"/>
  <c r="AN914" i="2" s="1"/>
  <c r="W914" i="2"/>
  <c r="X914" i="2" s="1"/>
  <c r="AA914" i="2" s="1"/>
  <c r="Y914" i="2"/>
  <c r="Z914" i="2"/>
  <c r="AD914" i="2"/>
  <c r="AF914" i="2" s="1"/>
  <c r="AG914" i="2"/>
  <c r="S915" i="2"/>
  <c r="AJ915" i="2" s="1"/>
  <c r="T915" i="2"/>
  <c r="V915" i="2"/>
  <c r="AM915" i="2" s="1"/>
  <c r="AN915" i="2" s="1"/>
  <c r="W915" i="2"/>
  <c r="X915" i="2"/>
  <c r="AA915" i="2" s="1"/>
  <c r="AD915" i="2"/>
  <c r="AI915" i="2"/>
  <c r="S916" i="2"/>
  <c r="T916" i="2"/>
  <c r="V916" i="2"/>
  <c r="AM916" i="2" s="1"/>
  <c r="AN916" i="2" s="1"/>
  <c r="W916" i="2"/>
  <c r="X916" i="2" s="1"/>
  <c r="AA916" i="2" s="1"/>
  <c r="Z916" i="2"/>
  <c r="AD916" i="2"/>
  <c r="AG916" i="2" s="1"/>
  <c r="AF916" i="2"/>
  <c r="AH916" i="2"/>
  <c r="S917" i="2"/>
  <c r="T917" i="2"/>
  <c r="AI917" i="2" s="1"/>
  <c r="V917" i="2"/>
  <c r="W917" i="2"/>
  <c r="X917" i="2" s="1"/>
  <c r="AA917" i="2" s="1"/>
  <c r="AD917" i="2"/>
  <c r="AH917" i="2" s="1"/>
  <c r="AM917" i="2"/>
  <c r="AN917" i="2" s="1"/>
  <c r="S918" i="2"/>
  <c r="T918" i="2"/>
  <c r="V918" i="2"/>
  <c r="AM918" i="2" s="1"/>
  <c r="AN918" i="2" s="1"/>
  <c r="W918" i="2"/>
  <c r="X918" i="2" s="1"/>
  <c r="AA918" i="2" s="1"/>
  <c r="Y918" i="2"/>
  <c r="AD918" i="2"/>
  <c r="AH918" i="2" s="1"/>
  <c r="S919" i="2"/>
  <c r="T919" i="2"/>
  <c r="V919" i="2"/>
  <c r="W919" i="2"/>
  <c r="X919" i="2"/>
  <c r="AA919" i="2" s="1"/>
  <c r="AD919" i="2"/>
  <c r="AM919" i="2"/>
  <c r="AN919" i="2" s="1"/>
  <c r="S920" i="2"/>
  <c r="T920" i="2"/>
  <c r="V920" i="2"/>
  <c r="AM920" i="2" s="1"/>
  <c r="AN920" i="2" s="1"/>
  <c r="W920" i="2"/>
  <c r="X920" i="2" s="1"/>
  <c r="AA920" i="2" s="1"/>
  <c r="Y920" i="2"/>
  <c r="Z920" i="2"/>
  <c r="AD920" i="2"/>
  <c r="AF920" i="2" s="1"/>
  <c r="AG920" i="2"/>
  <c r="S921" i="2"/>
  <c r="AJ921" i="2" s="1"/>
  <c r="T921" i="2"/>
  <c r="V921" i="2"/>
  <c r="W921" i="2"/>
  <c r="X921" i="2"/>
  <c r="AA921" i="2" s="1"/>
  <c r="AD921" i="2"/>
  <c r="AM921" i="2"/>
  <c r="AN921" i="2" s="1"/>
  <c r="S922" i="2"/>
  <c r="T922" i="2"/>
  <c r="V922" i="2"/>
  <c r="AM922" i="2" s="1"/>
  <c r="AN922" i="2" s="1"/>
  <c r="W922" i="2"/>
  <c r="X922" i="2" s="1"/>
  <c r="AA922" i="2" s="1"/>
  <c r="Y922" i="2"/>
  <c r="AD922" i="2"/>
  <c r="AH922" i="2" s="1"/>
  <c r="S923" i="2"/>
  <c r="AJ923" i="2" s="1"/>
  <c r="T923" i="2"/>
  <c r="V923" i="2"/>
  <c r="AM923" i="2" s="1"/>
  <c r="AN923" i="2" s="1"/>
  <c r="W923" i="2"/>
  <c r="X923" i="2"/>
  <c r="AA923" i="2" s="1"/>
  <c r="AD923" i="2"/>
  <c r="S924" i="2"/>
  <c r="T924" i="2"/>
  <c r="V924" i="2"/>
  <c r="AM924" i="2" s="1"/>
  <c r="AN924" i="2" s="1"/>
  <c r="W924" i="2"/>
  <c r="X924" i="2" s="1"/>
  <c r="AA924" i="2" s="1"/>
  <c r="AD924" i="2"/>
  <c r="AF924" i="2"/>
  <c r="AG924" i="2"/>
  <c r="AH924" i="2"/>
  <c r="S925" i="2"/>
  <c r="T925" i="2"/>
  <c r="AI925" i="2" s="1"/>
  <c r="V925" i="2"/>
  <c r="W925" i="2"/>
  <c r="X925" i="2" s="1"/>
  <c r="AA925" i="2" s="1"/>
  <c r="AD925" i="2"/>
  <c r="AH925" i="2" s="1"/>
  <c r="AM925" i="2"/>
  <c r="AN925" i="2" s="1"/>
  <c r="S926" i="2"/>
  <c r="T926" i="2"/>
  <c r="V926" i="2"/>
  <c r="AM926" i="2" s="1"/>
  <c r="AN926" i="2" s="1"/>
  <c r="W926" i="2"/>
  <c r="X926" i="2" s="1"/>
  <c r="AA926" i="2" s="1"/>
  <c r="Y926" i="2"/>
  <c r="Z926" i="2"/>
  <c r="AD926" i="2"/>
  <c r="AF926" i="2" s="1"/>
  <c r="AG926" i="2"/>
  <c r="S927" i="2"/>
  <c r="T927" i="2"/>
  <c r="V927" i="2"/>
  <c r="W927" i="2"/>
  <c r="X927" i="2"/>
  <c r="AA927" i="2" s="1"/>
  <c r="AD927" i="2"/>
  <c r="AM927" i="2"/>
  <c r="AN927" i="2" s="1"/>
  <c r="S928" i="2"/>
  <c r="T928" i="2"/>
  <c r="V928" i="2"/>
  <c r="AM928" i="2" s="1"/>
  <c r="AN928" i="2" s="1"/>
  <c r="W928" i="2"/>
  <c r="X928" i="2" s="1"/>
  <c r="AA928" i="2" s="1"/>
  <c r="Y928" i="2"/>
  <c r="AD928" i="2"/>
  <c r="AH928" i="2" s="1"/>
  <c r="S929" i="2"/>
  <c r="AJ929" i="2" s="1"/>
  <c r="T929" i="2"/>
  <c r="V929" i="2"/>
  <c r="W929" i="2"/>
  <c r="X929" i="2"/>
  <c r="AA929" i="2" s="1"/>
  <c r="AD929" i="2"/>
  <c r="AM929" i="2"/>
  <c r="AN929" i="2" s="1"/>
  <c r="S930" i="2"/>
  <c r="T930" i="2"/>
  <c r="V930" i="2"/>
  <c r="AM930" i="2" s="1"/>
  <c r="AN930" i="2" s="1"/>
  <c r="W930" i="2"/>
  <c r="X930" i="2" s="1"/>
  <c r="AA930" i="2" s="1"/>
  <c r="Y930" i="2"/>
  <c r="Z930" i="2"/>
  <c r="AD930" i="2"/>
  <c r="AF930" i="2" s="1"/>
  <c r="AG930" i="2"/>
  <c r="S931" i="2"/>
  <c r="AJ931" i="2" s="1"/>
  <c r="T931" i="2"/>
  <c r="V931" i="2"/>
  <c r="AM931" i="2" s="1"/>
  <c r="AN931" i="2" s="1"/>
  <c r="W931" i="2"/>
  <c r="X931" i="2"/>
  <c r="AA931" i="2" s="1"/>
  <c r="AD931" i="2"/>
  <c r="AI931" i="2"/>
  <c r="S932" i="2"/>
  <c r="T932" i="2"/>
  <c r="V932" i="2"/>
  <c r="AM932" i="2" s="1"/>
  <c r="AN932" i="2" s="1"/>
  <c r="W932" i="2"/>
  <c r="X932" i="2" s="1"/>
  <c r="AA932" i="2" s="1"/>
  <c r="Z932" i="2"/>
  <c r="AD932" i="2"/>
  <c r="AG932" i="2" s="1"/>
  <c r="AF932" i="2"/>
  <c r="AH932" i="2"/>
  <c r="S933" i="2"/>
  <c r="T933" i="2"/>
  <c r="AI933" i="2" s="1"/>
  <c r="V933" i="2"/>
  <c r="W933" i="2"/>
  <c r="X933" i="2" s="1"/>
  <c r="AA933" i="2" s="1"/>
  <c r="AD933" i="2"/>
  <c r="AH933" i="2" s="1"/>
  <c r="AM933" i="2"/>
  <c r="AN933" i="2" s="1"/>
  <c r="S934" i="2"/>
  <c r="T934" i="2"/>
  <c r="V934" i="2"/>
  <c r="AM934" i="2" s="1"/>
  <c r="AN934" i="2" s="1"/>
  <c r="W934" i="2"/>
  <c r="X934" i="2" s="1"/>
  <c r="AA934" i="2" s="1"/>
  <c r="Y934" i="2"/>
  <c r="AD934" i="2"/>
  <c r="AH934" i="2" s="1"/>
  <c r="S935" i="2"/>
  <c r="T935" i="2"/>
  <c r="V935" i="2"/>
  <c r="W935" i="2"/>
  <c r="X935" i="2"/>
  <c r="AA935" i="2" s="1"/>
  <c r="AD935" i="2"/>
  <c r="AM935" i="2"/>
  <c r="AN935" i="2" s="1"/>
  <c r="S936" i="2"/>
  <c r="T936" i="2"/>
  <c r="V936" i="2"/>
  <c r="AM936" i="2" s="1"/>
  <c r="AN936" i="2" s="1"/>
  <c r="W936" i="2"/>
  <c r="X936" i="2" s="1"/>
  <c r="AA936" i="2" s="1"/>
  <c r="Y936" i="2"/>
  <c r="Z936" i="2"/>
  <c r="AD936" i="2"/>
  <c r="AF936" i="2" s="1"/>
  <c r="AG936" i="2"/>
  <c r="S937" i="2"/>
  <c r="AJ937" i="2" s="1"/>
  <c r="T937" i="2"/>
  <c r="V937" i="2"/>
  <c r="W937" i="2"/>
  <c r="X937" i="2"/>
  <c r="AD937" i="2"/>
  <c r="AM937" i="2"/>
  <c r="AN937" i="2" s="1"/>
  <c r="S938" i="2"/>
  <c r="T938" i="2"/>
  <c r="V938" i="2"/>
  <c r="AM938" i="2" s="1"/>
  <c r="AN938" i="2" s="1"/>
  <c r="W938" i="2"/>
  <c r="X938" i="2" s="1"/>
  <c r="Y938" i="2"/>
  <c r="AD938" i="2"/>
  <c r="AH938" i="2" s="1"/>
  <c r="S939" i="2"/>
  <c r="AJ939" i="2" s="1"/>
  <c r="T939" i="2"/>
  <c r="V939" i="2"/>
  <c r="AM939" i="2" s="1"/>
  <c r="AN939" i="2" s="1"/>
  <c r="W939" i="2"/>
  <c r="X939" i="2"/>
  <c r="AD939" i="2"/>
  <c r="S940" i="2"/>
  <c r="T940" i="2"/>
  <c r="V940" i="2"/>
  <c r="AM940" i="2" s="1"/>
  <c r="AN940" i="2" s="1"/>
  <c r="W940" i="2"/>
  <c r="X940" i="2" s="1"/>
  <c r="AD940" i="2"/>
  <c r="AF940" i="2"/>
  <c r="AG940" i="2"/>
  <c r="AH940" i="2"/>
  <c r="S941" i="2"/>
  <c r="T941" i="2"/>
  <c r="AI941" i="2" s="1"/>
  <c r="V941" i="2"/>
  <c r="W941" i="2"/>
  <c r="X941" i="2" s="1"/>
  <c r="AD941" i="2"/>
  <c r="AH941" i="2" s="1"/>
  <c r="AM941" i="2"/>
  <c r="AN941" i="2" s="1"/>
  <c r="S942" i="2"/>
  <c r="T942" i="2"/>
  <c r="V942" i="2"/>
  <c r="AM942" i="2" s="1"/>
  <c r="AN942" i="2" s="1"/>
  <c r="W942" i="2"/>
  <c r="X942" i="2" s="1"/>
  <c r="Y942" i="2"/>
  <c r="Z942" i="2"/>
  <c r="AD942" i="2"/>
  <c r="AF942" i="2" s="1"/>
  <c r="AG942" i="2"/>
  <c r="S943" i="2"/>
  <c r="T943" i="2"/>
  <c r="V943" i="2"/>
  <c r="W943" i="2"/>
  <c r="X943" i="2"/>
  <c r="AD943" i="2"/>
  <c r="AM943" i="2"/>
  <c r="AN943" i="2" s="1"/>
  <c r="S944" i="2"/>
  <c r="T944" i="2"/>
  <c r="V944" i="2"/>
  <c r="AM944" i="2" s="1"/>
  <c r="AN944" i="2" s="1"/>
  <c r="W944" i="2"/>
  <c r="X944" i="2" s="1"/>
  <c r="Y944" i="2"/>
  <c r="AD944" i="2"/>
  <c r="AH944" i="2" s="1"/>
  <c r="S945" i="2"/>
  <c r="AJ945" i="2" s="1"/>
  <c r="T945" i="2"/>
  <c r="V945" i="2"/>
  <c r="W945" i="2"/>
  <c r="X945" i="2"/>
  <c r="AD945" i="2"/>
  <c r="AM945" i="2"/>
  <c r="AN945" i="2" s="1"/>
  <c r="S946" i="2"/>
  <c r="T946" i="2"/>
  <c r="V946" i="2"/>
  <c r="AM946" i="2" s="1"/>
  <c r="AN946" i="2" s="1"/>
  <c r="W946" i="2"/>
  <c r="X946" i="2" s="1"/>
  <c r="Y946" i="2"/>
  <c r="Z946" i="2"/>
  <c r="AD946" i="2"/>
  <c r="AF946" i="2" s="1"/>
  <c r="AG946" i="2"/>
  <c r="S947" i="2"/>
  <c r="AJ947" i="2" s="1"/>
  <c r="T947" i="2"/>
  <c r="V947" i="2"/>
  <c r="AM947" i="2" s="1"/>
  <c r="AN947" i="2" s="1"/>
  <c r="W947" i="2"/>
  <c r="X947" i="2"/>
  <c r="AD947" i="2"/>
  <c r="AI947" i="2"/>
  <c r="S948" i="2"/>
  <c r="T948" i="2"/>
  <c r="V948" i="2"/>
  <c r="AM948" i="2" s="1"/>
  <c r="AN948" i="2" s="1"/>
  <c r="W948" i="2"/>
  <c r="X948" i="2" s="1"/>
  <c r="Z948" i="2"/>
  <c r="AD948" i="2"/>
  <c r="AG948" i="2" s="1"/>
  <c r="AF948" i="2"/>
  <c r="AH948" i="2"/>
  <c r="S949" i="2"/>
  <c r="T949" i="2"/>
  <c r="AI949" i="2" s="1"/>
  <c r="V949" i="2"/>
  <c r="W949" i="2"/>
  <c r="X949" i="2" s="1"/>
  <c r="AD949" i="2"/>
  <c r="AH949" i="2" s="1"/>
  <c r="AM949" i="2"/>
  <c r="AN949" i="2" s="1"/>
  <c r="S950" i="2"/>
  <c r="T950" i="2"/>
  <c r="V950" i="2"/>
  <c r="AM950" i="2" s="1"/>
  <c r="AN950" i="2" s="1"/>
  <c r="W950" i="2"/>
  <c r="X950" i="2" s="1"/>
  <c r="Y950" i="2"/>
  <c r="AD950" i="2"/>
  <c r="AH950" i="2" s="1"/>
  <c r="S951" i="2"/>
  <c r="T951" i="2"/>
  <c r="V951" i="2"/>
  <c r="W951" i="2"/>
  <c r="X951" i="2"/>
  <c r="AD951" i="2"/>
  <c r="AM951" i="2"/>
  <c r="AN951" i="2" s="1"/>
  <c r="S952" i="2"/>
  <c r="T952" i="2"/>
  <c r="V952" i="2"/>
  <c r="AM952" i="2" s="1"/>
  <c r="AN952" i="2" s="1"/>
  <c r="W952" i="2"/>
  <c r="X952" i="2" s="1"/>
  <c r="Y952" i="2"/>
  <c r="Z952" i="2"/>
  <c r="AD952" i="2"/>
  <c r="AF952" i="2" s="1"/>
  <c r="AG952" i="2"/>
  <c r="S953" i="2"/>
  <c r="AJ953" i="2" s="1"/>
  <c r="T953" i="2"/>
  <c r="V953" i="2"/>
  <c r="W953" i="2"/>
  <c r="X953" i="2"/>
  <c r="AD953" i="2"/>
  <c r="AM953" i="2"/>
  <c r="AN953" i="2" s="1"/>
  <c r="S954" i="2"/>
  <c r="T954" i="2"/>
  <c r="V954" i="2"/>
  <c r="AM954" i="2" s="1"/>
  <c r="AN954" i="2" s="1"/>
  <c r="W954" i="2"/>
  <c r="X954" i="2" s="1"/>
  <c r="Y954" i="2"/>
  <c r="AD954" i="2"/>
  <c r="AH954" i="2" s="1"/>
  <c r="S955" i="2"/>
  <c r="AJ955" i="2" s="1"/>
  <c r="T955" i="2"/>
  <c r="V955" i="2"/>
  <c r="AM955" i="2" s="1"/>
  <c r="AN955" i="2" s="1"/>
  <c r="W955" i="2"/>
  <c r="X955" i="2"/>
  <c r="AD955" i="2"/>
  <c r="S956" i="2"/>
  <c r="T956" i="2"/>
  <c r="V956" i="2"/>
  <c r="AM956" i="2" s="1"/>
  <c r="AN956" i="2" s="1"/>
  <c r="W956" i="2"/>
  <c r="X956" i="2" s="1"/>
  <c r="AD956" i="2"/>
  <c r="AF956" i="2"/>
  <c r="AG956" i="2"/>
  <c r="AH956" i="2"/>
  <c r="S957" i="2"/>
  <c r="T957" i="2"/>
  <c r="AI957" i="2" s="1"/>
  <c r="V957" i="2"/>
  <c r="W957" i="2"/>
  <c r="X957" i="2" s="1"/>
  <c r="AD957" i="2"/>
  <c r="AH957" i="2" s="1"/>
  <c r="AM957" i="2"/>
  <c r="AN957" i="2" s="1"/>
  <c r="S958" i="2"/>
  <c r="T958" i="2"/>
  <c r="V958" i="2"/>
  <c r="AM958" i="2" s="1"/>
  <c r="AN958" i="2" s="1"/>
  <c r="W958" i="2"/>
  <c r="X958" i="2" s="1"/>
  <c r="Y958" i="2"/>
  <c r="Z958" i="2"/>
  <c r="AD958" i="2"/>
  <c r="AF958" i="2" s="1"/>
  <c r="AG958" i="2"/>
  <c r="S959" i="2"/>
  <c r="T959" i="2"/>
  <c r="V959" i="2"/>
  <c r="W959" i="2"/>
  <c r="X959" i="2"/>
  <c r="AD959" i="2"/>
  <c r="AM959" i="2"/>
  <c r="AN959" i="2" s="1"/>
  <c r="S960" i="2"/>
  <c r="T960" i="2"/>
  <c r="V960" i="2"/>
  <c r="AM960" i="2" s="1"/>
  <c r="AN960" i="2" s="1"/>
  <c r="W960" i="2"/>
  <c r="X960" i="2" s="1"/>
  <c r="Y960" i="2"/>
  <c r="AD960" i="2"/>
  <c r="AH960" i="2" s="1"/>
  <c r="S961" i="2"/>
  <c r="AJ961" i="2" s="1"/>
  <c r="T961" i="2"/>
  <c r="V961" i="2"/>
  <c r="W961" i="2"/>
  <c r="X961" i="2"/>
  <c r="AD961" i="2"/>
  <c r="AM961" i="2"/>
  <c r="AN961" i="2" s="1"/>
  <c r="S962" i="2"/>
  <c r="T962" i="2"/>
  <c r="V962" i="2"/>
  <c r="AM962" i="2" s="1"/>
  <c r="AN962" i="2" s="1"/>
  <c r="W962" i="2"/>
  <c r="X962" i="2" s="1"/>
  <c r="Y962" i="2"/>
  <c r="Z962" i="2"/>
  <c r="AD962" i="2"/>
  <c r="AF962" i="2" s="1"/>
  <c r="AG962" i="2"/>
  <c r="S963" i="2"/>
  <c r="AJ963" i="2" s="1"/>
  <c r="T963" i="2"/>
  <c r="V963" i="2"/>
  <c r="AM963" i="2" s="1"/>
  <c r="AN963" i="2" s="1"/>
  <c r="W963" i="2"/>
  <c r="X963" i="2"/>
  <c r="AD963" i="2"/>
  <c r="AI963" i="2"/>
  <c r="S964" i="2"/>
  <c r="T964" i="2"/>
  <c r="V964" i="2"/>
  <c r="AM964" i="2" s="1"/>
  <c r="AN964" i="2" s="1"/>
  <c r="W964" i="2"/>
  <c r="X964" i="2" s="1"/>
  <c r="Z964" i="2"/>
  <c r="AD964" i="2"/>
  <c r="AG964" i="2" s="1"/>
  <c r="AF964" i="2"/>
  <c r="AH964" i="2"/>
  <c r="S965" i="2"/>
  <c r="T965" i="2"/>
  <c r="AI965" i="2" s="1"/>
  <c r="V965" i="2"/>
  <c r="W965" i="2"/>
  <c r="X965" i="2" s="1"/>
  <c r="AD965" i="2"/>
  <c r="AH965" i="2" s="1"/>
  <c r="AM965" i="2"/>
  <c r="AN965" i="2" s="1"/>
  <c r="S966" i="2"/>
  <c r="T966" i="2"/>
  <c r="V966" i="2"/>
  <c r="AM966" i="2" s="1"/>
  <c r="AN966" i="2" s="1"/>
  <c r="W966" i="2"/>
  <c r="X966" i="2" s="1"/>
  <c r="Y966" i="2"/>
  <c r="AD966" i="2"/>
  <c r="AH966" i="2" s="1"/>
  <c r="S967" i="2"/>
  <c r="T967" i="2"/>
  <c r="V967" i="2"/>
  <c r="W967" i="2"/>
  <c r="X967" i="2"/>
  <c r="AD967" i="2"/>
  <c r="AM967" i="2"/>
  <c r="AN967" i="2" s="1"/>
  <c r="S968" i="2"/>
  <c r="T968" i="2"/>
  <c r="V968" i="2"/>
  <c r="AM968" i="2" s="1"/>
  <c r="AN968" i="2" s="1"/>
  <c r="W968" i="2"/>
  <c r="X968" i="2" s="1"/>
  <c r="Y968" i="2"/>
  <c r="Z968" i="2"/>
  <c r="AD968" i="2"/>
  <c r="AF968" i="2" s="1"/>
  <c r="AG968" i="2"/>
  <c r="S969" i="2"/>
  <c r="AJ969" i="2" s="1"/>
  <c r="T969" i="2"/>
  <c r="V969" i="2"/>
  <c r="W969" i="2"/>
  <c r="X969" i="2"/>
  <c r="AD969" i="2"/>
  <c r="AM969" i="2"/>
  <c r="AN969" i="2" s="1"/>
  <c r="S970" i="2"/>
  <c r="T970" i="2"/>
  <c r="V970" i="2"/>
  <c r="AM970" i="2" s="1"/>
  <c r="AN970" i="2" s="1"/>
  <c r="W970" i="2"/>
  <c r="X970" i="2" s="1"/>
  <c r="Y970" i="2"/>
  <c r="AD970" i="2"/>
  <c r="AH970" i="2" s="1"/>
  <c r="S971" i="2"/>
  <c r="AJ971" i="2" s="1"/>
  <c r="T971" i="2"/>
  <c r="V971" i="2"/>
  <c r="AM971" i="2" s="1"/>
  <c r="AN971" i="2" s="1"/>
  <c r="W971" i="2"/>
  <c r="X971" i="2"/>
  <c r="AD971" i="2"/>
  <c r="S972" i="2"/>
  <c r="T972" i="2"/>
  <c r="V972" i="2"/>
  <c r="AM972" i="2" s="1"/>
  <c r="AN972" i="2" s="1"/>
  <c r="W972" i="2"/>
  <c r="X972" i="2" s="1"/>
  <c r="AD972" i="2"/>
  <c r="AF972" i="2"/>
  <c r="AG972" i="2"/>
  <c r="AH972" i="2"/>
  <c r="S973" i="2"/>
  <c r="T973" i="2"/>
  <c r="AI973" i="2" s="1"/>
  <c r="V973" i="2"/>
  <c r="W973" i="2"/>
  <c r="X973" i="2" s="1"/>
  <c r="AD973" i="2"/>
  <c r="AH973" i="2" s="1"/>
  <c r="AM973" i="2"/>
  <c r="AN973" i="2" s="1"/>
  <c r="S974" i="2"/>
  <c r="T974" i="2"/>
  <c r="V974" i="2"/>
  <c r="AM974" i="2" s="1"/>
  <c r="AN974" i="2" s="1"/>
  <c r="W974" i="2"/>
  <c r="X974" i="2" s="1"/>
  <c r="Y974" i="2"/>
  <c r="Z974" i="2"/>
  <c r="AD974" i="2"/>
  <c r="AF974" i="2" s="1"/>
  <c r="AG974" i="2"/>
  <c r="S975" i="2"/>
  <c r="T975" i="2"/>
  <c r="V975" i="2"/>
  <c r="W975" i="2"/>
  <c r="X975" i="2"/>
  <c r="AD975" i="2"/>
  <c r="AM975" i="2"/>
  <c r="AN975" i="2" s="1"/>
  <c r="S976" i="2"/>
  <c r="T976" i="2"/>
  <c r="V976" i="2"/>
  <c r="AM976" i="2" s="1"/>
  <c r="AN976" i="2" s="1"/>
  <c r="W976" i="2"/>
  <c r="X976" i="2" s="1"/>
  <c r="Y976" i="2"/>
  <c r="AD976" i="2"/>
  <c r="AH976" i="2" s="1"/>
  <c r="S977" i="2"/>
  <c r="AJ977" i="2" s="1"/>
  <c r="T977" i="2"/>
  <c r="V977" i="2"/>
  <c r="W977" i="2"/>
  <c r="X977" i="2"/>
  <c r="AD977" i="2"/>
  <c r="AM977" i="2"/>
  <c r="AN977" i="2" s="1"/>
  <c r="S978" i="2"/>
  <c r="T978" i="2"/>
  <c r="V978" i="2"/>
  <c r="AM978" i="2" s="1"/>
  <c r="AN978" i="2" s="1"/>
  <c r="W978" i="2"/>
  <c r="X978" i="2" s="1"/>
  <c r="Y978" i="2"/>
  <c r="Z978" i="2"/>
  <c r="AD978" i="2"/>
  <c r="AF978" i="2" s="1"/>
  <c r="AG978" i="2"/>
  <c r="S979" i="2"/>
  <c r="AJ979" i="2" s="1"/>
  <c r="T979" i="2"/>
  <c r="V979" i="2"/>
  <c r="AM979" i="2" s="1"/>
  <c r="AN979" i="2" s="1"/>
  <c r="W979" i="2"/>
  <c r="X979" i="2"/>
  <c r="AD979" i="2"/>
  <c r="AI979" i="2"/>
  <c r="S980" i="2"/>
  <c r="T980" i="2"/>
  <c r="V980" i="2"/>
  <c r="AM980" i="2" s="1"/>
  <c r="AN980" i="2" s="1"/>
  <c r="W980" i="2"/>
  <c r="X980" i="2" s="1"/>
  <c r="Z980" i="2"/>
  <c r="AD980" i="2"/>
  <c r="AG980" i="2" s="1"/>
  <c r="AF980" i="2"/>
  <c r="AH980" i="2"/>
  <c r="S981" i="2"/>
  <c r="T981" i="2"/>
  <c r="AI981" i="2" s="1"/>
  <c r="V981" i="2"/>
  <c r="W981" i="2"/>
  <c r="X981" i="2" s="1"/>
  <c r="AD981" i="2"/>
  <c r="AH981" i="2" s="1"/>
  <c r="AM981" i="2"/>
  <c r="AN981" i="2" s="1"/>
  <c r="S982" i="2"/>
  <c r="T982" i="2"/>
  <c r="V982" i="2"/>
  <c r="AM982" i="2" s="1"/>
  <c r="AN982" i="2" s="1"/>
  <c r="W982" i="2"/>
  <c r="X982" i="2" s="1"/>
  <c r="Y982" i="2"/>
  <c r="AD982" i="2"/>
  <c r="AH982" i="2" s="1"/>
  <c r="S983" i="2"/>
  <c r="T983" i="2"/>
  <c r="V983" i="2"/>
  <c r="W983" i="2"/>
  <c r="X983" i="2"/>
  <c r="AD983" i="2"/>
  <c r="AM983" i="2"/>
  <c r="AN983" i="2" s="1"/>
  <c r="S984" i="2"/>
  <c r="T984" i="2"/>
  <c r="V984" i="2"/>
  <c r="AM984" i="2" s="1"/>
  <c r="AN984" i="2" s="1"/>
  <c r="W984" i="2"/>
  <c r="X984" i="2" s="1"/>
  <c r="Y984" i="2"/>
  <c r="Z984" i="2"/>
  <c r="AD984" i="2"/>
  <c r="AF984" i="2" s="1"/>
  <c r="AG984" i="2"/>
  <c r="S985" i="2"/>
  <c r="AJ985" i="2" s="1"/>
  <c r="T985" i="2"/>
  <c r="V985" i="2"/>
  <c r="W985" i="2"/>
  <c r="X985" i="2"/>
  <c r="AD985" i="2"/>
  <c r="AM985" i="2"/>
  <c r="AN985" i="2" s="1"/>
  <c r="S986" i="2"/>
  <c r="T986" i="2"/>
  <c r="V986" i="2"/>
  <c r="AM986" i="2" s="1"/>
  <c r="AN986" i="2" s="1"/>
  <c r="W986" i="2"/>
  <c r="X986" i="2" s="1"/>
  <c r="Y986" i="2"/>
  <c r="AD986" i="2"/>
  <c r="AH986" i="2" s="1"/>
  <c r="S987" i="2"/>
  <c r="AJ987" i="2" s="1"/>
  <c r="T987" i="2"/>
  <c r="V987" i="2"/>
  <c r="AM987" i="2" s="1"/>
  <c r="AN987" i="2" s="1"/>
  <c r="W987" i="2"/>
  <c r="X987" i="2"/>
  <c r="AD987" i="2"/>
  <c r="S988" i="2"/>
  <c r="T988" i="2"/>
  <c r="V988" i="2"/>
  <c r="AM988" i="2" s="1"/>
  <c r="AN988" i="2" s="1"/>
  <c r="W988" i="2"/>
  <c r="X988" i="2" s="1"/>
  <c r="AD988" i="2"/>
  <c r="AF988" i="2"/>
  <c r="AG988" i="2"/>
  <c r="AH988" i="2"/>
  <c r="S989" i="2"/>
  <c r="T989" i="2"/>
  <c r="AI989" i="2" s="1"/>
  <c r="V989" i="2"/>
  <c r="W989" i="2"/>
  <c r="X989" i="2" s="1"/>
  <c r="AD989" i="2"/>
  <c r="AH989" i="2" s="1"/>
  <c r="AM989" i="2"/>
  <c r="AN989" i="2" s="1"/>
  <c r="S990" i="2"/>
  <c r="T990" i="2"/>
  <c r="V990" i="2"/>
  <c r="AM990" i="2" s="1"/>
  <c r="AN990" i="2" s="1"/>
  <c r="W990" i="2"/>
  <c r="X990" i="2" s="1"/>
  <c r="Y990" i="2"/>
  <c r="Z990" i="2"/>
  <c r="AD990" i="2"/>
  <c r="AF990" i="2" s="1"/>
  <c r="AG990" i="2"/>
  <c r="S991" i="2"/>
  <c r="T991" i="2"/>
  <c r="V991" i="2"/>
  <c r="W991" i="2"/>
  <c r="X991" i="2"/>
  <c r="AD991" i="2"/>
  <c r="AM991" i="2"/>
  <c r="AN991" i="2" s="1"/>
  <c r="S992" i="2"/>
  <c r="T992" i="2"/>
  <c r="V992" i="2"/>
  <c r="AM992" i="2" s="1"/>
  <c r="W992" i="2"/>
  <c r="X992" i="2" s="1"/>
  <c r="Y992" i="2"/>
  <c r="AD992" i="2"/>
  <c r="AH992" i="2" s="1"/>
  <c r="AK992" i="2"/>
  <c r="S993" i="2"/>
  <c r="T993" i="2"/>
  <c r="V993" i="2"/>
  <c r="W993" i="2"/>
  <c r="Z993" i="2" s="1"/>
  <c r="AD993" i="2"/>
  <c r="AG993" i="2" s="1"/>
  <c r="AM993" i="2"/>
  <c r="AN993" i="2" s="1"/>
  <c r="AO993" i="2" s="1"/>
  <c r="S994" i="2"/>
  <c r="AJ994" i="2" s="1"/>
  <c r="T994" i="2"/>
  <c r="V994" i="2"/>
  <c r="AM994" i="2" s="1"/>
  <c r="AN994" i="2" s="1"/>
  <c r="W994" i="2"/>
  <c r="X994" i="2" s="1"/>
  <c r="Y994" i="2"/>
  <c r="AD994" i="2"/>
  <c r="AF994" i="2"/>
  <c r="AG994" i="2"/>
  <c r="AH994" i="2"/>
  <c r="AK994" i="2"/>
  <c r="S995" i="2"/>
  <c r="T995" i="2"/>
  <c r="AK995" i="2" s="1"/>
  <c r="V995" i="2"/>
  <c r="W995" i="2"/>
  <c r="AD995" i="2"/>
  <c r="AJ995" i="2"/>
  <c r="AM995" i="2"/>
  <c r="AN995" i="2"/>
  <c r="S996" i="2"/>
  <c r="T996" i="2"/>
  <c r="AI996" i="2" s="1"/>
  <c r="V996" i="2"/>
  <c r="AM996" i="2" s="1"/>
  <c r="W996" i="2"/>
  <c r="X996" i="2" s="1"/>
  <c r="AD996" i="2"/>
  <c r="AF996" i="2"/>
  <c r="AG996" i="2"/>
  <c r="AH996" i="2"/>
  <c r="S997" i="2"/>
  <c r="AH997" i="2" s="1"/>
  <c r="T997" i="2"/>
  <c r="V997" i="2"/>
  <c r="AM997" i="2" s="1"/>
  <c r="AN997" i="2" s="1"/>
  <c r="AO997" i="2" s="1"/>
  <c r="W997" i="2"/>
  <c r="Z997" i="2" s="1"/>
  <c r="Y997" i="2"/>
  <c r="AD997" i="2"/>
  <c r="AG997" i="2" s="1"/>
  <c r="S998" i="2"/>
  <c r="T998" i="2"/>
  <c r="AI998" i="2" s="1"/>
  <c r="V998" i="2"/>
  <c r="AM998" i="2" s="1"/>
  <c r="W998" i="2"/>
  <c r="X998" i="2" s="1"/>
  <c r="AD998" i="2"/>
  <c r="AF998" i="2" s="1"/>
  <c r="AG998" i="2"/>
  <c r="AJ998" i="2"/>
  <c r="S999" i="2"/>
  <c r="AJ999" i="2" s="1"/>
  <c r="T999" i="2"/>
  <c r="V999" i="2"/>
  <c r="W999" i="2"/>
  <c r="AD999" i="2"/>
  <c r="AM999" i="2"/>
  <c r="S1000" i="2"/>
  <c r="AK1000" i="2" s="1"/>
  <c r="T1000" i="2"/>
  <c r="V1000" i="2"/>
  <c r="AM1000" i="2" s="1"/>
  <c r="W1000" i="2"/>
  <c r="X1000" i="2" s="1"/>
  <c r="Y1000" i="2"/>
  <c r="AA1000" i="2" s="1"/>
  <c r="Z1000" i="2"/>
  <c r="AD1000" i="2"/>
  <c r="AF1000" i="2" s="1"/>
  <c r="AG1000" i="2"/>
  <c r="S1001" i="2"/>
  <c r="T1001" i="2"/>
  <c r="V1001" i="2"/>
  <c r="W1001" i="2"/>
  <c r="Z1001" i="2" s="1"/>
  <c r="AD1001" i="2"/>
  <c r="AG1001" i="2" s="1"/>
  <c r="AM1001" i="2"/>
  <c r="AN1001" i="2" s="1"/>
  <c r="AO1001" i="2" s="1"/>
  <c r="S1002" i="2"/>
  <c r="AJ1002" i="2" s="1"/>
  <c r="T1002" i="2"/>
  <c r="V1002" i="2"/>
  <c r="AM1002" i="2" s="1"/>
  <c r="AN1002" i="2" s="1"/>
  <c r="W1002" i="2"/>
  <c r="X1002" i="2" s="1"/>
  <c r="Y1002" i="2"/>
  <c r="AD1002" i="2"/>
  <c r="AG1002" i="2" s="1"/>
  <c r="AF1002" i="2"/>
  <c r="AH1002" i="2"/>
  <c r="S1003" i="2"/>
  <c r="AJ1003" i="2" s="1"/>
  <c r="T1003" i="2"/>
  <c r="V1003" i="2"/>
  <c r="W1003" i="2"/>
  <c r="AD1003" i="2"/>
  <c r="AM1003" i="2"/>
  <c r="S1004" i="2"/>
  <c r="AK1004" i="2" s="1"/>
  <c r="T1004" i="2"/>
  <c r="V1004" i="2"/>
  <c r="AM1004" i="2" s="1"/>
  <c r="W1004" i="2"/>
  <c r="X1004" i="2" s="1"/>
  <c r="Y1004" i="2"/>
  <c r="AA1004" i="2" s="1"/>
  <c r="Z1004" i="2"/>
  <c r="AD1004" i="2"/>
  <c r="AF1004" i="2" s="1"/>
  <c r="AG1004" i="2"/>
  <c r="S1005" i="2"/>
  <c r="T1005" i="2"/>
  <c r="V1005" i="2"/>
  <c r="W1005" i="2"/>
  <c r="Z1005" i="2" s="1"/>
  <c r="AD1005" i="2"/>
  <c r="AG1005" i="2" s="1"/>
  <c r="AM1005" i="2"/>
  <c r="AN1005" i="2" s="1"/>
  <c r="AO1005" i="2" s="1"/>
  <c r="S1006" i="2"/>
  <c r="AJ1006" i="2" s="1"/>
  <c r="T1006" i="2"/>
  <c r="V1006" i="2"/>
  <c r="AM1006" i="2" s="1"/>
  <c r="AN1006" i="2" s="1"/>
  <c r="W1006" i="2"/>
  <c r="X1006" i="2" s="1"/>
  <c r="Y1006" i="2"/>
  <c r="AD1006" i="2"/>
  <c r="AG1006" i="2" s="1"/>
  <c r="AF1006" i="2"/>
  <c r="AH1006" i="2"/>
  <c r="S1007" i="2"/>
  <c r="AJ1007" i="2" s="1"/>
  <c r="T1007" i="2"/>
  <c r="V1007" i="2"/>
  <c r="W1007" i="2"/>
  <c r="AD1007" i="2"/>
  <c r="AM1007" i="2"/>
  <c r="S1008" i="2"/>
  <c r="AK1008" i="2" s="1"/>
  <c r="T1008" i="2"/>
  <c r="V1008" i="2"/>
  <c r="AM1008" i="2" s="1"/>
  <c r="W1008" i="2"/>
  <c r="X1008" i="2" s="1"/>
  <c r="Y1008" i="2"/>
  <c r="AA1008" i="2" s="1"/>
  <c r="Z1008" i="2"/>
  <c r="AD1008" i="2"/>
  <c r="AF1008" i="2" s="1"/>
  <c r="AG1008" i="2"/>
  <c r="S1009" i="2"/>
  <c r="T1009" i="2"/>
  <c r="V1009" i="2"/>
  <c r="W1009" i="2"/>
  <c r="Z1009" i="2" s="1"/>
  <c r="AD1009" i="2"/>
  <c r="AG1009" i="2" s="1"/>
  <c r="AM1009" i="2"/>
  <c r="AN1009" i="2" s="1"/>
  <c r="AO1009" i="2" s="1"/>
  <c r="S1010" i="2"/>
  <c r="AJ1010" i="2" s="1"/>
  <c r="T1010" i="2"/>
  <c r="V1010" i="2"/>
  <c r="AM1010" i="2" s="1"/>
  <c r="AN1010" i="2" s="1"/>
  <c r="W1010" i="2"/>
  <c r="X1010" i="2" s="1"/>
  <c r="Y1010" i="2"/>
  <c r="AD1010" i="2"/>
  <c r="AG1010" i="2" s="1"/>
  <c r="AF1010" i="2"/>
  <c r="AH1010" i="2"/>
  <c r="S1011" i="2"/>
  <c r="T1011" i="2"/>
  <c r="AK1011" i="2" s="1"/>
  <c r="V1011" i="2"/>
  <c r="W1011" i="2"/>
  <c r="AD1011" i="2"/>
  <c r="AJ1011" i="2"/>
  <c r="AM1011" i="2"/>
  <c r="AN1011" i="2"/>
  <c r="S1012" i="2"/>
  <c r="T1012" i="2"/>
  <c r="AI1012" i="2" s="1"/>
  <c r="V1012" i="2"/>
  <c r="AM1012" i="2" s="1"/>
  <c r="W1012" i="2"/>
  <c r="X1012" i="2" s="1"/>
  <c r="Z1012" i="2"/>
  <c r="AD1012" i="2"/>
  <c r="AG1012" i="2" s="1"/>
  <c r="AF1012" i="2"/>
  <c r="AH1012" i="2"/>
  <c r="S1013" i="2"/>
  <c r="T1013" i="2"/>
  <c r="V1013" i="2"/>
  <c r="AM1013" i="2" s="1"/>
  <c r="AN1013" i="2" s="1"/>
  <c r="AO1013" i="2" s="1"/>
  <c r="W1013" i="2"/>
  <c r="Z1013" i="2" s="1"/>
  <c r="Y1013" i="2"/>
  <c r="AD1013" i="2"/>
  <c r="AG1013" i="2" s="1"/>
  <c r="AH1013" i="2"/>
  <c r="S1014" i="2"/>
  <c r="T1014" i="2"/>
  <c r="AI1014" i="2" s="1"/>
  <c r="V1014" i="2"/>
  <c r="AM1014" i="2" s="1"/>
  <c r="W1014" i="2"/>
  <c r="X1014" i="2" s="1"/>
  <c r="AD1014" i="2"/>
  <c r="AH1014" i="2" s="1"/>
  <c r="AJ1014" i="2"/>
  <c r="S1015" i="2"/>
  <c r="AJ1015" i="2" s="1"/>
  <c r="T1015" i="2"/>
  <c r="V1015" i="2"/>
  <c r="W1015" i="2"/>
  <c r="AD1015" i="2"/>
  <c r="AM1015" i="2"/>
  <c r="AN1015" i="2" s="1"/>
  <c r="S1016" i="2"/>
  <c r="T1016" i="2"/>
  <c r="V1016" i="2"/>
  <c r="AM1016" i="2" s="1"/>
  <c r="W1016" i="2"/>
  <c r="X1016" i="2" s="1"/>
  <c r="Y1016" i="2"/>
  <c r="AD1016" i="2"/>
  <c r="AH1016" i="2" s="1"/>
  <c r="AK1016" i="2"/>
  <c r="S1017" i="2"/>
  <c r="T1017" i="2"/>
  <c r="V1017" i="2"/>
  <c r="W1017" i="2"/>
  <c r="Z1017" i="2" s="1"/>
  <c r="AD1017" i="2"/>
  <c r="AG1017" i="2" s="1"/>
  <c r="AM1017" i="2"/>
  <c r="AN1017" i="2" s="1"/>
  <c r="AO1017" i="2" s="1"/>
  <c r="S1018" i="2"/>
  <c r="AJ1018" i="2" s="1"/>
  <c r="T1018" i="2"/>
  <c r="V1018" i="2"/>
  <c r="AM1018" i="2" s="1"/>
  <c r="AN1018" i="2" s="1"/>
  <c r="W1018" i="2"/>
  <c r="X1018" i="2" s="1"/>
  <c r="Y1018" i="2"/>
  <c r="AD1018" i="2"/>
  <c r="AF1018" i="2"/>
  <c r="AG1018" i="2"/>
  <c r="AH1018" i="2"/>
  <c r="AK1018" i="2"/>
  <c r="S1019" i="2"/>
  <c r="AJ1019" i="2" s="1"/>
  <c r="T1019" i="2"/>
  <c r="V1019" i="2"/>
  <c r="W1019" i="2"/>
  <c r="AD1019" i="2"/>
  <c r="AM1019" i="2"/>
  <c r="AN1019" i="2" s="1"/>
  <c r="S1020" i="2"/>
  <c r="T1020" i="2"/>
  <c r="V1020" i="2"/>
  <c r="AM1020" i="2" s="1"/>
  <c r="W1020" i="2"/>
  <c r="X1020" i="2" s="1"/>
  <c r="Y1020" i="2"/>
  <c r="AD1020" i="2"/>
  <c r="AH1020" i="2" s="1"/>
  <c r="AK1020" i="2"/>
  <c r="S1021" i="2"/>
  <c r="T1021" i="2"/>
  <c r="V1021" i="2"/>
  <c r="W1021" i="2"/>
  <c r="Z1021" i="2" s="1"/>
  <c r="AD1021" i="2"/>
  <c r="AG1021" i="2" s="1"/>
  <c r="AM1021" i="2"/>
  <c r="AN1021" i="2" s="1"/>
  <c r="AO1021" i="2" s="1"/>
  <c r="S1022" i="2"/>
  <c r="AJ1022" i="2" s="1"/>
  <c r="T1022" i="2"/>
  <c r="V1022" i="2"/>
  <c r="AM1022" i="2" s="1"/>
  <c r="AN1022" i="2" s="1"/>
  <c r="W1022" i="2"/>
  <c r="X1022" i="2" s="1"/>
  <c r="Y1022" i="2"/>
  <c r="AD1022" i="2"/>
  <c r="AF1022" i="2"/>
  <c r="AG1022" i="2"/>
  <c r="AH1022" i="2"/>
  <c r="AK1022" i="2"/>
  <c r="S1023" i="2"/>
  <c r="AJ1023" i="2" s="1"/>
  <c r="T1023" i="2"/>
  <c r="V1023" i="2"/>
  <c r="W1023" i="2"/>
  <c r="AD1023" i="2"/>
  <c r="AM1023" i="2"/>
  <c r="AN1023" i="2" s="1"/>
  <c r="S1024" i="2"/>
  <c r="T1024" i="2"/>
  <c r="V1024" i="2"/>
  <c r="AM1024" i="2" s="1"/>
  <c r="W1024" i="2"/>
  <c r="X1024" i="2" s="1"/>
  <c r="Y1024" i="2"/>
  <c r="AD1024" i="2"/>
  <c r="AH1024" i="2" s="1"/>
  <c r="AK1024" i="2"/>
  <c r="S1025" i="2"/>
  <c r="T1025" i="2"/>
  <c r="V1025" i="2"/>
  <c r="W1025" i="2"/>
  <c r="Z1025" i="2" s="1"/>
  <c r="AD1025" i="2"/>
  <c r="AG1025" i="2" s="1"/>
  <c r="AM1025" i="2"/>
  <c r="AN1025" i="2" s="1"/>
  <c r="AO1025" i="2" s="1"/>
  <c r="S1026" i="2"/>
  <c r="AJ1026" i="2" s="1"/>
  <c r="T1026" i="2"/>
  <c r="V1026" i="2"/>
  <c r="AM1026" i="2" s="1"/>
  <c r="AN1026" i="2" s="1"/>
  <c r="W1026" i="2"/>
  <c r="X1026" i="2" s="1"/>
  <c r="Y1026" i="2"/>
  <c r="AD1026" i="2"/>
  <c r="AF1026" i="2"/>
  <c r="AG1026" i="2"/>
  <c r="AH1026" i="2"/>
  <c r="AK1026" i="2"/>
  <c r="S1027" i="2"/>
  <c r="T1027" i="2"/>
  <c r="AK1027" i="2" s="1"/>
  <c r="V1027" i="2"/>
  <c r="W1027" i="2"/>
  <c r="AD1027" i="2"/>
  <c r="AJ1027" i="2"/>
  <c r="AM1027" i="2"/>
  <c r="AN1027" i="2"/>
  <c r="S1028" i="2"/>
  <c r="T1028" i="2"/>
  <c r="AI1028" i="2" s="1"/>
  <c r="V1028" i="2"/>
  <c r="AM1028" i="2" s="1"/>
  <c r="W1028" i="2"/>
  <c r="X1028" i="2" s="1"/>
  <c r="AD1028" i="2"/>
  <c r="AF1028" i="2"/>
  <c r="AG1028" i="2"/>
  <c r="AH1028" i="2"/>
  <c r="S1029" i="2"/>
  <c r="AH1029" i="2" s="1"/>
  <c r="T1029" i="2"/>
  <c r="V1029" i="2"/>
  <c r="AM1029" i="2" s="1"/>
  <c r="AN1029" i="2" s="1"/>
  <c r="AO1029" i="2" s="1"/>
  <c r="W1029" i="2"/>
  <c r="Z1029" i="2" s="1"/>
  <c r="Y1029" i="2"/>
  <c r="AD1029" i="2"/>
  <c r="AG1029" i="2" s="1"/>
  <c r="S1030" i="2"/>
  <c r="AJ1030" i="2" s="1"/>
  <c r="T1030" i="2"/>
  <c r="AI1030" i="2" s="1"/>
  <c r="V1030" i="2"/>
  <c r="AM1030" i="2" s="1"/>
  <c r="W1030" i="2"/>
  <c r="X1030" i="2" s="1"/>
  <c r="AA1030" i="2" s="1"/>
  <c r="AD1030" i="2"/>
  <c r="AF1030" i="2"/>
  <c r="AG1030" i="2"/>
  <c r="AH1030" i="2"/>
  <c r="AK1030" i="2"/>
  <c r="S1031" i="2"/>
  <c r="T1031" i="2"/>
  <c r="AK1031" i="2" s="1"/>
  <c r="V1031" i="2"/>
  <c r="W1031" i="2"/>
  <c r="AD1031" i="2"/>
  <c r="AJ1031" i="2"/>
  <c r="AM1031" i="2"/>
  <c r="AN1031" i="2"/>
  <c r="S1032" i="2"/>
  <c r="T1032" i="2"/>
  <c r="AI1032" i="2" s="1"/>
  <c r="V1032" i="2"/>
  <c r="AM1032" i="2" s="1"/>
  <c r="W1032" i="2"/>
  <c r="X1032" i="2" s="1"/>
  <c r="AA1032" i="2" s="1"/>
  <c r="AD1032" i="2"/>
  <c r="AH1032" i="2" s="1"/>
  <c r="AK1032" i="2"/>
  <c r="S1033" i="2"/>
  <c r="T1033" i="2"/>
  <c r="V1033" i="2"/>
  <c r="W1033" i="2"/>
  <c r="Z1033" i="2" s="1"/>
  <c r="AD1033" i="2"/>
  <c r="AG1033" i="2" s="1"/>
  <c r="AM1033" i="2"/>
  <c r="AN1033" i="2" s="1"/>
  <c r="AO1033" i="2" s="1"/>
  <c r="S1034" i="2"/>
  <c r="AK1034" i="2" s="1"/>
  <c r="T1034" i="2"/>
  <c r="V1034" i="2"/>
  <c r="AM1034" i="2" s="1"/>
  <c r="AN1034" i="2" s="1"/>
  <c r="W1034" i="2"/>
  <c r="X1034" i="2" s="1"/>
  <c r="AA1034" i="2" s="1"/>
  <c r="Y1034" i="2"/>
  <c r="AD1034" i="2"/>
  <c r="AH1034" i="2" s="1"/>
  <c r="AJ1034" i="2"/>
  <c r="S1035" i="2"/>
  <c r="T1035" i="2"/>
  <c r="AK1035" i="2" s="1"/>
  <c r="V1035" i="2"/>
  <c r="W1035" i="2"/>
  <c r="AD1035" i="2"/>
  <c r="AJ1035" i="2"/>
  <c r="AM1035" i="2"/>
  <c r="AN1035" i="2"/>
  <c r="S1036" i="2"/>
  <c r="T1036" i="2"/>
  <c r="AI1036" i="2" s="1"/>
  <c r="V1036" i="2"/>
  <c r="AM1036" i="2" s="1"/>
  <c r="W1036" i="2"/>
  <c r="X1036" i="2" s="1"/>
  <c r="AA1036" i="2" s="1"/>
  <c r="Z1036" i="2"/>
  <c r="AD1036" i="2"/>
  <c r="AF1036" i="2" s="1"/>
  <c r="AG1036" i="2"/>
  <c r="S1037" i="2"/>
  <c r="T1037" i="2"/>
  <c r="V1037" i="2"/>
  <c r="W1037" i="2"/>
  <c r="Z1037" i="2" s="1"/>
  <c r="AD1037" i="2"/>
  <c r="AG1037" i="2" s="1"/>
  <c r="AM1037" i="2"/>
  <c r="AN1037" i="2" s="1"/>
  <c r="AO1037" i="2" s="1"/>
  <c r="S1038" i="2"/>
  <c r="AJ1038" i="2" s="1"/>
  <c r="T1038" i="2"/>
  <c r="V1038" i="2"/>
  <c r="AM1038" i="2" s="1"/>
  <c r="W1038" i="2"/>
  <c r="X1038" i="2" s="1"/>
  <c r="Y1038" i="2"/>
  <c r="AA1038" i="2"/>
  <c r="AD1038" i="2"/>
  <c r="AF1038" i="2" s="1"/>
  <c r="AG1038" i="2"/>
  <c r="S1039" i="2"/>
  <c r="AJ1039" i="2" s="1"/>
  <c r="T1039" i="2"/>
  <c r="V1039" i="2"/>
  <c r="W1039" i="2"/>
  <c r="AD1039" i="2"/>
  <c r="AM1039" i="2"/>
  <c r="S1040" i="2"/>
  <c r="AH1040" i="2" s="1"/>
  <c r="T1040" i="2"/>
  <c r="V1040" i="2"/>
  <c r="AM1040" i="2" s="1"/>
  <c r="W1040" i="2"/>
  <c r="X1040" i="2" s="1"/>
  <c r="Y1040" i="2"/>
  <c r="Z1040" i="2"/>
  <c r="AA1040" i="2"/>
  <c r="AD1040" i="2"/>
  <c r="AF1040" i="2"/>
  <c r="AG1040" i="2"/>
  <c r="S1041" i="2"/>
  <c r="AH1041" i="2" s="1"/>
  <c r="T1041" i="2"/>
  <c r="V1041" i="2"/>
  <c r="AM1041" i="2" s="1"/>
  <c r="AN1041" i="2" s="1"/>
  <c r="AO1041" i="2" s="1"/>
  <c r="W1041" i="2"/>
  <c r="Z1041" i="2" s="1"/>
  <c r="Y1041" i="2"/>
  <c r="AD1041" i="2"/>
  <c r="AG1041" i="2" s="1"/>
  <c r="S1042" i="2"/>
  <c r="T1042" i="2"/>
  <c r="AI1042" i="2" s="1"/>
  <c r="V1042" i="2"/>
  <c r="AM1042" i="2" s="1"/>
  <c r="AN1042" i="2" s="1"/>
  <c r="W1042" i="2"/>
  <c r="X1042" i="2" s="1"/>
  <c r="AD1042" i="2"/>
  <c r="AF1042" i="2" s="1"/>
  <c r="AG1042" i="2"/>
  <c r="AJ1042" i="2"/>
  <c r="AO1042" i="2"/>
  <c r="S1043" i="2"/>
  <c r="T1043" i="2"/>
  <c r="AK1043" i="2" s="1"/>
  <c r="V1043" i="2"/>
  <c r="W1043" i="2"/>
  <c r="AD1043" i="2"/>
  <c r="AJ1043" i="2"/>
  <c r="AM1043" i="2"/>
  <c r="AN1043" i="2"/>
  <c r="S1044" i="2"/>
  <c r="T1044" i="2"/>
  <c r="AI1044" i="2" s="1"/>
  <c r="V1044" i="2"/>
  <c r="AM1044" i="2" s="1"/>
  <c r="W1044" i="2"/>
  <c r="X1044" i="2" s="1"/>
  <c r="AA1044" i="2" s="1"/>
  <c r="AD1044" i="2"/>
  <c r="AH1044" i="2" s="1"/>
  <c r="AK1044" i="2"/>
  <c r="S1045" i="2"/>
  <c r="T1045" i="2"/>
  <c r="V1045" i="2"/>
  <c r="W1045" i="2"/>
  <c r="Z1045" i="2" s="1"/>
  <c r="AD1045" i="2"/>
  <c r="AG1045" i="2" s="1"/>
  <c r="AM1045" i="2"/>
  <c r="AN1045" i="2" s="1"/>
  <c r="AO1045" i="2" s="1"/>
  <c r="S1046" i="2"/>
  <c r="AJ1046" i="2" s="1"/>
  <c r="T1046" i="2"/>
  <c r="V1046" i="2"/>
  <c r="AM1046" i="2" s="1"/>
  <c r="W1046" i="2"/>
  <c r="X1046" i="2" s="1"/>
  <c r="AA1046" i="2" s="1"/>
  <c r="Y1046" i="2"/>
  <c r="AD1046" i="2"/>
  <c r="AH1046" i="2" s="1"/>
  <c r="AI1046" i="2"/>
  <c r="AK1046" i="2"/>
  <c r="S1047" i="2"/>
  <c r="T1047" i="2"/>
  <c r="V1047" i="2"/>
  <c r="W1047" i="2"/>
  <c r="Z1047" i="2" s="1"/>
  <c r="AD1047" i="2"/>
  <c r="AH1047" i="2" s="1"/>
  <c r="AJ1047" i="2"/>
  <c r="AM1047" i="2"/>
  <c r="AN1047" i="2" s="1"/>
  <c r="AO1047" i="2"/>
  <c r="S1048" i="2"/>
  <c r="T1048" i="2"/>
  <c r="AI1048" i="2" s="1"/>
  <c r="V1048" i="2"/>
  <c r="AM1048" i="2" s="1"/>
  <c r="W1048" i="2"/>
  <c r="AD1048" i="2"/>
  <c r="AG1048" i="2" s="1"/>
  <c r="AF1048" i="2"/>
  <c r="AH1048" i="2"/>
  <c r="S1049" i="2"/>
  <c r="AJ1049" i="2" s="1"/>
  <c r="T1049" i="2"/>
  <c r="V1049" i="2"/>
  <c r="W1049" i="2"/>
  <c r="Z1049" i="2" s="1"/>
  <c r="Y1049" i="2"/>
  <c r="AD1049" i="2"/>
  <c r="AG1049" i="2" s="1"/>
  <c r="AF1049" i="2"/>
  <c r="AH1049" i="2"/>
  <c r="AM1049" i="2"/>
  <c r="AN1049" i="2" s="1"/>
  <c r="AO1049" i="2" s="1"/>
  <c r="S1050" i="2"/>
  <c r="T1050" i="2"/>
  <c r="AI1050" i="2" s="1"/>
  <c r="V1050" i="2"/>
  <c r="AM1050" i="2" s="1"/>
  <c r="W1050" i="2"/>
  <c r="AD1050" i="2"/>
  <c r="AG1050" i="2" s="1"/>
  <c r="AF1050" i="2"/>
  <c r="AH1050" i="2"/>
  <c r="S1051" i="2"/>
  <c r="AJ1051" i="2" s="1"/>
  <c r="T1051" i="2"/>
  <c r="V1051" i="2"/>
  <c r="W1051" i="2"/>
  <c r="Z1051" i="2" s="1"/>
  <c r="Y1051" i="2"/>
  <c r="AD1051" i="2"/>
  <c r="AG1051" i="2" s="1"/>
  <c r="AF1051" i="2"/>
  <c r="AH1051" i="2"/>
  <c r="AM1051" i="2"/>
  <c r="AN1051" i="2" s="1"/>
  <c r="S1052" i="2"/>
  <c r="AJ1052" i="2" s="1"/>
  <c r="T1052" i="2"/>
  <c r="V1052" i="2"/>
  <c r="W1052" i="2"/>
  <c r="AD1052" i="2"/>
  <c r="AG1052" i="2" s="1"/>
  <c r="AM1052" i="2"/>
  <c r="S1053" i="2"/>
  <c r="T1053" i="2"/>
  <c r="V1053" i="2"/>
  <c r="W1053" i="2"/>
  <c r="Z1053" i="2" s="1"/>
  <c r="AD1053" i="2"/>
  <c r="AF1053" i="2" s="1"/>
  <c r="AG1053" i="2"/>
  <c r="AJ1053" i="2"/>
  <c r="AM1053" i="2"/>
  <c r="AN1053" i="2" s="1"/>
  <c r="AO1053" i="2" s="1"/>
  <c r="S1054" i="2"/>
  <c r="AJ1054" i="2" s="1"/>
  <c r="T1054" i="2"/>
  <c r="V1054" i="2"/>
  <c r="W1054" i="2"/>
  <c r="AD1054" i="2"/>
  <c r="AG1054" i="2" s="1"/>
  <c r="AM1054" i="2"/>
  <c r="S1055" i="2"/>
  <c r="T1055" i="2"/>
  <c r="V1055" i="2"/>
  <c r="W1055" i="2"/>
  <c r="Z1055" i="2" s="1"/>
  <c r="AD1055" i="2"/>
  <c r="AF1055" i="2" s="1"/>
  <c r="AG1055" i="2"/>
  <c r="AJ1055" i="2"/>
  <c r="AM1055" i="2"/>
  <c r="AN1055" i="2" s="1"/>
  <c r="AO1055" i="2"/>
  <c r="S1056" i="2"/>
  <c r="T1056" i="2"/>
  <c r="AI1056" i="2" s="1"/>
  <c r="V1056" i="2"/>
  <c r="W1056" i="2"/>
  <c r="AD1056" i="2"/>
  <c r="AG1056" i="2" s="1"/>
  <c r="AF1056" i="2"/>
  <c r="AJ1056" i="2"/>
  <c r="AM1056" i="2"/>
  <c r="S1057" i="2"/>
  <c r="AJ1057" i="2" s="1"/>
  <c r="T1057" i="2"/>
  <c r="V1057" i="2"/>
  <c r="W1057" i="2"/>
  <c r="Z1057" i="2" s="1"/>
  <c r="Y1057" i="2"/>
  <c r="AD1057" i="2"/>
  <c r="AF1057" i="2"/>
  <c r="AG1057" i="2"/>
  <c r="AH1057" i="2"/>
  <c r="AM1057" i="2"/>
  <c r="AN1057" i="2" s="1"/>
  <c r="AO1057" i="2" s="1"/>
  <c r="S1058" i="2"/>
  <c r="T1058" i="2"/>
  <c r="AI1058" i="2" s="1"/>
  <c r="V1058" i="2"/>
  <c r="W1058" i="2"/>
  <c r="AD1058" i="2"/>
  <c r="AG1058" i="2" s="1"/>
  <c r="AF1058" i="2"/>
  <c r="AJ1058" i="2"/>
  <c r="AM1058" i="2"/>
  <c r="S1059" i="2"/>
  <c r="AJ1059" i="2" s="1"/>
  <c r="T1059" i="2"/>
  <c r="V1059" i="2"/>
  <c r="W1059" i="2"/>
  <c r="Z1059" i="2" s="1"/>
  <c r="Y1059" i="2"/>
  <c r="AD1059" i="2"/>
  <c r="AF1059" i="2"/>
  <c r="AG1059" i="2"/>
  <c r="AH1059" i="2"/>
  <c r="AM1059" i="2"/>
  <c r="AN1059" i="2" s="1"/>
  <c r="S1060" i="2"/>
  <c r="AJ1060" i="2" s="1"/>
  <c r="T1060" i="2"/>
  <c r="V1060" i="2"/>
  <c r="AM1060" i="2" s="1"/>
  <c r="W1060" i="2"/>
  <c r="AD1060" i="2"/>
  <c r="AG1060" i="2" s="1"/>
  <c r="AH1060" i="2"/>
  <c r="S1061" i="2"/>
  <c r="T1061" i="2"/>
  <c r="V1061" i="2"/>
  <c r="W1061" i="2"/>
  <c r="Z1061" i="2" s="1"/>
  <c r="AD1061" i="2"/>
  <c r="AH1061" i="2" s="1"/>
  <c r="AJ1061" i="2"/>
  <c r="AM1061" i="2"/>
  <c r="AN1061" i="2" s="1"/>
  <c r="AO1061" i="2" s="1"/>
  <c r="S1062" i="2"/>
  <c r="AJ1062" i="2" s="1"/>
  <c r="T1062" i="2"/>
  <c r="V1062" i="2"/>
  <c r="AM1062" i="2" s="1"/>
  <c r="W1062" i="2"/>
  <c r="AD1062" i="2"/>
  <c r="AG1062" i="2" s="1"/>
  <c r="AH1062" i="2"/>
  <c r="S1063" i="2"/>
  <c r="T1063" i="2"/>
  <c r="V1063" i="2"/>
  <c r="W1063" i="2"/>
  <c r="Z1063" i="2" s="1"/>
  <c r="AD1063" i="2"/>
  <c r="AH1063" i="2" s="1"/>
  <c r="AJ1063" i="2"/>
  <c r="AM1063" i="2"/>
  <c r="AN1063" i="2" s="1"/>
  <c r="AO1063" i="2"/>
  <c r="S1064" i="2"/>
  <c r="T1064" i="2"/>
  <c r="AI1064" i="2" s="1"/>
  <c r="V1064" i="2"/>
  <c r="AM1064" i="2" s="1"/>
  <c r="W1064" i="2"/>
  <c r="AD1064" i="2"/>
  <c r="AG1064" i="2" s="1"/>
  <c r="AF1064" i="2"/>
  <c r="AH1064" i="2"/>
  <c r="S1065" i="2"/>
  <c r="AJ1065" i="2" s="1"/>
  <c r="T1065" i="2"/>
  <c r="V1065" i="2"/>
  <c r="W1065" i="2"/>
  <c r="Z1065" i="2" s="1"/>
  <c r="Y1065" i="2"/>
  <c r="AD1065" i="2"/>
  <c r="AG1065" i="2" s="1"/>
  <c r="AF1065" i="2"/>
  <c r="AH1065" i="2"/>
  <c r="AM1065" i="2"/>
  <c r="AN1065" i="2" s="1"/>
  <c r="AO1065" i="2" s="1"/>
  <c r="S1066" i="2"/>
  <c r="T1066" i="2"/>
  <c r="AI1066" i="2" s="1"/>
  <c r="V1066" i="2"/>
  <c r="AM1066" i="2" s="1"/>
  <c r="W1066" i="2"/>
  <c r="AD1066" i="2"/>
  <c r="AG1066" i="2" s="1"/>
  <c r="AF1066" i="2"/>
  <c r="AH1066" i="2"/>
  <c r="S1067" i="2"/>
  <c r="AJ1067" i="2" s="1"/>
  <c r="T1067" i="2"/>
  <c r="V1067" i="2"/>
  <c r="W1067" i="2"/>
  <c r="Z1067" i="2" s="1"/>
  <c r="Y1067" i="2"/>
  <c r="AD1067" i="2"/>
  <c r="AG1067" i="2" s="1"/>
  <c r="AF1067" i="2"/>
  <c r="AH1067" i="2"/>
  <c r="AM1067" i="2"/>
  <c r="AN1067" i="2" s="1"/>
  <c r="S1068" i="2"/>
  <c r="AJ1068" i="2" s="1"/>
  <c r="T1068" i="2"/>
  <c r="V1068" i="2"/>
  <c r="W1068" i="2"/>
  <c r="AD1068" i="2"/>
  <c r="AG1068" i="2" s="1"/>
  <c r="AM1068" i="2"/>
  <c r="S1069" i="2"/>
  <c r="T1069" i="2"/>
  <c r="V1069" i="2"/>
  <c r="W1069" i="2"/>
  <c r="Z1069" i="2" s="1"/>
  <c r="AD1069" i="2"/>
  <c r="AF1069" i="2" s="1"/>
  <c r="AG1069" i="2"/>
  <c r="AJ1069" i="2"/>
  <c r="AM1069" i="2"/>
  <c r="AN1069" i="2" s="1"/>
  <c r="AO1069" i="2" s="1"/>
  <c r="S1070" i="2"/>
  <c r="AJ1070" i="2" s="1"/>
  <c r="T1070" i="2"/>
  <c r="V1070" i="2"/>
  <c r="W1070" i="2"/>
  <c r="AD1070" i="2"/>
  <c r="AG1070" i="2" s="1"/>
  <c r="AM1070" i="2"/>
  <c r="S1071" i="2"/>
  <c r="T1071" i="2"/>
  <c r="V1071" i="2"/>
  <c r="W1071" i="2"/>
  <c r="Z1071" i="2" s="1"/>
  <c r="AD1071" i="2"/>
  <c r="AF1071" i="2" s="1"/>
  <c r="AG1071" i="2"/>
  <c r="AJ1071" i="2"/>
  <c r="AM1071" i="2"/>
  <c r="AN1071" i="2" s="1"/>
  <c r="AO1071" i="2"/>
  <c r="S1072" i="2"/>
  <c r="T1072" i="2"/>
  <c r="AI1072" i="2" s="1"/>
  <c r="V1072" i="2"/>
  <c r="W1072" i="2"/>
  <c r="AD1072" i="2"/>
  <c r="AG1072" i="2" s="1"/>
  <c r="AF1072" i="2"/>
  <c r="AJ1072" i="2"/>
  <c r="AM1072" i="2"/>
  <c r="S1073" i="2"/>
  <c r="AJ1073" i="2" s="1"/>
  <c r="T1073" i="2"/>
  <c r="V1073" i="2"/>
  <c r="W1073" i="2"/>
  <c r="Z1073" i="2" s="1"/>
  <c r="Y1073" i="2"/>
  <c r="AD1073" i="2"/>
  <c r="AF1073" i="2"/>
  <c r="AG1073" i="2"/>
  <c r="AH1073" i="2"/>
  <c r="AM1073" i="2"/>
  <c r="AN1073" i="2" s="1"/>
  <c r="AO1073" i="2" s="1"/>
  <c r="S1074" i="2"/>
  <c r="T1074" i="2"/>
  <c r="AI1074" i="2" s="1"/>
  <c r="V1074" i="2"/>
  <c r="W1074" i="2"/>
  <c r="AD1074" i="2"/>
  <c r="AG1074" i="2" s="1"/>
  <c r="AF1074" i="2"/>
  <c r="AJ1074" i="2"/>
  <c r="AM1074" i="2"/>
  <c r="S1075" i="2"/>
  <c r="AJ1075" i="2" s="1"/>
  <c r="T1075" i="2"/>
  <c r="V1075" i="2"/>
  <c r="W1075" i="2"/>
  <c r="Z1075" i="2" s="1"/>
  <c r="Y1075" i="2"/>
  <c r="AD1075" i="2"/>
  <c r="AF1075" i="2"/>
  <c r="AG1075" i="2"/>
  <c r="AH1075" i="2"/>
  <c r="AM1075" i="2"/>
  <c r="AN1075" i="2" s="1"/>
  <c r="S1076" i="2"/>
  <c r="AJ1076" i="2" s="1"/>
  <c r="T1076" i="2"/>
  <c r="V1076" i="2"/>
  <c r="AM1076" i="2" s="1"/>
  <c r="W1076" i="2"/>
  <c r="AD1076" i="2"/>
  <c r="AG1076" i="2" s="1"/>
  <c r="AH1076" i="2"/>
  <c r="S1077" i="2"/>
  <c r="T1077" i="2"/>
  <c r="V1077" i="2"/>
  <c r="W1077" i="2"/>
  <c r="Z1077" i="2" s="1"/>
  <c r="AD1077" i="2"/>
  <c r="AH1077" i="2" s="1"/>
  <c r="AJ1077" i="2"/>
  <c r="AM1077" i="2"/>
  <c r="AN1077" i="2" s="1"/>
  <c r="AO1077" i="2" s="1"/>
  <c r="S1078" i="2"/>
  <c r="AJ1078" i="2" s="1"/>
  <c r="T1078" i="2"/>
  <c r="V1078" i="2"/>
  <c r="AM1078" i="2" s="1"/>
  <c r="W1078" i="2"/>
  <c r="AD1078" i="2"/>
  <c r="AG1078" i="2" s="1"/>
  <c r="AH1078" i="2"/>
  <c r="S1079" i="2"/>
  <c r="T1079" i="2"/>
  <c r="V1079" i="2"/>
  <c r="W1079" i="2"/>
  <c r="Z1079" i="2" s="1"/>
  <c r="AD1079" i="2"/>
  <c r="AH1079" i="2" s="1"/>
  <c r="AJ1079" i="2"/>
  <c r="AM1079" i="2"/>
  <c r="AN1079" i="2" s="1"/>
  <c r="AO1079" i="2"/>
  <c r="S1080" i="2"/>
  <c r="T1080" i="2"/>
  <c r="AI1080" i="2" s="1"/>
  <c r="V1080" i="2"/>
  <c r="AM1080" i="2" s="1"/>
  <c r="W1080" i="2"/>
  <c r="AD1080" i="2"/>
  <c r="AG1080" i="2" s="1"/>
  <c r="AF1080" i="2"/>
  <c r="AH1080" i="2"/>
  <c r="S1081" i="2"/>
  <c r="AJ1081" i="2" s="1"/>
  <c r="T1081" i="2"/>
  <c r="V1081" i="2"/>
  <c r="W1081" i="2"/>
  <c r="Z1081" i="2" s="1"/>
  <c r="Y1081" i="2"/>
  <c r="AD1081" i="2"/>
  <c r="AG1081" i="2" s="1"/>
  <c r="AF1081" i="2"/>
  <c r="AH1081" i="2"/>
  <c r="AM1081" i="2"/>
  <c r="AN1081" i="2" s="1"/>
  <c r="AO1081" i="2" s="1"/>
  <c r="S1082" i="2"/>
  <c r="T1082" i="2"/>
  <c r="AI1082" i="2" s="1"/>
  <c r="V1082" i="2"/>
  <c r="AM1082" i="2" s="1"/>
  <c r="W1082" i="2"/>
  <c r="AD1082" i="2"/>
  <c r="AG1082" i="2" s="1"/>
  <c r="AF1082" i="2"/>
  <c r="AH1082" i="2"/>
  <c r="S1083" i="2"/>
  <c r="AJ1083" i="2" s="1"/>
  <c r="T1083" i="2"/>
  <c r="V1083" i="2"/>
  <c r="W1083" i="2"/>
  <c r="Z1083" i="2" s="1"/>
  <c r="Y1083" i="2"/>
  <c r="AD1083" i="2"/>
  <c r="AG1083" i="2" s="1"/>
  <c r="AF1083" i="2"/>
  <c r="AH1083" i="2"/>
  <c r="AM1083" i="2"/>
  <c r="AN1083" i="2" s="1"/>
  <c r="S1084" i="2"/>
  <c r="T1084" i="2"/>
  <c r="V1084" i="2"/>
  <c r="AM1084" i="2" s="1"/>
  <c r="W1084" i="2"/>
  <c r="Y1084" i="2"/>
  <c r="AD1084" i="2"/>
  <c r="AG1084" i="2" s="1"/>
  <c r="AF1084" i="2"/>
  <c r="AJ1084" i="2"/>
  <c r="S1085" i="2"/>
  <c r="T1085" i="2"/>
  <c r="AJ1085" i="2" s="1"/>
  <c r="V1085" i="2"/>
  <c r="W1085" i="2"/>
  <c r="Y1085" i="2" s="1"/>
  <c r="AD1085" i="2"/>
  <c r="AH1085" i="2" s="1"/>
  <c r="AM1085" i="2"/>
  <c r="AN1085" i="2" s="1"/>
  <c r="S1086" i="2"/>
  <c r="AJ1086" i="2" s="1"/>
  <c r="T1086" i="2"/>
  <c r="V1086" i="2"/>
  <c r="AM1086" i="2" s="1"/>
  <c r="W1086" i="2"/>
  <c r="AD1086" i="2"/>
  <c r="AG1086" i="2" s="1"/>
  <c r="AH1086" i="2"/>
  <c r="S1087" i="2"/>
  <c r="T1087" i="2"/>
  <c r="V1087" i="2"/>
  <c r="AM1087" i="2" s="1"/>
  <c r="W1087" i="2"/>
  <c r="AD1087" i="2"/>
  <c r="AH1087" i="2" s="1"/>
  <c r="AJ1087" i="2"/>
  <c r="S1088" i="2"/>
  <c r="AJ1088" i="2" s="1"/>
  <c r="T1088" i="2"/>
  <c r="V1088" i="2"/>
  <c r="AM1088" i="2" s="1"/>
  <c r="W1088" i="2"/>
  <c r="Y1088" i="2" s="1"/>
  <c r="AD1088" i="2"/>
  <c r="AG1088" i="2" s="1"/>
  <c r="AH1088" i="2"/>
  <c r="S1089" i="2"/>
  <c r="T1089" i="2"/>
  <c r="AJ1089" i="2" s="1"/>
  <c r="V1089" i="2"/>
  <c r="W1089" i="2"/>
  <c r="Y1089" i="2" s="1"/>
  <c r="AD1089" i="2"/>
  <c r="AF1089" i="2"/>
  <c r="AG1089" i="2"/>
  <c r="AH1089" i="2"/>
  <c r="AM1089" i="2"/>
  <c r="AN1089" i="2" s="1"/>
  <c r="S1090" i="2"/>
  <c r="T1090" i="2"/>
  <c r="AJ1090" i="2" s="1"/>
  <c r="V1090" i="2"/>
  <c r="W1090" i="2"/>
  <c r="Y1090" i="2" s="1"/>
  <c r="AD1090" i="2"/>
  <c r="AG1090" i="2" s="1"/>
  <c r="AH1090" i="2"/>
  <c r="AM1090" i="2"/>
  <c r="AN1090" i="2" s="1"/>
  <c r="S1091" i="2"/>
  <c r="T1091" i="2"/>
  <c r="V1091" i="2"/>
  <c r="W1091" i="2"/>
  <c r="Y1091" i="2" s="1"/>
  <c r="AD1091" i="2"/>
  <c r="AH1091" i="2" s="1"/>
  <c r="AM1091" i="2"/>
  <c r="AN1091" i="2" s="1"/>
  <c r="S1092" i="2"/>
  <c r="AH1092" i="2" s="1"/>
  <c r="T1092" i="2"/>
  <c r="V1092" i="2"/>
  <c r="AM1092" i="2" s="1"/>
  <c r="W1092" i="2"/>
  <c r="Y1092" i="2"/>
  <c r="AD1092" i="2"/>
  <c r="AG1092" i="2" s="1"/>
  <c r="AF1092" i="2"/>
  <c r="AJ1092" i="2"/>
  <c r="S1093" i="2"/>
  <c r="T1093" i="2"/>
  <c r="AJ1093" i="2" s="1"/>
  <c r="V1093" i="2"/>
  <c r="W1093" i="2"/>
  <c r="Y1093" i="2" s="1"/>
  <c r="AD1093" i="2"/>
  <c r="AF1093" i="2" s="1"/>
  <c r="AG1093" i="2"/>
  <c r="AM1093" i="2"/>
  <c r="AN1093" i="2" s="1"/>
  <c r="S1094" i="2"/>
  <c r="AJ1094" i="2" s="1"/>
  <c r="T1094" i="2"/>
  <c r="V1094" i="2"/>
  <c r="W1094" i="2"/>
  <c r="AD1094" i="2"/>
  <c r="AG1094" i="2" s="1"/>
  <c r="AM1094" i="2"/>
  <c r="AN1094" i="2" s="1"/>
  <c r="S1095" i="2"/>
  <c r="T1095" i="2"/>
  <c r="V1095" i="2"/>
  <c r="AM1095" i="2" s="1"/>
  <c r="W1095" i="2"/>
  <c r="AD1095" i="2"/>
  <c r="AF1095" i="2" s="1"/>
  <c r="AG1095" i="2"/>
  <c r="AJ1095" i="2"/>
  <c r="S1096" i="2"/>
  <c r="AJ1096" i="2" s="1"/>
  <c r="T1096" i="2"/>
  <c r="V1096" i="2"/>
  <c r="W1096" i="2"/>
  <c r="Y1096" i="2" s="1"/>
  <c r="AD1096" i="2"/>
  <c r="AG1096" i="2" s="1"/>
  <c r="AM1096" i="2"/>
  <c r="S1097" i="2"/>
  <c r="T1097" i="2"/>
  <c r="AJ1097" i="2" s="1"/>
  <c r="V1097" i="2"/>
  <c r="W1097" i="2"/>
  <c r="Y1097" i="2" s="1"/>
  <c r="AD1097" i="2"/>
  <c r="AG1097" i="2" s="1"/>
  <c r="AF1097" i="2"/>
  <c r="AH1097" i="2"/>
  <c r="AM1097" i="2"/>
  <c r="AN1097" i="2" s="1"/>
  <c r="S1098" i="2"/>
  <c r="T1098" i="2"/>
  <c r="AJ1098" i="2" s="1"/>
  <c r="V1098" i="2"/>
  <c r="W1098" i="2"/>
  <c r="Y1098" i="2" s="1"/>
  <c r="AD1098" i="2"/>
  <c r="AG1098" i="2" s="1"/>
  <c r="AM1098" i="2"/>
  <c r="AN1098" i="2" s="1"/>
  <c r="S1099" i="2"/>
  <c r="T1099" i="2"/>
  <c r="V1099" i="2"/>
  <c r="W1099" i="2"/>
  <c r="Y1099" i="2" s="1"/>
  <c r="AD1099" i="2"/>
  <c r="AF1099" i="2" s="1"/>
  <c r="AG1099" i="2"/>
  <c r="AM1099" i="2"/>
  <c r="AN1099" i="2" s="1"/>
  <c r="S1100" i="2"/>
  <c r="T1100" i="2"/>
  <c r="V1100" i="2"/>
  <c r="AM1100" i="2" s="1"/>
  <c r="W1100" i="2"/>
  <c r="Y1100" i="2"/>
  <c r="AD1100" i="2"/>
  <c r="AG1100" i="2" s="1"/>
  <c r="AF1100" i="2"/>
  <c r="AJ1100" i="2"/>
  <c r="S1101" i="2"/>
  <c r="T1101" i="2"/>
  <c r="AJ1101" i="2" s="1"/>
  <c r="V1101" i="2"/>
  <c r="W1101" i="2"/>
  <c r="Y1101" i="2" s="1"/>
  <c r="AD1101" i="2"/>
  <c r="AH1101" i="2" s="1"/>
  <c r="AM1101" i="2"/>
  <c r="AN1101" i="2" s="1"/>
  <c r="S1102" i="2"/>
  <c r="AJ1102" i="2" s="1"/>
  <c r="T1102" i="2"/>
  <c r="V1102" i="2"/>
  <c r="AM1102" i="2" s="1"/>
  <c r="W1102" i="2"/>
  <c r="AD1102" i="2"/>
  <c r="AG1102" i="2" s="1"/>
  <c r="AH1102" i="2"/>
  <c r="S1103" i="2"/>
  <c r="T1103" i="2"/>
  <c r="V1103" i="2"/>
  <c r="AM1103" i="2" s="1"/>
  <c r="W1103" i="2"/>
  <c r="AD1103" i="2"/>
  <c r="AH1103" i="2" s="1"/>
  <c r="AJ1103" i="2"/>
  <c r="S1104" i="2"/>
  <c r="AJ1104" i="2" s="1"/>
  <c r="T1104" i="2"/>
  <c r="V1104" i="2"/>
  <c r="AM1104" i="2" s="1"/>
  <c r="W1104" i="2"/>
  <c r="Y1104" i="2" s="1"/>
  <c r="AD1104" i="2"/>
  <c r="AG1104" i="2" s="1"/>
  <c r="AH1104" i="2"/>
  <c r="S1105" i="2"/>
  <c r="T1105" i="2"/>
  <c r="AJ1105" i="2" s="1"/>
  <c r="V1105" i="2"/>
  <c r="W1105" i="2"/>
  <c r="Y1105" i="2" s="1"/>
  <c r="AD1105" i="2"/>
  <c r="AF1105" i="2"/>
  <c r="AG1105" i="2"/>
  <c r="AH1105" i="2"/>
  <c r="AM1105" i="2"/>
  <c r="AN1105" i="2" s="1"/>
  <c r="S1106" i="2"/>
  <c r="T1106" i="2"/>
  <c r="AJ1106" i="2" s="1"/>
  <c r="V1106" i="2"/>
  <c r="W1106" i="2"/>
  <c r="Y1106" i="2" s="1"/>
  <c r="AD1106" i="2"/>
  <c r="AG1106" i="2" s="1"/>
  <c r="AH1106" i="2"/>
  <c r="AM1106" i="2"/>
  <c r="AN1106" i="2" s="1"/>
  <c r="S1107" i="2"/>
  <c r="T1107" i="2"/>
  <c r="V1107" i="2"/>
  <c r="W1107" i="2"/>
  <c r="Y1107" i="2" s="1"/>
  <c r="AD1107" i="2"/>
  <c r="AH1107" i="2" s="1"/>
  <c r="AM1107" i="2"/>
  <c r="AN1107" i="2" s="1"/>
  <c r="S1108" i="2"/>
  <c r="AH1108" i="2" s="1"/>
  <c r="T1108" i="2"/>
  <c r="V1108" i="2"/>
  <c r="AM1108" i="2" s="1"/>
  <c r="W1108" i="2"/>
  <c r="Y1108" i="2"/>
  <c r="AD1108" i="2"/>
  <c r="AG1108" i="2" s="1"/>
  <c r="AF1108" i="2"/>
  <c r="AJ1108" i="2"/>
  <c r="S1109" i="2"/>
  <c r="T1109" i="2"/>
  <c r="AJ1109" i="2" s="1"/>
  <c r="V1109" i="2"/>
  <c r="W1109" i="2"/>
  <c r="Y1109" i="2" s="1"/>
  <c r="AD1109" i="2"/>
  <c r="AF1109" i="2" s="1"/>
  <c r="AG1109" i="2"/>
  <c r="AM1109" i="2"/>
  <c r="AN1109" i="2" s="1"/>
  <c r="S1110" i="2"/>
  <c r="AJ1110" i="2" s="1"/>
  <c r="T1110" i="2"/>
  <c r="V1110" i="2"/>
  <c r="W1110" i="2"/>
  <c r="AD1110" i="2"/>
  <c r="AG1110" i="2" s="1"/>
  <c r="AM1110" i="2"/>
  <c r="AN1110" i="2" s="1"/>
  <c r="S1111" i="2"/>
  <c r="T1111" i="2"/>
  <c r="V1111" i="2"/>
  <c r="AM1111" i="2" s="1"/>
  <c r="W1111" i="2"/>
  <c r="AD1111" i="2"/>
  <c r="AF1111" i="2" s="1"/>
  <c r="AG1111" i="2"/>
  <c r="AJ1111" i="2"/>
  <c r="S1112" i="2"/>
  <c r="AJ1112" i="2" s="1"/>
  <c r="T1112" i="2"/>
  <c r="V1112" i="2"/>
  <c r="W1112" i="2"/>
  <c r="Y1112" i="2" s="1"/>
  <c r="AD1112" i="2"/>
  <c r="AG1112" i="2" s="1"/>
  <c r="AM1112" i="2"/>
  <c r="S1113" i="2"/>
  <c r="T1113" i="2"/>
  <c r="AJ1113" i="2" s="1"/>
  <c r="V1113" i="2"/>
  <c r="W1113" i="2"/>
  <c r="Y1113" i="2" s="1"/>
  <c r="AD1113" i="2"/>
  <c r="AG1113" i="2" s="1"/>
  <c r="AF1113" i="2"/>
  <c r="AH1113" i="2"/>
  <c r="AM1113" i="2"/>
  <c r="AN1113" i="2" s="1"/>
  <c r="S1114" i="2"/>
  <c r="T1114" i="2"/>
  <c r="AJ1114" i="2" s="1"/>
  <c r="V1114" i="2"/>
  <c r="W1114" i="2"/>
  <c r="Y1114" i="2" s="1"/>
  <c r="AD1114" i="2"/>
  <c r="AG1114" i="2" s="1"/>
  <c r="AM1114" i="2"/>
  <c r="AN1114" i="2" s="1"/>
  <c r="S1115" i="2"/>
  <c r="T1115" i="2"/>
  <c r="V1115" i="2"/>
  <c r="W1115" i="2"/>
  <c r="Y1115" i="2" s="1"/>
  <c r="AD1115" i="2"/>
  <c r="AF1115" i="2" s="1"/>
  <c r="AG1115" i="2"/>
  <c r="AM1115" i="2"/>
  <c r="AN1115" i="2" s="1"/>
  <c r="S1116" i="2"/>
  <c r="T1116" i="2"/>
  <c r="V1116" i="2"/>
  <c r="AM1116" i="2" s="1"/>
  <c r="W1116" i="2"/>
  <c r="Y1116" i="2"/>
  <c r="AD1116" i="2"/>
  <c r="AG1116" i="2" s="1"/>
  <c r="AF1116" i="2"/>
  <c r="AJ1116" i="2"/>
  <c r="S1117" i="2"/>
  <c r="T1117" i="2"/>
  <c r="AJ1117" i="2" s="1"/>
  <c r="V1117" i="2"/>
  <c r="W1117" i="2"/>
  <c r="Y1117" i="2" s="1"/>
  <c r="AD1117" i="2"/>
  <c r="AH1117" i="2" s="1"/>
  <c r="AM1117" i="2"/>
  <c r="AN1117" i="2" s="1"/>
  <c r="S1118" i="2"/>
  <c r="AJ1118" i="2" s="1"/>
  <c r="T1118" i="2"/>
  <c r="V1118" i="2"/>
  <c r="AM1118" i="2" s="1"/>
  <c r="W1118" i="2"/>
  <c r="AD1118" i="2"/>
  <c r="AG1118" i="2" s="1"/>
  <c r="AH1118" i="2"/>
  <c r="S1119" i="2"/>
  <c r="T1119" i="2"/>
  <c r="V1119" i="2"/>
  <c r="AM1119" i="2" s="1"/>
  <c r="W1119" i="2"/>
  <c r="AD1119" i="2"/>
  <c r="AH1119" i="2" s="1"/>
  <c r="AJ1119" i="2"/>
  <c r="S1120" i="2"/>
  <c r="AJ1120" i="2" s="1"/>
  <c r="T1120" i="2"/>
  <c r="V1120" i="2"/>
  <c r="AM1120" i="2" s="1"/>
  <c r="W1120" i="2"/>
  <c r="Y1120" i="2" s="1"/>
  <c r="AD1120" i="2"/>
  <c r="AG1120" i="2" s="1"/>
  <c r="AH1120" i="2"/>
  <c r="S1121" i="2"/>
  <c r="T1121" i="2"/>
  <c r="AJ1121" i="2" s="1"/>
  <c r="V1121" i="2"/>
  <c r="W1121" i="2"/>
  <c r="Y1121" i="2" s="1"/>
  <c r="AD1121" i="2"/>
  <c r="AF1121" i="2"/>
  <c r="AG1121" i="2"/>
  <c r="AH1121" i="2"/>
  <c r="AM1121" i="2"/>
  <c r="AN1121" i="2" s="1"/>
  <c r="S1122" i="2"/>
  <c r="T1122" i="2"/>
  <c r="AJ1122" i="2" s="1"/>
  <c r="V1122" i="2"/>
  <c r="W1122" i="2"/>
  <c r="Y1122" i="2" s="1"/>
  <c r="AD1122" i="2"/>
  <c r="AG1122" i="2" s="1"/>
  <c r="AH1122" i="2"/>
  <c r="AM1122" i="2"/>
  <c r="AN1122" i="2" s="1"/>
  <c r="S1123" i="2"/>
  <c r="T1123" i="2"/>
  <c r="V1123" i="2"/>
  <c r="W1123" i="2"/>
  <c r="Y1123" i="2" s="1"/>
  <c r="AD1123" i="2"/>
  <c r="AH1123" i="2" s="1"/>
  <c r="AM1123" i="2"/>
  <c r="AN1123" i="2" s="1"/>
  <c r="S1124" i="2"/>
  <c r="AH1124" i="2" s="1"/>
  <c r="T1124" i="2"/>
  <c r="V1124" i="2"/>
  <c r="AM1124" i="2" s="1"/>
  <c r="W1124" i="2"/>
  <c r="Y1124" i="2"/>
  <c r="AD1124" i="2"/>
  <c r="AG1124" i="2" s="1"/>
  <c r="AF1124" i="2"/>
  <c r="AJ1124" i="2"/>
  <c r="S1125" i="2"/>
  <c r="T1125" i="2"/>
  <c r="AJ1125" i="2" s="1"/>
  <c r="V1125" i="2"/>
  <c r="W1125" i="2"/>
  <c r="Y1125" i="2" s="1"/>
  <c r="AD1125" i="2"/>
  <c r="AF1125" i="2" s="1"/>
  <c r="AG1125" i="2"/>
  <c r="AM1125" i="2"/>
  <c r="AN1125" i="2" s="1"/>
  <c r="S1126" i="2"/>
  <c r="AJ1126" i="2" s="1"/>
  <c r="T1126" i="2"/>
  <c r="V1126" i="2"/>
  <c r="W1126" i="2"/>
  <c r="AD1126" i="2"/>
  <c r="AG1126" i="2" s="1"/>
  <c r="AM1126" i="2"/>
  <c r="AN1126" i="2" s="1"/>
  <c r="S1127" i="2"/>
  <c r="T1127" i="2"/>
  <c r="V1127" i="2"/>
  <c r="AM1127" i="2" s="1"/>
  <c r="W1127" i="2"/>
  <c r="AD1127" i="2"/>
  <c r="AF1127" i="2" s="1"/>
  <c r="AG1127" i="2"/>
  <c r="AJ1127" i="2"/>
  <c r="S1128" i="2"/>
  <c r="AJ1128" i="2" s="1"/>
  <c r="T1128" i="2"/>
  <c r="V1128" i="2"/>
  <c r="W1128" i="2"/>
  <c r="Y1128" i="2" s="1"/>
  <c r="AD1128" i="2"/>
  <c r="AG1128" i="2" s="1"/>
  <c r="AM1128" i="2"/>
  <c r="S1129" i="2"/>
  <c r="T1129" i="2"/>
  <c r="AJ1129" i="2" s="1"/>
  <c r="V1129" i="2"/>
  <c r="W1129" i="2"/>
  <c r="Y1129" i="2" s="1"/>
  <c r="AD1129" i="2"/>
  <c r="AG1129" i="2" s="1"/>
  <c r="AF1129" i="2"/>
  <c r="AH1129" i="2"/>
  <c r="AM1129" i="2"/>
  <c r="AN1129" i="2" s="1"/>
  <c r="S1130" i="2"/>
  <c r="T1130" i="2"/>
  <c r="AJ1130" i="2" s="1"/>
  <c r="V1130" i="2"/>
  <c r="W1130" i="2"/>
  <c r="Y1130" i="2" s="1"/>
  <c r="AD1130" i="2"/>
  <c r="AG1130" i="2" s="1"/>
  <c r="AM1130" i="2"/>
  <c r="AN1130" i="2" s="1"/>
  <c r="S1131" i="2"/>
  <c r="T1131" i="2"/>
  <c r="V1131" i="2"/>
  <c r="W1131" i="2"/>
  <c r="Y1131" i="2" s="1"/>
  <c r="AD1131" i="2"/>
  <c r="AF1131" i="2" s="1"/>
  <c r="AG1131" i="2"/>
  <c r="AM1131" i="2"/>
  <c r="AN1131" i="2" s="1"/>
  <c r="S1132" i="2"/>
  <c r="T1132" i="2"/>
  <c r="V1132" i="2"/>
  <c r="AM1132" i="2" s="1"/>
  <c r="W1132" i="2"/>
  <c r="Y1132" i="2"/>
  <c r="AD1132" i="2"/>
  <c r="AG1132" i="2" s="1"/>
  <c r="AF1132" i="2"/>
  <c r="AJ1132" i="2"/>
  <c r="S1133" i="2"/>
  <c r="T1133" i="2"/>
  <c r="AJ1133" i="2" s="1"/>
  <c r="V1133" i="2"/>
  <c r="W1133" i="2"/>
  <c r="Y1133" i="2" s="1"/>
  <c r="AD1133" i="2"/>
  <c r="AH1133" i="2" s="1"/>
  <c r="AM1133" i="2"/>
  <c r="AN1133" i="2" s="1"/>
  <c r="S1134" i="2"/>
  <c r="AJ1134" i="2" s="1"/>
  <c r="T1134" i="2"/>
  <c r="V1134" i="2"/>
  <c r="AM1134" i="2" s="1"/>
  <c r="W1134" i="2"/>
  <c r="AD1134" i="2"/>
  <c r="AG1134" i="2" s="1"/>
  <c r="AH1134" i="2"/>
  <c r="S1135" i="2"/>
  <c r="T1135" i="2"/>
  <c r="V1135" i="2"/>
  <c r="AM1135" i="2" s="1"/>
  <c r="W1135" i="2"/>
  <c r="AD1135" i="2"/>
  <c r="AH1135" i="2" s="1"/>
  <c r="AJ1135" i="2"/>
  <c r="S1136" i="2"/>
  <c r="AJ1136" i="2" s="1"/>
  <c r="T1136" i="2"/>
  <c r="V1136" i="2"/>
  <c r="AM1136" i="2" s="1"/>
  <c r="W1136" i="2"/>
  <c r="Y1136" i="2" s="1"/>
  <c r="AD1136" i="2"/>
  <c r="AG1136" i="2" s="1"/>
  <c r="AH1136" i="2"/>
  <c r="S1137" i="2"/>
  <c r="T1137" i="2"/>
  <c r="AI1137" i="2" s="1"/>
  <c r="V1137" i="2"/>
  <c r="W1137" i="2"/>
  <c r="Y1137" i="2" s="1"/>
  <c r="AD1137" i="2"/>
  <c r="AF1137" i="2"/>
  <c r="AG1137" i="2"/>
  <c r="AH1137" i="2"/>
  <c r="AM1137" i="2"/>
  <c r="AN1137" i="2" s="1"/>
  <c r="S1138" i="2"/>
  <c r="AJ1138" i="2" s="1"/>
  <c r="T1138" i="2"/>
  <c r="V1138" i="2"/>
  <c r="AM1138" i="2" s="1"/>
  <c r="W1138" i="2"/>
  <c r="Z1138" i="2" s="1"/>
  <c r="X1138" i="2"/>
  <c r="AD1138" i="2"/>
  <c r="AG1138" i="2" s="1"/>
  <c r="AF1138" i="2"/>
  <c r="S1139" i="2"/>
  <c r="T1139" i="2"/>
  <c r="V1139" i="2"/>
  <c r="W1139" i="2"/>
  <c r="X1139" i="2" s="1"/>
  <c r="Y1139" i="2"/>
  <c r="AD1139" i="2"/>
  <c r="AH1139" i="2" s="1"/>
  <c r="AM1139" i="2"/>
  <c r="S1140" i="2"/>
  <c r="T1140" i="2"/>
  <c r="AK1140" i="2" s="1"/>
  <c r="V1140" i="2"/>
  <c r="W1140" i="2"/>
  <c r="Z1140" i="2" s="1"/>
  <c r="AD1140" i="2"/>
  <c r="AG1140" i="2" s="1"/>
  <c r="AI1140" i="2"/>
  <c r="AM1140" i="2"/>
  <c r="AO1140" i="2" s="1"/>
  <c r="AN1140" i="2"/>
  <c r="S1141" i="2"/>
  <c r="AK1141" i="2" s="1"/>
  <c r="T1141" i="2"/>
  <c r="V1141" i="2"/>
  <c r="AM1141" i="2" s="1"/>
  <c r="W1141" i="2"/>
  <c r="AD1141" i="2"/>
  <c r="AH1141" i="2" s="1"/>
  <c r="AJ1141" i="2"/>
  <c r="S1142" i="2"/>
  <c r="AJ1142" i="2" s="1"/>
  <c r="T1142" i="2"/>
  <c r="V1142" i="2"/>
  <c r="AM1142" i="2" s="1"/>
  <c r="W1142" i="2"/>
  <c r="Z1142" i="2" s="1"/>
  <c r="X1142" i="2"/>
  <c r="AD1142" i="2"/>
  <c r="AG1142" i="2" s="1"/>
  <c r="AF1142" i="2"/>
  <c r="S1143" i="2"/>
  <c r="T1143" i="2"/>
  <c r="V1143" i="2"/>
  <c r="W1143" i="2"/>
  <c r="X1143" i="2" s="1"/>
  <c r="Y1143" i="2"/>
  <c r="AD1143" i="2"/>
  <c r="AH1143" i="2" s="1"/>
  <c r="AM1143" i="2"/>
  <c r="S1144" i="2"/>
  <c r="T1144" i="2"/>
  <c r="AK1144" i="2" s="1"/>
  <c r="V1144" i="2"/>
  <c r="W1144" i="2"/>
  <c r="Z1144" i="2" s="1"/>
  <c r="AD1144" i="2"/>
  <c r="AG1144" i="2" s="1"/>
  <c r="AI1144" i="2"/>
  <c r="AM1144" i="2"/>
  <c r="AO1144" i="2" s="1"/>
  <c r="AN1144" i="2"/>
  <c r="S1145" i="2"/>
  <c r="AK1145" i="2" s="1"/>
  <c r="T1145" i="2"/>
  <c r="V1145" i="2"/>
  <c r="AM1145" i="2" s="1"/>
  <c r="W1145" i="2"/>
  <c r="AD1145" i="2"/>
  <c r="AH1145" i="2" s="1"/>
  <c r="AJ1145" i="2"/>
  <c r="S1146" i="2"/>
  <c r="AJ1146" i="2" s="1"/>
  <c r="T1146" i="2"/>
  <c r="V1146" i="2"/>
  <c r="AM1146" i="2" s="1"/>
  <c r="W1146" i="2"/>
  <c r="Z1146" i="2" s="1"/>
  <c r="X1146" i="2"/>
  <c r="AD1146" i="2"/>
  <c r="AG1146" i="2" s="1"/>
  <c r="AF1146" i="2"/>
  <c r="S1147" i="2"/>
  <c r="T1147" i="2"/>
  <c r="V1147" i="2"/>
  <c r="W1147" i="2"/>
  <c r="X1147" i="2" s="1"/>
  <c r="Y1147" i="2"/>
  <c r="AD1147" i="2"/>
  <c r="AH1147" i="2" s="1"/>
  <c r="AM1147" i="2"/>
  <c r="S1148" i="2"/>
  <c r="T1148" i="2"/>
  <c r="AK1148" i="2" s="1"/>
  <c r="V1148" i="2"/>
  <c r="W1148" i="2"/>
  <c r="Z1148" i="2" s="1"/>
  <c r="AD1148" i="2"/>
  <c r="AG1148" i="2" s="1"/>
  <c r="AI1148" i="2"/>
  <c r="AM1148" i="2"/>
  <c r="AO1148" i="2" s="1"/>
  <c r="AN1148" i="2"/>
  <c r="S1149" i="2"/>
  <c r="AK1149" i="2" s="1"/>
  <c r="T1149" i="2"/>
  <c r="V1149" i="2"/>
  <c r="AM1149" i="2" s="1"/>
  <c r="W1149" i="2"/>
  <c r="AD1149" i="2"/>
  <c r="AH1149" i="2" s="1"/>
  <c r="AJ1149" i="2"/>
  <c r="S1150" i="2"/>
  <c r="AJ1150" i="2" s="1"/>
  <c r="T1150" i="2"/>
  <c r="V1150" i="2"/>
  <c r="AM1150" i="2" s="1"/>
  <c r="W1150" i="2"/>
  <c r="Z1150" i="2" s="1"/>
  <c r="X1150" i="2"/>
  <c r="AD1150" i="2"/>
  <c r="AG1150" i="2" s="1"/>
  <c r="AF1150" i="2"/>
  <c r="S1151" i="2"/>
  <c r="T1151" i="2"/>
  <c r="V1151" i="2"/>
  <c r="W1151" i="2"/>
  <c r="X1151" i="2" s="1"/>
  <c r="Y1151" i="2"/>
  <c r="AD1151" i="2"/>
  <c r="AH1151" i="2" s="1"/>
  <c r="AM1151" i="2"/>
  <c r="S1152" i="2"/>
  <c r="T1152" i="2"/>
  <c r="AK1152" i="2" s="1"/>
  <c r="V1152" i="2"/>
  <c r="W1152" i="2"/>
  <c r="Z1152" i="2" s="1"/>
  <c r="AD1152" i="2"/>
  <c r="AG1152" i="2" s="1"/>
  <c r="AI1152" i="2"/>
  <c r="AM1152" i="2"/>
  <c r="AO1152" i="2" s="1"/>
  <c r="AN1152" i="2"/>
  <c r="S1153" i="2"/>
  <c r="AK1153" i="2" s="1"/>
  <c r="T1153" i="2"/>
  <c r="V1153" i="2"/>
  <c r="AM1153" i="2" s="1"/>
  <c r="W1153" i="2"/>
  <c r="AD1153" i="2"/>
  <c r="AH1153" i="2" s="1"/>
  <c r="AJ1153" i="2"/>
  <c r="S1154" i="2"/>
  <c r="AJ1154" i="2" s="1"/>
  <c r="T1154" i="2"/>
  <c r="V1154" i="2"/>
  <c r="AM1154" i="2" s="1"/>
  <c r="W1154" i="2"/>
  <c r="Z1154" i="2" s="1"/>
  <c r="X1154" i="2"/>
  <c r="AD1154" i="2"/>
  <c r="AG1154" i="2" s="1"/>
  <c r="AF1154" i="2"/>
  <c r="S1155" i="2"/>
  <c r="T1155" i="2"/>
  <c r="V1155" i="2"/>
  <c r="W1155" i="2"/>
  <c r="X1155" i="2" s="1"/>
  <c r="Y1155" i="2"/>
  <c r="AD1155" i="2"/>
  <c r="AH1155" i="2" s="1"/>
  <c r="AM1155" i="2"/>
  <c r="S1156" i="2"/>
  <c r="T1156" i="2"/>
  <c r="AK1156" i="2" s="1"/>
  <c r="V1156" i="2"/>
  <c r="W1156" i="2"/>
  <c r="Z1156" i="2" s="1"/>
  <c r="AD1156" i="2"/>
  <c r="AG1156" i="2" s="1"/>
  <c r="AI1156" i="2"/>
  <c r="AM1156" i="2"/>
  <c r="AO1156" i="2" s="1"/>
  <c r="AN1156" i="2"/>
  <c r="S1157" i="2"/>
  <c r="AK1157" i="2" s="1"/>
  <c r="T1157" i="2"/>
  <c r="V1157" i="2"/>
  <c r="AM1157" i="2" s="1"/>
  <c r="W1157" i="2"/>
  <c r="AD1157" i="2"/>
  <c r="AH1157" i="2" s="1"/>
  <c r="AJ1157" i="2"/>
  <c r="S1158" i="2"/>
  <c r="AJ1158" i="2" s="1"/>
  <c r="T1158" i="2"/>
  <c r="V1158" i="2"/>
  <c r="AM1158" i="2" s="1"/>
  <c r="W1158" i="2"/>
  <c r="Z1158" i="2" s="1"/>
  <c r="X1158" i="2"/>
  <c r="AD1158" i="2"/>
  <c r="AG1158" i="2" s="1"/>
  <c r="AF1158" i="2"/>
  <c r="S1159" i="2"/>
  <c r="T1159" i="2"/>
  <c r="V1159" i="2"/>
  <c r="W1159" i="2"/>
  <c r="X1159" i="2" s="1"/>
  <c r="Y1159" i="2"/>
  <c r="AD1159" i="2"/>
  <c r="AH1159" i="2" s="1"/>
  <c r="AM1159" i="2"/>
  <c r="S1160" i="2"/>
  <c r="T1160" i="2"/>
  <c r="AK1160" i="2" s="1"/>
  <c r="V1160" i="2"/>
  <c r="W1160" i="2"/>
  <c r="Z1160" i="2" s="1"/>
  <c r="AD1160" i="2"/>
  <c r="AG1160" i="2" s="1"/>
  <c r="AI1160" i="2"/>
  <c r="AM1160" i="2"/>
  <c r="AO1160" i="2" s="1"/>
  <c r="AN1160" i="2"/>
  <c r="S1161" i="2"/>
  <c r="AK1161" i="2" s="1"/>
  <c r="T1161" i="2"/>
  <c r="V1161" i="2"/>
  <c r="AM1161" i="2" s="1"/>
  <c r="W1161" i="2"/>
  <c r="AD1161" i="2"/>
  <c r="AH1161" i="2" s="1"/>
  <c r="AJ1161" i="2"/>
  <c r="S1162" i="2"/>
  <c r="AJ1162" i="2" s="1"/>
  <c r="T1162" i="2"/>
  <c r="V1162" i="2"/>
  <c r="AM1162" i="2" s="1"/>
  <c r="W1162" i="2"/>
  <c r="Z1162" i="2" s="1"/>
  <c r="X1162" i="2"/>
  <c r="AD1162" i="2"/>
  <c r="AG1162" i="2" s="1"/>
  <c r="AF1162" i="2"/>
  <c r="S1163" i="2"/>
  <c r="T1163" i="2"/>
  <c r="V1163" i="2"/>
  <c r="W1163" i="2"/>
  <c r="X1163" i="2" s="1"/>
  <c r="Y1163" i="2"/>
  <c r="AD1163" i="2"/>
  <c r="AH1163" i="2" s="1"/>
  <c r="AM1163" i="2"/>
  <c r="S1164" i="2"/>
  <c r="T1164" i="2"/>
  <c r="AK1164" i="2" s="1"/>
  <c r="V1164" i="2"/>
  <c r="W1164" i="2"/>
  <c r="Z1164" i="2" s="1"/>
  <c r="AD1164" i="2"/>
  <c r="AG1164" i="2" s="1"/>
  <c r="AI1164" i="2"/>
  <c r="AM1164" i="2"/>
  <c r="AO1164" i="2" s="1"/>
  <c r="AN1164" i="2"/>
  <c r="S1165" i="2"/>
  <c r="AK1165" i="2" s="1"/>
  <c r="T1165" i="2"/>
  <c r="V1165" i="2"/>
  <c r="AM1165" i="2" s="1"/>
  <c r="W1165" i="2"/>
  <c r="AD1165" i="2"/>
  <c r="AH1165" i="2" s="1"/>
  <c r="AJ1165" i="2"/>
  <c r="S1166" i="2"/>
  <c r="AJ1166" i="2" s="1"/>
  <c r="T1166" i="2"/>
  <c r="V1166" i="2"/>
  <c r="AM1166" i="2" s="1"/>
  <c r="W1166" i="2"/>
  <c r="Z1166" i="2" s="1"/>
  <c r="X1166" i="2"/>
  <c r="AD1166" i="2"/>
  <c r="AG1166" i="2" s="1"/>
  <c r="AF1166" i="2"/>
  <c r="S1167" i="2"/>
  <c r="T1167" i="2"/>
  <c r="V1167" i="2"/>
  <c r="W1167" i="2"/>
  <c r="X1167" i="2" s="1"/>
  <c r="Y1167" i="2"/>
  <c r="AD1167" i="2"/>
  <c r="AH1167" i="2" s="1"/>
  <c r="AM1167" i="2"/>
  <c r="S1168" i="2"/>
  <c r="T1168" i="2"/>
  <c r="AK1168" i="2" s="1"/>
  <c r="V1168" i="2"/>
  <c r="W1168" i="2"/>
  <c r="Z1168" i="2" s="1"/>
  <c r="AD1168" i="2"/>
  <c r="AG1168" i="2" s="1"/>
  <c r="AI1168" i="2"/>
  <c r="AM1168" i="2"/>
  <c r="AO1168" i="2" s="1"/>
  <c r="AN1168" i="2"/>
  <c r="S1169" i="2"/>
  <c r="AK1169" i="2" s="1"/>
  <c r="T1169" i="2"/>
  <c r="V1169" i="2"/>
  <c r="AM1169" i="2" s="1"/>
  <c r="W1169" i="2"/>
  <c r="AD1169" i="2"/>
  <c r="AH1169" i="2" s="1"/>
  <c r="AJ1169" i="2"/>
  <c r="S1170" i="2"/>
  <c r="AJ1170" i="2" s="1"/>
  <c r="T1170" i="2"/>
  <c r="V1170" i="2"/>
  <c r="AM1170" i="2" s="1"/>
  <c r="W1170" i="2"/>
  <c r="Z1170" i="2" s="1"/>
  <c r="X1170" i="2"/>
  <c r="AD1170" i="2"/>
  <c r="AG1170" i="2" s="1"/>
  <c r="AF1170" i="2"/>
  <c r="S1171" i="2"/>
  <c r="T1171" i="2"/>
  <c r="V1171" i="2"/>
  <c r="W1171" i="2"/>
  <c r="X1171" i="2" s="1"/>
  <c r="Y1171" i="2"/>
  <c r="AD1171" i="2"/>
  <c r="AH1171" i="2" s="1"/>
  <c r="AM1171" i="2"/>
  <c r="S1172" i="2"/>
  <c r="T1172" i="2"/>
  <c r="AK1172" i="2" s="1"/>
  <c r="V1172" i="2"/>
  <c r="W1172" i="2"/>
  <c r="Z1172" i="2" s="1"/>
  <c r="AD1172" i="2"/>
  <c r="AG1172" i="2" s="1"/>
  <c r="AI1172" i="2"/>
  <c r="AM1172" i="2"/>
  <c r="AO1172" i="2" s="1"/>
  <c r="AN1172" i="2"/>
  <c r="S1173" i="2"/>
  <c r="AK1173" i="2" s="1"/>
  <c r="T1173" i="2"/>
  <c r="V1173" i="2"/>
  <c r="AM1173" i="2" s="1"/>
  <c r="W1173" i="2"/>
  <c r="AD1173" i="2"/>
  <c r="AH1173" i="2" s="1"/>
  <c r="AJ1173" i="2"/>
  <c r="S1174" i="2"/>
  <c r="AJ1174" i="2" s="1"/>
  <c r="T1174" i="2"/>
  <c r="V1174" i="2"/>
  <c r="AM1174" i="2" s="1"/>
  <c r="W1174" i="2"/>
  <c r="Z1174" i="2" s="1"/>
  <c r="X1174" i="2"/>
  <c r="AD1174" i="2"/>
  <c r="AG1174" i="2" s="1"/>
  <c r="AF1174" i="2"/>
  <c r="S1175" i="2"/>
  <c r="T1175" i="2"/>
  <c r="V1175" i="2"/>
  <c r="W1175" i="2"/>
  <c r="X1175" i="2" s="1"/>
  <c r="Y1175" i="2"/>
  <c r="AD1175" i="2"/>
  <c r="AH1175" i="2" s="1"/>
  <c r="AM1175" i="2"/>
  <c r="S1176" i="2"/>
  <c r="T1176" i="2"/>
  <c r="AK1176" i="2" s="1"/>
  <c r="V1176" i="2"/>
  <c r="W1176" i="2"/>
  <c r="Z1176" i="2" s="1"/>
  <c r="AD1176" i="2"/>
  <c r="AG1176" i="2" s="1"/>
  <c r="AI1176" i="2"/>
  <c r="AM1176" i="2"/>
  <c r="AO1176" i="2" s="1"/>
  <c r="AN1176" i="2"/>
  <c r="S1177" i="2"/>
  <c r="AK1177" i="2" s="1"/>
  <c r="T1177" i="2"/>
  <c r="V1177" i="2"/>
  <c r="AM1177" i="2" s="1"/>
  <c r="W1177" i="2"/>
  <c r="AD1177" i="2"/>
  <c r="AH1177" i="2" s="1"/>
  <c r="AJ1177" i="2"/>
  <c r="S1178" i="2"/>
  <c r="AJ1178" i="2" s="1"/>
  <c r="T1178" i="2"/>
  <c r="V1178" i="2"/>
  <c r="AM1178" i="2" s="1"/>
  <c r="W1178" i="2"/>
  <c r="Z1178" i="2" s="1"/>
  <c r="X1178" i="2"/>
  <c r="AD1178" i="2"/>
  <c r="AG1178" i="2" s="1"/>
  <c r="AF1178" i="2"/>
  <c r="S1179" i="2"/>
  <c r="T1179" i="2"/>
  <c r="V1179" i="2"/>
  <c r="W1179" i="2"/>
  <c r="X1179" i="2" s="1"/>
  <c r="Y1179" i="2"/>
  <c r="AD1179" i="2"/>
  <c r="AH1179" i="2" s="1"/>
  <c r="AM1179" i="2"/>
  <c r="S1180" i="2"/>
  <c r="T1180" i="2"/>
  <c r="AK1180" i="2" s="1"/>
  <c r="V1180" i="2"/>
  <c r="W1180" i="2"/>
  <c r="Z1180" i="2" s="1"/>
  <c r="AD1180" i="2"/>
  <c r="AG1180" i="2" s="1"/>
  <c r="AI1180" i="2"/>
  <c r="AM1180" i="2"/>
  <c r="AO1180" i="2" s="1"/>
  <c r="AN1180" i="2"/>
  <c r="S1181" i="2"/>
  <c r="AK1181" i="2" s="1"/>
  <c r="T1181" i="2"/>
  <c r="V1181" i="2"/>
  <c r="AM1181" i="2" s="1"/>
  <c r="W1181" i="2"/>
  <c r="AD1181" i="2"/>
  <c r="AH1181" i="2" s="1"/>
  <c r="AJ1181" i="2"/>
  <c r="S1182" i="2"/>
  <c r="AJ1182" i="2" s="1"/>
  <c r="T1182" i="2"/>
  <c r="V1182" i="2"/>
  <c r="AM1182" i="2" s="1"/>
  <c r="W1182" i="2"/>
  <c r="Z1182" i="2" s="1"/>
  <c r="X1182" i="2"/>
  <c r="AD1182" i="2"/>
  <c r="AG1182" i="2" s="1"/>
  <c r="AF1182" i="2"/>
  <c r="S1183" i="2"/>
  <c r="T1183" i="2"/>
  <c r="V1183" i="2"/>
  <c r="W1183" i="2"/>
  <c r="X1183" i="2" s="1"/>
  <c r="Y1183" i="2"/>
  <c r="AD1183" i="2"/>
  <c r="AH1183" i="2" s="1"/>
  <c r="AM1183" i="2"/>
  <c r="S1184" i="2"/>
  <c r="T1184" i="2"/>
  <c r="AJ1184" i="2" s="1"/>
  <c r="V1184" i="2"/>
  <c r="W1184" i="2"/>
  <c r="Z1184" i="2" s="1"/>
  <c r="AD1184" i="2"/>
  <c r="AG1184" i="2" s="1"/>
  <c r="AI1184" i="2"/>
  <c r="AM1184" i="2"/>
  <c r="AN1184" i="2"/>
  <c r="S1185" i="2"/>
  <c r="T1185" i="2"/>
  <c r="AI1185" i="2" s="1"/>
  <c r="V1185" i="2"/>
  <c r="AM1185" i="2" s="1"/>
  <c r="W1185" i="2"/>
  <c r="X1185" i="2" s="1"/>
  <c r="Z1185" i="2"/>
  <c r="AD1185" i="2"/>
  <c r="AG1185" i="2" s="1"/>
  <c r="AF1185" i="2"/>
  <c r="AH1185" i="2"/>
  <c r="S1186" i="2"/>
  <c r="T1186" i="2"/>
  <c r="AI1186" i="2" s="1"/>
  <c r="V1186" i="2"/>
  <c r="W1186" i="2"/>
  <c r="Y1186" i="2" s="1"/>
  <c r="AD1186" i="2"/>
  <c r="AM1186" i="2"/>
  <c r="S1187" i="2"/>
  <c r="AJ1187" i="2" s="1"/>
  <c r="T1187" i="2"/>
  <c r="V1187" i="2"/>
  <c r="AM1187" i="2" s="1"/>
  <c r="W1187" i="2"/>
  <c r="X1187" i="2" s="1"/>
  <c r="Y1187" i="2"/>
  <c r="Z1187" i="2"/>
  <c r="AD1187" i="2"/>
  <c r="AF1187" i="2" s="1"/>
  <c r="AG1187" i="2"/>
  <c r="S1188" i="2"/>
  <c r="AJ1188" i="2" s="1"/>
  <c r="T1188" i="2"/>
  <c r="V1188" i="2"/>
  <c r="AM1188" i="2" s="1"/>
  <c r="W1188" i="2"/>
  <c r="Y1188" i="2" s="1"/>
  <c r="X1188" i="2"/>
  <c r="AA1188" i="2" s="1"/>
  <c r="AD1188" i="2"/>
  <c r="S1189" i="2"/>
  <c r="AJ1189" i="2" s="1"/>
  <c r="T1189" i="2"/>
  <c r="AI1189" i="2" s="1"/>
  <c r="V1189" i="2"/>
  <c r="AM1189" i="2" s="1"/>
  <c r="W1189" i="2"/>
  <c r="X1189" i="2" s="1"/>
  <c r="AA1189" i="2" s="1"/>
  <c r="AD1189" i="2"/>
  <c r="AF1189" i="2"/>
  <c r="AG1189" i="2"/>
  <c r="AH1189" i="2"/>
  <c r="AK1189" i="2"/>
  <c r="S1190" i="2"/>
  <c r="T1190" i="2"/>
  <c r="V1190" i="2"/>
  <c r="W1190" i="2"/>
  <c r="Y1190" i="2" s="1"/>
  <c r="AD1190" i="2"/>
  <c r="AM1190" i="2"/>
  <c r="AN1190" i="2"/>
  <c r="S1191" i="2"/>
  <c r="AJ1191" i="2" s="1"/>
  <c r="T1191" i="2"/>
  <c r="AI1191" i="2" s="1"/>
  <c r="V1191" i="2"/>
  <c r="AM1191" i="2" s="1"/>
  <c r="W1191" i="2"/>
  <c r="X1191" i="2" s="1"/>
  <c r="AA1191" i="2" s="1"/>
  <c r="AD1191" i="2"/>
  <c r="AF1191" i="2"/>
  <c r="AG1191" i="2"/>
  <c r="AH1191" i="2"/>
  <c r="AK1191" i="2"/>
  <c r="S1192" i="2"/>
  <c r="T1192" i="2"/>
  <c r="V1192" i="2"/>
  <c r="W1192" i="2"/>
  <c r="Y1192" i="2" s="1"/>
  <c r="AD1192" i="2"/>
  <c r="AM1192" i="2"/>
  <c r="AN1192" i="2"/>
  <c r="S1193" i="2"/>
  <c r="AJ1193" i="2" s="1"/>
  <c r="T1193" i="2"/>
  <c r="AI1193" i="2" s="1"/>
  <c r="V1193" i="2"/>
  <c r="AM1193" i="2" s="1"/>
  <c r="W1193" i="2"/>
  <c r="X1193" i="2" s="1"/>
  <c r="AA1193" i="2" s="1"/>
  <c r="AD1193" i="2"/>
  <c r="AF1193" i="2"/>
  <c r="AG1193" i="2"/>
  <c r="AH1193" i="2"/>
  <c r="AK1193" i="2"/>
  <c r="S1194" i="2"/>
  <c r="T1194" i="2"/>
  <c r="AI1194" i="2" s="1"/>
  <c r="V1194" i="2"/>
  <c r="W1194" i="2"/>
  <c r="Y1194" i="2" s="1"/>
  <c r="AD1194" i="2"/>
  <c r="AM1194" i="2"/>
  <c r="AN1194" i="2" s="1"/>
  <c r="S1195" i="2"/>
  <c r="AK1195" i="2" s="1"/>
  <c r="T1195" i="2"/>
  <c r="V1195" i="2"/>
  <c r="AM1195" i="2" s="1"/>
  <c r="W1195" i="2"/>
  <c r="X1195" i="2" s="1"/>
  <c r="AA1195" i="2" s="1"/>
  <c r="Y1195" i="2"/>
  <c r="AD1195" i="2"/>
  <c r="AH1195" i="2" s="1"/>
  <c r="AJ1195" i="2"/>
  <c r="S1196" i="2"/>
  <c r="AJ1196" i="2" s="1"/>
  <c r="T1196" i="2"/>
  <c r="V1196" i="2"/>
  <c r="AM1196" i="2" s="1"/>
  <c r="W1196" i="2"/>
  <c r="Y1196" i="2" s="1"/>
  <c r="X1196" i="2"/>
  <c r="AA1196" i="2" s="1"/>
  <c r="AD1196" i="2"/>
  <c r="AI1196" i="2"/>
  <c r="S1197" i="2"/>
  <c r="T1197" i="2"/>
  <c r="AI1197" i="2" s="1"/>
  <c r="V1197" i="2"/>
  <c r="AM1197" i="2" s="1"/>
  <c r="W1197" i="2"/>
  <c r="X1197" i="2" s="1"/>
  <c r="AA1197" i="2" s="1"/>
  <c r="Z1197" i="2"/>
  <c r="AD1197" i="2"/>
  <c r="AG1197" i="2" s="1"/>
  <c r="AF1197" i="2"/>
  <c r="AH1197" i="2"/>
  <c r="S1198" i="2"/>
  <c r="T1198" i="2"/>
  <c r="V1198" i="2"/>
  <c r="W1198" i="2"/>
  <c r="Y1198" i="2" s="1"/>
  <c r="AD1198" i="2"/>
  <c r="AM1198" i="2"/>
  <c r="AN1198" i="2"/>
  <c r="S1199" i="2"/>
  <c r="T1199" i="2"/>
  <c r="AI1199" i="2" s="1"/>
  <c r="V1199" i="2"/>
  <c r="AM1199" i="2" s="1"/>
  <c r="W1199" i="2"/>
  <c r="X1199" i="2" s="1"/>
  <c r="Z1199" i="2"/>
  <c r="AD1199" i="2"/>
  <c r="AG1199" i="2" s="1"/>
  <c r="AF1199" i="2"/>
  <c r="AH1199" i="2"/>
  <c r="S1200" i="2"/>
  <c r="T1200" i="2"/>
  <c r="V1200" i="2"/>
  <c r="W1200" i="2"/>
  <c r="Y1200" i="2" s="1"/>
  <c r="AD1200" i="2"/>
  <c r="AM1200" i="2"/>
  <c r="AN1200" i="2"/>
  <c r="S1201" i="2"/>
  <c r="T1201" i="2"/>
  <c r="AI1201" i="2" s="1"/>
  <c r="V1201" i="2"/>
  <c r="AM1201" i="2" s="1"/>
  <c r="W1201" i="2"/>
  <c r="X1201" i="2" s="1"/>
  <c r="AA1201" i="2" s="1"/>
  <c r="Z1201" i="2"/>
  <c r="AD1201" i="2"/>
  <c r="AG1201" i="2" s="1"/>
  <c r="AF1201" i="2"/>
  <c r="AH1201" i="2"/>
  <c r="S1202" i="2"/>
  <c r="T1202" i="2"/>
  <c r="AI1202" i="2" s="1"/>
  <c r="V1202" i="2"/>
  <c r="W1202" i="2"/>
  <c r="Y1202" i="2" s="1"/>
  <c r="AD1202" i="2"/>
  <c r="AM1202" i="2"/>
  <c r="S1203" i="2"/>
  <c r="AJ1203" i="2" s="1"/>
  <c r="T1203" i="2"/>
  <c r="V1203" i="2"/>
  <c r="AM1203" i="2" s="1"/>
  <c r="W1203" i="2"/>
  <c r="X1203" i="2" s="1"/>
  <c r="AA1203" i="2" s="1"/>
  <c r="Y1203" i="2"/>
  <c r="Z1203" i="2"/>
  <c r="AD1203" i="2"/>
  <c r="AF1203" i="2" s="1"/>
  <c r="AG1203" i="2"/>
  <c r="S1204" i="2"/>
  <c r="AJ1204" i="2" s="1"/>
  <c r="T1204" i="2"/>
  <c r="V1204" i="2"/>
  <c r="AM1204" i="2" s="1"/>
  <c r="W1204" i="2"/>
  <c r="Y1204" i="2" s="1"/>
  <c r="X1204" i="2"/>
  <c r="AA1204" i="2" s="1"/>
  <c r="AD1204" i="2"/>
  <c r="S1205" i="2"/>
  <c r="AJ1205" i="2" s="1"/>
  <c r="T1205" i="2"/>
  <c r="AI1205" i="2" s="1"/>
  <c r="V1205" i="2"/>
  <c r="AM1205" i="2" s="1"/>
  <c r="W1205" i="2"/>
  <c r="X1205" i="2" s="1"/>
  <c r="AA1205" i="2" s="1"/>
  <c r="AD1205" i="2"/>
  <c r="AF1205" i="2"/>
  <c r="AG1205" i="2"/>
  <c r="AH1205" i="2"/>
  <c r="AK1205" i="2"/>
  <c r="S1206" i="2"/>
  <c r="T1206" i="2"/>
  <c r="V1206" i="2"/>
  <c r="W1206" i="2"/>
  <c r="Y1206" i="2" s="1"/>
  <c r="AD1206" i="2"/>
  <c r="AM1206" i="2"/>
  <c r="AN1206" i="2"/>
  <c r="S1207" i="2"/>
  <c r="AJ1207" i="2" s="1"/>
  <c r="T1207" i="2"/>
  <c r="AI1207" i="2" s="1"/>
  <c r="V1207" i="2"/>
  <c r="AM1207" i="2" s="1"/>
  <c r="W1207" i="2"/>
  <c r="X1207" i="2" s="1"/>
  <c r="AA1207" i="2" s="1"/>
  <c r="AD1207" i="2"/>
  <c r="AF1207" i="2"/>
  <c r="AG1207" i="2"/>
  <c r="AH1207" i="2"/>
  <c r="AK1207" i="2"/>
  <c r="S1208" i="2"/>
  <c r="T1208" i="2"/>
  <c r="V1208" i="2"/>
  <c r="W1208" i="2"/>
  <c r="Y1208" i="2" s="1"/>
  <c r="AD1208" i="2"/>
  <c r="AM1208" i="2"/>
  <c r="AN1208" i="2"/>
  <c r="S1209" i="2"/>
  <c r="AJ1209" i="2" s="1"/>
  <c r="T1209" i="2"/>
  <c r="AI1209" i="2" s="1"/>
  <c r="V1209" i="2"/>
  <c r="AM1209" i="2" s="1"/>
  <c r="W1209" i="2"/>
  <c r="X1209" i="2" s="1"/>
  <c r="AA1209" i="2" s="1"/>
  <c r="AD1209" i="2"/>
  <c r="AF1209" i="2"/>
  <c r="AG1209" i="2"/>
  <c r="AH1209" i="2"/>
  <c r="AK1209" i="2"/>
  <c r="S1210" i="2"/>
  <c r="T1210" i="2"/>
  <c r="AI1210" i="2" s="1"/>
  <c r="V1210" i="2"/>
  <c r="W1210" i="2"/>
  <c r="Y1210" i="2" s="1"/>
  <c r="AD1210" i="2"/>
  <c r="AM1210" i="2"/>
  <c r="AN1210" i="2" s="1"/>
  <c r="S1211" i="2"/>
  <c r="AK1211" i="2" s="1"/>
  <c r="T1211" i="2"/>
  <c r="V1211" i="2"/>
  <c r="AM1211" i="2" s="1"/>
  <c r="W1211" i="2"/>
  <c r="X1211" i="2" s="1"/>
  <c r="AA1211" i="2" s="1"/>
  <c r="Y1211" i="2"/>
  <c r="AD1211" i="2"/>
  <c r="AH1211" i="2" s="1"/>
  <c r="AJ1211" i="2"/>
  <c r="S1212" i="2"/>
  <c r="AJ1212" i="2" s="1"/>
  <c r="T1212" i="2"/>
  <c r="V1212" i="2"/>
  <c r="AM1212" i="2" s="1"/>
  <c r="W1212" i="2"/>
  <c r="Y1212" i="2" s="1"/>
  <c r="X1212" i="2"/>
  <c r="AA1212" i="2" s="1"/>
  <c r="AD1212" i="2"/>
  <c r="AI1212" i="2"/>
  <c r="S1213" i="2"/>
  <c r="T1213" i="2"/>
  <c r="AI1213" i="2" s="1"/>
  <c r="V1213" i="2"/>
  <c r="AM1213" i="2" s="1"/>
  <c r="W1213" i="2"/>
  <c r="X1213" i="2" s="1"/>
  <c r="Z1213" i="2"/>
  <c r="AD1213" i="2"/>
  <c r="AG1213" i="2" s="1"/>
  <c r="AF1213" i="2"/>
  <c r="AH1213" i="2"/>
  <c r="S1214" i="2"/>
  <c r="T1214" i="2"/>
  <c r="V1214" i="2"/>
  <c r="W1214" i="2"/>
  <c r="Y1214" i="2" s="1"/>
  <c r="AD1214" i="2"/>
  <c r="AM1214" i="2"/>
  <c r="AN1214" i="2"/>
  <c r="S1215" i="2"/>
  <c r="T1215" i="2"/>
  <c r="AI1215" i="2" s="1"/>
  <c r="V1215" i="2"/>
  <c r="AM1215" i="2" s="1"/>
  <c r="W1215" i="2"/>
  <c r="X1215" i="2" s="1"/>
  <c r="Z1215" i="2"/>
  <c r="AD1215" i="2"/>
  <c r="AG1215" i="2" s="1"/>
  <c r="AF1215" i="2"/>
  <c r="AH1215" i="2"/>
  <c r="S1216" i="2"/>
  <c r="T1216" i="2"/>
  <c r="V1216" i="2"/>
  <c r="W1216" i="2"/>
  <c r="Y1216" i="2" s="1"/>
  <c r="AD1216" i="2"/>
  <c r="AM1216" i="2"/>
  <c r="AN1216" i="2"/>
  <c r="S1217" i="2"/>
  <c r="T1217" i="2"/>
  <c r="AI1217" i="2" s="1"/>
  <c r="V1217" i="2"/>
  <c r="AM1217" i="2" s="1"/>
  <c r="W1217" i="2"/>
  <c r="X1217" i="2" s="1"/>
  <c r="AA1217" i="2" s="1"/>
  <c r="Z1217" i="2"/>
  <c r="AD1217" i="2"/>
  <c r="AG1217" i="2" s="1"/>
  <c r="AF1217" i="2"/>
  <c r="AH1217" i="2"/>
  <c r="S1218" i="2"/>
  <c r="T1218" i="2"/>
  <c r="AI1218" i="2" s="1"/>
  <c r="V1218" i="2"/>
  <c r="W1218" i="2"/>
  <c r="Y1218" i="2" s="1"/>
  <c r="AD1218" i="2"/>
  <c r="AM1218" i="2"/>
  <c r="S1219" i="2"/>
  <c r="AJ1219" i="2" s="1"/>
  <c r="T1219" i="2"/>
  <c r="V1219" i="2"/>
  <c r="AM1219" i="2" s="1"/>
  <c r="W1219" i="2"/>
  <c r="X1219" i="2" s="1"/>
  <c r="AA1219" i="2" s="1"/>
  <c r="Y1219" i="2"/>
  <c r="Z1219" i="2"/>
  <c r="AD1219" i="2"/>
  <c r="AF1219" i="2" s="1"/>
  <c r="AG1219" i="2"/>
  <c r="S1220" i="2"/>
  <c r="AJ1220" i="2" s="1"/>
  <c r="T1220" i="2"/>
  <c r="V1220" i="2"/>
  <c r="AM1220" i="2" s="1"/>
  <c r="W1220" i="2"/>
  <c r="Y1220" i="2" s="1"/>
  <c r="X1220" i="2"/>
  <c r="AA1220" i="2" s="1"/>
  <c r="AD1220" i="2"/>
  <c r="S1221" i="2"/>
  <c r="AJ1221" i="2" s="1"/>
  <c r="T1221" i="2"/>
  <c r="AI1221" i="2" s="1"/>
  <c r="V1221" i="2"/>
  <c r="AM1221" i="2" s="1"/>
  <c r="W1221" i="2"/>
  <c r="X1221" i="2" s="1"/>
  <c r="AA1221" i="2" s="1"/>
  <c r="AD1221" i="2"/>
  <c r="AF1221" i="2"/>
  <c r="AG1221" i="2"/>
  <c r="AH1221" i="2"/>
  <c r="AK1221" i="2"/>
  <c r="S1222" i="2"/>
  <c r="T1222" i="2"/>
  <c r="V1222" i="2"/>
  <c r="W1222" i="2"/>
  <c r="Y1222" i="2" s="1"/>
  <c r="AD1222" i="2"/>
  <c r="AM1222" i="2"/>
  <c r="AN1222" i="2"/>
  <c r="S1223" i="2"/>
  <c r="AJ1223" i="2" s="1"/>
  <c r="T1223" i="2"/>
  <c r="AI1223" i="2" s="1"/>
  <c r="V1223" i="2"/>
  <c r="AM1223" i="2" s="1"/>
  <c r="W1223" i="2"/>
  <c r="X1223" i="2" s="1"/>
  <c r="AA1223" i="2" s="1"/>
  <c r="AD1223" i="2"/>
  <c r="AF1223" i="2"/>
  <c r="AG1223" i="2"/>
  <c r="AH1223" i="2"/>
  <c r="AK1223" i="2"/>
  <c r="S1224" i="2"/>
  <c r="T1224" i="2"/>
  <c r="V1224" i="2"/>
  <c r="W1224" i="2"/>
  <c r="Y1224" i="2" s="1"/>
  <c r="AD1224" i="2"/>
  <c r="AM1224" i="2"/>
  <c r="AN1224" i="2"/>
  <c r="S1225" i="2"/>
  <c r="AJ1225" i="2" s="1"/>
  <c r="T1225" i="2"/>
  <c r="AI1225" i="2" s="1"/>
  <c r="V1225" i="2"/>
  <c r="AM1225" i="2" s="1"/>
  <c r="W1225" i="2"/>
  <c r="X1225" i="2" s="1"/>
  <c r="AA1225" i="2" s="1"/>
  <c r="AD1225" i="2"/>
  <c r="AF1225" i="2"/>
  <c r="AG1225" i="2"/>
  <c r="AH1225" i="2"/>
  <c r="AK1225" i="2"/>
  <c r="S1226" i="2"/>
  <c r="T1226" i="2"/>
  <c r="AI1226" i="2" s="1"/>
  <c r="V1226" i="2"/>
  <c r="W1226" i="2"/>
  <c r="Y1226" i="2" s="1"/>
  <c r="AD1226" i="2"/>
  <c r="AM1226" i="2"/>
  <c r="AN1226" i="2" s="1"/>
  <c r="S1227" i="2"/>
  <c r="AK1227" i="2" s="1"/>
  <c r="T1227" i="2"/>
  <c r="V1227" i="2"/>
  <c r="AM1227" i="2" s="1"/>
  <c r="W1227" i="2"/>
  <c r="X1227" i="2" s="1"/>
  <c r="AA1227" i="2" s="1"/>
  <c r="Y1227" i="2"/>
  <c r="AD1227" i="2"/>
  <c r="AH1227" i="2" s="1"/>
  <c r="AJ1227" i="2"/>
  <c r="S1228" i="2"/>
  <c r="AJ1228" i="2" s="1"/>
  <c r="T1228" i="2"/>
  <c r="V1228" i="2"/>
  <c r="AM1228" i="2" s="1"/>
  <c r="AN1228" i="2" s="1"/>
  <c r="W1228" i="2"/>
  <c r="Y1228" i="2" s="1"/>
  <c r="X1228" i="2"/>
  <c r="AA1228" i="2" s="1"/>
  <c r="AD1228" i="2"/>
  <c r="AI1228" i="2"/>
  <c r="S1229" i="2"/>
  <c r="T1229" i="2"/>
  <c r="AI1229" i="2" s="1"/>
  <c r="V1229" i="2"/>
  <c r="AM1229" i="2" s="1"/>
  <c r="W1229" i="2"/>
  <c r="X1229" i="2" s="1"/>
  <c r="AA1229" i="2" s="1"/>
  <c r="Z1229" i="2"/>
  <c r="AD1229" i="2"/>
  <c r="AG1229" i="2" s="1"/>
  <c r="AF1229" i="2"/>
  <c r="AH1229" i="2"/>
  <c r="S1230" i="2"/>
  <c r="T1230" i="2"/>
  <c r="V1230" i="2"/>
  <c r="W1230" i="2"/>
  <c r="Y1230" i="2" s="1"/>
  <c r="AD1230" i="2"/>
  <c r="AM1230" i="2"/>
  <c r="AN1230" i="2"/>
  <c r="S1231" i="2"/>
  <c r="T1231" i="2"/>
  <c r="AI1231" i="2" s="1"/>
  <c r="V1231" i="2"/>
  <c r="AM1231" i="2" s="1"/>
  <c r="W1231" i="2"/>
  <c r="X1231" i="2" s="1"/>
  <c r="AA1231" i="2" s="1"/>
  <c r="Z1231" i="2"/>
  <c r="AD1231" i="2"/>
  <c r="AG1231" i="2" s="1"/>
  <c r="AF1231" i="2"/>
  <c r="AH1231" i="2"/>
  <c r="S1232" i="2"/>
  <c r="T1232" i="2"/>
  <c r="V1232" i="2"/>
  <c r="W1232" i="2"/>
  <c r="Y1232" i="2" s="1"/>
  <c r="AD1232" i="2"/>
  <c r="AM1232" i="2"/>
  <c r="AN1232" i="2"/>
  <c r="S1233" i="2"/>
  <c r="T1233" i="2"/>
  <c r="AI1233" i="2" s="1"/>
  <c r="V1233" i="2"/>
  <c r="AM1233" i="2" s="1"/>
  <c r="W1233" i="2"/>
  <c r="X1233" i="2" s="1"/>
  <c r="AA1233" i="2" s="1"/>
  <c r="Z1233" i="2"/>
  <c r="AD1233" i="2"/>
  <c r="AG1233" i="2" s="1"/>
  <c r="AF1233" i="2"/>
  <c r="AH1233" i="2"/>
  <c r="S1234" i="2"/>
  <c r="T1234" i="2"/>
  <c r="AI1234" i="2" s="1"/>
  <c r="V1234" i="2"/>
  <c r="W1234" i="2"/>
  <c r="Y1234" i="2" s="1"/>
  <c r="AD1234" i="2"/>
  <c r="AM1234" i="2"/>
  <c r="S1235" i="2"/>
  <c r="AJ1235" i="2" s="1"/>
  <c r="T1235" i="2"/>
  <c r="V1235" i="2"/>
  <c r="AM1235" i="2" s="1"/>
  <c r="W1235" i="2"/>
  <c r="X1235" i="2" s="1"/>
  <c r="AA1235" i="2" s="1"/>
  <c r="Y1235" i="2"/>
  <c r="Z1235" i="2"/>
  <c r="AD1235" i="2"/>
  <c r="AF1235" i="2" s="1"/>
  <c r="AG1235" i="2"/>
  <c r="S1236" i="2"/>
  <c r="AJ1236" i="2" s="1"/>
  <c r="T1236" i="2"/>
  <c r="V1236" i="2"/>
  <c r="AM1236" i="2" s="1"/>
  <c r="W1236" i="2"/>
  <c r="Y1236" i="2" s="1"/>
  <c r="X1236" i="2"/>
  <c r="AA1236" i="2" s="1"/>
  <c r="AD1236" i="2"/>
  <c r="S1237" i="2"/>
  <c r="AJ1237" i="2" s="1"/>
  <c r="T1237" i="2"/>
  <c r="AI1237" i="2" s="1"/>
  <c r="V1237" i="2"/>
  <c r="AM1237" i="2" s="1"/>
  <c r="W1237" i="2"/>
  <c r="X1237" i="2" s="1"/>
  <c r="AA1237" i="2" s="1"/>
  <c r="AD1237" i="2"/>
  <c r="AF1237" i="2"/>
  <c r="AG1237" i="2"/>
  <c r="AH1237" i="2"/>
  <c r="AK1237" i="2"/>
  <c r="S1238" i="2"/>
  <c r="T1238" i="2"/>
  <c r="V1238" i="2"/>
  <c r="W1238" i="2"/>
  <c r="Y1238" i="2" s="1"/>
  <c r="AD1238" i="2"/>
  <c r="AM1238" i="2"/>
  <c r="AN1238" i="2"/>
  <c r="S1239" i="2"/>
  <c r="AJ1239" i="2" s="1"/>
  <c r="T1239" i="2"/>
  <c r="AI1239" i="2" s="1"/>
  <c r="V1239" i="2"/>
  <c r="AM1239" i="2" s="1"/>
  <c r="W1239" i="2"/>
  <c r="X1239" i="2" s="1"/>
  <c r="AA1239" i="2" s="1"/>
  <c r="AD1239" i="2"/>
  <c r="AF1239" i="2"/>
  <c r="AG1239" i="2"/>
  <c r="AH1239" i="2"/>
  <c r="AK1239" i="2"/>
  <c r="S1240" i="2"/>
  <c r="T1240" i="2"/>
  <c r="V1240" i="2"/>
  <c r="W1240" i="2"/>
  <c r="Y1240" i="2" s="1"/>
  <c r="AD1240" i="2"/>
  <c r="AM1240" i="2"/>
  <c r="AN1240" i="2"/>
  <c r="S1241" i="2"/>
  <c r="AJ1241" i="2" s="1"/>
  <c r="T1241" i="2"/>
  <c r="AI1241" i="2" s="1"/>
  <c r="V1241" i="2"/>
  <c r="AM1241" i="2" s="1"/>
  <c r="W1241" i="2"/>
  <c r="X1241" i="2" s="1"/>
  <c r="AA1241" i="2" s="1"/>
  <c r="AD1241" i="2"/>
  <c r="AF1241" i="2"/>
  <c r="AG1241" i="2"/>
  <c r="AH1241" i="2"/>
  <c r="AK1241" i="2"/>
  <c r="S1242" i="2"/>
  <c r="T1242" i="2"/>
  <c r="AI1242" i="2" s="1"/>
  <c r="V1242" i="2"/>
  <c r="W1242" i="2"/>
  <c r="Y1242" i="2" s="1"/>
  <c r="AD1242" i="2"/>
  <c r="AM1242" i="2"/>
  <c r="AN1242" i="2" s="1"/>
  <c r="S1243" i="2"/>
  <c r="AK1243" i="2" s="1"/>
  <c r="T1243" i="2"/>
  <c r="V1243" i="2"/>
  <c r="AM1243" i="2" s="1"/>
  <c r="W1243" i="2"/>
  <c r="X1243" i="2" s="1"/>
  <c r="AA1243" i="2" s="1"/>
  <c r="Y1243" i="2"/>
  <c r="AD1243" i="2"/>
  <c r="AH1243" i="2" s="1"/>
  <c r="AJ1243" i="2"/>
  <c r="S1244" i="2"/>
  <c r="AJ1244" i="2" s="1"/>
  <c r="T1244" i="2"/>
  <c r="V1244" i="2"/>
  <c r="AM1244" i="2" s="1"/>
  <c r="W1244" i="2"/>
  <c r="Y1244" i="2" s="1"/>
  <c r="X1244" i="2"/>
  <c r="AA1244" i="2" s="1"/>
  <c r="AD1244" i="2"/>
  <c r="AI1244" i="2"/>
  <c r="S1245" i="2"/>
  <c r="T1245" i="2"/>
  <c r="AI1245" i="2" s="1"/>
  <c r="V1245" i="2"/>
  <c r="AM1245" i="2" s="1"/>
  <c r="W1245" i="2"/>
  <c r="X1245" i="2" s="1"/>
  <c r="AA1245" i="2" s="1"/>
  <c r="Z1245" i="2"/>
  <c r="AD1245" i="2"/>
  <c r="AG1245" i="2" s="1"/>
  <c r="AF1245" i="2"/>
  <c r="AH1245" i="2"/>
  <c r="S1246" i="2"/>
  <c r="T1246" i="2"/>
  <c r="V1246" i="2"/>
  <c r="W1246" i="2"/>
  <c r="Y1246" i="2" s="1"/>
  <c r="AD1246" i="2"/>
  <c r="AM1246" i="2"/>
  <c r="AN1246" i="2"/>
  <c r="S1247" i="2"/>
  <c r="T1247" i="2"/>
  <c r="AI1247" i="2" s="1"/>
  <c r="V1247" i="2"/>
  <c r="AM1247" i="2" s="1"/>
  <c r="W1247" i="2"/>
  <c r="X1247" i="2" s="1"/>
  <c r="AA1247" i="2" s="1"/>
  <c r="Z1247" i="2"/>
  <c r="AD1247" i="2"/>
  <c r="AG1247" i="2" s="1"/>
  <c r="AF1247" i="2"/>
  <c r="AH1247" i="2"/>
  <c r="S1248" i="2"/>
  <c r="T1248" i="2"/>
  <c r="V1248" i="2"/>
  <c r="W1248" i="2"/>
  <c r="Y1248" i="2" s="1"/>
  <c r="AD1248" i="2"/>
  <c r="AM1248" i="2"/>
  <c r="AN1248" i="2"/>
  <c r="S1249" i="2"/>
  <c r="T1249" i="2"/>
  <c r="AI1249" i="2" s="1"/>
  <c r="V1249" i="2"/>
  <c r="AM1249" i="2" s="1"/>
  <c r="W1249" i="2"/>
  <c r="X1249" i="2" s="1"/>
  <c r="AA1249" i="2" s="1"/>
  <c r="Z1249" i="2"/>
  <c r="AD1249" i="2"/>
  <c r="AG1249" i="2" s="1"/>
  <c r="AF1249" i="2"/>
  <c r="AH1249" i="2"/>
  <c r="S1250" i="2"/>
  <c r="T1250" i="2"/>
  <c r="AI1250" i="2" s="1"/>
  <c r="V1250" i="2"/>
  <c r="W1250" i="2"/>
  <c r="Y1250" i="2" s="1"/>
  <c r="AD1250" i="2"/>
  <c r="AM1250" i="2"/>
  <c r="S1251" i="2"/>
  <c r="AJ1251" i="2" s="1"/>
  <c r="T1251" i="2"/>
  <c r="V1251" i="2"/>
  <c r="AM1251" i="2" s="1"/>
  <c r="W1251" i="2"/>
  <c r="X1251" i="2" s="1"/>
  <c r="AA1251" i="2" s="1"/>
  <c r="Y1251" i="2"/>
  <c r="Z1251" i="2"/>
  <c r="AD1251" i="2"/>
  <c r="AF1251" i="2" s="1"/>
  <c r="AG1251" i="2"/>
  <c r="S1252" i="2"/>
  <c r="AJ1252" i="2" s="1"/>
  <c r="T1252" i="2"/>
  <c r="V1252" i="2"/>
  <c r="AM1252" i="2" s="1"/>
  <c r="W1252" i="2"/>
  <c r="Y1252" i="2" s="1"/>
  <c r="X1252" i="2"/>
  <c r="AA1252" i="2" s="1"/>
  <c r="AD1252" i="2"/>
  <c r="S1253" i="2"/>
  <c r="AJ1253" i="2" s="1"/>
  <c r="T1253" i="2"/>
  <c r="AI1253" i="2" s="1"/>
  <c r="V1253" i="2"/>
  <c r="AM1253" i="2" s="1"/>
  <c r="W1253" i="2"/>
  <c r="X1253" i="2" s="1"/>
  <c r="AA1253" i="2" s="1"/>
  <c r="AD1253" i="2"/>
  <c r="AF1253" i="2"/>
  <c r="AG1253" i="2"/>
  <c r="AH1253" i="2"/>
  <c r="AK1253" i="2"/>
  <c r="S1254" i="2"/>
  <c r="T1254" i="2"/>
  <c r="V1254" i="2"/>
  <c r="W1254" i="2"/>
  <c r="Y1254" i="2" s="1"/>
  <c r="AD1254" i="2"/>
  <c r="AM1254" i="2"/>
  <c r="AN1254" i="2"/>
  <c r="S1255" i="2"/>
  <c r="AJ1255" i="2" s="1"/>
  <c r="T1255" i="2"/>
  <c r="AI1255" i="2" s="1"/>
  <c r="V1255" i="2"/>
  <c r="AM1255" i="2" s="1"/>
  <c r="W1255" i="2"/>
  <c r="X1255" i="2" s="1"/>
  <c r="AA1255" i="2" s="1"/>
  <c r="AD1255" i="2"/>
  <c r="AF1255" i="2"/>
  <c r="AG1255" i="2"/>
  <c r="AH1255" i="2"/>
  <c r="AK1255" i="2"/>
  <c r="S1256" i="2"/>
  <c r="T1256" i="2"/>
  <c r="V1256" i="2"/>
  <c r="W1256" i="2"/>
  <c r="Y1256" i="2" s="1"/>
  <c r="AD1256" i="2"/>
  <c r="AM1256" i="2"/>
  <c r="AN1256" i="2"/>
  <c r="S1257" i="2"/>
  <c r="AJ1257" i="2" s="1"/>
  <c r="T1257" i="2"/>
  <c r="AI1257" i="2" s="1"/>
  <c r="V1257" i="2"/>
  <c r="AM1257" i="2" s="1"/>
  <c r="W1257" i="2"/>
  <c r="X1257" i="2" s="1"/>
  <c r="AA1257" i="2" s="1"/>
  <c r="AD1257" i="2"/>
  <c r="AF1257" i="2"/>
  <c r="AG1257" i="2"/>
  <c r="AH1257" i="2"/>
  <c r="AK1257" i="2"/>
  <c r="S1258" i="2"/>
  <c r="T1258" i="2"/>
  <c r="AI1258" i="2" s="1"/>
  <c r="V1258" i="2"/>
  <c r="W1258" i="2"/>
  <c r="Y1258" i="2" s="1"/>
  <c r="AD1258" i="2"/>
  <c r="AM1258" i="2"/>
  <c r="AN1258" i="2" s="1"/>
  <c r="S1259" i="2"/>
  <c r="AK1259" i="2" s="1"/>
  <c r="T1259" i="2"/>
  <c r="V1259" i="2"/>
  <c r="AM1259" i="2" s="1"/>
  <c r="W1259" i="2"/>
  <c r="X1259" i="2" s="1"/>
  <c r="AA1259" i="2" s="1"/>
  <c r="Y1259" i="2"/>
  <c r="AD1259" i="2"/>
  <c r="AH1259" i="2" s="1"/>
  <c r="AJ1259" i="2"/>
  <c r="S1260" i="2"/>
  <c r="AJ1260" i="2" s="1"/>
  <c r="T1260" i="2"/>
  <c r="V1260" i="2"/>
  <c r="AM1260" i="2" s="1"/>
  <c r="W1260" i="2"/>
  <c r="Y1260" i="2" s="1"/>
  <c r="X1260" i="2"/>
  <c r="AA1260" i="2" s="1"/>
  <c r="AD1260" i="2"/>
  <c r="AI1260" i="2"/>
  <c r="S1261" i="2"/>
  <c r="T1261" i="2"/>
  <c r="AI1261" i="2" s="1"/>
  <c r="V1261" i="2"/>
  <c r="AM1261" i="2" s="1"/>
  <c r="W1261" i="2"/>
  <c r="X1261" i="2" s="1"/>
  <c r="AA1261" i="2" s="1"/>
  <c r="Z1261" i="2"/>
  <c r="AD1261" i="2"/>
  <c r="AG1261" i="2" s="1"/>
  <c r="AF1261" i="2"/>
  <c r="AH1261" i="2"/>
  <c r="S1262" i="2"/>
  <c r="T1262" i="2"/>
  <c r="V1262" i="2"/>
  <c r="W1262" i="2"/>
  <c r="Y1262" i="2" s="1"/>
  <c r="AD1262" i="2"/>
  <c r="AM1262" i="2"/>
  <c r="AN1262" i="2"/>
  <c r="S1263" i="2"/>
  <c r="T1263" i="2"/>
  <c r="V1263" i="2"/>
  <c r="AM1263" i="2" s="1"/>
  <c r="W1263" i="2"/>
  <c r="X1263" i="2" s="1"/>
  <c r="AA1263" i="2" s="1"/>
  <c r="Z1263" i="2"/>
  <c r="AD1263" i="2"/>
  <c r="AG1263" i="2" s="1"/>
  <c r="AF1263" i="2"/>
  <c r="AH1263" i="2"/>
  <c r="S1264" i="2"/>
  <c r="T1264" i="2"/>
  <c r="V1264" i="2"/>
  <c r="W1264" i="2"/>
  <c r="Y1264" i="2" s="1"/>
  <c r="AD1264" i="2"/>
  <c r="AM1264" i="2"/>
  <c r="AN1264" i="2"/>
  <c r="S1265" i="2"/>
  <c r="T1265" i="2"/>
  <c r="V1265" i="2"/>
  <c r="AM1265" i="2" s="1"/>
  <c r="W1265" i="2"/>
  <c r="X1265" i="2" s="1"/>
  <c r="AA1265" i="2" s="1"/>
  <c r="Z1265" i="2"/>
  <c r="AD1265" i="2"/>
  <c r="AG1265" i="2" s="1"/>
  <c r="AF1265" i="2"/>
  <c r="AH1265" i="2"/>
  <c r="S1266" i="2"/>
  <c r="T1266" i="2"/>
  <c r="AI1266" i="2" s="1"/>
  <c r="V1266" i="2"/>
  <c r="W1266" i="2"/>
  <c r="Y1266" i="2" s="1"/>
  <c r="AD1266" i="2"/>
  <c r="AM1266" i="2"/>
  <c r="S1267" i="2"/>
  <c r="AJ1267" i="2" s="1"/>
  <c r="T1267" i="2"/>
  <c r="V1267" i="2"/>
  <c r="AM1267" i="2" s="1"/>
  <c r="W1267" i="2"/>
  <c r="X1267" i="2" s="1"/>
  <c r="Y1267" i="2"/>
  <c r="Z1267" i="2"/>
  <c r="AD1267" i="2"/>
  <c r="AF1267" i="2" s="1"/>
  <c r="AG1267" i="2"/>
  <c r="S1268" i="2"/>
  <c r="T1268" i="2"/>
  <c r="V1268" i="2"/>
  <c r="AM1268" i="2" s="1"/>
  <c r="W1268" i="2"/>
  <c r="Y1268" i="2" s="1"/>
  <c r="X1268" i="2"/>
  <c r="AD1268" i="2"/>
  <c r="AN1268" i="2"/>
  <c r="S1269" i="2"/>
  <c r="AJ1269" i="2" s="1"/>
  <c r="T1269" i="2"/>
  <c r="AI1269" i="2" s="1"/>
  <c r="V1269" i="2"/>
  <c r="AM1269" i="2" s="1"/>
  <c r="W1269" i="2"/>
  <c r="AD1269" i="2"/>
  <c r="AF1269" i="2"/>
  <c r="AG1269" i="2"/>
  <c r="AH1269" i="2"/>
  <c r="AK1269" i="2"/>
  <c r="S1270" i="2"/>
  <c r="T1270" i="2"/>
  <c r="V1270" i="2"/>
  <c r="W1270" i="2"/>
  <c r="AD1270" i="2"/>
  <c r="AM1270" i="2"/>
  <c r="AN1270" i="2"/>
  <c r="S1271" i="2"/>
  <c r="AJ1271" i="2" s="1"/>
  <c r="T1271" i="2"/>
  <c r="AI1271" i="2" s="1"/>
  <c r="V1271" i="2"/>
  <c r="AM1271" i="2" s="1"/>
  <c r="W1271" i="2"/>
  <c r="AD1271" i="2"/>
  <c r="AF1271" i="2"/>
  <c r="AG1271" i="2"/>
  <c r="AH1271" i="2"/>
  <c r="AK1271" i="2"/>
  <c r="S1272" i="2"/>
  <c r="T1272" i="2"/>
  <c r="V1272" i="2"/>
  <c r="W1272" i="2"/>
  <c r="AD1272" i="2"/>
  <c r="AM1272" i="2"/>
  <c r="AN1272" i="2"/>
  <c r="S1273" i="2"/>
  <c r="AJ1273" i="2" s="1"/>
  <c r="T1273" i="2"/>
  <c r="AI1273" i="2" s="1"/>
  <c r="V1273" i="2"/>
  <c r="AM1273" i="2" s="1"/>
  <c r="W1273" i="2"/>
  <c r="AD1273" i="2"/>
  <c r="AF1273" i="2"/>
  <c r="AG1273" i="2"/>
  <c r="AH1273" i="2"/>
  <c r="AK1273" i="2"/>
  <c r="S1274" i="2"/>
  <c r="T1274" i="2"/>
  <c r="AI1274" i="2" s="1"/>
  <c r="V1274" i="2"/>
  <c r="W1274" i="2"/>
  <c r="AD1274" i="2"/>
  <c r="AM1274" i="2"/>
  <c r="S1275" i="2"/>
  <c r="AK1275" i="2" s="1"/>
  <c r="T1275" i="2"/>
  <c r="V1275" i="2"/>
  <c r="AM1275" i="2" s="1"/>
  <c r="W1275" i="2"/>
  <c r="X1275" i="2" s="1"/>
  <c r="Y1275" i="2"/>
  <c r="AD1275" i="2"/>
  <c r="AJ1275" i="2"/>
  <c r="S1276" i="2"/>
  <c r="AJ1276" i="2" s="1"/>
  <c r="T1276" i="2"/>
  <c r="V1276" i="2"/>
  <c r="AM1276" i="2" s="1"/>
  <c r="W1276" i="2"/>
  <c r="Y1276" i="2" s="1"/>
  <c r="X1276" i="2"/>
  <c r="AD1276" i="2"/>
  <c r="AI1276" i="2"/>
  <c r="S1277" i="2"/>
  <c r="T1277" i="2"/>
  <c r="V1277" i="2"/>
  <c r="AM1277" i="2" s="1"/>
  <c r="W1277" i="2"/>
  <c r="X1277" i="2" s="1"/>
  <c r="Z1277" i="2"/>
  <c r="AD1277" i="2"/>
  <c r="AG1277" i="2" s="1"/>
  <c r="AF1277" i="2"/>
  <c r="AH1277" i="2"/>
  <c r="S1278" i="2"/>
  <c r="T1278" i="2"/>
  <c r="V1278" i="2"/>
  <c r="W1278" i="2"/>
  <c r="Y1278" i="2" s="1"/>
  <c r="AD1278" i="2"/>
  <c r="AM1278" i="2"/>
  <c r="AN1278" i="2"/>
  <c r="S1279" i="2"/>
  <c r="T1279" i="2"/>
  <c r="V1279" i="2"/>
  <c r="AM1279" i="2" s="1"/>
  <c r="W1279" i="2"/>
  <c r="X1279" i="2" s="1"/>
  <c r="Z1279" i="2"/>
  <c r="AD1279" i="2"/>
  <c r="AG1279" i="2" s="1"/>
  <c r="AF1279" i="2"/>
  <c r="AH1279" i="2"/>
  <c r="S1280" i="2"/>
  <c r="T1280" i="2"/>
  <c r="V1280" i="2"/>
  <c r="W1280" i="2"/>
  <c r="Y1280" i="2" s="1"/>
  <c r="AD1280" i="2"/>
  <c r="AM1280" i="2"/>
  <c r="AN1280" i="2"/>
  <c r="S1281" i="2"/>
  <c r="T1281" i="2"/>
  <c r="V1281" i="2"/>
  <c r="AM1281" i="2" s="1"/>
  <c r="W1281" i="2"/>
  <c r="X1281" i="2" s="1"/>
  <c r="Z1281" i="2"/>
  <c r="AD1281" i="2"/>
  <c r="AG1281" i="2" s="1"/>
  <c r="AF1281" i="2"/>
  <c r="AH1281" i="2"/>
  <c r="S1282" i="2"/>
  <c r="T1282" i="2"/>
  <c r="AI1282" i="2" s="1"/>
  <c r="V1282" i="2"/>
  <c r="W1282" i="2"/>
  <c r="Y1282" i="2" s="1"/>
  <c r="AD1282" i="2"/>
  <c r="AM1282" i="2"/>
  <c r="S1283" i="2"/>
  <c r="AJ1283" i="2" s="1"/>
  <c r="T1283" i="2"/>
  <c r="V1283" i="2"/>
  <c r="AM1283" i="2" s="1"/>
  <c r="W1283" i="2"/>
  <c r="X1283" i="2" s="1"/>
  <c r="Y1283" i="2"/>
  <c r="Z1283" i="2"/>
  <c r="AD1283" i="2"/>
  <c r="AF1283" i="2" s="1"/>
  <c r="AG1283" i="2"/>
  <c r="S1284" i="2"/>
  <c r="T1284" i="2"/>
  <c r="V1284" i="2"/>
  <c r="AM1284" i="2" s="1"/>
  <c r="W1284" i="2"/>
  <c r="Y1284" i="2" s="1"/>
  <c r="X1284" i="2"/>
  <c r="AD1284" i="2"/>
  <c r="AN1284" i="2"/>
  <c r="S1285" i="2"/>
  <c r="AJ1285" i="2" s="1"/>
  <c r="T1285" i="2"/>
  <c r="AI1285" i="2" s="1"/>
  <c r="V1285" i="2"/>
  <c r="AM1285" i="2" s="1"/>
  <c r="W1285" i="2"/>
  <c r="AD1285" i="2"/>
  <c r="AF1285" i="2"/>
  <c r="AG1285" i="2"/>
  <c r="AH1285" i="2"/>
  <c r="AK1285" i="2"/>
  <c r="S1286" i="2"/>
  <c r="T1286" i="2"/>
  <c r="V1286" i="2"/>
  <c r="W1286" i="2"/>
  <c r="AD1286" i="2"/>
  <c r="AM1286" i="2"/>
  <c r="AN1286" i="2"/>
  <c r="S1287" i="2"/>
  <c r="AJ1287" i="2" s="1"/>
  <c r="T1287" i="2"/>
  <c r="AI1287" i="2" s="1"/>
  <c r="V1287" i="2"/>
  <c r="AM1287" i="2" s="1"/>
  <c r="W1287" i="2"/>
  <c r="AD1287" i="2"/>
  <c r="AF1287" i="2"/>
  <c r="AG1287" i="2"/>
  <c r="AH1287" i="2"/>
  <c r="AK1287" i="2"/>
  <c r="S1288" i="2"/>
  <c r="T1288" i="2"/>
  <c r="V1288" i="2"/>
  <c r="W1288" i="2"/>
  <c r="AD1288" i="2"/>
  <c r="AM1288" i="2"/>
  <c r="AN1288" i="2"/>
  <c r="S1289" i="2"/>
  <c r="AJ1289" i="2" s="1"/>
  <c r="T1289" i="2"/>
  <c r="AI1289" i="2" s="1"/>
  <c r="V1289" i="2"/>
  <c r="AM1289" i="2" s="1"/>
  <c r="W1289" i="2"/>
  <c r="AD1289" i="2"/>
  <c r="AF1289" i="2"/>
  <c r="AG1289" i="2"/>
  <c r="AH1289" i="2"/>
  <c r="AK1289" i="2"/>
  <c r="S1290" i="2"/>
  <c r="T1290" i="2"/>
  <c r="AI1290" i="2" s="1"/>
  <c r="V1290" i="2"/>
  <c r="W1290" i="2"/>
  <c r="AD1290" i="2"/>
  <c r="AM1290" i="2"/>
  <c r="S1291" i="2"/>
  <c r="AK1291" i="2" s="1"/>
  <c r="T1291" i="2"/>
  <c r="V1291" i="2"/>
  <c r="AM1291" i="2" s="1"/>
  <c r="W1291" i="2"/>
  <c r="X1291" i="2" s="1"/>
  <c r="Y1291" i="2"/>
  <c r="AD1291" i="2"/>
  <c r="AJ1291" i="2"/>
  <c r="S1292" i="2"/>
  <c r="AJ1292" i="2" s="1"/>
  <c r="T1292" i="2"/>
  <c r="V1292" i="2"/>
  <c r="AM1292" i="2" s="1"/>
  <c r="W1292" i="2"/>
  <c r="Y1292" i="2" s="1"/>
  <c r="X1292" i="2"/>
  <c r="AD1292" i="2"/>
  <c r="AI1292" i="2"/>
  <c r="S1293" i="2"/>
  <c r="T1293" i="2"/>
  <c r="V1293" i="2"/>
  <c r="AM1293" i="2" s="1"/>
  <c r="W1293" i="2"/>
  <c r="X1293" i="2" s="1"/>
  <c r="Z1293" i="2"/>
  <c r="AD1293" i="2"/>
  <c r="AG1293" i="2" s="1"/>
  <c r="AF1293" i="2"/>
  <c r="AH1293" i="2"/>
  <c r="S1294" i="2"/>
  <c r="T1294" i="2"/>
  <c r="V1294" i="2"/>
  <c r="W1294" i="2"/>
  <c r="Y1294" i="2" s="1"/>
  <c r="AD1294" i="2"/>
  <c r="AM1294" i="2"/>
  <c r="AN1294" i="2"/>
  <c r="S1295" i="2"/>
  <c r="T1295" i="2"/>
  <c r="V1295" i="2"/>
  <c r="AM1295" i="2" s="1"/>
  <c r="W1295" i="2"/>
  <c r="X1295" i="2" s="1"/>
  <c r="Z1295" i="2"/>
  <c r="AD1295" i="2"/>
  <c r="AG1295" i="2" s="1"/>
  <c r="AF1295" i="2"/>
  <c r="AH1295" i="2"/>
  <c r="S1296" i="2"/>
  <c r="T1296" i="2"/>
  <c r="V1296" i="2"/>
  <c r="W1296" i="2"/>
  <c r="Y1296" i="2" s="1"/>
  <c r="AD1296" i="2"/>
  <c r="AM1296" i="2"/>
  <c r="AN1296" i="2"/>
  <c r="S1297" i="2"/>
  <c r="T1297" i="2"/>
  <c r="V1297" i="2"/>
  <c r="AM1297" i="2" s="1"/>
  <c r="W1297" i="2"/>
  <c r="X1297" i="2" s="1"/>
  <c r="Z1297" i="2"/>
  <c r="AD1297" i="2"/>
  <c r="AG1297" i="2" s="1"/>
  <c r="AF1297" i="2"/>
  <c r="AH1297" i="2"/>
  <c r="S1298" i="2"/>
  <c r="T1298" i="2"/>
  <c r="AI1298" i="2" s="1"/>
  <c r="V1298" i="2"/>
  <c r="W1298" i="2"/>
  <c r="Y1298" i="2" s="1"/>
  <c r="AD1298" i="2"/>
  <c r="AM1298" i="2"/>
  <c r="S1299" i="2"/>
  <c r="AJ1299" i="2" s="1"/>
  <c r="T1299" i="2"/>
  <c r="V1299" i="2"/>
  <c r="AM1299" i="2" s="1"/>
  <c r="W1299" i="2"/>
  <c r="X1299" i="2" s="1"/>
  <c r="Y1299" i="2"/>
  <c r="Z1299" i="2"/>
  <c r="AD1299" i="2"/>
  <c r="AF1299" i="2" s="1"/>
  <c r="AG1299" i="2"/>
  <c r="S1300" i="2"/>
  <c r="T1300" i="2"/>
  <c r="V1300" i="2"/>
  <c r="AM1300" i="2" s="1"/>
  <c r="W1300" i="2"/>
  <c r="Y1300" i="2" s="1"/>
  <c r="X1300" i="2"/>
  <c r="AD1300" i="2"/>
  <c r="AN1300" i="2"/>
  <c r="S1301" i="2"/>
  <c r="AJ1301" i="2" s="1"/>
  <c r="T1301" i="2"/>
  <c r="AI1301" i="2" s="1"/>
  <c r="V1301" i="2"/>
  <c r="AM1301" i="2" s="1"/>
  <c r="W1301" i="2"/>
  <c r="AD1301" i="2"/>
  <c r="AF1301" i="2"/>
  <c r="AG1301" i="2"/>
  <c r="AH1301" i="2"/>
  <c r="AK1301" i="2"/>
  <c r="S1302" i="2"/>
  <c r="T1302" i="2"/>
  <c r="V1302" i="2"/>
  <c r="W1302" i="2"/>
  <c r="AD1302" i="2"/>
  <c r="AM1302" i="2"/>
  <c r="AN1302" i="2"/>
  <c r="S1303" i="2"/>
  <c r="AJ1303" i="2" s="1"/>
  <c r="T1303" i="2"/>
  <c r="AI1303" i="2" s="1"/>
  <c r="V1303" i="2"/>
  <c r="AM1303" i="2" s="1"/>
  <c r="W1303" i="2"/>
  <c r="AD1303" i="2"/>
  <c r="AF1303" i="2"/>
  <c r="AG1303" i="2"/>
  <c r="AH1303" i="2"/>
  <c r="AK1303" i="2"/>
  <c r="S1304" i="2"/>
  <c r="T1304" i="2"/>
  <c r="V1304" i="2"/>
  <c r="W1304" i="2"/>
  <c r="AD1304" i="2"/>
  <c r="AM1304" i="2"/>
  <c r="AN1304" i="2"/>
  <c r="S1305" i="2"/>
  <c r="AJ1305" i="2" s="1"/>
  <c r="T1305" i="2"/>
  <c r="AI1305" i="2" s="1"/>
  <c r="V1305" i="2"/>
  <c r="AM1305" i="2" s="1"/>
  <c r="W1305" i="2"/>
  <c r="AD1305" i="2"/>
  <c r="AF1305" i="2"/>
  <c r="AG1305" i="2"/>
  <c r="AH1305" i="2"/>
  <c r="AK1305" i="2"/>
  <c r="S1306" i="2"/>
  <c r="T1306" i="2"/>
  <c r="AI1306" i="2" s="1"/>
  <c r="V1306" i="2"/>
  <c r="W1306" i="2"/>
  <c r="AD1306" i="2"/>
  <c r="AM1306" i="2"/>
  <c r="S1307" i="2"/>
  <c r="AK1307" i="2" s="1"/>
  <c r="T1307" i="2"/>
  <c r="V1307" i="2"/>
  <c r="AM1307" i="2" s="1"/>
  <c r="W1307" i="2"/>
  <c r="X1307" i="2" s="1"/>
  <c r="Y1307" i="2"/>
  <c r="AD1307" i="2"/>
  <c r="AJ1307" i="2"/>
  <c r="S1308" i="2"/>
  <c r="AJ1308" i="2" s="1"/>
  <c r="T1308" i="2"/>
  <c r="V1308" i="2"/>
  <c r="AM1308" i="2" s="1"/>
  <c r="W1308" i="2"/>
  <c r="Y1308" i="2" s="1"/>
  <c r="X1308" i="2"/>
  <c r="AD1308" i="2"/>
  <c r="AI1308" i="2"/>
  <c r="S1309" i="2"/>
  <c r="T1309" i="2"/>
  <c r="V1309" i="2"/>
  <c r="AM1309" i="2" s="1"/>
  <c r="W1309" i="2"/>
  <c r="X1309" i="2" s="1"/>
  <c r="Z1309" i="2"/>
  <c r="AD1309" i="2"/>
  <c r="AG1309" i="2" s="1"/>
  <c r="AF1309" i="2"/>
  <c r="AH1309" i="2"/>
  <c r="S1310" i="2"/>
  <c r="T1310" i="2"/>
  <c r="V1310" i="2"/>
  <c r="W1310" i="2"/>
  <c r="Y1310" i="2" s="1"/>
  <c r="AD1310" i="2"/>
  <c r="AM1310" i="2"/>
  <c r="AN1310" i="2"/>
  <c r="S1311" i="2"/>
  <c r="T1311" i="2"/>
  <c r="V1311" i="2"/>
  <c r="AM1311" i="2" s="1"/>
  <c r="W1311" i="2"/>
  <c r="X1311" i="2" s="1"/>
  <c r="Z1311" i="2"/>
  <c r="AD1311" i="2"/>
  <c r="AG1311" i="2" s="1"/>
  <c r="AF1311" i="2"/>
  <c r="AH1311" i="2"/>
  <c r="S1312" i="2"/>
  <c r="T1312" i="2"/>
  <c r="V1312" i="2"/>
  <c r="W1312" i="2"/>
  <c r="Y1312" i="2" s="1"/>
  <c r="AD1312" i="2"/>
  <c r="AM1312" i="2"/>
  <c r="AN1312" i="2"/>
  <c r="S1313" i="2"/>
  <c r="T1313" i="2"/>
  <c r="V1313" i="2"/>
  <c r="AM1313" i="2" s="1"/>
  <c r="W1313" i="2"/>
  <c r="X1313" i="2" s="1"/>
  <c r="Z1313" i="2"/>
  <c r="AD1313" i="2"/>
  <c r="AG1313" i="2" s="1"/>
  <c r="AF1313" i="2"/>
  <c r="AH1313" i="2"/>
  <c r="S1314" i="2"/>
  <c r="T1314" i="2"/>
  <c r="AI1314" i="2" s="1"/>
  <c r="V1314" i="2"/>
  <c r="W1314" i="2"/>
  <c r="Y1314" i="2" s="1"/>
  <c r="AD1314" i="2"/>
  <c r="AM1314" i="2"/>
  <c r="S1315" i="2"/>
  <c r="AJ1315" i="2" s="1"/>
  <c r="T1315" i="2"/>
  <c r="V1315" i="2"/>
  <c r="AM1315" i="2" s="1"/>
  <c r="W1315" i="2"/>
  <c r="X1315" i="2" s="1"/>
  <c r="Y1315" i="2"/>
  <c r="Z1315" i="2"/>
  <c r="AD1315" i="2"/>
  <c r="AF1315" i="2" s="1"/>
  <c r="AG1315" i="2"/>
  <c r="S1316" i="2"/>
  <c r="T1316" i="2"/>
  <c r="V1316" i="2"/>
  <c r="AM1316" i="2" s="1"/>
  <c r="W1316" i="2"/>
  <c r="Y1316" i="2" s="1"/>
  <c r="X1316" i="2"/>
  <c r="AD1316" i="2"/>
  <c r="AN1316" i="2"/>
  <c r="S1317" i="2"/>
  <c r="AJ1317" i="2" s="1"/>
  <c r="T1317" i="2"/>
  <c r="AI1317" i="2" s="1"/>
  <c r="V1317" i="2"/>
  <c r="AM1317" i="2" s="1"/>
  <c r="W1317" i="2"/>
  <c r="AD1317" i="2"/>
  <c r="AF1317" i="2"/>
  <c r="AG1317" i="2"/>
  <c r="AH1317" i="2"/>
  <c r="AK1317" i="2"/>
  <c r="S1318" i="2"/>
  <c r="T1318" i="2"/>
  <c r="V1318" i="2"/>
  <c r="W1318" i="2"/>
  <c r="AD1318" i="2"/>
  <c r="AM1318" i="2"/>
  <c r="AN1318" i="2"/>
  <c r="S1319" i="2"/>
  <c r="AJ1319" i="2" s="1"/>
  <c r="T1319" i="2"/>
  <c r="AI1319" i="2" s="1"/>
  <c r="V1319" i="2"/>
  <c r="AM1319" i="2" s="1"/>
  <c r="W1319" i="2"/>
  <c r="AD1319" i="2"/>
  <c r="AF1319" i="2"/>
  <c r="AG1319" i="2"/>
  <c r="AH1319" i="2"/>
  <c r="AK1319" i="2"/>
  <c r="S1320" i="2"/>
  <c r="T1320" i="2"/>
  <c r="V1320" i="2"/>
  <c r="W1320" i="2"/>
  <c r="AD1320" i="2"/>
  <c r="AM1320" i="2"/>
  <c r="AN1320" i="2"/>
  <c r="S1321" i="2"/>
  <c r="AJ1321" i="2" s="1"/>
  <c r="T1321" i="2"/>
  <c r="AI1321" i="2" s="1"/>
  <c r="V1321" i="2"/>
  <c r="AM1321" i="2" s="1"/>
  <c r="W1321" i="2"/>
  <c r="AD1321" i="2"/>
  <c r="AF1321" i="2"/>
  <c r="AG1321" i="2"/>
  <c r="AH1321" i="2"/>
  <c r="AK1321" i="2"/>
  <c r="S1322" i="2"/>
  <c r="T1322" i="2"/>
  <c r="AI1322" i="2" s="1"/>
  <c r="V1322" i="2"/>
  <c r="W1322" i="2"/>
  <c r="AD1322" i="2"/>
  <c r="AM1322" i="2"/>
  <c r="S1323" i="2"/>
  <c r="AK1323" i="2" s="1"/>
  <c r="T1323" i="2"/>
  <c r="V1323" i="2"/>
  <c r="AM1323" i="2" s="1"/>
  <c r="W1323" i="2"/>
  <c r="X1323" i="2" s="1"/>
  <c r="Y1323" i="2"/>
  <c r="AD1323" i="2"/>
  <c r="AJ1323" i="2"/>
  <c r="S1324" i="2"/>
  <c r="AJ1324" i="2" s="1"/>
  <c r="T1324" i="2"/>
  <c r="V1324" i="2"/>
  <c r="AM1324" i="2" s="1"/>
  <c r="W1324" i="2"/>
  <c r="Y1324" i="2" s="1"/>
  <c r="X1324" i="2"/>
  <c r="AD1324" i="2"/>
  <c r="AI1324" i="2"/>
  <c r="S1325" i="2"/>
  <c r="T1325" i="2"/>
  <c r="V1325" i="2"/>
  <c r="AM1325" i="2" s="1"/>
  <c r="W1325" i="2"/>
  <c r="X1325" i="2" s="1"/>
  <c r="Z1325" i="2"/>
  <c r="AD1325" i="2"/>
  <c r="AG1325" i="2" s="1"/>
  <c r="AF1325" i="2"/>
  <c r="AH1325" i="2"/>
  <c r="S1326" i="2"/>
  <c r="T1326" i="2"/>
  <c r="V1326" i="2"/>
  <c r="W1326" i="2"/>
  <c r="Y1326" i="2" s="1"/>
  <c r="AD1326" i="2"/>
  <c r="AM1326" i="2"/>
  <c r="AN1326" i="2"/>
  <c r="S1327" i="2"/>
  <c r="T1327" i="2"/>
  <c r="V1327" i="2"/>
  <c r="AM1327" i="2" s="1"/>
  <c r="W1327" i="2"/>
  <c r="X1327" i="2" s="1"/>
  <c r="Z1327" i="2"/>
  <c r="AD1327" i="2"/>
  <c r="AG1327" i="2" s="1"/>
  <c r="AF1327" i="2"/>
  <c r="AH1327" i="2"/>
  <c r="S1328" i="2"/>
  <c r="T1328" i="2"/>
  <c r="V1328" i="2"/>
  <c r="W1328" i="2"/>
  <c r="Y1328" i="2" s="1"/>
  <c r="AD1328" i="2"/>
  <c r="AM1328" i="2"/>
  <c r="AN1328" i="2"/>
  <c r="S1329" i="2"/>
  <c r="T1329" i="2"/>
  <c r="V1329" i="2"/>
  <c r="AM1329" i="2" s="1"/>
  <c r="W1329" i="2"/>
  <c r="X1329" i="2" s="1"/>
  <c r="Z1329" i="2"/>
  <c r="AD1329" i="2"/>
  <c r="AG1329" i="2" s="1"/>
  <c r="AF1329" i="2"/>
  <c r="AH1329" i="2"/>
  <c r="S1330" i="2"/>
  <c r="T1330" i="2"/>
  <c r="AI1330" i="2" s="1"/>
  <c r="V1330" i="2"/>
  <c r="W1330" i="2"/>
  <c r="Y1330" i="2" s="1"/>
  <c r="AD1330" i="2"/>
  <c r="AM1330" i="2"/>
  <c r="S1331" i="2"/>
  <c r="AJ1331" i="2" s="1"/>
  <c r="T1331" i="2"/>
  <c r="V1331" i="2"/>
  <c r="AM1331" i="2" s="1"/>
  <c r="W1331" i="2"/>
  <c r="X1331" i="2" s="1"/>
  <c r="Y1331" i="2"/>
  <c r="Z1331" i="2"/>
  <c r="AD1331" i="2"/>
  <c r="AF1331" i="2" s="1"/>
  <c r="AG1331" i="2"/>
  <c r="S1332" i="2"/>
  <c r="T1332" i="2"/>
  <c r="V1332" i="2"/>
  <c r="AM1332" i="2" s="1"/>
  <c r="W1332" i="2"/>
  <c r="Y1332" i="2" s="1"/>
  <c r="X1332" i="2"/>
  <c r="AD1332" i="2"/>
  <c r="AN1332" i="2"/>
  <c r="S1333" i="2"/>
  <c r="AJ1333" i="2" s="1"/>
  <c r="T1333" i="2"/>
  <c r="AI1333" i="2" s="1"/>
  <c r="V1333" i="2"/>
  <c r="AM1333" i="2" s="1"/>
  <c r="W1333" i="2"/>
  <c r="AD1333" i="2"/>
  <c r="AF1333" i="2"/>
  <c r="AG1333" i="2"/>
  <c r="AH1333" i="2"/>
  <c r="AK1333" i="2"/>
  <c r="S1334" i="2"/>
  <c r="T1334" i="2"/>
  <c r="V1334" i="2"/>
  <c r="W1334" i="2"/>
  <c r="AD1334" i="2"/>
  <c r="AM1334" i="2"/>
  <c r="AN1334" i="2"/>
  <c r="S1335" i="2"/>
  <c r="AJ1335" i="2" s="1"/>
  <c r="T1335" i="2"/>
  <c r="AI1335" i="2" s="1"/>
  <c r="V1335" i="2"/>
  <c r="AM1335" i="2" s="1"/>
  <c r="W1335" i="2"/>
  <c r="AD1335" i="2"/>
  <c r="AF1335" i="2"/>
  <c r="AG1335" i="2"/>
  <c r="AH1335" i="2"/>
  <c r="AK1335" i="2"/>
  <c r="S1336" i="2"/>
  <c r="T1336" i="2"/>
  <c r="V1336" i="2"/>
  <c r="W1336" i="2"/>
  <c r="AD1336" i="2"/>
  <c r="AM1336" i="2"/>
  <c r="AN1336" i="2"/>
  <c r="S1337" i="2"/>
  <c r="AJ1337" i="2" s="1"/>
  <c r="T1337" i="2"/>
  <c r="AI1337" i="2" s="1"/>
  <c r="V1337" i="2"/>
  <c r="AM1337" i="2" s="1"/>
  <c r="W1337" i="2"/>
  <c r="AD1337" i="2"/>
  <c r="AF1337" i="2"/>
  <c r="AG1337" i="2"/>
  <c r="AH1337" i="2"/>
  <c r="AK1337" i="2"/>
  <c r="S1338" i="2"/>
  <c r="T1338" i="2"/>
  <c r="AI1338" i="2" s="1"/>
  <c r="V1338" i="2"/>
  <c r="W1338" i="2"/>
  <c r="AD1338" i="2"/>
  <c r="AM1338" i="2"/>
  <c r="S1339" i="2"/>
  <c r="AK1339" i="2" s="1"/>
  <c r="T1339" i="2"/>
  <c r="V1339" i="2"/>
  <c r="AM1339" i="2" s="1"/>
  <c r="W1339" i="2"/>
  <c r="X1339" i="2" s="1"/>
  <c r="Y1339" i="2"/>
  <c r="AD1339" i="2"/>
  <c r="AJ1339" i="2"/>
  <c r="S1340" i="2"/>
  <c r="AJ1340" i="2" s="1"/>
  <c r="T1340" i="2"/>
  <c r="V1340" i="2"/>
  <c r="AM1340" i="2" s="1"/>
  <c r="W1340" i="2"/>
  <c r="Y1340" i="2" s="1"/>
  <c r="X1340" i="2"/>
  <c r="AD1340" i="2"/>
  <c r="AI1340" i="2"/>
  <c r="S1341" i="2"/>
  <c r="T1341" i="2"/>
  <c r="V1341" i="2"/>
  <c r="AM1341" i="2" s="1"/>
  <c r="W1341" i="2"/>
  <c r="X1341" i="2" s="1"/>
  <c r="AA1341" i="2" s="1"/>
  <c r="Z1341" i="2"/>
  <c r="AD1341" i="2"/>
  <c r="AG1341" i="2" s="1"/>
  <c r="AF1341" i="2"/>
  <c r="AH1341" i="2"/>
  <c r="S1342" i="2"/>
  <c r="T1342" i="2"/>
  <c r="V1342" i="2"/>
  <c r="W1342" i="2"/>
  <c r="Y1342" i="2" s="1"/>
  <c r="AD1342" i="2"/>
  <c r="AM1342" i="2"/>
  <c r="AN1342" i="2"/>
  <c r="S1343" i="2"/>
  <c r="T1343" i="2"/>
  <c r="V1343" i="2"/>
  <c r="AM1343" i="2" s="1"/>
  <c r="W1343" i="2"/>
  <c r="X1343" i="2" s="1"/>
  <c r="AA1343" i="2" s="1"/>
  <c r="Z1343" i="2"/>
  <c r="AD1343" i="2"/>
  <c r="AG1343" i="2" s="1"/>
  <c r="AF1343" i="2"/>
  <c r="AH1343" i="2"/>
  <c r="S1344" i="2"/>
  <c r="T1344" i="2"/>
  <c r="V1344" i="2"/>
  <c r="W1344" i="2"/>
  <c r="Y1344" i="2" s="1"/>
  <c r="AD1344" i="2"/>
  <c r="AM1344" i="2"/>
  <c r="AN1344" i="2"/>
  <c r="S1345" i="2"/>
  <c r="T1345" i="2"/>
  <c r="V1345" i="2"/>
  <c r="AM1345" i="2" s="1"/>
  <c r="W1345" i="2"/>
  <c r="X1345" i="2" s="1"/>
  <c r="AA1345" i="2" s="1"/>
  <c r="Z1345" i="2"/>
  <c r="AD1345" i="2"/>
  <c r="AG1345" i="2" s="1"/>
  <c r="AF1345" i="2"/>
  <c r="AH1345" i="2"/>
  <c r="S1346" i="2"/>
  <c r="T1346" i="2"/>
  <c r="AI1346" i="2" s="1"/>
  <c r="V1346" i="2"/>
  <c r="W1346" i="2"/>
  <c r="Y1346" i="2" s="1"/>
  <c r="AD1346" i="2"/>
  <c r="AM1346" i="2"/>
  <c r="S1347" i="2"/>
  <c r="AJ1347" i="2" s="1"/>
  <c r="T1347" i="2"/>
  <c r="V1347" i="2"/>
  <c r="AM1347" i="2" s="1"/>
  <c r="W1347" i="2"/>
  <c r="X1347" i="2" s="1"/>
  <c r="AA1347" i="2" s="1"/>
  <c r="Y1347" i="2"/>
  <c r="Z1347" i="2"/>
  <c r="AD1347" i="2"/>
  <c r="AF1347" i="2" s="1"/>
  <c r="AG1347" i="2"/>
  <c r="S1348" i="2"/>
  <c r="T1348" i="2"/>
  <c r="V1348" i="2"/>
  <c r="AM1348" i="2" s="1"/>
  <c r="W1348" i="2"/>
  <c r="Y1348" i="2" s="1"/>
  <c r="X1348" i="2"/>
  <c r="AA1348" i="2" s="1"/>
  <c r="AD1348" i="2"/>
  <c r="AN1348" i="2"/>
  <c r="S1349" i="2"/>
  <c r="AJ1349" i="2" s="1"/>
  <c r="T1349" i="2"/>
  <c r="AI1349" i="2" s="1"/>
  <c r="V1349" i="2"/>
  <c r="AM1349" i="2" s="1"/>
  <c r="W1349" i="2"/>
  <c r="AD1349" i="2"/>
  <c r="AF1349" i="2"/>
  <c r="AG1349" i="2"/>
  <c r="AH1349" i="2"/>
  <c r="AK1349" i="2"/>
  <c r="S1350" i="2"/>
  <c r="T1350" i="2"/>
  <c r="V1350" i="2"/>
  <c r="W1350" i="2"/>
  <c r="AD1350" i="2"/>
  <c r="AM1350" i="2"/>
  <c r="AN1350" i="2"/>
  <c r="S1351" i="2"/>
  <c r="AJ1351" i="2" s="1"/>
  <c r="T1351" i="2"/>
  <c r="AI1351" i="2" s="1"/>
  <c r="V1351" i="2"/>
  <c r="AM1351" i="2" s="1"/>
  <c r="W1351" i="2"/>
  <c r="AD1351" i="2"/>
  <c r="AF1351" i="2"/>
  <c r="AG1351" i="2"/>
  <c r="AH1351" i="2"/>
  <c r="AK1351" i="2"/>
  <c r="S1352" i="2"/>
  <c r="T1352" i="2"/>
  <c r="V1352" i="2"/>
  <c r="W1352" i="2"/>
  <c r="AD1352" i="2"/>
  <c r="AM1352" i="2"/>
  <c r="AN1352" i="2"/>
  <c r="S1353" i="2"/>
  <c r="AJ1353" i="2" s="1"/>
  <c r="T1353" i="2"/>
  <c r="AI1353" i="2" s="1"/>
  <c r="V1353" i="2"/>
  <c r="AM1353" i="2" s="1"/>
  <c r="W1353" i="2"/>
  <c r="AD1353" i="2"/>
  <c r="AF1353" i="2"/>
  <c r="AG1353" i="2"/>
  <c r="AH1353" i="2"/>
  <c r="AK1353" i="2"/>
  <c r="S1354" i="2"/>
  <c r="T1354" i="2"/>
  <c r="AI1354" i="2" s="1"/>
  <c r="V1354" i="2"/>
  <c r="W1354" i="2"/>
  <c r="AD1354" i="2"/>
  <c r="AM1354" i="2"/>
  <c r="S1355" i="2"/>
  <c r="AK1355" i="2" s="1"/>
  <c r="T1355" i="2"/>
  <c r="V1355" i="2"/>
  <c r="AM1355" i="2" s="1"/>
  <c r="W1355" i="2"/>
  <c r="X1355" i="2" s="1"/>
  <c r="AA1355" i="2" s="1"/>
  <c r="Y1355" i="2"/>
  <c r="AD1355" i="2"/>
  <c r="AJ1355" i="2"/>
  <c r="S1356" i="2"/>
  <c r="AJ1356" i="2" s="1"/>
  <c r="T1356" i="2"/>
  <c r="V1356" i="2"/>
  <c r="AM1356" i="2" s="1"/>
  <c r="W1356" i="2"/>
  <c r="Y1356" i="2" s="1"/>
  <c r="X1356" i="2"/>
  <c r="AA1356" i="2" s="1"/>
  <c r="AD1356" i="2"/>
  <c r="AI1356" i="2"/>
  <c r="S1357" i="2"/>
  <c r="T1357" i="2"/>
  <c r="V1357" i="2"/>
  <c r="AM1357" i="2" s="1"/>
  <c r="W1357" i="2"/>
  <c r="X1357" i="2" s="1"/>
  <c r="AA1357" i="2" s="1"/>
  <c r="Z1357" i="2"/>
  <c r="AD1357" i="2"/>
  <c r="AG1357" i="2" s="1"/>
  <c r="AF1357" i="2"/>
  <c r="AH1357" i="2"/>
  <c r="S1358" i="2"/>
  <c r="T1358" i="2"/>
  <c r="V1358" i="2"/>
  <c r="W1358" i="2"/>
  <c r="Y1358" i="2" s="1"/>
  <c r="AD1358" i="2"/>
  <c r="AM1358" i="2"/>
  <c r="AN1358" i="2"/>
  <c r="S1359" i="2"/>
  <c r="T1359" i="2"/>
  <c r="V1359" i="2"/>
  <c r="AM1359" i="2" s="1"/>
  <c r="W1359" i="2"/>
  <c r="X1359" i="2" s="1"/>
  <c r="AA1359" i="2" s="1"/>
  <c r="Z1359" i="2"/>
  <c r="AD1359" i="2"/>
  <c r="AG1359" i="2" s="1"/>
  <c r="AF1359" i="2"/>
  <c r="AH1359" i="2"/>
  <c r="S1360" i="2"/>
  <c r="T1360" i="2"/>
  <c r="V1360" i="2"/>
  <c r="W1360" i="2"/>
  <c r="Y1360" i="2" s="1"/>
  <c r="AD1360" i="2"/>
  <c r="AM1360" i="2"/>
  <c r="AN1360" i="2"/>
  <c r="S1361" i="2"/>
  <c r="T1361" i="2"/>
  <c r="V1361" i="2"/>
  <c r="AM1361" i="2" s="1"/>
  <c r="W1361" i="2"/>
  <c r="X1361" i="2" s="1"/>
  <c r="AA1361" i="2" s="1"/>
  <c r="Z1361" i="2"/>
  <c r="AD1361" i="2"/>
  <c r="AG1361" i="2" s="1"/>
  <c r="AF1361" i="2"/>
  <c r="AH1361" i="2"/>
  <c r="S1362" i="2"/>
  <c r="T1362" i="2"/>
  <c r="AI1362" i="2" s="1"/>
  <c r="V1362" i="2"/>
  <c r="W1362" i="2"/>
  <c r="Y1362" i="2" s="1"/>
  <c r="AD1362" i="2"/>
  <c r="AM1362" i="2"/>
  <c r="S1363" i="2"/>
  <c r="AJ1363" i="2" s="1"/>
  <c r="T1363" i="2"/>
  <c r="V1363" i="2"/>
  <c r="AM1363" i="2" s="1"/>
  <c r="W1363" i="2"/>
  <c r="X1363" i="2" s="1"/>
  <c r="AA1363" i="2" s="1"/>
  <c r="Y1363" i="2"/>
  <c r="Z1363" i="2"/>
  <c r="AD1363" i="2"/>
  <c r="AF1363" i="2" s="1"/>
  <c r="AG1363" i="2"/>
  <c r="S1364" i="2"/>
  <c r="T1364" i="2"/>
  <c r="V1364" i="2"/>
  <c r="AM1364" i="2" s="1"/>
  <c r="W1364" i="2"/>
  <c r="Y1364" i="2" s="1"/>
  <c r="X1364" i="2"/>
  <c r="AA1364" i="2" s="1"/>
  <c r="AD1364" i="2"/>
  <c r="AN1364" i="2"/>
  <c r="S1365" i="2"/>
  <c r="AJ1365" i="2" s="1"/>
  <c r="T1365" i="2"/>
  <c r="AI1365" i="2" s="1"/>
  <c r="V1365" i="2"/>
  <c r="AM1365" i="2" s="1"/>
  <c r="W1365" i="2"/>
  <c r="Z1365" i="2"/>
  <c r="AD1365" i="2"/>
  <c r="AF1365" i="2"/>
  <c r="AG1365" i="2"/>
  <c r="AH1365" i="2"/>
  <c r="AK1365" i="2"/>
  <c r="S1366" i="2"/>
  <c r="T1366" i="2"/>
  <c r="V1366" i="2"/>
  <c r="W1366" i="2"/>
  <c r="AD1366" i="2"/>
  <c r="AM1366" i="2"/>
  <c r="AN1366" i="2"/>
  <c r="S1367" i="2"/>
  <c r="AJ1367" i="2" s="1"/>
  <c r="T1367" i="2"/>
  <c r="AI1367" i="2" s="1"/>
  <c r="V1367" i="2"/>
  <c r="AM1367" i="2" s="1"/>
  <c r="W1367" i="2"/>
  <c r="Z1367" i="2" s="1"/>
  <c r="AD1367" i="2"/>
  <c r="AF1367" i="2"/>
  <c r="AG1367" i="2"/>
  <c r="AH1367" i="2"/>
  <c r="AK1367" i="2"/>
  <c r="S1368" i="2"/>
  <c r="T1368" i="2"/>
  <c r="V1368" i="2"/>
  <c r="W1368" i="2"/>
  <c r="AD1368" i="2"/>
  <c r="AM1368" i="2"/>
  <c r="AN1368" i="2"/>
  <c r="S1369" i="2"/>
  <c r="T1369" i="2"/>
  <c r="AI1369" i="2" s="1"/>
  <c r="V1369" i="2"/>
  <c r="AM1369" i="2" s="1"/>
  <c r="W1369" i="2"/>
  <c r="Z1369" i="2" s="1"/>
  <c r="AD1369" i="2"/>
  <c r="AF1369" i="2"/>
  <c r="AG1369" i="2"/>
  <c r="AH1369" i="2"/>
  <c r="AK1369" i="2"/>
  <c r="S1370" i="2"/>
  <c r="T1370" i="2"/>
  <c r="AI1370" i="2" s="1"/>
  <c r="V1370" i="2"/>
  <c r="W1370" i="2"/>
  <c r="AD1370" i="2"/>
  <c r="AM1370" i="2"/>
  <c r="S1371" i="2"/>
  <c r="AK1371" i="2" s="1"/>
  <c r="T1371" i="2"/>
  <c r="V1371" i="2"/>
  <c r="AM1371" i="2" s="1"/>
  <c r="W1371" i="2"/>
  <c r="X1371" i="2" s="1"/>
  <c r="AA1371" i="2" s="1"/>
  <c r="Y1371" i="2"/>
  <c r="AD1371" i="2"/>
  <c r="AG1371" i="2"/>
  <c r="AJ1371" i="2"/>
  <c r="S1372" i="2"/>
  <c r="AJ1372" i="2" s="1"/>
  <c r="T1372" i="2"/>
  <c r="V1372" i="2"/>
  <c r="AM1372" i="2" s="1"/>
  <c r="AN1372" i="2" s="1"/>
  <c r="W1372" i="2"/>
  <c r="Y1372" i="2" s="1"/>
  <c r="X1372" i="2"/>
  <c r="AA1372" i="2" s="1"/>
  <c r="AD1372" i="2"/>
  <c r="AI1372" i="2"/>
  <c r="S1373" i="2"/>
  <c r="T1373" i="2"/>
  <c r="V1373" i="2"/>
  <c r="AM1373" i="2" s="1"/>
  <c r="W1373" i="2"/>
  <c r="Z1373" i="2" s="1"/>
  <c r="AD1373" i="2"/>
  <c r="AG1373" i="2" s="1"/>
  <c r="AF1373" i="2"/>
  <c r="AH1373" i="2"/>
  <c r="AK1373" i="2"/>
  <c r="S1374" i="2"/>
  <c r="T1374" i="2"/>
  <c r="V1374" i="2"/>
  <c r="W1374" i="2"/>
  <c r="AD1374" i="2"/>
  <c r="AM1374" i="2"/>
  <c r="AN1374" i="2"/>
  <c r="S1375" i="2"/>
  <c r="T1375" i="2"/>
  <c r="V1375" i="2"/>
  <c r="AM1375" i="2" s="1"/>
  <c r="W1375" i="2"/>
  <c r="Z1375" i="2" s="1"/>
  <c r="AD1375" i="2"/>
  <c r="AG1375" i="2" s="1"/>
  <c r="AF1375" i="2"/>
  <c r="AH1375" i="2"/>
  <c r="AK1375" i="2"/>
  <c r="S1376" i="2"/>
  <c r="T1376" i="2"/>
  <c r="V1376" i="2"/>
  <c r="W1376" i="2"/>
  <c r="AD1376" i="2"/>
  <c r="AM1376" i="2"/>
  <c r="AN1376" i="2"/>
  <c r="S1377" i="2"/>
  <c r="T1377" i="2"/>
  <c r="V1377" i="2"/>
  <c r="AM1377" i="2" s="1"/>
  <c r="W1377" i="2"/>
  <c r="Z1377" i="2" s="1"/>
  <c r="AD1377" i="2"/>
  <c r="AG1377" i="2" s="1"/>
  <c r="AF1377" i="2"/>
  <c r="AH1377" i="2"/>
  <c r="S1378" i="2"/>
  <c r="T1378" i="2"/>
  <c r="AI1378" i="2" s="1"/>
  <c r="V1378" i="2"/>
  <c r="W1378" i="2"/>
  <c r="AD1378" i="2"/>
  <c r="AM1378" i="2"/>
  <c r="S1379" i="2"/>
  <c r="T1379" i="2"/>
  <c r="V1379" i="2"/>
  <c r="AM1379" i="2" s="1"/>
  <c r="W1379" i="2"/>
  <c r="X1379" i="2" s="1"/>
  <c r="AA1379" i="2" s="1"/>
  <c r="Y1379" i="2"/>
  <c r="Z1379" i="2"/>
  <c r="AD1379" i="2"/>
  <c r="AG1379" i="2"/>
  <c r="AJ1379" i="2"/>
  <c r="S1380" i="2"/>
  <c r="AJ1380" i="2" s="1"/>
  <c r="T1380" i="2"/>
  <c r="V1380" i="2"/>
  <c r="AM1380" i="2" s="1"/>
  <c r="AN1380" i="2" s="1"/>
  <c r="W1380" i="2"/>
  <c r="Y1380" i="2" s="1"/>
  <c r="X1380" i="2"/>
  <c r="AA1380" i="2" s="1"/>
  <c r="AD1380" i="2"/>
  <c r="AI1380" i="2"/>
  <c r="S1381" i="2"/>
  <c r="T1381" i="2"/>
  <c r="AI1381" i="2" s="1"/>
  <c r="V1381" i="2"/>
  <c r="AM1381" i="2" s="1"/>
  <c r="W1381" i="2"/>
  <c r="Z1381" i="2" s="1"/>
  <c r="AD1381" i="2"/>
  <c r="AF1381" i="2"/>
  <c r="AG1381" i="2"/>
  <c r="AH1381" i="2"/>
  <c r="AK1381" i="2"/>
  <c r="S1382" i="2"/>
  <c r="T1382" i="2"/>
  <c r="V1382" i="2"/>
  <c r="W1382" i="2"/>
  <c r="AD1382" i="2"/>
  <c r="AM1382" i="2"/>
  <c r="AN1382" i="2"/>
  <c r="S1383" i="2"/>
  <c r="T1383" i="2"/>
  <c r="AI1383" i="2" s="1"/>
  <c r="V1383" i="2"/>
  <c r="AM1383" i="2" s="1"/>
  <c r="W1383" i="2"/>
  <c r="Z1383" i="2"/>
  <c r="AD1383" i="2"/>
  <c r="AF1383" i="2"/>
  <c r="AG1383" i="2"/>
  <c r="AH1383" i="2"/>
  <c r="AK1383" i="2"/>
  <c r="S1384" i="2"/>
  <c r="T1384" i="2"/>
  <c r="V1384" i="2"/>
  <c r="W1384" i="2"/>
  <c r="AD1384" i="2"/>
  <c r="AM1384" i="2"/>
  <c r="AN1384" i="2"/>
  <c r="S1385" i="2"/>
  <c r="AJ1385" i="2" s="1"/>
  <c r="T1385" i="2"/>
  <c r="AI1385" i="2" s="1"/>
  <c r="V1385" i="2"/>
  <c r="AM1385" i="2" s="1"/>
  <c r="W1385" i="2"/>
  <c r="Z1385" i="2"/>
  <c r="AD1385" i="2"/>
  <c r="AF1385" i="2"/>
  <c r="AG1385" i="2"/>
  <c r="AH1385" i="2"/>
  <c r="AK1385" i="2"/>
  <c r="S1386" i="2"/>
  <c r="T1386" i="2"/>
  <c r="AI1386" i="2" s="1"/>
  <c r="V1386" i="2"/>
  <c r="W1386" i="2"/>
  <c r="AD1386" i="2"/>
  <c r="AM1386" i="2"/>
  <c r="S1387" i="2"/>
  <c r="AK1387" i="2" s="1"/>
  <c r="T1387" i="2"/>
  <c r="V1387" i="2"/>
  <c r="AM1387" i="2" s="1"/>
  <c r="W1387" i="2"/>
  <c r="X1387" i="2" s="1"/>
  <c r="AA1387" i="2" s="1"/>
  <c r="Y1387" i="2"/>
  <c r="AD1387" i="2"/>
  <c r="AG1387" i="2" s="1"/>
  <c r="S1388" i="2"/>
  <c r="AJ1388" i="2" s="1"/>
  <c r="T1388" i="2"/>
  <c r="V1388" i="2"/>
  <c r="AM1388" i="2" s="1"/>
  <c r="W1388" i="2"/>
  <c r="Y1388" i="2" s="1"/>
  <c r="X1388" i="2"/>
  <c r="AA1388" i="2" s="1"/>
  <c r="AD1388" i="2"/>
  <c r="AN1388" i="2"/>
  <c r="S1389" i="2"/>
  <c r="T1389" i="2"/>
  <c r="V1389" i="2"/>
  <c r="AM1389" i="2" s="1"/>
  <c r="W1389" i="2"/>
  <c r="Z1389" i="2"/>
  <c r="AD1389" i="2"/>
  <c r="AG1389" i="2" s="1"/>
  <c r="AF1389" i="2"/>
  <c r="AH1389" i="2"/>
  <c r="AK1389" i="2"/>
  <c r="S1390" i="2"/>
  <c r="T1390" i="2"/>
  <c r="V1390" i="2"/>
  <c r="W1390" i="2"/>
  <c r="AD1390" i="2"/>
  <c r="AM1390" i="2"/>
  <c r="AN1390" i="2"/>
  <c r="S1391" i="2"/>
  <c r="T1391" i="2"/>
  <c r="V1391" i="2"/>
  <c r="AM1391" i="2" s="1"/>
  <c r="W1391" i="2"/>
  <c r="Z1391" i="2"/>
  <c r="AD1391" i="2"/>
  <c r="AG1391" i="2" s="1"/>
  <c r="AF1391" i="2"/>
  <c r="AH1391" i="2"/>
  <c r="AK1391" i="2"/>
  <c r="S1392" i="2"/>
  <c r="T1392" i="2"/>
  <c r="V1392" i="2"/>
  <c r="W1392" i="2"/>
  <c r="AD1392" i="2"/>
  <c r="AM1392" i="2"/>
  <c r="AN1392" i="2"/>
  <c r="S1393" i="2"/>
  <c r="T1393" i="2"/>
  <c r="V1393" i="2"/>
  <c r="AM1393" i="2" s="1"/>
  <c r="W1393" i="2"/>
  <c r="Z1393" i="2"/>
  <c r="AD1393" i="2"/>
  <c r="AG1393" i="2" s="1"/>
  <c r="AF1393" i="2"/>
  <c r="AH1393" i="2"/>
  <c r="AK1393" i="2"/>
  <c r="S1394" i="2"/>
  <c r="T1394" i="2"/>
  <c r="AI1394" i="2" s="1"/>
  <c r="V1394" i="2"/>
  <c r="W1394" i="2"/>
  <c r="AD1394" i="2"/>
  <c r="AM1394" i="2"/>
  <c r="S1395" i="2"/>
  <c r="T1395" i="2"/>
  <c r="V1395" i="2"/>
  <c r="AM1395" i="2" s="1"/>
  <c r="W1395" i="2"/>
  <c r="X1395" i="2" s="1"/>
  <c r="AA1395" i="2" s="1"/>
  <c r="Y1395" i="2"/>
  <c r="Z1395" i="2"/>
  <c r="AD1395" i="2"/>
  <c r="AG1395" i="2" s="1"/>
  <c r="AJ1395" i="2"/>
  <c r="S1396" i="2"/>
  <c r="AJ1396" i="2" s="1"/>
  <c r="T1396" i="2"/>
  <c r="V1396" i="2"/>
  <c r="AM1396" i="2" s="1"/>
  <c r="W1396" i="2"/>
  <c r="Y1396" i="2" s="1"/>
  <c r="X1396" i="2"/>
  <c r="AA1396" i="2" s="1"/>
  <c r="AD1396" i="2"/>
  <c r="AN1396" i="2"/>
  <c r="S1397" i="2"/>
  <c r="AJ1397" i="2" s="1"/>
  <c r="T1397" i="2"/>
  <c r="AI1397" i="2" s="1"/>
  <c r="V1397" i="2"/>
  <c r="AM1397" i="2" s="1"/>
  <c r="W1397" i="2"/>
  <c r="Z1397" i="2"/>
  <c r="AD1397" i="2"/>
  <c r="AF1397" i="2"/>
  <c r="AG1397" i="2"/>
  <c r="AH1397" i="2"/>
  <c r="AK1397" i="2"/>
  <c r="S1398" i="2"/>
  <c r="T1398" i="2"/>
  <c r="V1398" i="2"/>
  <c r="W1398" i="2"/>
  <c r="AD1398" i="2"/>
  <c r="AM1398" i="2"/>
  <c r="AN1398" i="2"/>
  <c r="S1399" i="2"/>
  <c r="AJ1399" i="2" s="1"/>
  <c r="T1399" i="2"/>
  <c r="AI1399" i="2" s="1"/>
  <c r="V1399" i="2"/>
  <c r="AM1399" i="2" s="1"/>
  <c r="W1399" i="2"/>
  <c r="Z1399" i="2" s="1"/>
  <c r="AD1399" i="2"/>
  <c r="AF1399" i="2"/>
  <c r="AG1399" i="2"/>
  <c r="AH1399" i="2"/>
  <c r="AK1399" i="2"/>
  <c r="S1400" i="2"/>
  <c r="T1400" i="2"/>
  <c r="V1400" i="2"/>
  <c r="W1400" i="2"/>
  <c r="AD1400" i="2"/>
  <c r="AM1400" i="2"/>
  <c r="AN1400" i="2"/>
  <c r="S1401" i="2"/>
  <c r="T1401" i="2"/>
  <c r="AI1401" i="2" s="1"/>
  <c r="V1401" i="2"/>
  <c r="AM1401" i="2" s="1"/>
  <c r="W1401" i="2"/>
  <c r="Z1401" i="2" s="1"/>
  <c r="AD1401" i="2"/>
  <c r="AF1401" i="2"/>
  <c r="AG1401" i="2"/>
  <c r="AH1401" i="2"/>
  <c r="AK1401" i="2"/>
  <c r="S1402" i="2"/>
  <c r="T1402" i="2"/>
  <c r="AI1402" i="2" s="1"/>
  <c r="V1402" i="2"/>
  <c r="W1402" i="2"/>
  <c r="AD1402" i="2"/>
  <c r="AM1402" i="2"/>
  <c r="S1403" i="2"/>
  <c r="AK1403" i="2" s="1"/>
  <c r="T1403" i="2"/>
  <c r="V1403" i="2"/>
  <c r="AM1403" i="2" s="1"/>
  <c r="W1403" i="2"/>
  <c r="X1403" i="2" s="1"/>
  <c r="Y1403" i="2"/>
  <c r="AD1403" i="2"/>
  <c r="AG1403" i="2"/>
  <c r="AJ1403" i="2"/>
  <c r="S1404" i="2"/>
  <c r="AJ1404" i="2" s="1"/>
  <c r="T1404" i="2"/>
  <c r="V1404" i="2"/>
  <c r="AM1404" i="2" s="1"/>
  <c r="AN1404" i="2" s="1"/>
  <c r="W1404" i="2"/>
  <c r="Y1404" i="2" s="1"/>
  <c r="X1404" i="2"/>
  <c r="AD1404" i="2"/>
  <c r="AI1404" i="2"/>
  <c r="S1405" i="2"/>
  <c r="T1405" i="2"/>
  <c r="V1405" i="2"/>
  <c r="AM1405" i="2" s="1"/>
  <c r="W1405" i="2"/>
  <c r="Z1405" i="2" s="1"/>
  <c r="AD1405" i="2"/>
  <c r="AG1405" i="2" s="1"/>
  <c r="AF1405" i="2"/>
  <c r="AH1405" i="2"/>
  <c r="AK1405" i="2"/>
  <c r="S1406" i="2"/>
  <c r="T1406" i="2"/>
  <c r="V1406" i="2"/>
  <c r="W1406" i="2"/>
  <c r="AD1406" i="2"/>
  <c r="AM1406" i="2"/>
  <c r="AN1406" i="2"/>
  <c r="S1407" i="2"/>
  <c r="T1407" i="2"/>
  <c r="V1407" i="2"/>
  <c r="AM1407" i="2" s="1"/>
  <c r="W1407" i="2"/>
  <c r="Z1407" i="2" s="1"/>
  <c r="AD1407" i="2"/>
  <c r="AG1407" i="2" s="1"/>
  <c r="AF1407" i="2"/>
  <c r="AH1407" i="2"/>
  <c r="AK1407" i="2"/>
  <c r="S1408" i="2"/>
  <c r="T1408" i="2"/>
  <c r="V1408" i="2"/>
  <c r="W1408" i="2"/>
  <c r="AD1408" i="2"/>
  <c r="AM1408" i="2"/>
  <c r="AN1408" i="2"/>
  <c r="S1409" i="2"/>
  <c r="T1409" i="2"/>
  <c r="V1409" i="2"/>
  <c r="AM1409" i="2" s="1"/>
  <c r="W1409" i="2"/>
  <c r="Z1409" i="2" s="1"/>
  <c r="AD1409" i="2"/>
  <c r="AG1409" i="2" s="1"/>
  <c r="AF1409" i="2"/>
  <c r="AH1409" i="2"/>
  <c r="S1410" i="2"/>
  <c r="T1410" i="2"/>
  <c r="AI1410" i="2" s="1"/>
  <c r="V1410" i="2"/>
  <c r="W1410" i="2"/>
  <c r="AD1410" i="2"/>
  <c r="AM1410" i="2"/>
  <c r="S1411" i="2"/>
  <c r="T1411" i="2"/>
  <c r="V1411" i="2"/>
  <c r="AM1411" i="2" s="1"/>
  <c r="W1411" i="2"/>
  <c r="X1411" i="2" s="1"/>
  <c r="Y1411" i="2"/>
  <c r="Z1411" i="2"/>
  <c r="AD1411" i="2"/>
  <c r="AG1411" i="2"/>
  <c r="AJ1411" i="2"/>
  <c r="S1412" i="2"/>
  <c r="AJ1412" i="2" s="1"/>
  <c r="T1412" i="2"/>
  <c r="V1412" i="2"/>
  <c r="AM1412" i="2" s="1"/>
  <c r="AN1412" i="2" s="1"/>
  <c r="W1412" i="2"/>
  <c r="Y1412" i="2" s="1"/>
  <c r="X1412" i="2"/>
  <c r="AD1412" i="2"/>
  <c r="AI1412" i="2"/>
  <c r="S1413" i="2"/>
  <c r="T1413" i="2"/>
  <c r="AI1413" i="2" s="1"/>
  <c r="V1413" i="2"/>
  <c r="AM1413" i="2" s="1"/>
  <c r="W1413" i="2"/>
  <c r="Z1413" i="2" s="1"/>
  <c r="AD1413" i="2"/>
  <c r="AF1413" i="2"/>
  <c r="AG1413" i="2"/>
  <c r="AH1413" i="2"/>
  <c r="AK1413" i="2"/>
  <c r="S1414" i="2"/>
  <c r="T1414" i="2"/>
  <c r="V1414" i="2"/>
  <c r="W1414" i="2"/>
  <c r="AD1414" i="2"/>
  <c r="AM1414" i="2"/>
  <c r="AN1414" i="2"/>
  <c r="S1415" i="2"/>
  <c r="T1415" i="2"/>
  <c r="AI1415" i="2" s="1"/>
  <c r="V1415" i="2"/>
  <c r="AM1415" i="2" s="1"/>
  <c r="W1415" i="2"/>
  <c r="Z1415" i="2"/>
  <c r="AD1415" i="2"/>
  <c r="AF1415" i="2"/>
  <c r="AG1415" i="2"/>
  <c r="AH1415" i="2"/>
  <c r="AK1415" i="2"/>
  <c r="S1416" i="2"/>
  <c r="T1416" i="2"/>
  <c r="V1416" i="2"/>
  <c r="W1416" i="2"/>
  <c r="AD1416" i="2"/>
  <c r="AM1416" i="2"/>
  <c r="AN1416" i="2"/>
  <c r="S1417" i="2"/>
  <c r="AJ1417" i="2" s="1"/>
  <c r="T1417" i="2"/>
  <c r="AI1417" i="2" s="1"/>
  <c r="V1417" i="2"/>
  <c r="AM1417" i="2" s="1"/>
  <c r="W1417" i="2"/>
  <c r="Z1417" i="2"/>
  <c r="AD1417" i="2"/>
  <c r="AF1417" i="2"/>
  <c r="AG1417" i="2"/>
  <c r="AH1417" i="2"/>
  <c r="AK1417" i="2"/>
  <c r="S1418" i="2"/>
  <c r="T1418" i="2"/>
  <c r="AI1418" i="2" s="1"/>
  <c r="V1418" i="2"/>
  <c r="W1418" i="2"/>
  <c r="AD1418" i="2"/>
  <c r="AM1418" i="2"/>
  <c r="S1419" i="2"/>
  <c r="AK1419" i="2" s="1"/>
  <c r="T1419" i="2"/>
  <c r="V1419" i="2"/>
  <c r="AM1419" i="2" s="1"/>
  <c r="W1419" i="2"/>
  <c r="X1419" i="2" s="1"/>
  <c r="Y1419" i="2"/>
  <c r="AD1419" i="2"/>
  <c r="AG1419" i="2" s="1"/>
  <c r="S1420" i="2"/>
  <c r="AJ1420" i="2" s="1"/>
  <c r="T1420" i="2"/>
  <c r="V1420" i="2"/>
  <c r="AM1420" i="2" s="1"/>
  <c r="W1420" i="2"/>
  <c r="Y1420" i="2" s="1"/>
  <c r="X1420" i="2"/>
  <c r="AD1420" i="2"/>
  <c r="AN1420" i="2"/>
  <c r="S1421" i="2"/>
  <c r="T1421" i="2"/>
  <c r="V1421" i="2"/>
  <c r="AM1421" i="2" s="1"/>
  <c r="W1421" i="2"/>
  <c r="Z1421" i="2"/>
  <c r="AD1421" i="2"/>
  <c r="AG1421" i="2" s="1"/>
  <c r="AF1421" i="2"/>
  <c r="AH1421" i="2"/>
  <c r="AK1421" i="2"/>
  <c r="S1422" i="2"/>
  <c r="T1422" i="2"/>
  <c r="V1422" i="2"/>
  <c r="W1422" i="2"/>
  <c r="AD1422" i="2"/>
  <c r="AM1422" i="2"/>
  <c r="AN1422" i="2"/>
  <c r="S1423" i="2"/>
  <c r="T1423" i="2"/>
  <c r="V1423" i="2"/>
  <c r="AM1423" i="2" s="1"/>
  <c r="W1423" i="2"/>
  <c r="Z1423" i="2"/>
  <c r="AD1423" i="2"/>
  <c r="AG1423" i="2" s="1"/>
  <c r="AF1423" i="2"/>
  <c r="AH1423" i="2"/>
  <c r="AK1423" i="2"/>
  <c r="S1424" i="2"/>
  <c r="T1424" i="2"/>
  <c r="V1424" i="2"/>
  <c r="W1424" i="2"/>
  <c r="AD1424" i="2"/>
  <c r="AM1424" i="2"/>
  <c r="AN1424" i="2"/>
  <c r="S1425" i="2"/>
  <c r="T1425" i="2"/>
  <c r="V1425" i="2"/>
  <c r="AM1425" i="2" s="1"/>
  <c r="W1425" i="2"/>
  <c r="Z1425" i="2"/>
  <c r="AD1425" i="2"/>
  <c r="AG1425" i="2" s="1"/>
  <c r="AF1425" i="2"/>
  <c r="AH1425" i="2"/>
  <c r="AK1425" i="2"/>
  <c r="S1426" i="2"/>
  <c r="T1426" i="2"/>
  <c r="AI1426" i="2" s="1"/>
  <c r="V1426" i="2"/>
  <c r="W1426" i="2"/>
  <c r="AD1426" i="2"/>
  <c r="AM1426" i="2"/>
  <c r="S1427" i="2"/>
  <c r="T1427" i="2"/>
  <c r="V1427" i="2"/>
  <c r="AM1427" i="2" s="1"/>
  <c r="W1427" i="2"/>
  <c r="X1427" i="2" s="1"/>
  <c r="Y1427" i="2"/>
  <c r="Z1427" i="2"/>
  <c r="AD1427" i="2"/>
  <c r="AG1427" i="2" s="1"/>
  <c r="AJ1427" i="2"/>
  <c r="S1428" i="2"/>
  <c r="AJ1428" i="2" s="1"/>
  <c r="T1428" i="2"/>
  <c r="V1428" i="2"/>
  <c r="AM1428" i="2" s="1"/>
  <c r="W1428" i="2"/>
  <c r="Y1428" i="2" s="1"/>
  <c r="X1428" i="2"/>
  <c r="AD1428" i="2"/>
  <c r="AN1428" i="2"/>
  <c r="S1429" i="2"/>
  <c r="AJ1429" i="2" s="1"/>
  <c r="T1429" i="2"/>
  <c r="AI1429" i="2" s="1"/>
  <c r="V1429" i="2"/>
  <c r="AM1429" i="2" s="1"/>
  <c r="W1429" i="2"/>
  <c r="Z1429" i="2"/>
  <c r="AD1429" i="2"/>
  <c r="AF1429" i="2"/>
  <c r="AG1429" i="2"/>
  <c r="AH1429" i="2"/>
  <c r="AK1429" i="2"/>
  <c r="S1430" i="2"/>
  <c r="T1430" i="2"/>
  <c r="V1430" i="2"/>
  <c r="W1430" i="2"/>
  <c r="AD1430" i="2"/>
  <c r="AM1430" i="2"/>
  <c r="AN1430" i="2"/>
  <c r="S1431" i="2"/>
  <c r="AJ1431" i="2" s="1"/>
  <c r="T1431" i="2"/>
  <c r="AI1431" i="2" s="1"/>
  <c r="V1431" i="2"/>
  <c r="AM1431" i="2" s="1"/>
  <c r="W1431" i="2"/>
  <c r="Z1431" i="2" s="1"/>
  <c r="AD1431" i="2"/>
  <c r="AF1431" i="2"/>
  <c r="AG1431" i="2"/>
  <c r="AH1431" i="2"/>
  <c r="AK1431" i="2"/>
  <c r="S1432" i="2"/>
  <c r="T1432" i="2"/>
  <c r="V1432" i="2"/>
  <c r="W1432" i="2"/>
  <c r="AD1432" i="2"/>
  <c r="AM1432" i="2"/>
  <c r="AN1432" i="2"/>
  <c r="S1433" i="2"/>
  <c r="T1433" i="2"/>
  <c r="AI1433" i="2" s="1"/>
  <c r="V1433" i="2"/>
  <c r="AM1433" i="2" s="1"/>
  <c r="W1433" i="2"/>
  <c r="Z1433" i="2" s="1"/>
  <c r="AD1433" i="2"/>
  <c r="AF1433" i="2"/>
  <c r="AG1433" i="2"/>
  <c r="AH1433" i="2"/>
  <c r="AK1433" i="2"/>
  <c r="S1434" i="2"/>
  <c r="T1434" i="2"/>
  <c r="AI1434" i="2" s="1"/>
  <c r="V1434" i="2"/>
  <c r="W1434" i="2"/>
  <c r="AD1434" i="2"/>
  <c r="AM1434" i="2"/>
  <c r="S1435" i="2"/>
  <c r="AK1435" i="2" s="1"/>
  <c r="T1435" i="2"/>
  <c r="V1435" i="2"/>
  <c r="AM1435" i="2" s="1"/>
  <c r="W1435" i="2"/>
  <c r="X1435" i="2" s="1"/>
  <c r="Y1435" i="2"/>
  <c r="AD1435" i="2"/>
  <c r="AG1435" i="2"/>
  <c r="AJ1435" i="2"/>
  <c r="S1436" i="2"/>
  <c r="AJ1436" i="2" s="1"/>
  <c r="T1436" i="2"/>
  <c r="V1436" i="2"/>
  <c r="AM1436" i="2" s="1"/>
  <c r="AN1436" i="2" s="1"/>
  <c r="W1436" i="2"/>
  <c r="Y1436" i="2" s="1"/>
  <c r="X1436" i="2"/>
  <c r="AD1436" i="2"/>
  <c r="AI1436" i="2"/>
  <c r="S1437" i="2"/>
  <c r="T1437" i="2"/>
  <c r="V1437" i="2"/>
  <c r="AM1437" i="2" s="1"/>
  <c r="W1437" i="2"/>
  <c r="Z1437" i="2" s="1"/>
  <c r="AD1437" i="2"/>
  <c r="AG1437" i="2" s="1"/>
  <c r="AF1437" i="2"/>
  <c r="AH1437" i="2"/>
  <c r="AK1437" i="2"/>
  <c r="S1438" i="2"/>
  <c r="T1438" i="2"/>
  <c r="V1438" i="2"/>
  <c r="W1438" i="2"/>
  <c r="AD1438" i="2"/>
  <c r="AM1438" i="2"/>
  <c r="AN1438" i="2"/>
  <c r="S1439" i="2"/>
  <c r="T1439" i="2"/>
  <c r="V1439" i="2"/>
  <c r="AM1439" i="2" s="1"/>
  <c r="W1439" i="2"/>
  <c r="Z1439" i="2" s="1"/>
  <c r="AD1439" i="2"/>
  <c r="AG1439" i="2" s="1"/>
  <c r="AF1439" i="2"/>
  <c r="AH1439" i="2"/>
  <c r="S1440" i="2"/>
  <c r="T1440" i="2"/>
  <c r="V1440" i="2"/>
  <c r="W1440" i="2"/>
  <c r="AD1440" i="2"/>
  <c r="AM1440" i="2"/>
  <c r="AN1440" i="2"/>
  <c r="S1441" i="2"/>
  <c r="T1441" i="2"/>
  <c r="V1441" i="2"/>
  <c r="AM1441" i="2" s="1"/>
  <c r="W1441" i="2"/>
  <c r="Z1441" i="2" s="1"/>
  <c r="AD1441" i="2"/>
  <c r="AG1441" i="2" s="1"/>
  <c r="AF1441" i="2"/>
  <c r="AH1441" i="2"/>
  <c r="S1442" i="2"/>
  <c r="T1442" i="2"/>
  <c r="AI1442" i="2" s="1"/>
  <c r="V1442" i="2"/>
  <c r="W1442" i="2"/>
  <c r="AD1442" i="2"/>
  <c r="AM1442" i="2"/>
  <c r="S1443" i="2"/>
  <c r="T1443" i="2"/>
  <c r="V1443" i="2"/>
  <c r="AM1443" i="2" s="1"/>
  <c r="W1443" i="2"/>
  <c r="X1443" i="2" s="1"/>
  <c r="Y1443" i="2"/>
  <c r="Z1443" i="2"/>
  <c r="AD1443" i="2"/>
  <c r="AG1443" i="2"/>
  <c r="AJ1443" i="2"/>
  <c r="S1444" i="2"/>
  <c r="AJ1444" i="2" s="1"/>
  <c r="T1444" i="2"/>
  <c r="V1444" i="2"/>
  <c r="AM1444" i="2" s="1"/>
  <c r="AN1444" i="2" s="1"/>
  <c r="W1444" i="2"/>
  <c r="Y1444" i="2" s="1"/>
  <c r="X1444" i="2"/>
  <c r="AD1444" i="2"/>
  <c r="AI1444" i="2"/>
  <c r="S1445" i="2"/>
  <c r="T1445" i="2"/>
  <c r="AI1445" i="2" s="1"/>
  <c r="V1445" i="2"/>
  <c r="AM1445" i="2" s="1"/>
  <c r="W1445" i="2"/>
  <c r="Z1445" i="2" s="1"/>
  <c r="AD1445" i="2"/>
  <c r="AF1445" i="2"/>
  <c r="AG1445" i="2"/>
  <c r="AH1445" i="2"/>
  <c r="AK1445" i="2"/>
  <c r="S1446" i="2"/>
  <c r="T1446" i="2"/>
  <c r="V1446" i="2"/>
  <c r="W1446" i="2"/>
  <c r="AD1446" i="2"/>
  <c r="AM1446" i="2"/>
  <c r="AN1446" i="2"/>
  <c r="S1447" i="2"/>
  <c r="T1447" i="2"/>
  <c r="AI1447" i="2" s="1"/>
  <c r="V1447" i="2"/>
  <c r="AM1447" i="2" s="1"/>
  <c r="W1447" i="2"/>
  <c r="Z1447" i="2"/>
  <c r="AD1447" i="2"/>
  <c r="AF1447" i="2"/>
  <c r="AG1447" i="2"/>
  <c r="AH1447" i="2"/>
  <c r="AK1447" i="2"/>
  <c r="S1448" i="2"/>
  <c r="T1448" i="2"/>
  <c r="V1448" i="2"/>
  <c r="W1448" i="2"/>
  <c r="AD1448" i="2"/>
  <c r="AM1448" i="2"/>
  <c r="AN1448" i="2"/>
  <c r="S1449" i="2"/>
  <c r="AJ1449" i="2" s="1"/>
  <c r="T1449" i="2"/>
  <c r="AI1449" i="2" s="1"/>
  <c r="V1449" i="2"/>
  <c r="AM1449" i="2" s="1"/>
  <c r="W1449" i="2"/>
  <c r="Z1449" i="2"/>
  <c r="AD1449" i="2"/>
  <c r="AF1449" i="2"/>
  <c r="AG1449" i="2"/>
  <c r="AH1449" i="2"/>
  <c r="AK1449" i="2"/>
  <c r="S1450" i="2"/>
  <c r="T1450" i="2"/>
  <c r="AI1450" i="2" s="1"/>
  <c r="V1450" i="2"/>
  <c r="W1450" i="2"/>
  <c r="AD1450" i="2"/>
  <c r="AM1450" i="2"/>
  <c r="S1451" i="2"/>
  <c r="AK1451" i="2" s="1"/>
  <c r="T1451" i="2"/>
  <c r="V1451" i="2"/>
  <c r="AM1451" i="2" s="1"/>
  <c r="W1451" i="2"/>
  <c r="X1451" i="2" s="1"/>
  <c r="Y1451" i="2"/>
  <c r="AD1451" i="2"/>
  <c r="AG1451" i="2" s="1"/>
  <c r="S1452" i="2"/>
  <c r="AJ1452" i="2" s="1"/>
  <c r="T1452" i="2"/>
  <c r="V1452" i="2"/>
  <c r="AM1452" i="2" s="1"/>
  <c r="W1452" i="2"/>
  <c r="Y1452" i="2" s="1"/>
  <c r="X1452" i="2"/>
  <c r="AD1452" i="2"/>
  <c r="AN1452" i="2"/>
  <c r="S1453" i="2"/>
  <c r="T1453" i="2"/>
  <c r="V1453" i="2"/>
  <c r="AM1453" i="2" s="1"/>
  <c r="W1453" i="2"/>
  <c r="Z1453" i="2"/>
  <c r="AD1453" i="2"/>
  <c r="AG1453" i="2" s="1"/>
  <c r="AF1453" i="2"/>
  <c r="AH1453" i="2"/>
  <c r="AK1453" i="2"/>
  <c r="S1454" i="2"/>
  <c r="T1454" i="2"/>
  <c r="V1454" i="2"/>
  <c r="W1454" i="2"/>
  <c r="AD1454" i="2"/>
  <c r="AM1454" i="2"/>
  <c r="AN1454" i="2"/>
  <c r="S1455" i="2"/>
  <c r="T1455" i="2"/>
  <c r="V1455" i="2"/>
  <c r="AM1455" i="2" s="1"/>
  <c r="W1455" i="2"/>
  <c r="Z1455" i="2"/>
  <c r="AD1455" i="2"/>
  <c r="AG1455" i="2" s="1"/>
  <c r="AF1455" i="2"/>
  <c r="AH1455" i="2"/>
  <c r="AK1455" i="2"/>
  <c r="S1456" i="2"/>
  <c r="T1456" i="2"/>
  <c r="V1456" i="2"/>
  <c r="W1456" i="2"/>
  <c r="AD1456" i="2"/>
  <c r="AM1456" i="2"/>
  <c r="AN1456" i="2"/>
  <c r="S1457" i="2"/>
  <c r="T1457" i="2"/>
  <c r="V1457" i="2"/>
  <c r="AM1457" i="2" s="1"/>
  <c r="W1457" i="2"/>
  <c r="Z1457" i="2"/>
  <c r="AD1457" i="2"/>
  <c r="AG1457" i="2" s="1"/>
  <c r="AF1457" i="2"/>
  <c r="AH1457" i="2"/>
  <c r="AK1457" i="2"/>
  <c r="S1458" i="2"/>
  <c r="T1458" i="2"/>
  <c r="AI1458" i="2" s="1"/>
  <c r="V1458" i="2"/>
  <c r="W1458" i="2"/>
  <c r="AD1458" i="2"/>
  <c r="AM1458" i="2"/>
  <c r="S1459" i="2"/>
  <c r="T1459" i="2"/>
  <c r="V1459" i="2"/>
  <c r="AM1459" i="2" s="1"/>
  <c r="W1459" i="2"/>
  <c r="X1459" i="2" s="1"/>
  <c r="Y1459" i="2"/>
  <c r="Z1459" i="2"/>
  <c r="AD1459" i="2"/>
  <c r="AG1459" i="2" s="1"/>
  <c r="AJ1459" i="2"/>
  <c r="S1460" i="2"/>
  <c r="AJ1460" i="2" s="1"/>
  <c r="T1460" i="2"/>
  <c r="V1460" i="2"/>
  <c r="AM1460" i="2" s="1"/>
  <c r="W1460" i="2"/>
  <c r="Y1460" i="2" s="1"/>
  <c r="X1460" i="2"/>
  <c r="AD1460" i="2"/>
  <c r="AN1460" i="2"/>
  <c r="S1461" i="2"/>
  <c r="AJ1461" i="2" s="1"/>
  <c r="T1461" i="2"/>
  <c r="AI1461" i="2" s="1"/>
  <c r="V1461" i="2"/>
  <c r="AM1461" i="2" s="1"/>
  <c r="W1461" i="2"/>
  <c r="Z1461" i="2"/>
  <c r="AD1461" i="2"/>
  <c r="AF1461" i="2"/>
  <c r="AG1461" i="2"/>
  <c r="AH1461" i="2"/>
  <c r="AK1461" i="2"/>
  <c r="S1462" i="2"/>
  <c r="T1462" i="2"/>
  <c r="V1462" i="2"/>
  <c r="W1462" i="2"/>
  <c r="AD1462" i="2"/>
  <c r="AM1462" i="2"/>
  <c r="AN1462" i="2"/>
  <c r="S1463" i="2"/>
  <c r="AJ1463" i="2" s="1"/>
  <c r="T1463" i="2"/>
  <c r="AI1463" i="2" s="1"/>
  <c r="V1463" i="2"/>
  <c r="AM1463" i="2" s="1"/>
  <c r="W1463" i="2"/>
  <c r="Z1463" i="2" s="1"/>
  <c r="AD1463" i="2"/>
  <c r="AF1463" i="2"/>
  <c r="AG1463" i="2"/>
  <c r="AH1463" i="2"/>
  <c r="AK1463" i="2"/>
  <c r="S1464" i="2"/>
  <c r="T1464" i="2"/>
  <c r="V1464" i="2"/>
  <c r="W1464" i="2"/>
  <c r="AD1464" i="2"/>
  <c r="AM1464" i="2"/>
  <c r="AN1464" i="2"/>
  <c r="S1465" i="2"/>
  <c r="T1465" i="2"/>
  <c r="AI1465" i="2" s="1"/>
  <c r="V1465" i="2"/>
  <c r="AM1465" i="2" s="1"/>
  <c r="W1465" i="2"/>
  <c r="Z1465" i="2" s="1"/>
  <c r="AD1465" i="2"/>
  <c r="AF1465" i="2"/>
  <c r="AG1465" i="2"/>
  <c r="AH1465" i="2"/>
  <c r="AK1465" i="2"/>
  <c r="S1466" i="2"/>
  <c r="T1466" i="2"/>
  <c r="AI1466" i="2" s="1"/>
  <c r="V1466" i="2"/>
  <c r="W1466" i="2"/>
  <c r="AD1466" i="2"/>
  <c r="AM1466" i="2"/>
  <c r="S1467" i="2"/>
  <c r="AK1467" i="2" s="1"/>
  <c r="T1467" i="2"/>
  <c r="V1467" i="2"/>
  <c r="AM1467" i="2" s="1"/>
  <c r="W1467" i="2"/>
  <c r="X1467" i="2" s="1"/>
  <c r="Y1467" i="2"/>
  <c r="AD1467" i="2"/>
  <c r="AG1467" i="2"/>
  <c r="AJ1467" i="2"/>
  <c r="S1468" i="2"/>
  <c r="AJ1468" i="2" s="1"/>
  <c r="T1468" i="2"/>
  <c r="V1468" i="2"/>
  <c r="AM1468" i="2" s="1"/>
  <c r="AN1468" i="2" s="1"/>
  <c r="W1468" i="2"/>
  <c r="Y1468" i="2" s="1"/>
  <c r="X1468" i="2"/>
  <c r="AD1468" i="2"/>
  <c r="AI1468" i="2"/>
  <c r="S1469" i="2"/>
  <c r="T1469" i="2"/>
  <c r="V1469" i="2"/>
  <c r="AM1469" i="2" s="1"/>
  <c r="W1469" i="2"/>
  <c r="Z1469" i="2" s="1"/>
  <c r="AD1469" i="2"/>
  <c r="AG1469" i="2" s="1"/>
  <c r="AF1469" i="2"/>
  <c r="AH1469" i="2"/>
  <c r="S1470" i="2"/>
  <c r="T1470" i="2"/>
  <c r="V1470" i="2"/>
  <c r="W1470" i="2"/>
  <c r="AD1470" i="2"/>
  <c r="AM1470" i="2"/>
  <c r="AN1470" i="2"/>
  <c r="S1471" i="2"/>
  <c r="T1471" i="2"/>
  <c r="V1471" i="2"/>
  <c r="AM1471" i="2" s="1"/>
  <c r="W1471" i="2"/>
  <c r="Z1471" i="2" s="1"/>
  <c r="AD1471" i="2"/>
  <c r="AG1471" i="2" s="1"/>
  <c r="AF1471" i="2"/>
  <c r="AH1471" i="2"/>
  <c r="S1472" i="2"/>
  <c r="T1472" i="2"/>
  <c r="V1472" i="2"/>
  <c r="W1472" i="2"/>
  <c r="AD1472" i="2"/>
  <c r="AM1472" i="2"/>
  <c r="AN1472" i="2"/>
  <c r="S1473" i="2"/>
  <c r="T1473" i="2"/>
  <c r="V1473" i="2"/>
  <c r="AM1473" i="2" s="1"/>
  <c r="W1473" i="2"/>
  <c r="Z1473" i="2" s="1"/>
  <c r="AD1473" i="2"/>
  <c r="AG1473" i="2" s="1"/>
  <c r="AF1473" i="2"/>
  <c r="AH1473" i="2"/>
  <c r="S1474" i="2"/>
  <c r="T1474" i="2"/>
  <c r="AI1474" i="2" s="1"/>
  <c r="V1474" i="2"/>
  <c r="W1474" i="2"/>
  <c r="AD1474" i="2"/>
  <c r="AM1474" i="2"/>
  <c r="S1475" i="2"/>
  <c r="T1475" i="2"/>
  <c r="V1475" i="2"/>
  <c r="AM1475" i="2" s="1"/>
  <c r="W1475" i="2"/>
  <c r="X1475" i="2" s="1"/>
  <c r="Y1475" i="2"/>
  <c r="Z1475" i="2"/>
  <c r="AD1475" i="2"/>
  <c r="AG1475" i="2"/>
  <c r="AJ1475" i="2"/>
  <c r="S1476" i="2"/>
  <c r="AJ1476" i="2" s="1"/>
  <c r="T1476" i="2"/>
  <c r="V1476" i="2"/>
  <c r="AM1476" i="2" s="1"/>
  <c r="AN1476" i="2" s="1"/>
  <c r="W1476" i="2"/>
  <c r="Y1476" i="2" s="1"/>
  <c r="X1476" i="2"/>
  <c r="AD1476" i="2"/>
  <c r="AI1476" i="2"/>
  <c r="S1477" i="2"/>
  <c r="T1477" i="2"/>
  <c r="AI1477" i="2" s="1"/>
  <c r="V1477" i="2"/>
  <c r="AM1477" i="2" s="1"/>
  <c r="W1477" i="2"/>
  <c r="Z1477" i="2" s="1"/>
  <c r="AD1477" i="2"/>
  <c r="AF1477" i="2"/>
  <c r="AG1477" i="2"/>
  <c r="AH1477" i="2"/>
  <c r="AK1477" i="2"/>
  <c r="S1478" i="2"/>
  <c r="T1478" i="2"/>
  <c r="V1478" i="2"/>
  <c r="W1478" i="2"/>
  <c r="AD1478" i="2"/>
  <c r="AM1478" i="2"/>
  <c r="AN1478" i="2"/>
  <c r="S1479" i="2"/>
  <c r="T1479" i="2"/>
  <c r="AI1479" i="2" s="1"/>
  <c r="V1479" i="2"/>
  <c r="AM1479" i="2" s="1"/>
  <c r="AN1479" i="2" s="1"/>
  <c r="W1479" i="2"/>
  <c r="Z1479" i="2"/>
  <c r="AD1479" i="2"/>
  <c r="AF1479" i="2"/>
  <c r="AG1479" i="2"/>
  <c r="AH1479" i="2"/>
  <c r="AK1479" i="2"/>
  <c r="AO1479" i="2"/>
  <c r="S1480" i="2"/>
  <c r="T1480" i="2"/>
  <c r="V1480" i="2"/>
  <c r="AM1480" i="2" s="1"/>
  <c r="AN1480" i="2" s="1"/>
  <c r="W1480" i="2"/>
  <c r="X1480" i="2" s="1"/>
  <c r="AD1480" i="2"/>
  <c r="S1481" i="2"/>
  <c r="AK1481" i="2" s="1"/>
  <c r="T1481" i="2"/>
  <c r="V1481" i="2"/>
  <c r="AM1481" i="2" s="1"/>
  <c r="W1481" i="2"/>
  <c r="X1481" i="2" s="1"/>
  <c r="Y1481" i="2"/>
  <c r="AD1481" i="2"/>
  <c r="AG1481" i="2" s="1"/>
  <c r="S1482" i="2"/>
  <c r="T1482" i="2"/>
  <c r="V1482" i="2"/>
  <c r="W1482" i="2"/>
  <c r="X1482" i="2" s="1"/>
  <c r="AD1482" i="2"/>
  <c r="AM1482" i="2"/>
  <c r="AN1482" i="2" s="1"/>
  <c r="S1483" i="2"/>
  <c r="T1483" i="2"/>
  <c r="V1483" i="2"/>
  <c r="AM1483" i="2" s="1"/>
  <c r="W1483" i="2"/>
  <c r="X1483" i="2" s="1"/>
  <c r="Y1483" i="2"/>
  <c r="AD1483" i="2"/>
  <c r="AG1483" i="2"/>
  <c r="AK1483" i="2"/>
  <c r="S1484" i="2"/>
  <c r="T1484" i="2"/>
  <c r="V1484" i="2"/>
  <c r="AM1484" i="2" s="1"/>
  <c r="AN1484" i="2" s="1"/>
  <c r="W1484" i="2"/>
  <c r="X1484" i="2" s="1"/>
  <c r="AA1484" i="2" s="1"/>
  <c r="AD1484" i="2"/>
  <c r="S1485" i="2"/>
  <c r="AK1485" i="2" s="1"/>
  <c r="T1485" i="2"/>
  <c r="V1485" i="2"/>
  <c r="AM1485" i="2" s="1"/>
  <c r="W1485" i="2"/>
  <c r="X1485" i="2" s="1"/>
  <c r="AA1485" i="2" s="1"/>
  <c r="Y1485" i="2"/>
  <c r="AD1485" i="2"/>
  <c r="AG1485" i="2" s="1"/>
  <c r="S1486" i="2"/>
  <c r="T1486" i="2"/>
  <c r="V1486" i="2"/>
  <c r="W1486" i="2"/>
  <c r="X1486" i="2" s="1"/>
  <c r="AA1486" i="2" s="1"/>
  <c r="AD1486" i="2"/>
  <c r="AM1486" i="2"/>
  <c r="AN1486" i="2" s="1"/>
  <c r="S1487" i="2"/>
  <c r="T1487" i="2"/>
  <c r="V1487" i="2"/>
  <c r="AM1487" i="2" s="1"/>
  <c r="W1487" i="2"/>
  <c r="X1487" i="2" s="1"/>
  <c r="AA1487" i="2" s="1"/>
  <c r="Y1487" i="2"/>
  <c r="AD1487" i="2"/>
  <c r="AG1487" i="2"/>
  <c r="AK1487" i="2"/>
  <c r="S1488" i="2"/>
  <c r="T1488" i="2"/>
  <c r="V1488" i="2"/>
  <c r="AM1488" i="2" s="1"/>
  <c r="AN1488" i="2" s="1"/>
  <c r="W1488" i="2"/>
  <c r="X1488" i="2" s="1"/>
  <c r="AA1488" i="2" s="1"/>
  <c r="AD1488" i="2"/>
  <c r="S1489" i="2"/>
  <c r="AK1489" i="2" s="1"/>
  <c r="T1489" i="2"/>
  <c r="V1489" i="2"/>
  <c r="AM1489" i="2" s="1"/>
  <c r="W1489" i="2"/>
  <c r="X1489" i="2" s="1"/>
  <c r="AA1489" i="2" s="1"/>
  <c r="Y1489" i="2"/>
  <c r="AD1489" i="2"/>
  <c r="AG1489" i="2" s="1"/>
  <c r="S1490" i="2"/>
  <c r="T1490" i="2"/>
  <c r="V1490" i="2"/>
  <c r="W1490" i="2"/>
  <c r="X1490" i="2" s="1"/>
  <c r="AA1490" i="2" s="1"/>
  <c r="AD1490" i="2"/>
  <c r="AM1490" i="2"/>
  <c r="AN1490" i="2" s="1"/>
  <c r="S1491" i="2"/>
  <c r="T1491" i="2"/>
  <c r="V1491" i="2"/>
  <c r="AM1491" i="2" s="1"/>
  <c r="W1491" i="2"/>
  <c r="X1491" i="2" s="1"/>
  <c r="AA1491" i="2" s="1"/>
  <c r="Y1491" i="2"/>
  <c r="AD1491" i="2"/>
  <c r="AG1491" i="2"/>
  <c r="AK1491" i="2"/>
  <c r="S1492" i="2"/>
  <c r="T1492" i="2"/>
  <c r="V1492" i="2"/>
  <c r="AM1492" i="2" s="1"/>
  <c r="AN1492" i="2" s="1"/>
  <c r="W1492" i="2"/>
  <c r="X1492" i="2" s="1"/>
  <c r="AA1492" i="2" s="1"/>
  <c r="AD1492" i="2"/>
  <c r="S1493" i="2"/>
  <c r="AK1493" i="2" s="1"/>
  <c r="T1493" i="2"/>
  <c r="V1493" i="2"/>
  <c r="AM1493" i="2" s="1"/>
  <c r="W1493" i="2"/>
  <c r="X1493" i="2" s="1"/>
  <c r="Y1493" i="2"/>
  <c r="AD1493" i="2"/>
  <c r="AG1493" i="2" s="1"/>
  <c r="S1494" i="2"/>
  <c r="T1494" i="2"/>
  <c r="V1494" i="2"/>
  <c r="W1494" i="2"/>
  <c r="X1494" i="2" s="1"/>
  <c r="AA1494" i="2" s="1"/>
  <c r="AD1494" i="2"/>
  <c r="AM1494" i="2"/>
  <c r="AN1494" i="2" s="1"/>
  <c r="S1495" i="2"/>
  <c r="T1495" i="2"/>
  <c r="V1495" i="2"/>
  <c r="AM1495" i="2" s="1"/>
  <c r="W1495" i="2"/>
  <c r="X1495" i="2" s="1"/>
  <c r="AA1495" i="2" s="1"/>
  <c r="Y1495" i="2"/>
  <c r="AD1495" i="2"/>
  <c r="AG1495" i="2"/>
  <c r="AK1495" i="2"/>
  <c r="S1496" i="2"/>
  <c r="T1496" i="2"/>
  <c r="V1496" i="2"/>
  <c r="AM1496" i="2" s="1"/>
  <c r="AN1496" i="2" s="1"/>
  <c r="W1496" i="2"/>
  <c r="X1496" i="2" s="1"/>
  <c r="AA1496" i="2" s="1"/>
  <c r="AD1496" i="2"/>
  <c r="S1497" i="2"/>
  <c r="AK1497" i="2" s="1"/>
  <c r="T1497" i="2"/>
  <c r="V1497" i="2"/>
  <c r="AM1497" i="2" s="1"/>
  <c r="W1497" i="2"/>
  <c r="X1497" i="2" s="1"/>
  <c r="AA1497" i="2" s="1"/>
  <c r="Y1497" i="2"/>
  <c r="AD1497" i="2"/>
  <c r="AG1497" i="2" s="1"/>
  <c r="S1498" i="2"/>
  <c r="T1498" i="2"/>
  <c r="V1498" i="2"/>
  <c r="W1498" i="2"/>
  <c r="X1498" i="2" s="1"/>
  <c r="AA1498" i="2" s="1"/>
  <c r="AD1498" i="2"/>
  <c r="AM1498" i="2"/>
  <c r="AN1498" i="2" s="1"/>
  <c r="S1499" i="2"/>
  <c r="T1499" i="2"/>
  <c r="V1499" i="2"/>
  <c r="AM1499" i="2" s="1"/>
  <c r="W1499" i="2"/>
  <c r="X1499" i="2" s="1"/>
  <c r="AA1499" i="2" s="1"/>
  <c r="Y1499" i="2"/>
  <c r="AD1499" i="2"/>
  <c r="AG1499" i="2"/>
  <c r="AK1499" i="2"/>
  <c r="S1500" i="2"/>
  <c r="T1500" i="2"/>
  <c r="V1500" i="2"/>
  <c r="AM1500" i="2" s="1"/>
  <c r="AN1500" i="2" s="1"/>
  <c r="W1500" i="2"/>
  <c r="X1500" i="2" s="1"/>
  <c r="AA1500" i="2" s="1"/>
  <c r="AD1500" i="2"/>
  <c r="S1501" i="2"/>
  <c r="AK1501" i="2" s="1"/>
  <c r="T1501" i="2"/>
  <c r="V1501" i="2"/>
  <c r="AM1501" i="2" s="1"/>
  <c r="W1501" i="2"/>
  <c r="X1501" i="2" s="1"/>
  <c r="AA1501" i="2" s="1"/>
  <c r="Y1501" i="2"/>
  <c r="AD1501" i="2"/>
  <c r="AG1501" i="2" s="1"/>
  <c r="S1502" i="2"/>
  <c r="T1502" i="2"/>
  <c r="V1502" i="2"/>
  <c r="W1502" i="2"/>
  <c r="X1502" i="2" s="1"/>
  <c r="AA1502" i="2" s="1"/>
  <c r="AD1502" i="2"/>
  <c r="AM1502" i="2"/>
  <c r="AN1502" i="2" s="1"/>
  <c r="S1503" i="2"/>
  <c r="T1503" i="2"/>
  <c r="V1503" i="2"/>
  <c r="AM1503" i="2" s="1"/>
  <c r="W1503" i="2"/>
  <c r="X1503" i="2" s="1"/>
  <c r="AA1503" i="2" s="1"/>
  <c r="Y1503" i="2"/>
  <c r="AD1503" i="2"/>
  <c r="AG1503" i="2"/>
  <c r="AK1503" i="2"/>
  <c r="S1504" i="2"/>
  <c r="T1504" i="2"/>
  <c r="V1504" i="2"/>
  <c r="AM1504" i="2" s="1"/>
  <c r="AN1504" i="2" s="1"/>
  <c r="W1504" i="2"/>
  <c r="X1504" i="2" s="1"/>
  <c r="AD1504" i="2"/>
  <c r="S1505" i="2"/>
  <c r="AK1505" i="2" s="1"/>
  <c r="T1505" i="2"/>
  <c r="V1505" i="2"/>
  <c r="AM1505" i="2" s="1"/>
  <c r="W1505" i="2"/>
  <c r="X1505" i="2" s="1"/>
  <c r="AA1505" i="2" s="1"/>
  <c r="Y1505" i="2"/>
  <c r="AD1505" i="2"/>
  <c r="AG1505" i="2" s="1"/>
  <c r="S1506" i="2"/>
  <c r="T1506" i="2"/>
  <c r="V1506" i="2"/>
  <c r="W1506" i="2"/>
  <c r="X1506" i="2" s="1"/>
  <c r="AA1506" i="2" s="1"/>
  <c r="AD1506" i="2"/>
  <c r="AM1506" i="2"/>
  <c r="AN1506" i="2" s="1"/>
  <c r="S1507" i="2"/>
  <c r="T1507" i="2"/>
  <c r="V1507" i="2"/>
  <c r="AM1507" i="2" s="1"/>
  <c r="W1507" i="2"/>
  <c r="X1507" i="2" s="1"/>
  <c r="AA1507" i="2" s="1"/>
  <c r="Y1507" i="2"/>
  <c r="AD1507" i="2"/>
  <c r="AG1507" i="2"/>
  <c r="AK1507" i="2"/>
  <c r="S1508" i="2"/>
  <c r="T1508" i="2"/>
  <c r="V1508" i="2"/>
  <c r="AM1508" i="2" s="1"/>
  <c r="AN1508" i="2" s="1"/>
  <c r="W1508" i="2"/>
  <c r="X1508" i="2" s="1"/>
  <c r="AA1508" i="2" s="1"/>
  <c r="AD1508" i="2"/>
  <c r="S1509" i="2"/>
  <c r="AK1509" i="2" s="1"/>
  <c r="T1509" i="2"/>
  <c r="V1509" i="2"/>
  <c r="AM1509" i="2" s="1"/>
  <c r="W1509" i="2"/>
  <c r="X1509" i="2" s="1"/>
  <c r="AA1509" i="2" s="1"/>
  <c r="Y1509" i="2"/>
  <c r="AD1509" i="2"/>
  <c r="AG1509" i="2" s="1"/>
  <c r="S1510" i="2"/>
  <c r="T1510" i="2"/>
  <c r="V1510" i="2"/>
  <c r="W1510" i="2"/>
  <c r="X1510" i="2" s="1"/>
  <c r="AA1510" i="2" s="1"/>
  <c r="AD1510" i="2"/>
  <c r="AM1510" i="2"/>
  <c r="AN1510" i="2" s="1"/>
  <c r="S1511" i="2"/>
  <c r="T1511" i="2"/>
  <c r="V1511" i="2"/>
  <c r="AM1511" i="2" s="1"/>
  <c r="W1511" i="2"/>
  <c r="X1511" i="2" s="1"/>
  <c r="AA1511" i="2" s="1"/>
  <c r="Y1511" i="2"/>
  <c r="AD1511" i="2"/>
  <c r="AG1511" i="2"/>
  <c r="AK1511" i="2"/>
  <c r="S1512" i="2"/>
  <c r="T1512" i="2"/>
  <c r="V1512" i="2"/>
  <c r="AM1512" i="2" s="1"/>
  <c r="AN1512" i="2" s="1"/>
  <c r="W1512" i="2"/>
  <c r="X1512" i="2" s="1"/>
  <c r="AA1512" i="2" s="1"/>
  <c r="AD1512" i="2"/>
  <c r="S1513" i="2"/>
  <c r="AK1513" i="2" s="1"/>
  <c r="T1513" i="2"/>
  <c r="V1513" i="2"/>
  <c r="AM1513" i="2" s="1"/>
  <c r="W1513" i="2"/>
  <c r="X1513" i="2" s="1"/>
  <c r="AA1513" i="2" s="1"/>
  <c r="Y1513" i="2"/>
  <c r="AD1513" i="2"/>
  <c r="AG1513" i="2" s="1"/>
  <c r="S1514" i="2"/>
  <c r="T1514" i="2"/>
  <c r="V1514" i="2"/>
  <c r="AM1514" i="2" s="1"/>
  <c r="AN1514" i="2" s="1"/>
  <c r="W1514" i="2"/>
  <c r="X1514" i="2" s="1"/>
  <c r="AA1514" i="2" s="1"/>
  <c r="AD1514" i="2"/>
  <c r="S1515" i="2"/>
  <c r="AK1515" i="2" s="1"/>
  <c r="T1515" i="2"/>
  <c r="V1515" i="2"/>
  <c r="AM1515" i="2" s="1"/>
  <c r="W1515" i="2"/>
  <c r="X1515" i="2" s="1"/>
  <c r="AA1515" i="2" s="1"/>
  <c r="Y1515" i="2"/>
  <c r="AD1515" i="2"/>
  <c r="AG1515" i="2"/>
  <c r="S1516" i="2"/>
  <c r="T1516" i="2"/>
  <c r="V1516" i="2"/>
  <c r="AM1516" i="2" s="1"/>
  <c r="AN1516" i="2" s="1"/>
  <c r="W1516" i="2"/>
  <c r="X1516" i="2" s="1"/>
  <c r="AA1516" i="2" s="1"/>
  <c r="AD1516" i="2"/>
  <c r="S1517" i="2"/>
  <c r="AK1517" i="2" s="1"/>
  <c r="T1517" i="2"/>
  <c r="V1517" i="2"/>
  <c r="AM1517" i="2" s="1"/>
  <c r="W1517" i="2"/>
  <c r="X1517" i="2" s="1"/>
  <c r="AA1517" i="2" s="1"/>
  <c r="Y1517" i="2"/>
  <c r="AD1517" i="2"/>
  <c r="AG1517" i="2"/>
  <c r="S1518" i="2"/>
  <c r="T1518" i="2"/>
  <c r="V1518" i="2"/>
  <c r="AM1518" i="2" s="1"/>
  <c r="AN1518" i="2" s="1"/>
  <c r="W1518" i="2"/>
  <c r="X1518" i="2" s="1"/>
  <c r="AD1518" i="2"/>
  <c r="S1519" i="2"/>
  <c r="AK1519" i="2" s="1"/>
  <c r="T1519" i="2"/>
  <c r="V1519" i="2"/>
  <c r="AM1519" i="2" s="1"/>
  <c r="W1519" i="2"/>
  <c r="X1519" i="2" s="1"/>
  <c r="Y1519" i="2"/>
  <c r="AD1519" i="2"/>
  <c r="AG1519" i="2"/>
  <c r="S1520" i="2"/>
  <c r="T1520" i="2"/>
  <c r="V1520" i="2"/>
  <c r="AM1520" i="2" s="1"/>
  <c r="AN1520" i="2" s="1"/>
  <c r="W1520" i="2"/>
  <c r="X1520" i="2" s="1"/>
  <c r="AD1520" i="2"/>
  <c r="S1521" i="2"/>
  <c r="AK1521" i="2" s="1"/>
  <c r="T1521" i="2"/>
  <c r="V1521" i="2"/>
  <c r="AM1521" i="2" s="1"/>
  <c r="W1521" i="2"/>
  <c r="X1521" i="2" s="1"/>
  <c r="Y1521" i="2"/>
  <c r="AD1521" i="2"/>
  <c r="AG1521" i="2"/>
  <c r="S1522" i="2"/>
  <c r="T1522" i="2"/>
  <c r="V1522" i="2"/>
  <c r="AM1522" i="2" s="1"/>
  <c r="AN1522" i="2" s="1"/>
  <c r="W1522" i="2"/>
  <c r="X1522" i="2" s="1"/>
  <c r="AD1522" i="2"/>
  <c r="S1523" i="2"/>
  <c r="AK1523" i="2" s="1"/>
  <c r="T1523" i="2"/>
  <c r="V1523" i="2"/>
  <c r="AM1523" i="2" s="1"/>
  <c r="W1523" i="2"/>
  <c r="X1523" i="2" s="1"/>
  <c r="Y1523" i="2"/>
  <c r="AD1523" i="2"/>
  <c r="AG1523" i="2"/>
  <c r="S1524" i="2"/>
  <c r="T1524" i="2"/>
  <c r="V1524" i="2"/>
  <c r="AM1524" i="2" s="1"/>
  <c r="AN1524" i="2" s="1"/>
  <c r="W1524" i="2"/>
  <c r="X1524" i="2" s="1"/>
  <c r="AD1524" i="2"/>
  <c r="S1525" i="2"/>
  <c r="AK1525" i="2" s="1"/>
  <c r="T1525" i="2"/>
  <c r="V1525" i="2"/>
  <c r="AM1525" i="2" s="1"/>
  <c r="W1525" i="2"/>
  <c r="X1525" i="2" s="1"/>
  <c r="Y1525" i="2"/>
  <c r="AD1525" i="2"/>
  <c r="AG1525" i="2"/>
  <c r="S1526" i="2"/>
  <c r="T1526" i="2"/>
  <c r="V1526" i="2"/>
  <c r="AM1526" i="2" s="1"/>
  <c r="AN1526" i="2" s="1"/>
  <c r="W1526" i="2"/>
  <c r="X1526" i="2" s="1"/>
  <c r="AD1526" i="2"/>
  <c r="S1527" i="2"/>
  <c r="T1527" i="2"/>
  <c r="V1527" i="2"/>
  <c r="AM1527" i="2" s="1"/>
  <c r="AN1527" i="2" s="1"/>
  <c r="W1527" i="2"/>
  <c r="Y1527" i="2" s="1"/>
  <c r="AD1527" i="2"/>
  <c r="AH1527" i="2" s="1"/>
  <c r="AK1527" i="2"/>
  <c r="AO1527" i="2"/>
  <c r="S1528" i="2"/>
  <c r="T1528" i="2"/>
  <c r="V1528" i="2"/>
  <c r="W1528" i="2"/>
  <c r="X1528" i="2" s="1"/>
  <c r="AD1528" i="2"/>
  <c r="AM1528" i="2"/>
  <c r="AN1528" i="2" s="1"/>
  <c r="S1529" i="2"/>
  <c r="T1529" i="2"/>
  <c r="V1529" i="2"/>
  <c r="AM1529" i="2" s="1"/>
  <c r="AN1529" i="2" s="1"/>
  <c r="W1529" i="2"/>
  <c r="Y1529" i="2"/>
  <c r="AD1529" i="2"/>
  <c r="AF1529" i="2"/>
  <c r="AG1529" i="2"/>
  <c r="AK1529" i="2"/>
  <c r="S1530" i="2"/>
  <c r="T1530" i="2"/>
  <c r="V1530" i="2"/>
  <c r="AM1530" i="2" s="1"/>
  <c r="AN1530" i="2" s="1"/>
  <c r="W1530" i="2"/>
  <c r="X1530" i="2" s="1"/>
  <c r="AD1530" i="2"/>
  <c r="S1531" i="2"/>
  <c r="T1531" i="2"/>
  <c r="V1531" i="2"/>
  <c r="AM1531" i="2" s="1"/>
  <c r="AN1531" i="2" s="1"/>
  <c r="W1531" i="2"/>
  <c r="Y1531" i="2" s="1"/>
  <c r="AD1531" i="2"/>
  <c r="AH1531" i="2" s="1"/>
  <c r="AG1531" i="2"/>
  <c r="AK1531" i="2"/>
  <c r="AO1531" i="2"/>
  <c r="S1532" i="2"/>
  <c r="T1532" i="2"/>
  <c r="V1532" i="2"/>
  <c r="W1532" i="2"/>
  <c r="X1532" i="2" s="1"/>
  <c r="AD1532" i="2"/>
  <c r="AM1532" i="2"/>
  <c r="AN1532" i="2" s="1"/>
  <c r="S1533" i="2"/>
  <c r="T1533" i="2"/>
  <c r="V1533" i="2"/>
  <c r="AM1533" i="2" s="1"/>
  <c r="AN1533" i="2" s="1"/>
  <c r="W1533" i="2"/>
  <c r="Y1533" i="2"/>
  <c r="AD1533" i="2"/>
  <c r="AF1533" i="2"/>
  <c r="AK1533" i="2"/>
  <c r="S1534" i="2"/>
  <c r="AJ1534" i="2" s="1"/>
  <c r="T1534" i="2"/>
  <c r="V1534" i="2"/>
  <c r="AM1534" i="2" s="1"/>
  <c r="AN1534" i="2" s="1"/>
  <c r="W1534" i="2"/>
  <c r="X1534" i="2"/>
  <c r="AD1534" i="2"/>
  <c r="S1535" i="2"/>
  <c r="T1535" i="2"/>
  <c r="AI1535" i="2" s="1"/>
  <c r="V1535" i="2"/>
  <c r="AM1535" i="2" s="1"/>
  <c r="AN1535" i="2" s="1"/>
  <c r="W1535" i="2"/>
  <c r="Z1535" i="2" s="1"/>
  <c r="AD1535" i="2"/>
  <c r="AG1535" i="2" s="1"/>
  <c r="AH1535" i="2"/>
  <c r="AO1535" i="2"/>
  <c r="S1536" i="2"/>
  <c r="T1536" i="2"/>
  <c r="V1536" i="2"/>
  <c r="W1536" i="2"/>
  <c r="X1536" i="2" s="1"/>
  <c r="AD1536" i="2"/>
  <c r="AI1536" i="2"/>
  <c r="AM1536" i="2"/>
  <c r="AN1536" i="2" s="1"/>
  <c r="S1537" i="2"/>
  <c r="AK1537" i="2" s="1"/>
  <c r="T1537" i="2"/>
  <c r="V1537" i="2"/>
  <c r="AM1537" i="2" s="1"/>
  <c r="W1537" i="2"/>
  <c r="X1537" i="2" s="1"/>
  <c r="Y1537" i="2"/>
  <c r="Z1537" i="2"/>
  <c r="AD1537" i="2"/>
  <c r="AF1537" i="2" s="1"/>
  <c r="S1538" i="2"/>
  <c r="AJ1538" i="2" s="1"/>
  <c r="T1538" i="2"/>
  <c r="V1538" i="2"/>
  <c r="AM1538" i="2" s="1"/>
  <c r="AN1538" i="2" s="1"/>
  <c r="W1538" i="2"/>
  <c r="X1538" i="2"/>
  <c r="AD1538" i="2"/>
  <c r="S1539" i="2"/>
  <c r="AH1539" i="2" s="1"/>
  <c r="T1539" i="2"/>
  <c r="V1539" i="2"/>
  <c r="AM1539" i="2" s="1"/>
  <c r="AN1539" i="2" s="1"/>
  <c r="W1539" i="2"/>
  <c r="X1539" i="2" s="1"/>
  <c r="Y1539" i="2"/>
  <c r="AD1539" i="2"/>
  <c r="AF1539" i="2"/>
  <c r="AG1539" i="2"/>
  <c r="AO1539" i="2"/>
  <c r="S1540" i="2"/>
  <c r="T1540" i="2"/>
  <c r="AI1540" i="2" s="1"/>
  <c r="V1540" i="2"/>
  <c r="W1540" i="2"/>
  <c r="X1540" i="2" s="1"/>
  <c r="AD1540" i="2"/>
  <c r="AM1540" i="2"/>
  <c r="AN1540" i="2"/>
  <c r="S1541" i="2"/>
  <c r="T1541" i="2"/>
  <c r="V1541" i="2"/>
  <c r="AM1541" i="2" s="1"/>
  <c r="AN1541" i="2" s="1"/>
  <c r="W1541" i="2"/>
  <c r="Y1541" i="2" s="1"/>
  <c r="AD1541" i="2"/>
  <c r="AH1541" i="2" s="1"/>
  <c r="AK1541" i="2"/>
  <c r="AO1541" i="2"/>
  <c r="S1542" i="2"/>
  <c r="AJ1542" i="2" s="1"/>
  <c r="T1542" i="2"/>
  <c r="V1542" i="2"/>
  <c r="W1542" i="2"/>
  <c r="X1542" i="2" s="1"/>
  <c r="AD1542" i="2"/>
  <c r="AI1542" i="2"/>
  <c r="AM1542" i="2"/>
  <c r="AN1542" i="2" s="1"/>
  <c r="S1543" i="2"/>
  <c r="T1543" i="2"/>
  <c r="AI1543" i="2" s="1"/>
  <c r="V1543" i="2"/>
  <c r="AM1543" i="2" s="1"/>
  <c r="AN1543" i="2" s="1"/>
  <c r="W1543" i="2"/>
  <c r="Z1543" i="2"/>
  <c r="AD1543" i="2"/>
  <c r="AG1543" i="2" s="1"/>
  <c r="AF1543" i="2"/>
  <c r="AK1543" i="2"/>
  <c r="S1544" i="2"/>
  <c r="T1544" i="2"/>
  <c r="V1544" i="2"/>
  <c r="W1544" i="2"/>
  <c r="X1544" i="2" s="1"/>
  <c r="AD1544" i="2"/>
  <c r="AI1544" i="2"/>
  <c r="AM1544" i="2"/>
  <c r="AN1544" i="2" s="1"/>
  <c r="S1545" i="2"/>
  <c r="T1545" i="2"/>
  <c r="AI1545" i="2" s="1"/>
  <c r="V1545" i="2"/>
  <c r="AM1545" i="2" s="1"/>
  <c r="W1545" i="2"/>
  <c r="X1545" i="2" s="1"/>
  <c r="Y1545" i="2"/>
  <c r="Z1545" i="2"/>
  <c r="AD1545" i="2"/>
  <c r="AF1545" i="2" s="1"/>
  <c r="AG1545" i="2"/>
  <c r="AH1545" i="2"/>
  <c r="AK1545" i="2"/>
  <c r="S1546" i="2"/>
  <c r="T1546" i="2"/>
  <c r="V1546" i="2"/>
  <c r="AM1546" i="2" s="1"/>
  <c r="W1546" i="2"/>
  <c r="X1546" i="2"/>
  <c r="AD1546" i="2"/>
  <c r="AI1546" i="2"/>
  <c r="AN1546" i="2"/>
  <c r="S1547" i="2"/>
  <c r="T1547" i="2"/>
  <c r="V1547" i="2"/>
  <c r="AM1547" i="2" s="1"/>
  <c r="AN1547" i="2" s="1"/>
  <c r="W1547" i="2"/>
  <c r="X1547" i="2" s="1"/>
  <c r="AD1547" i="2"/>
  <c r="AF1547" i="2"/>
  <c r="AG1547" i="2"/>
  <c r="AH1547" i="2"/>
  <c r="AO1547" i="2"/>
  <c r="S1548" i="2"/>
  <c r="AJ1548" i="2" s="1"/>
  <c r="T1548" i="2"/>
  <c r="V1548" i="2"/>
  <c r="W1548" i="2"/>
  <c r="X1548" i="2"/>
  <c r="AD1548" i="2"/>
  <c r="AM1548" i="2"/>
  <c r="AN1548" i="2" s="1"/>
  <c r="S1549" i="2"/>
  <c r="T1549" i="2"/>
  <c r="V1549" i="2"/>
  <c r="AM1549" i="2" s="1"/>
  <c r="AN1549" i="2" s="1"/>
  <c r="W1549" i="2"/>
  <c r="Y1549" i="2"/>
  <c r="AD1549" i="2"/>
  <c r="AF1549" i="2"/>
  <c r="AG1549" i="2"/>
  <c r="AK1549" i="2"/>
  <c r="S1550" i="2"/>
  <c r="AJ1550" i="2" s="1"/>
  <c r="T1550" i="2"/>
  <c r="V1550" i="2"/>
  <c r="AM1550" i="2" s="1"/>
  <c r="AN1550" i="2" s="1"/>
  <c r="W1550" i="2"/>
  <c r="X1550" i="2"/>
  <c r="AD1550" i="2"/>
  <c r="AI1550" i="2"/>
  <c r="S1551" i="2"/>
  <c r="T1551" i="2"/>
  <c r="AI1551" i="2" s="1"/>
  <c r="V1551" i="2"/>
  <c r="AM1551" i="2" s="1"/>
  <c r="AN1551" i="2" s="1"/>
  <c r="W1551" i="2"/>
  <c r="Z1551" i="2" s="1"/>
  <c r="AD1551" i="2"/>
  <c r="AG1551" i="2" s="1"/>
  <c r="AO1551" i="2"/>
  <c r="S1552" i="2"/>
  <c r="T1552" i="2"/>
  <c r="V1552" i="2"/>
  <c r="W1552" i="2"/>
  <c r="X1552" i="2" s="1"/>
  <c r="AD1552" i="2"/>
  <c r="AI1552" i="2"/>
  <c r="AM1552" i="2"/>
  <c r="AN1552" i="2" s="1"/>
  <c r="S1553" i="2"/>
  <c r="AK1553" i="2" s="1"/>
  <c r="T1553" i="2"/>
  <c r="V1553" i="2"/>
  <c r="AM1553" i="2" s="1"/>
  <c r="W1553" i="2"/>
  <c r="X1553" i="2" s="1"/>
  <c r="Y1553" i="2"/>
  <c r="Z1553" i="2"/>
  <c r="AD1553" i="2"/>
  <c r="AF1553" i="2" s="1"/>
  <c r="AH1553" i="2"/>
  <c r="S1554" i="2"/>
  <c r="AJ1554" i="2" s="1"/>
  <c r="T1554" i="2"/>
  <c r="V1554" i="2"/>
  <c r="AM1554" i="2" s="1"/>
  <c r="AN1554" i="2" s="1"/>
  <c r="W1554" i="2"/>
  <c r="X1554" i="2"/>
  <c r="AD1554" i="2"/>
  <c r="AI1554" i="2"/>
  <c r="S1555" i="2"/>
  <c r="AH1555" i="2" s="1"/>
  <c r="T1555" i="2"/>
  <c r="V1555" i="2"/>
  <c r="AM1555" i="2" s="1"/>
  <c r="AN1555" i="2" s="1"/>
  <c r="W1555" i="2"/>
  <c r="X1555" i="2" s="1"/>
  <c r="Y1555" i="2"/>
  <c r="Z1555" i="2"/>
  <c r="AD1555" i="2"/>
  <c r="AF1555" i="2"/>
  <c r="AG1555" i="2"/>
  <c r="AO1555" i="2"/>
  <c r="S1556" i="2"/>
  <c r="T1556" i="2"/>
  <c r="AI1556" i="2" s="1"/>
  <c r="V1556" i="2"/>
  <c r="W1556" i="2"/>
  <c r="X1556" i="2" s="1"/>
  <c r="AD1556" i="2"/>
  <c r="AM1556" i="2"/>
  <c r="AN1556" i="2"/>
  <c r="S1557" i="2"/>
  <c r="T1557" i="2"/>
  <c r="V1557" i="2"/>
  <c r="AM1557" i="2" s="1"/>
  <c r="AN1557" i="2" s="1"/>
  <c r="W1557" i="2"/>
  <c r="Y1557" i="2" s="1"/>
  <c r="AD1557" i="2"/>
  <c r="AH1557" i="2" s="1"/>
  <c r="AG1557" i="2"/>
  <c r="AK1557" i="2"/>
  <c r="AO1557" i="2"/>
  <c r="S1558" i="2"/>
  <c r="AJ1558" i="2" s="1"/>
  <c r="T1558" i="2"/>
  <c r="V1558" i="2"/>
  <c r="W1558" i="2"/>
  <c r="X1558" i="2" s="1"/>
  <c r="AD1558" i="2"/>
  <c r="AM1558" i="2"/>
  <c r="AN1558" i="2" s="1"/>
  <c r="S1559" i="2"/>
  <c r="T1559" i="2"/>
  <c r="AI1559" i="2" s="1"/>
  <c r="V1559" i="2"/>
  <c r="AM1559" i="2" s="1"/>
  <c r="AN1559" i="2" s="1"/>
  <c r="W1559" i="2"/>
  <c r="Z1559" i="2"/>
  <c r="AD1559" i="2"/>
  <c r="AG1559" i="2" s="1"/>
  <c r="AF1559" i="2"/>
  <c r="AH1559" i="2"/>
  <c r="AK1559" i="2"/>
  <c r="S1560" i="2"/>
  <c r="T1560" i="2"/>
  <c r="V1560" i="2"/>
  <c r="W1560" i="2"/>
  <c r="X1560" i="2" s="1"/>
  <c r="AD1560" i="2"/>
  <c r="AI1560" i="2"/>
  <c r="AM1560" i="2"/>
  <c r="AN1560" i="2" s="1"/>
  <c r="S1561" i="2"/>
  <c r="T1561" i="2"/>
  <c r="AI1561" i="2" s="1"/>
  <c r="V1561" i="2"/>
  <c r="AM1561" i="2" s="1"/>
  <c r="W1561" i="2"/>
  <c r="X1561" i="2" s="1"/>
  <c r="Y1561" i="2"/>
  <c r="Z1561" i="2"/>
  <c r="AD1561" i="2"/>
  <c r="AF1561" i="2" s="1"/>
  <c r="AG1561" i="2"/>
  <c r="AK1561" i="2"/>
  <c r="S1562" i="2"/>
  <c r="T1562" i="2"/>
  <c r="AI1562" i="2" s="1"/>
  <c r="V1562" i="2"/>
  <c r="AM1562" i="2" s="1"/>
  <c r="W1562" i="2"/>
  <c r="X1562" i="2"/>
  <c r="AD1562" i="2"/>
  <c r="AN1562" i="2"/>
  <c r="S1563" i="2"/>
  <c r="T1563" i="2"/>
  <c r="V1563" i="2"/>
  <c r="AM1563" i="2" s="1"/>
  <c r="AN1563" i="2" s="1"/>
  <c r="W1563" i="2"/>
  <c r="X1563" i="2" s="1"/>
  <c r="Z1563" i="2"/>
  <c r="AD1563" i="2"/>
  <c r="AF1563" i="2"/>
  <c r="AG1563" i="2"/>
  <c r="AH1563" i="2"/>
  <c r="AO1563" i="2"/>
  <c r="S1564" i="2"/>
  <c r="AJ1564" i="2" s="1"/>
  <c r="T1564" i="2"/>
  <c r="V1564" i="2"/>
  <c r="W1564" i="2"/>
  <c r="X1564" i="2"/>
  <c r="AD1564" i="2"/>
  <c r="AM1564" i="2"/>
  <c r="AN1564" i="2" s="1"/>
  <c r="S1565" i="2"/>
  <c r="T1565" i="2"/>
  <c r="V1565" i="2"/>
  <c r="AM1565" i="2" s="1"/>
  <c r="AN1565" i="2" s="1"/>
  <c r="W1565" i="2"/>
  <c r="Y1565" i="2"/>
  <c r="AD1565" i="2"/>
  <c r="AF1565" i="2"/>
  <c r="AK1565" i="2"/>
  <c r="S1566" i="2"/>
  <c r="AJ1566" i="2" s="1"/>
  <c r="T1566" i="2"/>
  <c r="V1566" i="2"/>
  <c r="AM1566" i="2" s="1"/>
  <c r="AN1566" i="2" s="1"/>
  <c r="W1566" i="2"/>
  <c r="X1566" i="2"/>
  <c r="AD1566" i="2"/>
  <c r="S1567" i="2"/>
  <c r="T1567" i="2"/>
  <c r="AI1567" i="2" s="1"/>
  <c r="V1567" i="2"/>
  <c r="AM1567" i="2" s="1"/>
  <c r="AN1567" i="2" s="1"/>
  <c r="W1567" i="2"/>
  <c r="Z1567" i="2" s="1"/>
  <c r="AD1567" i="2"/>
  <c r="AG1567" i="2" s="1"/>
  <c r="AH1567" i="2"/>
  <c r="AO1567" i="2"/>
  <c r="S1568" i="2"/>
  <c r="T1568" i="2"/>
  <c r="AI1568" i="2" s="1"/>
  <c r="V1568" i="2"/>
  <c r="AM1568" i="2" s="1"/>
  <c r="AN1568" i="2" s="1"/>
  <c r="W1568" i="2"/>
  <c r="AD1568" i="2"/>
  <c r="AG1568" i="2" s="1"/>
  <c r="AF1568" i="2"/>
  <c r="AO1568" i="2"/>
  <c r="S1569" i="2"/>
  <c r="T1569" i="2"/>
  <c r="AI1569" i="2" s="1"/>
  <c r="V1569" i="2"/>
  <c r="W1569" i="2"/>
  <c r="AD1569" i="2"/>
  <c r="AG1569" i="2" s="1"/>
  <c r="AF1569" i="2"/>
  <c r="AM1569" i="2"/>
  <c r="AN1569" i="2" s="1"/>
  <c r="S1570" i="2"/>
  <c r="T1570" i="2"/>
  <c r="V1570" i="2"/>
  <c r="AM1570" i="2" s="1"/>
  <c r="W1570" i="2"/>
  <c r="Y1570" i="2"/>
  <c r="AD1570" i="2"/>
  <c r="AG1570" i="2" s="1"/>
  <c r="AF1570" i="2"/>
  <c r="S1571" i="2"/>
  <c r="T1571" i="2"/>
  <c r="V1571" i="2"/>
  <c r="W1571" i="2"/>
  <c r="X1571" i="2" s="1"/>
  <c r="Z1571" i="2"/>
  <c r="AD1571" i="2"/>
  <c r="AG1571" i="2" s="1"/>
  <c r="AM1571" i="2"/>
  <c r="S1572" i="2"/>
  <c r="AJ1572" i="2" s="1"/>
  <c r="T1572" i="2"/>
  <c r="V1572" i="2"/>
  <c r="W1572" i="2"/>
  <c r="Z1572" i="2" s="1"/>
  <c r="X1572" i="2"/>
  <c r="AD1572" i="2"/>
  <c r="AG1572" i="2" s="1"/>
  <c r="AF1572" i="2"/>
  <c r="AM1572" i="2"/>
  <c r="S1573" i="2"/>
  <c r="T1573" i="2"/>
  <c r="AJ1573" i="2" s="1"/>
  <c r="V1573" i="2"/>
  <c r="W1573" i="2"/>
  <c r="AD1573" i="2"/>
  <c r="AH1573" i="2" s="1"/>
  <c r="AF1573" i="2"/>
  <c r="AG1573" i="2"/>
  <c r="AI1573" i="2"/>
  <c r="AM1573" i="2"/>
  <c r="AN1573" i="2" s="1"/>
  <c r="AO1573" i="2" s="1"/>
  <c r="S1574" i="2"/>
  <c r="T1574" i="2"/>
  <c r="AI1574" i="2" s="1"/>
  <c r="V1574" i="2"/>
  <c r="AM1574" i="2" s="1"/>
  <c r="W1574" i="2"/>
  <c r="Y1574" i="2" s="1"/>
  <c r="X1574" i="2"/>
  <c r="Z1574" i="2"/>
  <c r="AD1574" i="2"/>
  <c r="S1575" i="2"/>
  <c r="AI1575" i="2" s="1"/>
  <c r="T1575" i="2"/>
  <c r="V1575" i="2"/>
  <c r="AM1575" i="2" s="1"/>
  <c r="AN1575" i="2" s="1"/>
  <c r="W1575" i="2"/>
  <c r="Y1575" i="2" s="1"/>
  <c r="X1575" i="2"/>
  <c r="AD1575" i="2"/>
  <c r="S1576" i="2"/>
  <c r="T1576" i="2"/>
  <c r="AI1576" i="2" s="1"/>
  <c r="V1576" i="2"/>
  <c r="AM1576" i="2" s="1"/>
  <c r="W1576" i="2"/>
  <c r="Z1576" i="2"/>
  <c r="AD1576" i="2"/>
  <c r="AH1576" i="2" s="1"/>
  <c r="AG1576" i="2"/>
  <c r="AK1576" i="2"/>
  <c r="S1577" i="2"/>
  <c r="AI1577" i="2" s="1"/>
  <c r="T1577" i="2"/>
  <c r="V1577" i="2"/>
  <c r="AM1577" i="2" s="1"/>
  <c r="AN1577" i="2" s="1"/>
  <c r="W1577" i="2"/>
  <c r="Z1577" i="2" s="1"/>
  <c r="X1577" i="2"/>
  <c r="AD1577" i="2"/>
  <c r="S1578" i="2"/>
  <c r="AI1578" i="2" s="1"/>
  <c r="T1578" i="2"/>
  <c r="V1578" i="2"/>
  <c r="AM1578" i="2" s="1"/>
  <c r="W1578" i="2"/>
  <c r="X1578" i="2"/>
  <c r="AD1578" i="2"/>
  <c r="AG1578" i="2"/>
  <c r="S1579" i="2"/>
  <c r="T1579" i="2"/>
  <c r="V1579" i="2"/>
  <c r="AM1579" i="2" s="1"/>
  <c r="AN1579" i="2" s="1"/>
  <c r="W1579" i="2"/>
  <c r="X1579" i="2"/>
  <c r="AA1579" i="2" s="1"/>
  <c r="Y1579" i="2"/>
  <c r="Z1579" i="2"/>
  <c r="AD1579" i="2"/>
  <c r="AI1579" i="2"/>
  <c r="S1580" i="2"/>
  <c r="T1580" i="2"/>
  <c r="AI1580" i="2" s="1"/>
  <c r="V1580" i="2"/>
  <c r="AM1580" i="2" s="1"/>
  <c r="W1580" i="2"/>
  <c r="Y1580" i="2" s="1"/>
  <c r="AD1580" i="2"/>
  <c r="AG1580" i="2"/>
  <c r="AK1580" i="2"/>
  <c r="S1581" i="2"/>
  <c r="T1581" i="2"/>
  <c r="AI1581" i="2" s="1"/>
  <c r="V1581" i="2"/>
  <c r="AM1581" i="2" s="1"/>
  <c r="AN1581" i="2" s="1"/>
  <c r="W1581" i="2"/>
  <c r="X1581" i="2" s="1"/>
  <c r="Z1581" i="2"/>
  <c r="AD1581" i="2"/>
  <c r="S1582" i="2"/>
  <c r="AJ1582" i="2" s="1"/>
  <c r="T1582" i="2"/>
  <c r="AI1582" i="2" s="1"/>
  <c r="V1582" i="2"/>
  <c r="AM1582" i="2" s="1"/>
  <c r="W1582" i="2"/>
  <c r="Y1582" i="2" s="1"/>
  <c r="X1582" i="2"/>
  <c r="AA1582" i="2" s="1"/>
  <c r="Z1582" i="2"/>
  <c r="AD1582" i="2"/>
  <c r="AK1582" i="2"/>
  <c r="S1583" i="2"/>
  <c r="T1583" i="2"/>
  <c r="V1583" i="2"/>
  <c r="AM1583" i="2" s="1"/>
  <c r="AN1583" i="2" s="1"/>
  <c r="W1583" i="2"/>
  <c r="Y1583" i="2" s="1"/>
  <c r="Z1583" i="2"/>
  <c r="AD1583" i="2"/>
  <c r="AI1583" i="2"/>
  <c r="S1584" i="2"/>
  <c r="T1584" i="2"/>
  <c r="AI1584" i="2" s="1"/>
  <c r="V1584" i="2"/>
  <c r="AM1584" i="2" s="1"/>
  <c r="W1584" i="2"/>
  <c r="Z1584" i="2" s="1"/>
  <c r="AD1584" i="2"/>
  <c r="AH1584" i="2" s="1"/>
  <c r="S1585" i="2"/>
  <c r="T1585" i="2"/>
  <c r="AI1585" i="2" s="1"/>
  <c r="V1585" i="2"/>
  <c r="AM1585" i="2" s="1"/>
  <c r="W1585" i="2"/>
  <c r="Z1585" i="2" s="1"/>
  <c r="Y1585" i="2"/>
  <c r="AD1585" i="2"/>
  <c r="S1586" i="2"/>
  <c r="T1586" i="2"/>
  <c r="V1586" i="2"/>
  <c r="AM1586" i="2" s="1"/>
  <c r="W1586" i="2"/>
  <c r="X1586" i="2" s="1"/>
  <c r="AD1586" i="2"/>
  <c r="AH1586" i="2" s="1"/>
  <c r="AI1586" i="2"/>
  <c r="S1587" i="2"/>
  <c r="T1587" i="2"/>
  <c r="AI1587" i="2" s="1"/>
  <c r="V1587" i="2"/>
  <c r="AM1587" i="2" s="1"/>
  <c r="W1587" i="2"/>
  <c r="X1587" i="2"/>
  <c r="Y1587" i="2"/>
  <c r="Z1587" i="2"/>
  <c r="AD1587" i="2"/>
  <c r="S1588" i="2"/>
  <c r="AJ1588" i="2" s="1"/>
  <c r="T1588" i="2"/>
  <c r="V1588" i="2"/>
  <c r="AM1588" i="2" s="1"/>
  <c r="W1588" i="2"/>
  <c r="Y1588" i="2" s="1"/>
  <c r="X1588" i="2"/>
  <c r="AD1588" i="2"/>
  <c r="AG1588" i="2"/>
  <c r="AI1588" i="2"/>
  <c r="S1589" i="2"/>
  <c r="T1589" i="2"/>
  <c r="AI1589" i="2" s="1"/>
  <c r="V1589" i="2"/>
  <c r="AM1589" i="2" s="1"/>
  <c r="AN1589" i="2" s="1"/>
  <c r="W1589" i="2"/>
  <c r="X1589" i="2" s="1"/>
  <c r="Y1589" i="2"/>
  <c r="Z1589" i="2"/>
  <c r="AD1589" i="2"/>
  <c r="S1590" i="2"/>
  <c r="T1590" i="2"/>
  <c r="AK1590" i="2" s="1"/>
  <c r="V1590" i="2"/>
  <c r="AM1590" i="2" s="1"/>
  <c r="W1590" i="2"/>
  <c r="Y1590" i="2" s="1"/>
  <c r="X1590" i="2"/>
  <c r="Z1590" i="2"/>
  <c r="AD1590" i="2"/>
  <c r="AI1590" i="2"/>
  <c r="S1591" i="2"/>
  <c r="AI1591" i="2" s="1"/>
  <c r="T1591" i="2"/>
  <c r="V1591" i="2"/>
  <c r="AM1591" i="2" s="1"/>
  <c r="W1591" i="2"/>
  <c r="Y1591" i="2" s="1"/>
  <c r="X1591" i="2"/>
  <c r="AA1591" i="2" s="1"/>
  <c r="Z1591" i="2"/>
  <c r="AD1591" i="2"/>
  <c r="S1592" i="2"/>
  <c r="T1592" i="2"/>
  <c r="AI1592" i="2" s="1"/>
  <c r="V1592" i="2"/>
  <c r="AM1592" i="2" s="1"/>
  <c r="W1592" i="2"/>
  <c r="Z1592" i="2"/>
  <c r="AD1592" i="2"/>
  <c r="AH1592" i="2" s="1"/>
  <c r="AG1592" i="2"/>
  <c r="S1593" i="2"/>
  <c r="T1593" i="2"/>
  <c r="AI1593" i="2" s="1"/>
  <c r="V1593" i="2"/>
  <c r="AM1593" i="2" s="1"/>
  <c r="AN1593" i="2" s="1"/>
  <c r="W1593" i="2"/>
  <c r="Z1593" i="2" s="1"/>
  <c r="X1593" i="2"/>
  <c r="AA1593" i="2" s="1"/>
  <c r="Y1593" i="2"/>
  <c r="AD1593" i="2"/>
  <c r="S1594" i="2"/>
  <c r="T1594" i="2"/>
  <c r="V1594" i="2"/>
  <c r="AM1594" i="2" s="1"/>
  <c r="W1594" i="2"/>
  <c r="X1594" i="2"/>
  <c r="AD1594" i="2"/>
  <c r="AG1594" i="2"/>
  <c r="S1595" i="2"/>
  <c r="T1595" i="2"/>
  <c r="V1595" i="2"/>
  <c r="AM1595" i="2" s="1"/>
  <c r="W1595" i="2"/>
  <c r="X1595" i="2"/>
  <c r="Y1595" i="2"/>
  <c r="Z1595" i="2"/>
  <c r="AD1595" i="2"/>
  <c r="AI1595" i="2"/>
  <c r="S1596" i="2"/>
  <c r="T1596" i="2"/>
  <c r="AI1596" i="2" s="1"/>
  <c r="V1596" i="2"/>
  <c r="AM1596" i="2" s="1"/>
  <c r="W1596" i="2"/>
  <c r="Y1596" i="2" s="1"/>
  <c r="Z1596" i="2"/>
  <c r="AD1596" i="2"/>
  <c r="AG1596" i="2"/>
  <c r="AK1596" i="2"/>
  <c r="S1597" i="2"/>
  <c r="T1597" i="2"/>
  <c r="AI1597" i="2" s="1"/>
  <c r="V1597" i="2"/>
  <c r="AM1597" i="2" s="1"/>
  <c r="AN1597" i="2" s="1"/>
  <c r="W1597" i="2"/>
  <c r="X1597" i="2" s="1"/>
  <c r="AA1597" i="2" s="1"/>
  <c r="AD1597" i="2"/>
  <c r="S1598" i="2"/>
  <c r="AJ1598" i="2" s="1"/>
  <c r="T1598" i="2"/>
  <c r="V1598" i="2"/>
  <c r="AM1598" i="2" s="1"/>
  <c r="W1598" i="2"/>
  <c r="Y1598" i="2" s="1"/>
  <c r="X1598" i="2"/>
  <c r="AA1598" i="2" s="1"/>
  <c r="Z1598" i="2"/>
  <c r="AD1598" i="2"/>
  <c r="AK1598" i="2"/>
  <c r="S1599" i="2"/>
  <c r="T1599" i="2"/>
  <c r="V1599" i="2"/>
  <c r="AM1599" i="2" s="1"/>
  <c r="AN1599" i="2" s="1"/>
  <c r="W1599" i="2"/>
  <c r="Y1599" i="2" s="1"/>
  <c r="AD1599" i="2"/>
  <c r="AI1599" i="2"/>
  <c r="S1600" i="2"/>
  <c r="T1600" i="2"/>
  <c r="AI1600" i="2" s="1"/>
  <c r="V1600" i="2"/>
  <c r="AM1600" i="2" s="1"/>
  <c r="W1600" i="2"/>
  <c r="Z1600" i="2" s="1"/>
  <c r="AD1600" i="2"/>
  <c r="AH1600" i="2" s="1"/>
  <c r="AK1600" i="2"/>
  <c r="S1601" i="2"/>
  <c r="T1601" i="2"/>
  <c r="V1601" i="2"/>
  <c r="AM1601" i="2" s="1"/>
  <c r="W1601" i="2"/>
  <c r="Z1601" i="2" s="1"/>
  <c r="AD1601" i="2"/>
  <c r="AI1601" i="2"/>
  <c r="S1602" i="2"/>
  <c r="T1602" i="2"/>
  <c r="V1602" i="2"/>
  <c r="AM1602" i="2" s="1"/>
  <c r="W1602" i="2"/>
  <c r="X1602" i="2" s="1"/>
  <c r="AA1602" i="2" s="1"/>
  <c r="AD1602" i="2"/>
  <c r="AH1602" i="2" s="1"/>
  <c r="AI1602" i="2"/>
  <c r="S1603" i="2"/>
  <c r="T1603" i="2"/>
  <c r="AI1603" i="2" s="1"/>
  <c r="V1603" i="2"/>
  <c r="AM1603" i="2" s="1"/>
  <c r="W1603" i="2"/>
  <c r="X1603" i="2"/>
  <c r="AA1603" i="2" s="1"/>
  <c r="Y1603" i="2"/>
  <c r="Z1603" i="2"/>
  <c r="AD1603" i="2"/>
  <c r="S1604" i="2"/>
  <c r="AJ1604" i="2" s="1"/>
  <c r="T1604" i="2"/>
  <c r="V1604" i="2"/>
  <c r="AM1604" i="2" s="1"/>
  <c r="W1604" i="2"/>
  <c r="Y1604" i="2" s="1"/>
  <c r="X1604" i="2"/>
  <c r="AA1604" i="2" s="1"/>
  <c r="Z1604" i="2"/>
  <c r="AD1604" i="2"/>
  <c r="AG1604" i="2"/>
  <c r="AI1604" i="2"/>
  <c r="S1605" i="2"/>
  <c r="T1605" i="2"/>
  <c r="AI1605" i="2" s="1"/>
  <c r="V1605" i="2"/>
  <c r="AM1605" i="2" s="1"/>
  <c r="AN1605" i="2" s="1"/>
  <c r="W1605" i="2"/>
  <c r="X1605" i="2" s="1"/>
  <c r="AA1605" i="2" s="1"/>
  <c r="Y1605" i="2"/>
  <c r="AD1605" i="2"/>
  <c r="S1606" i="2"/>
  <c r="T1606" i="2"/>
  <c r="AI1606" i="2" s="1"/>
  <c r="V1606" i="2"/>
  <c r="AM1606" i="2" s="1"/>
  <c r="W1606" i="2"/>
  <c r="Y1606" i="2" s="1"/>
  <c r="X1606" i="2"/>
  <c r="AA1606" i="2" s="1"/>
  <c r="Z1606" i="2"/>
  <c r="AD1606" i="2"/>
  <c r="S1607" i="2"/>
  <c r="AI1607" i="2" s="1"/>
  <c r="T1607" i="2"/>
  <c r="V1607" i="2"/>
  <c r="AM1607" i="2" s="1"/>
  <c r="AN1607" i="2" s="1"/>
  <c r="W1607" i="2"/>
  <c r="Y1607" i="2" s="1"/>
  <c r="X1607" i="2"/>
  <c r="AA1607" i="2" s="1"/>
  <c r="AD1607" i="2"/>
  <c r="S1608" i="2"/>
  <c r="T1608" i="2"/>
  <c r="AI1608" i="2" s="1"/>
  <c r="V1608" i="2"/>
  <c r="AM1608" i="2" s="1"/>
  <c r="W1608" i="2"/>
  <c r="Z1608" i="2"/>
  <c r="AD1608" i="2"/>
  <c r="AH1608" i="2" s="1"/>
  <c r="AG1608" i="2"/>
  <c r="AK1608" i="2"/>
  <c r="S1609" i="2"/>
  <c r="AI1609" i="2" s="1"/>
  <c r="T1609" i="2"/>
  <c r="V1609" i="2"/>
  <c r="AM1609" i="2" s="1"/>
  <c r="AN1609" i="2" s="1"/>
  <c r="W1609" i="2"/>
  <c r="Z1609" i="2" s="1"/>
  <c r="X1609" i="2"/>
  <c r="AA1609" i="2" s="1"/>
  <c r="AD1609" i="2"/>
  <c r="S1610" i="2"/>
  <c r="AI1610" i="2" s="1"/>
  <c r="T1610" i="2"/>
  <c r="V1610" i="2"/>
  <c r="AM1610" i="2" s="1"/>
  <c r="W1610" i="2"/>
  <c r="X1610" i="2"/>
  <c r="AA1610" i="2" s="1"/>
  <c r="AD1610" i="2"/>
  <c r="AG1610" i="2"/>
  <c r="S1611" i="2"/>
  <c r="T1611" i="2"/>
  <c r="V1611" i="2"/>
  <c r="AM1611" i="2" s="1"/>
  <c r="W1611" i="2"/>
  <c r="X1611" i="2"/>
  <c r="AA1611" i="2" s="1"/>
  <c r="Y1611" i="2"/>
  <c r="Z1611" i="2"/>
  <c r="AD1611" i="2"/>
  <c r="AI1611" i="2"/>
  <c r="S1612" i="2"/>
  <c r="T1612" i="2"/>
  <c r="AI1612" i="2" s="1"/>
  <c r="V1612" i="2"/>
  <c r="AM1612" i="2" s="1"/>
  <c r="W1612" i="2"/>
  <c r="Y1612" i="2" s="1"/>
  <c r="AD1612" i="2"/>
  <c r="AG1612" i="2"/>
  <c r="AK1612" i="2"/>
  <c r="S1613" i="2"/>
  <c r="T1613" i="2"/>
  <c r="AI1613" i="2" s="1"/>
  <c r="V1613" i="2"/>
  <c r="AM1613" i="2" s="1"/>
  <c r="W1613" i="2"/>
  <c r="X1613" i="2" s="1"/>
  <c r="AA1613" i="2" s="1"/>
  <c r="Z1613" i="2"/>
  <c r="AD1613" i="2"/>
  <c r="S1614" i="2"/>
  <c r="AJ1614" i="2" s="1"/>
  <c r="T1614" i="2"/>
  <c r="AI1614" i="2" s="1"/>
  <c r="V1614" i="2"/>
  <c r="AM1614" i="2" s="1"/>
  <c r="W1614" i="2"/>
  <c r="Y1614" i="2" s="1"/>
  <c r="X1614" i="2"/>
  <c r="AA1614" i="2" s="1"/>
  <c r="Z1614" i="2"/>
  <c r="AD1614" i="2"/>
  <c r="AK1614" i="2"/>
  <c r="S1615" i="2"/>
  <c r="T1615" i="2"/>
  <c r="V1615" i="2"/>
  <c r="AM1615" i="2" s="1"/>
  <c r="W1615" i="2"/>
  <c r="Y1615" i="2" s="1"/>
  <c r="Z1615" i="2"/>
  <c r="AD1615" i="2"/>
  <c r="AI1615" i="2"/>
  <c r="S1616" i="2"/>
  <c r="T1616" i="2"/>
  <c r="AI1616" i="2" s="1"/>
  <c r="V1616" i="2"/>
  <c r="AM1616" i="2" s="1"/>
  <c r="W1616" i="2"/>
  <c r="Z1616" i="2" s="1"/>
  <c r="AD1616" i="2"/>
  <c r="AH1616" i="2" s="1"/>
  <c r="S1617" i="2"/>
  <c r="T1617" i="2"/>
  <c r="AI1617" i="2" s="1"/>
  <c r="V1617" i="2"/>
  <c r="AM1617" i="2" s="1"/>
  <c r="W1617" i="2"/>
  <c r="Z1617" i="2" s="1"/>
  <c r="Y1617" i="2"/>
  <c r="AD1617" i="2"/>
  <c r="S1618" i="2"/>
  <c r="T1618" i="2"/>
  <c r="V1618" i="2"/>
  <c r="AM1618" i="2" s="1"/>
  <c r="W1618" i="2"/>
  <c r="X1618" i="2" s="1"/>
  <c r="AA1618" i="2" s="1"/>
  <c r="AD1618" i="2"/>
  <c r="AH1618" i="2" s="1"/>
  <c r="AI1618" i="2"/>
  <c r="S1619" i="2"/>
  <c r="T1619" i="2"/>
  <c r="AI1619" i="2" s="1"/>
  <c r="V1619" i="2"/>
  <c r="AM1619" i="2" s="1"/>
  <c r="AN1619" i="2" s="1"/>
  <c r="W1619" i="2"/>
  <c r="X1619" i="2"/>
  <c r="AA1619" i="2" s="1"/>
  <c r="Y1619" i="2"/>
  <c r="Z1619" i="2"/>
  <c r="AD1619" i="2"/>
  <c r="S1620" i="2"/>
  <c r="AJ1620" i="2" s="1"/>
  <c r="T1620" i="2"/>
  <c r="V1620" i="2"/>
  <c r="AM1620" i="2" s="1"/>
  <c r="W1620" i="2"/>
  <c r="Y1620" i="2" s="1"/>
  <c r="X1620" i="2"/>
  <c r="AA1620" i="2" s="1"/>
  <c r="AD1620" i="2"/>
  <c r="AG1620" i="2"/>
  <c r="AI1620" i="2"/>
  <c r="S1621" i="2"/>
  <c r="T1621" i="2"/>
  <c r="AI1621" i="2" s="1"/>
  <c r="V1621" i="2"/>
  <c r="AM1621" i="2" s="1"/>
  <c r="AN1621" i="2" s="1"/>
  <c r="W1621" i="2"/>
  <c r="X1621" i="2" s="1"/>
  <c r="AA1621" i="2" s="1"/>
  <c r="Y1621" i="2"/>
  <c r="Z1621" i="2"/>
  <c r="AD1621" i="2"/>
  <c r="S1622" i="2"/>
  <c r="T1622" i="2"/>
  <c r="AK1622" i="2" s="1"/>
  <c r="V1622" i="2"/>
  <c r="AM1622" i="2" s="1"/>
  <c r="W1622" i="2"/>
  <c r="Y1622" i="2" s="1"/>
  <c r="X1622" i="2"/>
  <c r="AA1622" i="2" s="1"/>
  <c r="Z1622" i="2"/>
  <c r="AD1622" i="2"/>
  <c r="AI1622" i="2"/>
  <c r="S1623" i="2"/>
  <c r="AI1623" i="2" s="1"/>
  <c r="T1623" i="2"/>
  <c r="V1623" i="2"/>
  <c r="AM1623" i="2" s="1"/>
  <c r="AN1623" i="2" s="1"/>
  <c r="W1623" i="2"/>
  <c r="Y1623" i="2" s="1"/>
  <c r="X1623" i="2"/>
  <c r="AA1623" i="2" s="1"/>
  <c r="Z1623" i="2"/>
  <c r="AD1623" i="2"/>
  <c r="S1624" i="2"/>
  <c r="T1624" i="2"/>
  <c r="AI1624" i="2" s="1"/>
  <c r="V1624" i="2"/>
  <c r="AM1624" i="2" s="1"/>
  <c r="W1624" i="2"/>
  <c r="Z1624" i="2"/>
  <c r="AD1624" i="2"/>
  <c r="AH1624" i="2" s="1"/>
  <c r="AG1624" i="2"/>
  <c r="S1625" i="2"/>
  <c r="T1625" i="2"/>
  <c r="AI1625" i="2" s="1"/>
  <c r="V1625" i="2"/>
  <c r="AM1625" i="2" s="1"/>
  <c r="W1625" i="2"/>
  <c r="Z1625" i="2" s="1"/>
  <c r="X1625" i="2"/>
  <c r="AA1625" i="2" s="1"/>
  <c r="Y1625" i="2"/>
  <c r="AD1625" i="2"/>
  <c r="S1626" i="2"/>
  <c r="T1626" i="2"/>
  <c r="V1626" i="2"/>
  <c r="AM1626" i="2" s="1"/>
  <c r="W1626" i="2"/>
  <c r="X1626" i="2"/>
  <c r="AA1626" i="2" s="1"/>
  <c r="AD1626" i="2"/>
  <c r="AG1626" i="2"/>
  <c r="S1627" i="2"/>
  <c r="T1627" i="2"/>
  <c r="V1627" i="2"/>
  <c r="AM1627" i="2" s="1"/>
  <c r="W1627" i="2"/>
  <c r="X1627" i="2"/>
  <c r="AA1627" i="2" s="1"/>
  <c r="Y1627" i="2"/>
  <c r="Z1627" i="2"/>
  <c r="AD1627" i="2"/>
  <c r="AI1627" i="2"/>
  <c r="S1628" i="2"/>
  <c r="T1628" i="2"/>
  <c r="AI1628" i="2" s="1"/>
  <c r="V1628" i="2"/>
  <c r="AM1628" i="2" s="1"/>
  <c r="W1628" i="2"/>
  <c r="Y1628" i="2" s="1"/>
  <c r="Z1628" i="2"/>
  <c r="AD1628" i="2"/>
  <c r="AG1628" i="2"/>
  <c r="AK1628" i="2"/>
  <c r="S1629" i="2"/>
  <c r="T1629" i="2"/>
  <c r="AI1629" i="2" s="1"/>
  <c r="V1629" i="2"/>
  <c r="AM1629" i="2" s="1"/>
  <c r="W1629" i="2"/>
  <c r="X1629" i="2" s="1"/>
  <c r="AA1629" i="2" s="1"/>
  <c r="AD1629" i="2"/>
  <c r="S1630" i="2"/>
  <c r="AJ1630" i="2" s="1"/>
  <c r="T1630" i="2"/>
  <c r="V1630" i="2"/>
  <c r="AM1630" i="2" s="1"/>
  <c r="W1630" i="2"/>
  <c r="Y1630" i="2" s="1"/>
  <c r="X1630" i="2"/>
  <c r="AA1630" i="2" s="1"/>
  <c r="Z1630" i="2"/>
  <c r="AD1630" i="2"/>
  <c r="AK1630" i="2"/>
  <c r="S1631" i="2"/>
  <c r="T1631" i="2"/>
  <c r="V1631" i="2"/>
  <c r="AM1631" i="2" s="1"/>
  <c r="AN1631" i="2" s="1"/>
  <c r="W1631" i="2"/>
  <c r="Y1631" i="2" s="1"/>
  <c r="AD1631" i="2"/>
  <c r="AI1631" i="2"/>
  <c r="S1632" i="2"/>
  <c r="T1632" i="2"/>
  <c r="AI1632" i="2" s="1"/>
  <c r="V1632" i="2"/>
  <c r="AM1632" i="2" s="1"/>
  <c r="W1632" i="2"/>
  <c r="Z1632" i="2" s="1"/>
  <c r="AD1632" i="2"/>
  <c r="AH1632" i="2" s="1"/>
  <c r="AK1632" i="2"/>
  <c r="S1633" i="2"/>
  <c r="T1633" i="2"/>
  <c r="V1633" i="2"/>
  <c r="AM1633" i="2" s="1"/>
  <c r="AN1633" i="2" s="1"/>
  <c r="W1633" i="2"/>
  <c r="Z1633" i="2" s="1"/>
  <c r="AD1633" i="2"/>
  <c r="AI1633" i="2"/>
  <c r="S1634" i="2"/>
  <c r="AJ1634" i="2" s="1"/>
  <c r="T1634" i="2"/>
  <c r="V1634" i="2"/>
  <c r="AM1634" i="2" s="1"/>
  <c r="AN1634" i="2" s="1"/>
  <c r="W1634" i="2"/>
  <c r="X1634" i="2" s="1"/>
  <c r="AA1634" i="2" s="1"/>
  <c r="AD1634" i="2"/>
  <c r="AG1634" i="2" s="1"/>
  <c r="AI1634" i="2"/>
  <c r="AK1634" i="2"/>
  <c r="S1635" i="2"/>
  <c r="T1635" i="2"/>
  <c r="AI1635" i="2" s="1"/>
  <c r="V1635" i="2"/>
  <c r="AM1635" i="2" s="1"/>
  <c r="W1635" i="2"/>
  <c r="X1635" i="2"/>
  <c r="AA1635" i="2" s="1"/>
  <c r="Y1635" i="2"/>
  <c r="Z1635" i="2"/>
  <c r="AD1635" i="2"/>
  <c r="AG1635" i="2" s="1"/>
  <c r="AK1635" i="2"/>
  <c r="AN1635" i="2"/>
  <c r="S1636" i="2"/>
  <c r="T1636" i="2"/>
  <c r="AI1636" i="2" s="1"/>
  <c r="V1636" i="2"/>
  <c r="AM1636" i="2" s="1"/>
  <c r="W1636" i="2"/>
  <c r="Z1636" i="2"/>
  <c r="AD1636" i="2"/>
  <c r="AG1636" i="2"/>
  <c r="AK1636" i="2"/>
  <c r="AN1636" i="2"/>
  <c r="S1637" i="2"/>
  <c r="T1637" i="2"/>
  <c r="V1637" i="2"/>
  <c r="AM1637" i="2" s="1"/>
  <c r="W1637" i="2"/>
  <c r="Y1637" i="2" s="1"/>
  <c r="AD1637" i="2"/>
  <c r="AG1637" i="2"/>
  <c r="S1638" i="2"/>
  <c r="T1638" i="2"/>
  <c r="AI1638" i="2" s="1"/>
  <c r="V1638" i="2"/>
  <c r="AM1638" i="2" s="1"/>
  <c r="W1638" i="2"/>
  <c r="Y1638" i="2" s="1"/>
  <c r="X1638" i="2"/>
  <c r="AA1638" i="2" s="1"/>
  <c r="Z1638" i="2"/>
  <c r="AD1638" i="2"/>
  <c r="AN1638" i="2"/>
  <c r="S1639" i="2"/>
  <c r="T1639" i="2"/>
  <c r="V1639" i="2"/>
  <c r="AM1639" i="2" s="1"/>
  <c r="W1639" i="2"/>
  <c r="Z1639" i="2" s="1"/>
  <c r="AD1639" i="2"/>
  <c r="AI1639" i="2"/>
  <c r="AN1639" i="2"/>
  <c r="S1640" i="2"/>
  <c r="T1640" i="2"/>
  <c r="AI1640" i="2" s="1"/>
  <c r="V1640" i="2"/>
  <c r="AM1640" i="2" s="1"/>
  <c r="AN1640" i="2" s="1"/>
  <c r="W1640" i="2"/>
  <c r="Z1640" i="2"/>
  <c r="AD1640" i="2"/>
  <c r="AG1640" i="2"/>
  <c r="S1641" i="2"/>
  <c r="AJ1641" i="2" s="1"/>
  <c r="T1641" i="2"/>
  <c r="V1641" i="2"/>
  <c r="AM1641" i="2" s="1"/>
  <c r="AN1641" i="2" s="1"/>
  <c r="W1641" i="2"/>
  <c r="Y1641" i="2" s="1"/>
  <c r="Z1641" i="2"/>
  <c r="AD1641" i="2"/>
  <c r="AG1641" i="2"/>
  <c r="S1642" i="2"/>
  <c r="T1642" i="2"/>
  <c r="AI1642" i="2" s="1"/>
  <c r="V1642" i="2"/>
  <c r="AM1642" i="2" s="1"/>
  <c r="AN1642" i="2" s="1"/>
  <c r="W1642" i="2"/>
  <c r="Z1642" i="2" s="1"/>
  <c r="AD1642" i="2"/>
  <c r="AG1642" i="2" s="1"/>
  <c r="S1643" i="2"/>
  <c r="AJ1643" i="2" s="1"/>
  <c r="T1643" i="2"/>
  <c r="V1643" i="2"/>
  <c r="AM1643" i="2" s="1"/>
  <c r="W1643" i="2"/>
  <c r="X1643" i="2"/>
  <c r="AA1643" i="2" s="1"/>
  <c r="Y1643" i="2"/>
  <c r="Z1643" i="2"/>
  <c r="AD1643" i="2"/>
  <c r="AG1643" i="2" s="1"/>
  <c r="AI1643" i="2"/>
  <c r="AN1643" i="2"/>
  <c r="S1644" i="2"/>
  <c r="T1644" i="2"/>
  <c r="AI1644" i="2" s="1"/>
  <c r="V1644" i="2"/>
  <c r="AM1644" i="2" s="1"/>
  <c r="AN1644" i="2" s="1"/>
  <c r="W1644" i="2"/>
  <c r="Z1644" i="2" s="1"/>
  <c r="AD1644" i="2"/>
  <c r="AG1644" i="2" s="1"/>
  <c r="AK1644" i="2"/>
  <c r="S1645" i="2"/>
  <c r="T1645" i="2"/>
  <c r="V1645" i="2"/>
  <c r="AM1645" i="2" s="1"/>
  <c r="W1645" i="2"/>
  <c r="Y1645" i="2" s="1"/>
  <c r="X1645" i="2"/>
  <c r="AA1645" i="2" s="1"/>
  <c r="Z1645" i="2"/>
  <c r="AD1645" i="2"/>
  <c r="AG1645" i="2" s="1"/>
  <c r="S1646" i="2"/>
  <c r="AJ1646" i="2" s="1"/>
  <c r="T1646" i="2"/>
  <c r="V1646" i="2"/>
  <c r="AM1646" i="2" s="1"/>
  <c r="W1646" i="2"/>
  <c r="Y1646" i="2" s="1"/>
  <c r="X1646" i="2"/>
  <c r="AA1646" i="2" s="1"/>
  <c r="Z1646" i="2"/>
  <c r="AD1646" i="2"/>
  <c r="S1647" i="2"/>
  <c r="T1647" i="2"/>
  <c r="AI1647" i="2" s="1"/>
  <c r="V1647" i="2"/>
  <c r="AM1647" i="2" s="1"/>
  <c r="W1647" i="2"/>
  <c r="X1647" i="2"/>
  <c r="AA1647" i="2" s="1"/>
  <c r="Y1647" i="2"/>
  <c r="Z1647" i="2"/>
  <c r="AD1647" i="2"/>
  <c r="AN1647" i="2"/>
  <c r="S1648" i="2"/>
  <c r="T1648" i="2"/>
  <c r="V1648" i="2"/>
  <c r="AM1648" i="2" s="1"/>
  <c r="W1648" i="2"/>
  <c r="X1648" i="2" s="1"/>
  <c r="AA1648" i="2" s="1"/>
  <c r="AD1648" i="2"/>
  <c r="AG1648" i="2" s="1"/>
  <c r="AI1648" i="2"/>
  <c r="AN1648" i="2"/>
  <c r="S1649" i="2"/>
  <c r="AJ1649" i="2" s="1"/>
  <c r="T1649" i="2"/>
  <c r="V1649" i="2"/>
  <c r="AM1649" i="2" s="1"/>
  <c r="AN1649" i="2" s="1"/>
  <c r="W1649" i="2"/>
  <c r="Z1649" i="2" s="1"/>
  <c r="X1649" i="2"/>
  <c r="AA1649" i="2" s="1"/>
  <c r="AD1649" i="2"/>
  <c r="AG1649" i="2" s="1"/>
  <c r="S1650" i="2"/>
  <c r="AJ1650" i="2" s="1"/>
  <c r="T1650" i="2"/>
  <c r="V1650" i="2"/>
  <c r="AM1650" i="2" s="1"/>
  <c r="AN1650" i="2" s="1"/>
  <c r="W1650" i="2"/>
  <c r="X1650" i="2"/>
  <c r="AD1650" i="2"/>
  <c r="AG1650" i="2" s="1"/>
  <c r="S1651" i="2"/>
  <c r="T1651" i="2"/>
  <c r="AI1651" i="2" s="1"/>
  <c r="V1651" i="2"/>
  <c r="AM1651" i="2" s="1"/>
  <c r="W1651" i="2"/>
  <c r="X1651" i="2" s="1"/>
  <c r="Y1651" i="2"/>
  <c r="AD1651" i="2"/>
  <c r="AG1651" i="2" s="1"/>
  <c r="AK1651" i="2"/>
  <c r="AN1651" i="2"/>
  <c r="S1652" i="2"/>
  <c r="T1652" i="2"/>
  <c r="V1652" i="2"/>
  <c r="AM1652" i="2" s="1"/>
  <c r="AN1652" i="2" s="1"/>
  <c r="W1652" i="2"/>
  <c r="X1652" i="2" s="1"/>
  <c r="AD1652" i="2"/>
  <c r="AG1652" i="2" s="1"/>
  <c r="AI1652" i="2"/>
  <c r="S1653" i="2"/>
  <c r="AJ1653" i="2" s="1"/>
  <c r="T1653" i="2"/>
  <c r="V1653" i="2"/>
  <c r="AM1653" i="2" s="1"/>
  <c r="W1653" i="2"/>
  <c r="Z1653" i="2" s="1"/>
  <c r="X1653" i="2"/>
  <c r="Y1653" i="2"/>
  <c r="AD1653" i="2"/>
  <c r="AG1653" i="2" s="1"/>
  <c r="AK1653" i="2"/>
  <c r="S1654" i="2"/>
  <c r="T1654" i="2"/>
  <c r="AI1654" i="2" s="1"/>
  <c r="V1654" i="2"/>
  <c r="AM1654" i="2" s="1"/>
  <c r="AN1654" i="2" s="1"/>
  <c r="W1654" i="2"/>
  <c r="Z1654" i="2" s="1"/>
  <c r="AD1654" i="2"/>
  <c r="S1655" i="2"/>
  <c r="T1655" i="2"/>
  <c r="AI1655" i="2" s="1"/>
  <c r="V1655" i="2"/>
  <c r="AM1655" i="2" s="1"/>
  <c r="AN1655" i="2" s="1"/>
  <c r="W1655" i="2"/>
  <c r="X1655" i="2" s="1"/>
  <c r="Y1655" i="2"/>
  <c r="Z1655" i="2"/>
  <c r="AD1655" i="2"/>
  <c r="S1656" i="2"/>
  <c r="AJ1656" i="2" s="1"/>
  <c r="T1656" i="2"/>
  <c r="V1656" i="2"/>
  <c r="AM1656" i="2" s="1"/>
  <c r="W1656" i="2"/>
  <c r="Y1656" i="2" s="1"/>
  <c r="X1656" i="2"/>
  <c r="Z1656" i="2"/>
  <c r="AD1656" i="2"/>
  <c r="AG1656" i="2"/>
  <c r="AI1656" i="2"/>
  <c r="AN1656" i="2"/>
  <c r="S1657" i="2"/>
  <c r="T1657" i="2"/>
  <c r="V1657" i="2"/>
  <c r="AM1657" i="2" s="1"/>
  <c r="AN1657" i="2" s="1"/>
  <c r="W1657" i="2"/>
  <c r="X1657" i="2"/>
  <c r="Y1657" i="2"/>
  <c r="Z1657" i="2"/>
  <c r="AD1657" i="2"/>
  <c r="AG1657" i="2"/>
  <c r="S1658" i="2"/>
  <c r="AJ1658" i="2" s="1"/>
  <c r="T1658" i="2"/>
  <c r="AI1658" i="2" s="1"/>
  <c r="V1658" i="2"/>
  <c r="AM1658" i="2" s="1"/>
  <c r="W1658" i="2"/>
  <c r="Y1658" i="2" s="1"/>
  <c r="X1658" i="2"/>
  <c r="AA1658" i="2" s="1"/>
  <c r="Z1658" i="2"/>
  <c r="AD1658" i="2"/>
  <c r="AG1658" i="2" s="1"/>
  <c r="AN1658" i="2"/>
  <c r="S1659" i="2"/>
  <c r="T1659" i="2"/>
  <c r="V1659" i="2"/>
  <c r="AM1659" i="2" s="1"/>
  <c r="W1659" i="2"/>
  <c r="Y1659" i="2" s="1"/>
  <c r="Z1659" i="2"/>
  <c r="AD1659" i="2"/>
  <c r="AG1659" i="2" s="1"/>
  <c r="AI1659" i="2"/>
  <c r="AN1659" i="2"/>
  <c r="S1660" i="2"/>
  <c r="AJ1660" i="2" s="1"/>
  <c r="T1660" i="2"/>
  <c r="V1660" i="2"/>
  <c r="AM1660" i="2" s="1"/>
  <c r="W1660" i="2"/>
  <c r="Y1660" i="2" s="1"/>
  <c r="X1660" i="2"/>
  <c r="AD1660" i="2"/>
  <c r="AG1660" i="2"/>
  <c r="AI1660" i="2"/>
  <c r="AN1660" i="2"/>
  <c r="S1661" i="2"/>
  <c r="T1661" i="2"/>
  <c r="V1661" i="2"/>
  <c r="AM1661" i="2" s="1"/>
  <c r="W1661" i="2"/>
  <c r="X1661" i="2"/>
  <c r="Y1661" i="2"/>
  <c r="Z1661" i="2"/>
  <c r="AD1661" i="2"/>
  <c r="AG1661" i="2"/>
  <c r="AK1661" i="2"/>
  <c r="S1662" i="2"/>
  <c r="AJ1662" i="2" s="1"/>
  <c r="T1662" i="2"/>
  <c r="V1662" i="2"/>
  <c r="AM1662" i="2" s="1"/>
  <c r="AN1662" i="2" s="1"/>
  <c r="W1662" i="2"/>
  <c r="X1662" i="2" s="1"/>
  <c r="AD1662" i="2"/>
  <c r="AI1662" i="2"/>
  <c r="S1663" i="2"/>
  <c r="AJ1663" i="2" s="1"/>
  <c r="T1663" i="2"/>
  <c r="V1663" i="2"/>
  <c r="AM1663" i="2" s="1"/>
  <c r="AN1663" i="2" s="1"/>
  <c r="W1663" i="2"/>
  <c r="Y1663" i="2" s="1"/>
  <c r="X1663" i="2"/>
  <c r="AD1663" i="2"/>
  <c r="S1664" i="2"/>
  <c r="AJ1664" i="2" s="1"/>
  <c r="T1664" i="2"/>
  <c r="V1664" i="2"/>
  <c r="AM1664" i="2" s="1"/>
  <c r="AN1664" i="2" s="1"/>
  <c r="W1664" i="2"/>
  <c r="Y1664" i="2" s="1"/>
  <c r="X1664" i="2"/>
  <c r="Z1664" i="2"/>
  <c r="AD1664" i="2"/>
  <c r="AG1664" i="2" s="1"/>
  <c r="AK1664" i="2"/>
  <c r="S1665" i="2"/>
  <c r="T1665" i="2"/>
  <c r="V1665" i="2"/>
  <c r="AM1665" i="2" s="1"/>
  <c r="AN1665" i="2" s="1"/>
  <c r="W1665" i="2"/>
  <c r="X1665" i="2" s="1"/>
  <c r="Y1665" i="2"/>
  <c r="Z1665" i="2"/>
  <c r="AD1665" i="2"/>
  <c r="AG1665" i="2" s="1"/>
  <c r="S1666" i="2"/>
  <c r="T1666" i="2"/>
  <c r="AI1666" i="2" s="1"/>
  <c r="V1666" i="2"/>
  <c r="AM1666" i="2" s="1"/>
  <c r="W1666" i="2"/>
  <c r="Y1666" i="2" s="1"/>
  <c r="X1666" i="2"/>
  <c r="Z1666" i="2"/>
  <c r="AD1666" i="2"/>
  <c r="AG1666" i="2" s="1"/>
  <c r="AN1666" i="2"/>
  <c r="S1667" i="2"/>
  <c r="T1667" i="2"/>
  <c r="AK1667" i="2" s="1"/>
  <c r="V1667" i="2"/>
  <c r="AM1667" i="2" s="1"/>
  <c r="W1667" i="2"/>
  <c r="Z1667" i="2" s="1"/>
  <c r="AD1667" i="2"/>
  <c r="AG1667" i="2" s="1"/>
  <c r="AI1667" i="2"/>
  <c r="AN1667" i="2"/>
  <c r="S1668" i="2"/>
  <c r="T1668" i="2"/>
  <c r="AI1668" i="2" s="1"/>
  <c r="V1668" i="2"/>
  <c r="AM1668" i="2" s="1"/>
  <c r="W1668" i="2"/>
  <c r="Y1668" i="2" s="1"/>
  <c r="X1668" i="2"/>
  <c r="Z1668" i="2"/>
  <c r="AD1668" i="2"/>
  <c r="AG1668" i="2" s="1"/>
  <c r="AN1668" i="2"/>
  <c r="S1669" i="2"/>
  <c r="T1669" i="2"/>
  <c r="V1669" i="2"/>
  <c r="AM1669" i="2" s="1"/>
  <c r="W1669" i="2"/>
  <c r="X1669" i="2" s="1"/>
  <c r="AD1669" i="2"/>
  <c r="AG1669" i="2" s="1"/>
  <c r="AK1669" i="2"/>
  <c r="S1670" i="2"/>
  <c r="T1670" i="2"/>
  <c r="V1670" i="2"/>
  <c r="AM1670" i="2" s="1"/>
  <c r="W1670" i="2"/>
  <c r="Y1670" i="2" s="1"/>
  <c r="AD1670" i="2"/>
  <c r="AI1670" i="2"/>
  <c r="AN1670" i="2"/>
  <c r="S1671" i="2"/>
  <c r="AJ1671" i="2" s="1"/>
  <c r="T1671" i="2"/>
  <c r="V1671" i="2"/>
  <c r="AM1671" i="2" s="1"/>
  <c r="AN1671" i="2" s="1"/>
  <c r="W1671" i="2"/>
  <c r="Y1671" i="2" s="1"/>
  <c r="X1671" i="2"/>
  <c r="AA1671" i="2" s="1"/>
  <c r="Z1671" i="2"/>
  <c r="AD1671" i="2"/>
  <c r="S1672" i="2"/>
  <c r="AJ1672" i="2" s="1"/>
  <c r="T1672" i="2"/>
  <c r="AI1672" i="2" s="1"/>
  <c r="V1672" i="2"/>
  <c r="AM1672" i="2" s="1"/>
  <c r="AN1672" i="2" s="1"/>
  <c r="W1672" i="2"/>
  <c r="Y1672" i="2" s="1"/>
  <c r="X1672" i="2"/>
  <c r="Z1672" i="2"/>
  <c r="AD1672" i="2"/>
  <c r="AG1672" i="2" s="1"/>
  <c r="AK1672" i="2"/>
  <c r="S1673" i="2"/>
  <c r="T1673" i="2"/>
  <c r="V1673" i="2"/>
  <c r="AM1673" i="2" s="1"/>
  <c r="AN1673" i="2" s="1"/>
  <c r="W1673" i="2"/>
  <c r="X1673" i="2" s="1"/>
  <c r="Y1673" i="2"/>
  <c r="AD1673" i="2"/>
  <c r="AG1673" i="2" s="1"/>
  <c r="S1674" i="2"/>
  <c r="T1674" i="2"/>
  <c r="AI1674" i="2" s="1"/>
  <c r="V1674" i="2"/>
  <c r="AM1674" i="2" s="1"/>
  <c r="W1674" i="2"/>
  <c r="Y1674" i="2" s="1"/>
  <c r="X1674" i="2"/>
  <c r="Z1674" i="2"/>
  <c r="AD1674" i="2"/>
  <c r="AG1674" i="2" s="1"/>
  <c r="AN1674" i="2"/>
  <c r="S1675" i="2"/>
  <c r="T1675" i="2"/>
  <c r="AI1675" i="2" s="1"/>
  <c r="V1675" i="2"/>
  <c r="AM1675" i="2" s="1"/>
  <c r="W1675" i="2"/>
  <c r="Z1675" i="2" s="1"/>
  <c r="Y1675" i="2"/>
  <c r="AD1675" i="2"/>
  <c r="AG1675" i="2" s="1"/>
  <c r="AN1675" i="2"/>
  <c r="S1676" i="2"/>
  <c r="T1676" i="2"/>
  <c r="AK1676" i="2" s="1"/>
  <c r="V1676" i="2"/>
  <c r="AM1676" i="2" s="1"/>
  <c r="W1676" i="2"/>
  <c r="Y1676" i="2" s="1"/>
  <c r="X1676" i="2"/>
  <c r="Z1676" i="2"/>
  <c r="AD1676" i="2"/>
  <c r="AG1676" i="2" s="1"/>
  <c r="AI1676" i="2"/>
  <c r="AN1676" i="2"/>
  <c r="S1677" i="2"/>
  <c r="T1677" i="2"/>
  <c r="AK1677" i="2" s="1"/>
  <c r="V1677" i="2"/>
  <c r="AM1677" i="2" s="1"/>
  <c r="W1677" i="2"/>
  <c r="X1677" i="2" s="1"/>
  <c r="Z1677" i="2"/>
  <c r="AD1677" i="2"/>
  <c r="AG1677" i="2" s="1"/>
  <c r="S1678" i="2"/>
  <c r="T1678" i="2"/>
  <c r="AI1678" i="2" s="1"/>
  <c r="V1678" i="2"/>
  <c r="AM1678" i="2" s="1"/>
  <c r="W1678" i="2"/>
  <c r="Y1678" i="2" s="1"/>
  <c r="Z1678" i="2"/>
  <c r="AD1678" i="2"/>
  <c r="S1679" i="2"/>
  <c r="T1679" i="2"/>
  <c r="AI1679" i="2" s="1"/>
  <c r="V1679" i="2"/>
  <c r="AM1679" i="2" s="1"/>
  <c r="W1679" i="2"/>
  <c r="Z1679" i="2" s="1"/>
  <c r="Y1679" i="2"/>
  <c r="AD1679" i="2"/>
  <c r="AN1679" i="2"/>
  <c r="S1680" i="2"/>
  <c r="T1680" i="2"/>
  <c r="AI1680" i="2" s="1"/>
  <c r="V1680" i="2"/>
  <c r="AM1680" i="2" s="1"/>
  <c r="W1680" i="2"/>
  <c r="Z1680" i="2"/>
  <c r="AD1680" i="2"/>
  <c r="AG1680" i="2"/>
  <c r="AK1680" i="2"/>
  <c r="AN1680" i="2"/>
  <c r="S1681" i="2"/>
  <c r="AJ1681" i="2" s="1"/>
  <c r="T1681" i="2"/>
  <c r="V1681" i="2"/>
  <c r="AM1681" i="2" s="1"/>
  <c r="AN1681" i="2" s="1"/>
  <c r="W1681" i="2"/>
  <c r="Y1681" i="2" s="1"/>
  <c r="AD1681" i="2"/>
  <c r="AG1681" i="2"/>
  <c r="S1682" i="2"/>
  <c r="T1682" i="2"/>
  <c r="AI1682" i="2" s="1"/>
  <c r="V1682" i="2"/>
  <c r="AM1682" i="2" s="1"/>
  <c r="AN1682" i="2" s="1"/>
  <c r="W1682" i="2"/>
  <c r="Z1682" i="2" s="1"/>
  <c r="AD1682" i="2"/>
  <c r="AG1682" i="2" s="1"/>
  <c r="S1683" i="2"/>
  <c r="AJ1683" i="2" s="1"/>
  <c r="T1683" i="2"/>
  <c r="V1683" i="2"/>
  <c r="AM1683" i="2" s="1"/>
  <c r="W1683" i="2"/>
  <c r="X1683" i="2"/>
  <c r="Y1683" i="2"/>
  <c r="Z1683" i="2"/>
  <c r="AD1683" i="2"/>
  <c r="AG1683" i="2" s="1"/>
  <c r="AI1683" i="2"/>
  <c r="AN1683" i="2"/>
  <c r="S1684" i="2"/>
  <c r="T1684" i="2"/>
  <c r="AI1684" i="2" s="1"/>
  <c r="V1684" i="2"/>
  <c r="AM1684" i="2" s="1"/>
  <c r="W1684" i="2"/>
  <c r="Z1684" i="2" s="1"/>
  <c r="AD1684" i="2"/>
  <c r="AG1684" i="2" s="1"/>
  <c r="AN1684" i="2"/>
  <c r="S1685" i="2"/>
  <c r="T1685" i="2"/>
  <c r="V1685" i="2"/>
  <c r="AM1685" i="2" s="1"/>
  <c r="W1685" i="2"/>
  <c r="Y1685" i="2" s="1"/>
  <c r="X1685" i="2"/>
  <c r="AD1685" i="2"/>
  <c r="AG1685" i="2" s="1"/>
  <c r="S1686" i="2"/>
  <c r="AJ1686" i="2" s="1"/>
  <c r="T1686" i="2"/>
  <c r="V1686" i="2"/>
  <c r="AM1686" i="2" s="1"/>
  <c r="AN1686" i="2" s="1"/>
  <c r="W1686" i="2"/>
  <c r="Y1686" i="2" s="1"/>
  <c r="X1686" i="2"/>
  <c r="AA1686" i="2" s="1"/>
  <c r="Z1686" i="2"/>
  <c r="AD1686" i="2"/>
  <c r="S1687" i="2"/>
  <c r="T1687" i="2"/>
  <c r="AI1687" i="2" s="1"/>
  <c r="V1687" i="2"/>
  <c r="AM1687" i="2" s="1"/>
  <c r="W1687" i="2"/>
  <c r="X1687" i="2"/>
  <c r="Y1687" i="2"/>
  <c r="Z1687" i="2"/>
  <c r="AD1687" i="2"/>
  <c r="AN1687" i="2"/>
  <c r="S1688" i="2"/>
  <c r="T1688" i="2"/>
  <c r="V1688" i="2"/>
  <c r="AM1688" i="2" s="1"/>
  <c r="AN1688" i="2" s="1"/>
  <c r="W1688" i="2"/>
  <c r="X1688" i="2" s="1"/>
  <c r="AD1688" i="2"/>
  <c r="AG1688" i="2" s="1"/>
  <c r="AI1688" i="2"/>
  <c r="S1689" i="2"/>
  <c r="AJ1689" i="2" s="1"/>
  <c r="T1689" i="2"/>
  <c r="V1689" i="2"/>
  <c r="AM1689" i="2" s="1"/>
  <c r="AN1689" i="2" s="1"/>
  <c r="W1689" i="2"/>
  <c r="Z1689" i="2" s="1"/>
  <c r="X1689" i="2"/>
  <c r="AA1689" i="2" s="1"/>
  <c r="Y1689" i="2"/>
  <c r="AD1689" i="2"/>
  <c r="AG1689" i="2" s="1"/>
  <c r="S1690" i="2"/>
  <c r="AJ1690" i="2" s="1"/>
  <c r="T1690" i="2"/>
  <c r="V1690" i="2"/>
  <c r="AM1690" i="2" s="1"/>
  <c r="AN1690" i="2" s="1"/>
  <c r="W1690" i="2"/>
  <c r="X1690" i="2"/>
  <c r="AD1690" i="2"/>
  <c r="AG1690" i="2" s="1"/>
  <c r="AI1690" i="2"/>
  <c r="S1691" i="2"/>
  <c r="T1691" i="2"/>
  <c r="AI1691" i="2" s="1"/>
  <c r="V1691" i="2"/>
  <c r="AM1691" i="2" s="1"/>
  <c r="AN1691" i="2" s="1"/>
  <c r="W1691" i="2"/>
  <c r="X1691" i="2" s="1"/>
  <c r="Y1691" i="2"/>
  <c r="Z1691" i="2"/>
  <c r="AD1691" i="2"/>
  <c r="AG1691" i="2" s="1"/>
  <c r="S1692" i="2"/>
  <c r="T1692" i="2"/>
  <c r="V1692" i="2"/>
  <c r="AM1692" i="2" s="1"/>
  <c r="W1692" i="2"/>
  <c r="X1692" i="2" s="1"/>
  <c r="AD1692" i="2"/>
  <c r="AG1692" i="2" s="1"/>
  <c r="AI1692" i="2"/>
  <c r="AN1692" i="2"/>
  <c r="S1693" i="2"/>
  <c r="AJ1693" i="2" s="1"/>
  <c r="T1693" i="2"/>
  <c r="V1693" i="2"/>
  <c r="AM1693" i="2" s="1"/>
  <c r="W1693" i="2"/>
  <c r="Z1693" i="2" s="1"/>
  <c r="X1693" i="2"/>
  <c r="AD1693" i="2"/>
  <c r="AG1693" i="2" s="1"/>
  <c r="AK1693" i="2"/>
  <c r="S1694" i="2"/>
  <c r="T1694" i="2"/>
  <c r="AI1694" i="2" s="1"/>
  <c r="V1694" i="2"/>
  <c r="AM1694" i="2" s="1"/>
  <c r="AN1694" i="2" s="1"/>
  <c r="W1694" i="2"/>
  <c r="Z1694" i="2" s="1"/>
  <c r="AD1694" i="2"/>
  <c r="S1695" i="2"/>
  <c r="T1695" i="2"/>
  <c r="V1695" i="2"/>
  <c r="AM1695" i="2" s="1"/>
  <c r="W1695" i="2"/>
  <c r="X1695" i="2" s="1"/>
  <c r="Y1695" i="2"/>
  <c r="AD1695" i="2"/>
  <c r="AI1695" i="2"/>
  <c r="AN1695" i="2"/>
  <c r="S1696" i="2"/>
  <c r="T1696" i="2"/>
  <c r="AI1696" i="2" s="1"/>
  <c r="V1696" i="2"/>
  <c r="AM1696" i="2" s="1"/>
  <c r="W1696" i="2"/>
  <c r="Y1696" i="2" s="1"/>
  <c r="AD1696" i="2"/>
  <c r="AG1696" i="2"/>
  <c r="AK1696" i="2"/>
  <c r="AN1696" i="2"/>
  <c r="S1697" i="2"/>
  <c r="AJ1697" i="2" s="1"/>
  <c r="T1697" i="2"/>
  <c r="V1697" i="2"/>
  <c r="AM1697" i="2" s="1"/>
  <c r="AN1697" i="2" s="1"/>
  <c r="W1697" i="2"/>
  <c r="Y1697" i="2" s="1"/>
  <c r="X1697" i="2"/>
  <c r="Z1697" i="2"/>
  <c r="AD1697" i="2"/>
  <c r="AG1697" i="2"/>
  <c r="S1698" i="2"/>
  <c r="T1698" i="2"/>
  <c r="V1698" i="2"/>
  <c r="AM1698" i="2" s="1"/>
  <c r="AN1698" i="2" s="1"/>
  <c r="W1698" i="2"/>
  <c r="Y1698" i="2" s="1"/>
  <c r="AD1698" i="2"/>
  <c r="AG1698" i="2" s="1"/>
  <c r="AI1698" i="2"/>
  <c r="S1699" i="2"/>
  <c r="AJ1699" i="2" s="1"/>
  <c r="T1699" i="2"/>
  <c r="V1699" i="2"/>
  <c r="AM1699" i="2" s="1"/>
  <c r="W1699" i="2"/>
  <c r="X1699" i="2"/>
  <c r="Y1699" i="2"/>
  <c r="Z1699" i="2"/>
  <c r="AD1699" i="2"/>
  <c r="AG1699" i="2" s="1"/>
  <c r="AI1699" i="2"/>
  <c r="AN1699" i="2"/>
  <c r="S1700" i="2"/>
  <c r="T1700" i="2"/>
  <c r="AI1700" i="2" s="1"/>
  <c r="V1700" i="2"/>
  <c r="AM1700" i="2" s="1"/>
  <c r="W1700" i="2"/>
  <c r="Y1700" i="2" s="1"/>
  <c r="AD1700" i="2"/>
  <c r="AG1700" i="2"/>
  <c r="AK1700" i="2"/>
  <c r="AN1700" i="2"/>
  <c r="S1701" i="2"/>
  <c r="AJ1701" i="2" s="1"/>
  <c r="T1701" i="2"/>
  <c r="V1701" i="2"/>
  <c r="AM1701" i="2" s="1"/>
  <c r="W1701" i="2"/>
  <c r="Y1701" i="2" s="1"/>
  <c r="X1701" i="2"/>
  <c r="Z1701" i="2"/>
  <c r="AD1701" i="2"/>
  <c r="AG1701" i="2"/>
  <c r="S1702" i="2"/>
  <c r="AJ1702" i="2" s="1"/>
  <c r="T1702" i="2"/>
  <c r="AI1702" i="2" s="1"/>
  <c r="V1702" i="2"/>
  <c r="AM1702" i="2" s="1"/>
  <c r="W1702" i="2"/>
  <c r="Y1702" i="2" s="1"/>
  <c r="X1702" i="2"/>
  <c r="AA1702" i="2" s="1"/>
  <c r="Z1702" i="2"/>
  <c r="AD1702" i="2"/>
  <c r="S1703" i="2"/>
  <c r="AJ1703" i="2" s="1"/>
  <c r="T1703" i="2"/>
  <c r="V1703" i="2"/>
  <c r="AM1703" i="2" s="1"/>
  <c r="AN1703" i="2" s="1"/>
  <c r="W1703" i="2"/>
  <c r="X1703" i="2"/>
  <c r="Y1703" i="2"/>
  <c r="Z1703" i="2"/>
  <c r="AD1703" i="2"/>
  <c r="AI1703" i="2"/>
  <c r="S1704" i="2"/>
  <c r="AJ1704" i="2" s="1"/>
  <c r="T1704" i="2"/>
  <c r="V1704" i="2"/>
  <c r="AM1704" i="2" s="1"/>
  <c r="W1704" i="2"/>
  <c r="Y1704" i="2" s="1"/>
  <c r="X1704" i="2"/>
  <c r="AD1704" i="2"/>
  <c r="AG1704" i="2" s="1"/>
  <c r="AI1704" i="2"/>
  <c r="AN1704" i="2"/>
  <c r="S1705" i="2"/>
  <c r="T1705" i="2"/>
  <c r="V1705" i="2"/>
  <c r="AM1705" i="2" s="1"/>
  <c r="AN1705" i="2" s="1"/>
  <c r="W1705" i="2"/>
  <c r="Z1705" i="2" s="1"/>
  <c r="Y1705" i="2"/>
  <c r="AD1705" i="2"/>
  <c r="AG1705" i="2" s="1"/>
  <c r="S1706" i="2"/>
  <c r="AJ1706" i="2" s="1"/>
  <c r="T1706" i="2"/>
  <c r="V1706" i="2"/>
  <c r="AM1706" i="2" s="1"/>
  <c r="W1706" i="2"/>
  <c r="Y1706" i="2" s="1"/>
  <c r="X1706" i="2"/>
  <c r="AD1706" i="2"/>
  <c r="AG1706" i="2" s="1"/>
  <c r="AN1706" i="2"/>
  <c r="S1707" i="2"/>
  <c r="T1707" i="2"/>
  <c r="AI1707" i="2" s="1"/>
  <c r="V1707" i="2"/>
  <c r="AM1707" i="2" s="1"/>
  <c r="W1707" i="2"/>
  <c r="X1707" i="2" s="1"/>
  <c r="AD1707" i="2"/>
  <c r="AG1707" i="2" s="1"/>
  <c r="AK1707" i="2"/>
  <c r="AN1707" i="2"/>
  <c r="S1708" i="2"/>
  <c r="AJ1708" i="2" s="1"/>
  <c r="T1708" i="2"/>
  <c r="V1708" i="2"/>
  <c r="AM1708" i="2" s="1"/>
  <c r="W1708" i="2"/>
  <c r="Y1708" i="2" s="1"/>
  <c r="X1708" i="2"/>
  <c r="AD1708" i="2"/>
  <c r="AG1708" i="2" s="1"/>
  <c r="AI1708" i="2"/>
  <c r="AN1708" i="2"/>
  <c r="S1709" i="2"/>
  <c r="T1709" i="2"/>
  <c r="V1709" i="2"/>
  <c r="AM1709" i="2" s="1"/>
  <c r="W1709" i="2"/>
  <c r="Z1709" i="2" s="1"/>
  <c r="Y1709" i="2"/>
  <c r="AD1709" i="2"/>
  <c r="AG1709" i="2" s="1"/>
  <c r="AK1709" i="2"/>
  <c r="S1710" i="2"/>
  <c r="T1710" i="2"/>
  <c r="V1710" i="2"/>
  <c r="AM1710" i="2" s="1"/>
  <c r="W1710" i="2"/>
  <c r="Y1710" i="2" s="1"/>
  <c r="AD1710" i="2"/>
  <c r="AI1710" i="2"/>
  <c r="S1711" i="2"/>
  <c r="T1711" i="2"/>
  <c r="AI1711" i="2" s="1"/>
  <c r="V1711" i="2"/>
  <c r="AM1711" i="2" s="1"/>
  <c r="W1711" i="2"/>
  <c r="X1711" i="2" s="1"/>
  <c r="AD1711" i="2"/>
  <c r="AN1711" i="2"/>
  <c r="S1712" i="2"/>
  <c r="T1712" i="2"/>
  <c r="AI1712" i="2" s="1"/>
  <c r="V1712" i="2"/>
  <c r="AM1712" i="2" s="1"/>
  <c r="W1712" i="2"/>
  <c r="Y1712" i="2" s="1"/>
  <c r="Z1712" i="2"/>
  <c r="AD1712" i="2"/>
  <c r="AG1712" i="2"/>
  <c r="AK1712" i="2"/>
  <c r="AN1712" i="2"/>
  <c r="S1713" i="2"/>
  <c r="AJ1713" i="2" s="1"/>
  <c r="T1713" i="2"/>
  <c r="V1713" i="2"/>
  <c r="AM1713" i="2" s="1"/>
  <c r="AN1713" i="2" s="1"/>
  <c r="W1713" i="2"/>
  <c r="X1713" i="2"/>
  <c r="Y1713" i="2"/>
  <c r="Z1713" i="2"/>
  <c r="AD1713" i="2"/>
  <c r="AG1713" i="2"/>
  <c r="S1714" i="2"/>
  <c r="T1714" i="2"/>
  <c r="AI1714" i="2" s="1"/>
  <c r="V1714" i="2"/>
  <c r="AM1714" i="2" s="1"/>
  <c r="W1714" i="2"/>
  <c r="Y1714" i="2" s="1"/>
  <c r="Z1714" i="2"/>
  <c r="AD1714" i="2"/>
  <c r="AG1714" i="2" s="1"/>
  <c r="AN1714" i="2"/>
  <c r="S1715" i="2"/>
  <c r="AJ1715" i="2" s="1"/>
  <c r="T1715" i="2"/>
  <c r="V1715" i="2"/>
  <c r="AM1715" i="2" s="1"/>
  <c r="W1715" i="2"/>
  <c r="Y1715" i="2" s="1"/>
  <c r="X1715" i="2"/>
  <c r="Z1715" i="2"/>
  <c r="AD1715" i="2"/>
  <c r="AG1715" i="2" s="1"/>
  <c r="AI1715" i="2"/>
  <c r="AN1715" i="2"/>
  <c r="S1716" i="2"/>
  <c r="T1716" i="2"/>
  <c r="AI1716" i="2" s="1"/>
  <c r="V1716" i="2"/>
  <c r="AM1716" i="2" s="1"/>
  <c r="W1716" i="2"/>
  <c r="Y1716" i="2" s="1"/>
  <c r="Z1716" i="2"/>
  <c r="AD1716" i="2"/>
  <c r="AG1716" i="2"/>
  <c r="AN1716" i="2"/>
  <c r="S1717" i="2"/>
  <c r="AJ1717" i="2" s="1"/>
  <c r="T1717" i="2"/>
  <c r="V1717" i="2"/>
  <c r="AM1717" i="2" s="1"/>
  <c r="W1717" i="2"/>
  <c r="X1717" i="2"/>
  <c r="Y1717" i="2"/>
  <c r="Z1717" i="2"/>
  <c r="AD1717" i="2"/>
  <c r="AG1717" i="2"/>
  <c r="S1718" i="2"/>
  <c r="T1718" i="2"/>
  <c r="V1718" i="2"/>
  <c r="AM1718" i="2" s="1"/>
  <c r="W1718" i="2"/>
  <c r="Y1718" i="2" s="1"/>
  <c r="X1718" i="2"/>
  <c r="AD1718" i="2"/>
  <c r="S1719" i="2"/>
  <c r="AJ1719" i="2" s="1"/>
  <c r="T1719" i="2"/>
  <c r="V1719" i="2"/>
  <c r="AM1719" i="2" s="1"/>
  <c r="AN1719" i="2" s="1"/>
  <c r="W1719" i="2"/>
  <c r="Y1719" i="2" s="1"/>
  <c r="X1719" i="2"/>
  <c r="AA1719" i="2" s="1"/>
  <c r="Z1719" i="2"/>
  <c r="AD1719" i="2"/>
  <c r="S1720" i="2"/>
  <c r="AJ1720" i="2" s="1"/>
  <c r="T1720" i="2"/>
  <c r="V1720" i="2"/>
  <c r="AM1720" i="2" s="1"/>
  <c r="W1720" i="2"/>
  <c r="Y1720" i="2" s="1"/>
  <c r="X1720" i="2"/>
  <c r="AA1720" i="2" s="1"/>
  <c r="Z1720" i="2"/>
  <c r="AD1720" i="2"/>
  <c r="AG1720" i="2" s="1"/>
  <c r="AI1720" i="2"/>
  <c r="AN1720" i="2"/>
  <c r="S1721" i="2"/>
  <c r="T1721" i="2"/>
  <c r="V1721" i="2"/>
  <c r="AM1721" i="2" s="1"/>
  <c r="AN1721" i="2" s="1"/>
  <c r="W1721" i="2"/>
  <c r="AD1721" i="2"/>
  <c r="AG1721" i="2" s="1"/>
  <c r="S1722" i="2"/>
  <c r="AJ1722" i="2" s="1"/>
  <c r="T1722" i="2"/>
  <c r="AI1722" i="2" s="1"/>
  <c r="V1722" i="2"/>
  <c r="AM1722" i="2" s="1"/>
  <c r="AN1722" i="2" s="1"/>
  <c r="W1722" i="2"/>
  <c r="Y1722" i="2" s="1"/>
  <c r="X1722" i="2"/>
  <c r="AA1722" i="2" s="1"/>
  <c r="Z1722" i="2"/>
  <c r="AD1722" i="2"/>
  <c r="AG1722" i="2" s="1"/>
  <c r="S1723" i="2"/>
  <c r="T1723" i="2"/>
  <c r="AI1723" i="2" s="1"/>
  <c r="V1723" i="2"/>
  <c r="AM1723" i="2" s="1"/>
  <c r="W1723" i="2"/>
  <c r="Z1723" i="2" s="1"/>
  <c r="Y1723" i="2"/>
  <c r="AD1723" i="2"/>
  <c r="AG1723" i="2" s="1"/>
  <c r="AN1723" i="2"/>
  <c r="S1724" i="2"/>
  <c r="AJ1724" i="2" s="1"/>
  <c r="T1724" i="2"/>
  <c r="V1724" i="2"/>
  <c r="AM1724" i="2" s="1"/>
  <c r="AN1724" i="2" s="1"/>
  <c r="W1724" i="2"/>
  <c r="Y1724" i="2" s="1"/>
  <c r="X1724" i="2"/>
  <c r="AA1724" i="2" s="1"/>
  <c r="Z1724" i="2"/>
  <c r="AD1724" i="2"/>
  <c r="AG1724" i="2" s="1"/>
  <c r="AI1724" i="2"/>
  <c r="S1725" i="2"/>
  <c r="T1725" i="2"/>
  <c r="V1725" i="2"/>
  <c r="AM1725" i="2" s="1"/>
  <c r="W1725" i="2"/>
  <c r="AD1725" i="2"/>
  <c r="AG1725" i="2" s="1"/>
  <c r="AK1725" i="2"/>
  <c r="S1726" i="2"/>
  <c r="T1726" i="2"/>
  <c r="AI1726" i="2" s="1"/>
  <c r="V1726" i="2"/>
  <c r="AM1726" i="2" s="1"/>
  <c r="AN1726" i="2" s="1"/>
  <c r="W1726" i="2"/>
  <c r="Y1726" i="2" s="1"/>
  <c r="Z1726" i="2"/>
  <c r="AD1726" i="2"/>
  <c r="S1727" i="2"/>
  <c r="T1727" i="2"/>
  <c r="AI1727" i="2" s="1"/>
  <c r="V1727" i="2"/>
  <c r="AM1727" i="2" s="1"/>
  <c r="W1727" i="2"/>
  <c r="Z1727" i="2" s="1"/>
  <c r="Y1727" i="2"/>
  <c r="AD1727" i="2"/>
  <c r="AN1727" i="2"/>
  <c r="S1728" i="2"/>
  <c r="T1728" i="2"/>
  <c r="AI1728" i="2" s="1"/>
  <c r="V1728" i="2"/>
  <c r="AM1728" i="2" s="1"/>
  <c r="W1728" i="2"/>
  <c r="AD1728" i="2"/>
  <c r="AG1728" i="2"/>
  <c r="AK1728" i="2"/>
  <c r="AN1728" i="2"/>
  <c r="S1729" i="2"/>
  <c r="AJ1729" i="2" s="1"/>
  <c r="T1729" i="2"/>
  <c r="V1729" i="2"/>
  <c r="AM1729" i="2" s="1"/>
  <c r="AN1729" i="2" s="1"/>
  <c r="W1729" i="2"/>
  <c r="Y1729" i="2" s="1"/>
  <c r="X1729" i="2"/>
  <c r="AA1729" i="2" s="1"/>
  <c r="Z1729" i="2"/>
  <c r="AD1729" i="2"/>
  <c r="AG1729" i="2"/>
  <c r="S1730" i="2"/>
  <c r="T1730" i="2"/>
  <c r="V1730" i="2"/>
  <c r="AM1730" i="2" s="1"/>
  <c r="AN1730" i="2" s="1"/>
  <c r="W1730" i="2"/>
  <c r="AD1730" i="2"/>
  <c r="AG1730" i="2" s="1"/>
  <c r="AI1730" i="2"/>
  <c r="S1731" i="2"/>
  <c r="AJ1731" i="2" s="1"/>
  <c r="T1731" i="2"/>
  <c r="V1731" i="2"/>
  <c r="AM1731" i="2" s="1"/>
  <c r="W1731" i="2"/>
  <c r="X1731" i="2"/>
  <c r="AA1731" i="2" s="1"/>
  <c r="Y1731" i="2"/>
  <c r="Z1731" i="2"/>
  <c r="AD1731" i="2"/>
  <c r="AG1731" i="2" s="1"/>
  <c r="AI1731" i="2"/>
  <c r="AN1731" i="2"/>
  <c r="S1732" i="2"/>
  <c r="T1732" i="2"/>
  <c r="AI1732" i="2" s="1"/>
  <c r="V1732" i="2"/>
  <c r="AM1732" i="2" s="1"/>
  <c r="W1732" i="2"/>
  <c r="AD1732" i="2"/>
  <c r="AG1732" i="2"/>
  <c r="AK1732" i="2"/>
  <c r="AN1732" i="2"/>
  <c r="S1733" i="2"/>
  <c r="T1733" i="2"/>
  <c r="V1733" i="2"/>
  <c r="AM1733" i="2" s="1"/>
  <c r="W1733" i="2"/>
  <c r="Y1733" i="2" s="1"/>
  <c r="X1733" i="2"/>
  <c r="AA1733" i="2" s="1"/>
  <c r="Z1733" i="2"/>
  <c r="AD1733" i="2"/>
  <c r="AG1733" i="2"/>
  <c r="S1734" i="2"/>
  <c r="AJ1734" i="2" s="1"/>
  <c r="T1734" i="2"/>
  <c r="AI1734" i="2" s="1"/>
  <c r="V1734" i="2"/>
  <c r="AM1734" i="2" s="1"/>
  <c r="AN1734" i="2" s="1"/>
  <c r="W1734" i="2"/>
  <c r="Y1734" i="2" s="1"/>
  <c r="X1734" i="2"/>
  <c r="AA1734" i="2" s="1"/>
  <c r="Z1734" i="2"/>
  <c r="AD1734" i="2"/>
  <c r="S1735" i="2"/>
  <c r="T1735" i="2"/>
  <c r="AI1735" i="2" s="1"/>
  <c r="V1735" i="2"/>
  <c r="AM1735" i="2" s="1"/>
  <c r="W1735" i="2"/>
  <c r="Z1735" i="2" s="1"/>
  <c r="Y1735" i="2"/>
  <c r="AD1735" i="2"/>
  <c r="AN1735" i="2"/>
  <c r="S1736" i="2"/>
  <c r="T1736" i="2"/>
  <c r="AI1736" i="2" s="1"/>
  <c r="V1736" i="2"/>
  <c r="AM1736" i="2" s="1"/>
  <c r="W1736" i="2"/>
  <c r="AD1736" i="2"/>
  <c r="AG1736" i="2"/>
  <c r="AK1736" i="2"/>
  <c r="AN1736" i="2"/>
  <c r="S1737" i="2"/>
  <c r="AJ1737" i="2" s="1"/>
  <c r="T1737" i="2"/>
  <c r="V1737" i="2"/>
  <c r="AM1737" i="2" s="1"/>
  <c r="AN1737" i="2" s="1"/>
  <c r="W1737" i="2"/>
  <c r="Y1737" i="2" s="1"/>
  <c r="X1737" i="2"/>
  <c r="AA1737" i="2" s="1"/>
  <c r="Z1737" i="2"/>
  <c r="AD1737" i="2"/>
  <c r="AG1737" i="2"/>
  <c r="S1738" i="2"/>
  <c r="T1738" i="2"/>
  <c r="V1738" i="2"/>
  <c r="AM1738" i="2" s="1"/>
  <c r="AN1738" i="2" s="1"/>
  <c r="W1738" i="2"/>
  <c r="AD1738" i="2"/>
  <c r="AG1738" i="2" s="1"/>
  <c r="AI1738" i="2"/>
  <c r="S1739" i="2"/>
  <c r="AJ1739" i="2" s="1"/>
  <c r="T1739" i="2"/>
  <c r="V1739" i="2"/>
  <c r="AM1739" i="2" s="1"/>
  <c r="W1739" i="2"/>
  <c r="X1739" i="2"/>
  <c r="AA1739" i="2" s="1"/>
  <c r="Y1739" i="2"/>
  <c r="Z1739" i="2"/>
  <c r="AD1739" i="2"/>
  <c r="AG1739" i="2" s="1"/>
  <c r="AI1739" i="2"/>
  <c r="AN1739" i="2"/>
  <c r="S1740" i="2"/>
  <c r="T1740" i="2"/>
  <c r="AI1740" i="2" s="1"/>
  <c r="V1740" i="2"/>
  <c r="AM1740" i="2" s="1"/>
  <c r="W1740" i="2"/>
  <c r="AD1740" i="2"/>
  <c r="AG1740" i="2"/>
  <c r="AK1740" i="2"/>
  <c r="AN1740" i="2"/>
  <c r="S1741" i="2"/>
  <c r="T1741" i="2"/>
  <c r="V1741" i="2"/>
  <c r="AM1741" i="2" s="1"/>
  <c r="W1741" i="2"/>
  <c r="Y1741" i="2" s="1"/>
  <c r="X1741" i="2"/>
  <c r="AA1741" i="2" s="1"/>
  <c r="Z1741" i="2"/>
  <c r="AD1741" i="2"/>
  <c r="AG1741" i="2"/>
  <c r="S1742" i="2"/>
  <c r="AJ1742" i="2" s="1"/>
  <c r="T1742" i="2"/>
  <c r="AI1742" i="2" s="1"/>
  <c r="V1742" i="2"/>
  <c r="AM1742" i="2" s="1"/>
  <c r="AN1742" i="2" s="1"/>
  <c r="W1742" i="2"/>
  <c r="Y1742" i="2" s="1"/>
  <c r="X1742" i="2"/>
  <c r="AA1742" i="2" s="1"/>
  <c r="Z1742" i="2"/>
  <c r="AD1742" i="2"/>
  <c r="S1743" i="2"/>
  <c r="T1743" i="2"/>
  <c r="AI1743" i="2" s="1"/>
  <c r="V1743" i="2"/>
  <c r="AM1743" i="2" s="1"/>
  <c r="W1743" i="2"/>
  <c r="Z1743" i="2" s="1"/>
  <c r="Y1743" i="2"/>
  <c r="AD1743" i="2"/>
  <c r="AN1743" i="2"/>
  <c r="S1744" i="2"/>
  <c r="T1744" i="2"/>
  <c r="AI1744" i="2" s="1"/>
  <c r="V1744" i="2"/>
  <c r="AM1744" i="2" s="1"/>
  <c r="W1744" i="2"/>
  <c r="AD1744" i="2"/>
  <c r="AG1744" i="2"/>
  <c r="AK1744" i="2"/>
  <c r="AN1744" i="2"/>
  <c r="S1745" i="2"/>
  <c r="AI1745" i="2" s="1"/>
  <c r="T1745" i="2"/>
  <c r="V1745" i="2"/>
  <c r="AM1745" i="2" s="1"/>
  <c r="W1745" i="2"/>
  <c r="Y1745" i="2" s="1"/>
  <c r="X1745" i="2"/>
  <c r="AA1745" i="2" s="1"/>
  <c r="Z1745" i="2"/>
  <c r="AD1745" i="2"/>
  <c r="AG1745" i="2"/>
  <c r="S1746" i="2"/>
  <c r="AJ1746" i="2" s="1"/>
  <c r="T1746" i="2"/>
  <c r="V1746" i="2"/>
  <c r="AM1746" i="2" s="1"/>
  <c r="W1746" i="2"/>
  <c r="Y1746" i="2" s="1"/>
  <c r="X1746" i="2"/>
  <c r="AA1746" i="2" s="1"/>
  <c r="AD1746" i="2"/>
  <c r="AI1746" i="2"/>
  <c r="S1747" i="2"/>
  <c r="T1747" i="2"/>
  <c r="AK1747" i="2" s="1"/>
  <c r="V1747" i="2"/>
  <c r="AM1747" i="2" s="1"/>
  <c r="AN1747" i="2" s="1"/>
  <c r="AO1747" i="2" s="1"/>
  <c r="W1747" i="2"/>
  <c r="Z1747" i="2" s="1"/>
  <c r="Y1747" i="2"/>
  <c r="AD1747" i="2"/>
  <c r="AF1747" i="2" s="1"/>
  <c r="AG1747" i="2"/>
  <c r="S1748" i="2"/>
  <c r="AJ1748" i="2" s="1"/>
  <c r="T1748" i="2"/>
  <c r="AI1748" i="2" s="1"/>
  <c r="V1748" i="2"/>
  <c r="AM1748" i="2" s="1"/>
  <c r="W1748" i="2"/>
  <c r="Y1748" i="2" s="1"/>
  <c r="Z1748" i="2"/>
  <c r="AD1748" i="2"/>
  <c r="AF1748" i="2" s="1"/>
  <c r="AH1748" i="2"/>
  <c r="AK1748" i="2"/>
  <c r="S1749" i="2"/>
  <c r="T1749" i="2"/>
  <c r="V1749" i="2"/>
  <c r="AM1749" i="2" s="1"/>
  <c r="W1749" i="2"/>
  <c r="Z1749" i="2" s="1"/>
  <c r="Y1749" i="2"/>
  <c r="AD1749" i="2"/>
  <c r="AH1749" i="2" s="1"/>
  <c r="AN1749" i="2"/>
  <c r="AO1749" i="2" s="1"/>
  <c r="S1750" i="2"/>
  <c r="T1750" i="2"/>
  <c r="V1750" i="2"/>
  <c r="AM1750" i="2" s="1"/>
  <c r="W1750" i="2"/>
  <c r="AD1750" i="2"/>
  <c r="AF1750" i="2" s="1"/>
  <c r="AG1750" i="2"/>
  <c r="S1751" i="2"/>
  <c r="AJ1751" i="2" s="1"/>
  <c r="T1751" i="2"/>
  <c r="V1751" i="2"/>
  <c r="AM1751" i="2" s="1"/>
  <c r="W1751" i="2"/>
  <c r="X1751" i="2"/>
  <c r="Y1751" i="2"/>
  <c r="Z1751" i="2"/>
  <c r="AD1751" i="2"/>
  <c r="AG1751" i="2" s="1"/>
  <c r="AF1751" i="2"/>
  <c r="AK1751" i="2"/>
  <c r="S1752" i="2"/>
  <c r="T1752" i="2"/>
  <c r="V1752" i="2"/>
  <c r="W1752" i="2"/>
  <c r="Y1752" i="2" s="1"/>
  <c r="AD1752" i="2"/>
  <c r="AF1752" i="2" s="1"/>
  <c r="AK1752" i="2"/>
  <c r="AM1752" i="2"/>
  <c r="AN1752" i="2"/>
  <c r="S1753" i="2"/>
  <c r="T1753" i="2"/>
  <c r="AI1753" i="2" s="1"/>
  <c r="V1753" i="2"/>
  <c r="AM1753" i="2" s="1"/>
  <c r="W1753" i="2"/>
  <c r="AD1753" i="2"/>
  <c r="AN1753" i="2"/>
  <c r="AO1753" i="2" s="1"/>
  <c r="S1754" i="2"/>
  <c r="T1754" i="2"/>
  <c r="AI1754" i="2" s="1"/>
  <c r="V1754" i="2"/>
  <c r="AM1754" i="2" s="1"/>
  <c r="W1754" i="2"/>
  <c r="Y1754" i="2" s="1"/>
  <c r="AD1754" i="2"/>
  <c r="S1755" i="2"/>
  <c r="T1755" i="2"/>
  <c r="AK1755" i="2" s="1"/>
  <c r="V1755" i="2"/>
  <c r="AM1755" i="2" s="1"/>
  <c r="AN1755" i="2" s="1"/>
  <c r="AO1755" i="2" s="1"/>
  <c r="W1755" i="2"/>
  <c r="Z1755" i="2" s="1"/>
  <c r="Y1755" i="2"/>
  <c r="AD1755" i="2"/>
  <c r="AF1755" i="2" s="1"/>
  <c r="AG1755" i="2"/>
  <c r="S1756" i="2"/>
  <c r="AJ1756" i="2" s="1"/>
  <c r="T1756" i="2"/>
  <c r="AI1756" i="2" s="1"/>
  <c r="V1756" i="2"/>
  <c r="AM1756" i="2" s="1"/>
  <c r="W1756" i="2"/>
  <c r="Y1756" i="2" s="1"/>
  <c r="Z1756" i="2"/>
  <c r="AD1756" i="2"/>
  <c r="AF1756" i="2" s="1"/>
  <c r="AH1756" i="2"/>
  <c r="AK1756" i="2"/>
  <c r="S1757" i="2"/>
  <c r="T1757" i="2"/>
  <c r="V1757" i="2"/>
  <c r="AM1757" i="2" s="1"/>
  <c r="W1757" i="2"/>
  <c r="Z1757" i="2" s="1"/>
  <c r="Y1757" i="2"/>
  <c r="AD1757" i="2"/>
  <c r="AH1757" i="2" s="1"/>
  <c r="AN1757" i="2"/>
  <c r="AO1757" i="2" s="1"/>
  <c r="S1758" i="2"/>
  <c r="T1758" i="2"/>
  <c r="V1758" i="2"/>
  <c r="AM1758" i="2" s="1"/>
  <c r="W1758" i="2"/>
  <c r="AD1758" i="2"/>
  <c r="AF1758" i="2" s="1"/>
  <c r="AG1758" i="2"/>
  <c r="S1759" i="2"/>
  <c r="AJ1759" i="2" s="1"/>
  <c r="T1759" i="2"/>
  <c r="V1759" i="2"/>
  <c r="AM1759" i="2" s="1"/>
  <c r="AN1759" i="2" s="1"/>
  <c r="W1759" i="2"/>
  <c r="X1759" i="2"/>
  <c r="Y1759" i="2"/>
  <c r="Z1759" i="2"/>
  <c r="AD1759" i="2"/>
  <c r="AG1759" i="2" s="1"/>
  <c r="AF1759" i="2"/>
  <c r="AK1759" i="2"/>
  <c r="S1760" i="2"/>
  <c r="T1760" i="2"/>
  <c r="V1760" i="2"/>
  <c r="W1760" i="2"/>
  <c r="Y1760" i="2" s="1"/>
  <c r="AD1760" i="2"/>
  <c r="AF1760" i="2" s="1"/>
  <c r="AK1760" i="2"/>
  <c r="AM1760" i="2"/>
  <c r="AN1760" i="2"/>
  <c r="S1761" i="2"/>
  <c r="T1761" i="2"/>
  <c r="AI1761" i="2" s="1"/>
  <c r="V1761" i="2"/>
  <c r="AM1761" i="2" s="1"/>
  <c r="W1761" i="2"/>
  <c r="AD1761" i="2"/>
  <c r="AN1761" i="2"/>
  <c r="AO1761" i="2" s="1"/>
  <c r="S1762" i="2"/>
  <c r="T1762" i="2"/>
  <c r="AI1762" i="2" s="1"/>
  <c r="V1762" i="2"/>
  <c r="AM1762" i="2" s="1"/>
  <c r="W1762" i="2"/>
  <c r="Y1762" i="2" s="1"/>
  <c r="AD1762" i="2"/>
  <c r="S1763" i="2"/>
  <c r="T1763" i="2"/>
  <c r="AK1763" i="2" s="1"/>
  <c r="V1763" i="2"/>
  <c r="AM1763" i="2" s="1"/>
  <c r="AN1763" i="2" s="1"/>
  <c r="AO1763" i="2" s="1"/>
  <c r="W1763" i="2"/>
  <c r="Z1763" i="2" s="1"/>
  <c r="Y1763" i="2"/>
  <c r="AD1763" i="2"/>
  <c r="AF1763" i="2" s="1"/>
  <c r="AG1763" i="2"/>
  <c r="S1764" i="2"/>
  <c r="AJ1764" i="2" s="1"/>
  <c r="T1764" i="2"/>
  <c r="AI1764" i="2" s="1"/>
  <c r="V1764" i="2"/>
  <c r="AM1764" i="2" s="1"/>
  <c r="W1764" i="2"/>
  <c r="Y1764" i="2" s="1"/>
  <c r="Z1764" i="2"/>
  <c r="AD1764" i="2"/>
  <c r="AF1764" i="2" s="1"/>
  <c r="AH1764" i="2"/>
  <c r="AK1764" i="2"/>
  <c r="S1765" i="2"/>
  <c r="T1765" i="2"/>
  <c r="V1765" i="2"/>
  <c r="AM1765" i="2" s="1"/>
  <c r="W1765" i="2"/>
  <c r="Z1765" i="2" s="1"/>
  <c r="Y1765" i="2"/>
  <c r="AD1765" i="2"/>
  <c r="AH1765" i="2" s="1"/>
  <c r="AN1765" i="2"/>
  <c r="AO1765" i="2" s="1"/>
  <c r="S1766" i="2"/>
  <c r="T1766" i="2"/>
  <c r="V1766" i="2"/>
  <c r="AM1766" i="2" s="1"/>
  <c r="W1766" i="2"/>
  <c r="AD1766" i="2"/>
  <c r="AF1766" i="2" s="1"/>
  <c r="AG1766" i="2"/>
  <c r="S1767" i="2"/>
  <c r="AJ1767" i="2" s="1"/>
  <c r="T1767" i="2"/>
  <c r="V1767" i="2"/>
  <c r="AM1767" i="2" s="1"/>
  <c r="AN1767" i="2" s="1"/>
  <c r="W1767" i="2"/>
  <c r="X1767" i="2"/>
  <c r="Y1767" i="2"/>
  <c r="Z1767" i="2"/>
  <c r="AD1767" i="2"/>
  <c r="AG1767" i="2" s="1"/>
  <c r="AF1767" i="2"/>
  <c r="AK1767" i="2"/>
  <c r="S1768" i="2"/>
  <c r="T1768" i="2"/>
  <c r="V1768" i="2"/>
  <c r="W1768" i="2"/>
  <c r="Y1768" i="2" s="1"/>
  <c r="AD1768" i="2"/>
  <c r="AF1768" i="2" s="1"/>
  <c r="AK1768" i="2"/>
  <c r="AM1768" i="2"/>
  <c r="AN1768" i="2"/>
  <c r="S1769" i="2"/>
  <c r="T1769" i="2"/>
  <c r="AI1769" i="2" s="1"/>
  <c r="V1769" i="2"/>
  <c r="AM1769" i="2" s="1"/>
  <c r="W1769" i="2"/>
  <c r="Y1769" i="2" s="1"/>
  <c r="AD1769" i="2"/>
  <c r="AN1769" i="2"/>
  <c r="AO1769" i="2" s="1"/>
  <c r="S1770" i="2"/>
  <c r="T1770" i="2"/>
  <c r="V1770" i="2"/>
  <c r="AM1770" i="2" s="1"/>
  <c r="W1770" i="2"/>
  <c r="AD1770" i="2"/>
  <c r="AI1770" i="2"/>
  <c r="S1771" i="2"/>
  <c r="T1771" i="2"/>
  <c r="AK1771" i="2" s="1"/>
  <c r="V1771" i="2"/>
  <c r="AM1771" i="2" s="1"/>
  <c r="AN1771" i="2" s="1"/>
  <c r="AO1771" i="2" s="1"/>
  <c r="W1771" i="2"/>
  <c r="Y1771" i="2"/>
  <c r="AD1771" i="2"/>
  <c r="AF1771" i="2" s="1"/>
  <c r="S1772" i="2"/>
  <c r="AJ1772" i="2" s="1"/>
  <c r="T1772" i="2"/>
  <c r="AI1772" i="2" s="1"/>
  <c r="V1772" i="2"/>
  <c r="AM1772" i="2" s="1"/>
  <c r="W1772" i="2"/>
  <c r="Y1772" i="2" s="1"/>
  <c r="Z1772" i="2"/>
  <c r="AD1772" i="2"/>
  <c r="AF1772" i="2" s="1"/>
  <c r="AH1772" i="2"/>
  <c r="AK1772" i="2"/>
  <c r="S1773" i="2"/>
  <c r="T1773" i="2"/>
  <c r="V1773" i="2"/>
  <c r="AM1773" i="2" s="1"/>
  <c r="W1773" i="2"/>
  <c r="Y1773" i="2" s="1"/>
  <c r="AD1773" i="2"/>
  <c r="AH1773" i="2" s="1"/>
  <c r="AN1773" i="2"/>
  <c r="AO1773" i="2" s="1"/>
  <c r="S1774" i="2"/>
  <c r="T1774" i="2"/>
  <c r="V1774" i="2"/>
  <c r="AM1774" i="2" s="1"/>
  <c r="W1774" i="2"/>
  <c r="Z1774" i="2" s="1"/>
  <c r="AD1774" i="2"/>
  <c r="AF1774" i="2" s="1"/>
  <c r="AG1774" i="2"/>
  <c r="S1775" i="2"/>
  <c r="AK1775" i="2" s="1"/>
  <c r="T1775" i="2"/>
  <c r="V1775" i="2"/>
  <c r="AM1775" i="2" s="1"/>
  <c r="W1775" i="2"/>
  <c r="X1775" i="2"/>
  <c r="Y1775" i="2"/>
  <c r="Z1775" i="2"/>
  <c r="AD1775" i="2"/>
  <c r="AG1775" i="2" s="1"/>
  <c r="AF1775" i="2"/>
  <c r="S1776" i="2"/>
  <c r="T1776" i="2"/>
  <c r="V1776" i="2"/>
  <c r="W1776" i="2"/>
  <c r="Y1776" i="2" s="1"/>
  <c r="AD1776" i="2"/>
  <c r="AF1776" i="2" s="1"/>
  <c r="AK1776" i="2"/>
  <c r="AM1776" i="2"/>
  <c r="AN1776" i="2"/>
  <c r="S1777" i="2"/>
  <c r="T1777" i="2"/>
  <c r="AI1777" i="2" s="1"/>
  <c r="V1777" i="2"/>
  <c r="AM1777" i="2" s="1"/>
  <c r="W1777" i="2"/>
  <c r="Y1777" i="2" s="1"/>
  <c r="AD1777" i="2"/>
  <c r="AN1777" i="2"/>
  <c r="AO1777" i="2" s="1"/>
  <c r="S1778" i="2"/>
  <c r="T1778" i="2"/>
  <c r="V1778" i="2"/>
  <c r="AM1778" i="2" s="1"/>
  <c r="W1778" i="2"/>
  <c r="AD1778" i="2"/>
  <c r="AI1778" i="2"/>
  <c r="S1779" i="2"/>
  <c r="T1779" i="2"/>
  <c r="AK1779" i="2" s="1"/>
  <c r="V1779" i="2"/>
  <c r="AM1779" i="2" s="1"/>
  <c r="AN1779" i="2" s="1"/>
  <c r="AO1779" i="2" s="1"/>
  <c r="W1779" i="2"/>
  <c r="Y1779" i="2"/>
  <c r="AD1779" i="2"/>
  <c r="AF1779" i="2" s="1"/>
  <c r="S1780" i="2"/>
  <c r="AJ1780" i="2" s="1"/>
  <c r="T1780" i="2"/>
  <c r="AI1780" i="2" s="1"/>
  <c r="V1780" i="2"/>
  <c r="AM1780" i="2" s="1"/>
  <c r="W1780" i="2"/>
  <c r="Y1780" i="2" s="1"/>
  <c r="Z1780" i="2"/>
  <c r="AD1780" i="2"/>
  <c r="AF1780" i="2" s="1"/>
  <c r="AH1780" i="2"/>
  <c r="S1781" i="2"/>
  <c r="T1781" i="2"/>
  <c r="V1781" i="2"/>
  <c r="AM1781" i="2" s="1"/>
  <c r="W1781" i="2"/>
  <c r="Y1781" i="2"/>
  <c r="AD1781" i="2"/>
  <c r="AH1781" i="2" s="1"/>
  <c r="AN1781" i="2"/>
  <c r="AO1781" i="2" s="1"/>
  <c r="S1782" i="2"/>
  <c r="T1782" i="2"/>
  <c r="V1782" i="2"/>
  <c r="AM1782" i="2" s="1"/>
  <c r="W1782" i="2"/>
  <c r="Z1782" i="2" s="1"/>
  <c r="AD1782" i="2"/>
  <c r="AF1782" i="2" s="1"/>
  <c r="AG1782" i="2"/>
  <c r="S1783" i="2"/>
  <c r="AK1783" i="2" s="1"/>
  <c r="T1783" i="2"/>
  <c r="V1783" i="2"/>
  <c r="AM1783" i="2" s="1"/>
  <c r="AN1783" i="2" s="1"/>
  <c r="W1783" i="2"/>
  <c r="X1783" i="2"/>
  <c r="Y1783" i="2"/>
  <c r="Z1783" i="2"/>
  <c r="AD1783" i="2"/>
  <c r="AG1783" i="2" s="1"/>
  <c r="AF1783" i="2"/>
  <c r="S1784" i="2"/>
  <c r="T1784" i="2"/>
  <c r="V1784" i="2"/>
  <c r="W1784" i="2"/>
  <c r="Y1784" i="2" s="1"/>
  <c r="AD1784" i="2"/>
  <c r="AF1784" i="2" s="1"/>
  <c r="AK1784" i="2"/>
  <c r="AM1784" i="2"/>
  <c r="AN1784" i="2"/>
  <c r="S1785" i="2"/>
  <c r="T1785" i="2"/>
  <c r="AI1785" i="2" s="1"/>
  <c r="V1785" i="2"/>
  <c r="AM1785" i="2" s="1"/>
  <c r="W1785" i="2"/>
  <c r="Y1785" i="2"/>
  <c r="AD1785" i="2"/>
  <c r="AN1785" i="2"/>
  <c r="AO1785" i="2" s="1"/>
  <c r="S1786" i="2"/>
  <c r="T1786" i="2"/>
  <c r="V1786" i="2"/>
  <c r="AM1786" i="2" s="1"/>
  <c r="W1786" i="2"/>
  <c r="AD1786" i="2"/>
  <c r="AI1786" i="2"/>
  <c r="S1787" i="2"/>
  <c r="T1787" i="2"/>
  <c r="AK1787" i="2" s="1"/>
  <c r="V1787" i="2"/>
  <c r="AM1787" i="2" s="1"/>
  <c r="AN1787" i="2" s="1"/>
  <c r="AO1787" i="2" s="1"/>
  <c r="W1787" i="2"/>
  <c r="Y1787" i="2"/>
  <c r="AD1787" i="2"/>
  <c r="AF1787" i="2" s="1"/>
  <c r="S1788" i="2"/>
  <c r="AJ1788" i="2" s="1"/>
  <c r="T1788" i="2"/>
  <c r="AI1788" i="2" s="1"/>
  <c r="V1788" i="2"/>
  <c r="AM1788" i="2" s="1"/>
  <c r="W1788" i="2"/>
  <c r="Y1788" i="2" s="1"/>
  <c r="Z1788" i="2"/>
  <c r="AD1788" i="2"/>
  <c r="AF1788" i="2" s="1"/>
  <c r="AH1788" i="2"/>
  <c r="S1789" i="2"/>
  <c r="T1789" i="2"/>
  <c r="V1789" i="2"/>
  <c r="AM1789" i="2" s="1"/>
  <c r="W1789" i="2"/>
  <c r="Y1789" i="2"/>
  <c r="AD1789" i="2"/>
  <c r="AH1789" i="2" s="1"/>
  <c r="AN1789" i="2"/>
  <c r="AO1789" i="2" s="1"/>
  <c r="S1790" i="2"/>
  <c r="T1790" i="2"/>
  <c r="V1790" i="2"/>
  <c r="AM1790" i="2" s="1"/>
  <c r="W1790" i="2"/>
  <c r="Z1790" i="2" s="1"/>
  <c r="AD1790" i="2"/>
  <c r="AF1790" i="2" s="1"/>
  <c r="AG1790" i="2"/>
  <c r="S1791" i="2"/>
  <c r="AK1791" i="2" s="1"/>
  <c r="T1791" i="2"/>
  <c r="V1791" i="2"/>
  <c r="AM1791" i="2" s="1"/>
  <c r="AN1791" i="2" s="1"/>
  <c r="W1791" i="2"/>
  <c r="X1791" i="2"/>
  <c r="Y1791" i="2"/>
  <c r="Z1791" i="2"/>
  <c r="AD1791" i="2"/>
  <c r="AG1791" i="2" s="1"/>
  <c r="AF1791" i="2"/>
  <c r="S1792" i="2"/>
  <c r="T1792" i="2"/>
  <c r="V1792" i="2"/>
  <c r="W1792" i="2"/>
  <c r="Y1792" i="2" s="1"/>
  <c r="AD1792" i="2"/>
  <c r="AF1792" i="2" s="1"/>
  <c r="AK1792" i="2"/>
  <c r="AM1792" i="2"/>
  <c r="AN1792" i="2"/>
  <c r="S1793" i="2"/>
  <c r="T1793" i="2"/>
  <c r="AI1793" i="2" s="1"/>
  <c r="V1793" i="2"/>
  <c r="AM1793" i="2" s="1"/>
  <c r="W1793" i="2"/>
  <c r="Y1793" i="2"/>
  <c r="AD1793" i="2"/>
  <c r="AN1793" i="2"/>
  <c r="AO1793" i="2" s="1"/>
  <c r="S1794" i="2"/>
  <c r="T1794" i="2"/>
  <c r="V1794" i="2"/>
  <c r="AM1794" i="2" s="1"/>
  <c r="W1794" i="2"/>
  <c r="AD1794" i="2"/>
  <c r="AI1794" i="2"/>
  <c r="S1795" i="2"/>
  <c r="T1795" i="2"/>
  <c r="AK1795" i="2" s="1"/>
  <c r="V1795" i="2"/>
  <c r="AM1795" i="2" s="1"/>
  <c r="AN1795" i="2" s="1"/>
  <c r="AO1795" i="2" s="1"/>
  <c r="W1795" i="2"/>
  <c r="Y1795" i="2"/>
  <c r="AD1795" i="2"/>
  <c r="AF1795" i="2" s="1"/>
  <c r="S1796" i="2"/>
  <c r="AJ1796" i="2" s="1"/>
  <c r="T1796" i="2"/>
  <c r="AI1796" i="2" s="1"/>
  <c r="V1796" i="2"/>
  <c r="AM1796" i="2" s="1"/>
  <c r="W1796" i="2"/>
  <c r="Y1796" i="2" s="1"/>
  <c r="Z1796" i="2"/>
  <c r="AD1796" i="2"/>
  <c r="AF1796" i="2" s="1"/>
  <c r="AH1796" i="2"/>
  <c r="S1797" i="2"/>
  <c r="T1797" i="2"/>
  <c r="V1797" i="2"/>
  <c r="AM1797" i="2" s="1"/>
  <c r="W1797" i="2"/>
  <c r="Y1797" i="2"/>
  <c r="AD1797" i="2"/>
  <c r="AH1797" i="2" s="1"/>
  <c r="AN1797" i="2"/>
  <c r="AO1797" i="2" s="1"/>
  <c r="S1798" i="2"/>
  <c r="T1798" i="2"/>
  <c r="V1798" i="2"/>
  <c r="AM1798" i="2" s="1"/>
  <c r="W1798" i="2"/>
  <c r="Z1798" i="2" s="1"/>
  <c r="AD1798" i="2"/>
  <c r="AF1798" i="2" s="1"/>
  <c r="AG1798" i="2"/>
  <c r="S1799" i="2"/>
  <c r="AK1799" i="2" s="1"/>
  <c r="T1799" i="2"/>
  <c r="V1799" i="2"/>
  <c r="AM1799" i="2" s="1"/>
  <c r="AN1799" i="2" s="1"/>
  <c r="W1799" i="2"/>
  <c r="X1799" i="2"/>
  <c r="Y1799" i="2"/>
  <c r="Z1799" i="2"/>
  <c r="AD1799" i="2"/>
  <c r="AG1799" i="2" s="1"/>
  <c r="AF1799" i="2"/>
  <c r="S1800" i="2"/>
  <c r="T1800" i="2"/>
  <c r="V1800" i="2"/>
  <c r="W1800" i="2"/>
  <c r="Y1800" i="2" s="1"/>
  <c r="AD1800" i="2"/>
  <c r="AF1800" i="2" s="1"/>
  <c r="AK1800" i="2"/>
  <c r="AM1800" i="2"/>
  <c r="AN1800" i="2"/>
  <c r="S1801" i="2"/>
  <c r="T1801" i="2"/>
  <c r="AI1801" i="2" s="1"/>
  <c r="V1801" i="2"/>
  <c r="AM1801" i="2" s="1"/>
  <c r="W1801" i="2"/>
  <c r="Y1801" i="2"/>
  <c r="AD1801" i="2"/>
  <c r="AN1801" i="2"/>
  <c r="AO1801" i="2" s="1"/>
  <c r="S1802" i="2"/>
  <c r="T1802" i="2"/>
  <c r="V1802" i="2"/>
  <c r="AM1802" i="2" s="1"/>
  <c r="W1802" i="2"/>
  <c r="AD1802" i="2"/>
  <c r="AI1802" i="2"/>
  <c r="S1803" i="2"/>
  <c r="T1803" i="2"/>
  <c r="AK1803" i="2" s="1"/>
  <c r="V1803" i="2"/>
  <c r="AM1803" i="2" s="1"/>
  <c r="AN1803" i="2" s="1"/>
  <c r="AO1803" i="2" s="1"/>
  <c r="W1803" i="2"/>
  <c r="Y1803" i="2"/>
  <c r="AD1803" i="2"/>
  <c r="AF1803" i="2" s="1"/>
  <c r="S1804" i="2"/>
  <c r="AJ1804" i="2" s="1"/>
  <c r="T1804" i="2"/>
  <c r="AI1804" i="2" s="1"/>
  <c r="V1804" i="2"/>
  <c r="AM1804" i="2" s="1"/>
  <c r="W1804" i="2"/>
  <c r="Y1804" i="2" s="1"/>
  <c r="Z1804" i="2"/>
  <c r="AD1804" i="2"/>
  <c r="AF1804" i="2" s="1"/>
  <c r="AH1804" i="2"/>
  <c r="S1805" i="2"/>
  <c r="T1805" i="2"/>
  <c r="V1805" i="2"/>
  <c r="AM1805" i="2" s="1"/>
  <c r="W1805" i="2"/>
  <c r="Y1805" i="2"/>
  <c r="AD1805" i="2"/>
  <c r="AH1805" i="2" s="1"/>
  <c r="AN1805" i="2"/>
  <c r="AO1805" i="2" s="1"/>
  <c r="S1806" i="2"/>
  <c r="T1806" i="2"/>
  <c r="V1806" i="2"/>
  <c r="AM1806" i="2" s="1"/>
  <c r="W1806" i="2"/>
  <c r="Z1806" i="2" s="1"/>
  <c r="AD1806" i="2"/>
  <c r="AF1806" i="2" s="1"/>
  <c r="AG1806" i="2"/>
  <c r="S1807" i="2"/>
  <c r="AK1807" i="2" s="1"/>
  <c r="T1807" i="2"/>
  <c r="V1807" i="2"/>
  <c r="AM1807" i="2" s="1"/>
  <c r="AN1807" i="2" s="1"/>
  <c r="AO1807" i="2" s="1"/>
  <c r="W1807" i="2"/>
  <c r="X1807" i="2"/>
  <c r="Y1807" i="2"/>
  <c r="Z1807" i="2"/>
  <c r="AD1807" i="2"/>
  <c r="AG1807" i="2" s="1"/>
  <c r="AF1807" i="2"/>
  <c r="S1808" i="2"/>
  <c r="T1808" i="2"/>
  <c r="V1808" i="2"/>
  <c r="W1808" i="2"/>
  <c r="Y1808" i="2" s="1"/>
  <c r="AD1808" i="2"/>
  <c r="AF1808" i="2" s="1"/>
  <c r="AK1808" i="2"/>
  <c r="AM1808" i="2"/>
  <c r="AN1808" i="2"/>
  <c r="S1809" i="2"/>
  <c r="T1809" i="2"/>
  <c r="AI1809" i="2" s="1"/>
  <c r="V1809" i="2"/>
  <c r="AM1809" i="2" s="1"/>
  <c r="W1809" i="2"/>
  <c r="Y1809" i="2"/>
  <c r="AD1809" i="2"/>
  <c r="AN1809" i="2"/>
  <c r="AO1809" i="2" s="1"/>
  <c r="S1810" i="2"/>
  <c r="T1810" i="2"/>
  <c r="V1810" i="2"/>
  <c r="AM1810" i="2" s="1"/>
  <c r="W1810" i="2"/>
  <c r="AD1810" i="2"/>
  <c r="AI1810" i="2"/>
  <c r="S1811" i="2"/>
  <c r="T1811" i="2"/>
  <c r="AK1811" i="2" s="1"/>
  <c r="V1811" i="2"/>
  <c r="AM1811" i="2" s="1"/>
  <c r="AN1811" i="2" s="1"/>
  <c r="AO1811" i="2" s="1"/>
  <c r="W1811" i="2"/>
  <c r="Y1811" i="2"/>
  <c r="AD1811" i="2"/>
  <c r="AF1811" i="2" s="1"/>
  <c r="S1812" i="2"/>
  <c r="AJ1812" i="2" s="1"/>
  <c r="T1812" i="2"/>
  <c r="AI1812" i="2" s="1"/>
  <c r="V1812" i="2"/>
  <c r="AM1812" i="2" s="1"/>
  <c r="W1812" i="2"/>
  <c r="Y1812" i="2" s="1"/>
  <c r="Z1812" i="2"/>
  <c r="AD1812" i="2"/>
  <c r="AF1812" i="2" s="1"/>
  <c r="AH1812" i="2"/>
  <c r="S1813" i="2"/>
  <c r="T1813" i="2"/>
  <c r="V1813" i="2"/>
  <c r="AM1813" i="2" s="1"/>
  <c r="W1813" i="2"/>
  <c r="Y1813" i="2"/>
  <c r="AD1813" i="2"/>
  <c r="AH1813" i="2" s="1"/>
  <c r="AN1813" i="2"/>
  <c r="AO1813" i="2" s="1"/>
  <c r="S1814" i="2"/>
  <c r="T1814" i="2"/>
  <c r="V1814" i="2"/>
  <c r="AM1814" i="2" s="1"/>
  <c r="W1814" i="2"/>
  <c r="Z1814" i="2" s="1"/>
  <c r="AD1814" i="2"/>
  <c r="AF1814" i="2" s="1"/>
  <c r="AG1814" i="2"/>
  <c r="S1815" i="2"/>
  <c r="AK1815" i="2" s="1"/>
  <c r="T1815" i="2"/>
  <c r="V1815" i="2"/>
  <c r="AM1815" i="2" s="1"/>
  <c r="W1815" i="2"/>
  <c r="X1815" i="2"/>
  <c r="AA1815" i="2" s="1"/>
  <c r="Y1815" i="2"/>
  <c r="Z1815" i="2"/>
  <c r="AD1815" i="2"/>
  <c r="AG1815" i="2" s="1"/>
  <c r="AF1815" i="2"/>
  <c r="S1816" i="2"/>
  <c r="T1816" i="2"/>
  <c r="V1816" i="2"/>
  <c r="W1816" i="2"/>
  <c r="Y1816" i="2" s="1"/>
  <c r="AD1816" i="2"/>
  <c r="AF1816" i="2" s="1"/>
  <c r="AK1816" i="2"/>
  <c r="AM1816" i="2"/>
  <c r="AN1816" i="2"/>
  <c r="S1817" i="2"/>
  <c r="T1817" i="2"/>
  <c r="AI1817" i="2" s="1"/>
  <c r="V1817" i="2"/>
  <c r="AM1817" i="2" s="1"/>
  <c r="W1817" i="2"/>
  <c r="Y1817" i="2"/>
  <c r="AD1817" i="2"/>
  <c r="AN1817" i="2"/>
  <c r="AO1817" i="2" s="1"/>
  <c r="S1818" i="2"/>
  <c r="T1818" i="2"/>
  <c r="AI1818" i="2" s="1"/>
  <c r="V1818" i="2"/>
  <c r="AM1818" i="2" s="1"/>
  <c r="W1818" i="2"/>
  <c r="AD1818" i="2"/>
  <c r="AF1818" i="2" s="1"/>
  <c r="AG1818" i="2"/>
  <c r="S1819" i="2"/>
  <c r="AI1819" i="2" s="1"/>
  <c r="T1819" i="2"/>
  <c r="V1819" i="2"/>
  <c r="AM1819" i="2" s="1"/>
  <c r="AN1819" i="2" s="1"/>
  <c r="AO1819" i="2" s="1"/>
  <c r="W1819" i="2"/>
  <c r="Y1819" i="2" s="1"/>
  <c r="X1819" i="2"/>
  <c r="AA1819" i="2" s="1"/>
  <c r="Z1819" i="2"/>
  <c r="AD1819" i="2"/>
  <c r="AG1819" i="2" s="1"/>
  <c r="AF1819" i="2"/>
  <c r="AK1819" i="2"/>
  <c r="S1820" i="2"/>
  <c r="T1820" i="2"/>
  <c r="AK1820" i="2" s="1"/>
  <c r="V1820" i="2"/>
  <c r="AM1820" i="2" s="1"/>
  <c r="W1820" i="2"/>
  <c r="AD1820" i="2"/>
  <c r="AI1820" i="2"/>
  <c r="S1821" i="2"/>
  <c r="AJ1821" i="2" s="1"/>
  <c r="T1821" i="2"/>
  <c r="V1821" i="2"/>
  <c r="AM1821" i="2" s="1"/>
  <c r="AN1821" i="2" s="1"/>
  <c r="AO1821" i="2" s="1"/>
  <c r="W1821" i="2"/>
  <c r="Y1821" i="2" s="1"/>
  <c r="X1821" i="2"/>
  <c r="AA1821" i="2" s="1"/>
  <c r="Z1821" i="2"/>
  <c r="AD1821" i="2"/>
  <c r="S1822" i="2"/>
  <c r="AJ1822" i="2" s="1"/>
  <c r="T1822" i="2"/>
  <c r="V1822" i="2"/>
  <c r="W1822" i="2"/>
  <c r="Y1822" i="2" s="1"/>
  <c r="X1822" i="2"/>
  <c r="AA1822" i="2" s="1"/>
  <c r="Z1822" i="2"/>
  <c r="AD1822" i="2"/>
  <c r="AM1822" i="2"/>
  <c r="S1823" i="2"/>
  <c r="T1823" i="2"/>
  <c r="AK1823" i="2" s="1"/>
  <c r="V1823" i="2"/>
  <c r="AM1823" i="2" s="1"/>
  <c r="W1823" i="2"/>
  <c r="Y1823" i="2"/>
  <c r="AD1823" i="2"/>
  <c r="S1824" i="2"/>
  <c r="T1824" i="2"/>
  <c r="V1824" i="2"/>
  <c r="AM1824" i="2" s="1"/>
  <c r="AN1824" i="2" s="1"/>
  <c r="W1824" i="2"/>
  <c r="Y1824" i="2" s="1"/>
  <c r="AD1824" i="2"/>
  <c r="AF1824" i="2" s="1"/>
  <c r="S1825" i="2"/>
  <c r="T1825" i="2"/>
  <c r="V1825" i="2"/>
  <c r="AM1825" i="2" s="1"/>
  <c r="AN1825" i="2" s="1"/>
  <c r="AO1825" i="2" s="1"/>
  <c r="W1825" i="2"/>
  <c r="X1825" i="2"/>
  <c r="AA1825" i="2" s="1"/>
  <c r="Y1825" i="2"/>
  <c r="Z1825" i="2"/>
  <c r="AD1825" i="2"/>
  <c r="AG1825" i="2"/>
  <c r="S1826" i="2"/>
  <c r="AJ1826" i="2" s="1"/>
  <c r="T1826" i="2"/>
  <c r="V1826" i="2"/>
  <c r="AM1826" i="2" s="1"/>
  <c r="W1826" i="2"/>
  <c r="Y1826" i="2" s="1"/>
  <c r="X1826" i="2"/>
  <c r="AA1826" i="2" s="1"/>
  <c r="AD1826" i="2"/>
  <c r="AI1826" i="2"/>
  <c r="S1827" i="2"/>
  <c r="T1827" i="2"/>
  <c r="AK1827" i="2" s="1"/>
  <c r="V1827" i="2"/>
  <c r="AM1827" i="2" s="1"/>
  <c r="AN1827" i="2" s="1"/>
  <c r="AO1827" i="2" s="1"/>
  <c r="W1827" i="2"/>
  <c r="Y1827" i="2"/>
  <c r="AD1827" i="2"/>
  <c r="AF1827" i="2" s="1"/>
  <c r="AG1827" i="2"/>
  <c r="S1828" i="2"/>
  <c r="T1828" i="2"/>
  <c r="V1828" i="2"/>
  <c r="AM1828" i="2" s="1"/>
  <c r="W1828" i="2"/>
  <c r="Y1828" i="2" s="1"/>
  <c r="Z1828" i="2"/>
  <c r="AD1828" i="2"/>
  <c r="AF1828" i="2" s="1"/>
  <c r="S1829" i="2"/>
  <c r="T1829" i="2"/>
  <c r="V1829" i="2"/>
  <c r="AM1829" i="2" s="1"/>
  <c r="W1829" i="2"/>
  <c r="Y1829" i="2"/>
  <c r="AD1829" i="2"/>
  <c r="AH1829" i="2" s="1"/>
  <c r="AN1829" i="2"/>
  <c r="AO1829" i="2" s="1"/>
  <c r="S1830" i="2"/>
  <c r="T1830" i="2"/>
  <c r="V1830" i="2"/>
  <c r="W1830" i="2"/>
  <c r="Z1830" i="2"/>
  <c r="AD1830" i="2"/>
  <c r="AF1830" i="2" s="1"/>
  <c r="AG1830" i="2"/>
  <c r="AM1830" i="2"/>
  <c r="S1831" i="2"/>
  <c r="T1831" i="2"/>
  <c r="V1831" i="2"/>
  <c r="AM1831" i="2" s="1"/>
  <c r="W1831" i="2"/>
  <c r="Y1831" i="2" s="1"/>
  <c r="X1831" i="2"/>
  <c r="AA1831" i="2" s="1"/>
  <c r="Z1831" i="2"/>
  <c r="AD1831" i="2"/>
  <c r="AG1831" i="2" s="1"/>
  <c r="AF1831" i="2"/>
  <c r="AK1831" i="2"/>
  <c r="S1832" i="2"/>
  <c r="T1832" i="2"/>
  <c r="V1832" i="2"/>
  <c r="W1832" i="2"/>
  <c r="Y1832" i="2" s="1"/>
  <c r="AD1832" i="2"/>
  <c r="AF1832" i="2" s="1"/>
  <c r="AK1832" i="2"/>
  <c r="AM1832" i="2"/>
  <c r="AN1832" i="2"/>
  <c r="S1833" i="2"/>
  <c r="T1833" i="2"/>
  <c r="AI1833" i="2" s="1"/>
  <c r="V1833" i="2"/>
  <c r="AM1833" i="2" s="1"/>
  <c r="W1833" i="2"/>
  <c r="Y1833" i="2"/>
  <c r="AD1833" i="2"/>
  <c r="AN1833" i="2"/>
  <c r="AO1833" i="2" s="1"/>
  <c r="S1834" i="2"/>
  <c r="T1834" i="2"/>
  <c r="AI1834" i="2" s="1"/>
  <c r="V1834" i="2"/>
  <c r="AM1834" i="2" s="1"/>
  <c r="W1834" i="2"/>
  <c r="AD1834" i="2"/>
  <c r="AF1834" i="2" s="1"/>
  <c r="AG1834" i="2"/>
  <c r="S1835" i="2"/>
  <c r="AI1835" i="2" s="1"/>
  <c r="T1835" i="2"/>
  <c r="V1835" i="2"/>
  <c r="AM1835" i="2" s="1"/>
  <c r="AN1835" i="2" s="1"/>
  <c r="AO1835" i="2" s="1"/>
  <c r="W1835" i="2"/>
  <c r="X1835" i="2"/>
  <c r="AA1835" i="2" s="1"/>
  <c r="Y1835" i="2"/>
  <c r="Z1835" i="2"/>
  <c r="AD1835" i="2"/>
  <c r="AF1835" i="2"/>
  <c r="AG1835" i="2"/>
  <c r="AK1835" i="2"/>
  <c r="S1836" i="2"/>
  <c r="T1836" i="2"/>
  <c r="AK1836" i="2" s="1"/>
  <c r="V1836" i="2"/>
  <c r="AM1836" i="2" s="1"/>
  <c r="W1836" i="2"/>
  <c r="AD1836" i="2"/>
  <c r="AI1836" i="2"/>
  <c r="S1837" i="2"/>
  <c r="T1837" i="2"/>
  <c r="V1837" i="2"/>
  <c r="AM1837" i="2" s="1"/>
  <c r="AN1837" i="2" s="1"/>
  <c r="AO1837" i="2" s="1"/>
  <c r="W1837" i="2"/>
  <c r="X1837" i="2"/>
  <c r="AA1837" i="2" s="1"/>
  <c r="Y1837" i="2"/>
  <c r="Z1837" i="2"/>
  <c r="AD1837" i="2"/>
  <c r="AJ1837" i="2"/>
  <c r="S1838" i="2"/>
  <c r="AJ1838" i="2" s="1"/>
  <c r="T1838" i="2"/>
  <c r="V1838" i="2"/>
  <c r="W1838" i="2"/>
  <c r="Y1838" i="2" s="1"/>
  <c r="X1838" i="2"/>
  <c r="AA1838" i="2" s="1"/>
  <c r="AD1838" i="2"/>
  <c r="AM1838" i="2"/>
  <c r="S1839" i="2"/>
  <c r="T1839" i="2"/>
  <c r="AK1839" i="2" s="1"/>
  <c r="V1839" i="2"/>
  <c r="AM1839" i="2" s="1"/>
  <c r="AN1839" i="2" s="1"/>
  <c r="W1839" i="2"/>
  <c r="Y1839" i="2"/>
  <c r="AD1839" i="2"/>
  <c r="AI1839" i="2"/>
  <c r="S1840" i="2"/>
  <c r="T1840" i="2"/>
  <c r="V1840" i="2"/>
  <c r="AM1840" i="2" s="1"/>
  <c r="AN1840" i="2" s="1"/>
  <c r="W1840" i="2"/>
  <c r="Y1840" i="2" s="1"/>
  <c r="AD1840" i="2"/>
  <c r="AF1840" i="2" s="1"/>
  <c r="S1841" i="2"/>
  <c r="T1841" i="2"/>
  <c r="V1841" i="2"/>
  <c r="AM1841" i="2" s="1"/>
  <c r="AN1841" i="2" s="1"/>
  <c r="AO1841" i="2" s="1"/>
  <c r="W1841" i="2"/>
  <c r="Y1841" i="2" s="1"/>
  <c r="X1841" i="2"/>
  <c r="AA1841" i="2" s="1"/>
  <c r="Z1841" i="2"/>
  <c r="AD1841" i="2"/>
  <c r="AG1841" i="2"/>
  <c r="S1842" i="2"/>
  <c r="AJ1842" i="2" s="1"/>
  <c r="T1842" i="2"/>
  <c r="V1842" i="2"/>
  <c r="AM1842" i="2" s="1"/>
  <c r="W1842" i="2"/>
  <c r="Y1842" i="2" s="1"/>
  <c r="X1842" i="2"/>
  <c r="AA1842" i="2" s="1"/>
  <c r="AD1842" i="2"/>
  <c r="S1843" i="2"/>
  <c r="T1843" i="2"/>
  <c r="AK1843" i="2" s="1"/>
  <c r="V1843" i="2"/>
  <c r="AM1843" i="2" s="1"/>
  <c r="AN1843" i="2" s="1"/>
  <c r="AO1843" i="2" s="1"/>
  <c r="W1843" i="2"/>
  <c r="Y1843" i="2" s="1"/>
  <c r="AD1843" i="2"/>
  <c r="AF1843" i="2" s="1"/>
  <c r="S1844" i="2"/>
  <c r="AJ1844" i="2" s="1"/>
  <c r="T1844" i="2"/>
  <c r="V1844" i="2"/>
  <c r="AM1844" i="2" s="1"/>
  <c r="W1844" i="2"/>
  <c r="Y1844" i="2" s="1"/>
  <c r="Z1844" i="2"/>
  <c r="AD1844" i="2"/>
  <c r="AF1844" i="2" s="1"/>
  <c r="AH1844" i="2"/>
  <c r="AK1844" i="2"/>
  <c r="S1845" i="2"/>
  <c r="T1845" i="2"/>
  <c r="AK1845" i="2" s="1"/>
  <c r="V1845" i="2"/>
  <c r="AM1845" i="2" s="1"/>
  <c r="W1845" i="2"/>
  <c r="Y1845" i="2" s="1"/>
  <c r="AD1845" i="2"/>
  <c r="AH1845" i="2" s="1"/>
  <c r="AJ1845" i="2"/>
  <c r="AN1845" i="2"/>
  <c r="AO1845" i="2" s="1"/>
  <c r="S1846" i="2"/>
  <c r="T1846" i="2"/>
  <c r="V1846" i="2"/>
  <c r="AM1846" i="2" s="1"/>
  <c r="W1846" i="2"/>
  <c r="Z1846" i="2" s="1"/>
  <c r="AD1846" i="2"/>
  <c r="AF1846" i="2" s="1"/>
  <c r="AG1846" i="2"/>
  <c r="S1847" i="2"/>
  <c r="AJ1847" i="2" s="1"/>
  <c r="T1847" i="2"/>
  <c r="V1847" i="2"/>
  <c r="AM1847" i="2" s="1"/>
  <c r="W1847" i="2"/>
  <c r="X1847" i="2"/>
  <c r="Y1847" i="2"/>
  <c r="Z1847" i="2"/>
  <c r="AD1847" i="2"/>
  <c r="AG1847" i="2" s="1"/>
  <c r="AF1847" i="2"/>
  <c r="S1848" i="2"/>
  <c r="T1848" i="2"/>
  <c r="V1848" i="2"/>
  <c r="W1848" i="2"/>
  <c r="Y1848" i="2" s="1"/>
  <c r="AD1848" i="2"/>
  <c r="AF1848" i="2" s="1"/>
  <c r="AK1848" i="2"/>
  <c r="AM1848" i="2"/>
  <c r="AN1848" i="2"/>
  <c r="S1849" i="2"/>
  <c r="T1849" i="2"/>
  <c r="AI1849" i="2" s="1"/>
  <c r="V1849" i="2"/>
  <c r="AM1849" i="2" s="1"/>
  <c r="W1849" i="2"/>
  <c r="X1849" i="2" s="1"/>
  <c r="Y1849" i="2"/>
  <c r="Z1849" i="2"/>
  <c r="AD1849" i="2"/>
  <c r="AN1849" i="2"/>
  <c r="AO1849" i="2" s="1"/>
  <c r="S1850" i="2"/>
  <c r="T1850" i="2"/>
  <c r="AI1850" i="2" s="1"/>
  <c r="V1850" i="2"/>
  <c r="AM1850" i="2" s="1"/>
  <c r="W1850" i="2"/>
  <c r="Y1850" i="2" s="1"/>
  <c r="X1850" i="2"/>
  <c r="AD1850" i="2"/>
  <c r="S1851" i="2"/>
  <c r="T1851" i="2"/>
  <c r="AK1851" i="2" s="1"/>
  <c r="V1851" i="2"/>
  <c r="AM1851" i="2" s="1"/>
  <c r="AN1851" i="2" s="1"/>
  <c r="AO1851" i="2" s="1"/>
  <c r="W1851" i="2"/>
  <c r="Z1851" i="2" s="1"/>
  <c r="X1851" i="2"/>
  <c r="Y1851" i="2"/>
  <c r="AD1851" i="2"/>
  <c r="AF1851" i="2" s="1"/>
  <c r="S1852" i="2"/>
  <c r="T1852" i="2"/>
  <c r="AI1852" i="2" s="1"/>
  <c r="V1852" i="2"/>
  <c r="AM1852" i="2" s="1"/>
  <c r="W1852" i="2"/>
  <c r="Y1852" i="2" s="1"/>
  <c r="Z1852" i="2"/>
  <c r="AD1852" i="2"/>
  <c r="AF1852" i="2" s="1"/>
  <c r="S1853" i="2"/>
  <c r="T1853" i="2"/>
  <c r="AJ1853" i="2" s="1"/>
  <c r="V1853" i="2"/>
  <c r="W1853" i="2"/>
  <c r="Z1853" i="2" s="1"/>
  <c r="X1853" i="2"/>
  <c r="Y1853" i="2"/>
  <c r="AD1853" i="2"/>
  <c r="AF1853" i="2" s="1"/>
  <c r="AM1853" i="2"/>
  <c r="AN1853" i="2"/>
  <c r="AO1853" i="2" s="1"/>
  <c r="S1854" i="2"/>
  <c r="T1854" i="2"/>
  <c r="AI1854" i="2" s="1"/>
  <c r="V1854" i="2"/>
  <c r="AM1854" i="2" s="1"/>
  <c r="W1854" i="2"/>
  <c r="Y1854" i="2" s="1"/>
  <c r="X1854" i="2"/>
  <c r="Z1854" i="2"/>
  <c r="AD1854" i="2"/>
  <c r="AH1854" i="2" s="1"/>
  <c r="AK1854" i="2"/>
  <c r="S1855" i="2"/>
  <c r="AJ1855" i="2" s="1"/>
  <c r="T1855" i="2"/>
  <c r="V1855" i="2"/>
  <c r="AM1855" i="2" s="1"/>
  <c r="W1855" i="2"/>
  <c r="Y1855" i="2" s="1"/>
  <c r="X1855" i="2"/>
  <c r="AD1855" i="2"/>
  <c r="AF1855" i="2" s="1"/>
  <c r="AI1855" i="2"/>
  <c r="S1856" i="2"/>
  <c r="T1856" i="2"/>
  <c r="AI1856" i="2" s="1"/>
  <c r="V1856" i="2"/>
  <c r="AM1856" i="2" s="1"/>
  <c r="W1856" i="2"/>
  <c r="Y1856" i="2" s="1"/>
  <c r="AD1856" i="2"/>
  <c r="AH1856" i="2" s="1"/>
  <c r="AG1856" i="2"/>
  <c r="AK1856" i="2"/>
  <c r="S1857" i="2"/>
  <c r="T1857" i="2"/>
  <c r="AI1857" i="2" s="1"/>
  <c r="V1857" i="2"/>
  <c r="AM1857" i="2" s="1"/>
  <c r="W1857" i="2"/>
  <c r="Z1857" i="2" s="1"/>
  <c r="X1857" i="2"/>
  <c r="Y1857" i="2"/>
  <c r="AD1857" i="2"/>
  <c r="AF1857" i="2" s="1"/>
  <c r="S1858" i="2"/>
  <c r="AJ1858" i="2" s="1"/>
  <c r="T1858" i="2"/>
  <c r="V1858" i="2"/>
  <c r="AM1858" i="2" s="1"/>
  <c r="W1858" i="2"/>
  <c r="Y1858" i="2" s="1"/>
  <c r="X1858" i="2"/>
  <c r="AD1858" i="2"/>
  <c r="AG1858" i="2"/>
  <c r="AI1858" i="2"/>
  <c r="S1859" i="2"/>
  <c r="T1859" i="2"/>
  <c r="AI1859" i="2" s="1"/>
  <c r="V1859" i="2"/>
  <c r="AM1859" i="2" s="1"/>
  <c r="W1859" i="2"/>
  <c r="X1859" i="2"/>
  <c r="Y1859" i="2"/>
  <c r="Z1859" i="2"/>
  <c r="AD1859" i="2"/>
  <c r="AF1859" i="2" s="1"/>
  <c r="S1860" i="2"/>
  <c r="T1860" i="2"/>
  <c r="AI1860" i="2" s="1"/>
  <c r="V1860" i="2"/>
  <c r="AM1860" i="2" s="1"/>
  <c r="W1860" i="2"/>
  <c r="Y1860" i="2" s="1"/>
  <c r="X1860" i="2"/>
  <c r="Z1860" i="2"/>
  <c r="AD1860" i="2"/>
  <c r="AG1860" i="2"/>
  <c r="AK1860" i="2"/>
  <c r="S1861" i="2"/>
  <c r="T1861" i="2"/>
  <c r="AI1861" i="2" s="1"/>
  <c r="V1861" i="2"/>
  <c r="AM1861" i="2" s="1"/>
  <c r="W1861" i="2"/>
  <c r="X1861" i="2" s="1"/>
  <c r="AD1861" i="2"/>
  <c r="AF1861" i="2" s="1"/>
  <c r="S1862" i="2"/>
  <c r="T1862" i="2"/>
  <c r="AI1862" i="2" s="1"/>
  <c r="V1862" i="2"/>
  <c r="AM1862" i="2" s="1"/>
  <c r="W1862" i="2"/>
  <c r="Y1862" i="2" s="1"/>
  <c r="X1862" i="2"/>
  <c r="Z1862" i="2"/>
  <c r="AD1862" i="2"/>
  <c r="AH1862" i="2" s="1"/>
  <c r="AK1862" i="2"/>
  <c r="S1863" i="2"/>
  <c r="AJ1863" i="2" s="1"/>
  <c r="T1863" i="2"/>
  <c r="V1863" i="2"/>
  <c r="AM1863" i="2" s="1"/>
  <c r="W1863" i="2"/>
  <c r="Y1863" i="2" s="1"/>
  <c r="X1863" i="2"/>
  <c r="AD1863" i="2"/>
  <c r="AF1863" i="2" s="1"/>
  <c r="AI1863" i="2"/>
  <c r="S1864" i="2"/>
  <c r="T1864" i="2"/>
  <c r="AI1864" i="2" s="1"/>
  <c r="V1864" i="2"/>
  <c r="AM1864" i="2" s="1"/>
  <c r="W1864" i="2"/>
  <c r="Y1864" i="2" s="1"/>
  <c r="AD1864" i="2"/>
  <c r="AH1864" i="2" s="1"/>
  <c r="AG1864" i="2"/>
  <c r="AK1864" i="2"/>
  <c r="S1865" i="2"/>
  <c r="T1865" i="2"/>
  <c r="AI1865" i="2" s="1"/>
  <c r="V1865" i="2"/>
  <c r="AM1865" i="2" s="1"/>
  <c r="W1865" i="2"/>
  <c r="Z1865" i="2" s="1"/>
  <c r="X1865" i="2"/>
  <c r="Y1865" i="2"/>
  <c r="AD1865" i="2"/>
  <c r="AF1865" i="2" s="1"/>
  <c r="S1866" i="2"/>
  <c r="AJ1866" i="2" s="1"/>
  <c r="T1866" i="2"/>
  <c r="V1866" i="2"/>
  <c r="AM1866" i="2" s="1"/>
  <c r="W1866" i="2"/>
  <c r="Y1866" i="2" s="1"/>
  <c r="X1866" i="2"/>
  <c r="AD1866" i="2"/>
  <c r="AG1866" i="2"/>
  <c r="AI1866" i="2"/>
  <c r="S1867" i="2"/>
  <c r="T1867" i="2"/>
  <c r="AI1867" i="2" s="1"/>
  <c r="V1867" i="2"/>
  <c r="AM1867" i="2" s="1"/>
  <c r="W1867" i="2"/>
  <c r="X1867" i="2"/>
  <c r="Y1867" i="2"/>
  <c r="Z1867" i="2"/>
  <c r="AD1867" i="2"/>
  <c r="AF1867" i="2" s="1"/>
  <c r="S1868" i="2"/>
  <c r="T1868" i="2"/>
  <c r="AI1868" i="2" s="1"/>
  <c r="V1868" i="2"/>
  <c r="AM1868" i="2" s="1"/>
  <c r="W1868" i="2"/>
  <c r="Y1868" i="2" s="1"/>
  <c r="X1868" i="2"/>
  <c r="Z1868" i="2"/>
  <c r="AD1868" i="2"/>
  <c r="AG1868" i="2"/>
  <c r="AK1868" i="2"/>
  <c r="S1869" i="2"/>
  <c r="T1869" i="2"/>
  <c r="AI1869" i="2" s="1"/>
  <c r="V1869" i="2"/>
  <c r="AM1869" i="2" s="1"/>
  <c r="W1869" i="2"/>
  <c r="X1869" i="2" s="1"/>
  <c r="AD1869" i="2"/>
  <c r="AF1869" i="2" s="1"/>
  <c r="S1870" i="2"/>
  <c r="T1870" i="2"/>
  <c r="AI1870" i="2" s="1"/>
  <c r="V1870" i="2"/>
  <c r="AM1870" i="2" s="1"/>
  <c r="W1870" i="2"/>
  <c r="Y1870" i="2" s="1"/>
  <c r="X1870" i="2"/>
  <c r="Z1870" i="2"/>
  <c r="AD1870" i="2"/>
  <c r="AH1870" i="2" s="1"/>
  <c r="AK1870" i="2"/>
  <c r="S1871" i="2"/>
  <c r="AJ1871" i="2" s="1"/>
  <c r="T1871" i="2"/>
  <c r="V1871" i="2"/>
  <c r="AM1871" i="2" s="1"/>
  <c r="W1871" i="2"/>
  <c r="Y1871" i="2" s="1"/>
  <c r="X1871" i="2"/>
  <c r="AD1871" i="2"/>
  <c r="AF1871" i="2" s="1"/>
  <c r="AI1871" i="2"/>
  <c r="S1872" i="2"/>
  <c r="T1872" i="2"/>
  <c r="AI1872" i="2" s="1"/>
  <c r="V1872" i="2"/>
  <c r="AM1872" i="2" s="1"/>
  <c r="W1872" i="2"/>
  <c r="Y1872" i="2" s="1"/>
  <c r="AD1872" i="2"/>
  <c r="AH1872" i="2" s="1"/>
  <c r="AG1872" i="2"/>
  <c r="AK1872" i="2"/>
  <c r="S1873" i="2"/>
  <c r="T1873" i="2"/>
  <c r="AI1873" i="2" s="1"/>
  <c r="V1873" i="2"/>
  <c r="AM1873" i="2" s="1"/>
  <c r="W1873" i="2"/>
  <c r="Z1873" i="2" s="1"/>
  <c r="X1873" i="2"/>
  <c r="Y1873" i="2"/>
  <c r="AD1873" i="2"/>
  <c r="AF1873" i="2" s="1"/>
  <c r="S1874" i="2"/>
  <c r="AJ1874" i="2" s="1"/>
  <c r="T1874" i="2"/>
  <c r="V1874" i="2"/>
  <c r="AM1874" i="2" s="1"/>
  <c r="W1874" i="2"/>
  <c r="Y1874" i="2" s="1"/>
  <c r="X1874" i="2"/>
  <c r="AD1874" i="2"/>
  <c r="AG1874" i="2"/>
  <c r="AI1874" i="2"/>
  <c r="S1875" i="2"/>
  <c r="T1875" i="2"/>
  <c r="AI1875" i="2" s="1"/>
  <c r="V1875" i="2"/>
  <c r="AM1875" i="2" s="1"/>
  <c r="W1875" i="2"/>
  <c r="X1875" i="2"/>
  <c r="Y1875" i="2"/>
  <c r="Z1875" i="2"/>
  <c r="AD1875" i="2"/>
  <c r="AF1875" i="2" s="1"/>
  <c r="S1876" i="2"/>
  <c r="T1876" i="2"/>
  <c r="AI1876" i="2" s="1"/>
  <c r="V1876" i="2"/>
  <c r="AM1876" i="2" s="1"/>
  <c r="W1876" i="2"/>
  <c r="Y1876" i="2" s="1"/>
  <c r="X1876" i="2"/>
  <c r="Z1876" i="2"/>
  <c r="AD1876" i="2"/>
  <c r="AG1876" i="2"/>
  <c r="AK1876" i="2"/>
  <c r="S1877" i="2"/>
  <c r="T1877" i="2"/>
  <c r="AI1877" i="2" s="1"/>
  <c r="V1877" i="2"/>
  <c r="AM1877" i="2" s="1"/>
  <c r="W1877" i="2"/>
  <c r="X1877" i="2" s="1"/>
  <c r="AD1877" i="2"/>
  <c r="AF1877" i="2" s="1"/>
  <c r="S1878" i="2"/>
  <c r="T1878" i="2"/>
  <c r="AI1878" i="2" s="1"/>
  <c r="V1878" i="2"/>
  <c r="AM1878" i="2" s="1"/>
  <c r="W1878" i="2"/>
  <c r="Y1878" i="2" s="1"/>
  <c r="X1878" i="2"/>
  <c r="Z1878" i="2"/>
  <c r="AD1878" i="2"/>
  <c r="AH1878" i="2" s="1"/>
  <c r="AK1878" i="2"/>
  <c r="S1879" i="2"/>
  <c r="AJ1879" i="2" s="1"/>
  <c r="T1879" i="2"/>
  <c r="V1879" i="2"/>
  <c r="AM1879" i="2" s="1"/>
  <c r="W1879" i="2"/>
  <c r="Y1879" i="2" s="1"/>
  <c r="X1879" i="2"/>
  <c r="AD1879" i="2"/>
  <c r="AF1879" i="2" s="1"/>
  <c r="AI1879" i="2"/>
  <c r="S1880" i="2"/>
  <c r="T1880" i="2"/>
  <c r="AI1880" i="2" s="1"/>
  <c r="V1880" i="2"/>
  <c r="AM1880" i="2" s="1"/>
  <c r="W1880" i="2"/>
  <c r="Y1880" i="2" s="1"/>
  <c r="AD1880" i="2"/>
  <c r="AH1880" i="2" s="1"/>
  <c r="AG1880" i="2"/>
  <c r="AK1880" i="2"/>
  <c r="S1881" i="2"/>
  <c r="T1881" i="2"/>
  <c r="AI1881" i="2" s="1"/>
  <c r="V1881" i="2"/>
  <c r="AM1881" i="2" s="1"/>
  <c r="W1881" i="2"/>
  <c r="Z1881" i="2" s="1"/>
  <c r="X1881" i="2"/>
  <c r="Y1881" i="2"/>
  <c r="AD1881" i="2"/>
  <c r="AF1881" i="2" s="1"/>
  <c r="S1882" i="2"/>
  <c r="AJ1882" i="2" s="1"/>
  <c r="T1882" i="2"/>
  <c r="V1882" i="2"/>
  <c r="AM1882" i="2" s="1"/>
  <c r="W1882" i="2"/>
  <c r="Y1882" i="2" s="1"/>
  <c r="X1882" i="2"/>
  <c r="AD1882" i="2"/>
  <c r="AG1882" i="2"/>
  <c r="AI1882" i="2"/>
  <c r="S1883" i="2"/>
  <c r="T1883" i="2"/>
  <c r="AI1883" i="2" s="1"/>
  <c r="V1883" i="2"/>
  <c r="AM1883" i="2" s="1"/>
  <c r="W1883" i="2"/>
  <c r="X1883" i="2"/>
  <c r="Y1883" i="2"/>
  <c r="Z1883" i="2"/>
  <c r="AD1883" i="2"/>
  <c r="AF1883" i="2" s="1"/>
  <c r="S1884" i="2"/>
  <c r="T1884" i="2"/>
  <c r="AI1884" i="2" s="1"/>
  <c r="V1884" i="2"/>
  <c r="AM1884" i="2" s="1"/>
  <c r="W1884" i="2"/>
  <c r="Y1884" i="2" s="1"/>
  <c r="X1884" i="2"/>
  <c r="Z1884" i="2"/>
  <c r="AD1884" i="2"/>
  <c r="AG1884" i="2"/>
  <c r="AK1884" i="2"/>
  <c r="S1885" i="2"/>
  <c r="T1885" i="2"/>
  <c r="AI1885" i="2" s="1"/>
  <c r="V1885" i="2"/>
  <c r="AM1885" i="2" s="1"/>
  <c r="W1885" i="2"/>
  <c r="X1885" i="2" s="1"/>
  <c r="AD1885" i="2"/>
  <c r="AF1885" i="2" s="1"/>
  <c r="S1886" i="2"/>
  <c r="T1886" i="2"/>
  <c r="AI1886" i="2" s="1"/>
  <c r="V1886" i="2"/>
  <c r="AM1886" i="2" s="1"/>
  <c r="W1886" i="2"/>
  <c r="Y1886" i="2" s="1"/>
  <c r="X1886" i="2"/>
  <c r="Z1886" i="2"/>
  <c r="AD1886" i="2"/>
  <c r="AH1886" i="2" s="1"/>
  <c r="AK1886" i="2"/>
  <c r="S1887" i="2"/>
  <c r="AJ1887" i="2" s="1"/>
  <c r="T1887" i="2"/>
  <c r="V1887" i="2"/>
  <c r="AM1887" i="2" s="1"/>
  <c r="W1887" i="2"/>
  <c r="Y1887" i="2" s="1"/>
  <c r="X1887" i="2"/>
  <c r="AD1887" i="2"/>
  <c r="AF1887" i="2" s="1"/>
  <c r="AI1887" i="2"/>
  <c r="S1888" i="2"/>
  <c r="T1888" i="2"/>
  <c r="AI1888" i="2" s="1"/>
  <c r="V1888" i="2"/>
  <c r="AM1888" i="2" s="1"/>
  <c r="W1888" i="2"/>
  <c r="Y1888" i="2" s="1"/>
  <c r="AD1888" i="2"/>
  <c r="AH1888" i="2" s="1"/>
  <c r="AG1888" i="2"/>
  <c r="AK1888" i="2"/>
  <c r="S1889" i="2"/>
  <c r="T1889" i="2"/>
  <c r="AI1889" i="2" s="1"/>
  <c r="V1889" i="2"/>
  <c r="AM1889" i="2" s="1"/>
  <c r="W1889" i="2"/>
  <c r="Z1889" i="2" s="1"/>
  <c r="X1889" i="2"/>
  <c r="Y1889" i="2"/>
  <c r="AD1889" i="2"/>
  <c r="AF1889" i="2" s="1"/>
  <c r="S1890" i="2"/>
  <c r="AJ1890" i="2" s="1"/>
  <c r="T1890" i="2"/>
  <c r="V1890" i="2"/>
  <c r="AM1890" i="2" s="1"/>
  <c r="W1890" i="2"/>
  <c r="Y1890" i="2" s="1"/>
  <c r="X1890" i="2"/>
  <c r="AD1890" i="2"/>
  <c r="AG1890" i="2"/>
  <c r="AI1890" i="2"/>
  <c r="S1891" i="2"/>
  <c r="T1891" i="2"/>
  <c r="AI1891" i="2" s="1"/>
  <c r="V1891" i="2"/>
  <c r="AM1891" i="2" s="1"/>
  <c r="W1891" i="2"/>
  <c r="X1891" i="2"/>
  <c r="Y1891" i="2"/>
  <c r="Z1891" i="2"/>
  <c r="AD1891" i="2"/>
  <c r="AF1891" i="2" s="1"/>
  <c r="S1892" i="2"/>
  <c r="T1892" i="2"/>
  <c r="AI1892" i="2" s="1"/>
  <c r="V1892" i="2"/>
  <c r="AM1892" i="2" s="1"/>
  <c r="W1892" i="2"/>
  <c r="Y1892" i="2" s="1"/>
  <c r="X1892" i="2"/>
  <c r="Z1892" i="2"/>
  <c r="AD1892" i="2"/>
  <c r="AG1892" i="2"/>
  <c r="AK1892" i="2"/>
  <c r="S1893" i="2"/>
  <c r="T1893" i="2"/>
  <c r="AI1893" i="2" s="1"/>
  <c r="V1893" i="2"/>
  <c r="AM1893" i="2" s="1"/>
  <c r="W1893" i="2"/>
  <c r="X1893" i="2" s="1"/>
  <c r="AA1893" i="2" s="1"/>
  <c r="AD1893" i="2"/>
  <c r="AF1893" i="2" s="1"/>
  <c r="S1894" i="2"/>
  <c r="T1894" i="2"/>
  <c r="AI1894" i="2" s="1"/>
  <c r="V1894" i="2"/>
  <c r="AM1894" i="2" s="1"/>
  <c r="W1894" i="2"/>
  <c r="Y1894" i="2" s="1"/>
  <c r="X1894" i="2"/>
  <c r="AA1894" i="2" s="1"/>
  <c r="Z1894" i="2"/>
  <c r="AD1894" i="2"/>
  <c r="AH1894" i="2" s="1"/>
  <c r="AK1894" i="2"/>
  <c r="S1895" i="2"/>
  <c r="AJ1895" i="2" s="1"/>
  <c r="T1895" i="2"/>
  <c r="V1895" i="2"/>
  <c r="AM1895" i="2" s="1"/>
  <c r="W1895" i="2"/>
  <c r="Y1895" i="2" s="1"/>
  <c r="X1895" i="2"/>
  <c r="AA1895" i="2" s="1"/>
  <c r="AD1895" i="2"/>
  <c r="AF1895" i="2" s="1"/>
  <c r="AI1895" i="2"/>
  <c r="S1896" i="2"/>
  <c r="T1896" i="2"/>
  <c r="AI1896" i="2" s="1"/>
  <c r="V1896" i="2"/>
  <c r="AM1896" i="2" s="1"/>
  <c r="W1896" i="2"/>
  <c r="Y1896" i="2" s="1"/>
  <c r="AD1896" i="2"/>
  <c r="AH1896" i="2" s="1"/>
  <c r="AG1896" i="2"/>
  <c r="AK1896" i="2"/>
  <c r="S1897" i="2"/>
  <c r="T1897" i="2"/>
  <c r="AI1897" i="2" s="1"/>
  <c r="V1897" i="2"/>
  <c r="AM1897" i="2" s="1"/>
  <c r="W1897" i="2"/>
  <c r="Z1897" i="2" s="1"/>
  <c r="X1897" i="2"/>
  <c r="AA1897" i="2" s="1"/>
  <c r="Y1897" i="2"/>
  <c r="AD1897" i="2"/>
  <c r="AF1897" i="2" s="1"/>
  <c r="S1898" i="2"/>
  <c r="AJ1898" i="2" s="1"/>
  <c r="T1898" i="2"/>
  <c r="V1898" i="2"/>
  <c r="AM1898" i="2" s="1"/>
  <c r="W1898" i="2"/>
  <c r="Y1898" i="2" s="1"/>
  <c r="X1898" i="2"/>
  <c r="AA1898" i="2" s="1"/>
  <c r="AD1898" i="2"/>
  <c r="AG1898" i="2"/>
  <c r="AI1898" i="2"/>
  <c r="S1899" i="2"/>
  <c r="T1899" i="2"/>
  <c r="AI1899" i="2" s="1"/>
  <c r="V1899" i="2"/>
  <c r="AM1899" i="2" s="1"/>
  <c r="W1899" i="2"/>
  <c r="X1899" i="2"/>
  <c r="AA1899" i="2" s="1"/>
  <c r="Y1899" i="2"/>
  <c r="Z1899" i="2"/>
  <c r="AD1899" i="2"/>
  <c r="AF1899" i="2" s="1"/>
  <c r="S1900" i="2"/>
  <c r="T1900" i="2"/>
  <c r="AI1900" i="2" s="1"/>
  <c r="V1900" i="2"/>
  <c r="AM1900" i="2" s="1"/>
  <c r="W1900" i="2"/>
  <c r="Y1900" i="2" s="1"/>
  <c r="X1900" i="2"/>
  <c r="AA1900" i="2" s="1"/>
  <c r="Z1900" i="2"/>
  <c r="AD1900" i="2"/>
  <c r="AG1900" i="2"/>
  <c r="AK1900" i="2"/>
  <c r="S1901" i="2"/>
  <c r="T1901" i="2"/>
  <c r="AI1901" i="2" s="1"/>
  <c r="V1901" i="2"/>
  <c r="AM1901" i="2" s="1"/>
  <c r="W1901" i="2"/>
  <c r="X1901" i="2" s="1"/>
  <c r="AA1901" i="2" s="1"/>
  <c r="AD1901" i="2"/>
  <c r="AF1901" i="2" s="1"/>
  <c r="S1902" i="2"/>
  <c r="T1902" i="2"/>
  <c r="AI1902" i="2" s="1"/>
  <c r="V1902" i="2"/>
  <c r="AM1902" i="2" s="1"/>
  <c r="W1902" i="2"/>
  <c r="Y1902" i="2" s="1"/>
  <c r="X1902" i="2"/>
  <c r="AA1902" i="2" s="1"/>
  <c r="Z1902" i="2"/>
  <c r="AD1902" i="2"/>
  <c r="AH1902" i="2" s="1"/>
  <c r="AK1902" i="2"/>
  <c r="S1903" i="2"/>
  <c r="AJ1903" i="2" s="1"/>
  <c r="T1903" i="2"/>
  <c r="V1903" i="2"/>
  <c r="AM1903" i="2" s="1"/>
  <c r="W1903" i="2"/>
  <c r="Y1903" i="2" s="1"/>
  <c r="X1903" i="2"/>
  <c r="AA1903" i="2" s="1"/>
  <c r="AD1903" i="2"/>
  <c r="AF1903" i="2" s="1"/>
  <c r="AI1903" i="2"/>
  <c r="S1904" i="2"/>
  <c r="T1904" i="2"/>
  <c r="AI1904" i="2" s="1"/>
  <c r="V1904" i="2"/>
  <c r="AM1904" i="2" s="1"/>
  <c r="W1904" i="2"/>
  <c r="Y1904" i="2" s="1"/>
  <c r="AD1904" i="2"/>
  <c r="AH1904" i="2" s="1"/>
  <c r="AG1904" i="2"/>
  <c r="AK1904" i="2"/>
  <c r="S1905" i="2"/>
  <c r="T1905" i="2"/>
  <c r="AI1905" i="2" s="1"/>
  <c r="V1905" i="2"/>
  <c r="AM1905" i="2" s="1"/>
  <c r="W1905" i="2"/>
  <c r="Z1905" i="2" s="1"/>
  <c r="X1905" i="2"/>
  <c r="AA1905" i="2" s="1"/>
  <c r="Y1905" i="2"/>
  <c r="AD1905" i="2"/>
  <c r="AF1905" i="2" s="1"/>
  <c r="S1906" i="2"/>
  <c r="AJ1906" i="2" s="1"/>
  <c r="T1906" i="2"/>
  <c r="V1906" i="2"/>
  <c r="AM1906" i="2" s="1"/>
  <c r="W1906" i="2"/>
  <c r="Y1906" i="2" s="1"/>
  <c r="X1906" i="2"/>
  <c r="AA1906" i="2" s="1"/>
  <c r="AD1906" i="2"/>
  <c r="AG1906" i="2"/>
  <c r="AI1906" i="2"/>
  <c r="S1907" i="2"/>
  <c r="T1907" i="2"/>
  <c r="AI1907" i="2" s="1"/>
  <c r="V1907" i="2"/>
  <c r="AM1907" i="2" s="1"/>
  <c r="W1907" i="2"/>
  <c r="X1907" i="2"/>
  <c r="AA1907" i="2" s="1"/>
  <c r="Y1907" i="2"/>
  <c r="Z1907" i="2"/>
  <c r="AD1907" i="2"/>
  <c r="AF1907" i="2" s="1"/>
  <c r="S1908" i="2"/>
  <c r="T1908" i="2"/>
  <c r="AI1908" i="2" s="1"/>
  <c r="V1908" i="2"/>
  <c r="AM1908" i="2" s="1"/>
  <c r="W1908" i="2"/>
  <c r="Y1908" i="2" s="1"/>
  <c r="X1908" i="2"/>
  <c r="AA1908" i="2" s="1"/>
  <c r="Z1908" i="2"/>
  <c r="AD1908" i="2"/>
  <c r="AG1908" i="2"/>
  <c r="AK1908" i="2"/>
  <c r="S1909" i="2"/>
  <c r="T1909" i="2"/>
  <c r="AI1909" i="2" s="1"/>
  <c r="V1909" i="2"/>
  <c r="AM1909" i="2" s="1"/>
  <c r="W1909" i="2"/>
  <c r="X1909" i="2" s="1"/>
  <c r="AA1909" i="2" s="1"/>
  <c r="AD1909" i="2"/>
  <c r="AF1909" i="2" s="1"/>
  <c r="S1910" i="2"/>
  <c r="T1910" i="2"/>
  <c r="AI1910" i="2" s="1"/>
  <c r="V1910" i="2"/>
  <c r="AM1910" i="2" s="1"/>
  <c r="W1910" i="2"/>
  <c r="Y1910" i="2" s="1"/>
  <c r="X1910" i="2"/>
  <c r="AA1910" i="2" s="1"/>
  <c r="Z1910" i="2"/>
  <c r="AD1910" i="2"/>
  <c r="AH1910" i="2" s="1"/>
  <c r="AK1910" i="2"/>
  <c r="S1911" i="2"/>
  <c r="AJ1911" i="2" s="1"/>
  <c r="T1911" i="2"/>
  <c r="V1911" i="2"/>
  <c r="AM1911" i="2" s="1"/>
  <c r="W1911" i="2"/>
  <c r="Y1911" i="2" s="1"/>
  <c r="X1911" i="2"/>
  <c r="AA1911" i="2" s="1"/>
  <c r="AD1911" i="2"/>
  <c r="AF1911" i="2" s="1"/>
  <c r="AI1911" i="2"/>
  <c r="S1912" i="2"/>
  <c r="T1912" i="2"/>
  <c r="AI1912" i="2" s="1"/>
  <c r="V1912" i="2"/>
  <c r="AM1912" i="2" s="1"/>
  <c r="W1912" i="2"/>
  <c r="Y1912" i="2" s="1"/>
  <c r="AD1912" i="2"/>
  <c r="AH1912" i="2" s="1"/>
  <c r="AG1912" i="2"/>
  <c r="AK1912" i="2"/>
  <c r="S1913" i="2"/>
  <c r="T1913" i="2"/>
  <c r="AI1913" i="2" s="1"/>
  <c r="V1913" i="2"/>
  <c r="AM1913" i="2" s="1"/>
  <c r="W1913" i="2"/>
  <c r="Z1913" i="2" s="1"/>
  <c r="X1913" i="2"/>
  <c r="AA1913" i="2" s="1"/>
  <c r="Y1913" i="2"/>
  <c r="AD1913" i="2"/>
  <c r="AF1913" i="2" s="1"/>
  <c r="S1914" i="2"/>
  <c r="AJ1914" i="2" s="1"/>
  <c r="T1914" i="2"/>
  <c r="V1914" i="2"/>
  <c r="AM1914" i="2" s="1"/>
  <c r="W1914" i="2"/>
  <c r="Y1914" i="2" s="1"/>
  <c r="X1914" i="2"/>
  <c r="AA1914" i="2" s="1"/>
  <c r="AD1914" i="2"/>
  <c r="AG1914" i="2"/>
  <c r="AI1914" i="2"/>
  <c r="S1915" i="2"/>
  <c r="T1915" i="2"/>
  <c r="AI1915" i="2" s="1"/>
  <c r="V1915" i="2"/>
  <c r="AM1915" i="2" s="1"/>
  <c r="W1915" i="2"/>
  <c r="X1915" i="2"/>
  <c r="AA1915" i="2" s="1"/>
  <c r="Y1915" i="2"/>
  <c r="Z1915" i="2"/>
  <c r="AD1915" i="2"/>
  <c r="AF1915" i="2" s="1"/>
  <c r="S1916" i="2"/>
  <c r="T1916" i="2"/>
  <c r="AI1916" i="2" s="1"/>
  <c r="V1916" i="2"/>
  <c r="AM1916" i="2" s="1"/>
  <c r="W1916" i="2"/>
  <c r="Y1916" i="2" s="1"/>
  <c r="X1916" i="2"/>
  <c r="AA1916" i="2" s="1"/>
  <c r="Z1916" i="2"/>
  <c r="AD1916" i="2"/>
  <c r="AG1916" i="2"/>
  <c r="AK1916" i="2"/>
  <c r="S1917" i="2"/>
  <c r="T1917" i="2"/>
  <c r="AI1917" i="2" s="1"/>
  <c r="V1917" i="2"/>
  <c r="AM1917" i="2" s="1"/>
  <c r="W1917" i="2"/>
  <c r="X1917" i="2" s="1"/>
  <c r="AA1917" i="2" s="1"/>
  <c r="AD1917" i="2"/>
  <c r="AF1917" i="2" s="1"/>
  <c r="S1918" i="2"/>
  <c r="T1918" i="2"/>
  <c r="AI1918" i="2" s="1"/>
  <c r="V1918" i="2"/>
  <c r="AM1918" i="2" s="1"/>
  <c r="W1918" i="2"/>
  <c r="Y1918" i="2" s="1"/>
  <c r="X1918" i="2"/>
  <c r="AA1918" i="2" s="1"/>
  <c r="Z1918" i="2"/>
  <c r="AD1918" i="2"/>
  <c r="AH1918" i="2" s="1"/>
  <c r="AK1918" i="2"/>
  <c r="S1919" i="2"/>
  <c r="AJ1919" i="2" s="1"/>
  <c r="T1919" i="2"/>
  <c r="V1919" i="2"/>
  <c r="AM1919" i="2" s="1"/>
  <c r="W1919" i="2"/>
  <c r="Y1919" i="2" s="1"/>
  <c r="X1919" i="2"/>
  <c r="AA1919" i="2" s="1"/>
  <c r="AD1919" i="2"/>
  <c r="AF1919" i="2" s="1"/>
  <c r="AI1919" i="2"/>
  <c r="S1920" i="2"/>
  <c r="T1920" i="2"/>
  <c r="AI1920" i="2" s="1"/>
  <c r="V1920" i="2"/>
  <c r="AM1920" i="2" s="1"/>
  <c r="W1920" i="2"/>
  <c r="Y1920" i="2" s="1"/>
  <c r="AD1920" i="2"/>
  <c r="AH1920" i="2" s="1"/>
  <c r="AG1920" i="2"/>
  <c r="AK1920" i="2"/>
  <c r="S1921" i="2"/>
  <c r="T1921" i="2"/>
  <c r="AI1921" i="2" s="1"/>
  <c r="V1921" i="2"/>
  <c r="AM1921" i="2" s="1"/>
  <c r="W1921" i="2"/>
  <c r="Z1921" i="2" s="1"/>
  <c r="X1921" i="2"/>
  <c r="AA1921" i="2" s="1"/>
  <c r="Y1921" i="2"/>
  <c r="AD1921" i="2"/>
  <c r="AF1921" i="2" s="1"/>
  <c r="S1922" i="2"/>
  <c r="AJ1922" i="2" s="1"/>
  <c r="T1922" i="2"/>
  <c r="V1922" i="2"/>
  <c r="AM1922" i="2" s="1"/>
  <c r="W1922" i="2"/>
  <c r="Y1922" i="2" s="1"/>
  <c r="X1922" i="2"/>
  <c r="AA1922" i="2" s="1"/>
  <c r="AD1922" i="2"/>
  <c r="AG1922" i="2"/>
  <c r="AI1922" i="2"/>
  <c r="S1923" i="2"/>
  <c r="T1923" i="2"/>
  <c r="AI1923" i="2" s="1"/>
  <c r="V1923" i="2"/>
  <c r="AM1923" i="2" s="1"/>
  <c r="W1923" i="2"/>
  <c r="X1923" i="2"/>
  <c r="AA1923" i="2" s="1"/>
  <c r="Y1923" i="2"/>
  <c r="Z1923" i="2"/>
  <c r="AD1923" i="2"/>
  <c r="AF1923" i="2" s="1"/>
  <c r="S1924" i="2"/>
  <c r="T1924" i="2"/>
  <c r="AI1924" i="2" s="1"/>
  <c r="V1924" i="2"/>
  <c r="AM1924" i="2" s="1"/>
  <c r="W1924" i="2"/>
  <c r="Y1924" i="2" s="1"/>
  <c r="X1924" i="2"/>
  <c r="AA1924" i="2" s="1"/>
  <c r="Z1924" i="2"/>
  <c r="AD1924" i="2"/>
  <c r="AG1924" i="2"/>
  <c r="AK1924" i="2"/>
  <c r="S1925" i="2"/>
  <c r="T1925" i="2"/>
  <c r="AI1925" i="2" s="1"/>
  <c r="V1925" i="2"/>
  <c r="AM1925" i="2" s="1"/>
  <c r="W1925" i="2"/>
  <c r="X1925" i="2" s="1"/>
  <c r="AD1925" i="2"/>
  <c r="AF1925" i="2" s="1"/>
  <c r="S1926" i="2"/>
  <c r="T1926" i="2"/>
  <c r="AI1926" i="2" s="1"/>
  <c r="V1926" i="2"/>
  <c r="AM1926" i="2" s="1"/>
  <c r="W1926" i="2"/>
  <c r="Y1926" i="2" s="1"/>
  <c r="X1926" i="2"/>
  <c r="Z1926" i="2"/>
  <c r="AD1926" i="2"/>
  <c r="AH1926" i="2" s="1"/>
  <c r="AK1926" i="2"/>
  <c r="S1927" i="2"/>
  <c r="AJ1927" i="2" s="1"/>
  <c r="T1927" i="2"/>
  <c r="V1927" i="2"/>
  <c r="AM1927" i="2" s="1"/>
  <c r="W1927" i="2"/>
  <c r="Y1927" i="2" s="1"/>
  <c r="X1927" i="2"/>
  <c r="AD1927" i="2"/>
  <c r="AF1927" i="2" s="1"/>
  <c r="AI1927" i="2"/>
  <c r="S1928" i="2"/>
  <c r="T1928" i="2"/>
  <c r="AI1928" i="2" s="1"/>
  <c r="V1928" i="2"/>
  <c r="AM1928" i="2" s="1"/>
  <c r="W1928" i="2"/>
  <c r="Y1928" i="2" s="1"/>
  <c r="AD1928" i="2"/>
  <c r="AH1928" i="2" s="1"/>
  <c r="AG1928" i="2"/>
  <c r="AK1928" i="2"/>
  <c r="S1929" i="2"/>
  <c r="T1929" i="2"/>
  <c r="AI1929" i="2" s="1"/>
  <c r="V1929" i="2"/>
  <c r="AM1929" i="2" s="1"/>
  <c r="W1929" i="2"/>
  <c r="Z1929" i="2" s="1"/>
  <c r="X1929" i="2"/>
  <c r="Y1929" i="2"/>
  <c r="AD1929" i="2"/>
  <c r="AF1929" i="2" s="1"/>
  <c r="S1930" i="2"/>
  <c r="AJ1930" i="2" s="1"/>
  <c r="T1930" i="2"/>
  <c r="V1930" i="2"/>
  <c r="AM1930" i="2" s="1"/>
  <c r="W1930" i="2"/>
  <c r="Y1930" i="2" s="1"/>
  <c r="X1930" i="2"/>
  <c r="AD1930" i="2"/>
  <c r="AG1930" i="2"/>
  <c r="AI1930" i="2"/>
  <c r="S1931" i="2"/>
  <c r="T1931" i="2"/>
  <c r="AI1931" i="2" s="1"/>
  <c r="V1931" i="2"/>
  <c r="AM1931" i="2" s="1"/>
  <c r="W1931" i="2"/>
  <c r="X1931" i="2"/>
  <c r="Y1931" i="2"/>
  <c r="Z1931" i="2"/>
  <c r="AD1931" i="2"/>
  <c r="AF1931" i="2" s="1"/>
  <c r="S1932" i="2"/>
  <c r="T1932" i="2"/>
  <c r="AI1932" i="2" s="1"/>
  <c r="V1932" i="2"/>
  <c r="AM1932" i="2" s="1"/>
  <c r="W1932" i="2"/>
  <c r="Y1932" i="2" s="1"/>
  <c r="X1932" i="2"/>
  <c r="Z1932" i="2"/>
  <c r="AD1932" i="2"/>
  <c r="AG1932" i="2"/>
  <c r="AK1932" i="2"/>
  <c r="S1933" i="2"/>
  <c r="T1933" i="2"/>
  <c r="AI1933" i="2" s="1"/>
  <c r="V1933" i="2"/>
  <c r="AM1933" i="2" s="1"/>
  <c r="W1933" i="2"/>
  <c r="X1933" i="2" s="1"/>
  <c r="AD1933" i="2"/>
  <c r="AF1933" i="2" s="1"/>
  <c r="S1934" i="2"/>
  <c r="T1934" i="2"/>
  <c r="AI1934" i="2" s="1"/>
  <c r="V1934" i="2"/>
  <c r="AM1934" i="2" s="1"/>
  <c r="W1934" i="2"/>
  <c r="Y1934" i="2" s="1"/>
  <c r="X1934" i="2"/>
  <c r="Z1934" i="2"/>
  <c r="AD1934" i="2"/>
  <c r="AH1934" i="2" s="1"/>
  <c r="AK1934" i="2"/>
  <c r="S1935" i="2"/>
  <c r="AJ1935" i="2" s="1"/>
  <c r="T1935" i="2"/>
  <c r="V1935" i="2"/>
  <c r="AM1935" i="2" s="1"/>
  <c r="W1935" i="2"/>
  <c r="Y1935" i="2" s="1"/>
  <c r="X1935" i="2"/>
  <c r="AD1935" i="2"/>
  <c r="AF1935" i="2" s="1"/>
  <c r="AI1935" i="2"/>
  <c r="S1936" i="2"/>
  <c r="T1936" i="2"/>
  <c r="AI1936" i="2" s="1"/>
  <c r="V1936" i="2"/>
  <c r="AM1936" i="2" s="1"/>
  <c r="W1936" i="2"/>
  <c r="Y1936" i="2" s="1"/>
  <c r="AD1936" i="2"/>
  <c r="AH1936" i="2" s="1"/>
  <c r="AG1936" i="2"/>
  <c r="AK1936" i="2"/>
  <c r="S1937" i="2"/>
  <c r="T1937" i="2"/>
  <c r="AI1937" i="2" s="1"/>
  <c r="V1937" i="2"/>
  <c r="AM1937" i="2" s="1"/>
  <c r="W1937" i="2"/>
  <c r="Z1937" i="2" s="1"/>
  <c r="X1937" i="2"/>
  <c r="Y1937" i="2"/>
  <c r="AD1937" i="2"/>
  <c r="AF1937" i="2" s="1"/>
  <c r="S1938" i="2"/>
  <c r="AJ1938" i="2" s="1"/>
  <c r="T1938" i="2"/>
  <c r="V1938" i="2"/>
  <c r="AM1938" i="2" s="1"/>
  <c r="W1938" i="2"/>
  <c r="Y1938" i="2" s="1"/>
  <c r="X1938" i="2"/>
  <c r="AD1938" i="2"/>
  <c r="AG1938" i="2"/>
  <c r="AI1938" i="2"/>
  <c r="S1939" i="2"/>
  <c r="T1939" i="2"/>
  <c r="AI1939" i="2" s="1"/>
  <c r="V1939" i="2"/>
  <c r="AM1939" i="2" s="1"/>
  <c r="W1939" i="2"/>
  <c r="X1939" i="2"/>
  <c r="Y1939" i="2"/>
  <c r="Z1939" i="2"/>
  <c r="AD1939" i="2"/>
  <c r="AF1939" i="2" s="1"/>
  <c r="S1940" i="2"/>
  <c r="T1940" i="2"/>
  <c r="AI1940" i="2" s="1"/>
  <c r="V1940" i="2"/>
  <c r="AM1940" i="2" s="1"/>
  <c r="W1940" i="2"/>
  <c r="Y1940" i="2" s="1"/>
  <c r="X1940" i="2"/>
  <c r="Z1940" i="2"/>
  <c r="AD1940" i="2"/>
  <c r="AG1940" i="2"/>
  <c r="AK1940" i="2"/>
  <c r="S1941" i="2"/>
  <c r="T1941" i="2"/>
  <c r="AI1941" i="2" s="1"/>
  <c r="V1941" i="2"/>
  <c r="AM1941" i="2" s="1"/>
  <c r="W1941" i="2"/>
  <c r="X1941" i="2" s="1"/>
  <c r="AD1941" i="2"/>
  <c r="AF1941" i="2" s="1"/>
  <c r="S1942" i="2"/>
  <c r="T1942" i="2"/>
  <c r="AI1942" i="2" s="1"/>
  <c r="V1942" i="2"/>
  <c r="AM1942" i="2" s="1"/>
  <c r="W1942" i="2"/>
  <c r="Y1942" i="2" s="1"/>
  <c r="X1942" i="2"/>
  <c r="Z1942" i="2"/>
  <c r="AD1942" i="2"/>
  <c r="AH1942" i="2" s="1"/>
  <c r="AK1942" i="2"/>
  <c r="S1943" i="2"/>
  <c r="AJ1943" i="2" s="1"/>
  <c r="T1943" i="2"/>
  <c r="V1943" i="2"/>
  <c r="AM1943" i="2" s="1"/>
  <c r="W1943" i="2"/>
  <c r="Y1943" i="2" s="1"/>
  <c r="X1943" i="2"/>
  <c r="AD1943" i="2"/>
  <c r="AF1943" i="2" s="1"/>
  <c r="AI1943" i="2"/>
  <c r="S1944" i="2"/>
  <c r="T1944" i="2"/>
  <c r="AI1944" i="2" s="1"/>
  <c r="V1944" i="2"/>
  <c r="AM1944" i="2" s="1"/>
  <c r="W1944" i="2"/>
  <c r="Y1944" i="2" s="1"/>
  <c r="AD1944" i="2"/>
  <c r="AH1944" i="2" s="1"/>
  <c r="AG1944" i="2"/>
  <c r="AK1944" i="2"/>
  <c r="S1945" i="2"/>
  <c r="T1945" i="2"/>
  <c r="AI1945" i="2" s="1"/>
  <c r="V1945" i="2"/>
  <c r="AM1945" i="2" s="1"/>
  <c r="W1945" i="2"/>
  <c r="Z1945" i="2" s="1"/>
  <c r="X1945" i="2"/>
  <c r="Y1945" i="2"/>
  <c r="AD1945" i="2"/>
  <c r="AF1945" i="2" s="1"/>
  <c r="S1946" i="2"/>
  <c r="AJ1946" i="2" s="1"/>
  <c r="T1946" i="2"/>
  <c r="V1946" i="2"/>
  <c r="AM1946" i="2" s="1"/>
  <c r="W1946" i="2"/>
  <c r="Y1946" i="2" s="1"/>
  <c r="X1946" i="2"/>
  <c r="AD1946" i="2"/>
  <c r="AG1946" i="2"/>
  <c r="AI1946" i="2"/>
  <c r="S1947" i="2"/>
  <c r="T1947" i="2"/>
  <c r="AI1947" i="2" s="1"/>
  <c r="V1947" i="2"/>
  <c r="AM1947" i="2" s="1"/>
  <c r="W1947" i="2"/>
  <c r="X1947" i="2"/>
  <c r="Y1947" i="2"/>
  <c r="Z1947" i="2"/>
  <c r="AD1947" i="2"/>
  <c r="AF1947" i="2" s="1"/>
  <c r="S1948" i="2"/>
  <c r="T1948" i="2"/>
  <c r="AI1948" i="2" s="1"/>
  <c r="V1948" i="2"/>
  <c r="AM1948" i="2" s="1"/>
  <c r="W1948" i="2"/>
  <c r="Y1948" i="2" s="1"/>
  <c r="X1948" i="2"/>
  <c r="Z1948" i="2"/>
  <c r="AD1948" i="2"/>
  <c r="AG1948" i="2"/>
  <c r="AK1948" i="2"/>
  <c r="S1949" i="2"/>
  <c r="T1949" i="2"/>
  <c r="AI1949" i="2" s="1"/>
  <c r="V1949" i="2"/>
  <c r="AM1949" i="2" s="1"/>
  <c r="W1949" i="2"/>
  <c r="X1949" i="2" s="1"/>
  <c r="AD1949" i="2"/>
  <c r="AF1949" i="2" s="1"/>
  <c r="S1950" i="2"/>
  <c r="T1950" i="2"/>
  <c r="AI1950" i="2" s="1"/>
  <c r="V1950" i="2"/>
  <c r="AM1950" i="2" s="1"/>
  <c r="W1950" i="2"/>
  <c r="Y1950" i="2" s="1"/>
  <c r="X1950" i="2"/>
  <c r="Z1950" i="2"/>
  <c r="AD1950" i="2"/>
  <c r="AH1950" i="2" s="1"/>
  <c r="AK1950" i="2"/>
  <c r="S1951" i="2"/>
  <c r="AJ1951" i="2" s="1"/>
  <c r="T1951" i="2"/>
  <c r="V1951" i="2"/>
  <c r="AM1951" i="2" s="1"/>
  <c r="W1951" i="2"/>
  <c r="Y1951" i="2" s="1"/>
  <c r="X1951" i="2"/>
  <c r="AD1951" i="2"/>
  <c r="AF1951" i="2" s="1"/>
  <c r="AI1951" i="2"/>
  <c r="S1952" i="2"/>
  <c r="T1952" i="2"/>
  <c r="AI1952" i="2" s="1"/>
  <c r="V1952" i="2"/>
  <c r="AM1952" i="2" s="1"/>
  <c r="W1952" i="2"/>
  <c r="Y1952" i="2" s="1"/>
  <c r="AD1952" i="2"/>
  <c r="AH1952" i="2" s="1"/>
  <c r="AG1952" i="2"/>
  <c r="AK1952" i="2"/>
  <c r="S1953" i="2"/>
  <c r="T1953" i="2"/>
  <c r="AI1953" i="2" s="1"/>
  <c r="V1953" i="2"/>
  <c r="AM1953" i="2" s="1"/>
  <c r="W1953" i="2"/>
  <c r="Z1953" i="2" s="1"/>
  <c r="X1953" i="2"/>
  <c r="Y1953" i="2"/>
  <c r="AD1953" i="2"/>
  <c r="AF1953" i="2" s="1"/>
  <c r="S1954" i="2"/>
  <c r="AJ1954" i="2" s="1"/>
  <c r="T1954" i="2"/>
  <c r="V1954" i="2"/>
  <c r="AM1954" i="2" s="1"/>
  <c r="W1954" i="2"/>
  <c r="Y1954" i="2" s="1"/>
  <c r="X1954" i="2"/>
  <c r="AD1954" i="2"/>
  <c r="AG1954" i="2"/>
  <c r="AI1954" i="2"/>
  <c r="S1955" i="2"/>
  <c r="T1955" i="2"/>
  <c r="AI1955" i="2" s="1"/>
  <c r="V1955" i="2"/>
  <c r="AM1955" i="2" s="1"/>
  <c r="W1955" i="2"/>
  <c r="X1955" i="2"/>
  <c r="Y1955" i="2"/>
  <c r="Z1955" i="2"/>
  <c r="AD1955" i="2"/>
  <c r="AF1955" i="2" s="1"/>
  <c r="S1956" i="2"/>
  <c r="T1956" i="2"/>
  <c r="AI1956" i="2" s="1"/>
  <c r="V1956" i="2"/>
  <c r="AM1956" i="2" s="1"/>
  <c r="W1956" i="2"/>
  <c r="Y1956" i="2" s="1"/>
  <c r="X1956" i="2"/>
  <c r="Z1956" i="2"/>
  <c r="AD1956" i="2"/>
  <c r="AG1956" i="2"/>
  <c r="AK1956" i="2"/>
  <c r="S1957" i="2"/>
  <c r="T1957" i="2"/>
  <c r="AI1957" i="2" s="1"/>
  <c r="V1957" i="2"/>
  <c r="AM1957" i="2" s="1"/>
  <c r="W1957" i="2"/>
  <c r="X1957" i="2" s="1"/>
  <c r="AD1957" i="2"/>
  <c r="AF1957" i="2" s="1"/>
  <c r="S1958" i="2"/>
  <c r="T1958" i="2"/>
  <c r="AI1958" i="2" s="1"/>
  <c r="V1958" i="2"/>
  <c r="AM1958" i="2" s="1"/>
  <c r="W1958" i="2"/>
  <c r="Y1958" i="2" s="1"/>
  <c r="X1958" i="2"/>
  <c r="Z1958" i="2"/>
  <c r="AD1958" i="2"/>
  <c r="AH1958" i="2" s="1"/>
  <c r="AK1958" i="2"/>
  <c r="S1959" i="2"/>
  <c r="AJ1959" i="2" s="1"/>
  <c r="T1959" i="2"/>
  <c r="V1959" i="2"/>
  <c r="AM1959" i="2" s="1"/>
  <c r="W1959" i="2"/>
  <c r="Y1959" i="2" s="1"/>
  <c r="X1959" i="2"/>
  <c r="AD1959" i="2"/>
  <c r="AF1959" i="2" s="1"/>
  <c r="AI1959" i="2"/>
  <c r="S1960" i="2"/>
  <c r="T1960" i="2"/>
  <c r="AI1960" i="2" s="1"/>
  <c r="V1960" i="2"/>
  <c r="AM1960" i="2" s="1"/>
  <c r="W1960" i="2"/>
  <c r="Y1960" i="2" s="1"/>
  <c r="AD1960" i="2"/>
  <c r="AH1960" i="2" s="1"/>
  <c r="AG1960" i="2"/>
  <c r="AK1960" i="2"/>
  <c r="S1961" i="2"/>
  <c r="T1961" i="2"/>
  <c r="AI1961" i="2" s="1"/>
  <c r="V1961" i="2"/>
  <c r="AM1961" i="2" s="1"/>
  <c r="W1961" i="2"/>
  <c r="Z1961" i="2" s="1"/>
  <c r="X1961" i="2"/>
  <c r="Y1961" i="2"/>
  <c r="AD1961" i="2"/>
  <c r="AF1961" i="2" s="1"/>
  <c r="S1962" i="2"/>
  <c r="AJ1962" i="2" s="1"/>
  <c r="T1962" i="2"/>
  <c r="V1962" i="2"/>
  <c r="AM1962" i="2" s="1"/>
  <c r="W1962" i="2"/>
  <c r="Y1962" i="2" s="1"/>
  <c r="X1962" i="2"/>
  <c r="AA1962" i="2" s="1"/>
  <c r="AD1962" i="2"/>
  <c r="AG1962" i="2"/>
  <c r="AI1962" i="2"/>
  <c r="S1963" i="2"/>
  <c r="T1963" i="2"/>
  <c r="AI1963" i="2" s="1"/>
  <c r="V1963" i="2"/>
  <c r="AM1963" i="2" s="1"/>
  <c r="W1963" i="2"/>
  <c r="X1963" i="2"/>
  <c r="AA1963" i="2" s="1"/>
  <c r="Y1963" i="2"/>
  <c r="Z1963" i="2"/>
  <c r="AD1963" i="2"/>
  <c r="AF1963" i="2" s="1"/>
  <c r="S1964" i="2"/>
  <c r="T1964" i="2"/>
  <c r="AI1964" i="2" s="1"/>
  <c r="V1964" i="2"/>
  <c r="AM1964" i="2" s="1"/>
  <c r="W1964" i="2"/>
  <c r="Y1964" i="2" s="1"/>
  <c r="X1964" i="2"/>
  <c r="AA1964" i="2" s="1"/>
  <c r="Z1964" i="2"/>
  <c r="AD1964" i="2"/>
  <c r="AG1964" i="2"/>
  <c r="AK1964" i="2"/>
  <c r="S1965" i="2"/>
  <c r="T1965" i="2"/>
  <c r="AI1965" i="2" s="1"/>
  <c r="V1965" i="2"/>
  <c r="AM1965" i="2" s="1"/>
  <c r="W1965" i="2"/>
  <c r="X1965" i="2" s="1"/>
  <c r="AA1965" i="2" s="1"/>
  <c r="AD1965" i="2"/>
  <c r="AF1965" i="2" s="1"/>
  <c r="S1966" i="2"/>
  <c r="T1966" i="2"/>
  <c r="AI1966" i="2" s="1"/>
  <c r="V1966" i="2"/>
  <c r="AM1966" i="2" s="1"/>
  <c r="W1966" i="2"/>
  <c r="Y1966" i="2" s="1"/>
  <c r="X1966" i="2"/>
  <c r="AA1966" i="2" s="1"/>
  <c r="Z1966" i="2"/>
  <c r="AD1966" i="2"/>
  <c r="AH1966" i="2" s="1"/>
  <c r="AK1966" i="2"/>
  <c r="S1967" i="2"/>
  <c r="AJ1967" i="2" s="1"/>
  <c r="T1967" i="2"/>
  <c r="V1967" i="2"/>
  <c r="AM1967" i="2" s="1"/>
  <c r="W1967" i="2"/>
  <c r="Y1967" i="2" s="1"/>
  <c r="X1967" i="2"/>
  <c r="AA1967" i="2" s="1"/>
  <c r="AD1967" i="2"/>
  <c r="AF1967" i="2" s="1"/>
  <c r="AI1967" i="2"/>
  <c r="S1968" i="2"/>
  <c r="T1968" i="2"/>
  <c r="AI1968" i="2" s="1"/>
  <c r="V1968" i="2"/>
  <c r="AM1968" i="2" s="1"/>
  <c r="W1968" i="2"/>
  <c r="Y1968" i="2" s="1"/>
  <c r="AD1968" i="2"/>
  <c r="AH1968" i="2" s="1"/>
  <c r="AG1968" i="2"/>
  <c r="AK1968" i="2"/>
  <c r="S1969" i="2"/>
  <c r="T1969" i="2"/>
  <c r="AI1969" i="2" s="1"/>
  <c r="V1969" i="2"/>
  <c r="AM1969" i="2" s="1"/>
  <c r="W1969" i="2"/>
  <c r="Z1969" i="2" s="1"/>
  <c r="X1969" i="2"/>
  <c r="AA1969" i="2" s="1"/>
  <c r="Y1969" i="2"/>
  <c r="AD1969" i="2"/>
  <c r="AF1969" i="2" s="1"/>
  <c r="S1970" i="2"/>
  <c r="AJ1970" i="2" s="1"/>
  <c r="T1970" i="2"/>
  <c r="V1970" i="2"/>
  <c r="AM1970" i="2" s="1"/>
  <c r="W1970" i="2"/>
  <c r="Y1970" i="2" s="1"/>
  <c r="X1970" i="2"/>
  <c r="AA1970" i="2" s="1"/>
  <c r="AD1970" i="2"/>
  <c r="AG1970" i="2"/>
  <c r="AI1970" i="2"/>
  <c r="S1971" i="2"/>
  <c r="T1971" i="2"/>
  <c r="AI1971" i="2" s="1"/>
  <c r="V1971" i="2"/>
  <c r="AM1971" i="2" s="1"/>
  <c r="W1971" i="2"/>
  <c r="X1971" i="2"/>
  <c r="AA1971" i="2" s="1"/>
  <c r="Y1971" i="2"/>
  <c r="Z1971" i="2"/>
  <c r="AD1971" i="2"/>
  <c r="AF1971" i="2" s="1"/>
  <c r="S1972" i="2"/>
  <c r="T1972" i="2"/>
  <c r="AI1972" i="2" s="1"/>
  <c r="V1972" i="2"/>
  <c r="AM1972" i="2" s="1"/>
  <c r="W1972" i="2"/>
  <c r="Y1972" i="2" s="1"/>
  <c r="X1972" i="2"/>
  <c r="AA1972" i="2" s="1"/>
  <c r="Z1972" i="2"/>
  <c r="AD1972" i="2"/>
  <c r="AG1972" i="2"/>
  <c r="AK1972" i="2"/>
  <c r="S1973" i="2"/>
  <c r="T1973" i="2"/>
  <c r="AI1973" i="2" s="1"/>
  <c r="V1973" i="2"/>
  <c r="AM1973" i="2" s="1"/>
  <c r="W1973" i="2"/>
  <c r="X1973" i="2" s="1"/>
  <c r="AA1973" i="2" s="1"/>
  <c r="AD1973" i="2"/>
  <c r="AF1973" i="2" s="1"/>
  <c r="S1974" i="2"/>
  <c r="T1974" i="2"/>
  <c r="AI1974" i="2" s="1"/>
  <c r="V1974" i="2"/>
  <c r="AM1974" i="2" s="1"/>
  <c r="W1974" i="2"/>
  <c r="Y1974" i="2" s="1"/>
  <c r="X1974" i="2"/>
  <c r="AA1974" i="2" s="1"/>
  <c r="Z1974" i="2"/>
  <c r="AD1974" i="2"/>
  <c r="AH1974" i="2" s="1"/>
  <c r="AK1974" i="2"/>
  <c r="S1975" i="2"/>
  <c r="AJ1975" i="2" s="1"/>
  <c r="T1975" i="2"/>
  <c r="V1975" i="2"/>
  <c r="AM1975" i="2" s="1"/>
  <c r="W1975" i="2"/>
  <c r="Y1975" i="2" s="1"/>
  <c r="X1975" i="2"/>
  <c r="AA1975" i="2" s="1"/>
  <c r="AD1975" i="2"/>
  <c r="AF1975" i="2" s="1"/>
  <c r="AI1975" i="2"/>
  <c r="S1976" i="2"/>
  <c r="T1976" i="2"/>
  <c r="AI1976" i="2" s="1"/>
  <c r="V1976" i="2"/>
  <c r="AM1976" i="2" s="1"/>
  <c r="W1976" i="2"/>
  <c r="Y1976" i="2" s="1"/>
  <c r="AD1976" i="2"/>
  <c r="AH1976" i="2" s="1"/>
  <c r="AG1976" i="2"/>
  <c r="AK1976" i="2"/>
  <c r="S1977" i="2"/>
  <c r="T1977" i="2"/>
  <c r="AI1977" i="2" s="1"/>
  <c r="V1977" i="2"/>
  <c r="AM1977" i="2" s="1"/>
  <c r="W1977" i="2"/>
  <c r="Z1977" i="2" s="1"/>
  <c r="X1977" i="2"/>
  <c r="AA1977" i="2" s="1"/>
  <c r="Y1977" i="2"/>
  <c r="AD1977" i="2"/>
  <c r="AF1977" i="2" s="1"/>
  <c r="S1978" i="2"/>
  <c r="AJ1978" i="2" s="1"/>
  <c r="T1978" i="2"/>
  <c r="V1978" i="2"/>
  <c r="AM1978" i="2" s="1"/>
  <c r="W1978" i="2"/>
  <c r="Y1978" i="2" s="1"/>
  <c r="X1978" i="2"/>
  <c r="AA1978" i="2" s="1"/>
  <c r="AD1978" i="2"/>
  <c r="AG1978" i="2"/>
  <c r="AI1978" i="2"/>
  <c r="S1979" i="2"/>
  <c r="T1979" i="2"/>
  <c r="AI1979" i="2" s="1"/>
  <c r="V1979" i="2"/>
  <c r="AM1979" i="2" s="1"/>
  <c r="W1979" i="2"/>
  <c r="X1979" i="2"/>
  <c r="AA1979" i="2" s="1"/>
  <c r="Y1979" i="2"/>
  <c r="Z1979" i="2"/>
  <c r="AD1979" i="2"/>
  <c r="AF1979" i="2" s="1"/>
  <c r="S1980" i="2"/>
  <c r="T1980" i="2"/>
  <c r="AI1980" i="2" s="1"/>
  <c r="V1980" i="2"/>
  <c r="AM1980" i="2" s="1"/>
  <c r="W1980" i="2"/>
  <c r="Y1980" i="2" s="1"/>
  <c r="X1980" i="2"/>
  <c r="AA1980" i="2" s="1"/>
  <c r="Z1980" i="2"/>
  <c r="AD1980" i="2"/>
  <c r="AG1980" i="2"/>
  <c r="AK1980" i="2"/>
  <c r="S1981" i="2"/>
  <c r="T1981" i="2"/>
  <c r="AI1981" i="2" s="1"/>
  <c r="V1981" i="2"/>
  <c r="AM1981" i="2" s="1"/>
  <c r="W1981" i="2"/>
  <c r="X1981" i="2" s="1"/>
  <c r="AA1981" i="2" s="1"/>
  <c r="AD1981" i="2"/>
  <c r="AF1981" i="2" s="1"/>
  <c r="S1982" i="2"/>
  <c r="T1982" i="2"/>
  <c r="AI1982" i="2" s="1"/>
  <c r="V1982" i="2"/>
  <c r="AM1982" i="2" s="1"/>
  <c r="W1982" i="2"/>
  <c r="Y1982" i="2" s="1"/>
  <c r="X1982" i="2"/>
  <c r="AA1982" i="2" s="1"/>
  <c r="Z1982" i="2"/>
  <c r="AD1982" i="2"/>
  <c r="AH1982" i="2" s="1"/>
  <c r="AK1982" i="2"/>
  <c r="S1983" i="2"/>
  <c r="AJ1983" i="2" s="1"/>
  <c r="T1983" i="2"/>
  <c r="V1983" i="2"/>
  <c r="AM1983" i="2" s="1"/>
  <c r="W1983" i="2"/>
  <c r="Y1983" i="2" s="1"/>
  <c r="X1983" i="2"/>
  <c r="AA1983" i="2" s="1"/>
  <c r="AD1983" i="2"/>
  <c r="AF1983" i="2" s="1"/>
  <c r="AI1983" i="2"/>
  <c r="S1984" i="2"/>
  <c r="T1984" i="2"/>
  <c r="AI1984" i="2" s="1"/>
  <c r="V1984" i="2"/>
  <c r="AM1984" i="2" s="1"/>
  <c r="W1984" i="2"/>
  <c r="Y1984" i="2" s="1"/>
  <c r="AD1984" i="2"/>
  <c r="AH1984" i="2" s="1"/>
  <c r="AG1984" i="2"/>
  <c r="AK1984" i="2"/>
  <c r="S1985" i="2"/>
  <c r="T1985" i="2"/>
  <c r="AI1985" i="2" s="1"/>
  <c r="V1985" i="2"/>
  <c r="AM1985" i="2" s="1"/>
  <c r="W1985" i="2"/>
  <c r="Z1985" i="2" s="1"/>
  <c r="X1985" i="2"/>
  <c r="Y1985" i="2"/>
  <c r="AD1985" i="2"/>
  <c r="AF1985" i="2" s="1"/>
  <c r="S1986" i="2"/>
  <c r="AJ1986" i="2" s="1"/>
  <c r="T1986" i="2"/>
  <c r="V1986" i="2"/>
  <c r="AM1986" i="2" s="1"/>
  <c r="W1986" i="2"/>
  <c r="Y1986" i="2" s="1"/>
  <c r="X1986" i="2"/>
  <c r="AD1986" i="2"/>
  <c r="AG1986" i="2"/>
  <c r="AI1986" i="2"/>
  <c r="S1987" i="2"/>
  <c r="T1987" i="2"/>
  <c r="AI1987" i="2" s="1"/>
  <c r="V1987" i="2"/>
  <c r="AM1987" i="2" s="1"/>
  <c r="W1987" i="2"/>
  <c r="X1987" i="2"/>
  <c r="Y1987" i="2"/>
  <c r="Z1987" i="2"/>
  <c r="AD1987" i="2"/>
  <c r="AF1987" i="2" s="1"/>
  <c r="S1988" i="2"/>
  <c r="T1988" i="2"/>
  <c r="AI1988" i="2" s="1"/>
  <c r="V1988" i="2"/>
  <c r="AM1988" i="2" s="1"/>
  <c r="W1988" i="2"/>
  <c r="Y1988" i="2" s="1"/>
  <c r="X1988" i="2"/>
  <c r="Z1988" i="2"/>
  <c r="AD1988" i="2"/>
  <c r="AG1988" i="2"/>
  <c r="AK1988" i="2"/>
  <c r="S1989" i="2"/>
  <c r="T1989" i="2"/>
  <c r="AI1989" i="2" s="1"/>
  <c r="V1989" i="2"/>
  <c r="AM1989" i="2" s="1"/>
  <c r="W1989" i="2"/>
  <c r="X1989" i="2" s="1"/>
  <c r="AD1989" i="2"/>
  <c r="AF1989" i="2" s="1"/>
  <c r="S1990" i="2"/>
  <c r="T1990" i="2"/>
  <c r="AI1990" i="2" s="1"/>
  <c r="V1990" i="2"/>
  <c r="AM1990" i="2" s="1"/>
  <c r="W1990" i="2"/>
  <c r="Y1990" i="2" s="1"/>
  <c r="X1990" i="2"/>
  <c r="Z1990" i="2"/>
  <c r="AD1990" i="2"/>
  <c r="AH1990" i="2" s="1"/>
  <c r="AK1990" i="2"/>
  <c r="S1991" i="2"/>
  <c r="AJ1991" i="2" s="1"/>
  <c r="T1991" i="2"/>
  <c r="V1991" i="2"/>
  <c r="AM1991" i="2" s="1"/>
  <c r="W1991" i="2"/>
  <c r="Y1991" i="2" s="1"/>
  <c r="X1991" i="2"/>
  <c r="AD1991" i="2"/>
  <c r="AF1991" i="2" s="1"/>
  <c r="AI1991" i="2"/>
  <c r="S1992" i="2"/>
  <c r="T1992" i="2"/>
  <c r="AI1992" i="2" s="1"/>
  <c r="V1992" i="2"/>
  <c r="AM1992" i="2" s="1"/>
  <c r="W1992" i="2"/>
  <c r="Y1992" i="2" s="1"/>
  <c r="AD1992" i="2"/>
  <c r="AH1992" i="2" s="1"/>
  <c r="AG1992" i="2"/>
  <c r="AK1992" i="2"/>
  <c r="S1993" i="2"/>
  <c r="T1993" i="2"/>
  <c r="AI1993" i="2" s="1"/>
  <c r="V1993" i="2"/>
  <c r="AM1993" i="2" s="1"/>
  <c r="W1993" i="2"/>
  <c r="Z1993" i="2" s="1"/>
  <c r="X1993" i="2"/>
  <c r="Y1993" i="2"/>
  <c r="AD1993" i="2"/>
  <c r="AF1993" i="2" s="1"/>
  <c r="S1994" i="2"/>
  <c r="AJ1994" i="2" s="1"/>
  <c r="T1994" i="2"/>
  <c r="V1994" i="2"/>
  <c r="AM1994" i="2" s="1"/>
  <c r="W1994" i="2"/>
  <c r="Y1994" i="2" s="1"/>
  <c r="X1994" i="2"/>
  <c r="AD1994" i="2"/>
  <c r="AG1994" i="2"/>
  <c r="AI1994" i="2"/>
  <c r="S1995" i="2"/>
  <c r="T1995" i="2"/>
  <c r="AI1995" i="2" s="1"/>
  <c r="V1995" i="2"/>
  <c r="AM1995" i="2" s="1"/>
  <c r="W1995" i="2"/>
  <c r="X1995" i="2"/>
  <c r="Y1995" i="2"/>
  <c r="Z1995" i="2"/>
  <c r="AD1995" i="2"/>
  <c r="AF1995" i="2" s="1"/>
  <c r="S1996" i="2"/>
  <c r="T1996" i="2"/>
  <c r="AI1996" i="2" s="1"/>
  <c r="V1996" i="2"/>
  <c r="AM1996" i="2" s="1"/>
  <c r="W1996" i="2"/>
  <c r="Y1996" i="2" s="1"/>
  <c r="X1996" i="2"/>
  <c r="Z1996" i="2"/>
  <c r="AD1996" i="2"/>
  <c r="AG1996" i="2"/>
  <c r="AK1996" i="2"/>
  <c r="S1997" i="2"/>
  <c r="T1997" i="2"/>
  <c r="AI1997" i="2" s="1"/>
  <c r="V1997" i="2"/>
  <c r="AM1997" i="2" s="1"/>
  <c r="W1997" i="2"/>
  <c r="X1997" i="2" s="1"/>
  <c r="AD1997" i="2"/>
  <c r="AF1997" i="2" s="1"/>
  <c r="S1998" i="2"/>
  <c r="T1998" i="2"/>
  <c r="AI1998" i="2" s="1"/>
  <c r="V1998" i="2"/>
  <c r="AM1998" i="2" s="1"/>
  <c r="W1998" i="2"/>
  <c r="Y1998" i="2" s="1"/>
  <c r="X1998" i="2"/>
  <c r="Z1998" i="2"/>
  <c r="AD1998" i="2"/>
  <c r="AH1998" i="2" s="1"/>
  <c r="AK1998" i="2"/>
  <c r="S1999" i="2"/>
  <c r="AJ1999" i="2" s="1"/>
  <c r="T1999" i="2"/>
  <c r="V1999" i="2"/>
  <c r="AM1999" i="2" s="1"/>
  <c r="W1999" i="2"/>
  <c r="Y1999" i="2" s="1"/>
  <c r="X1999" i="2"/>
  <c r="AD1999" i="2"/>
  <c r="AF1999" i="2" s="1"/>
  <c r="AI1999" i="2"/>
  <c r="S2000" i="2"/>
  <c r="T2000" i="2"/>
  <c r="AI2000" i="2" s="1"/>
  <c r="V2000" i="2"/>
  <c r="AM2000" i="2" s="1"/>
  <c r="W2000" i="2"/>
  <c r="Y2000" i="2" s="1"/>
  <c r="AD2000" i="2"/>
  <c r="AH2000" i="2" s="1"/>
  <c r="AG2000" i="2"/>
  <c r="AK2000" i="2"/>
  <c r="S2001" i="2"/>
  <c r="T2001" i="2"/>
  <c r="AI2001" i="2" s="1"/>
  <c r="V2001" i="2"/>
  <c r="AM2001" i="2" s="1"/>
  <c r="W2001" i="2"/>
  <c r="Z2001" i="2" s="1"/>
  <c r="X2001" i="2"/>
  <c r="Y2001" i="2"/>
  <c r="AD2001" i="2"/>
  <c r="AF2001" i="2" s="1"/>
  <c r="S2002" i="2"/>
  <c r="AJ2002" i="2" s="1"/>
  <c r="T2002" i="2"/>
  <c r="V2002" i="2"/>
  <c r="AM2002" i="2" s="1"/>
  <c r="W2002" i="2"/>
  <c r="Y2002" i="2" s="1"/>
  <c r="X2002" i="2"/>
  <c r="AD2002" i="2"/>
  <c r="AG2002" i="2"/>
  <c r="AI2002" i="2"/>
  <c r="S2003" i="2"/>
  <c r="T2003" i="2"/>
  <c r="AI2003" i="2" s="1"/>
  <c r="V2003" i="2"/>
  <c r="AM2003" i="2" s="1"/>
  <c r="W2003" i="2"/>
  <c r="X2003" i="2"/>
  <c r="Y2003" i="2"/>
  <c r="Z2003" i="2"/>
  <c r="AD2003" i="2"/>
  <c r="AF2003" i="2" s="1"/>
  <c r="S2004" i="2"/>
  <c r="T2004" i="2"/>
  <c r="AI2004" i="2" s="1"/>
  <c r="V2004" i="2"/>
  <c r="AM2004" i="2" s="1"/>
  <c r="W2004" i="2"/>
  <c r="Y2004" i="2" s="1"/>
  <c r="X2004" i="2"/>
  <c r="Z2004" i="2"/>
  <c r="AD2004" i="2"/>
  <c r="AG2004" i="2"/>
  <c r="AK2004" i="2"/>
  <c r="S2005" i="2"/>
  <c r="T2005" i="2"/>
  <c r="AI2005" i="2" s="1"/>
  <c r="V2005" i="2"/>
  <c r="AM2005" i="2" s="1"/>
  <c r="W2005" i="2"/>
  <c r="X2005" i="2" s="1"/>
  <c r="AD2005" i="2"/>
  <c r="AF2005" i="2" s="1"/>
  <c r="S2006" i="2"/>
  <c r="T2006" i="2"/>
  <c r="AI2006" i="2" s="1"/>
  <c r="V2006" i="2"/>
  <c r="AM2006" i="2" s="1"/>
  <c r="W2006" i="2"/>
  <c r="Y2006" i="2" s="1"/>
  <c r="X2006" i="2"/>
  <c r="Z2006" i="2"/>
  <c r="AD2006" i="2"/>
  <c r="AH2006" i="2" s="1"/>
  <c r="AK2006" i="2"/>
  <c r="S2007" i="2"/>
  <c r="AJ2007" i="2" s="1"/>
  <c r="T2007" i="2"/>
  <c r="V2007" i="2"/>
  <c r="AM2007" i="2" s="1"/>
  <c r="W2007" i="2"/>
  <c r="Y2007" i="2" s="1"/>
  <c r="X2007" i="2"/>
  <c r="AD2007" i="2"/>
  <c r="AF2007" i="2" s="1"/>
  <c r="AI2007" i="2"/>
  <c r="S2008" i="2"/>
  <c r="T2008" i="2"/>
  <c r="AI2008" i="2" s="1"/>
  <c r="V2008" i="2"/>
  <c r="AM2008" i="2" s="1"/>
  <c r="W2008" i="2"/>
  <c r="Y2008" i="2" s="1"/>
  <c r="AD2008" i="2"/>
  <c r="AH2008" i="2" s="1"/>
  <c r="AG2008" i="2"/>
  <c r="AK2008" i="2"/>
  <c r="S2009" i="2"/>
  <c r="T2009" i="2"/>
  <c r="AI2009" i="2" s="1"/>
  <c r="V2009" i="2"/>
  <c r="AM2009" i="2" s="1"/>
  <c r="W2009" i="2"/>
  <c r="Z2009" i="2" s="1"/>
  <c r="X2009" i="2"/>
  <c r="Y2009" i="2"/>
  <c r="AD2009" i="2"/>
  <c r="AF2009" i="2" s="1"/>
  <c r="S2010" i="2"/>
  <c r="AJ2010" i="2" s="1"/>
  <c r="T2010" i="2"/>
  <c r="V2010" i="2"/>
  <c r="AM2010" i="2" s="1"/>
  <c r="W2010" i="2"/>
  <c r="Y2010" i="2" s="1"/>
  <c r="X2010" i="2"/>
  <c r="AD2010" i="2"/>
  <c r="AG2010" i="2"/>
  <c r="AI2010" i="2"/>
  <c r="S2011" i="2"/>
  <c r="T2011" i="2"/>
  <c r="AI2011" i="2" s="1"/>
  <c r="V2011" i="2"/>
  <c r="AM2011" i="2" s="1"/>
  <c r="W2011" i="2"/>
  <c r="X2011" i="2"/>
  <c r="Y2011" i="2"/>
  <c r="Z2011" i="2"/>
  <c r="AD2011" i="2"/>
  <c r="AF2011" i="2" s="1"/>
  <c r="S2012" i="2"/>
  <c r="T2012" i="2"/>
  <c r="AI2012" i="2" s="1"/>
  <c r="V2012" i="2"/>
  <c r="AM2012" i="2" s="1"/>
  <c r="W2012" i="2"/>
  <c r="Y2012" i="2" s="1"/>
  <c r="X2012" i="2"/>
  <c r="Z2012" i="2"/>
  <c r="AD2012" i="2"/>
  <c r="AG2012" i="2"/>
  <c r="AK2012" i="2"/>
  <c r="S2013" i="2"/>
  <c r="T2013" i="2"/>
  <c r="AI2013" i="2" s="1"/>
  <c r="V2013" i="2"/>
  <c r="AM2013" i="2" s="1"/>
  <c r="W2013" i="2"/>
  <c r="X2013" i="2" s="1"/>
  <c r="AD2013" i="2"/>
  <c r="AF2013" i="2" s="1"/>
  <c r="S2014" i="2"/>
  <c r="T2014" i="2"/>
  <c r="AI2014" i="2" s="1"/>
  <c r="V2014" i="2"/>
  <c r="AM2014" i="2" s="1"/>
  <c r="W2014" i="2"/>
  <c r="Y2014" i="2" s="1"/>
  <c r="X2014" i="2"/>
  <c r="Z2014" i="2"/>
  <c r="AD2014" i="2"/>
  <c r="AH2014" i="2" s="1"/>
  <c r="AK2014" i="2"/>
  <c r="S2015" i="2"/>
  <c r="AJ2015" i="2" s="1"/>
  <c r="T2015" i="2"/>
  <c r="V2015" i="2"/>
  <c r="AM2015" i="2" s="1"/>
  <c r="W2015" i="2"/>
  <c r="Y2015" i="2" s="1"/>
  <c r="X2015" i="2"/>
  <c r="AD2015" i="2"/>
  <c r="AF2015" i="2" s="1"/>
  <c r="AI2015" i="2"/>
  <c r="S2016" i="2"/>
  <c r="T2016" i="2"/>
  <c r="AI2016" i="2" s="1"/>
  <c r="V2016" i="2"/>
  <c r="AM2016" i="2" s="1"/>
  <c r="W2016" i="2"/>
  <c r="Y2016" i="2" s="1"/>
  <c r="AD2016" i="2"/>
  <c r="AH2016" i="2" s="1"/>
  <c r="AG2016" i="2"/>
  <c r="AK2016" i="2"/>
  <c r="S2017" i="2"/>
  <c r="T2017" i="2"/>
  <c r="AI2017" i="2" s="1"/>
  <c r="V2017" i="2"/>
  <c r="AM2017" i="2" s="1"/>
  <c r="W2017" i="2"/>
  <c r="Z2017" i="2" s="1"/>
  <c r="X2017" i="2"/>
  <c r="Y2017" i="2"/>
  <c r="AD2017" i="2"/>
  <c r="AF2017" i="2" s="1"/>
  <c r="S2018" i="2"/>
  <c r="AJ2018" i="2" s="1"/>
  <c r="T2018" i="2"/>
  <c r="V2018" i="2"/>
  <c r="AM2018" i="2" s="1"/>
  <c r="W2018" i="2"/>
  <c r="Y2018" i="2" s="1"/>
  <c r="X2018" i="2"/>
  <c r="AD2018" i="2"/>
  <c r="AG2018" i="2"/>
  <c r="AI2018" i="2"/>
  <c r="S2019" i="2"/>
  <c r="T2019" i="2"/>
  <c r="AI2019" i="2" s="1"/>
  <c r="V2019" i="2"/>
  <c r="AM2019" i="2" s="1"/>
  <c r="W2019" i="2"/>
  <c r="X2019" i="2"/>
  <c r="Y2019" i="2"/>
  <c r="Z2019" i="2"/>
  <c r="AD2019" i="2"/>
  <c r="AF2019" i="2" s="1"/>
  <c r="S2020" i="2"/>
  <c r="T2020" i="2"/>
  <c r="AI2020" i="2" s="1"/>
  <c r="V2020" i="2"/>
  <c r="AM2020" i="2" s="1"/>
  <c r="W2020" i="2"/>
  <c r="Y2020" i="2" s="1"/>
  <c r="X2020" i="2"/>
  <c r="Z2020" i="2"/>
  <c r="AD2020" i="2"/>
  <c r="AG2020" i="2"/>
  <c r="AK2020" i="2"/>
  <c r="S2021" i="2"/>
  <c r="T2021" i="2"/>
  <c r="AI2021" i="2" s="1"/>
  <c r="V2021" i="2"/>
  <c r="AM2021" i="2" s="1"/>
  <c r="W2021" i="2"/>
  <c r="X2021" i="2" s="1"/>
  <c r="AD2021" i="2"/>
  <c r="AF2021" i="2" s="1"/>
  <c r="S2022" i="2"/>
  <c r="T2022" i="2"/>
  <c r="AI2022" i="2" s="1"/>
  <c r="V2022" i="2"/>
  <c r="AM2022" i="2" s="1"/>
  <c r="W2022" i="2"/>
  <c r="Y2022" i="2" s="1"/>
  <c r="X2022" i="2"/>
  <c r="Z2022" i="2"/>
  <c r="AD2022" i="2"/>
  <c r="AH2022" i="2" s="1"/>
  <c r="AK2022" i="2"/>
  <c r="S2023" i="2"/>
  <c r="AJ2023" i="2" s="1"/>
  <c r="T2023" i="2"/>
  <c r="V2023" i="2"/>
  <c r="AM2023" i="2" s="1"/>
  <c r="W2023" i="2"/>
  <c r="Y2023" i="2" s="1"/>
  <c r="X2023" i="2"/>
  <c r="AA2023" i="2" s="1"/>
  <c r="AD2023" i="2"/>
  <c r="AF2023" i="2" s="1"/>
  <c r="AI2023" i="2"/>
  <c r="S2024" i="2"/>
  <c r="T2024" i="2"/>
  <c r="AI2024" i="2" s="1"/>
  <c r="V2024" i="2"/>
  <c r="AM2024" i="2" s="1"/>
  <c r="W2024" i="2"/>
  <c r="Y2024" i="2" s="1"/>
  <c r="AD2024" i="2"/>
  <c r="AH2024" i="2" s="1"/>
  <c r="AG2024" i="2"/>
  <c r="AK2024" i="2"/>
  <c r="S2025" i="2"/>
  <c r="T2025" i="2"/>
  <c r="AI2025" i="2" s="1"/>
  <c r="V2025" i="2"/>
  <c r="AM2025" i="2" s="1"/>
  <c r="W2025" i="2"/>
  <c r="Z2025" i="2" s="1"/>
  <c r="X2025" i="2"/>
  <c r="AA2025" i="2" s="1"/>
  <c r="Y2025" i="2"/>
  <c r="AD2025" i="2"/>
  <c r="AF2025" i="2" s="1"/>
  <c r="S2026" i="2"/>
  <c r="AJ2026" i="2" s="1"/>
  <c r="T2026" i="2"/>
  <c r="V2026" i="2"/>
  <c r="AM2026" i="2" s="1"/>
  <c r="W2026" i="2"/>
  <c r="Y2026" i="2" s="1"/>
  <c r="X2026" i="2"/>
  <c r="AA2026" i="2" s="1"/>
  <c r="AD2026" i="2"/>
  <c r="AG2026" i="2"/>
  <c r="AI2026" i="2"/>
  <c r="S2027" i="2"/>
  <c r="T2027" i="2"/>
  <c r="AI2027" i="2" s="1"/>
  <c r="V2027" i="2"/>
  <c r="AM2027" i="2" s="1"/>
  <c r="W2027" i="2"/>
  <c r="X2027" i="2"/>
  <c r="AA2027" i="2" s="1"/>
  <c r="Y2027" i="2"/>
  <c r="Z2027" i="2"/>
  <c r="AD2027" i="2"/>
  <c r="AF2027" i="2" s="1"/>
  <c r="S2028" i="2"/>
  <c r="T2028" i="2"/>
  <c r="AI2028" i="2" s="1"/>
  <c r="V2028" i="2"/>
  <c r="AM2028" i="2" s="1"/>
  <c r="W2028" i="2"/>
  <c r="Y2028" i="2" s="1"/>
  <c r="X2028" i="2"/>
  <c r="AA2028" i="2" s="1"/>
  <c r="Z2028" i="2"/>
  <c r="AD2028" i="2"/>
  <c r="AG2028" i="2"/>
  <c r="AK2028" i="2"/>
  <c r="S2029" i="2"/>
  <c r="T2029" i="2"/>
  <c r="AI2029" i="2" s="1"/>
  <c r="V2029" i="2"/>
  <c r="AM2029" i="2" s="1"/>
  <c r="W2029" i="2"/>
  <c r="X2029" i="2" s="1"/>
  <c r="AA2029" i="2" s="1"/>
  <c r="AD2029" i="2"/>
  <c r="AF2029" i="2" s="1"/>
  <c r="S2030" i="2"/>
  <c r="T2030" i="2"/>
  <c r="AI2030" i="2" s="1"/>
  <c r="V2030" i="2"/>
  <c r="AM2030" i="2" s="1"/>
  <c r="W2030" i="2"/>
  <c r="Y2030" i="2" s="1"/>
  <c r="X2030" i="2"/>
  <c r="AA2030" i="2" s="1"/>
  <c r="Z2030" i="2"/>
  <c r="AD2030" i="2"/>
  <c r="AH2030" i="2" s="1"/>
  <c r="AK2030" i="2"/>
  <c r="S2031" i="2"/>
  <c r="AJ2031" i="2" s="1"/>
  <c r="T2031" i="2"/>
  <c r="V2031" i="2"/>
  <c r="AM2031" i="2" s="1"/>
  <c r="W2031" i="2"/>
  <c r="Y2031" i="2" s="1"/>
  <c r="X2031" i="2"/>
  <c r="AA2031" i="2" s="1"/>
  <c r="AD2031" i="2"/>
  <c r="AF2031" i="2" s="1"/>
  <c r="AI2031" i="2"/>
  <c r="S2032" i="2"/>
  <c r="T2032" i="2"/>
  <c r="AI2032" i="2" s="1"/>
  <c r="V2032" i="2"/>
  <c r="AM2032" i="2" s="1"/>
  <c r="W2032" i="2"/>
  <c r="Y2032" i="2" s="1"/>
  <c r="AD2032" i="2"/>
  <c r="AH2032" i="2" s="1"/>
  <c r="AG2032" i="2"/>
  <c r="AK2032" i="2"/>
  <c r="S2033" i="2"/>
  <c r="T2033" i="2"/>
  <c r="AI2033" i="2" s="1"/>
  <c r="V2033" i="2"/>
  <c r="AM2033" i="2" s="1"/>
  <c r="W2033" i="2"/>
  <c r="Z2033" i="2" s="1"/>
  <c r="X2033" i="2"/>
  <c r="AA2033" i="2" s="1"/>
  <c r="Y2033" i="2"/>
  <c r="AD2033" i="2"/>
  <c r="AF2033" i="2" s="1"/>
  <c r="S2034" i="2"/>
  <c r="AJ2034" i="2" s="1"/>
  <c r="T2034" i="2"/>
  <c r="V2034" i="2"/>
  <c r="AM2034" i="2" s="1"/>
  <c r="W2034" i="2"/>
  <c r="Y2034" i="2" s="1"/>
  <c r="X2034" i="2"/>
  <c r="AA2034" i="2" s="1"/>
  <c r="AD2034" i="2"/>
  <c r="AG2034" i="2"/>
  <c r="AI2034" i="2"/>
  <c r="S2035" i="2"/>
  <c r="T2035" i="2"/>
  <c r="AI2035" i="2" s="1"/>
  <c r="V2035" i="2"/>
  <c r="AM2035" i="2" s="1"/>
  <c r="W2035" i="2"/>
  <c r="X2035" i="2"/>
  <c r="AA2035" i="2" s="1"/>
  <c r="Y2035" i="2"/>
  <c r="Z2035" i="2"/>
  <c r="AD2035" i="2"/>
  <c r="AF2035" i="2" s="1"/>
  <c r="S2036" i="2"/>
  <c r="T2036" i="2"/>
  <c r="AI2036" i="2" s="1"/>
  <c r="V2036" i="2"/>
  <c r="AM2036" i="2" s="1"/>
  <c r="W2036" i="2"/>
  <c r="Y2036" i="2" s="1"/>
  <c r="X2036" i="2"/>
  <c r="AA2036" i="2" s="1"/>
  <c r="Z2036" i="2"/>
  <c r="AD2036" i="2"/>
  <c r="AG2036" i="2"/>
  <c r="AK2036" i="2"/>
  <c r="S2037" i="2"/>
  <c r="T2037" i="2"/>
  <c r="AI2037" i="2" s="1"/>
  <c r="V2037" i="2"/>
  <c r="AM2037" i="2" s="1"/>
  <c r="W2037" i="2"/>
  <c r="X2037" i="2" s="1"/>
  <c r="AA2037" i="2" s="1"/>
  <c r="AD2037" i="2"/>
  <c r="AF2037" i="2" s="1"/>
  <c r="S2038" i="2"/>
  <c r="T2038" i="2"/>
  <c r="AI2038" i="2" s="1"/>
  <c r="V2038" i="2"/>
  <c r="AM2038" i="2" s="1"/>
  <c r="W2038" i="2"/>
  <c r="Y2038" i="2" s="1"/>
  <c r="X2038" i="2"/>
  <c r="AA2038" i="2" s="1"/>
  <c r="Z2038" i="2"/>
  <c r="AD2038" i="2"/>
  <c r="AH2038" i="2" s="1"/>
  <c r="AK2038" i="2"/>
  <c r="S2039" i="2"/>
  <c r="AJ2039" i="2" s="1"/>
  <c r="T2039" i="2"/>
  <c r="V2039" i="2"/>
  <c r="AM2039" i="2" s="1"/>
  <c r="W2039" i="2"/>
  <c r="Y2039" i="2" s="1"/>
  <c r="X2039" i="2"/>
  <c r="AA2039" i="2" s="1"/>
  <c r="AD2039" i="2"/>
  <c r="AF2039" i="2" s="1"/>
  <c r="AI2039" i="2"/>
  <c r="S2040" i="2"/>
  <c r="T2040" i="2"/>
  <c r="AI2040" i="2" s="1"/>
  <c r="V2040" i="2"/>
  <c r="AM2040" i="2" s="1"/>
  <c r="W2040" i="2"/>
  <c r="Y2040" i="2" s="1"/>
  <c r="AD2040" i="2"/>
  <c r="AH2040" i="2" s="1"/>
  <c r="AG2040" i="2"/>
  <c r="AK2040" i="2"/>
  <c r="S2041" i="2"/>
  <c r="T2041" i="2"/>
  <c r="AI2041" i="2" s="1"/>
  <c r="V2041" i="2"/>
  <c r="AM2041" i="2" s="1"/>
  <c r="W2041" i="2"/>
  <c r="Z2041" i="2" s="1"/>
  <c r="X2041" i="2"/>
  <c r="AA2041" i="2" s="1"/>
  <c r="Y2041" i="2"/>
  <c r="AD2041" i="2"/>
  <c r="AF2041" i="2" s="1"/>
  <c r="S2042" i="2"/>
  <c r="AJ2042" i="2" s="1"/>
  <c r="T2042" i="2"/>
  <c r="V2042" i="2"/>
  <c r="AM2042" i="2" s="1"/>
  <c r="W2042" i="2"/>
  <c r="Y2042" i="2" s="1"/>
  <c r="X2042" i="2"/>
  <c r="AD2042" i="2"/>
  <c r="AG2042" i="2"/>
  <c r="AI2042" i="2"/>
  <c r="S2043" i="2"/>
  <c r="T2043" i="2"/>
  <c r="AI2043" i="2" s="1"/>
  <c r="V2043" i="2"/>
  <c r="AM2043" i="2" s="1"/>
  <c r="W2043" i="2"/>
  <c r="X2043" i="2"/>
  <c r="Y2043" i="2"/>
  <c r="Z2043" i="2"/>
  <c r="AD2043" i="2"/>
  <c r="AF2043" i="2" s="1"/>
  <c r="S2044" i="2"/>
  <c r="T2044" i="2"/>
  <c r="AI2044" i="2" s="1"/>
  <c r="V2044" i="2"/>
  <c r="AM2044" i="2" s="1"/>
  <c r="W2044" i="2"/>
  <c r="Y2044" i="2" s="1"/>
  <c r="X2044" i="2"/>
  <c r="Z2044" i="2"/>
  <c r="AD2044" i="2"/>
  <c r="AG2044" i="2"/>
  <c r="AK2044" i="2"/>
  <c r="S2045" i="2"/>
  <c r="T2045" i="2"/>
  <c r="AI2045" i="2" s="1"/>
  <c r="V2045" i="2"/>
  <c r="AM2045" i="2" s="1"/>
  <c r="W2045" i="2"/>
  <c r="X2045" i="2" s="1"/>
  <c r="AD2045" i="2"/>
  <c r="AF2045" i="2" s="1"/>
  <c r="S2046" i="2"/>
  <c r="T2046" i="2"/>
  <c r="AI2046" i="2" s="1"/>
  <c r="V2046" i="2"/>
  <c r="AM2046" i="2" s="1"/>
  <c r="W2046" i="2"/>
  <c r="Y2046" i="2" s="1"/>
  <c r="X2046" i="2"/>
  <c r="Z2046" i="2"/>
  <c r="AD2046" i="2"/>
  <c r="AH2046" i="2" s="1"/>
  <c r="AK2046" i="2"/>
  <c r="S2047" i="2"/>
  <c r="AJ2047" i="2" s="1"/>
  <c r="T2047" i="2"/>
  <c r="V2047" i="2"/>
  <c r="AM2047" i="2" s="1"/>
  <c r="W2047" i="2"/>
  <c r="Y2047" i="2" s="1"/>
  <c r="X2047" i="2"/>
  <c r="AD2047" i="2"/>
  <c r="AF2047" i="2" s="1"/>
  <c r="AI2047" i="2"/>
  <c r="S2048" i="2"/>
  <c r="T2048" i="2"/>
  <c r="AI2048" i="2" s="1"/>
  <c r="V2048" i="2"/>
  <c r="AM2048" i="2" s="1"/>
  <c r="W2048" i="2"/>
  <c r="Y2048" i="2" s="1"/>
  <c r="AD2048" i="2"/>
  <c r="AH2048" i="2" s="1"/>
  <c r="AG2048" i="2"/>
  <c r="AK2048" i="2"/>
  <c r="S2049" i="2"/>
  <c r="T2049" i="2"/>
  <c r="AI2049" i="2" s="1"/>
  <c r="V2049" i="2"/>
  <c r="AM2049" i="2" s="1"/>
  <c r="W2049" i="2"/>
  <c r="Z2049" i="2" s="1"/>
  <c r="X2049" i="2"/>
  <c r="Y2049" i="2"/>
  <c r="AD2049" i="2"/>
  <c r="AF2049" i="2" s="1"/>
  <c r="S2050" i="2"/>
  <c r="AJ2050" i="2" s="1"/>
  <c r="T2050" i="2"/>
  <c r="V2050" i="2"/>
  <c r="AM2050" i="2" s="1"/>
  <c r="W2050" i="2"/>
  <c r="Y2050" i="2" s="1"/>
  <c r="X2050" i="2"/>
  <c r="AD2050" i="2"/>
  <c r="AG2050" i="2"/>
  <c r="S2051" i="2"/>
  <c r="T2051" i="2"/>
  <c r="AI2051" i="2" s="1"/>
  <c r="V2051" i="2"/>
  <c r="AM2051" i="2" s="1"/>
  <c r="W2051" i="2"/>
  <c r="X2051" i="2"/>
  <c r="Y2051" i="2"/>
  <c r="Z2051" i="2"/>
  <c r="AD2051" i="2"/>
  <c r="AF2051" i="2" s="1"/>
  <c r="S2052" i="2"/>
  <c r="T2052" i="2"/>
  <c r="AI2052" i="2" s="1"/>
  <c r="V2052" i="2"/>
  <c r="AM2052" i="2" s="1"/>
  <c r="W2052" i="2"/>
  <c r="Y2052" i="2" s="1"/>
  <c r="X2052" i="2"/>
  <c r="Z2052" i="2"/>
  <c r="AD2052" i="2"/>
  <c r="AG2052" i="2"/>
  <c r="AK2052" i="2"/>
  <c r="S2053" i="2"/>
  <c r="T2053" i="2"/>
  <c r="AI2053" i="2" s="1"/>
  <c r="V2053" i="2"/>
  <c r="AM2053" i="2" s="1"/>
  <c r="W2053" i="2"/>
  <c r="X2053" i="2" s="1"/>
  <c r="AD2053" i="2"/>
  <c r="AF2053" i="2" s="1"/>
  <c r="S2054" i="2"/>
  <c r="T2054" i="2"/>
  <c r="AI2054" i="2" s="1"/>
  <c r="V2054" i="2"/>
  <c r="AM2054" i="2" s="1"/>
  <c r="W2054" i="2"/>
  <c r="Y2054" i="2" s="1"/>
  <c r="X2054" i="2"/>
  <c r="Z2054" i="2"/>
  <c r="AD2054" i="2"/>
  <c r="AH2054" i="2" s="1"/>
  <c r="AK2054" i="2"/>
  <c r="S2055" i="2"/>
  <c r="AJ2055" i="2" s="1"/>
  <c r="T2055" i="2"/>
  <c r="V2055" i="2"/>
  <c r="AM2055" i="2" s="1"/>
  <c r="W2055" i="2"/>
  <c r="Y2055" i="2" s="1"/>
  <c r="X2055" i="2"/>
  <c r="AD2055" i="2"/>
  <c r="AF2055" i="2" s="1"/>
  <c r="AI2055" i="2"/>
  <c r="S2056" i="2"/>
  <c r="T2056" i="2"/>
  <c r="AI2056" i="2" s="1"/>
  <c r="V2056" i="2"/>
  <c r="AM2056" i="2" s="1"/>
  <c r="W2056" i="2"/>
  <c r="Y2056" i="2" s="1"/>
  <c r="AD2056" i="2"/>
  <c r="AH2056" i="2" s="1"/>
  <c r="AG2056" i="2"/>
  <c r="AK2056" i="2"/>
  <c r="S2057" i="2"/>
  <c r="T2057" i="2"/>
  <c r="AI2057" i="2" s="1"/>
  <c r="V2057" i="2"/>
  <c r="AM2057" i="2" s="1"/>
  <c r="W2057" i="2"/>
  <c r="Z2057" i="2" s="1"/>
  <c r="X2057" i="2"/>
  <c r="Y2057" i="2"/>
  <c r="AD2057" i="2"/>
  <c r="AF2057" i="2" s="1"/>
  <c r="S2058" i="2"/>
  <c r="AJ2058" i="2" s="1"/>
  <c r="T2058" i="2"/>
  <c r="V2058" i="2"/>
  <c r="AM2058" i="2" s="1"/>
  <c r="W2058" i="2"/>
  <c r="Y2058" i="2" s="1"/>
  <c r="X2058" i="2"/>
  <c r="AD2058" i="2"/>
  <c r="AG2058" i="2"/>
  <c r="AI2058" i="2"/>
  <c r="S2059" i="2"/>
  <c r="T2059" i="2"/>
  <c r="AI2059" i="2" s="1"/>
  <c r="V2059" i="2"/>
  <c r="AM2059" i="2" s="1"/>
  <c r="W2059" i="2"/>
  <c r="X2059" i="2"/>
  <c r="Y2059" i="2"/>
  <c r="Z2059" i="2"/>
  <c r="AD2059" i="2"/>
  <c r="AF2059" i="2" s="1"/>
  <c r="S2060" i="2"/>
  <c r="T2060" i="2"/>
  <c r="AI2060" i="2" s="1"/>
  <c r="V2060" i="2"/>
  <c r="AM2060" i="2" s="1"/>
  <c r="W2060" i="2"/>
  <c r="Y2060" i="2" s="1"/>
  <c r="X2060" i="2"/>
  <c r="Z2060" i="2"/>
  <c r="AD2060" i="2"/>
  <c r="AG2060" i="2"/>
  <c r="AK2060" i="2"/>
  <c r="S2061" i="2"/>
  <c r="T2061" i="2"/>
  <c r="AI2061" i="2" s="1"/>
  <c r="V2061" i="2"/>
  <c r="AM2061" i="2" s="1"/>
  <c r="W2061" i="2"/>
  <c r="X2061" i="2" s="1"/>
  <c r="AD2061" i="2"/>
  <c r="AF2061" i="2" s="1"/>
  <c r="S2062" i="2"/>
  <c r="T2062" i="2"/>
  <c r="AI2062" i="2" s="1"/>
  <c r="V2062" i="2"/>
  <c r="AM2062" i="2" s="1"/>
  <c r="W2062" i="2"/>
  <c r="Y2062" i="2" s="1"/>
  <c r="X2062" i="2"/>
  <c r="Z2062" i="2"/>
  <c r="AD2062" i="2"/>
  <c r="AH2062" i="2" s="1"/>
  <c r="AK2062" i="2"/>
  <c r="S2063" i="2"/>
  <c r="AJ2063" i="2" s="1"/>
  <c r="T2063" i="2"/>
  <c r="V2063" i="2"/>
  <c r="AM2063" i="2" s="1"/>
  <c r="W2063" i="2"/>
  <c r="Y2063" i="2" s="1"/>
  <c r="X2063" i="2"/>
  <c r="AD2063" i="2"/>
  <c r="AF2063" i="2" s="1"/>
  <c r="AI2063" i="2"/>
  <c r="S2064" i="2"/>
  <c r="T2064" i="2"/>
  <c r="AI2064" i="2" s="1"/>
  <c r="V2064" i="2"/>
  <c r="AM2064" i="2" s="1"/>
  <c r="W2064" i="2"/>
  <c r="Y2064" i="2" s="1"/>
  <c r="AD2064" i="2"/>
  <c r="AH2064" i="2" s="1"/>
  <c r="AG2064" i="2"/>
  <c r="AK2064" i="2"/>
  <c r="S2065" i="2"/>
  <c r="T2065" i="2"/>
  <c r="AI2065" i="2" s="1"/>
  <c r="V2065" i="2"/>
  <c r="AM2065" i="2" s="1"/>
  <c r="W2065" i="2"/>
  <c r="Z2065" i="2" s="1"/>
  <c r="X2065" i="2"/>
  <c r="Y2065" i="2"/>
  <c r="AD2065" i="2"/>
  <c r="AF2065" i="2" s="1"/>
  <c r="S2066" i="2"/>
  <c r="AJ2066" i="2" s="1"/>
  <c r="T2066" i="2"/>
  <c r="V2066" i="2"/>
  <c r="AM2066" i="2" s="1"/>
  <c r="W2066" i="2"/>
  <c r="Y2066" i="2" s="1"/>
  <c r="X2066" i="2"/>
  <c r="AD2066" i="2"/>
  <c r="AG2066" i="2"/>
  <c r="AI2066" i="2"/>
  <c r="S2067" i="2"/>
  <c r="T2067" i="2"/>
  <c r="AI2067" i="2" s="1"/>
  <c r="V2067" i="2"/>
  <c r="AM2067" i="2" s="1"/>
  <c r="W2067" i="2"/>
  <c r="X2067" i="2"/>
  <c r="Y2067" i="2"/>
  <c r="Z2067" i="2"/>
  <c r="AD2067" i="2"/>
  <c r="AF2067" i="2" s="1"/>
  <c r="S2068" i="2"/>
  <c r="T2068" i="2"/>
  <c r="AI2068" i="2" s="1"/>
  <c r="V2068" i="2"/>
  <c r="AM2068" i="2" s="1"/>
  <c r="W2068" i="2"/>
  <c r="Y2068" i="2" s="1"/>
  <c r="X2068" i="2"/>
  <c r="Z2068" i="2"/>
  <c r="AD2068" i="2"/>
  <c r="AG2068" i="2"/>
  <c r="AK2068" i="2"/>
  <c r="S2069" i="2"/>
  <c r="T2069" i="2"/>
  <c r="AI2069" i="2" s="1"/>
  <c r="V2069" i="2"/>
  <c r="AM2069" i="2" s="1"/>
  <c r="W2069" i="2"/>
  <c r="X2069" i="2" s="1"/>
  <c r="AD2069" i="2"/>
  <c r="AF2069" i="2" s="1"/>
  <c r="S2070" i="2"/>
  <c r="T2070" i="2"/>
  <c r="AI2070" i="2" s="1"/>
  <c r="V2070" i="2"/>
  <c r="AM2070" i="2" s="1"/>
  <c r="W2070" i="2"/>
  <c r="Y2070" i="2" s="1"/>
  <c r="X2070" i="2"/>
  <c r="Z2070" i="2"/>
  <c r="AD2070" i="2"/>
  <c r="AH2070" i="2" s="1"/>
  <c r="AK2070" i="2"/>
  <c r="S2071" i="2"/>
  <c r="AJ2071" i="2" s="1"/>
  <c r="T2071" i="2"/>
  <c r="V2071" i="2"/>
  <c r="AM2071" i="2" s="1"/>
  <c r="W2071" i="2"/>
  <c r="Y2071" i="2" s="1"/>
  <c r="X2071" i="2"/>
  <c r="AD2071" i="2"/>
  <c r="AF2071" i="2" s="1"/>
  <c r="AI2071" i="2"/>
  <c r="S2072" i="2"/>
  <c r="T2072" i="2"/>
  <c r="AI2072" i="2" s="1"/>
  <c r="V2072" i="2"/>
  <c r="AM2072" i="2" s="1"/>
  <c r="W2072" i="2"/>
  <c r="Y2072" i="2" s="1"/>
  <c r="AD2072" i="2"/>
  <c r="AH2072" i="2" s="1"/>
  <c r="AG2072" i="2"/>
  <c r="AK2072" i="2"/>
  <c r="S2073" i="2"/>
  <c r="T2073" i="2"/>
  <c r="AI2073" i="2" s="1"/>
  <c r="V2073" i="2"/>
  <c r="AM2073" i="2" s="1"/>
  <c r="W2073" i="2"/>
  <c r="Z2073" i="2" s="1"/>
  <c r="X2073" i="2"/>
  <c r="AA2073" i="2" s="1"/>
  <c r="Y2073" i="2"/>
  <c r="AD2073" i="2"/>
  <c r="AF2073" i="2" s="1"/>
  <c r="S2074" i="2"/>
  <c r="AJ2074" i="2" s="1"/>
  <c r="T2074" i="2"/>
  <c r="V2074" i="2"/>
  <c r="AM2074" i="2" s="1"/>
  <c r="W2074" i="2"/>
  <c r="Y2074" i="2" s="1"/>
  <c r="X2074" i="2"/>
  <c r="AA2074" i="2" s="1"/>
  <c r="AD2074" i="2"/>
  <c r="AG2074" i="2"/>
  <c r="AI2074" i="2"/>
  <c r="S2075" i="2"/>
  <c r="T2075" i="2"/>
  <c r="AI2075" i="2" s="1"/>
  <c r="V2075" i="2"/>
  <c r="AM2075" i="2" s="1"/>
  <c r="W2075" i="2"/>
  <c r="X2075" i="2"/>
  <c r="AA2075" i="2" s="1"/>
  <c r="Y2075" i="2"/>
  <c r="Z2075" i="2"/>
  <c r="AD2075" i="2"/>
  <c r="AF2075" i="2" s="1"/>
  <c r="S2076" i="2"/>
  <c r="T2076" i="2"/>
  <c r="AI2076" i="2" s="1"/>
  <c r="V2076" i="2"/>
  <c r="AM2076" i="2" s="1"/>
  <c r="W2076" i="2"/>
  <c r="Y2076" i="2" s="1"/>
  <c r="X2076" i="2"/>
  <c r="AA2076" i="2" s="1"/>
  <c r="Z2076" i="2"/>
  <c r="AD2076" i="2"/>
  <c r="AG2076" i="2"/>
  <c r="AK2076" i="2"/>
  <c r="S2077" i="2"/>
  <c r="T2077" i="2"/>
  <c r="AI2077" i="2" s="1"/>
  <c r="V2077" i="2"/>
  <c r="AM2077" i="2" s="1"/>
  <c r="W2077" i="2"/>
  <c r="X2077" i="2" s="1"/>
  <c r="AA2077" i="2" s="1"/>
  <c r="AD2077" i="2"/>
  <c r="AF2077" i="2" s="1"/>
  <c r="S2078" i="2"/>
  <c r="T2078" i="2"/>
  <c r="AI2078" i="2" s="1"/>
  <c r="V2078" i="2"/>
  <c r="AM2078" i="2" s="1"/>
  <c r="W2078" i="2"/>
  <c r="Y2078" i="2" s="1"/>
  <c r="X2078" i="2"/>
  <c r="AA2078" i="2" s="1"/>
  <c r="Z2078" i="2"/>
  <c r="AD2078" i="2"/>
  <c r="AH2078" i="2" s="1"/>
  <c r="AK2078" i="2"/>
  <c r="S2079" i="2"/>
  <c r="AJ2079" i="2" s="1"/>
  <c r="T2079" i="2"/>
  <c r="V2079" i="2"/>
  <c r="AM2079" i="2" s="1"/>
  <c r="W2079" i="2"/>
  <c r="Y2079" i="2" s="1"/>
  <c r="X2079" i="2"/>
  <c r="AA2079" i="2" s="1"/>
  <c r="AD2079" i="2"/>
  <c r="AF2079" i="2" s="1"/>
  <c r="AI2079" i="2"/>
  <c r="S2080" i="2"/>
  <c r="T2080" i="2"/>
  <c r="AI2080" i="2" s="1"/>
  <c r="V2080" i="2"/>
  <c r="AM2080" i="2" s="1"/>
  <c r="W2080" i="2"/>
  <c r="Y2080" i="2" s="1"/>
  <c r="AD2080" i="2"/>
  <c r="AH2080" i="2" s="1"/>
  <c r="AG2080" i="2"/>
  <c r="AK2080" i="2"/>
  <c r="S2081" i="2"/>
  <c r="T2081" i="2"/>
  <c r="AI2081" i="2" s="1"/>
  <c r="V2081" i="2"/>
  <c r="AM2081" i="2" s="1"/>
  <c r="W2081" i="2"/>
  <c r="Z2081" i="2" s="1"/>
  <c r="X2081" i="2"/>
  <c r="AA2081" i="2" s="1"/>
  <c r="Y2081" i="2"/>
  <c r="AD2081" i="2"/>
  <c r="AF2081" i="2" s="1"/>
  <c r="S2082" i="2"/>
  <c r="AJ2082" i="2" s="1"/>
  <c r="T2082" i="2"/>
  <c r="V2082" i="2"/>
  <c r="AM2082" i="2" s="1"/>
  <c r="W2082" i="2"/>
  <c r="Y2082" i="2" s="1"/>
  <c r="X2082" i="2"/>
  <c r="AA2082" i="2" s="1"/>
  <c r="AD2082" i="2"/>
  <c r="AG2082" i="2"/>
  <c r="AI2082" i="2"/>
  <c r="S2083" i="2"/>
  <c r="T2083" i="2"/>
  <c r="AI2083" i="2" s="1"/>
  <c r="V2083" i="2"/>
  <c r="AM2083" i="2" s="1"/>
  <c r="W2083" i="2"/>
  <c r="X2083" i="2"/>
  <c r="AA2083" i="2" s="1"/>
  <c r="Y2083" i="2"/>
  <c r="Z2083" i="2"/>
  <c r="AD2083" i="2"/>
  <c r="AF2083" i="2" s="1"/>
  <c r="S2084" i="2"/>
  <c r="T2084" i="2"/>
  <c r="AI2084" i="2" s="1"/>
  <c r="V2084" i="2"/>
  <c r="AM2084" i="2" s="1"/>
  <c r="W2084" i="2"/>
  <c r="Y2084" i="2" s="1"/>
  <c r="X2084" i="2"/>
  <c r="AA2084" i="2" s="1"/>
  <c r="Z2084" i="2"/>
  <c r="AD2084" i="2"/>
  <c r="AG2084" i="2"/>
  <c r="AK2084" i="2"/>
  <c r="S2085" i="2"/>
  <c r="T2085" i="2"/>
  <c r="AI2085" i="2" s="1"/>
  <c r="V2085" i="2"/>
  <c r="AM2085" i="2" s="1"/>
  <c r="W2085" i="2"/>
  <c r="X2085" i="2" s="1"/>
  <c r="AA2085" i="2" s="1"/>
  <c r="AD2085" i="2"/>
  <c r="AF2085" i="2" s="1"/>
  <c r="S2086" i="2"/>
  <c r="T2086" i="2"/>
  <c r="AI2086" i="2" s="1"/>
  <c r="V2086" i="2"/>
  <c r="AM2086" i="2" s="1"/>
  <c r="W2086" i="2"/>
  <c r="Y2086" i="2" s="1"/>
  <c r="X2086" i="2"/>
  <c r="AA2086" i="2" s="1"/>
  <c r="Z2086" i="2"/>
  <c r="AD2086" i="2"/>
  <c r="AH2086" i="2" s="1"/>
  <c r="AK2086" i="2"/>
  <c r="S2087" i="2"/>
  <c r="AJ2087" i="2" s="1"/>
  <c r="T2087" i="2"/>
  <c r="V2087" i="2"/>
  <c r="AM2087" i="2" s="1"/>
  <c r="W2087" i="2"/>
  <c r="Y2087" i="2" s="1"/>
  <c r="X2087" i="2"/>
  <c r="AA2087" i="2" s="1"/>
  <c r="AD2087" i="2"/>
  <c r="AF2087" i="2" s="1"/>
  <c r="AI2087" i="2"/>
  <c r="S2088" i="2"/>
  <c r="T2088" i="2"/>
  <c r="AI2088" i="2" s="1"/>
  <c r="V2088" i="2"/>
  <c r="AM2088" i="2" s="1"/>
  <c r="W2088" i="2"/>
  <c r="Y2088" i="2" s="1"/>
  <c r="AD2088" i="2"/>
  <c r="AH2088" i="2" s="1"/>
  <c r="AG2088" i="2"/>
  <c r="AK2088" i="2"/>
  <c r="S2089" i="2"/>
  <c r="T2089" i="2"/>
  <c r="AI2089" i="2" s="1"/>
  <c r="V2089" i="2"/>
  <c r="AM2089" i="2" s="1"/>
  <c r="W2089" i="2"/>
  <c r="Z2089" i="2" s="1"/>
  <c r="X2089" i="2"/>
  <c r="Y2089" i="2"/>
  <c r="AD2089" i="2"/>
  <c r="AF2089" i="2" s="1"/>
  <c r="S2090" i="2"/>
  <c r="AJ2090" i="2" s="1"/>
  <c r="T2090" i="2"/>
  <c r="V2090" i="2"/>
  <c r="AM2090" i="2" s="1"/>
  <c r="W2090" i="2"/>
  <c r="Y2090" i="2" s="1"/>
  <c r="X2090" i="2"/>
  <c r="AD2090" i="2"/>
  <c r="AG2090" i="2"/>
  <c r="S2091" i="2"/>
  <c r="T2091" i="2"/>
  <c r="AI2091" i="2" s="1"/>
  <c r="V2091" i="2"/>
  <c r="AM2091" i="2" s="1"/>
  <c r="W2091" i="2"/>
  <c r="X2091" i="2"/>
  <c r="Y2091" i="2"/>
  <c r="Z2091" i="2"/>
  <c r="AD2091" i="2"/>
  <c r="AF2091" i="2" s="1"/>
  <c r="S2092" i="2"/>
  <c r="T2092" i="2"/>
  <c r="AI2092" i="2" s="1"/>
  <c r="V2092" i="2"/>
  <c r="AM2092" i="2" s="1"/>
  <c r="W2092" i="2"/>
  <c r="Y2092" i="2" s="1"/>
  <c r="X2092" i="2"/>
  <c r="Z2092" i="2"/>
  <c r="AD2092" i="2"/>
  <c r="AG2092" i="2"/>
  <c r="AK2092" i="2"/>
  <c r="S2093" i="2"/>
  <c r="T2093" i="2"/>
  <c r="AI2093" i="2" s="1"/>
  <c r="V2093" i="2"/>
  <c r="AM2093" i="2" s="1"/>
  <c r="W2093" i="2"/>
  <c r="X2093" i="2" s="1"/>
  <c r="AD2093" i="2"/>
  <c r="AF2093" i="2" s="1"/>
  <c r="S2094" i="2"/>
  <c r="T2094" i="2"/>
  <c r="AI2094" i="2" s="1"/>
  <c r="V2094" i="2"/>
  <c r="AM2094" i="2" s="1"/>
  <c r="W2094" i="2"/>
  <c r="Y2094" i="2" s="1"/>
  <c r="X2094" i="2"/>
  <c r="Z2094" i="2"/>
  <c r="AD2094" i="2"/>
  <c r="AH2094" i="2" s="1"/>
  <c r="AK2094" i="2"/>
  <c r="S2095" i="2"/>
  <c r="AJ2095" i="2" s="1"/>
  <c r="T2095" i="2"/>
  <c r="V2095" i="2"/>
  <c r="AM2095" i="2" s="1"/>
  <c r="W2095" i="2"/>
  <c r="Y2095" i="2" s="1"/>
  <c r="X2095" i="2"/>
  <c r="AD2095" i="2"/>
  <c r="AF2095" i="2" s="1"/>
  <c r="AI2095" i="2"/>
  <c r="S2096" i="2"/>
  <c r="T2096" i="2"/>
  <c r="AI2096" i="2" s="1"/>
  <c r="V2096" i="2"/>
  <c r="AM2096" i="2" s="1"/>
  <c r="W2096" i="2"/>
  <c r="Y2096" i="2" s="1"/>
  <c r="AD2096" i="2"/>
  <c r="AH2096" i="2" s="1"/>
  <c r="AG2096" i="2"/>
  <c r="AK2096" i="2"/>
  <c r="S2097" i="2"/>
  <c r="T2097" i="2"/>
  <c r="AI2097" i="2" s="1"/>
  <c r="V2097" i="2"/>
  <c r="AM2097" i="2" s="1"/>
  <c r="W2097" i="2"/>
  <c r="Z2097" i="2" s="1"/>
  <c r="X2097" i="2"/>
  <c r="Y2097" i="2"/>
  <c r="AD2097" i="2"/>
  <c r="AF2097" i="2" s="1"/>
  <c r="S2098" i="2"/>
  <c r="AJ2098" i="2" s="1"/>
  <c r="T2098" i="2"/>
  <c r="V2098" i="2"/>
  <c r="AM2098" i="2" s="1"/>
  <c r="W2098" i="2"/>
  <c r="Y2098" i="2" s="1"/>
  <c r="X2098" i="2"/>
  <c r="AD2098" i="2"/>
  <c r="AG2098" i="2"/>
  <c r="AI2098" i="2"/>
  <c r="S2099" i="2"/>
  <c r="T2099" i="2"/>
  <c r="AI2099" i="2" s="1"/>
  <c r="V2099" i="2"/>
  <c r="AM2099" i="2" s="1"/>
  <c r="W2099" i="2"/>
  <c r="X2099" i="2"/>
  <c r="Y2099" i="2"/>
  <c r="Z2099" i="2"/>
  <c r="AD2099" i="2"/>
  <c r="AF2099" i="2" s="1"/>
  <c r="S2100" i="2"/>
  <c r="T2100" i="2"/>
  <c r="AI2100" i="2" s="1"/>
  <c r="V2100" i="2"/>
  <c r="AM2100" i="2" s="1"/>
  <c r="W2100" i="2"/>
  <c r="Y2100" i="2" s="1"/>
  <c r="X2100" i="2"/>
  <c r="AA2100" i="2" s="1"/>
  <c r="Z2100" i="2"/>
  <c r="AD2100" i="2"/>
  <c r="AG2100" i="2"/>
  <c r="AK2100" i="2"/>
  <c r="S2101" i="2"/>
  <c r="T2101" i="2"/>
  <c r="AI2101" i="2" s="1"/>
  <c r="V2101" i="2"/>
  <c r="AM2101" i="2" s="1"/>
  <c r="W2101" i="2"/>
  <c r="X2101" i="2" s="1"/>
  <c r="AA2101" i="2" s="1"/>
  <c r="AD2101" i="2"/>
  <c r="AF2101" i="2" s="1"/>
  <c r="S2102" i="2"/>
  <c r="T2102" i="2"/>
  <c r="AI2102" i="2" s="1"/>
  <c r="V2102" i="2"/>
  <c r="AM2102" i="2" s="1"/>
  <c r="W2102" i="2"/>
  <c r="Y2102" i="2" s="1"/>
  <c r="X2102" i="2"/>
  <c r="AA2102" i="2" s="1"/>
  <c r="Z2102" i="2"/>
  <c r="AD2102" i="2"/>
  <c r="AH2102" i="2" s="1"/>
  <c r="AK2102" i="2"/>
  <c r="S2103" i="2"/>
  <c r="AJ2103" i="2" s="1"/>
  <c r="T2103" i="2"/>
  <c r="V2103" i="2"/>
  <c r="AM2103" i="2" s="1"/>
  <c r="W2103" i="2"/>
  <c r="Y2103" i="2" s="1"/>
  <c r="X2103" i="2"/>
  <c r="AA2103" i="2" s="1"/>
  <c r="AD2103" i="2"/>
  <c r="AF2103" i="2" s="1"/>
  <c r="AI2103" i="2"/>
  <c r="S2104" i="2"/>
  <c r="T2104" i="2"/>
  <c r="AI2104" i="2" s="1"/>
  <c r="V2104" i="2"/>
  <c r="AM2104" i="2" s="1"/>
  <c r="W2104" i="2"/>
  <c r="Y2104" i="2" s="1"/>
  <c r="AD2104" i="2"/>
  <c r="AH2104" i="2" s="1"/>
  <c r="AG2104" i="2"/>
  <c r="AK2104" i="2"/>
  <c r="S2105" i="2"/>
  <c r="T2105" i="2"/>
  <c r="AI2105" i="2" s="1"/>
  <c r="V2105" i="2"/>
  <c r="AM2105" i="2" s="1"/>
  <c r="W2105" i="2"/>
  <c r="Z2105" i="2" s="1"/>
  <c r="X2105" i="2"/>
  <c r="AA2105" i="2" s="1"/>
  <c r="Y2105" i="2"/>
  <c r="AD2105" i="2"/>
  <c r="AF2105" i="2" s="1"/>
  <c r="S2106" i="2"/>
  <c r="AJ2106" i="2" s="1"/>
  <c r="T2106" i="2"/>
  <c r="V2106" i="2"/>
  <c r="AM2106" i="2" s="1"/>
  <c r="W2106" i="2"/>
  <c r="Y2106" i="2" s="1"/>
  <c r="X2106" i="2"/>
  <c r="AA2106" i="2" s="1"/>
  <c r="AD2106" i="2"/>
  <c r="AG2106" i="2"/>
  <c r="AI2106" i="2"/>
  <c r="S2107" i="2"/>
  <c r="T2107" i="2"/>
  <c r="AI2107" i="2" s="1"/>
  <c r="V2107" i="2"/>
  <c r="AM2107" i="2" s="1"/>
  <c r="W2107" i="2"/>
  <c r="X2107" i="2"/>
  <c r="AA2107" i="2" s="1"/>
  <c r="Y2107" i="2"/>
  <c r="Z2107" i="2"/>
  <c r="AD2107" i="2"/>
  <c r="AF2107" i="2" s="1"/>
  <c r="S2108" i="2"/>
  <c r="T2108" i="2"/>
  <c r="AI2108" i="2" s="1"/>
  <c r="V2108" i="2"/>
  <c r="AM2108" i="2" s="1"/>
  <c r="W2108" i="2"/>
  <c r="Y2108" i="2" s="1"/>
  <c r="X2108" i="2"/>
  <c r="AA2108" i="2" s="1"/>
  <c r="Z2108" i="2"/>
  <c r="AD2108" i="2"/>
  <c r="AG2108" i="2"/>
  <c r="AK2108" i="2"/>
  <c r="S2109" i="2"/>
  <c r="T2109" i="2"/>
  <c r="AI2109" i="2" s="1"/>
  <c r="V2109" i="2"/>
  <c r="AM2109" i="2" s="1"/>
  <c r="W2109" i="2"/>
  <c r="X2109" i="2" s="1"/>
  <c r="AA2109" i="2" s="1"/>
  <c r="AD2109" i="2"/>
  <c r="AF2109" i="2" s="1"/>
  <c r="S2110" i="2"/>
  <c r="T2110" i="2"/>
  <c r="AI2110" i="2" s="1"/>
  <c r="V2110" i="2"/>
  <c r="AM2110" i="2" s="1"/>
  <c r="W2110" i="2"/>
  <c r="Y2110" i="2" s="1"/>
  <c r="X2110" i="2"/>
  <c r="AA2110" i="2" s="1"/>
  <c r="Z2110" i="2"/>
  <c r="AD2110" i="2"/>
  <c r="AH2110" i="2" s="1"/>
  <c r="AK2110" i="2"/>
  <c r="S2111" i="2"/>
  <c r="AJ2111" i="2" s="1"/>
  <c r="T2111" i="2"/>
  <c r="V2111" i="2"/>
  <c r="AM2111" i="2" s="1"/>
  <c r="W2111" i="2"/>
  <c r="Y2111" i="2" s="1"/>
  <c r="X2111" i="2"/>
  <c r="AA2111" i="2" s="1"/>
  <c r="AD2111" i="2"/>
  <c r="AF2111" i="2" s="1"/>
  <c r="AI2111" i="2"/>
  <c r="S2112" i="2"/>
  <c r="T2112" i="2"/>
  <c r="AI2112" i="2" s="1"/>
  <c r="V2112" i="2"/>
  <c r="AM2112" i="2" s="1"/>
  <c r="W2112" i="2"/>
  <c r="Y2112" i="2" s="1"/>
  <c r="AD2112" i="2"/>
  <c r="AH2112" i="2" s="1"/>
  <c r="AG2112" i="2"/>
  <c r="AK2112" i="2"/>
  <c r="S2113" i="2"/>
  <c r="T2113" i="2"/>
  <c r="AI2113" i="2" s="1"/>
  <c r="V2113" i="2"/>
  <c r="AM2113" i="2" s="1"/>
  <c r="W2113" i="2"/>
  <c r="Z2113" i="2" s="1"/>
  <c r="X2113" i="2"/>
  <c r="AA2113" i="2" s="1"/>
  <c r="Y2113" i="2"/>
  <c r="AD2113" i="2"/>
  <c r="AF2113" i="2" s="1"/>
  <c r="S2114" i="2"/>
  <c r="AJ2114" i="2" s="1"/>
  <c r="T2114" i="2"/>
  <c r="V2114" i="2"/>
  <c r="AM2114" i="2" s="1"/>
  <c r="W2114" i="2"/>
  <c r="Y2114" i="2" s="1"/>
  <c r="X2114" i="2"/>
  <c r="AD2114" i="2"/>
  <c r="AG2114" i="2"/>
  <c r="S2115" i="2"/>
  <c r="T2115" i="2"/>
  <c r="AI2115" i="2" s="1"/>
  <c r="V2115" i="2"/>
  <c r="AM2115" i="2" s="1"/>
  <c r="W2115" i="2"/>
  <c r="X2115" i="2"/>
  <c r="Y2115" i="2"/>
  <c r="Z2115" i="2"/>
  <c r="AD2115" i="2"/>
  <c r="AF2115" i="2" s="1"/>
  <c r="S2116" i="2"/>
  <c r="T2116" i="2"/>
  <c r="AI2116" i="2" s="1"/>
  <c r="V2116" i="2"/>
  <c r="AM2116" i="2" s="1"/>
  <c r="W2116" i="2"/>
  <c r="Y2116" i="2" s="1"/>
  <c r="X2116" i="2"/>
  <c r="Z2116" i="2"/>
  <c r="AD2116" i="2"/>
  <c r="AG2116" i="2"/>
  <c r="AK2116" i="2"/>
  <c r="S2117" i="2"/>
  <c r="T2117" i="2"/>
  <c r="AI2117" i="2" s="1"/>
  <c r="V2117" i="2"/>
  <c r="AM2117" i="2" s="1"/>
  <c r="W2117" i="2"/>
  <c r="X2117" i="2" s="1"/>
  <c r="AA2117" i="2" s="1"/>
  <c r="AD2117" i="2"/>
  <c r="AF2117" i="2" s="1"/>
  <c r="S2118" i="2"/>
  <c r="T2118" i="2"/>
  <c r="AI2118" i="2" s="1"/>
  <c r="V2118" i="2"/>
  <c r="AM2118" i="2" s="1"/>
  <c r="W2118" i="2"/>
  <c r="Y2118" i="2" s="1"/>
  <c r="X2118" i="2"/>
  <c r="AA2118" i="2" s="1"/>
  <c r="Z2118" i="2"/>
  <c r="AD2118" i="2"/>
  <c r="AH2118" i="2" s="1"/>
  <c r="AK2118" i="2"/>
  <c r="S2119" i="2"/>
  <c r="AJ2119" i="2" s="1"/>
  <c r="T2119" i="2"/>
  <c r="V2119" i="2"/>
  <c r="AM2119" i="2" s="1"/>
  <c r="W2119" i="2"/>
  <c r="Y2119" i="2" s="1"/>
  <c r="X2119" i="2"/>
  <c r="AA2119" i="2" s="1"/>
  <c r="AD2119" i="2"/>
  <c r="AF2119" i="2" s="1"/>
  <c r="AI2119" i="2"/>
  <c r="S2120" i="2"/>
  <c r="T2120" i="2"/>
  <c r="AI2120" i="2" s="1"/>
  <c r="V2120" i="2"/>
  <c r="AM2120" i="2" s="1"/>
  <c r="W2120" i="2"/>
  <c r="Y2120" i="2" s="1"/>
  <c r="AD2120" i="2"/>
  <c r="AH2120" i="2" s="1"/>
  <c r="AG2120" i="2"/>
  <c r="AK2120" i="2"/>
  <c r="S2121" i="2"/>
  <c r="T2121" i="2"/>
  <c r="AI2121" i="2" s="1"/>
  <c r="V2121" i="2"/>
  <c r="AM2121" i="2" s="1"/>
  <c r="W2121" i="2"/>
  <c r="Z2121" i="2" s="1"/>
  <c r="X2121" i="2"/>
  <c r="Y2121" i="2"/>
  <c r="AD2121" i="2"/>
  <c r="AF2121" i="2" s="1"/>
  <c r="S2122" i="2"/>
  <c r="AJ2122" i="2" s="1"/>
  <c r="T2122" i="2"/>
  <c r="V2122" i="2"/>
  <c r="AM2122" i="2" s="1"/>
  <c r="W2122" i="2"/>
  <c r="Y2122" i="2" s="1"/>
  <c r="X2122" i="2"/>
  <c r="AA2122" i="2" s="1"/>
  <c r="AD2122" i="2"/>
  <c r="AG2122" i="2"/>
  <c r="AI2122" i="2"/>
  <c r="S2123" i="2"/>
  <c r="T2123" i="2"/>
  <c r="AI2123" i="2" s="1"/>
  <c r="V2123" i="2"/>
  <c r="AM2123" i="2" s="1"/>
  <c r="W2123" i="2"/>
  <c r="X2123" i="2"/>
  <c r="AA2123" i="2" s="1"/>
  <c r="Y2123" i="2"/>
  <c r="Z2123" i="2"/>
  <c r="AD2123" i="2"/>
  <c r="AF2123" i="2" s="1"/>
  <c r="S2124" i="2"/>
  <c r="T2124" i="2"/>
  <c r="AI2124" i="2" s="1"/>
  <c r="V2124" i="2"/>
  <c r="AM2124" i="2" s="1"/>
  <c r="W2124" i="2"/>
  <c r="Y2124" i="2" s="1"/>
  <c r="X2124" i="2"/>
  <c r="AA2124" i="2" s="1"/>
  <c r="Z2124" i="2"/>
  <c r="AD2124" i="2"/>
  <c r="AG2124" i="2"/>
  <c r="AK2124" i="2"/>
  <c r="S2125" i="2"/>
  <c r="T2125" i="2"/>
  <c r="AI2125" i="2" s="1"/>
  <c r="V2125" i="2"/>
  <c r="AM2125" i="2" s="1"/>
  <c r="W2125" i="2"/>
  <c r="X2125" i="2" s="1"/>
  <c r="AA2125" i="2" s="1"/>
  <c r="AD2125" i="2"/>
  <c r="AF2125" i="2" s="1"/>
  <c r="AD2" i="2"/>
  <c r="AG2" i="2" s="1"/>
  <c r="W2" i="2"/>
  <c r="Z2" i="2" s="1"/>
  <c r="V2" i="2"/>
  <c r="AM2" i="2" s="1"/>
  <c r="T2" i="2"/>
  <c r="S2" i="2"/>
  <c r="AJ2" i="2" s="1"/>
  <c r="AN964" i="3" l="1"/>
  <c r="AO964" i="3" s="1"/>
  <c r="AF266" i="3"/>
  <c r="AG266" i="3"/>
  <c r="AN660" i="3"/>
  <c r="AO660" i="3" s="1"/>
  <c r="AN965" i="3"/>
  <c r="AO965" i="3" s="1"/>
  <c r="AN997" i="3"/>
  <c r="AO997" i="3" s="1"/>
  <c r="AN736" i="3"/>
  <c r="AO736" i="3"/>
  <c r="AN555" i="3"/>
  <c r="AO555" i="3" s="1"/>
  <c r="AN678" i="3"/>
  <c r="AO678" i="3"/>
  <c r="AN936" i="3"/>
  <c r="AO936" i="3"/>
  <c r="AH745" i="3"/>
  <c r="AN972" i="3"/>
  <c r="AO972" i="3" s="1"/>
  <c r="X647" i="3"/>
  <c r="Y647" i="3"/>
  <c r="AN777" i="3"/>
  <c r="AO777" i="3"/>
  <c r="AN836" i="3"/>
  <c r="AO836" i="3"/>
  <c r="AN480" i="3"/>
  <c r="AO480" i="3"/>
  <c r="AN831" i="3"/>
  <c r="AO831" i="3" s="1"/>
  <c r="AN662" i="3"/>
  <c r="AO662" i="3" s="1"/>
  <c r="AN264" i="3"/>
  <c r="AO264" i="3" s="1"/>
  <c r="AN327" i="3"/>
  <c r="AO327" i="3" s="1"/>
  <c r="AN366" i="3"/>
  <c r="AO366" i="3" s="1"/>
  <c r="AN458" i="3"/>
  <c r="AO458" i="3" s="1"/>
  <c r="AN344" i="3"/>
  <c r="AO344" i="3" s="1"/>
  <c r="AN863" i="3"/>
  <c r="AO863" i="3"/>
  <c r="AN720" i="3"/>
  <c r="AO720" i="3"/>
  <c r="AN951" i="3"/>
  <c r="AO951" i="3"/>
  <c r="AN942" i="3"/>
  <c r="AO942" i="3"/>
  <c r="AN794" i="3"/>
  <c r="AO794" i="3" s="1"/>
  <c r="AN1023" i="3"/>
  <c r="AO1023" i="3" s="1"/>
  <c r="AN1044" i="3"/>
  <c r="AO1044" i="3" s="1"/>
  <c r="AN1046" i="3"/>
  <c r="AO1046" i="3" s="1"/>
  <c r="X678" i="3"/>
  <c r="Y678" i="3"/>
  <c r="AN343" i="3"/>
  <c r="AO343" i="3"/>
  <c r="AN396" i="3"/>
  <c r="AO396" i="3" s="1"/>
  <c r="AN487" i="3"/>
  <c r="AO487" i="3"/>
  <c r="AN589" i="3"/>
  <c r="AO589" i="3"/>
  <c r="AN690" i="3"/>
  <c r="AO690" i="3" s="1"/>
  <c r="AN438" i="3"/>
  <c r="AO438" i="3"/>
  <c r="AN282" i="3"/>
  <c r="AO282" i="3"/>
  <c r="AN287" i="3"/>
  <c r="AO287" i="3"/>
  <c r="AN404" i="3"/>
  <c r="AO404" i="3" s="1"/>
  <c r="AN1028" i="3"/>
  <c r="AO1028" i="3" s="1"/>
  <c r="AN987" i="3"/>
  <c r="AO987" i="3"/>
  <c r="AN944" i="3"/>
  <c r="AO944" i="3"/>
  <c r="AN280" i="3"/>
  <c r="AO280" i="3" s="1"/>
  <c r="AN412" i="3"/>
  <c r="AO412" i="3" s="1"/>
  <c r="AN640" i="3"/>
  <c r="AO640" i="3"/>
  <c r="AN816" i="3"/>
  <c r="AO816" i="3"/>
  <c r="AN767" i="3"/>
  <c r="AO767" i="3"/>
  <c r="AN941" i="3"/>
  <c r="AO941" i="3"/>
  <c r="AN1039" i="3"/>
  <c r="AO1039" i="3" s="1"/>
  <c r="AJ1042" i="3"/>
  <c r="AN990" i="3"/>
  <c r="AO990" i="3"/>
  <c r="AN954" i="3"/>
  <c r="AO954" i="3" s="1"/>
  <c r="AN996" i="3"/>
  <c r="AO996" i="3" s="1"/>
  <c r="AN252" i="3"/>
  <c r="AO252" i="3" s="1"/>
  <c r="AN303" i="3"/>
  <c r="AO303" i="3" s="1"/>
  <c r="AN333" i="3"/>
  <c r="AO333" i="3" s="1"/>
  <c r="AK509" i="3"/>
  <c r="AH509" i="3"/>
  <c r="AN907" i="3"/>
  <c r="AO907" i="3"/>
  <c r="AN904" i="3"/>
  <c r="AO904" i="3" s="1"/>
  <c r="AN727" i="3"/>
  <c r="AO727" i="3" s="1"/>
  <c r="X847" i="3"/>
  <c r="AA847" i="3" s="1"/>
  <c r="Z847" i="3"/>
  <c r="AN289" i="3"/>
  <c r="AO289" i="3" s="1"/>
  <c r="AN701" i="3"/>
  <c r="AO701" i="3"/>
  <c r="AN609" i="3"/>
  <c r="AO609" i="3"/>
  <c r="AN876" i="3"/>
  <c r="AO876" i="3"/>
  <c r="AN845" i="3"/>
  <c r="AO845" i="3" s="1"/>
  <c r="AG1031" i="3"/>
  <c r="AF1031" i="3"/>
  <c r="AN975" i="3"/>
  <c r="AO975" i="3"/>
  <c r="AN860" i="3"/>
  <c r="AO860" i="3" s="1"/>
  <c r="AN851" i="3"/>
  <c r="AO851" i="3" s="1"/>
  <c r="AN780" i="3"/>
  <c r="AO780" i="3" s="1"/>
  <c r="AN770" i="3"/>
  <c r="AO770" i="3" s="1"/>
  <c r="Y325" i="3"/>
  <c r="Z325" i="3"/>
  <c r="Y369" i="3"/>
  <c r="Z369" i="3"/>
  <c r="Z651" i="3"/>
  <c r="X651" i="3"/>
  <c r="X447" i="3"/>
  <c r="Z447" i="3"/>
  <c r="AN504" i="3"/>
  <c r="AO504" i="3"/>
  <c r="AN606" i="3"/>
  <c r="AO606" i="3"/>
  <c r="AN579" i="3"/>
  <c r="AO579" i="3"/>
  <c r="AF747" i="3"/>
  <c r="AG747" i="3"/>
  <c r="AN1043" i="3"/>
  <c r="AO1043" i="3" s="1"/>
  <c r="AN383" i="3"/>
  <c r="AO383" i="3" s="1"/>
  <c r="AN610" i="3"/>
  <c r="AO610" i="3" s="1"/>
  <c r="AN380" i="3"/>
  <c r="AO380" i="3" s="1"/>
  <c r="AN663" i="3"/>
  <c r="AO663" i="3"/>
  <c r="AN886" i="3"/>
  <c r="AO886" i="3"/>
  <c r="AN891" i="3"/>
  <c r="AO891" i="3" s="1"/>
  <c r="AF750" i="3"/>
  <c r="AG750" i="3"/>
  <c r="AN962" i="3"/>
  <c r="AO962" i="3" s="1"/>
  <c r="AN614" i="3"/>
  <c r="AO614" i="3"/>
  <c r="AN729" i="3"/>
  <c r="AO729" i="3"/>
  <c r="AN787" i="3"/>
  <c r="AO787" i="3" s="1"/>
  <c r="AN680" i="3"/>
  <c r="AO680" i="3"/>
  <c r="AN669" i="3"/>
  <c r="AO669" i="3"/>
  <c r="AN250" i="3"/>
  <c r="AO250" i="3"/>
  <c r="X500" i="3"/>
  <c r="Y500" i="3"/>
  <c r="AN455" i="3"/>
  <c r="AO455" i="3"/>
  <c r="Z628" i="3"/>
  <c r="X628" i="3"/>
  <c r="AN758" i="3"/>
  <c r="AO758" i="3" s="1"/>
  <c r="AN953" i="3"/>
  <c r="AO953" i="3" s="1"/>
  <c r="AN379" i="3"/>
  <c r="AO379" i="3" s="1"/>
  <c r="AN575" i="3"/>
  <c r="AO575" i="3"/>
  <c r="AN982" i="3"/>
  <c r="AO982" i="3"/>
  <c r="AN922" i="3"/>
  <c r="AO922" i="3" s="1"/>
  <c r="AN952" i="3"/>
  <c r="AO952" i="3" s="1"/>
  <c r="AN1016" i="3"/>
  <c r="AO1016" i="3"/>
  <c r="AN330" i="3"/>
  <c r="AO330" i="3" s="1"/>
  <c r="AN445" i="3"/>
  <c r="AO445" i="3" s="1"/>
  <c r="AN296" i="3"/>
  <c r="AO296" i="3" s="1"/>
  <c r="AN840" i="3"/>
  <c r="AO840" i="3"/>
  <c r="AN969" i="3"/>
  <c r="AO969" i="3"/>
  <c r="AN1027" i="3"/>
  <c r="AO1027" i="3"/>
  <c r="AN1021" i="3"/>
  <c r="AO1021" i="3" s="1"/>
  <c r="AN989" i="3"/>
  <c r="AO989" i="3" s="1"/>
  <c r="AN792" i="3"/>
  <c r="AO792" i="3" s="1"/>
  <c r="AN961" i="3"/>
  <c r="AO961" i="3" s="1"/>
  <c r="AN1004" i="3"/>
  <c r="AO1004" i="3" s="1"/>
  <c r="AN1050" i="3"/>
  <c r="AO1050" i="3" s="1"/>
  <c r="AG830" i="3"/>
  <c r="AH830" i="3"/>
  <c r="AN1007" i="3"/>
  <c r="AO1007" i="3" s="1"/>
  <c r="AN855" i="3"/>
  <c r="AO855" i="3"/>
  <c r="AN928" i="3"/>
  <c r="AO928" i="3" s="1"/>
  <c r="AN905" i="3"/>
  <c r="AO905" i="3" s="1"/>
  <c r="X981" i="3"/>
  <c r="AA981" i="3" s="1"/>
  <c r="Y981" i="3"/>
  <c r="AN658" i="3"/>
  <c r="AO658" i="3" s="1"/>
  <c r="AN428" i="3"/>
  <c r="AO428" i="3" s="1"/>
  <c r="AN712" i="3"/>
  <c r="AO712" i="3" s="1"/>
  <c r="AN844" i="3"/>
  <c r="AO844" i="3" s="1"/>
  <c r="AN796" i="3"/>
  <c r="AO796" i="3"/>
  <c r="AN959" i="3"/>
  <c r="AO959" i="3"/>
  <c r="AN559" i="3"/>
  <c r="AO559" i="3"/>
  <c r="Z571" i="3"/>
  <c r="X571" i="3"/>
  <c r="AG547" i="3"/>
  <c r="AH547" i="3"/>
  <c r="AN917" i="3"/>
  <c r="AO917" i="3"/>
  <c r="AN1019" i="3"/>
  <c r="AO1019" i="3" s="1"/>
  <c r="AN849" i="3"/>
  <c r="AO849" i="3" s="1"/>
  <c r="AN506" i="3"/>
  <c r="AO506" i="3"/>
  <c r="AN494" i="3"/>
  <c r="AO494" i="3"/>
  <c r="AN585" i="3"/>
  <c r="AO585" i="3"/>
  <c r="AN673" i="3"/>
  <c r="AO673" i="3"/>
  <c r="AO425" i="3"/>
  <c r="AN483" i="3"/>
  <c r="AO483" i="3" s="1"/>
  <c r="AN705" i="3"/>
  <c r="AO705" i="3"/>
  <c r="AN916" i="3"/>
  <c r="AO916" i="3"/>
  <c r="AN314" i="3"/>
  <c r="AO314" i="3" s="1"/>
  <c r="AN406" i="3"/>
  <c r="AO406" i="3" s="1"/>
  <c r="AN416" i="3"/>
  <c r="AO416" i="3" s="1"/>
  <c r="AN465" i="3"/>
  <c r="AO465" i="3" s="1"/>
  <c r="AN779" i="3"/>
  <c r="AO779" i="3"/>
  <c r="AN824" i="3"/>
  <c r="AO824" i="3"/>
  <c r="AN821" i="3"/>
  <c r="AO821" i="3"/>
  <c r="AN340" i="3"/>
  <c r="AO340" i="3" s="1"/>
  <c r="AI360" i="3"/>
  <c r="AN461" i="3"/>
  <c r="AO461" i="3"/>
  <c r="AN553" i="3"/>
  <c r="AO553" i="3"/>
  <c r="AN643" i="3"/>
  <c r="AO643" i="3"/>
  <c r="AN349" i="3"/>
  <c r="AO349" i="3"/>
  <c r="AN812" i="3"/>
  <c r="AO812" i="3"/>
  <c r="AN460" i="3"/>
  <c r="AO460" i="3" s="1"/>
  <c r="AN410" i="3"/>
  <c r="AO410" i="3" s="1"/>
  <c r="AK533" i="3"/>
  <c r="AN592" i="3"/>
  <c r="AO592" i="3"/>
  <c r="AN823" i="3"/>
  <c r="AO823" i="3" s="1"/>
  <c r="AN937" i="3"/>
  <c r="AO937" i="3"/>
  <c r="AN517" i="3"/>
  <c r="AO517" i="3" s="1"/>
  <c r="AN617" i="3"/>
  <c r="AO617" i="3" s="1"/>
  <c r="AN562" i="3"/>
  <c r="AO562" i="3"/>
  <c r="AN443" i="3"/>
  <c r="AO443" i="3"/>
  <c r="AN924" i="3"/>
  <c r="AO924" i="3"/>
  <c r="AN306" i="3"/>
  <c r="AO306" i="3"/>
  <c r="AN411" i="3"/>
  <c r="AO411" i="3"/>
  <c r="AN531" i="3"/>
  <c r="AO531" i="3"/>
  <c r="AN525" i="3"/>
  <c r="AO525" i="3"/>
  <c r="AN772" i="3"/>
  <c r="AO772" i="3"/>
  <c r="AN795" i="3"/>
  <c r="AO795" i="3"/>
  <c r="AN395" i="3"/>
  <c r="AO395" i="3" s="1"/>
  <c r="AN586" i="3"/>
  <c r="AO586" i="3" s="1"/>
  <c r="AJ427" i="3"/>
  <c r="AN449" i="3"/>
  <c r="AO449" i="3"/>
  <c r="AN1008" i="3"/>
  <c r="AO1008" i="3" s="1"/>
  <c r="AN1005" i="3"/>
  <c r="AO1005" i="3"/>
  <c r="AN635" i="3"/>
  <c r="AO635" i="3" s="1"/>
  <c r="AN709" i="3"/>
  <c r="AO709" i="3" s="1"/>
  <c r="AN958" i="3"/>
  <c r="AO958" i="3" s="1"/>
  <c r="AN293" i="3"/>
  <c r="AO293" i="3" s="1"/>
  <c r="AN368" i="3"/>
  <c r="AO368" i="3" s="1"/>
  <c r="AN464" i="3"/>
  <c r="AO464" i="3"/>
  <c r="AN474" i="3"/>
  <c r="AO474" i="3"/>
  <c r="AN724" i="3"/>
  <c r="AO724" i="3"/>
  <c r="AN983" i="3"/>
  <c r="AO983" i="3"/>
  <c r="AN992" i="3"/>
  <c r="AO992" i="3" s="1"/>
  <c r="AN462" i="3"/>
  <c r="AO462" i="3" s="1"/>
  <c r="AN520" i="3"/>
  <c r="AO520" i="3" s="1"/>
  <c r="AN550" i="3"/>
  <c r="AO550" i="3" s="1"/>
  <c r="AN429" i="3"/>
  <c r="AO429" i="3" s="1"/>
  <c r="AN788" i="3"/>
  <c r="AO788" i="3" s="1"/>
  <c r="AN926" i="3"/>
  <c r="AO926" i="3" s="1"/>
  <c r="AN993" i="3"/>
  <c r="AO993" i="3"/>
  <c r="AN919" i="3"/>
  <c r="AO919" i="3"/>
  <c r="AN999" i="3"/>
  <c r="AO999" i="3"/>
  <c r="AN781" i="3"/>
  <c r="AO781" i="3"/>
  <c r="AN1020" i="3"/>
  <c r="AO1020" i="3"/>
  <c r="AN391" i="3"/>
  <c r="AO391" i="3"/>
  <c r="AN361" i="3"/>
  <c r="AO361" i="3"/>
  <c r="AN509" i="3"/>
  <c r="AO509" i="3" s="1"/>
  <c r="AN514" i="3"/>
  <c r="AO514" i="3" s="1"/>
  <c r="AK341" i="3"/>
  <c r="AN323" i="3"/>
  <c r="AO323" i="3" s="1"/>
  <c r="AJ1001" i="3"/>
  <c r="AN979" i="3"/>
  <c r="AO979" i="3"/>
  <c r="AN837" i="3"/>
  <c r="AO837" i="3"/>
  <c r="AN950" i="3"/>
  <c r="AO950" i="3"/>
  <c r="AN1002" i="3"/>
  <c r="AO1002" i="3"/>
  <c r="AN1018" i="3"/>
  <c r="AO1018" i="3"/>
  <c r="AI984" i="3"/>
  <c r="AN761" i="3"/>
  <c r="AO761" i="3" s="1"/>
  <c r="AN382" i="3"/>
  <c r="AO382" i="3"/>
  <c r="AN481" i="3"/>
  <c r="AO481" i="3"/>
  <c r="AN370" i="3"/>
  <c r="AO370" i="3"/>
  <c r="AN695" i="3"/>
  <c r="AO695" i="3"/>
  <c r="AN913" i="3"/>
  <c r="AO913" i="3"/>
  <c r="AN1032" i="3"/>
  <c r="AO1032" i="3" s="1"/>
  <c r="AN814" i="3"/>
  <c r="AO814" i="3" s="1"/>
  <c r="AN870" i="3"/>
  <c r="AO870" i="3"/>
  <c r="AN262" i="3"/>
  <c r="AO262" i="3" s="1"/>
  <c r="AN352" i="3"/>
  <c r="AO352" i="3" s="1"/>
  <c r="AN629" i="3"/>
  <c r="AO629" i="3" s="1"/>
  <c r="AN666" i="3"/>
  <c r="AO666" i="3" s="1"/>
  <c r="X428" i="3"/>
  <c r="AN706" i="3"/>
  <c r="AO706" i="3" s="1"/>
  <c r="AN1034" i="3"/>
  <c r="AO1034" i="3" s="1"/>
  <c r="AN1031" i="3"/>
  <c r="AO1031" i="3" s="1"/>
  <c r="X539" i="3"/>
  <c r="X451" i="3"/>
  <c r="X396" i="3"/>
  <c r="AN714" i="3"/>
  <c r="AO714" i="3" s="1"/>
  <c r="AN608" i="3"/>
  <c r="AO608" i="3" s="1"/>
  <c r="AN910" i="3"/>
  <c r="AO910" i="3"/>
  <c r="AN925" i="3"/>
  <c r="AO925" i="3"/>
  <c r="AN879" i="3"/>
  <c r="AO879" i="3"/>
  <c r="AN832" i="3"/>
  <c r="AO832" i="3" s="1"/>
  <c r="AN765" i="3"/>
  <c r="AO765" i="3" s="1"/>
  <c r="AN753" i="3"/>
  <c r="AO753" i="3" s="1"/>
  <c r="AJ386" i="3"/>
  <c r="AN371" i="3"/>
  <c r="AO371" i="3" s="1"/>
  <c r="AN535" i="3"/>
  <c r="AO535" i="3" s="1"/>
  <c r="AN437" i="3"/>
  <c r="AO437" i="3"/>
  <c r="AN894" i="3"/>
  <c r="AO894" i="3" s="1"/>
  <c r="AN878" i="3"/>
  <c r="AO878" i="3"/>
  <c r="AK881" i="3"/>
  <c r="AG881" i="3"/>
  <c r="AN390" i="3"/>
  <c r="AO390" i="3"/>
  <c r="AN489" i="3"/>
  <c r="AO489" i="3"/>
  <c r="AO362" i="3"/>
  <c r="AN336" i="3"/>
  <c r="AO336" i="3"/>
  <c r="AN687" i="3"/>
  <c r="AO687" i="3" s="1"/>
  <c r="AN273" i="3"/>
  <c r="AO273" i="3"/>
  <c r="AN360" i="3"/>
  <c r="AO360" i="3" s="1"/>
  <c r="AN511" i="3"/>
  <c r="AO511" i="3" s="1"/>
  <c r="AN603" i="3"/>
  <c r="AO603" i="3"/>
  <c r="AN649" i="3"/>
  <c r="AO649" i="3"/>
  <c r="AN636" i="3"/>
  <c r="AO636" i="3"/>
  <c r="AN732" i="3"/>
  <c r="AO732" i="3"/>
  <c r="AN743" i="3"/>
  <c r="AO743" i="3" s="1"/>
  <c r="AN377" i="3"/>
  <c r="AO377" i="3"/>
  <c r="AN491" i="3"/>
  <c r="AO491" i="3"/>
  <c r="AN543" i="3"/>
  <c r="AO543" i="3"/>
  <c r="AN444" i="3"/>
  <c r="AO444" i="3"/>
  <c r="AN533" i="3"/>
  <c r="AO533" i="3"/>
  <c r="AK570" i="3"/>
  <c r="AN633" i="3"/>
  <c r="AO633" i="3"/>
  <c r="AN518" i="3"/>
  <c r="AO518" i="3"/>
  <c r="AN790" i="3"/>
  <c r="AO790" i="3"/>
  <c r="AN744" i="3"/>
  <c r="AO744" i="3"/>
  <c r="AN294" i="3"/>
  <c r="AO294" i="3"/>
  <c r="AN467" i="3"/>
  <c r="AO467" i="3"/>
  <c r="AN503" i="3"/>
  <c r="AO503" i="3" s="1"/>
  <c r="AN435" i="3"/>
  <c r="AO435" i="3"/>
  <c r="AN547" i="3"/>
  <c r="AO547" i="3"/>
  <c r="AN768" i="3"/>
  <c r="AO768" i="3"/>
  <c r="AN932" i="3"/>
  <c r="AO932" i="3"/>
  <c r="Z424" i="3"/>
  <c r="AN387" i="3"/>
  <c r="AO387" i="3" s="1"/>
  <c r="AF431" i="3"/>
  <c r="AN516" i="3"/>
  <c r="AO516" i="3" s="1"/>
  <c r="AN472" i="3"/>
  <c r="AO472" i="3" s="1"/>
  <c r="AN508" i="3"/>
  <c r="AO508" i="3" s="1"/>
  <c r="AN495" i="3"/>
  <c r="AO495" i="3" s="1"/>
  <c r="AN799" i="3"/>
  <c r="AO799" i="3"/>
  <c r="AK392" i="3"/>
  <c r="AN466" i="3"/>
  <c r="AO466" i="3" s="1"/>
  <c r="AN515" i="3"/>
  <c r="AO515" i="3"/>
  <c r="AI510" i="3"/>
  <c r="AJ488" i="3"/>
  <c r="Y519" i="3"/>
  <c r="AN470" i="3"/>
  <c r="AO470" i="3"/>
  <c r="AN896" i="3"/>
  <c r="AO896" i="3"/>
  <c r="AN523" i="3"/>
  <c r="AO523" i="3" s="1"/>
  <c r="AN902" i="3"/>
  <c r="AO902" i="3"/>
  <c r="AN974" i="3"/>
  <c r="AO974" i="3"/>
  <c r="AN827" i="3"/>
  <c r="AO827" i="3"/>
  <c r="AK1031" i="3"/>
  <c r="AN873" i="3"/>
  <c r="AO873" i="3"/>
  <c r="AN966" i="3"/>
  <c r="AO966" i="3" s="1"/>
  <c r="AN980" i="3"/>
  <c r="AO980" i="3" s="1"/>
  <c r="AN722" i="3"/>
  <c r="AO722" i="3" s="1"/>
  <c r="AN977" i="3"/>
  <c r="AO977" i="3" s="1"/>
  <c r="AN1000" i="3"/>
  <c r="AO1000" i="3" s="1"/>
  <c r="AN337" i="3"/>
  <c r="AO337" i="3" s="1"/>
  <c r="AN450" i="3"/>
  <c r="AO450" i="3" s="1"/>
  <c r="AN564" i="3"/>
  <c r="AO564" i="3" s="1"/>
  <c r="AN274" i="3"/>
  <c r="AO274" i="3" s="1"/>
  <c r="AN877" i="3"/>
  <c r="AO877" i="3"/>
  <c r="AN940" i="3"/>
  <c r="AO940" i="3"/>
  <c r="AN976" i="3"/>
  <c r="AO976" i="3"/>
  <c r="AN1011" i="3"/>
  <c r="AO1011" i="3"/>
  <c r="AN903" i="3"/>
  <c r="AO903" i="3"/>
  <c r="AN978" i="3"/>
  <c r="AO978" i="3"/>
  <c r="AN828" i="3"/>
  <c r="AO828" i="3"/>
  <c r="AN830" i="3"/>
  <c r="AO830" i="3"/>
  <c r="AN251" i="3"/>
  <c r="AO251" i="3"/>
  <c r="AN348" i="3"/>
  <c r="AO348" i="3" s="1"/>
  <c r="AN341" i="3"/>
  <c r="AO341" i="3" s="1"/>
  <c r="AN397" i="3"/>
  <c r="AO397" i="3" s="1"/>
  <c r="AN551" i="3"/>
  <c r="AO551" i="3" s="1"/>
  <c r="AN646" i="3"/>
  <c r="AO646" i="3" s="1"/>
  <c r="AN350" i="3"/>
  <c r="AO350" i="3" s="1"/>
  <c r="AN984" i="3"/>
  <c r="AO984" i="3" s="1"/>
  <c r="AN1030" i="3"/>
  <c r="AO1030" i="3"/>
  <c r="AN260" i="3"/>
  <c r="AO260" i="3"/>
  <c r="AN526" i="3"/>
  <c r="AO526" i="3" s="1"/>
  <c r="AN598" i="3"/>
  <c r="AO598" i="3" s="1"/>
  <c r="AN668" i="3"/>
  <c r="AO668" i="3"/>
  <c r="AN276" i="3"/>
  <c r="AO276" i="3"/>
  <c r="AN297" i="3"/>
  <c r="AO297" i="3"/>
  <c r="AN935" i="3"/>
  <c r="AO935" i="3"/>
  <c r="AN985" i="3"/>
  <c r="AO985" i="3"/>
  <c r="AN988" i="3"/>
  <c r="AO988" i="3"/>
  <c r="AN745" i="3"/>
  <c r="AO745" i="3"/>
  <c r="AN848" i="3"/>
  <c r="AO848" i="3"/>
  <c r="AN760" i="3"/>
  <c r="AO760" i="3" s="1"/>
  <c r="AN981" i="3"/>
  <c r="AO981" i="3" s="1"/>
  <c r="AN719" i="3"/>
  <c r="AO719" i="3"/>
  <c r="AN847" i="3"/>
  <c r="AO847" i="3" s="1"/>
  <c r="AN355" i="3"/>
  <c r="AO355" i="3"/>
  <c r="AN507" i="3"/>
  <c r="AO507" i="3"/>
  <c r="AN700" i="3"/>
  <c r="AO700" i="3"/>
  <c r="AN440" i="3"/>
  <c r="AO440" i="3"/>
  <c r="AN557" i="3"/>
  <c r="AO557" i="3"/>
  <c r="AN689" i="3"/>
  <c r="AO689" i="3"/>
  <c r="AN288" i="3"/>
  <c r="AO288" i="3"/>
  <c r="AN616" i="3"/>
  <c r="AO616" i="3"/>
  <c r="AN858" i="3"/>
  <c r="AO858" i="3"/>
  <c r="AN938" i="3"/>
  <c r="AO938" i="3"/>
  <c r="AN898" i="3"/>
  <c r="AO898" i="3"/>
  <c r="AN934" i="3"/>
  <c r="AO934" i="3"/>
  <c r="AN893" i="3"/>
  <c r="AO893" i="3"/>
  <c r="AN871" i="3"/>
  <c r="AO871" i="3" s="1"/>
  <c r="AN647" i="3"/>
  <c r="AO647" i="3" s="1"/>
  <c r="AN920" i="3"/>
  <c r="AO920" i="3" s="1"/>
  <c r="AN900" i="3"/>
  <c r="AO900" i="3"/>
  <c r="AN746" i="3"/>
  <c r="AO746" i="3" s="1"/>
  <c r="AN785" i="3"/>
  <c r="AO785" i="3" s="1"/>
  <c r="AN275" i="3"/>
  <c r="AO275" i="3" s="1"/>
  <c r="AN325" i="3"/>
  <c r="AO325" i="3" s="1"/>
  <c r="AN596" i="3"/>
  <c r="AO596" i="3"/>
  <c r="AN574" i="3"/>
  <c r="AO574" i="3"/>
  <c r="AN679" i="3"/>
  <c r="AO679" i="3"/>
  <c r="AO324" i="3"/>
  <c r="AN304" i="3"/>
  <c r="AO304" i="3" s="1"/>
  <c r="AN532" i="3"/>
  <c r="AO532" i="3" s="1"/>
  <c r="AJ563" i="3"/>
  <c r="AN664" i="3"/>
  <c r="AO664" i="3" s="1"/>
  <c r="AN839" i="3"/>
  <c r="AO839" i="3" s="1"/>
  <c r="AN771" i="3"/>
  <c r="AO771" i="3" s="1"/>
  <c r="AN786" i="3"/>
  <c r="AO786" i="3"/>
  <c r="AN809" i="3"/>
  <c r="AO809" i="3"/>
  <c r="AJ283" i="3"/>
  <c r="AN615" i="3"/>
  <c r="AO615" i="3"/>
  <c r="AN571" i="3"/>
  <c r="AO571" i="3" s="1"/>
  <c r="AN651" i="3"/>
  <c r="AO651" i="3" s="1"/>
  <c r="AN548" i="3"/>
  <c r="AO548" i="3"/>
  <c r="AJ812" i="3"/>
  <c r="AN477" i="3"/>
  <c r="AO477" i="3"/>
  <c r="AN576" i="3"/>
  <c r="AO576" i="3"/>
  <c r="AN335" i="3"/>
  <c r="AO335" i="3"/>
  <c r="AN628" i="3"/>
  <c r="AO628" i="3"/>
  <c r="AN803" i="3"/>
  <c r="AO803" i="3"/>
  <c r="AN967" i="3"/>
  <c r="AO967" i="3" s="1"/>
  <c r="AN930" i="3"/>
  <c r="AO930" i="3" s="1"/>
  <c r="AN269" i="3"/>
  <c r="AO269" i="3" s="1"/>
  <c r="AN321" i="3"/>
  <c r="AO321" i="3" s="1"/>
  <c r="AN493" i="3"/>
  <c r="AO493" i="3" s="1"/>
  <c r="AN806" i="3"/>
  <c r="AO806" i="3"/>
  <c r="AN373" i="3"/>
  <c r="AO373" i="3"/>
  <c r="AN431" i="3"/>
  <c r="AO431" i="3"/>
  <c r="AH431" i="3"/>
  <c r="AN354" i="3"/>
  <c r="AO354" i="3" s="1"/>
  <c r="AN945" i="3"/>
  <c r="AO945" i="3"/>
  <c r="AN399" i="3"/>
  <c r="AO399" i="3" s="1"/>
  <c r="AK90" i="3"/>
  <c r="X91" i="3"/>
  <c r="Z94" i="3"/>
  <c r="AK72" i="3"/>
  <c r="AH115" i="3"/>
  <c r="AI24" i="3"/>
  <c r="AK179" i="3"/>
  <c r="Y1381" i="3"/>
  <c r="X1381" i="3"/>
  <c r="X753" i="3"/>
  <c r="AA753" i="3" s="1"/>
  <c r="Y753" i="3"/>
  <c r="X1409" i="3"/>
  <c r="Y1409" i="3"/>
  <c r="AF815" i="3"/>
  <c r="AG815" i="3"/>
  <c r="X1615" i="3"/>
  <c r="Z1615" i="3"/>
  <c r="Y1670" i="3"/>
  <c r="Z1670" i="3"/>
  <c r="AG1074" i="3"/>
  <c r="Z1077" i="3"/>
  <c r="AJ1094" i="3"/>
  <c r="Z1100" i="3"/>
  <c r="X966" i="3"/>
  <c r="AA966" i="3" s="1"/>
  <c r="Z1104" i="3"/>
  <c r="AJ971" i="3"/>
  <c r="X971" i="3"/>
  <c r="AA971" i="3" s="1"/>
  <c r="AK1112" i="3"/>
  <c r="AG1112" i="3"/>
  <c r="Z98" i="3"/>
  <c r="Z1122" i="3"/>
  <c r="AA1122" i="3" s="1"/>
  <c r="AK18" i="3"/>
  <c r="AH1157" i="3"/>
  <c r="AI1163" i="3"/>
  <c r="Y1164" i="3"/>
  <c r="AI116" i="3"/>
  <c r="AF116" i="3"/>
  <c r="Y1172" i="3"/>
  <c r="AK1021" i="3"/>
  <c r="AH1183" i="3"/>
  <c r="AF954" i="3"/>
  <c r="AH117" i="3"/>
  <c r="AK458" i="3"/>
  <c r="AK122" i="3"/>
  <c r="AH122" i="3"/>
  <c r="AF720" i="3"/>
  <c r="AJ1229" i="3"/>
  <c r="Y951" i="3"/>
  <c r="AI1018" i="3"/>
  <c r="AI1258" i="3"/>
  <c r="Z481" i="3"/>
  <c r="AI1261" i="3"/>
  <c r="AH1270" i="3"/>
  <c r="Y663" i="3"/>
  <c r="Z1276" i="3"/>
  <c r="Y1281" i="3"/>
  <c r="AG1295" i="3"/>
  <c r="AF1302" i="3"/>
  <c r="Y46" i="3"/>
  <c r="AI1326" i="3"/>
  <c r="Z1334" i="3"/>
  <c r="AJ1341" i="3"/>
  <c r="AG933" i="3"/>
  <c r="AI873" i="3"/>
  <c r="Y869" i="3"/>
  <c r="AK1357" i="3"/>
  <c r="AK782" i="3"/>
  <c r="AJ414" i="3"/>
  <c r="X414" i="3"/>
  <c r="AJ161" i="3"/>
  <c r="X674" i="3"/>
  <c r="Z1374" i="3"/>
  <c r="AK1375" i="3"/>
  <c r="AK820" i="3"/>
  <c r="AH820" i="3"/>
  <c r="X1402" i="3"/>
  <c r="Y483" i="3"/>
  <c r="AF716" i="3"/>
  <c r="AH716" i="3"/>
  <c r="X1476" i="3"/>
  <c r="Z1476" i="3"/>
  <c r="Y1476" i="3"/>
  <c r="Z455" i="3"/>
  <c r="X455" i="3"/>
  <c r="Y1507" i="3"/>
  <c r="X1507" i="3"/>
  <c r="AH1576" i="3"/>
  <c r="AG1606" i="3"/>
  <c r="AF1606" i="3"/>
  <c r="AF597" i="3"/>
  <c r="AG597" i="3"/>
  <c r="Y1651" i="3"/>
  <c r="X1651" i="3"/>
  <c r="Y875" i="3"/>
  <c r="X875" i="3"/>
  <c r="AA875" i="3" s="1"/>
  <c r="Z966" i="3"/>
  <c r="AG1263" i="3"/>
  <c r="AI1266" i="3"/>
  <c r="AI380" i="3"/>
  <c r="AK1373" i="3"/>
  <c r="X844" i="3"/>
  <c r="AH1396" i="3"/>
  <c r="AJ166" i="3"/>
  <c r="X1403" i="3"/>
  <c r="X168" i="3"/>
  <c r="AF1049" i="3"/>
  <c r="AG1049" i="3"/>
  <c r="Z560" i="3"/>
  <c r="X560" i="3"/>
  <c r="Y283" i="3"/>
  <c r="Z283" i="3"/>
  <c r="AF559" i="3"/>
  <c r="AG559" i="3"/>
  <c r="AG1498" i="3"/>
  <c r="AF1498" i="3"/>
  <c r="AG1611" i="3"/>
  <c r="AH1611" i="3"/>
  <c r="Z900" i="3"/>
  <c r="Y900" i="3"/>
  <c r="AG1505" i="3"/>
  <c r="AF1505" i="3"/>
  <c r="Y452" i="3"/>
  <c r="Z452" i="3"/>
  <c r="X1728" i="3"/>
  <c r="Z1728" i="3"/>
  <c r="AK1091" i="3"/>
  <c r="AJ93" i="3"/>
  <c r="AG1122" i="3"/>
  <c r="Z1000" i="3"/>
  <c r="Y983" i="3"/>
  <c r="AK1156" i="3"/>
  <c r="Y114" i="3"/>
  <c r="AJ1165" i="3"/>
  <c r="AF816" i="3"/>
  <c r="AH788" i="3"/>
  <c r="AK1193" i="3"/>
  <c r="Y366" i="3"/>
  <c r="Y514" i="3"/>
  <c r="AK1219" i="3"/>
  <c r="AK660" i="3"/>
  <c r="AH660" i="3"/>
  <c r="Y350" i="3"/>
  <c r="AK1221" i="3"/>
  <c r="AJ793" i="3"/>
  <c r="AH863" i="3"/>
  <c r="Y863" i="3"/>
  <c r="AK1227" i="3"/>
  <c r="AI1043" i="3"/>
  <c r="AJ1038" i="3"/>
  <c r="Y1246" i="3"/>
  <c r="AI128" i="3"/>
  <c r="AG1281" i="3"/>
  <c r="Y814" i="3"/>
  <c r="Y1008" i="3"/>
  <c r="Z981" i="3"/>
  <c r="Y1302" i="3"/>
  <c r="Y39" i="3"/>
  <c r="Y141" i="3"/>
  <c r="AI876" i="3"/>
  <c r="AK749" i="3"/>
  <c r="Y1333" i="3"/>
  <c r="Y938" i="3"/>
  <c r="Z835" i="3"/>
  <c r="X52" i="3"/>
  <c r="AA52" i="3" s="1"/>
  <c r="X60" i="3"/>
  <c r="X626" i="3"/>
  <c r="Z451" i="3"/>
  <c r="AJ708" i="3"/>
  <c r="X708" i="3"/>
  <c r="AK1370" i="3"/>
  <c r="AG1370" i="3"/>
  <c r="AH856" i="3"/>
  <c r="X879" i="3"/>
  <c r="AA879" i="3" s="1"/>
  <c r="Y879" i="3"/>
  <c r="X1395" i="3"/>
  <c r="AA1395" i="3" s="1"/>
  <c r="X1421" i="3"/>
  <c r="Z1421" i="3"/>
  <c r="Y1421" i="3"/>
  <c r="X1474" i="3"/>
  <c r="AA1474" i="3" s="1"/>
  <c r="Z1474" i="3"/>
  <c r="Y1474" i="3"/>
  <c r="Z1481" i="3"/>
  <c r="X1481" i="3"/>
  <c r="AA1481" i="3" s="1"/>
  <c r="Y497" i="3"/>
  <c r="Z497" i="3"/>
  <c r="Y1523" i="3"/>
  <c r="Z1523" i="3"/>
  <c r="AA1523" i="3" s="1"/>
  <c r="X1523" i="3"/>
  <c r="AF527" i="3"/>
  <c r="AG527" i="3"/>
  <c r="Y740" i="3"/>
  <c r="X740" i="3"/>
  <c r="AA740" i="3" s="1"/>
  <c r="AG1608" i="3"/>
  <c r="AF1608" i="3"/>
  <c r="X1647" i="3"/>
  <c r="AA1647" i="3" s="1"/>
  <c r="Y1647" i="3"/>
  <c r="X1657" i="3"/>
  <c r="AA1657" i="3" s="1"/>
  <c r="Y1657" i="3"/>
  <c r="X1672" i="3"/>
  <c r="AA1672" i="3" s="1"/>
  <c r="Y1672" i="3"/>
  <c r="Y1730" i="3"/>
  <c r="X1730" i="3"/>
  <c r="AK716" i="3"/>
  <c r="AK1049" i="3"/>
  <c r="AI328" i="3"/>
  <c r="AK927" i="3"/>
  <c r="AK815" i="3"/>
  <c r="AK305" i="3"/>
  <c r="AK581" i="3"/>
  <c r="AI1513" i="3"/>
  <c r="AK1522" i="3"/>
  <c r="AI410" i="3"/>
  <c r="AK527" i="3"/>
  <c r="AK751" i="3"/>
  <c r="AK1606" i="3"/>
  <c r="AK1616" i="3"/>
  <c r="AI473" i="3"/>
  <c r="AK1654" i="3"/>
  <c r="AH1386" i="3"/>
  <c r="AI175" i="3"/>
  <c r="AK673" i="3"/>
  <c r="Y679" i="3"/>
  <c r="AK867" i="3"/>
  <c r="AJ878" i="3"/>
  <c r="AK1425" i="3"/>
  <c r="AJ1432" i="3"/>
  <c r="Z178" i="3"/>
  <c r="Y1441" i="3"/>
  <c r="AK487" i="3"/>
  <c r="AI317" i="3"/>
  <c r="Z684" i="3"/>
  <c r="AK800" i="3"/>
  <c r="X771" i="3"/>
  <c r="AA771" i="3" s="1"/>
  <c r="X1460" i="3"/>
  <c r="AA1460" i="3" s="1"/>
  <c r="AJ821" i="3"/>
  <c r="X809" i="3"/>
  <c r="AA809" i="3" s="1"/>
  <c r="AK1463" i="3"/>
  <c r="AK1466" i="3"/>
  <c r="Z1472" i="3"/>
  <c r="Y1497" i="3"/>
  <c r="Y1503" i="3"/>
  <c r="AG1504" i="3"/>
  <c r="X1506" i="3"/>
  <c r="Z1515" i="3"/>
  <c r="AG291" i="3"/>
  <c r="X1527" i="3"/>
  <c r="Z630" i="3"/>
  <c r="AI1529" i="3"/>
  <c r="AK1534" i="3"/>
  <c r="Y1557" i="3"/>
  <c r="AJ580" i="3"/>
  <c r="AI562" i="3"/>
  <c r="AJ1582" i="3"/>
  <c r="Y1592" i="3"/>
  <c r="AJ1597" i="3"/>
  <c r="AI1599" i="3"/>
  <c r="AJ1605" i="3"/>
  <c r="AJ306" i="3"/>
  <c r="AJ373" i="3"/>
  <c r="AJ1618" i="3"/>
  <c r="AF1620" i="3"/>
  <c r="Z1632" i="3"/>
  <c r="X1639" i="3"/>
  <c r="AA1639" i="3" s="1"/>
  <c r="AI1640" i="3"/>
  <c r="AG381" i="3"/>
  <c r="AG1666" i="3"/>
  <c r="AJ1669" i="3"/>
  <c r="X1669" i="3"/>
  <c r="Z540" i="3"/>
  <c r="AJ1684" i="3"/>
  <c r="Z1684" i="3"/>
  <c r="AI1690" i="3"/>
  <c r="AJ1708" i="3"/>
  <c r="X1708" i="3"/>
  <c r="AK1732" i="3"/>
  <c r="AF1732" i="3"/>
  <c r="Z1739" i="3"/>
  <c r="X925" i="3"/>
  <c r="AA925" i="3" s="1"/>
  <c r="AK752" i="3"/>
  <c r="AG752" i="3"/>
  <c r="X62" i="3"/>
  <c r="AA62" i="3" s="1"/>
  <c r="X66" i="3"/>
  <c r="Z69" i="3"/>
  <c r="AG275" i="3"/>
  <c r="X325" i="3"/>
  <c r="AG686" i="3"/>
  <c r="AG498" i="3"/>
  <c r="AJ859" i="3"/>
  <c r="AK1415" i="3"/>
  <c r="AG1415" i="3"/>
  <c r="AK1416" i="3"/>
  <c r="AH1416" i="3"/>
  <c r="AJ1427" i="3"/>
  <c r="AJ186" i="3"/>
  <c r="AJ421" i="3"/>
  <c r="Y1458" i="3"/>
  <c r="AJ1464" i="3"/>
  <c r="Y200" i="3"/>
  <c r="AI595" i="3"/>
  <c r="AK637" i="3"/>
  <c r="AG825" i="3"/>
  <c r="AG1499" i="3"/>
  <c r="AG769" i="3"/>
  <c r="Y1505" i="3"/>
  <c r="Z1506" i="3"/>
  <c r="AK460" i="3"/>
  <c r="AJ1554" i="3"/>
  <c r="AJ1585" i="3"/>
  <c r="AH424" i="3"/>
  <c r="Z1639" i="3"/>
  <c r="AJ1685" i="3"/>
  <c r="AJ1696" i="3"/>
  <c r="Z1708" i="3"/>
  <c r="AH1719" i="3"/>
  <c r="X36" i="3"/>
  <c r="AA36" i="3" s="1"/>
  <c r="Z36" i="3"/>
  <c r="X907" i="3"/>
  <c r="AA907" i="3" s="1"/>
  <c r="Y907" i="3"/>
  <c r="AG41" i="3"/>
  <c r="AF41" i="3"/>
  <c r="AF356" i="3"/>
  <c r="AG356" i="3"/>
  <c r="AG62" i="3"/>
  <c r="AF62" i="3"/>
  <c r="Y408" i="3"/>
  <c r="Z408" i="3"/>
  <c r="X408" i="3"/>
  <c r="AA408" i="3" s="1"/>
  <c r="Z406" i="3"/>
  <c r="X406" i="3"/>
  <c r="Y192" i="3"/>
  <c r="Z192" i="3"/>
  <c r="X192" i="3"/>
  <c r="X291" i="3"/>
  <c r="Z291" i="3"/>
  <c r="AF286" i="3"/>
  <c r="AG286" i="3"/>
  <c r="X772" i="3"/>
  <c r="AA772" i="3" s="1"/>
  <c r="Y772" i="3"/>
  <c r="AH30" i="3"/>
  <c r="X88" i="3"/>
  <c r="AA88" i="3" s="1"/>
  <c r="Z89" i="3"/>
  <c r="AG232" i="3"/>
  <c r="AK1041" i="3"/>
  <c r="AG1041" i="3"/>
  <c r="X15" i="3"/>
  <c r="AK100" i="3"/>
  <c r="AG100" i="3"/>
  <c r="Y293" i="3"/>
  <c r="Z991" i="3"/>
  <c r="Z952" i="3"/>
  <c r="AG234" i="3"/>
  <c r="Y1016" i="3"/>
  <c r="AJ20" i="3"/>
  <c r="X20" i="3"/>
  <c r="AA20" i="3" s="1"/>
  <c r="AK313" i="3"/>
  <c r="AK445" i="3"/>
  <c r="Y520" i="3"/>
  <c r="AG429" i="3"/>
  <c r="AH116" i="3"/>
  <c r="AJ955" i="3"/>
  <c r="AI969" i="3"/>
  <c r="AF969" i="3"/>
  <c r="AF30" i="3"/>
  <c r="AJ126" i="3"/>
  <c r="AH720" i="3"/>
  <c r="AJ802" i="3"/>
  <c r="AI965" i="3"/>
  <c r="AJ968" i="3"/>
  <c r="Z1018" i="3"/>
  <c r="AI1030" i="3"/>
  <c r="AI4" i="3"/>
  <c r="AH137" i="3"/>
  <c r="AF695" i="3"/>
  <c r="AG695" i="3"/>
  <c r="AK730" i="3"/>
  <c r="AH730" i="3"/>
  <c r="X760" i="3"/>
  <c r="AA760" i="3" s="1"/>
  <c r="Y760" i="3"/>
  <c r="Y352" i="3"/>
  <c r="AK428" i="3"/>
  <c r="AJ150" i="3"/>
  <c r="AI717" i="3"/>
  <c r="Z463" i="3"/>
  <c r="Z898" i="3"/>
  <c r="Y898" i="3"/>
  <c r="Y712" i="3"/>
  <c r="X712" i="3"/>
  <c r="AF721" i="3"/>
  <c r="AH721" i="3"/>
  <c r="Z672" i="3"/>
  <c r="X672" i="3"/>
  <c r="Z589" i="3"/>
  <c r="X589" i="3"/>
  <c r="X196" i="3"/>
  <c r="Z196" i="3"/>
  <c r="X438" i="3"/>
  <c r="Y438" i="3"/>
  <c r="Y213" i="3"/>
  <c r="X213" i="3"/>
  <c r="Z318" i="3"/>
  <c r="X318" i="3"/>
  <c r="AG617" i="3"/>
  <c r="AH617" i="3"/>
  <c r="Y88" i="3"/>
  <c r="AJ92" i="3"/>
  <c r="Z92" i="3"/>
  <c r="Z982" i="3"/>
  <c r="AK23" i="3"/>
  <c r="AK816" i="3"/>
  <c r="Y816" i="3"/>
  <c r="AI788" i="3"/>
  <c r="AF788" i="3"/>
  <c r="AH969" i="3"/>
  <c r="X745" i="3"/>
  <c r="AA745" i="3" s="1"/>
  <c r="Y745" i="3"/>
  <c r="X727" i="3"/>
  <c r="AA727" i="3" s="1"/>
  <c r="Y727" i="3"/>
  <c r="AG48" i="3"/>
  <c r="AF48" i="3"/>
  <c r="Y292" i="3"/>
  <c r="Z292" i="3"/>
  <c r="AF55" i="3"/>
  <c r="AG55" i="3"/>
  <c r="AF912" i="3"/>
  <c r="AG912" i="3"/>
  <c r="AF740" i="3"/>
  <c r="AG740" i="3"/>
  <c r="AG227" i="3"/>
  <c r="AH227" i="3"/>
  <c r="AF452" i="3"/>
  <c r="AG452" i="3"/>
  <c r="AK939" i="3"/>
  <c r="AJ923" i="3"/>
  <c r="Z923" i="3"/>
  <c r="AJ980" i="3"/>
  <c r="AJ96" i="3"/>
  <c r="AK426" i="3"/>
  <c r="AG426" i="3"/>
  <c r="Z234" i="3"/>
  <c r="Y987" i="3"/>
  <c r="AJ564" i="3"/>
  <c r="AK550" i="3"/>
  <c r="AH961" i="3"/>
  <c r="AH1004" i="3"/>
  <c r="AK837" i="3"/>
  <c r="Y950" i="3"/>
  <c r="AG1018" i="3"/>
  <c r="X1044" i="3"/>
  <c r="AA1044" i="3" s="1"/>
  <c r="Z1044" i="3"/>
  <c r="Y1044" i="3"/>
  <c r="Y886" i="3"/>
  <c r="X936" i="3"/>
  <c r="AA936" i="3" s="1"/>
  <c r="Z936" i="3"/>
  <c r="X1005" i="3"/>
  <c r="AA1005" i="3" s="1"/>
  <c r="Y1005" i="3"/>
  <c r="Y355" i="3"/>
  <c r="AG346" i="3"/>
  <c r="AH346" i="3"/>
  <c r="Y709" i="3"/>
  <c r="AF869" i="3"/>
  <c r="AG869" i="3"/>
  <c r="X236" i="3"/>
  <c r="AA236" i="3" s="1"/>
  <c r="Y236" i="3"/>
  <c r="X836" i="3"/>
  <c r="AA836" i="3" s="1"/>
  <c r="Y836" i="3"/>
  <c r="X410" i="3"/>
  <c r="Z410" i="3"/>
  <c r="AG572" i="3"/>
  <c r="AF572" i="3"/>
  <c r="AI526" i="3"/>
  <c r="AK346" i="3"/>
  <c r="AK55" i="3"/>
  <c r="AK356" i="3"/>
  <c r="Z163" i="3"/>
  <c r="AA163" i="3" s="1"/>
  <c r="Z708" i="3"/>
  <c r="Z844" i="3"/>
  <c r="AK912" i="3"/>
  <c r="Z168" i="3"/>
  <c r="AI386" i="3"/>
  <c r="AK172" i="3"/>
  <c r="AK585" i="3"/>
  <c r="AJ672" i="3"/>
  <c r="AH899" i="3"/>
  <c r="AK948" i="3"/>
  <c r="AK406" i="3"/>
  <c r="AK589" i="3"/>
  <c r="AJ762" i="3"/>
  <c r="AJ192" i="3"/>
  <c r="AK302" i="3"/>
  <c r="AK548" i="3"/>
  <c r="AK572" i="3"/>
  <c r="AI617" i="3"/>
  <c r="AI316" i="3"/>
  <c r="AH772" i="3"/>
  <c r="AJ446" i="3"/>
  <c r="Z130" i="3"/>
  <c r="AJ587" i="3"/>
  <c r="AF523" i="3"/>
  <c r="AG463" i="3"/>
  <c r="AK440" i="3"/>
  <c r="Y289" i="3"/>
  <c r="AK363" i="3"/>
  <c r="Z152" i="3"/>
  <c r="X711" i="3"/>
  <c r="AJ52" i="3"/>
  <c r="AJ155" i="3"/>
  <c r="X155" i="3"/>
  <c r="AA155" i="3" s="1"/>
  <c r="Z376" i="3"/>
  <c r="AK162" i="3"/>
  <c r="AG162" i="3"/>
  <c r="AJ674" i="3"/>
  <c r="AJ407" i="3"/>
  <c r="X407" i="3"/>
  <c r="AH388" i="3"/>
  <c r="X780" i="3"/>
  <c r="AA780" i="3" s="1"/>
  <c r="AJ70" i="3"/>
  <c r="X70" i="3"/>
  <c r="Y498" i="3"/>
  <c r="AK281" i="3"/>
  <c r="AH281" i="3"/>
  <c r="AK176" i="3"/>
  <c r="AG176" i="3"/>
  <c r="Z909" i="3"/>
  <c r="Y634" i="3"/>
  <c r="Z866" i="3"/>
  <c r="X779" i="3"/>
  <c r="AA779" i="3" s="1"/>
  <c r="AK273" i="3"/>
  <c r="AJ565" i="3"/>
  <c r="AI349" i="3"/>
  <c r="AK756" i="3"/>
  <c r="Z769" i="3"/>
  <c r="AJ210" i="3"/>
  <c r="X210" i="3"/>
  <c r="AH477" i="3"/>
  <c r="AI566" i="3"/>
  <c r="AG566" i="3"/>
  <c r="AI444" i="3"/>
  <c r="AH444" i="3"/>
  <c r="Z570" i="3"/>
  <c r="X310" i="3"/>
  <c r="AI726" i="3"/>
  <c r="AG726" i="3"/>
  <c r="AK744" i="3"/>
  <c r="X803" i="3"/>
  <c r="AA803" i="3" s="1"/>
  <c r="AI216" i="3"/>
  <c r="AI218" i="3"/>
  <c r="AI493" i="3"/>
  <c r="AF493" i="3"/>
  <c r="AK624" i="3"/>
  <c r="AG759" i="3"/>
  <c r="AJ225" i="3"/>
  <c r="AG476" i="3"/>
  <c r="AG424" i="3"/>
  <c r="AH531" i="3"/>
  <c r="Y531" i="3"/>
  <c r="AJ579" i="3"/>
  <c r="Z381" i="3"/>
  <c r="AJ468" i="3"/>
  <c r="Z456" i="3"/>
  <c r="AJ405" i="3"/>
  <c r="AJ554" i="3"/>
  <c r="AJ540" i="3"/>
  <c r="AJ10" i="3"/>
  <c r="AJ54" i="3"/>
  <c r="AJ60" i="3"/>
  <c r="AJ255" i="3"/>
  <c r="AJ158" i="3"/>
  <c r="AJ539" i="3"/>
  <c r="AJ626" i="3"/>
  <c r="AJ451" i="3"/>
  <c r="AJ901" i="3"/>
  <c r="AJ325" i="3"/>
  <c r="AJ704" i="3"/>
  <c r="AJ560" i="3"/>
  <c r="AJ199" i="3"/>
  <c r="AJ651" i="3"/>
  <c r="AK636" i="3"/>
  <c r="AJ208" i="3"/>
  <c r="AH447" i="3"/>
  <c r="AJ504" i="3"/>
  <c r="AJ573" i="3"/>
  <c r="AJ501" i="3"/>
  <c r="AF145" i="3"/>
  <c r="AG145" i="3"/>
  <c r="Y676" i="3"/>
  <c r="Z676" i="3"/>
  <c r="AH1327" i="3"/>
  <c r="Y56" i="3"/>
  <c r="Z56" i="3"/>
  <c r="X56" i="3"/>
  <c r="AA56" i="3" s="1"/>
  <c r="AH1382" i="3"/>
  <c r="AH1390" i="3"/>
  <c r="AK1390" i="3"/>
  <c r="AF1390" i="3"/>
  <c r="AG1390" i="3"/>
  <c r="AF1394" i="3"/>
  <c r="AH1394" i="3"/>
  <c r="AF174" i="3"/>
  <c r="AH174" i="3"/>
  <c r="AF683" i="3"/>
  <c r="AG683" i="3"/>
  <c r="AF1428" i="3"/>
  <c r="AG1428" i="3"/>
  <c r="AG74" i="3"/>
  <c r="AF74" i="3"/>
  <c r="AG285" i="3"/>
  <c r="AF285" i="3"/>
  <c r="AG1444" i="3"/>
  <c r="AF1444" i="3"/>
  <c r="AG545" i="3"/>
  <c r="AF545" i="3"/>
  <c r="AG439" i="3"/>
  <c r="AF439" i="3"/>
  <c r="AF1471" i="3"/>
  <c r="AH1471" i="3"/>
  <c r="AF1510" i="3"/>
  <c r="AG1510" i="3"/>
  <c r="Y209" i="3"/>
  <c r="Z209" i="3"/>
  <c r="AG377" i="3"/>
  <c r="AF377" i="3"/>
  <c r="X217" i="3"/>
  <c r="Y217" i="3"/>
  <c r="AG222" i="3"/>
  <c r="AF222" i="3"/>
  <c r="AF1566" i="3"/>
  <c r="AG1566" i="3"/>
  <c r="AG625" i="3"/>
  <c r="AH625" i="3"/>
  <c r="AF625" i="3"/>
  <c r="AH37" i="3"/>
  <c r="AJ1071" i="3"/>
  <c r="X1071" i="3"/>
  <c r="AA1071" i="3" s="1"/>
  <c r="AJ1072" i="3"/>
  <c r="Z1072" i="3"/>
  <c r="AK1073" i="3"/>
  <c r="Z1074" i="3"/>
  <c r="AK1075" i="3"/>
  <c r="AK1080" i="3"/>
  <c r="X1087" i="3"/>
  <c r="AG89" i="3"/>
  <c r="AG1090" i="3"/>
  <c r="Y91" i="3"/>
  <c r="AK1093" i="3"/>
  <c r="X1094" i="3"/>
  <c r="X93" i="3"/>
  <c r="AG1096" i="3"/>
  <c r="Z1098" i="3"/>
  <c r="AG1104" i="3"/>
  <c r="AK1110" i="3"/>
  <c r="X980" i="3"/>
  <c r="AA980" i="3" s="1"/>
  <c r="Y15" i="3"/>
  <c r="X96" i="3"/>
  <c r="X102" i="3"/>
  <c r="AJ385" i="3"/>
  <c r="X385" i="3"/>
  <c r="Y103" i="3"/>
  <c r="AG104" i="3"/>
  <c r="AJ403" i="3"/>
  <c r="X403" i="3"/>
  <c r="Y404" i="3"/>
  <c r="AG106" i="3"/>
  <c r="AK811" i="3"/>
  <c r="AG811" i="3"/>
  <c r="Z1016" i="3"/>
  <c r="AG906" i="3"/>
  <c r="AK1048" i="3"/>
  <c r="AG1048" i="3"/>
  <c r="AJ1154" i="3"/>
  <c r="Z1154" i="3"/>
  <c r="AJ16" i="3"/>
  <c r="AH1156" i="3"/>
  <c r="AK21" i="3"/>
  <c r="AH21" i="3"/>
  <c r="AJ1157" i="3"/>
  <c r="Y280" i="3"/>
  <c r="Y337" i="3"/>
  <c r="AH111" i="3"/>
  <c r="AF113" i="3"/>
  <c r="Y445" i="3"/>
  <c r="AI296" i="3"/>
  <c r="AK429" i="3"/>
  <c r="Y429" i="3"/>
  <c r="Z1172" i="3"/>
  <c r="AH1173" i="3"/>
  <c r="AJ1174" i="3"/>
  <c r="Z1176" i="3"/>
  <c r="AH1027" i="3"/>
  <c r="AJ1177" i="3"/>
  <c r="AH1179" i="3"/>
  <c r="AI1180" i="3"/>
  <c r="Y1181" i="3"/>
  <c r="AJ1022" i="3"/>
  <c r="Y1011" i="3"/>
  <c r="AH919" i="3"/>
  <c r="Y919" i="3"/>
  <c r="Z961" i="3"/>
  <c r="AG1183" i="3"/>
  <c r="Y1004" i="3"/>
  <c r="AA1004" i="3" s="1"/>
  <c r="AJ1187" i="3"/>
  <c r="Y996" i="3"/>
  <c r="AF1190" i="3"/>
  <c r="AH1192" i="3"/>
  <c r="Y1192" i="3"/>
  <c r="AJ805" i="3"/>
  <c r="AF1194" i="3"/>
  <c r="AI252" i="3"/>
  <c r="AJ29" i="3"/>
  <c r="Y30" i="3"/>
  <c r="AJ118" i="3"/>
  <c r="AJ1209" i="3"/>
  <c r="Y1211" i="3"/>
  <c r="AK1212" i="3"/>
  <c r="AJ1217" i="3"/>
  <c r="AK344" i="3"/>
  <c r="AH344" i="3"/>
  <c r="AJ652" i="3"/>
  <c r="AK1226" i="3"/>
  <c r="AF951" i="3"/>
  <c r="AK1233" i="3"/>
  <c r="AH1233" i="3"/>
  <c r="Z979" i="3"/>
  <c r="AA979" i="3" s="1"/>
  <c r="AH794" i="3"/>
  <c r="Y794" i="3"/>
  <c r="AF794" i="3"/>
  <c r="AH950" i="3"/>
  <c r="Y787" i="3"/>
  <c r="AI1241" i="3"/>
  <c r="AI1250" i="3"/>
  <c r="AH32" i="3"/>
  <c r="AI34" i="3"/>
  <c r="AG37" i="3"/>
  <c r="AI1254" i="3"/>
  <c r="Z1254" i="3"/>
  <c r="AH383" i="3"/>
  <c r="AI382" i="3"/>
  <c r="AI610" i="3"/>
  <c r="AJ521" i="3"/>
  <c r="Z135" i="3"/>
  <c r="Y1263" i="3"/>
  <c r="Y598" i="3"/>
  <c r="AG137" i="3"/>
  <c r="AG678" i="3"/>
  <c r="AI276" i="3"/>
  <c r="AJ1269" i="3"/>
  <c r="AF1278" i="3"/>
  <c r="AH1288" i="3"/>
  <c r="AF988" i="3"/>
  <c r="Y913" i="3"/>
  <c r="Z745" i="3"/>
  <c r="Y891" i="3"/>
  <c r="Y972" i="3"/>
  <c r="Y1032" i="3"/>
  <c r="Y1295" i="3"/>
  <c r="AF1297" i="3"/>
  <c r="Y1300" i="3"/>
  <c r="Z1305" i="3"/>
  <c r="Z1005" i="3"/>
  <c r="Y719" i="3"/>
  <c r="Y896" i="3"/>
  <c r="Y1312" i="3"/>
  <c r="AJ1313" i="3"/>
  <c r="Z141" i="3"/>
  <c r="AG250" i="3"/>
  <c r="AF343" i="3"/>
  <c r="AJ144" i="3"/>
  <c r="Z355" i="3"/>
  <c r="X1317" i="3"/>
  <c r="Y1317" i="3"/>
  <c r="Z1325" i="3"/>
  <c r="AA1325" i="3" s="1"/>
  <c r="Y1325" i="3"/>
  <c r="AH1332" i="3"/>
  <c r="Y1034" i="3"/>
  <c r="Z1034" i="3"/>
  <c r="X1034" i="3"/>
  <c r="Y986" i="3"/>
  <c r="Z986" i="3"/>
  <c r="AF59" i="3"/>
  <c r="AG59" i="3"/>
  <c r="Y1366" i="3"/>
  <c r="Z1366" i="3"/>
  <c r="X1366" i="3"/>
  <c r="AA1366" i="3" s="1"/>
  <c r="Z165" i="3"/>
  <c r="AA165" i="3" s="1"/>
  <c r="X165" i="3"/>
  <c r="AF1369" i="3"/>
  <c r="AG1369" i="3"/>
  <c r="Y959" i="3"/>
  <c r="X959" i="3"/>
  <c r="AF973" i="3"/>
  <c r="AG973" i="3"/>
  <c r="AF371" i="3"/>
  <c r="AG371" i="3"/>
  <c r="AF506" i="3"/>
  <c r="AH506" i="3"/>
  <c r="X175" i="3"/>
  <c r="Y175" i="3"/>
  <c r="X177" i="3"/>
  <c r="Y177" i="3"/>
  <c r="AF83" i="3"/>
  <c r="AG83" i="3"/>
  <c r="Y1071" i="3"/>
  <c r="AJ1077" i="3"/>
  <c r="AJ266" i="3"/>
  <c r="Z266" i="3"/>
  <c r="AK1081" i="3"/>
  <c r="AJ1082" i="3"/>
  <c r="X1082" i="3"/>
  <c r="AG1085" i="3"/>
  <c r="Z1087" i="3"/>
  <c r="AJ87" i="3"/>
  <c r="Z87" i="3"/>
  <c r="AK1088" i="3"/>
  <c r="AG92" i="3"/>
  <c r="Z1094" i="3"/>
  <c r="AA1094" i="3" s="1"/>
  <c r="Z93" i="3"/>
  <c r="AG1095" i="3"/>
  <c r="AJ232" i="3"/>
  <c r="Z232" i="3"/>
  <c r="AK958" i="3"/>
  <c r="AJ1101" i="3"/>
  <c r="Z1101" i="3"/>
  <c r="AJ1105" i="3"/>
  <c r="Z1105" i="3"/>
  <c r="AJ1106" i="3"/>
  <c r="X1106" i="3"/>
  <c r="Z1108" i="3"/>
  <c r="AG923" i="3"/>
  <c r="Z980" i="3"/>
  <c r="AK1113" i="3"/>
  <c r="X1114" i="3"/>
  <c r="AA1114" i="3" s="1"/>
  <c r="AG94" i="3"/>
  <c r="Y282" i="3"/>
  <c r="AG98" i="3"/>
  <c r="Z102" i="3"/>
  <c r="Z445" i="3"/>
  <c r="AH951" i="3"/>
  <c r="Z794" i="3"/>
  <c r="Z787" i="3"/>
  <c r="AH1023" i="3"/>
  <c r="AH1046" i="3"/>
  <c r="Z1263" i="3"/>
  <c r="Z913" i="3"/>
  <c r="Z1032" i="3"/>
  <c r="AF629" i="3"/>
  <c r="AG629" i="3"/>
  <c r="Y149" i="3"/>
  <c r="Z149" i="3"/>
  <c r="AH1321" i="3"/>
  <c r="AF151" i="3"/>
  <c r="AG151" i="3"/>
  <c r="Y363" i="3"/>
  <c r="Z363" i="3"/>
  <c r="AF1329" i="3"/>
  <c r="AG1329" i="3"/>
  <c r="Z58" i="3"/>
  <c r="X58" i="3"/>
  <c r="AA58" i="3" s="1"/>
  <c r="AF278" i="3"/>
  <c r="AG278" i="3"/>
  <c r="Z692" i="3"/>
  <c r="X692" i="3"/>
  <c r="Y1019" i="3"/>
  <c r="X1019" i="3"/>
  <c r="Z770" i="3"/>
  <c r="X770" i="3"/>
  <c r="AA770" i="3" s="1"/>
  <c r="AF167" i="3"/>
  <c r="AG167" i="3"/>
  <c r="AF1408" i="3"/>
  <c r="AH1408" i="3"/>
  <c r="X173" i="3"/>
  <c r="Z173" i="3"/>
  <c r="X585" i="3"/>
  <c r="Z585" i="3"/>
  <c r="AF703" i="3"/>
  <c r="AG703" i="3"/>
  <c r="AF1423" i="3"/>
  <c r="AG1423" i="3"/>
  <c r="Y1439" i="3"/>
  <c r="Z1439" i="3"/>
  <c r="X1439" i="3"/>
  <c r="Z183" i="3"/>
  <c r="Y183" i="3"/>
  <c r="X183" i="3"/>
  <c r="Y390" i="3"/>
  <c r="Z390" i="3"/>
  <c r="Y409" i="3"/>
  <c r="Z409" i="3"/>
  <c r="X409" i="3"/>
  <c r="Z612" i="3"/>
  <c r="Y612" i="3"/>
  <c r="X612" i="3"/>
  <c r="Y465" i="3"/>
  <c r="Z465" i="3"/>
  <c r="Y448" i="3"/>
  <c r="Z448" i="3"/>
  <c r="X448" i="3"/>
  <c r="X1461" i="3"/>
  <c r="AA1461" i="3" s="1"/>
  <c r="Z1461" i="3"/>
  <c r="Y1461" i="3"/>
  <c r="Y81" i="3"/>
  <c r="Z81" i="3"/>
  <c r="AG1072" i="3"/>
  <c r="AK1078" i="3"/>
  <c r="Z1082" i="3"/>
  <c r="AJ88" i="3"/>
  <c r="AJ89" i="3"/>
  <c r="AJ1090" i="3"/>
  <c r="AJ1096" i="3"/>
  <c r="AJ966" i="3"/>
  <c r="AJ1104" i="3"/>
  <c r="Z1106" i="3"/>
  <c r="Z1114" i="3"/>
  <c r="Z104" i="3"/>
  <c r="Z106" i="3"/>
  <c r="X982" i="3"/>
  <c r="AA982" i="3" s="1"/>
  <c r="Y722" i="3"/>
  <c r="Y977" i="3"/>
  <c r="AJ1137" i="3"/>
  <c r="X1137" i="3"/>
  <c r="X952" i="3"/>
  <c r="AA952" i="3" s="1"/>
  <c r="AJ906" i="3"/>
  <c r="X906" i="3"/>
  <c r="AA906" i="3" s="1"/>
  <c r="Y1153" i="3"/>
  <c r="AJ1155" i="3"/>
  <c r="X1155" i="3"/>
  <c r="AA1155" i="3" s="1"/>
  <c r="AK17" i="3"/>
  <c r="AH337" i="3"/>
  <c r="AJ112" i="3"/>
  <c r="AK113" i="3"/>
  <c r="AG462" i="3"/>
  <c r="Y1168" i="3"/>
  <c r="Y1173" i="3"/>
  <c r="AI926" i="3"/>
  <c r="Y1027" i="3"/>
  <c r="AI993" i="3"/>
  <c r="Y1179" i="3"/>
  <c r="AJ976" i="3"/>
  <c r="AJ990" i="3"/>
  <c r="AG961" i="3"/>
  <c r="Z1183" i="3"/>
  <c r="AG1004" i="3"/>
  <c r="AI1020" i="3"/>
  <c r="Y1191" i="3"/>
  <c r="AJ391" i="3"/>
  <c r="AJ123" i="3"/>
  <c r="AJ593" i="3"/>
  <c r="Y397" i="3"/>
  <c r="AK614" i="3"/>
  <c r="AK1223" i="3"/>
  <c r="AH1223" i="3"/>
  <c r="Y323" i="3"/>
  <c r="AF863" i="3"/>
  <c r="AJ791" i="3"/>
  <c r="Y720" i="3"/>
  <c r="AK1230" i="3"/>
  <c r="AG979" i="3"/>
  <c r="AK729" i="3"/>
  <c r="AH997" i="3"/>
  <c r="AI1002" i="3"/>
  <c r="Y1018" i="3"/>
  <c r="Y736" i="3"/>
  <c r="AF1023" i="3"/>
  <c r="AI761" i="3"/>
  <c r="AF1046" i="3"/>
  <c r="Y1248" i="3"/>
  <c r="AI6" i="3"/>
  <c r="AJ7" i="3"/>
  <c r="AG1250" i="3"/>
  <c r="Y36" i="3"/>
  <c r="Y260" i="3"/>
  <c r="AI1252" i="3"/>
  <c r="AJ1253" i="3"/>
  <c r="AG1254" i="3"/>
  <c r="Y130" i="3"/>
  <c r="Y481" i="3"/>
  <c r="AA481" i="3" s="1"/>
  <c r="AI1259" i="3"/>
  <c r="AH680" i="3"/>
  <c r="AI555" i="3"/>
  <c r="AJ136" i="3"/>
  <c r="AI669" i="3"/>
  <c r="AJ638" i="3"/>
  <c r="AI1268" i="3"/>
  <c r="Z678" i="3"/>
  <c r="AA678" i="3" s="1"/>
  <c r="AH668" i="3"/>
  <c r="Y1270" i="3"/>
  <c r="Y1273" i="3"/>
  <c r="Y1276" i="3"/>
  <c r="Y1278" i="3"/>
  <c r="Y936" i="3"/>
  <c r="Y935" i="3"/>
  <c r="AK1284" i="3"/>
  <c r="AH1284" i="3"/>
  <c r="AK1289" i="3"/>
  <c r="AH1289" i="3"/>
  <c r="AG745" i="3"/>
  <c r="AF1294" i="3"/>
  <c r="Z814" i="3"/>
  <c r="Y905" i="3"/>
  <c r="Y1297" i="3"/>
  <c r="Z1008" i="3"/>
  <c r="Y870" i="3"/>
  <c r="Y847" i="3"/>
  <c r="Y1308" i="3"/>
  <c r="AJ1314" i="3"/>
  <c r="Y262" i="3"/>
  <c r="Y143" i="3"/>
  <c r="AJ272" i="3"/>
  <c r="Y364" i="3"/>
  <c r="X364" i="3"/>
  <c r="X1320" i="3"/>
  <c r="Y1320" i="3"/>
  <c r="Z1336" i="3"/>
  <c r="Y1336" i="3"/>
  <c r="X1336" i="3"/>
  <c r="Z1349" i="3"/>
  <c r="X1349" i="3"/>
  <c r="Y1352" i="3"/>
  <c r="Z1352" i="3"/>
  <c r="Z1363" i="3"/>
  <c r="X1363" i="3"/>
  <c r="Z599" i="3"/>
  <c r="X599" i="3"/>
  <c r="AF715" i="3"/>
  <c r="AH715" i="3"/>
  <c r="X910" i="3"/>
  <c r="Y910" i="3"/>
  <c r="AF1387" i="3"/>
  <c r="AG1387" i="3"/>
  <c r="AF739" i="3"/>
  <c r="AG739" i="3"/>
  <c r="AF437" i="3"/>
  <c r="AG437" i="3"/>
  <c r="Z654" i="3"/>
  <c r="X654" i="3"/>
  <c r="AN1422" i="3"/>
  <c r="AO1422" i="3" s="1"/>
  <c r="AF1434" i="3"/>
  <c r="AH1434" i="3"/>
  <c r="AG1434" i="3"/>
  <c r="Z80" i="3"/>
  <c r="X80" i="3"/>
  <c r="Z1447" i="3"/>
  <c r="X1447" i="3"/>
  <c r="Z650" i="3"/>
  <c r="X650" i="3"/>
  <c r="AF733" i="3"/>
  <c r="AH733" i="3"/>
  <c r="AJ1318" i="3"/>
  <c r="AI1321" i="3"/>
  <c r="AK699" i="3"/>
  <c r="AK713" i="3"/>
  <c r="AJ1332" i="3"/>
  <c r="AI1347" i="3"/>
  <c r="AI1003" i="3"/>
  <c r="AK1349" i="3"/>
  <c r="Y1351" i="3"/>
  <c r="Z869" i="3"/>
  <c r="AI871" i="3"/>
  <c r="AI1355" i="3"/>
  <c r="AJ1358" i="3"/>
  <c r="Z10" i="3"/>
  <c r="AK53" i="3"/>
  <c r="AJ56" i="3"/>
  <c r="AJ58" i="3"/>
  <c r="AK59" i="3"/>
  <c r="AJ1363" i="3"/>
  <c r="AK159" i="3"/>
  <c r="AJ1365" i="3"/>
  <c r="Z414" i="3"/>
  <c r="AJ1366" i="3"/>
  <c r="AJ599" i="3"/>
  <c r="AK278" i="3"/>
  <c r="AK697" i="3"/>
  <c r="AJ685" i="3"/>
  <c r="AJ165" i="3"/>
  <c r="AK536" i="3"/>
  <c r="AJ656" i="3"/>
  <c r="AJ692" i="3"/>
  <c r="AK1369" i="3"/>
  <c r="AK721" i="3"/>
  <c r="AK973" i="3"/>
  <c r="Z1381" i="3"/>
  <c r="AK1382" i="3"/>
  <c r="AK1387" i="3"/>
  <c r="AK798" i="3"/>
  <c r="Z780" i="3"/>
  <c r="AK1394" i="3"/>
  <c r="AK739" i="3"/>
  <c r="AI1408" i="3"/>
  <c r="AI174" i="3"/>
  <c r="AK1411" i="3"/>
  <c r="AJ654" i="3"/>
  <c r="AK683" i="3"/>
  <c r="AK703" i="3"/>
  <c r="AJ867" i="3"/>
  <c r="AJ854" i="3"/>
  <c r="AJ1419" i="3"/>
  <c r="AJ885" i="3"/>
  <c r="AK1423" i="3"/>
  <c r="AJ1426" i="3"/>
  <c r="AK1428" i="3"/>
  <c r="AK1431" i="3"/>
  <c r="AK1434" i="3"/>
  <c r="AK80" i="3"/>
  <c r="AK1441" i="3"/>
  <c r="AK1447" i="3"/>
  <c r="AK634" i="3"/>
  <c r="AJ650" i="3"/>
  <c r="AK684" i="3"/>
  <c r="AK1454" i="3"/>
  <c r="AJ861" i="3"/>
  <c r="AK733" i="3"/>
  <c r="AJ842" i="3"/>
  <c r="Z836" i="3"/>
  <c r="Z1460" i="3"/>
  <c r="AJ786" i="3"/>
  <c r="Y809" i="3"/>
  <c r="Y1468" i="3"/>
  <c r="AK1471" i="3"/>
  <c r="X190" i="3"/>
  <c r="Y190" i="3"/>
  <c r="AA190" i="3" s="1"/>
  <c r="Z305" i="3"/>
  <c r="Y305" i="3"/>
  <c r="Y265" i="3"/>
  <c r="X265" i="3"/>
  <c r="X349" i="3"/>
  <c r="Z349" i="3"/>
  <c r="AG204" i="3"/>
  <c r="AF204" i="3"/>
  <c r="Z1529" i="3"/>
  <c r="X1529" i="3"/>
  <c r="AA1529" i="3" s="1"/>
  <c r="Y653" i="3"/>
  <c r="X653" i="3"/>
  <c r="Y822" i="3"/>
  <c r="X822" i="3"/>
  <c r="AA822" i="3" s="1"/>
  <c r="Y1537" i="3"/>
  <c r="Z1537" i="3"/>
  <c r="Y1546" i="3"/>
  <c r="Z1546" i="3"/>
  <c r="AA1546" i="3" s="1"/>
  <c r="X1546" i="3"/>
  <c r="AF1549" i="3"/>
  <c r="AG1549" i="3"/>
  <c r="Y1561" i="3"/>
  <c r="X1561" i="3"/>
  <c r="AF359" i="3"/>
  <c r="AG359" i="3"/>
  <c r="AF435" i="3"/>
  <c r="AG435" i="3"/>
  <c r="X784" i="3"/>
  <c r="AA784" i="3" s="1"/>
  <c r="Y784" i="3"/>
  <c r="Y1704" i="3"/>
  <c r="Z1704" i="3"/>
  <c r="AJ1470" i="3"/>
  <c r="Y1472" i="3"/>
  <c r="AK1473" i="3"/>
  <c r="Z82" i="3"/>
  <c r="X82" i="3"/>
  <c r="AF190" i="3"/>
  <c r="AG190" i="3"/>
  <c r="AG305" i="3"/>
  <c r="AF305" i="3"/>
  <c r="Z1483" i="3"/>
  <c r="X1483" i="3"/>
  <c r="AA1483" i="3" s="1"/>
  <c r="X374" i="3"/>
  <c r="Z374" i="3"/>
  <c r="AG1493" i="3"/>
  <c r="AF1493" i="3"/>
  <c r="Y665" i="3"/>
  <c r="X665" i="3"/>
  <c r="X477" i="3"/>
  <c r="Z477" i="3"/>
  <c r="Y807" i="3"/>
  <c r="X807" i="3"/>
  <c r="AA807" i="3" s="1"/>
  <c r="AF601" i="3"/>
  <c r="AG601" i="3"/>
  <c r="Y1631" i="3"/>
  <c r="X1631" i="3"/>
  <c r="AJ675" i="3"/>
  <c r="AG676" i="3"/>
  <c r="AK707" i="3"/>
  <c r="AF363" i="3"/>
  <c r="AI288" i="3"/>
  <c r="AI616" i="3"/>
  <c r="AJ706" i="3"/>
  <c r="AI591" i="3"/>
  <c r="Y1329" i="3"/>
  <c r="AI1330" i="3"/>
  <c r="AF1339" i="3"/>
  <c r="Y974" i="3"/>
  <c r="AI1343" i="3"/>
  <c r="AJ1344" i="3"/>
  <c r="X1344" i="3"/>
  <c r="X835" i="3"/>
  <c r="AA835" i="3" s="1"/>
  <c r="AI898" i="3"/>
  <c r="AJ1348" i="3"/>
  <c r="AG986" i="3"/>
  <c r="AG773" i="3"/>
  <c r="AK9" i="3"/>
  <c r="AG9" i="3"/>
  <c r="AJ1360" i="3"/>
  <c r="X1360" i="3"/>
  <c r="AA1360" i="3" s="1"/>
  <c r="AJ256" i="3"/>
  <c r="Z60" i="3"/>
  <c r="AA60" i="3" s="1"/>
  <c r="AK1364" i="3"/>
  <c r="AJ376" i="3"/>
  <c r="X376" i="3"/>
  <c r="AJ309" i="3"/>
  <c r="X309" i="3"/>
  <c r="AK298" i="3"/>
  <c r="AG298" i="3"/>
  <c r="AJ365" i="3"/>
  <c r="X365" i="3"/>
  <c r="AK568" i="3"/>
  <c r="AJ417" i="3"/>
  <c r="AJ398" i="3"/>
  <c r="X398" i="3"/>
  <c r="AK584" i="3"/>
  <c r="AG584" i="3"/>
  <c r="AK693" i="3"/>
  <c r="AG693" i="3"/>
  <c r="AK308" i="3"/>
  <c r="AH1370" i="3"/>
  <c r="Z712" i="3"/>
  <c r="X920" i="3"/>
  <c r="AK914" i="3"/>
  <c r="AG914" i="3"/>
  <c r="X1374" i="3"/>
  <c r="AA1374" i="3" s="1"/>
  <c r="Y917" i="3"/>
  <c r="Y776" i="3"/>
  <c r="AH1380" i="3"/>
  <c r="AJ883" i="3"/>
  <c r="Y851" i="3"/>
  <c r="Y785" i="3"/>
  <c r="AK1391" i="3"/>
  <c r="AG1391" i="3"/>
  <c r="AK725" i="3"/>
  <c r="AG725" i="3"/>
  <c r="AK1400" i="3"/>
  <c r="AJ61" i="3"/>
  <c r="Z66" i="3"/>
  <c r="AI67" i="3"/>
  <c r="AJ167" i="3"/>
  <c r="X167" i="3"/>
  <c r="AJ371" i="3"/>
  <c r="X371" i="3"/>
  <c r="AG170" i="3"/>
  <c r="X535" i="3"/>
  <c r="AG173" i="3"/>
  <c r="AJ590" i="3"/>
  <c r="Z1410" i="3"/>
  <c r="AF654" i="3"/>
  <c r="AK661" i="3"/>
  <c r="AH661" i="3"/>
  <c r="Z679" i="3"/>
  <c r="AA679" i="3" s="1"/>
  <c r="AJ522" i="3"/>
  <c r="Z875" i="3"/>
  <c r="AJ884" i="3"/>
  <c r="X884" i="3"/>
  <c r="AA884" i="3" s="1"/>
  <c r="X909" i="3"/>
  <c r="AA909" i="3" s="1"/>
  <c r="AJ777" i="3"/>
  <c r="X777" i="3"/>
  <c r="AA777" i="3" s="1"/>
  <c r="AK872" i="3"/>
  <c r="AH872" i="3"/>
  <c r="Y916" i="3"/>
  <c r="Y1425" i="3"/>
  <c r="AK1435" i="3"/>
  <c r="AJ74" i="3"/>
  <c r="X74" i="3"/>
  <c r="AA74" i="3" s="1"/>
  <c r="AK75" i="3"/>
  <c r="X1438" i="3"/>
  <c r="AA1438" i="3" s="1"/>
  <c r="Z79" i="3"/>
  <c r="AJ285" i="3"/>
  <c r="X285" i="3"/>
  <c r="AK312" i="3"/>
  <c r="X182" i="3"/>
  <c r="AI1443" i="3"/>
  <c r="AK304" i="3"/>
  <c r="AJ1444" i="3"/>
  <c r="X1444" i="3"/>
  <c r="AA1444" i="3" s="1"/>
  <c r="AK1445" i="3"/>
  <c r="X442" i="3"/>
  <c r="Z1446" i="3"/>
  <c r="AJ545" i="3"/>
  <c r="X545" i="3"/>
  <c r="AK484" i="3"/>
  <c r="X1450" i="3"/>
  <c r="AI670" i="3"/>
  <c r="AK336" i="3"/>
  <c r="AJ439" i="3"/>
  <c r="X439" i="3"/>
  <c r="AK659" i="3"/>
  <c r="X569" i="3"/>
  <c r="Z482" i="3"/>
  <c r="AJ688" i="3"/>
  <c r="AH421" i="3"/>
  <c r="AJ834" i="3"/>
  <c r="X834" i="3"/>
  <c r="AA834" i="3" s="1"/>
  <c r="AK866" i="3"/>
  <c r="AK810" i="3"/>
  <c r="AG810" i="3"/>
  <c r="AJ833" i="3"/>
  <c r="AJ1466" i="3"/>
  <c r="AF191" i="3"/>
  <c r="AH191" i="3"/>
  <c r="X194" i="3"/>
  <c r="AA194" i="3" s="1"/>
  <c r="Z194" i="3"/>
  <c r="AF195" i="3"/>
  <c r="AG195" i="3"/>
  <c r="Y1483" i="3"/>
  <c r="Z378" i="3"/>
  <c r="X378" i="3"/>
  <c r="AF1488" i="3"/>
  <c r="AH1488" i="3"/>
  <c r="AF1500" i="3"/>
  <c r="AG1500" i="3"/>
  <c r="Z552" i="3"/>
  <c r="X552" i="3"/>
  <c r="Y1559" i="3"/>
  <c r="Z1559" i="3"/>
  <c r="Z471" i="3"/>
  <c r="Y471" i="3"/>
  <c r="Z804" i="3"/>
  <c r="Y804" i="3"/>
  <c r="X1587" i="3"/>
  <c r="Y1587" i="3"/>
  <c r="AG1593" i="3"/>
  <c r="AF1593" i="3"/>
  <c r="AK191" i="3"/>
  <c r="AK1487" i="3"/>
  <c r="AI200" i="3"/>
  <c r="AK461" i="3"/>
  <c r="AI643" i="3"/>
  <c r="Y571" i="3"/>
  <c r="AI1494" i="3"/>
  <c r="AJ1495" i="3"/>
  <c r="Z1503" i="3"/>
  <c r="AI1518" i="3"/>
  <c r="AI205" i="3"/>
  <c r="AI335" i="3"/>
  <c r="AJ653" i="3"/>
  <c r="AK823" i="3"/>
  <c r="AI1535" i="3"/>
  <c r="AK957" i="3"/>
  <c r="AK1545" i="3"/>
  <c r="Z1557" i="3"/>
  <c r="AK1558" i="3"/>
  <c r="AK219" i="3"/>
  <c r="AH269" i="3"/>
  <c r="AK222" i="3"/>
  <c r="AH572" i="3"/>
  <c r="AG804" i="3"/>
  <c r="AH804" i="3"/>
  <c r="AG1591" i="3"/>
  <c r="AF1591" i="3"/>
  <c r="X345" i="3"/>
  <c r="Z345" i="3"/>
  <c r="AF561" i="3"/>
  <c r="AG561" i="3"/>
  <c r="Y392" i="3"/>
  <c r="Z392" i="3"/>
  <c r="X1659" i="3"/>
  <c r="AA1659" i="3" s="1"/>
  <c r="Z1659" i="3"/>
  <c r="AH1662" i="3"/>
  <c r="Y1676" i="3"/>
  <c r="Z1676" i="3"/>
  <c r="X1676" i="3"/>
  <c r="AA1676" i="3" s="1"/>
  <c r="Y449" i="3"/>
  <c r="Z449" i="3"/>
  <c r="AH270" i="3"/>
  <c r="Z1574" i="3"/>
  <c r="Y1574" i="3"/>
  <c r="X1619" i="3"/>
  <c r="AA1619" i="3" s="1"/>
  <c r="Z1619" i="3"/>
  <c r="AF795" i="3"/>
  <c r="AH795" i="3"/>
  <c r="Y1630" i="3"/>
  <c r="Z1630" i="3"/>
  <c r="X1630" i="3"/>
  <c r="AA1630" i="3" s="1"/>
  <c r="AG466" i="3"/>
  <c r="AF466" i="3"/>
  <c r="Y1673" i="3"/>
  <c r="X1673" i="3"/>
  <c r="AA1673" i="3" s="1"/>
  <c r="Y542" i="3"/>
  <c r="Z542" i="3"/>
  <c r="X1719" i="3"/>
  <c r="Z1719" i="3"/>
  <c r="AJ194" i="3"/>
  <c r="AJ1486" i="3"/>
  <c r="AJ326" i="3"/>
  <c r="AK1488" i="3"/>
  <c r="X1493" i="3"/>
  <c r="X649" i="3"/>
  <c r="Z438" i="3"/>
  <c r="AG732" i="3"/>
  <c r="Z1497" i="3"/>
  <c r="AK778" i="3"/>
  <c r="Y769" i="3"/>
  <c r="AJ742" i="3"/>
  <c r="AK1502" i="3"/>
  <c r="X1505" i="3"/>
  <c r="AA1505" i="3" s="1"/>
  <c r="X1512" i="3"/>
  <c r="AJ203" i="3"/>
  <c r="AK1517" i="3"/>
  <c r="AH207" i="3"/>
  <c r="Z1519" i="3"/>
  <c r="AI212" i="3"/>
  <c r="Y1524" i="3"/>
  <c r="Y291" i="3"/>
  <c r="Z214" i="3"/>
  <c r="AK215" i="3"/>
  <c r="AH215" i="3"/>
  <c r="Y410" i="3"/>
  <c r="AK543" i="3"/>
  <c r="X576" i="3"/>
  <c r="Y1528" i="3"/>
  <c r="Y630" i="3"/>
  <c r="Z633" i="3"/>
  <c r="X641" i="3"/>
  <c r="AK518" i="3"/>
  <c r="Y737" i="3"/>
  <c r="AI1533" i="3"/>
  <c r="X783" i="3"/>
  <c r="AA783" i="3" s="1"/>
  <c r="AI937" i="3"/>
  <c r="X1539" i="3"/>
  <c r="AA1539" i="3" s="1"/>
  <c r="AI1541" i="3"/>
  <c r="AG1544" i="3"/>
  <c r="X1549" i="3"/>
  <c r="AJ1560" i="3"/>
  <c r="X1560" i="3"/>
  <c r="AG321" i="3"/>
  <c r="AF270" i="3"/>
  <c r="AJ1565" i="3"/>
  <c r="AH471" i="3"/>
  <c r="AJ224" i="3"/>
  <c r="AH1568" i="3"/>
  <c r="AI517" i="3"/>
  <c r="AJ419" i="3"/>
  <c r="AI547" i="3"/>
  <c r="AF547" i="3"/>
  <c r="AG1576" i="3"/>
  <c r="AF1576" i="3"/>
  <c r="AG932" i="3"/>
  <c r="AH932" i="3"/>
  <c r="AF1585" i="3"/>
  <c r="AG1585" i="3"/>
  <c r="AG1604" i="3"/>
  <c r="AH1604" i="3"/>
  <c r="Z1609" i="3"/>
  <c r="Y1609" i="3"/>
  <c r="X354" i="3"/>
  <c r="Z354" i="3"/>
  <c r="Y1646" i="3"/>
  <c r="X1646" i="3"/>
  <c r="Y1649" i="3"/>
  <c r="AA1649" i="3" s="1"/>
  <c r="X1649" i="3"/>
  <c r="AG575" i="3"/>
  <c r="AF575" i="3"/>
  <c r="X1661" i="3"/>
  <c r="AA1661" i="3" s="1"/>
  <c r="Y1661" i="3"/>
  <c r="Z513" i="3"/>
  <c r="X513" i="3"/>
  <c r="AH1571" i="3"/>
  <c r="AI1576" i="3"/>
  <c r="AH1587" i="3"/>
  <c r="AI1593" i="3"/>
  <c r="AJ1600" i="3"/>
  <c r="AI1604" i="3"/>
  <c r="AH345" i="3"/>
  <c r="AJ1610" i="3"/>
  <c r="AJ606" i="3"/>
  <c r="AJ495" i="3"/>
  <c r="AJ758" i="3"/>
  <c r="AJ953" i="3"/>
  <c r="AK1629" i="3"/>
  <c r="AJ1630" i="3"/>
  <c r="AK1641" i="3"/>
  <c r="AH392" i="3"/>
  <c r="AI1645" i="3"/>
  <c r="Z1647" i="3"/>
  <c r="AH1652" i="3"/>
  <c r="AI1658" i="3"/>
  <c r="AK947" i="3"/>
  <c r="Z1669" i="3"/>
  <c r="Z1672" i="3"/>
  <c r="AJ1676" i="3"/>
  <c r="AJ1680" i="3"/>
  <c r="AJ542" i="3"/>
  <c r="AJ1682" i="3"/>
  <c r="AJ583" i="3"/>
  <c r="AJ1686" i="3"/>
  <c r="AK1703" i="3"/>
  <c r="AJ1704" i="3"/>
  <c r="AK499" i="3"/>
  <c r="AJ449" i="3"/>
  <c r="AJ513" i="3"/>
  <c r="AJ1716" i="3"/>
  <c r="AJ1726" i="3"/>
  <c r="AI1734" i="3"/>
  <c r="AH1715" i="3"/>
  <c r="AJ619" i="3"/>
  <c r="AK1573" i="3"/>
  <c r="AI1580" i="3"/>
  <c r="AI1581" i="3"/>
  <c r="AG1587" i="3"/>
  <c r="AK1593" i="3"/>
  <c r="AF1595" i="3"/>
  <c r="AI227" i="3"/>
  <c r="AF227" i="3"/>
  <c r="AH1603" i="3"/>
  <c r="AJ353" i="3"/>
  <c r="AJ490" i="3"/>
  <c r="AH411" i="3"/>
  <c r="Y411" i="3"/>
  <c r="AH354" i="3"/>
  <c r="AK1614" i="3"/>
  <c r="AH525" i="3"/>
  <c r="Y525" i="3"/>
  <c r="AH1619" i="3"/>
  <c r="Z795" i="3"/>
  <c r="AI1622" i="3"/>
  <c r="AH1622" i="3"/>
  <c r="X1632" i="3"/>
  <c r="AA1632" i="3" s="1"/>
  <c r="AK1648" i="3"/>
  <c r="AK399" i="3"/>
  <c r="X1650" i="3"/>
  <c r="Z575" i="3"/>
  <c r="AK586" i="3"/>
  <c r="X1653" i="3"/>
  <c r="AG1659" i="3"/>
  <c r="Z231" i="3"/>
  <c r="AK301" i="3"/>
  <c r="AJ1672" i="3"/>
  <c r="AJ456" i="3"/>
  <c r="X456" i="3"/>
  <c r="AA456" i="3" s="1"/>
  <c r="AJ415" i="3"/>
  <c r="Y529" i="3"/>
  <c r="AJ757" i="3"/>
  <c r="AK1687" i="3"/>
  <c r="AJ1688" i="3"/>
  <c r="AK1693" i="3"/>
  <c r="Y1694" i="3"/>
  <c r="AJ1697" i="3"/>
  <c r="AJ1700" i="3"/>
  <c r="AK1702" i="3"/>
  <c r="AG1702" i="3"/>
  <c r="AK1707" i="3"/>
  <c r="AJ1711" i="3"/>
  <c r="AJ470" i="3"/>
  <c r="AI454" i="3"/>
  <c r="AI1733" i="3"/>
  <c r="AH1733" i="3"/>
  <c r="AI1741" i="3"/>
  <c r="X1069" i="3"/>
  <c r="AK1070" i="3"/>
  <c r="AH1070" i="3"/>
  <c r="Y1073" i="3"/>
  <c r="AK1076" i="3"/>
  <c r="AH1076" i="3"/>
  <c r="Y84" i="3"/>
  <c r="AK1079" i="3"/>
  <c r="AH1079" i="3"/>
  <c r="Y1080" i="3"/>
  <c r="AG1083" i="3"/>
  <c r="AG1084" i="3"/>
  <c r="AK239" i="3"/>
  <c r="AK1086" i="3"/>
  <c r="AH1086" i="3"/>
  <c r="AK1099" i="3"/>
  <c r="AJ1100" i="3"/>
  <c r="X1100" i="3"/>
  <c r="AA1100" i="3" s="1"/>
  <c r="AK1107" i="3"/>
  <c r="AJ1108" i="3"/>
  <c r="X1108" i="3"/>
  <c r="AA1108" i="3" s="1"/>
  <c r="AG1113" i="3"/>
  <c r="AJ1115" i="3"/>
  <c r="X1115" i="3"/>
  <c r="AA1115" i="3" s="1"/>
  <c r="Y95" i="3"/>
  <c r="X95" i="3"/>
  <c r="Y99" i="3"/>
  <c r="X99" i="3"/>
  <c r="AA99" i="3" s="1"/>
  <c r="Y315" i="3"/>
  <c r="X315" i="3"/>
  <c r="Y401" i="3"/>
  <c r="X401" i="3"/>
  <c r="AF1125" i="3"/>
  <c r="AG1125" i="3"/>
  <c r="Y422" i="3"/>
  <c r="X422" i="3"/>
  <c r="X1131" i="3"/>
  <c r="Z1131" i="3"/>
  <c r="AA1131" i="3" s="1"/>
  <c r="Y998" i="3"/>
  <c r="X998" i="3"/>
  <c r="Y1133" i="3"/>
  <c r="X1133" i="3"/>
  <c r="AA1133" i="3" s="1"/>
  <c r="Y943" i="3"/>
  <c r="X943" i="3"/>
  <c r="AA943" i="3" s="1"/>
  <c r="Z970" i="3"/>
  <c r="X970" i="3"/>
  <c r="AA970" i="3" s="1"/>
  <c r="Y789" i="3"/>
  <c r="X789" i="3"/>
  <c r="AA789" i="3" s="1"/>
  <c r="Y1148" i="3"/>
  <c r="Z1148" i="3"/>
  <c r="Y18" i="3"/>
  <c r="Z18" i="3"/>
  <c r="Y23" i="3"/>
  <c r="Z23" i="3"/>
  <c r="X1158" i="3"/>
  <c r="Z1158" i="3"/>
  <c r="Y1158" i="3"/>
  <c r="Y330" i="3"/>
  <c r="Z330" i="3"/>
  <c r="Z840" i="3"/>
  <c r="Y840" i="3"/>
  <c r="AG1180" i="3"/>
  <c r="AF1180" i="3"/>
  <c r="AH1180" i="3"/>
  <c r="AN1190" i="3"/>
  <c r="AO1190" i="3" s="1"/>
  <c r="Z1069" i="3"/>
  <c r="AA1069" i="3" s="1"/>
  <c r="Y12" i="3"/>
  <c r="X12" i="3"/>
  <c r="AA12" i="3" s="1"/>
  <c r="AF1118" i="3"/>
  <c r="AG1118" i="3"/>
  <c r="Y97" i="3"/>
  <c r="X97" i="3"/>
  <c r="AA97" i="3" s="1"/>
  <c r="X1120" i="3"/>
  <c r="Z1120" i="3"/>
  <c r="AA1120" i="3" s="1"/>
  <c r="Y1123" i="3"/>
  <c r="X1123" i="3"/>
  <c r="Y1124" i="3"/>
  <c r="X1124" i="3"/>
  <c r="AA1124" i="3" s="1"/>
  <c r="Z401" i="3"/>
  <c r="Y320" i="3"/>
  <c r="X320" i="3"/>
  <c r="Z422" i="3"/>
  <c r="AA422" i="3" s="1"/>
  <c r="Y1131" i="3"/>
  <c r="Z998" i="3"/>
  <c r="Z1133" i="3"/>
  <c r="Z1134" i="3"/>
  <c r="X1134" i="3"/>
  <c r="AA1134" i="3" s="1"/>
  <c r="Y1139" i="3"/>
  <c r="X1139" i="3"/>
  <c r="AA1139" i="3" s="1"/>
  <c r="AF1142" i="3"/>
  <c r="AG1142" i="3"/>
  <c r="Y970" i="3"/>
  <c r="Z789" i="3"/>
  <c r="Y1147" i="3"/>
  <c r="X1147" i="3"/>
  <c r="AA1147" i="3" s="1"/>
  <c r="Y1149" i="3"/>
  <c r="X1149" i="3"/>
  <c r="AA1149" i="3" s="1"/>
  <c r="Z450" i="3"/>
  <c r="Y450" i="3"/>
  <c r="AI1166" i="3"/>
  <c r="AK1166" i="3"/>
  <c r="Z1175" i="3"/>
  <c r="Y1175" i="3"/>
  <c r="AG767" i="3"/>
  <c r="AH767" i="3"/>
  <c r="AH1195" i="3"/>
  <c r="AF1195" i="3"/>
  <c r="AH1198" i="3"/>
  <c r="AF1198" i="3"/>
  <c r="AJ1083" i="3"/>
  <c r="Z1083" i="3"/>
  <c r="AJ1084" i="3"/>
  <c r="Z1084" i="3"/>
  <c r="AK85" i="3"/>
  <c r="AJ86" i="3"/>
  <c r="X86" i="3"/>
  <c r="AA86" i="3" s="1"/>
  <c r="AK1089" i="3"/>
  <c r="AH1089" i="3"/>
  <c r="Y90" i="3"/>
  <c r="AK279" i="3"/>
  <c r="AH279" i="3"/>
  <c r="Y1092" i="3"/>
  <c r="AK413" i="3"/>
  <c r="AH413" i="3"/>
  <c r="AK607" i="3"/>
  <c r="AH607" i="3"/>
  <c r="Y1102" i="3"/>
  <c r="AK1103" i="3"/>
  <c r="AH1103" i="3"/>
  <c r="AK1015" i="3"/>
  <c r="AH1015" i="3"/>
  <c r="Y1109" i="3"/>
  <c r="Z1113" i="3"/>
  <c r="Y14" i="3"/>
  <c r="X14" i="3"/>
  <c r="AA14" i="3" s="1"/>
  <c r="Y329" i="3"/>
  <c r="X329" i="3"/>
  <c r="Z485" i="3"/>
  <c r="X485" i="3"/>
  <c r="AF1036" i="3"/>
  <c r="AG1036" i="3"/>
  <c r="Y1138" i="3"/>
  <c r="X1138" i="3"/>
  <c r="AA1138" i="3" s="1"/>
  <c r="Y1140" i="3"/>
  <c r="X1140" i="3"/>
  <c r="AA1140" i="3" s="1"/>
  <c r="Y1156" i="3"/>
  <c r="Z1156" i="3"/>
  <c r="AF319" i="3"/>
  <c r="AH319" i="3"/>
  <c r="AG319" i="3"/>
  <c r="AF358" i="3"/>
  <c r="AG358" i="3"/>
  <c r="AH1165" i="3"/>
  <c r="AH915" i="3"/>
  <c r="AF915" i="3"/>
  <c r="X1050" i="3"/>
  <c r="AA1050" i="3" s="1"/>
  <c r="Z1050" i="3"/>
  <c r="Y1050" i="3"/>
  <c r="AK1188" i="3"/>
  <c r="Z1189" i="3"/>
  <c r="Y1189" i="3"/>
  <c r="Z828" i="3"/>
  <c r="Y828" i="3"/>
  <c r="AI1194" i="3"/>
  <c r="AK1194" i="3"/>
  <c r="Z86" i="3"/>
  <c r="Z1116" i="3"/>
  <c r="X1116" i="3"/>
  <c r="AA1116" i="3" s="1"/>
  <c r="Y1121" i="3"/>
  <c r="X1121" i="3"/>
  <c r="AF101" i="3"/>
  <c r="AG101" i="3"/>
  <c r="Z329" i="3"/>
  <c r="Y485" i="3"/>
  <c r="AA485" i="3" s="1"/>
  <c r="Y1128" i="3"/>
  <c r="X1128" i="3"/>
  <c r="Y1129" i="3"/>
  <c r="X1129" i="3"/>
  <c r="AA1129" i="3" s="1"/>
  <c r="Y1135" i="3"/>
  <c r="X1135" i="3"/>
  <c r="AA1135" i="3" s="1"/>
  <c r="AF1136" i="3"/>
  <c r="AG1136" i="3"/>
  <c r="Y994" i="3"/>
  <c r="X994" i="3"/>
  <c r="Z1138" i="3"/>
  <c r="Y1045" i="3"/>
  <c r="X1045" i="3"/>
  <c r="AA1045" i="3" s="1"/>
  <c r="AF16" i="3"/>
  <c r="AH16" i="3"/>
  <c r="AG16" i="3"/>
  <c r="Y22" i="3"/>
  <c r="X22" i="3"/>
  <c r="AA22" i="3" s="1"/>
  <c r="Z22" i="3"/>
  <c r="AF109" i="3"/>
  <c r="AG109" i="3"/>
  <c r="AG412" i="3"/>
  <c r="AF412" i="3"/>
  <c r="AH412" i="3"/>
  <c r="AG114" i="3"/>
  <c r="AF114" i="3"/>
  <c r="Z274" i="3"/>
  <c r="Y274" i="3"/>
  <c r="AI915" i="3"/>
  <c r="AK915" i="3"/>
  <c r="X1180" i="3"/>
  <c r="AA1180" i="3" s="1"/>
  <c r="Z1180" i="3"/>
  <c r="Y1180" i="3"/>
  <c r="AG1050" i="3"/>
  <c r="AF1050" i="3"/>
  <c r="AH1050" i="3"/>
  <c r="AH1191" i="3"/>
  <c r="AF1191" i="3"/>
  <c r="AG1191" i="3"/>
  <c r="AG27" i="3"/>
  <c r="AH27" i="3"/>
  <c r="AJ12" i="3"/>
  <c r="AK94" i="3"/>
  <c r="AJ97" i="3"/>
  <c r="AJ315" i="3"/>
  <c r="AK101" i="3"/>
  <c r="AK104" i="3"/>
  <c r="AJ401" i="3"/>
  <c r="AK1127" i="3"/>
  <c r="AJ422" i="3"/>
  <c r="AK1036" i="3"/>
  <c r="AJ1135" i="3"/>
  <c r="AK991" i="3"/>
  <c r="AJ994" i="3"/>
  <c r="AJ1140" i="3"/>
  <c r="AK1142" i="3"/>
  <c r="AK1144" i="3"/>
  <c r="AJ1147" i="3"/>
  <c r="AJ1151" i="3"/>
  <c r="AH1048" i="3"/>
  <c r="AK1152" i="3"/>
  <c r="X1153" i="3"/>
  <c r="AA1153" i="3" s="1"/>
  <c r="Y17" i="3"/>
  <c r="Y19" i="3"/>
  <c r="AG1157" i="3"/>
  <c r="AJ280" i="3"/>
  <c r="X280" i="3"/>
  <c r="AA280" i="3" s="1"/>
  <c r="AJ109" i="3"/>
  <c r="Z109" i="3"/>
  <c r="AK110" i="3"/>
  <c r="AJ1159" i="3"/>
  <c r="Z1159" i="3"/>
  <c r="AO1163" i="3"/>
  <c r="AH450" i="3"/>
  <c r="Z114" i="3"/>
  <c r="AK296" i="3"/>
  <c r="AJ1166" i="3"/>
  <c r="AH1166" i="3"/>
  <c r="AO1166" i="3"/>
  <c r="AH550" i="3"/>
  <c r="AH640" i="3"/>
  <c r="Y640" i="3"/>
  <c r="AJ588" i="3"/>
  <c r="AI1168" i="3"/>
  <c r="AI1172" i="3"/>
  <c r="AI1176" i="3"/>
  <c r="AI1021" i="3"/>
  <c r="AH989" i="3"/>
  <c r="AI792" i="3"/>
  <c r="AK792" i="3"/>
  <c r="AJ817" i="3"/>
  <c r="Y961" i="3"/>
  <c r="AF961" i="3"/>
  <c r="Y1183" i="3"/>
  <c r="AF1183" i="3"/>
  <c r="AJ1185" i="3"/>
  <c r="AF1004" i="3"/>
  <c r="Y999" i="3"/>
  <c r="AJ978" i="3"/>
  <c r="X1020" i="3"/>
  <c r="AA1020" i="3" s="1"/>
  <c r="Y1020" i="3"/>
  <c r="X1195" i="3"/>
  <c r="AA1195" i="3" s="1"/>
  <c r="Y1195" i="3"/>
  <c r="X1198" i="3"/>
  <c r="AA1198" i="3" s="1"/>
  <c r="Y1198" i="3"/>
  <c r="AK252" i="3"/>
  <c r="Z27" i="3"/>
  <c r="Y27" i="3"/>
  <c r="AO28" i="3"/>
  <c r="AI303" i="3"/>
  <c r="AK303" i="3"/>
  <c r="AH118" i="3"/>
  <c r="AF118" i="3"/>
  <c r="AF1202" i="3"/>
  <c r="AH1202" i="3"/>
  <c r="AI1206" i="3"/>
  <c r="AK1206" i="3"/>
  <c r="AH391" i="3"/>
  <c r="AF391" i="3"/>
  <c r="AF366" i="3"/>
  <c r="AH366" i="3"/>
  <c r="AI1207" i="3"/>
  <c r="AK1207" i="3"/>
  <c r="AH1209" i="3"/>
  <c r="AF1209" i="3"/>
  <c r="AF361" i="3"/>
  <c r="AH361" i="3"/>
  <c r="AI348" i="3"/>
  <c r="AK348" i="3"/>
  <c r="AH123" i="3"/>
  <c r="AF123" i="3"/>
  <c r="AF1211" i="3"/>
  <c r="AH1211" i="3"/>
  <c r="AI1214" i="3"/>
  <c r="AK1214" i="3"/>
  <c r="AH593" i="3"/>
  <c r="AF593" i="3"/>
  <c r="AF514" i="3"/>
  <c r="AH514" i="3"/>
  <c r="AI1215" i="3"/>
  <c r="AK1215" i="3"/>
  <c r="AH1217" i="3"/>
  <c r="AF1217" i="3"/>
  <c r="AF397" i="3"/>
  <c r="AH397" i="3"/>
  <c r="AI551" i="3"/>
  <c r="AK551" i="3"/>
  <c r="AH126" i="3"/>
  <c r="AF126" i="3"/>
  <c r="AI646" i="3"/>
  <c r="AK646" i="3"/>
  <c r="AH652" i="3"/>
  <c r="AF652" i="3"/>
  <c r="AF350" i="3"/>
  <c r="AH350" i="3"/>
  <c r="AH1224" i="3"/>
  <c r="AF1224" i="3"/>
  <c r="AF323" i="3"/>
  <c r="AH323" i="3"/>
  <c r="AG1228" i="3"/>
  <c r="AF1228" i="3"/>
  <c r="AG857" i="3"/>
  <c r="AF857" i="3"/>
  <c r="AG890" i="3"/>
  <c r="AF890" i="3"/>
  <c r="AJ14" i="3"/>
  <c r="AK1118" i="3"/>
  <c r="AK98" i="3"/>
  <c r="AJ1121" i="3"/>
  <c r="AK1122" i="3"/>
  <c r="AJ329" i="3"/>
  <c r="AJ320" i="3"/>
  <c r="AK1125" i="3"/>
  <c r="AK106" i="3"/>
  <c r="AK1132" i="3"/>
  <c r="AJ943" i="3"/>
  <c r="AK1136" i="3"/>
  <c r="AJ1139" i="3"/>
  <c r="AK234" i="3"/>
  <c r="AJ1045" i="3"/>
  <c r="AJ1156" i="3"/>
  <c r="Z20" i="3"/>
  <c r="AK107" i="3"/>
  <c r="AK319" i="3"/>
  <c r="AK1161" i="3"/>
  <c r="AJ330" i="3"/>
  <c r="AK358" i="3"/>
  <c r="AJ111" i="3"/>
  <c r="AI113" i="3"/>
  <c r="AJ347" i="3"/>
  <c r="AK462" i="3"/>
  <c r="AI412" i="3"/>
  <c r="AJ307" i="3"/>
  <c r="AI445" i="3"/>
  <c r="AJ418" i="3"/>
  <c r="AG1166" i="3"/>
  <c r="AJ1167" i="3"/>
  <c r="AG550" i="3"/>
  <c r="AH429" i="3"/>
  <c r="AH274" i="3"/>
  <c r="AJ116" i="3"/>
  <c r="AK1168" i="3"/>
  <c r="AH1170" i="3"/>
  <c r="AH816" i="3"/>
  <c r="AH840" i="3"/>
  <c r="AJ788" i="3"/>
  <c r="AK1172" i="3"/>
  <c r="AH926" i="3"/>
  <c r="AH1175" i="3"/>
  <c r="AJ969" i="3"/>
  <c r="AK1176" i="3"/>
  <c r="AH993" i="3"/>
  <c r="AI877" i="3"/>
  <c r="AK877" i="3"/>
  <c r="AI1178" i="3"/>
  <c r="AK1178" i="3"/>
  <c r="AJ235" i="3"/>
  <c r="AJ1039" i="3"/>
  <c r="AH1039" i="3"/>
  <c r="Z1004" i="3"/>
  <c r="AJ1186" i="3"/>
  <c r="AG1189" i="3"/>
  <c r="AH1189" i="3"/>
  <c r="AF1020" i="3"/>
  <c r="AH1020" i="3"/>
  <c r="AH1193" i="3"/>
  <c r="AF1193" i="3"/>
  <c r="AK1196" i="3"/>
  <c r="AK2" i="3"/>
  <c r="AK24" i="3"/>
  <c r="Z25" i="3"/>
  <c r="Y25" i="3"/>
  <c r="Z1201" i="3"/>
  <c r="Y1201" i="3"/>
  <c r="Z1203" i="3"/>
  <c r="Y1203" i="3"/>
  <c r="Z333" i="3"/>
  <c r="Y333" i="3"/>
  <c r="Z458" i="3"/>
  <c r="Y458" i="3"/>
  <c r="Z1212" i="3"/>
  <c r="Y1212" i="3"/>
  <c r="Z341" i="3"/>
  <c r="Y341" i="3"/>
  <c r="Z614" i="3"/>
  <c r="Y614" i="3"/>
  <c r="Z1219" i="3"/>
  <c r="Y1219" i="3"/>
  <c r="Z1221" i="3"/>
  <c r="Y1221" i="3"/>
  <c r="AG748" i="3"/>
  <c r="AH1001" i="3"/>
  <c r="AG1001" i="3"/>
  <c r="AF1001" i="3"/>
  <c r="AH114" i="3"/>
  <c r="AH1021" i="3"/>
  <c r="AG25" i="3"/>
  <c r="AH25" i="3"/>
  <c r="AI1191" i="3"/>
  <c r="Z1191" i="3"/>
  <c r="AH828" i="3"/>
  <c r="AH1194" i="3"/>
  <c r="AO1194" i="3"/>
  <c r="AI1200" i="3"/>
  <c r="AI28" i="3"/>
  <c r="AI30" i="3"/>
  <c r="Z30" i="3"/>
  <c r="AJ263" i="3"/>
  <c r="AH303" i="3"/>
  <c r="AI118" i="3"/>
  <c r="AI1202" i="3"/>
  <c r="Z1202" i="3"/>
  <c r="AJ1205" i="3"/>
  <c r="AH1206" i="3"/>
  <c r="AI391" i="3"/>
  <c r="AI366" i="3"/>
  <c r="Z366" i="3"/>
  <c r="AJ121" i="3"/>
  <c r="AH1207" i="3"/>
  <c r="AI1209" i="3"/>
  <c r="AI361" i="3"/>
  <c r="Z361" i="3"/>
  <c r="AA361" i="3" s="1"/>
  <c r="AJ478" i="3"/>
  <c r="AH348" i="3"/>
  <c r="AI123" i="3"/>
  <c r="AI1211" i="3"/>
  <c r="Z1211" i="3"/>
  <c r="AH1214" i="3"/>
  <c r="AI593" i="3"/>
  <c r="AI514" i="3"/>
  <c r="Z514" i="3"/>
  <c r="AJ125" i="3"/>
  <c r="AH1215" i="3"/>
  <c r="AI1217" i="3"/>
  <c r="AI397" i="3"/>
  <c r="Z397" i="3"/>
  <c r="AJ648" i="3"/>
  <c r="AH551" i="3"/>
  <c r="AI126" i="3"/>
  <c r="AJ538" i="3"/>
  <c r="AH646" i="3"/>
  <c r="AI652" i="3"/>
  <c r="AI350" i="3"/>
  <c r="Z350" i="3"/>
  <c r="AJ127" i="3"/>
  <c r="AI1224" i="3"/>
  <c r="AI323" i="3"/>
  <c r="Z323" i="3"/>
  <c r="AI863" i="3"/>
  <c r="Z863" i="3"/>
  <c r="AI720" i="3"/>
  <c r="Z720" i="3"/>
  <c r="AI951" i="3"/>
  <c r="Z951" i="3"/>
  <c r="AJ1232" i="3"/>
  <c r="AH942" i="3"/>
  <c r="AI1001" i="3"/>
  <c r="AI979" i="3"/>
  <c r="AH979" i="3"/>
  <c r="AI794" i="3"/>
  <c r="AF850" i="3"/>
  <c r="AF1234" i="3"/>
  <c r="Y965" i="3"/>
  <c r="AF950" i="3"/>
  <c r="Y997" i="3"/>
  <c r="AI787" i="3"/>
  <c r="AH984" i="3"/>
  <c r="AI1044" i="3"/>
  <c r="AH1030" i="3"/>
  <c r="AH34" i="3"/>
  <c r="AI36" i="3"/>
  <c r="AH382" i="3"/>
  <c r="AI130" i="3"/>
  <c r="AH1256" i="3"/>
  <c r="AF1256" i="3"/>
  <c r="AF481" i="3"/>
  <c r="AH481" i="3"/>
  <c r="AH370" i="3"/>
  <c r="AG370" i="3"/>
  <c r="AF370" i="3"/>
  <c r="Z965" i="3"/>
  <c r="AG950" i="3"/>
  <c r="X1043" i="3"/>
  <c r="AA1043" i="3" s="1"/>
  <c r="Y1043" i="3"/>
  <c r="X1241" i="3"/>
  <c r="AA1241" i="3" s="1"/>
  <c r="Y1241" i="3"/>
  <c r="X6" i="3"/>
  <c r="AA6" i="3" s="1"/>
  <c r="Y6" i="3"/>
  <c r="X1252" i="3"/>
  <c r="Y1252" i="3"/>
  <c r="AA1252" i="3" s="1"/>
  <c r="AH132" i="3"/>
  <c r="AF132" i="3"/>
  <c r="X610" i="3"/>
  <c r="Y610" i="3"/>
  <c r="X680" i="3"/>
  <c r="Y680" i="3"/>
  <c r="AH1265" i="3"/>
  <c r="AG1265" i="3"/>
  <c r="AF1265" i="3"/>
  <c r="X669" i="3"/>
  <c r="Z669" i="3"/>
  <c r="Y669" i="3"/>
  <c r="AJ818" i="3"/>
  <c r="AJ1047" i="3"/>
  <c r="AJ1025" i="3"/>
  <c r="AI1193" i="3"/>
  <c r="AK1195" i="3"/>
  <c r="AI1196" i="3"/>
  <c r="AH1196" i="3"/>
  <c r="AJ1197" i="3"/>
  <c r="AK1198" i="3"/>
  <c r="AI2" i="3"/>
  <c r="AH2" i="3"/>
  <c r="AJ3" i="3"/>
  <c r="AJ26" i="3"/>
  <c r="AJ251" i="3"/>
  <c r="AJ119" i="3"/>
  <c r="AJ1204" i="3"/>
  <c r="AJ433" i="3"/>
  <c r="AJ120" i="3"/>
  <c r="AJ1210" i="3"/>
  <c r="AJ558" i="3"/>
  <c r="AJ1213" i="3"/>
  <c r="AJ631" i="3"/>
  <c r="AJ124" i="3"/>
  <c r="AJ642" i="3"/>
  <c r="AJ1218" i="3"/>
  <c r="AJ1220" i="3"/>
  <c r="AJ434" i="3"/>
  <c r="AJ1222" i="3"/>
  <c r="AJ1225" i="3"/>
  <c r="AK748" i="3"/>
  <c r="Y1226" i="3"/>
  <c r="AK857" i="3"/>
  <c r="Y1227" i="3"/>
  <c r="AK1228" i="3"/>
  <c r="Y1230" i="3"/>
  <c r="AJ1231" i="3"/>
  <c r="AK942" i="3"/>
  <c r="AJ995" i="3"/>
  <c r="AK890" i="3"/>
  <c r="Y837" i="3"/>
  <c r="AK850" i="3"/>
  <c r="Y729" i="3"/>
  <c r="AK1234" i="3"/>
  <c r="AI950" i="3"/>
  <c r="Z950" i="3"/>
  <c r="AF997" i="3"/>
  <c r="AH1002" i="3"/>
  <c r="Z1043" i="3"/>
  <c r="AH1018" i="3"/>
  <c r="AJ808" i="3"/>
  <c r="AH736" i="3"/>
  <c r="AF736" i="3"/>
  <c r="Z1241" i="3"/>
  <c r="AG1023" i="3"/>
  <c r="AJ1244" i="3"/>
  <c r="AH1246" i="3"/>
  <c r="AF1246" i="3"/>
  <c r="AG1046" i="3"/>
  <c r="AH1248" i="3"/>
  <c r="AF1248" i="3"/>
  <c r="Z6" i="3"/>
  <c r="AH1250" i="3"/>
  <c r="AG32" i="3"/>
  <c r="AJ1251" i="3"/>
  <c r="AF37" i="3"/>
  <c r="AH260" i="3"/>
  <c r="AF260" i="3"/>
  <c r="Z1252" i="3"/>
  <c r="AH1254" i="3"/>
  <c r="AG383" i="3"/>
  <c r="AJ131" i="3"/>
  <c r="AG132" i="3"/>
  <c r="Z610" i="3"/>
  <c r="X133" i="3"/>
  <c r="Y133" i="3"/>
  <c r="AH598" i="3"/>
  <c r="AG598" i="3"/>
  <c r="AF598" i="3"/>
  <c r="X1023" i="3"/>
  <c r="AA1023" i="3" s="1"/>
  <c r="Y1023" i="3"/>
  <c r="X1046" i="3"/>
  <c r="AA1046" i="3" s="1"/>
  <c r="Y1046" i="3"/>
  <c r="X32" i="3"/>
  <c r="AA32" i="3" s="1"/>
  <c r="Y32" i="3"/>
  <c r="X37" i="3"/>
  <c r="Z37" i="3"/>
  <c r="X383" i="3"/>
  <c r="Y383" i="3"/>
  <c r="X132" i="3"/>
  <c r="Z132" i="3"/>
  <c r="X1256" i="3"/>
  <c r="Y1256" i="3"/>
  <c r="AH133" i="3"/>
  <c r="AG133" i="3"/>
  <c r="AF133" i="3"/>
  <c r="X1261" i="3"/>
  <c r="AA1261" i="3" s="1"/>
  <c r="Z1261" i="3"/>
  <c r="Y1261" i="3"/>
  <c r="X137" i="3"/>
  <c r="Y137" i="3"/>
  <c r="AI481" i="3"/>
  <c r="AH1259" i="3"/>
  <c r="AI1263" i="3"/>
  <c r="AH1263" i="3"/>
  <c r="AH526" i="3"/>
  <c r="AI678" i="3"/>
  <c r="AH678" i="3"/>
  <c r="AF668" i="3"/>
  <c r="AH380" i="3"/>
  <c r="Y276" i="3"/>
  <c r="AF1270" i="3"/>
  <c r="Z1273" i="3"/>
  <c r="AA1273" i="3" s="1"/>
  <c r="Z695" i="3"/>
  <c r="AH695" i="3"/>
  <c r="AH663" i="3"/>
  <c r="AK627" i="3"/>
  <c r="AH627" i="3"/>
  <c r="AK1274" i="3"/>
  <c r="AH1274" i="3"/>
  <c r="AJ342" i="3"/>
  <c r="AF1276" i="3"/>
  <c r="AK1277" i="3"/>
  <c r="AH1277" i="3"/>
  <c r="Z1281" i="3"/>
  <c r="AH1281" i="3"/>
  <c r="AH886" i="3"/>
  <c r="AK889" i="3"/>
  <c r="AH889" i="3"/>
  <c r="AK731" i="3"/>
  <c r="AH731" i="3"/>
  <c r="AJ1283" i="3"/>
  <c r="AG936" i="3"/>
  <c r="AH935" i="3"/>
  <c r="AG935" i="3"/>
  <c r="AH1285" i="3"/>
  <c r="AF1285" i="3"/>
  <c r="AF1288" i="3"/>
  <c r="Y988" i="3"/>
  <c r="AG1290" i="3"/>
  <c r="AH1290" i="3"/>
  <c r="AJ1293" i="3"/>
  <c r="X1294" i="3"/>
  <c r="AA1294" i="3" s="1"/>
  <c r="Z1294" i="3"/>
  <c r="AH928" i="3"/>
  <c r="AG897" i="3"/>
  <c r="AH897" i="3"/>
  <c r="AG888" i="3"/>
  <c r="AH888" i="3"/>
  <c r="AG1009" i="3"/>
  <c r="AH1009" i="3"/>
  <c r="AF1005" i="3"/>
  <c r="AH1005" i="3"/>
  <c r="AH1310" i="3"/>
  <c r="AF1310" i="3"/>
  <c r="AG40" i="3"/>
  <c r="AH40" i="3"/>
  <c r="AG45" i="3"/>
  <c r="AH45" i="3"/>
  <c r="AG1316" i="3"/>
  <c r="AH1316" i="3"/>
  <c r="AJ149" i="3"/>
  <c r="AH149" i="3"/>
  <c r="Z1321" i="3"/>
  <c r="Y1321" i="3"/>
  <c r="Z635" i="3"/>
  <c r="Y635" i="3"/>
  <c r="X635" i="3"/>
  <c r="Y621" i="3"/>
  <c r="Z621" i="3"/>
  <c r="X621" i="3"/>
  <c r="AJ152" i="3"/>
  <c r="AH152" i="3"/>
  <c r="Z1337" i="3"/>
  <c r="Y1337" i="3"/>
  <c r="X1337" i="3"/>
  <c r="AG1017" i="3"/>
  <c r="AF1017" i="3"/>
  <c r="AF782" i="3"/>
  <c r="AH782" i="3"/>
  <c r="AG782" i="3"/>
  <c r="AF57" i="3"/>
  <c r="AG57" i="3"/>
  <c r="AF159" i="3"/>
  <c r="AH159" i="3"/>
  <c r="AG159" i="3"/>
  <c r="AF402" i="3"/>
  <c r="AG402" i="3"/>
  <c r="AF697" i="3"/>
  <c r="AH697" i="3"/>
  <c r="AG697" i="3"/>
  <c r="AF300" i="3"/>
  <c r="AG300" i="3"/>
  <c r="AF308" i="3"/>
  <c r="AH308" i="3"/>
  <c r="AG308" i="3"/>
  <c r="AF696" i="3"/>
  <c r="AG696" i="3"/>
  <c r="Z1371" i="3"/>
  <c r="Y1371" i="3"/>
  <c r="X1371" i="3"/>
  <c r="AA1371" i="3" s="1"/>
  <c r="Y975" i="3"/>
  <c r="Z975" i="3"/>
  <c r="X975" i="3"/>
  <c r="AA975" i="3" s="1"/>
  <c r="AF956" i="3"/>
  <c r="AH956" i="3"/>
  <c r="AG956" i="3"/>
  <c r="Z1400" i="3"/>
  <c r="Y1400" i="3"/>
  <c r="X1400" i="3"/>
  <c r="AA1400" i="3" s="1"/>
  <c r="Y65" i="3"/>
  <c r="Z65" i="3"/>
  <c r="Y71" i="3"/>
  <c r="Z71" i="3"/>
  <c r="X71" i="3"/>
  <c r="Y299" i="3"/>
  <c r="Z299" i="3"/>
  <c r="X275" i="3"/>
  <c r="Z275" i="3"/>
  <c r="Y275" i="3"/>
  <c r="AF1407" i="3"/>
  <c r="AG1407" i="3"/>
  <c r="Y506" i="3"/>
  <c r="X506" i="3"/>
  <c r="Z673" i="3"/>
  <c r="Y673" i="3"/>
  <c r="X673" i="3"/>
  <c r="AF284" i="3"/>
  <c r="AH284" i="3"/>
  <c r="AG284" i="3"/>
  <c r="AG290" i="3"/>
  <c r="AF290" i="3"/>
  <c r="AG668" i="3"/>
  <c r="Z276" i="3"/>
  <c r="AG1270" i="3"/>
  <c r="AH297" i="3"/>
  <c r="AG1276" i="3"/>
  <c r="AH855" i="3"/>
  <c r="AH936" i="3"/>
  <c r="X1288" i="3"/>
  <c r="Z1288" i="3"/>
  <c r="AG1288" i="3"/>
  <c r="AG862" i="3"/>
  <c r="AH862" i="3"/>
  <c r="X1292" i="3"/>
  <c r="AA1292" i="3" s="1"/>
  <c r="Z1292" i="3"/>
  <c r="AG1013" i="3"/>
  <c r="AH1013" i="3"/>
  <c r="AG1296" i="3"/>
  <c r="AH1296" i="3"/>
  <c r="AG1301" i="3"/>
  <c r="AH1301" i="3"/>
  <c r="AG1304" i="3"/>
  <c r="AH1304" i="3"/>
  <c r="AH870" i="3"/>
  <c r="AF870" i="3"/>
  <c r="AF847" i="3"/>
  <c r="AH847" i="3"/>
  <c r="AG1311" i="3"/>
  <c r="AH1311" i="3"/>
  <c r="AH43" i="3"/>
  <c r="AF43" i="3"/>
  <c r="X507" i="3"/>
  <c r="Z507" i="3"/>
  <c r="Y507" i="3"/>
  <c r="Y1323" i="3"/>
  <c r="Z1323" i="3"/>
  <c r="X1323" i="3"/>
  <c r="Y1330" i="3"/>
  <c r="Z1330" i="3"/>
  <c r="AH858" i="3"/>
  <c r="Z1031" i="3"/>
  <c r="Y1031" i="3"/>
  <c r="AA1031" i="3" s="1"/>
  <c r="X1031" i="3"/>
  <c r="Y1357" i="3"/>
  <c r="Z1357" i="3"/>
  <c r="AF53" i="3"/>
  <c r="AH53" i="3"/>
  <c r="AG53" i="3"/>
  <c r="AF154" i="3"/>
  <c r="AG154" i="3"/>
  <c r="AF160" i="3"/>
  <c r="AH160" i="3"/>
  <c r="AG160" i="3"/>
  <c r="AH1368" i="3"/>
  <c r="AH1383" i="3"/>
  <c r="AF1383" i="3"/>
  <c r="Z746" i="3"/>
  <c r="Y746" i="3"/>
  <c r="X746" i="3"/>
  <c r="AA746" i="3" s="1"/>
  <c r="Z832" i="3"/>
  <c r="Y832" i="3"/>
  <c r="X832" i="3"/>
  <c r="AA832" i="3" s="1"/>
  <c r="Z1397" i="3"/>
  <c r="Y1397" i="3"/>
  <c r="X1397" i="3"/>
  <c r="AA1397" i="3" s="1"/>
  <c r="X436" i="3"/>
  <c r="Z436" i="3"/>
  <c r="Y436" i="3"/>
  <c r="AN408" i="3"/>
  <c r="AO408" i="3" s="1"/>
  <c r="Z1422" i="3"/>
  <c r="X1422" i="3"/>
  <c r="AA1422" i="3" s="1"/>
  <c r="AH764" i="3"/>
  <c r="Z72" i="3"/>
  <c r="Y72" i="3"/>
  <c r="X72" i="3"/>
  <c r="AA72" i="3" s="1"/>
  <c r="Y77" i="3"/>
  <c r="Z77" i="3"/>
  <c r="AH761" i="3"/>
  <c r="AH4" i="3"/>
  <c r="AI37" i="3"/>
  <c r="AH128" i="3"/>
  <c r="AI132" i="3"/>
  <c r="AH1258" i="3"/>
  <c r="AI370" i="3"/>
  <c r="Z370" i="3"/>
  <c r="AF680" i="3"/>
  <c r="AH555" i="3"/>
  <c r="Y135" i="3"/>
  <c r="AA135" i="3" s="1"/>
  <c r="Y1265" i="3"/>
  <c r="AI598" i="3"/>
  <c r="Z598" i="3"/>
  <c r="AF137" i="3"/>
  <c r="AH1266" i="3"/>
  <c r="Y1268" i="3"/>
  <c r="AA1268" i="3" s="1"/>
  <c r="Y668" i="3"/>
  <c r="Z1270" i="3"/>
  <c r="AK1272" i="3"/>
  <c r="AH1272" i="3"/>
  <c r="AJ644" i="3"/>
  <c r="AK698" i="3"/>
  <c r="AH698" i="3"/>
  <c r="AG663" i="3"/>
  <c r="AF297" i="3"/>
  <c r="Z1275" i="3"/>
  <c r="AH1278" i="3"/>
  <c r="AK140" i="3"/>
  <c r="AH140" i="3"/>
  <c r="AK1279" i="3"/>
  <c r="AH1279" i="3"/>
  <c r="AJ1280" i="3"/>
  <c r="AK852" i="3"/>
  <c r="AH852" i="3"/>
  <c r="AG886" i="3"/>
  <c r="AF855" i="3"/>
  <c r="Z1282" i="3"/>
  <c r="AG949" i="3"/>
  <c r="AH949" i="3"/>
  <c r="AK1286" i="3"/>
  <c r="AH1286" i="3"/>
  <c r="X985" i="3"/>
  <c r="Z985" i="3"/>
  <c r="Y1288" i="3"/>
  <c r="AA1288" i="3" s="1"/>
  <c r="AK882" i="3"/>
  <c r="AH882" i="3"/>
  <c r="Y1292" i="3"/>
  <c r="AH1294" i="3"/>
  <c r="AK929" i="3"/>
  <c r="AH929" i="3"/>
  <c r="AG1024" i="3"/>
  <c r="AH1024" i="3"/>
  <c r="AF814" i="3"/>
  <c r="AH814" i="3"/>
  <c r="AG880" i="3"/>
  <c r="AH880" i="3"/>
  <c r="AG1298" i="3"/>
  <c r="AH1298" i="3"/>
  <c r="AG801" i="3"/>
  <c r="AH801" i="3"/>
  <c r="AG1306" i="3"/>
  <c r="AH1306" i="3"/>
  <c r="AG870" i="3"/>
  <c r="AG847" i="3"/>
  <c r="AH39" i="3"/>
  <c r="AF39" i="3"/>
  <c r="Z148" i="3"/>
  <c r="Y148" i="3"/>
  <c r="Z658" i="3"/>
  <c r="Y658" i="3"/>
  <c r="X658" i="3"/>
  <c r="Z1327" i="3"/>
  <c r="AA1327" i="3" s="1"/>
  <c r="Y1327" i="3"/>
  <c r="Y701" i="3"/>
  <c r="Z701" i="3"/>
  <c r="X701" i="3"/>
  <c r="Z1332" i="3"/>
  <c r="Y1332" i="3"/>
  <c r="Z902" i="3"/>
  <c r="Y902" i="3"/>
  <c r="X902" i="3"/>
  <c r="AA902" i="3" s="1"/>
  <c r="AG1344" i="3"/>
  <c r="AF1344" i="3"/>
  <c r="AF253" i="3"/>
  <c r="AH253" i="3"/>
  <c r="AG253" i="3"/>
  <c r="AF357" i="3"/>
  <c r="AG357" i="3"/>
  <c r="AK160" i="3"/>
  <c r="AF568" i="3"/>
  <c r="AH568" i="3"/>
  <c r="AG568" i="3"/>
  <c r="AF164" i="3"/>
  <c r="AG164" i="3"/>
  <c r="AF536" i="3"/>
  <c r="AH536" i="3"/>
  <c r="AG536" i="3"/>
  <c r="AF710" i="3"/>
  <c r="AG710" i="3"/>
  <c r="AF1373" i="3"/>
  <c r="AH1373" i="3"/>
  <c r="AG1373" i="3"/>
  <c r="AF874" i="3"/>
  <c r="AG874" i="3"/>
  <c r="Z1377" i="3"/>
  <c r="X1377" i="3"/>
  <c r="AA1377" i="3" s="1"/>
  <c r="Z860" i="3"/>
  <c r="X860" i="3"/>
  <c r="AA860" i="3" s="1"/>
  <c r="Z64" i="3"/>
  <c r="X64" i="3"/>
  <c r="AA64" i="3" s="1"/>
  <c r="AK67" i="3"/>
  <c r="Z68" i="3"/>
  <c r="X68" i="3"/>
  <c r="X166" i="3"/>
  <c r="Z166" i="3"/>
  <c r="Y166" i="3"/>
  <c r="AF169" i="3"/>
  <c r="AG169" i="3"/>
  <c r="Z425" i="3"/>
  <c r="X425" i="3"/>
  <c r="AF602" i="3"/>
  <c r="AG602" i="3"/>
  <c r="AI196" i="3"/>
  <c r="AJ196" i="3"/>
  <c r="AH1271" i="3"/>
  <c r="AH1007" i="3"/>
  <c r="AG1291" i="3"/>
  <c r="AH1291" i="3"/>
  <c r="AH891" i="3"/>
  <c r="AG891" i="3"/>
  <c r="AH848" i="3"/>
  <c r="AF848" i="3"/>
  <c r="AG946" i="3"/>
  <c r="AH946" i="3"/>
  <c r="AH1299" i="3"/>
  <c r="AF1299" i="3"/>
  <c r="AF981" i="3"/>
  <c r="AH981" i="3"/>
  <c r="AG868" i="3"/>
  <c r="AH868" i="3"/>
  <c r="AG1303" i="3"/>
  <c r="AH1303" i="3"/>
  <c r="AH904" i="3"/>
  <c r="AF904" i="3"/>
  <c r="AG735" i="3"/>
  <c r="AH735" i="3"/>
  <c r="AG1307" i="3"/>
  <c r="AH1307" i="3"/>
  <c r="AG1309" i="3"/>
  <c r="AH1309" i="3"/>
  <c r="AH44" i="3"/>
  <c r="AG44" i="3"/>
  <c r="AF44" i="3"/>
  <c r="AG142" i="3"/>
  <c r="AH142" i="3"/>
  <c r="AH1315" i="3"/>
  <c r="AG1315" i="3"/>
  <c r="AF1315" i="3"/>
  <c r="AG1319" i="3"/>
  <c r="AH1319" i="3"/>
  <c r="AF1319" i="3"/>
  <c r="AH689" i="3"/>
  <c r="Y609" i="3"/>
  <c r="Z609" i="3"/>
  <c r="AA609" i="3" s="1"/>
  <c r="X609" i="3"/>
  <c r="Y892" i="3"/>
  <c r="X892" i="3"/>
  <c r="AA892" i="3" s="1"/>
  <c r="AF871" i="3"/>
  <c r="AH871" i="3"/>
  <c r="AK1355" i="3"/>
  <c r="Z1356" i="3"/>
  <c r="X1356" i="3"/>
  <c r="AA1356" i="3" s="1"/>
  <c r="AF51" i="3"/>
  <c r="AG51" i="3"/>
  <c r="AF1364" i="3"/>
  <c r="AH1364" i="3"/>
  <c r="AG1364" i="3"/>
  <c r="AF502" i="3"/>
  <c r="AG502" i="3"/>
  <c r="AF911" i="3"/>
  <c r="AG911" i="3"/>
  <c r="AN776" i="3"/>
  <c r="AO776" i="3" s="1"/>
  <c r="AF841" i="3"/>
  <c r="AG841" i="3"/>
  <c r="AN1395" i="3"/>
  <c r="AO1395" i="3" s="1"/>
  <c r="X894" i="3"/>
  <c r="AA894" i="3" s="1"/>
  <c r="Y894" i="3"/>
  <c r="Z894" i="3"/>
  <c r="AH487" i="3"/>
  <c r="Y613" i="3"/>
  <c r="X613" i="3"/>
  <c r="Z690" i="3"/>
  <c r="X690" i="3"/>
  <c r="AK317" i="3"/>
  <c r="Z1453" i="3"/>
  <c r="X1453" i="3"/>
  <c r="AA1453" i="3" s="1"/>
  <c r="AF861" i="3"/>
  <c r="AH861" i="3"/>
  <c r="AG861" i="3"/>
  <c r="Z1634" i="3"/>
  <c r="AA1634" i="3" s="1"/>
  <c r="X1634" i="3"/>
  <c r="Y1634" i="3"/>
  <c r="AK949" i="3"/>
  <c r="AH988" i="3"/>
  <c r="AK1290" i="3"/>
  <c r="AK1291" i="3"/>
  <c r="AK862" i="3"/>
  <c r="AH972" i="3"/>
  <c r="AK946" i="3"/>
  <c r="AK1024" i="3"/>
  <c r="AJ1012" i="3"/>
  <c r="AH905" i="3"/>
  <c r="AK888" i="3"/>
  <c r="AK880" i="3"/>
  <c r="AK1296" i="3"/>
  <c r="AH1300" i="3"/>
  <c r="AK1301" i="3"/>
  <c r="AK868" i="3"/>
  <c r="AJ895" i="3"/>
  <c r="AK801" i="3"/>
  <c r="AH719" i="3"/>
  <c r="AK735" i="3"/>
  <c r="AH1308" i="3"/>
  <c r="AK1309" i="3"/>
  <c r="AK1311" i="3"/>
  <c r="AJ8" i="3"/>
  <c r="AK40" i="3"/>
  <c r="AK45" i="3"/>
  <c r="AJ47" i="3"/>
  <c r="AH48" i="3"/>
  <c r="AH250" i="3"/>
  <c r="AK142" i="3"/>
  <c r="AK1316" i="3"/>
  <c r="AJ453" i="3"/>
  <c r="AH523" i="3"/>
  <c r="AH145" i="3"/>
  <c r="AJ594" i="3"/>
  <c r="AH629" i="3"/>
  <c r="Z364" i="3"/>
  <c r="Z1320" i="3"/>
  <c r="AA1320" i="3" s="1"/>
  <c r="AK577" i="3"/>
  <c r="AK666" i="3"/>
  <c r="Z428" i="3"/>
  <c r="AK1322" i="3"/>
  <c r="AJ717" i="3"/>
  <c r="AK635" i="3"/>
  <c r="AJ699" i="3"/>
  <c r="AK681" i="3"/>
  <c r="AJ621" i="3"/>
  <c r="AI289" i="3"/>
  <c r="AJ713" i="3"/>
  <c r="Z709" i="3"/>
  <c r="AI1328" i="3"/>
  <c r="AK701" i="3"/>
  <c r="AK677" i="3"/>
  <c r="AJ591" i="3"/>
  <c r="AJ1330" i="3"/>
  <c r="AK902" i="3"/>
  <c r="AJ858" i="3"/>
  <c r="AI1334" i="3"/>
  <c r="AI1336" i="3"/>
  <c r="AH1341" i="3"/>
  <c r="Z974" i="3"/>
  <c r="Z1347" i="3"/>
  <c r="AJ934" i="3"/>
  <c r="AH934" i="3"/>
  <c r="AI846" i="3"/>
  <c r="AK846" i="3"/>
  <c r="AK871" i="3"/>
  <c r="AK51" i="3"/>
  <c r="AJ1359" i="3"/>
  <c r="AK57" i="3"/>
  <c r="AJ1361" i="3"/>
  <c r="AK154" i="3"/>
  <c r="AJ156" i="3"/>
  <c r="AK357" i="3"/>
  <c r="AJ157" i="3"/>
  <c r="AK502" i="3"/>
  <c r="AJ441" i="3"/>
  <c r="AK402" i="3"/>
  <c r="AJ620" i="3"/>
  <c r="AK164" i="3"/>
  <c r="AJ604" i="3"/>
  <c r="AK300" i="3"/>
  <c r="AJ1367" i="3"/>
  <c r="AK710" i="3"/>
  <c r="AJ611" i="3"/>
  <c r="Z647" i="3"/>
  <c r="AA647" i="3" s="1"/>
  <c r="AK696" i="3"/>
  <c r="AH608" i="3"/>
  <c r="AJ1372" i="3"/>
  <c r="Z910" i="3"/>
  <c r="AK874" i="3"/>
  <c r="AK911" i="3"/>
  <c r="AJ931" i="3"/>
  <c r="AK841" i="3"/>
  <c r="AK956" i="3"/>
  <c r="Z236" i="3"/>
  <c r="AJ820" i="3"/>
  <c r="Z785" i="3"/>
  <c r="AH1391" i="3"/>
  <c r="AJ1394" i="3"/>
  <c r="Z753" i="3"/>
  <c r="AI168" i="3"/>
  <c r="AK1406" i="3"/>
  <c r="AI325" i="3"/>
  <c r="AJ506" i="3"/>
  <c r="AJ437" i="3"/>
  <c r="AH585" i="3"/>
  <c r="Z498" i="3"/>
  <c r="Z175" i="3"/>
  <c r="AJ425" i="3"/>
  <c r="AO177" i="3"/>
  <c r="Z177" i="3"/>
  <c r="Z483" i="3"/>
  <c r="AK602" i="3"/>
  <c r="AK284" i="3"/>
  <c r="AN875" i="3"/>
  <c r="AO875" i="3" s="1"/>
  <c r="AN909" i="3"/>
  <c r="AO909" i="3" s="1"/>
  <c r="Z1424" i="3"/>
  <c r="Y1424" i="3"/>
  <c r="X1424" i="3"/>
  <c r="AA1424" i="3" s="1"/>
  <c r="Z185" i="3"/>
  <c r="Y185" i="3"/>
  <c r="X185" i="3"/>
  <c r="Y489" i="3"/>
  <c r="Z489" i="3"/>
  <c r="AG671" i="3"/>
  <c r="AF671" i="3"/>
  <c r="AF1459" i="3"/>
  <c r="AG1459" i="3"/>
  <c r="AJ1465" i="3"/>
  <c r="AK1465" i="3"/>
  <c r="AF1465" i="3"/>
  <c r="AH1465" i="3"/>
  <c r="Z1485" i="3"/>
  <c r="Y1485" i="3"/>
  <c r="X1485" i="3"/>
  <c r="Y486" i="3"/>
  <c r="X486" i="3"/>
  <c r="Z486" i="3"/>
  <c r="AH700" i="3"/>
  <c r="AI440" i="3"/>
  <c r="AA1381" i="3"/>
  <c r="AH1388" i="3"/>
  <c r="AH785" i="3"/>
  <c r="AH753" i="3"/>
  <c r="Z574" i="3"/>
  <c r="X574" i="3"/>
  <c r="Z705" i="3"/>
  <c r="X705" i="3"/>
  <c r="AF819" i="3"/>
  <c r="AG819" i="3"/>
  <c r="Z1414" i="3"/>
  <c r="X1414" i="3"/>
  <c r="AA1414" i="3" s="1"/>
  <c r="AF864" i="3"/>
  <c r="AG864" i="3"/>
  <c r="AF853" i="3"/>
  <c r="AH853" i="3"/>
  <c r="AG853" i="3"/>
  <c r="Z76" i="3"/>
  <c r="X76" i="3"/>
  <c r="AA76" i="3" s="1"/>
  <c r="AK1440" i="3"/>
  <c r="Z78" i="3"/>
  <c r="X78" i="3"/>
  <c r="Y312" i="3"/>
  <c r="Z312" i="3"/>
  <c r="Z1452" i="3"/>
  <c r="Y1452" i="3"/>
  <c r="X1452" i="3"/>
  <c r="Y687" i="3"/>
  <c r="Z687" i="3"/>
  <c r="AF688" i="3"/>
  <c r="AH688" i="3"/>
  <c r="AG688" i="3"/>
  <c r="X1454" i="3"/>
  <c r="Z1454" i="3"/>
  <c r="Y1454" i="3"/>
  <c r="Z1478" i="3"/>
  <c r="AA1478" i="3" s="1"/>
  <c r="Y1478" i="3"/>
  <c r="X1478" i="3"/>
  <c r="AK192" i="3"/>
  <c r="AG1485" i="3"/>
  <c r="AF1485" i="3"/>
  <c r="X201" i="3"/>
  <c r="Z201" i="3"/>
  <c r="Y201" i="3"/>
  <c r="AG1512" i="3"/>
  <c r="AF1512" i="3"/>
  <c r="Z205" i="3"/>
  <c r="X205" i="3"/>
  <c r="Z211" i="3"/>
  <c r="Y211" i="3"/>
  <c r="AA211" i="3" s="1"/>
  <c r="X211" i="3"/>
  <c r="AH1295" i="3"/>
  <c r="AK1013" i="3"/>
  <c r="AK897" i="3"/>
  <c r="AG905" i="3"/>
  <c r="Z760" i="3"/>
  <c r="AH1297" i="3"/>
  <c r="AK1298" i="3"/>
  <c r="AK1009" i="3"/>
  <c r="AJ1035" i="3"/>
  <c r="AG1300" i="3"/>
  <c r="Z907" i="3"/>
  <c r="AH1302" i="3"/>
  <c r="AK1303" i="3"/>
  <c r="AK1304" i="3"/>
  <c r="AJ1029" i="3"/>
  <c r="AK1306" i="3"/>
  <c r="AG719" i="3"/>
  <c r="Z896" i="3"/>
  <c r="Z870" i="3"/>
  <c r="AH727" i="3"/>
  <c r="AJ843" i="3"/>
  <c r="AK1307" i="3"/>
  <c r="AG1308" i="3"/>
  <c r="Z1312" i="3"/>
  <c r="Z39" i="3"/>
  <c r="AH41" i="3"/>
  <c r="AK42" i="3"/>
  <c r="AH42" i="3"/>
  <c r="AK49" i="3"/>
  <c r="AH49" i="3"/>
  <c r="AK261" i="3"/>
  <c r="AH261" i="3"/>
  <c r="AJ339" i="3"/>
  <c r="AH343" i="3"/>
  <c r="Z143" i="3"/>
  <c r="AA143" i="3" s="1"/>
  <c r="AK475" i="3"/>
  <c r="AH475" i="3"/>
  <c r="AK146" i="3"/>
  <c r="AH146" i="3"/>
  <c r="Z1319" i="3"/>
  <c r="AH507" i="3"/>
  <c r="AK544" i="3"/>
  <c r="AH544" i="3"/>
  <c r="AG148" i="3"/>
  <c r="AK1320" i="3"/>
  <c r="X50" i="3"/>
  <c r="AJ1321" i="3"/>
  <c r="AI675" i="3"/>
  <c r="AK675" i="3"/>
  <c r="AK605" i="3"/>
  <c r="AI605" i="3"/>
  <c r="X292" i="3"/>
  <c r="AH150" i="3"/>
  <c r="Z1324" i="3"/>
  <c r="AH1325" i="3"/>
  <c r="AI557" i="3"/>
  <c r="AK709" i="3"/>
  <c r="AJ707" i="3"/>
  <c r="AK582" i="3"/>
  <c r="AJ363" i="3"/>
  <c r="X363" i="3"/>
  <c r="AA363" i="3" s="1"/>
  <c r="Y288" i="3"/>
  <c r="AG153" i="3"/>
  <c r="AJ616" i="3"/>
  <c r="Z616" i="3"/>
  <c r="AH706" i="3"/>
  <c r="AH1330" i="3"/>
  <c r="X1331" i="3"/>
  <c r="AJ876" i="3"/>
  <c r="Z876" i="3"/>
  <c r="Z1333" i="3"/>
  <c r="AI938" i="3"/>
  <c r="AG1335" i="3"/>
  <c r="AI1338" i="3"/>
  <c r="AK1338" i="3"/>
  <c r="AG1340" i="3"/>
  <c r="AK1342" i="3"/>
  <c r="Y1344" i="3"/>
  <c r="AA1344" i="3" s="1"/>
  <c r="Z845" i="3"/>
  <c r="AJ1345" i="3"/>
  <c r="X898" i="3"/>
  <c r="AA898" i="3" s="1"/>
  <c r="AK908" i="3"/>
  <c r="AI723" i="3"/>
  <c r="AK1348" i="3"/>
  <c r="Z1003" i="3"/>
  <c r="AI1349" i="3"/>
  <c r="Y1349" i="3"/>
  <c r="AA1349" i="3" s="1"/>
  <c r="AI893" i="3"/>
  <c r="AK873" i="3"/>
  <c r="AH873" i="3"/>
  <c r="AJ1350" i="3"/>
  <c r="AJ1017" i="3"/>
  <c r="AI1352" i="3"/>
  <c r="AI1010" i="3"/>
  <c r="X986" i="3"/>
  <c r="AA986" i="3" s="1"/>
  <c r="AF1356" i="3"/>
  <c r="Y52" i="3"/>
  <c r="AH55" i="3"/>
  <c r="Y58" i="3"/>
  <c r="Y155" i="3"/>
  <c r="AH356" i="3"/>
  <c r="Y309" i="3"/>
  <c r="AH298" i="3"/>
  <c r="Y539" i="3"/>
  <c r="AH162" i="3"/>
  <c r="Y599" i="3"/>
  <c r="AH278" i="3"/>
  <c r="Y398" i="3"/>
  <c r="AH584" i="3"/>
  <c r="Y165" i="3"/>
  <c r="AH693" i="3"/>
  <c r="Y692" i="3"/>
  <c r="X714" i="3"/>
  <c r="AG715" i="3"/>
  <c r="AJ691" i="3"/>
  <c r="AK388" i="3"/>
  <c r="AG388" i="3"/>
  <c r="X796" i="3"/>
  <c r="AG721" i="3"/>
  <c r="Z959" i="3"/>
  <c r="AK1376" i="3"/>
  <c r="AG1376" i="3"/>
  <c r="X900" i="3"/>
  <c r="AA900" i="3" s="1"/>
  <c r="AJ856" i="3"/>
  <c r="Z776" i="3"/>
  <c r="AK1378" i="3"/>
  <c r="AH973" i="3"/>
  <c r="X1379" i="3"/>
  <c r="AG1380" i="3"/>
  <c r="AJ1382" i="3"/>
  <c r="AJ1385" i="3"/>
  <c r="X851" i="3"/>
  <c r="AA851" i="3" s="1"/>
  <c r="AJ1386" i="3"/>
  <c r="AH1387" i="3"/>
  <c r="AO1388" i="3"/>
  <c r="AJ734" i="3"/>
  <c r="AK1393" i="3"/>
  <c r="AG1393" i="3"/>
  <c r="AH725" i="3"/>
  <c r="AK1396" i="3"/>
  <c r="AG1396" i="3"/>
  <c r="AI1398" i="3"/>
  <c r="X1399" i="3"/>
  <c r="AA1399" i="3" s="1"/>
  <c r="AI61" i="3"/>
  <c r="AK61" i="3"/>
  <c r="Z63" i="3"/>
  <c r="AK1401" i="3"/>
  <c r="AK66" i="3"/>
  <c r="AJ67" i="3"/>
  <c r="AF68" i="3"/>
  <c r="X1404" i="3"/>
  <c r="AI258" i="3"/>
  <c r="AK258" i="3"/>
  <c r="AJ271" i="3"/>
  <c r="AH386" i="3"/>
  <c r="Z1407" i="3"/>
  <c r="AJ1408" i="3"/>
  <c r="Z500" i="3"/>
  <c r="AG506" i="3"/>
  <c r="AI535" i="3"/>
  <c r="AG496" i="3"/>
  <c r="AK295" i="3"/>
  <c r="Y173" i="3"/>
  <c r="AJ174" i="3"/>
  <c r="AI1409" i="3"/>
  <c r="Z1409" i="3"/>
  <c r="X596" i="3"/>
  <c r="Y585" i="3"/>
  <c r="X567" i="3"/>
  <c r="AI682" i="3"/>
  <c r="AK682" i="3"/>
  <c r="Z645" i="3"/>
  <c r="AA483" i="3"/>
  <c r="AJ661" i="3"/>
  <c r="AN672" i="3"/>
  <c r="AO672" i="3" s="1"/>
  <c r="Y1412" i="3"/>
  <c r="AA1412" i="3" s="1"/>
  <c r="AJ574" i="3"/>
  <c r="Y705" i="3"/>
  <c r="AF899" i="3"/>
  <c r="AG899" i="3"/>
  <c r="AF867" i="3"/>
  <c r="AH867" i="3"/>
  <c r="AF865" i="3"/>
  <c r="AH865" i="3"/>
  <c r="AG865" i="3"/>
  <c r="AF1430" i="3"/>
  <c r="AH1430" i="3"/>
  <c r="AG1430" i="3"/>
  <c r="AH179" i="3"/>
  <c r="Y180" i="3"/>
  <c r="X180" i="3"/>
  <c r="Z416" i="3"/>
  <c r="X416" i="3"/>
  <c r="AK328" i="3"/>
  <c r="Z187" i="3"/>
  <c r="X187" i="3"/>
  <c r="Y484" i="3"/>
  <c r="Z484" i="3"/>
  <c r="Z360" i="3"/>
  <c r="Y360" i="3"/>
  <c r="X360" i="3"/>
  <c r="AH703" i="3"/>
  <c r="AJ716" i="3"/>
  <c r="AJ1413" i="3"/>
  <c r="AJ1414" i="3"/>
  <c r="AK864" i="3"/>
  <c r="AK865" i="3"/>
  <c r="AJ1418" i="3"/>
  <c r="AO1420" i="3"/>
  <c r="AA1421" i="3"/>
  <c r="AJ872" i="3"/>
  <c r="Z916" i="3"/>
  <c r="AJ1422" i="3"/>
  <c r="AJ754" i="3"/>
  <c r="AK853" i="3"/>
  <c r="Z1425" i="3"/>
  <c r="AK1430" i="3"/>
  <c r="Z1431" i="3"/>
  <c r="AK76" i="3"/>
  <c r="AJ78" i="3"/>
  <c r="AK79" i="3"/>
  <c r="Z1441" i="3"/>
  <c r="AI1442" i="3"/>
  <c r="AK1442" i="3"/>
  <c r="AK181" i="3"/>
  <c r="AH181" i="3"/>
  <c r="AK183" i="3"/>
  <c r="AJ1443" i="3"/>
  <c r="AK416" i="3"/>
  <c r="AJ187" i="3"/>
  <c r="AK1446" i="3"/>
  <c r="Z634" i="3"/>
  <c r="AI618" i="3"/>
  <c r="AK618" i="3"/>
  <c r="AK1449" i="3"/>
  <c r="AH1449" i="3"/>
  <c r="AK612" i="3"/>
  <c r="AJ670" i="3"/>
  <c r="AK690" i="3"/>
  <c r="AJ1453" i="3"/>
  <c r="AK482" i="3"/>
  <c r="AJ1454" i="3"/>
  <c r="AK1455" i="3"/>
  <c r="AJ824" i="3"/>
  <c r="AJ962" i="3"/>
  <c r="AK240" i="3"/>
  <c r="AJ1469" i="3"/>
  <c r="AJ1471" i="3"/>
  <c r="AK1476" i="3"/>
  <c r="AK1477" i="3"/>
  <c r="Z190" i="3"/>
  <c r="AI192" i="3"/>
  <c r="AI194" i="3"/>
  <c r="AI378" i="3"/>
  <c r="AK360" i="3"/>
  <c r="AI199" i="3"/>
  <c r="AK199" i="3"/>
  <c r="Z461" i="3"/>
  <c r="Y461" i="3"/>
  <c r="AK1494" i="3"/>
  <c r="AH636" i="3"/>
  <c r="Y825" i="3"/>
  <c r="X825" i="3"/>
  <c r="AA825" i="3" s="1"/>
  <c r="AF1507" i="3"/>
  <c r="AG1507" i="3"/>
  <c r="Z202" i="3"/>
  <c r="Y202" i="3"/>
  <c r="X202" i="3"/>
  <c r="Y1521" i="3"/>
  <c r="Z1521" i="3"/>
  <c r="X1521" i="3"/>
  <c r="AA1521" i="3" s="1"/>
  <c r="X572" i="3"/>
  <c r="Z572" i="3"/>
  <c r="X1569" i="3"/>
  <c r="Y1569" i="3"/>
  <c r="Z1599" i="3"/>
  <c r="Y1599" i="3"/>
  <c r="AG1605" i="3"/>
  <c r="AH1605" i="3"/>
  <c r="AH1433" i="3"/>
  <c r="AH1435" i="3"/>
  <c r="AK1443" i="3"/>
  <c r="AH304" i="3"/>
  <c r="AK670" i="3"/>
  <c r="AH336" i="3"/>
  <c r="AH1474" i="3"/>
  <c r="AI1487" i="3"/>
  <c r="AK492" i="3"/>
  <c r="AF200" i="3"/>
  <c r="AI1488" i="3"/>
  <c r="Y1489" i="3"/>
  <c r="X1489" i="3"/>
  <c r="X461" i="3"/>
  <c r="AI1490" i="3"/>
  <c r="Y732" i="3"/>
  <c r="Z732" i="3"/>
  <c r="X732" i="3"/>
  <c r="AA732" i="3" s="1"/>
  <c r="Y238" i="3"/>
  <c r="Z238" i="3"/>
  <c r="X238" i="3"/>
  <c r="AA238" i="3" s="1"/>
  <c r="AF206" i="3"/>
  <c r="AG206" i="3"/>
  <c r="AF212" i="3"/>
  <c r="AH212" i="3"/>
  <c r="Z460" i="3"/>
  <c r="X460" i="3"/>
  <c r="AG311" i="3"/>
  <c r="AF311" i="3"/>
  <c r="AJ783" i="3"/>
  <c r="AI783" i="3"/>
  <c r="AF1556" i="3"/>
  <c r="AG1556" i="3"/>
  <c r="AK819" i="3"/>
  <c r="AK899" i="3"/>
  <c r="AJ826" i="3"/>
  <c r="AO1414" i="3"/>
  <c r="AH1049" i="3"/>
  <c r="AJ1416" i="3"/>
  <c r="AJ887" i="3"/>
  <c r="AN884" i="3"/>
  <c r="AO884" i="3" s="1"/>
  <c r="Y1417" i="3"/>
  <c r="AH948" i="3"/>
  <c r="AJ1420" i="3"/>
  <c r="X1420" i="3"/>
  <c r="AA1420" i="3" s="1"/>
  <c r="AH797" i="3"/>
  <c r="AH1428" i="3"/>
  <c r="AH1429" i="3"/>
  <c r="X1436" i="3"/>
  <c r="AA1436" i="3" s="1"/>
  <c r="AI73" i="3"/>
  <c r="AK73" i="3"/>
  <c r="Z75" i="3"/>
  <c r="AK1437" i="3"/>
  <c r="AH1437" i="3"/>
  <c r="AK1439" i="3"/>
  <c r="AJ1440" i="3"/>
  <c r="AF78" i="3"/>
  <c r="AK324" i="3"/>
  <c r="X324" i="3"/>
  <c r="Z314" i="3"/>
  <c r="AJ290" i="3"/>
  <c r="X290" i="3"/>
  <c r="AK369" i="3"/>
  <c r="X184" i="3"/>
  <c r="AI186" i="3"/>
  <c r="AK186" i="3"/>
  <c r="Z1445" i="3"/>
  <c r="AK532" i="3"/>
  <c r="AH532" i="3"/>
  <c r="AK409" i="3"/>
  <c r="AJ328" i="3"/>
  <c r="AF187" i="3"/>
  <c r="AK362" i="3"/>
  <c r="X362" i="3"/>
  <c r="Z188" i="3"/>
  <c r="AJ671" i="3"/>
  <c r="X671" i="3"/>
  <c r="AK655" i="3"/>
  <c r="X1451" i="3"/>
  <c r="AI563" i="3"/>
  <c r="AK563" i="3"/>
  <c r="Z659" i="3"/>
  <c r="AK664" i="3"/>
  <c r="AH664" i="3"/>
  <c r="AK448" i="3"/>
  <c r="AJ317" i="3"/>
  <c r="AF1453" i="3"/>
  <c r="AJ684" i="3"/>
  <c r="Y684" i="3"/>
  <c r="AK657" i="3"/>
  <c r="AG421" i="3"/>
  <c r="AJ866" i="3"/>
  <c r="Y866" i="3"/>
  <c r="AK838" i="3"/>
  <c r="AJ733" i="3"/>
  <c r="AJ1457" i="3"/>
  <c r="AK1458" i="3"/>
  <c r="Z1458" i="3"/>
  <c r="X839" i="3"/>
  <c r="AA839" i="3" s="1"/>
  <c r="AH842" i="3"/>
  <c r="Z771" i="3"/>
  <c r="AJ1459" i="3"/>
  <c r="AJ927" i="3"/>
  <c r="AH815" i="3"/>
  <c r="AJ1462" i="3"/>
  <c r="AH1466" i="3"/>
  <c r="AJ1467" i="3"/>
  <c r="AJ1475" i="3"/>
  <c r="AG1476" i="3"/>
  <c r="Y82" i="3"/>
  <c r="AI189" i="3"/>
  <c r="AI191" i="3"/>
  <c r="AG193" i="3"/>
  <c r="Y1481" i="3"/>
  <c r="AI1482" i="3"/>
  <c r="X305" i="3"/>
  <c r="Y196" i="3"/>
  <c r="AA196" i="3" s="1"/>
  <c r="Z340" i="3"/>
  <c r="AF1486" i="3"/>
  <c r="AG486" i="3"/>
  <c r="Y374" i="3"/>
  <c r="X200" i="3"/>
  <c r="Z1489" i="3"/>
  <c r="Y1500" i="3"/>
  <c r="Z1500" i="3"/>
  <c r="X1500" i="3"/>
  <c r="AA1500" i="3" s="1"/>
  <c r="Y1504" i="3"/>
  <c r="Z1504" i="3"/>
  <c r="X1504" i="3"/>
  <c r="AA1504" i="3" s="1"/>
  <c r="X1510" i="3"/>
  <c r="Z1510" i="3"/>
  <c r="AA1510" i="3" s="1"/>
  <c r="Y1510" i="3"/>
  <c r="AF1517" i="3"/>
  <c r="AG1517" i="3"/>
  <c r="X268" i="3"/>
  <c r="Z268" i="3"/>
  <c r="Y268" i="3"/>
  <c r="AH214" i="3"/>
  <c r="AI214" i="3"/>
  <c r="AK1489" i="3"/>
  <c r="AI461" i="3"/>
  <c r="AH615" i="3"/>
  <c r="AI1493" i="3"/>
  <c r="Y1493" i="3"/>
  <c r="AI649" i="3"/>
  <c r="Y649" i="3"/>
  <c r="AI636" i="3"/>
  <c r="AH732" i="3"/>
  <c r="AH812" i="3"/>
  <c r="AI742" i="3"/>
  <c r="AK742" i="3"/>
  <c r="AK1505" i="3"/>
  <c r="AK1509" i="3"/>
  <c r="AK1520" i="3"/>
  <c r="Y423" i="3"/>
  <c r="X423" i="3"/>
  <c r="AF630" i="3"/>
  <c r="AG630" i="3"/>
  <c r="Y1538" i="3"/>
  <c r="Z1538" i="3"/>
  <c r="X1538" i="3"/>
  <c r="AA1538" i="3" s="1"/>
  <c r="X1566" i="3"/>
  <c r="Z1566" i="3"/>
  <c r="Y1566" i="3"/>
  <c r="X359" i="3"/>
  <c r="Z359" i="3"/>
  <c r="Y359" i="3"/>
  <c r="AG224" i="3"/>
  <c r="AH224" i="3"/>
  <c r="AF224" i="3"/>
  <c r="X372" i="3"/>
  <c r="Y372" i="3"/>
  <c r="Z443" i="3"/>
  <c r="Y443" i="3"/>
  <c r="X741" i="3"/>
  <c r="AA741" i="3" s="1"/>
  <c r="Y741" i="3"/>
  <c r="AN561" i="3"/>
  <c r="AO561" i="3" s="1"/>
  <c r="AN601" i="3"/>
  <c r="AO601" i="3" s="1"/>
  <c r="AH945" i="3"/>
  <c r="AG945" i="3"/>
  <c r="AF945" i="3"/>
  <c r="Z1681" i="3"/>
  <c r="Y1681" i="3"/>
  <c r="X1681" i="3"/>
  <c r="AF583" i="3"/>
  <c r="AH583" i="3"/>
  <c r="Z1718" i="3"/>
  <c r="Y1718" i="3"/>
  <c r="AJ1487" i="3"/>
  <c r="AI1489" i="3"/>
  <c r="AG265" i="3"/>
  <c r="AI632" i="3"/>
  <c r="AI565" i="3"/>
  <c r="Y349" i="3"/>
  <c r="AK603" i="3"/>
  <c r="AH603" i="3"/>
  <c r="Z667" i="3"/>
  <c r="Z548" i="3"/>
  <c r="AI201" i="3"/>
  <c r="AG665" i="3"/>
  <c r="AK578" i="3"/>
  <c r="AI732" i="3"/>
  <c r="X813" i="3"/>
  <c r="AA813" i="3" s="1"/>
  <c r="AG1497" i="3"/>
  <c r="AJ1498" i="3"/>
  <c r="X1498" i="3"/>
  <c r="AA1498" i="3" s="1"/>
  <c r="X1499" i="3"/>
  <c r="AA1499" i="3" s="1"/>
  <c r="AJ743" i="3"/>
  <c r="AH743" i="3"/>
  <c r="AI1500" i="3"/>
  <c r="Y237" i="3"/>
  <c r="AJ1502" i="3"/>
  <c r="AI1504" i="3"/>
  <c r="AI1511" i="3"/>
  <c r="AK1511" i="3"/>
  <c r="X1513" i="3"/>
  <c r="AI1514" i="3"/>
  <c r="AK203" i="3"/>
  <c r="X204" i="3"/>
  <c r="AK1516" i="3"/>
  <c r="Y1517" i="3"/>
  <c r="Y207" i="3"/>
  <c r="AK208" i="3"/>
  <c r="X209" i="3"/>
  <c r="AF209" i="3"/>
  <c r="AH1519" i="3"/>
  <c r="AK268" i="3"/>
  <c r="Y420" i="3"/>
  <c r="Z420" i="3"/>
  <c r="X420" i="3"/>
  <c r="AA420" i="3" s="1"/>
  <c r="X527" i="3"/>
  <c r="Z527" i="3"/>
  <c r="Y527" i="3"/>
  <c r="AF639" i="3"/>
  <c r="AG639" i="3"/>
  <c r="AG552" i="3"/>
  <c r="AF552" i="3"/>
  <c r="Z1532" i="3"/>
  <c r="Y1532" i="3"/>
  <c r="X1532" i="3"/>
  <c r="AA1532" i="3" s="1"/>
  <c r="AH1551" i="3"/>
  <c r="X1555" i="3"/>
  <c r="AA1555" i="3" s="1"/>
  <c r="Y1555" i="3"/>
  <c r="AI220" i="3"/>
  <c r="AG1564" i="3"/>
  <c r="AH1564" i="3"/>
  <c r="AF1564" i="3"/>
  <c r="AF1565" i="3"/>
  <c r="AG1565" i="3"/>
  <c r="AN322" i="3"/>
  <c r="AO322" i="3" s="1"/>
  <c r="Z1568" i="3"/>
  <c r="Y1568" i="3"/>
  <c r="Z617" i="3"/>
  <c r="Y617" i="3"/>
  <c r="Z1588" i="3"/>
  <c r="Y1588" i="3"/>
  <c r="X1598" i="3"/>
  <c r="Z1598" i="3"/>
  <c r="Y1598" i="3"/>
  <c r="AF306" i="3"/>
  <c r="AH306" i="3"/>
  <c r="AG306" i="3"/>
  <c r="Z1628" i="3"/>
  <c r="X1628" i="3"/>
  <c r="Y1628" i="3"/>
  <c r="AA1628" i="3" s="1"/>
  <c r="AK595" i="3"/>
  <c r="AK497" i="3"/>
  <c r="AA265" i="3"/>
  <c r="AK651" i="3"/>
  <c r="AJ581" i="3"/>
  <c r="AJ1496" i="3"/>
  <c r="Y813" i="3"/>
  <c r="Z237" i="3"/>
  <c r="AJ1508" i="3"/>
  <c r="AH1508" i="3"/>
  <c r="AJ1512" i="3"/>
  <c r="Z1513" i="3"/>
  <c r="AA1513" i="3" s="1"/>
  <c r="AI1517" i="3"/>
  <c r="Z1517" i="3"/>
  <c r="Z1518" i="3"/>
  <c r="AJ205" i="3"/>
  <c r="AK207" i="3"/>
  <c r="Z207" i="3"/>
  <c r="X277" i="3"/>
  <c r="AN210" i="3"/>
  <c r="AO210" i="3" s="1"/>
  <c r="AF210" i="3"/>
  <c r="AF211" i="3"/>
  <c r="AK1524" i="3"/>
  <c r="Z377" i="3"/>
  <c r="X377" i="3"/>
  <c r="Y1526" i="3"/>
  <c r="Z1526" i="3"/>
  <c r="Z335" i="3"/>
  <c r="Y335" i="3"/>
  <c r="X335" i="3"/>
  <c r="Y1530" i="3"/>
  <c r="X1530" i="3"/>
  <c r="AG1532" i="3"/>
  <c r="AF1532" i="3"/>
  <c r="AI960" i="3"/>
  <c r="AF1542" i="3"/>
  <c r="AG1542" i="3"/>
  <c r="X269" i="3"/>
  <c r="Y269" i="3"/>
  <c r="X625" i="3"/>
  <c r="Z625" i="3"/>
  <c r="X759" i="3"/>
  <c r="AA759" i="3" s="1"/>
  <c r="Z759" i="3"/>
  <c r="Z768" i="3"/>
  <c r="Y768" i="3"/>
  <c r="X1603" i="3"/>
  <c r="Z1603" i="3"/>
  <c r="Y1603" i="3"/>
  <c r="AA1603" i="3" s="1"/>
  <c r="AN597" i="3"/>
  <c r="AO597" i="3" s="1"/>
  <c r="AN747" i="3"/>
  <c r="AO747" i="3" s="1"/>
  <c r="X1622" i="3"/>
  <c r="AA1622" i="3" s="1"/>
  <c r="Z1622" i="3"/>
  <c r="Y1622" i="3"/>
  <c r="Y466" i="3"/>
  <c r="Z466" i="3"/>
  <c r="AA466" i="3" s="1"/>
  <c r="X466" i="3"/>
  <c r="AJ377" i="3"/>
  <c r="AK1525" i="3"/>
  <c r="AK491" i="3"/>
  <c r="AI1527" i="3"/>
  <c r="Y1527" i="3"/>
  <c r="AJ335" i="3"/>
  <c r="AI1528" i="3"/>
  <c r="Z1528" i="3"/>
  <c r="AI639" i="3"/>
  <c r="AJ480" i="3"/>
  <c r="Z653" i="3"/>
  <c r="AK1532" i="3"/>
  <c r="AJ1533" i="3"/>
  <c r="Z803" i="3"/>
  <c r="AK963" i="3"/>
  <c r="AJ1538" i="3"/>
  <c r="AK967" i="3"/>
  <c r="AJ728" i="3"/>
  <c r="AK1551" i="3"/>
  <c r="AI1556" i="3"/>
  <c r="AH217" i="3"/>
  <c r="Y1560" i="3"/>
  <c r="AA1560" i="3" s="1"/>
  <c r="AK294" i="3"/>
  <c r="AH222" i="3"/>
  <c r="AJ321" i="3"/>
  <c r="AH493" i="3"/>
  <c r="AI224" i="3"/>
  <c r="AJ435" i="3"/>
  <c r="AJ547" i="3"/>
  <c r="AJ1571" i="3"/>
  <c r="AJ1572" i="3"/>
  <c r="AH759" i="3"/>
  <c r="AJ806" i="3"/>
  <c r="AJ1576" i="3"/>
  <c r="AJ1577" i="3"/>
  <c r="AJ1581" i="3"/>
  <c r="AH1581" i="3"/>
  <c r="AK1583" i="3"/>
  <c r="AH1583" i="3"/>
  <c r="AH1585" i="3"/>
  <c r="Z1587" i="3"/>
  <c r="AJ1593" i="3"/>
  <c r="AH1593" i="3"/>
  <c r="AK345" i="3"/>
  <c r="AH476" i="3"/>
  <c r="AJ230" i="3"/>
  <c r="AJ530" i="3"/>
  <c r="Z411" i="3"/>
  <c r="AJ516" i="3"/>
  <c r="Z531" i="3"/>
  <c r="AA531" i="3" s="1"/>
  <c r="AJ508" i="3"/>
  <c r="Z525" i="3"/>
  <c r="AJ1617" i="3"/>
  <c r="Z772" i="3"/>
  <c r="AJ1621" i="3"/>
  <c r="X1626" i="3"/>
  <c r="Z1626" i="3"/>
  <c r="AF1644" i="3"/>
  <c r="AG1644" i="3"/>
  <c r="Z1674" i="3"/>
  <c r="Y1674" i="3"/>
  <c r="X1674" i="3"/>
  <c r="Z367" i="3"/>
  <c r="Y367" i="3"/>
  <c r="X367" i="3"/>
  <c r="AF554" i="3"/>
  <c r="AH554" i="3"/>
  <c r="X1691" i="3"/>
  <c r="AA1691" i="3" s="1"/>
  <c r="Z1691" i="3"/>
  <c r="Y1691" i="3"/>
  <c r="Z212" i="3"/>
  <c r="AK351" i="3"/>
  <c r="Y477" i="3"/>
  <c r="AJ543" i="3"/>
  <c r="AJ444" i="3"/>
  <c r="AK1529" i="3"/>
  <c r="AH633" i="3"/>
  <c r="AJ744" i="3"/>
  <c r="AJ1535" i="3"/>
  <c r="AK1547" i="3"/>
  <c r="AI1549" i="3"/>
  <c r="AK1559" i="3"/>
  <c r="AI223" i="3"/>
  <c r="AJ331" i="3"/>
  <c r="Z1624" i="3"/>
  <c r="X1624" i="3"/>
  <c r="AA1624" i="3" s="1"/>
  <c r="Y399" i="3"/>
  <c r="Z399" i="3"/>
  <c r="Y524" i="3"/>
  <c r="Z524" i="3"/>
  <c r="AN1661" i="3"/>
  <c r="AO1661" i="3" s="1"/>
  <c r="X1665" i="3"/>
  <c r="AA1665" i="3" s="1"/>
  <c r="Z1665" i="3"/>
  <c r="AK311" i="3"/>
  <c r="AJ533" i="3"/>
  <c r="AJ737" i="3"/>
  <c r="AJ1537" i="3"/>
  <c r="AK1539" i="3"/>
  <c r="AJ1540" i="3"/>
  <c r="AJ1543" i="3"/>
  <c r="AI338" i="3"/>
  <c r="AJ318" i="3"/>
  <c r="AJ493" i="3"/>
  <c r="AJ556" i="3"/>
  <c r="AK447" i="3"/>
  <c r="AJ624" i="3"/>
  <c r="AH546" i="3"/>
  <c r="AI804" i="3"/>
  <c r="AJ766" i="3"/>
  <c r="Z1573" i="3"/>
  <c r="AH1573" i="3"/>
  <c r="AH1580" i="3"/>
  <c r="AK1581" i="3"/>
  <c r="AJ233" i="3"/>
  <c r="AI1585" i="3"/>
  <c r="AH1591" i="3"/>
  <c r="AK1595" i="3"/>
  <c r="AH1595" i="3"/>
  <c r="AJ226" i="3"/>
  <c r="AJ227" i="3"/>
  <c r="AJ228" i="3"/>
  <c r="AJ229" i="3"/>
  <c r="AJ476" i="3"/>
  <c r="Y424" i="3"/>
  <c r="AK561" i="3"/>
  <c r="AG411" i="3"/>
  <c r="AI1611" i="3"/>
  <c r="AH1612" i="3"/>
  <c r="AG531" i="3"/>
  <c r="AI354" i="3"/>
  <c r="AH1614" i="3"/>
  <c r="AG525" i="3"/>
  <c r="AI1615" i="3"/>
  <c r="AH1616" i="3"/>
  <c r="AG772" i="3"/>
  <c r="AI1619" i="3"/>
  <c r="Y1620" i="3"/>
  <c r="Y795" i="3"/>
  <c r="Y1624" i="3"/>
  <c r="AG1628" i="3"/>
  <c r="Z395" i="3"/>
  <c r="AA395" i="3" s="1"/>
  <c r="Y395" i="3"/>
  <c r="X395" i="3"/>
  <c r="AF1660" i="3"/>
  <c r="AH1660" i="3"/>
  <c r="Z1678" i="3"/>
  <c r="Y1678" i="3"/>
  <c r="X1678" i="3"/>
  <c r="Z1683" i="3"/>
  <c r="Y1683" i="3"/>
  <c r="X1683" i="3"/>
  <c r="AF757" i="3"/>
  <c r="AH757" i="3"/>
  <c r="AF1689" i="3"/>
  <c r="AG1689" i="3"/>
  <c r="AJ1643" i="3"/>
  <c r="Z1649" i="3"/>
  <c r="AK457" i="3"/>
  <c r="AI573" i="3"/>
  <c r="AK573" i="3"/>
  <c r="AJ473" i="3"/>
  <c r="AK395" i="3"/>
  <c r="Z1653" i="3"/>
  <c r="AK524" i="3"/>
  <c r="Z1657" i="3"/>
  <c r="AK1659" i="3"/>
  <c r="AK1660" i="3"/>
  <c r="AK1663" i="3"/>
  <c r="Z1666" i="3"/>
  <c r="AA1666" i="3" s="1"/>
  <c r="AJ1667" i="3"/>
  <c r="AK1677" i="3"/>
  <c r="AK488" i="3"/>
  <c r="Z519" i="3"/>
  <c r="AA519" i="3" s="1"/>
  <c r="AK415" i="3"/>
  <c r="Z529" i="3"/>
  <c r="AK427" i="3"/>
  <c r="Z784" i="3"/>
  <c r="X662" i="3"/>
  <c r="Z662" i="3"/>
  <c r="AF1709" i="3"/>
  <c r="AH1709" i="3"/>
  <c r="AG1709" i="3"/>
  <c r="AN1719" i="3"/>
  <c r="AO1719" i="3" s="1"/>
  <c r="AH1727" i="3"/>
  <c r="AG1727" i="3"/>
  <c r="AF1727" i="3"/>
  <c r="Y446" i="3"/>
  <c r="Z446" i="3"/>
  <c r="Z1685" i="3"/>
  <c r="AK1688" i="3"/>
  <c r="AI1691" i="3"/>
  <c r="Y662" i="3"/>
  <c r="AF1697" i="3"/>
  <c r="AH1697" i="3"/>
  <c r="X1699" i="3"/>
  <c r="Z1699" i="3"/>
  <c r="AK1700" i="3"/>
  <c r="Y1701" i="3"/>
  <c r="Z1701" i="3"/>
  <c r="Z1706" i="3"/>
  <c r="Y1706" i="3"/>
  <c r="X1706" i="3"/>
  <c r="Y1741" i="3"/>
  <c r="Z1741" i="3"/>
  <c r="AK1624" i="3"/>
  <c r="AK1625" i="3"/>
  <c r="Z1631" i="3"/>
  <c r="AJ1645" i="3"/>
  <c r="Z1650" i="3"/>
  <c r="AA1650" i="3" s="1"/>
  <c r="AK512" i="3"/>
  <c r="Z512" i="3"/>
  <c r="Y1652" i="3"/>
  <c r="AK505" i="3"/>
  <c r="X575" i="3"/>
  <c r="Z586" i="3"/>
  <c r="AI468" i="3"/>
  <c r="AK468" i="3"/>
  <c r="AJ510" i="3"/>
  <c r="AK1657" i="3"/>
  <c r="AJ1658" i="3"/>
  <c r="AJ1664" i="3"/>
  <c r="AJ231" i="3"/>
  <c r="X231" i="3"/>
  <c r="X1670" i="3"/>
  <c r="Z1673" i="3"/>
  <c r="AK1675" i="3"/>
  <c r="AH1675" i="3"/>
  <c r="AK1679" i="3"/>
  <c r="AH1679" i="3"/>
  <c r="AH405" i="3"/>
  <c r="AK1680" i="3"/>
  <c r="AH1682" i="3"/>
  <c r="AK501" i="3"/>
  <c r="AK763" i="3"/>
  <c r="Z1689" i="3"/>
  <c r="AH1690" i="3"/>
  <c r="Y1692" i="3"/>
  <c r="Z1692" i="3"/>
  <c r="AH1694" i="3"/>
  <c r="AF1695" i="3"/>
  <c r="AG1695" i="3"/>
  <c r="AK1697" i="3"/>
  <c r="X1698" i="3"/>
  <c r="Y1698" i="3"/>
  <c r="Y1699" i="3"/>
  <c r="AF479" i="3"/>
  <c r="AG479" i="3"/>
  <c r="Z1721" i="3"/>
  <c r="Y1721" i="3"/>
  <c r="AG1725" i="3"/>
  <c r="AF1725" i="3"/>
  <c r="AK1692" i="3"/>
  <c r="Z1694" i="3"/>
  <c r="AA1694" i="3" s="1"/>
  <c r="AJ1703" i="3"/>
  <c r="AJ1706" i="3"/>
  <c r="AK1709" i="3"/>
  <c r="Z1710" i="3"/>
  <c r="AA1710" i="3" s="1"/>
  <c r="Y513" i="3"/>
  <c r="AJ1717" i="3"/>
  <c r="AK1729" i="3"/>
  <c r="Z1730" i="3"/>
  <c r="AA1730" i="3" s="1"/>
  <c r="AK1735" i="3"/>
  <c r="AA1708" i="3"/>
  <c r="AJ1731" i="3"/>
  <c r="AK454" i="3"/>
  <c r="AJ469" i="3"/>
  <c r="AJ662" i="3"/>
  <c r="AJ1699" i="3"/>
  <c r="AJ1701" i="3"/>
  <c r="AK1705" i="3"/>
  <c r="AG1705" i="3"/>
  <c r="AJ499" i="3"/>
  <c r="AJ1710" i="3"/>
  <c r="AJ1712" i="3"/>
  <c r="AJ1713" i="3"/>
  <c r="AG1715" i="3"/>
  <c r="Z1722" i="3"/>
  <c r="AJ1724" i="3"/>
  <c r="X1724" i="3"/>
  <c r="AA1724" i="3" s="1"/>
  <c r="AG1730" i="3"/>
  <c r="AJ1732" i="3"/>
  <c r="AJ1733" i="3"/>
  <c r="AJ1737" i="3"/>
  <c r="AG1740" i="3"/>
  <c r="AA1869" i="2"/>
  <c r="AA2061" i="2"/>
  <c r="AI2114" i="2"/>
  <c r="AH2" i="2"/>
  <c r="Z2125" i="2"/>
  <c r="AA2121" i="2"/>
  <c r="Z2117" i="2"/>
  <c r="Z2101" i="2"/>
  <c r="AJ2100" i="2"/>
  <c r="AA2092" i="2"/>
  <c r="AJ2081" i="2"/>
  <c r="Z2077" i="2"/>
  <c r="AJ2076" i="2"/>
  <c r="AJ2073" i="2"/>
  <c r="Z2069" i="2"/>
  <c r="AA2068" i="2"/>
  <c r="AJ2068" i="2"/>
  <c r="AA2065" i="2"/>
  <c r="AJ2065" i="2"/>
  <c r="Z2061" i="2"/>
  <c r="AA2060" i="2"/>
  <c r="AJ2060" i="2"/>
  <c r="AA2057" i="2"/>
  <c r="AJ2057" i="2"/>
  <c r="Z2053" i="2"/>
  <c r="AA2053" i="2" s="1"/>
  <c r="AA2052" i="2"/>
  <c r="AJ2052" i="2"/>
  <c r="AA2049" i="2"/>
  <c r="AJ2049" i="2"/>
  <c r="Z2045" i="2"/>
  <c r="AA2044" i="2"/>
  <c r="AJ2044" i="2"/>
  <c r="AJ2041" i="2"/>
  <c r="Z2037" i="2"/>
  <c r="AJ2036" i="2"/>
  <c r="AJ2033" i="2"/>
  <c r="Z2029" i="2"/>
  <c r="AJ2028" i="2"/>
  <c r="AJ2025" i="2"/>
  <c r="Z2021" i="2"/>
  <c r="AA2020" i="2"/>
  <c r="AJ2020" i="2"/>
  <c r="AA2017" i="2"/>
  <c r="AJ2017" i="2"/>
  <c r="Z2013" i="2"/>
  <c r="AA2012" i="2"/>
  <c r="AJ2012" i="2"/>
  <c r="AA2009" i="2"/>
  <c r="AJ2009" i="2"/>
  <c r="Z2005" i="2"/>
  <c r="AA2004" i="2"/>
  <c r="AJ2004" i="2"/>
  <c r="AA2001" i="2"/>
  <c r="AJ2001" i="2"/>
  <c r="Z1997" i="2"/>
  <c r="AA1996" i="2"/>
  <c r="AJ1996" i="2"/>
  <c r="AA1993" i="2"/>
  <c r="AJ1993" i="2"/>
  <c r="Z1989" i="2"/>
  <c r="AA1988" i="2"/>
  <c r="AJ1988" i="2"/>
  <c r="AA1985" i="2"/>
  <c r="AJ1985" i="2"/>
  <c r="Z1981" i="2"/>
  <c r="AJ1980" i="2"/>
  <c r="AJ1977" i="2"/>
  <c r="Z1973" i="2"/>
  <c r="AJ1972" i="2"/>
  <c r="AJ1969" i="2"/>
  <c r="Z1965" i="2"/>
  <c r="AJ1964" i="2"/>
  <c r="AA1961" i="2"/>
  <c r="AJ1961" i="2"/>
  <c r="Z1957" i="2"/>
  <c r="AA1956" i="2"/>
  <c r="AJ1956" i="2"/>
  <c r="AA1953" i="2"/>
  <c r="AJ1953" i="2"/>
  <c r="Z1949" i="2"/>
  <c r="AA1948" i="2"/>
  <c r="AJ1948" i="2"/>
  <c r="AA1945" i="2"/>
  <c r="AJ1945" i="2"/>
  <c r="Z1941" i="2"/>
  <c r="AA1940" i="2"/>
  <c r="AJ1940" i="2"/>
  <c r="AA1937" i="2"/>
  <c r="AJ1937" i="2"/>
  <c r="Z1933" i="2"/>
  <c r="AA1932" i="2"/>
  <c r="AJ1932" i="2"/>
  <c r="AA1929" i="2"/>
  <c r="AJ1929" i="2"/>
  <c r="Z1925" i="2"/>
  <c r="AJ1924" i="2"/>
  <c r="AJ1921" i="2"/>
  <c r="Z1917" i="2"/>
  <c r="AJ1916" i="2"/>
  <c r="AJ1913" i="2"/>
  <c r="Z1909" i="2"/>
  <c r="AJ1908" i="2"/>
  <c r="AJ1905" i="2"/>
  <c r="Z1901" i="2"/>
  <c r="AJ1900" i="2"/>
  <c r="AJ1897" i="2"/>
  <c r="Z1893" i="2"/>
  <c r="AA1892" i="2"/>
  <c r="AJ1892" i="2"/>
  <c r="AA1889" i="2"/>
  <c r="AJ1889" i="2"/>
  <c r="Z1885" i="2"/>
  <c r="AA1884" i="2"/>
  <c r="AJ1884" i="2"/>
  <c r="AA1881" i="2"/>
  <c r="AJ1881" i="2"/>
  <c r="Z1877" i="2"/>
  <c r="AA1877" i="2" s="1"/>
  <c r="AA1876" i="2"/>
  <c r="AJ1876" i="2"/>
  <c r="AA1873" i="2"/>
  <c r="AJ1873" i="2"/>
  <c r="Z1869" i="2"/>
  <c r="AA1868" i="2"/>
  <c r="AJ1868" i="2"/>
  <c r="AA1865" i="2"/>
  <c r="AJ1865" i="2"/>
  <c r="Z1861" i="2"/>
  <c r="AA1860" i="2"/>
  <c r="AJ1860" i="2"/>
  <c r="AA1857" i="2"/>
  <c r="AJ1857" i="2"/>
  <c r="AK1853" i="2"/>
  <c r="AJ1852" i="2"/>
  <c r="AJ1850" i="2"/>
  <c r="AG1839" i="2"/>
  <c r="AF1839" i="2"/>
  <c r="Y1836" i="2"/>
  <c r="Z1836" i="2"/>
  <c r="AJ1828" i="2"/>
  <c r="AI1828" i="2"/>
  <c r="X1827" i="2"/>
  <c r="AA1827" i="2" s="1"/>
  <c r="Z1827" i="2"/>
  <c r="AH1817" i="2"/>
  <c r="AG1817" i="2"/>
  <c r="AK1813" i="2"/>
  <c r="AJ1813" i="2"/>
  <c r="AH1809" i="2"/>
  <c r="AG1809" i="2"/>
  <c r="AK1805" i="2"/>
  <c r="AJ1805" i="2"/>
  <c r="AH1801" i="2"/>
  <c r="AG1801" i="2"/>
  <c r="AK1797" i="2"/>
  <c r="AJ1797" i="2"/>
  <c r="AH1793" i="2"/>
  <c r="AG1793" i="2"/>
  <c r="AK1789" i="2"/>
  <c r="AJ1789" i="2"/>
  <c r="AH1785" i="2"/>
  <c r="AG1785" i="2"/>
  <c r="AK1781" i="2"/>
  <c r="AJ1781" i="2"/>
  <c r="AH1777" i="2"/>
  <c r="AG1777" i="2"/>
  <c r="AK1773" i="2"/>
  <c r="AJ1773" i="2"/>
  <c r="AH1769" i="2"/>
  <c r="AG1769" i="2"/>
  <c r="AF1762" i="2"/>
  <c r="AG1762" i="2"/>
  <c r="AK1757" i="2"/>
  <c r="AJ1757" i="2"/>
  <c r="X1753" i="2"/>
  <c r="Y1753" i="2"/>
  <c r="Z1753" i="2"/>
  <c r="Y1750" i="2"/>
  <c r="X1750" i="2"/>
  <c r="AA1750" i="2" s="1"/>
  <c r="Z1750" i="2"/>
  <c r="AJ1733" i="2"/>
  <c r="AK1733" i="2"/>
  <c r="X1725" i="2"/>
  <c r="AA1725" i="2" s="1"/>
  <c r="Y1725" i="2"/>
  <c r="Z1725" i="2"/>
  <c r="AK2" i="2"/>
  <c r="AA2116" i="2"/>
  <c r="AJ2116" i="2"/>
  <c r="AJ2113" i="2"/>
  <c r="Z2109" i="2"/>
  <c r="AJ2105" i="2"/>
  <c r="AJ2097" i="2"/>
  <c r="Z2093" i="2"/>
  <c r="AA2089" i="2"/>
  <c r="AJ2089" i="2"/>
  <c r="Z2085" i="2"/>
  <c r="AJ2123" i="2"/>
  <c r="Z2120" i="2"/>
  <c r="Z2119" i="2"/>
  <c r="AJ2118" i="2"/>
  <c r="Y2117" i="2"/>
  <c r="AH2114" i="2"/>
  <c r="Z2112" i="2"/>
  <c r="AH2106" i="2"/>
  <c r="Z2104" i="2"/>
  <c r="Z2103" i="2"/>
  <c r="AA2099" i="2"/>
  <c r="AJ2099" i="2"/>
  <c r="AJ2094" i="2"/>
  <c r="Y2093" i="2"/>
  <c r="AA2093" i="2" s="1"/>
  <c r="AH2090" i="2"/>
  <c r="Z2088" i="2"/>
  <c r="AJ2086" i="2"/>
  <c r="Y2085" i="2"/>
  <c r="AH2082" i="2"/>
  <c r="Z2080" i="2"/>
  <c r="Z2079" i="2"/>
  <c r="AJ2075" i="2"/>
  <c r="Z2072" i="2"/>
  <c r="AJ2070" i="2"/>
  <c r="Y2069" i="2"/>
  <c r="AA2069" i="2" s="1"/>
  <c r="AA2067" i="2"/>
  <c r="AJ2067" i="2"/>
  <c r="AH2066" i="2"/>
  <c r="Z2064" i="2"/>
  <c r="Z2063" i="2"/>
  <c r="AA2063" i="2" s="1"/>
  <c r="AJ2062" i="2"/>
  <c r="Y2061" i="2"/>
  <c r="AA2059" i="2"/>
  <c r="AJ2059" i="2"/>
  <c r="AH2058" i="2"/>
  <c r="Z2056" i="2"/>
  <c r="Z2055" i="2"/>
  <c r="AJ2054" i="2"/>
  <c r="Y2053" i="2"/>
  <c r="AA2051" i="2"/>
  <c r="AJ2051" i="2"/>
  <c r="AH2050" i="2"/>
  <c r="Z2048" i="2"/>
  <c r="Z2047" i="2"/>
  <c r="AJ2046" i="2"/>
  <c r="Y2045" i="2"/>
  <c r="AA2045" i="2" s="1"/>
  <c r="AA2043" i="2"/>
  <c r="AJ2043" i="2"/>
  <c r="AH2042" i="2"/>
  <c r="Z2040" i="2"/>
  <c r="Z2039" i="2"/>
  <c r="AJ2038" i="2"/>
  <c r="Y2037" i="2"/>
  <c r="AJ2035" i="2"/>
  <c r="AH2034" i="2"/>
  <c r="Z2032" i="2"/>
  <c r="Z2031" i="2"/>
  <c r="AJ2030" i="2"/>
  <c r="Y2029" i="2"/>
  <c r="AJ2027" i="2"/>
  <c r="AH2026" i="2"/>
  <c r="Z2024" i="2"/>
  <c r="Z2023" i="2"/>
  <c r="AJ2022" i="2"/>
  <c r="Y2021" i="2"/>
  <c r="AA2021" i="2" s="1"/>
  <c r="AA2019" i="2"/>
  <c r="AJ2019" i="2"/>
  <c r="AH2018" i="2"/>
  <c r="Z2016" i="2"/>
  <c r="Z2015" i="2"/>
  <c r="AA2015" i="2" s="1"/>
  <c r="AJ2014" i="2"/>
  <c r="Y2013" i="2"/>
  <c r="AA2013" i="2" s="1"/>
  <c r="AA2011" i="2"/>
  <c r="AJ2011" i="2"/>
  <c r="AH2010" i="2"/>
  <c r="Z2008" i="2"/>
  <c r="Z2007" i="2"/>
  <c r="AJ2006" i="2"/>
  <c r="Y2005" i="2"/>
  <c r="AA2005" i="2" s="1"/>
  <c r="AA2003" i="2"/>
  <c r="AJ2003" i="2"/>
  <c r="AH2002" i="2"/>
  <c r="Z2000" i="2"/>
  <c r="Z1999" i="2"/>
  <c r="AA1999" i="2" s="1"/>
  <c r="AJ1998" i="2"/>
  <c r="Y1997" i="2"/>
  <c r="AA1997" i="2" s="1"/>
  <c r="AA1995" i="2"/>
  <c r="AJ1995" i="2"/>
  <c r="AH1994" i="2"/>
  <c r="Z1992" i="2"/>
  <c r="Z1991" i="2"/>
  <c r="AJ1990" i="2"/>
  <c r="Y1989" i="2"/>
  <c r="AA1989" i="2" s="1"/>
  <c r="AA1987" i="2"/>
  <c r="AJ1987" i="2"/>
  <c r="AH1986" i="2"/>
  <c r="Z1984" i="2"/>
  <c r="Z1983" i="2"/>
  <c r="AJ1982" i="2"/>
  <c r="Y1981" i="2"/>
  <c r="AJ1979" i="2"/>
  <c r="AH1978" i="2"/>
  <c r="Z1976" i="2"/>
  <c r="Z1975" i="2"/>
  <c r="AJ1974" i="2"/>
  <c r="Y1973" i="2"/>
  <c r="AJ1971" i="2"/>
  <c r="AH1970" i="2"/>
  <c r="Z1968" i="2"/>
  <c r="Z1967" i="2"/>
  <c r="AJ1966" i="2"/>
  <c r="Y1965" i="2"/>
  <c r="AJ1963" i="2"/>
  <c r="AH1962" i="2"/>
  <c r="Z1960" i="2"/>
  <c r="Z1959" i="2"/>
  <c r="AA1959" i="2" s="1"/>
  <c r="AJ1958" i="2"/>
  <c r="Y1957" i="2"/>
  <c r="AA1957" i="2" s="1"/>
  <c r="AA1955" i="2"/>
  <c r="AJ1955" i="2"/>
  <c r="AH1954" i="2"/>
  <c r="Z1952" i="2"/>
  <c r="Z1951" i="2"/>
  <c r="AJ1950" i="2"/>
  <c r="Y1949" i="2"/>
  <c r="AA1949" i="2" s="1"/>
  <c r="AA1947" i="2"/>
  <c r="AJ1947" i="2"/>
  <c r="AH1946" i="2"/>
  <c r="Z1944" i="2"/>
  <c r="Z1943" i="2"/>
  <c r="AA1943" i="2" s="1"/>
  <c r="AJ1942" i="2"/>
  <c r="Y1941" i="2"/>
  <c r="AA1941" i="2" s="1"/>
  <c r="AA1939" i="2"/>
  <c r="AJ1939" i="2"/>
  <c r="AH1938" i="2"/>
  <c r="Z1936" i="2"/>
  <c r="Z1935" i="2"/>
  <c r="AJ1934" i="2"/>
  <c r="Y1933" i="2"/>
  <c r="AA1933" i="2" s="1"/>
  <c r="AA1931" i="2"/>
  <c r="AJ1931" i="2"/>
  <c r="AH1930" i="2"/>
  <c r="Z1928" i="2"/>
  <c r="Z1927" i="2"/>
  <c r="AA1927" i="2" s="1"/>
  <c r="AJ1926" i="2"/>
  <c r="Y1925" i="2"/>
  <c r="AA1925" i="2" s="1"/>
  <c r="AJ1923" i="2"/>
  <c r="AH1922" i="2"/>
  <c r="Z1920" i="2"/>
  <c r="Z1919" i="2"/>
  <c r="AJ1918" i="2"/>
  <c r="Y1917" i="2"/>
  <c r="AJ1915" i="2"/>
  <c r="AH1914" i="2"/>
  <c r="Z1912" i="2"/>
  <c r="Z1911" i="2"/>
  <c r="AJ1910" i="2"/>
  <c r="Y1909" i="2"/>
  <c r="AJ1907" i="2"/>
  <c r="AH1906" i="2"/>
  <c r="Z1904" i="2"/>
  <c r="Z1903" i="2"/>
  <c r="AJ1902" i="2"/>
  <c r="Y1901" i="2"/>
  <c r="AJ1899" i="2"/>
  <c r="AH1898" i="2"/>
  <c r="Z1896" i="2"/>
  <c r="Z1895" i="2"/>
  <c r="AJ1894" i="2"/>
  <c r="Y1893" i="2"/>
  <c r="AA1891" i="2"/>
  <c r="AJ1891" i="2"/>
  <c r="AH1890" i="2"/>
  <c r="Z1888" i="2"/>
  <c r="Z1887" i="2"/>
  <c r="AJ1886" i="2"/>
  <c r="Y1885" i="2"/>
  <c r="AA1885" i="2" s="1"/>
  <c r="AA1883" i="2"/>
  <c r="AJ1883" i="2"/>
  <c r="AH1882" i="2"/>
  <c r="Z1880" i="2"/>
  <c r="Z1879" i="2"/>
  <c r="AA1879" i="2" s="1"/>
  <c r="AJ1878" i="2"/>
  <c r="Y1877" i="2"/>
  <c r="AA1875" i="2"/>
  <c r="AJ1875" i="2"/>
  <c r="AH1874" i="2"/>
  <c r="Z1872" i="2"/>
  <c r="Z1871" i="2"/>
  <c r="AJ1870" i="2"/>
  <c r="Y1869" i="2"/>
  <c r="AA1867" i="2"/>
  <c r="AJ1867" i="2"/>
  <c r="AH1866" i="2"/>
  <c r="Z1864" i="2"/>
  <c r="Z1863" i="2"/>
  <c r="AA1863" i="2" s="1"/>
  <c r="AJ1862" i="2"/>
  <c r="Y1861" i="2"/>
  <c r="AA1861" i="2" s="1"/>
  <c r="AA1859" i="2"/>
  <c r="AJ1859" i="2"/>
  <c r="AH1858" i="2"/>
  <c r="Z1856" i="2"/>
  <c r="Z1855" i="2"/>
  <c r="AJ1854" i="2"/>
  <c r="AI1853" i="2"/>
  <c r="AK1852" i="2"/>
  <c r="AG1851" i="2"/>
  <c r="AA1851" i="2"/>
  <c r="AI1851" i="2"/>
  <c r="AK1847" i="2"/>
  <c r="AI1844" i="2"/>
  <c r="Z1833" i="2"/>
  <c r="X1833" i="2"/>
  <c r="AA1833" i="2" s="1"/>
  <c r="AJ1831" i="2"/>
  <c r="AI1831" i="2"/>
  <c r="X1829" i="2"/>
  <c r="AA1829" i="2" s="1"/>
  <c r="Z1829" i="2"/>
  <c r="AK1828" i="2"/>
  <c r="AF1826" i="2"/>
  <c r="AG1826" i="2"/>
  <c r="AJ1824" i="2"/>
  <c r="AK1824" i="2"/>
  <c r="Z1823" i="2"/>
  <c r="X1823" i="2"/>
  <c r="AA1823" i="2" s="1"/>
  <c r="Z1811" i="2"/>
  <c r="X1811" i="2"/>
  <c r="AA1811" i="2" s="1"/>
  <c r="Z1803" i="2"/>
  <c r="X1803" i="2"/>
  <c r="AA1803" i="2" s="1"/>
  <c r="Z1795" i="2"/>
  <c r="X1795" i="2"/>
  <c r="AA1795" i="2" s="1"/>
  <c r="Z1787" i="2"/>
  <c r="X1787" i="2"/>
  <c r="AA1787" i="2" s="1"/>
  <c r="Z1779" i="2"/>
  <c r="X1779" i="2"/>
  <c r="AA1779" i="2" s="1"/>
  <c r="Z1771" i="2"/>
  <c r="X1771" i="2"/>
  <c r="AA1771" i="2" s="1"/>
  <c r="AF1754" i="2"/>
  <c r="AG1754" i="2"/>
  <c r="AK1749" i="2"/>
  <c r="AJ1749" i="2"/>
  <c r="Y1744" i="2"/>
  <c r="X1744" i="2"/>
  <c r="AA1744" i="2" s="1"/>
  <c r="Z1744" i="2"/>
  <c r="Y1732" i="2"/>
  <c r="X1732" i="2"/>
  <c r="AA1732" i="2" s="1"/>
  <c r="Z1732" i="2"/>
  <c r="Y1730" i="2"/>
  <c r="X1730" i="2"/>
  <c r="AA1730" i="2" s="1"/>
  <c r="Z1730" i="2"/>
  <c r="Y1728" i="2"/>
  <c r="X1728" i="2"/>
  <c r="AA1728" i="2" s="1"/>
  <c r="Z1728" i="2"/>
  <c r="X1721" i="2"/>
  <c r="AA1721" i="2" s="1"/>
  <c r="Y1721" i="2"/>
  <c r="Z1721" i="2"/>
  <c r="AA2098" i="2"/>
  <c r="AJ2124" i="2"/>
  <c r="AJ2121" i="2"/>
  <c r="AJ2108" i="2"/>
  <c r="AA2097" i="2"/>
  <c r="AJ2092" i="2"/>
  <c r="AJ2084" i="2"/>
  <c r="Y2125" i="2"/>
  <c r="AH2122" i="2"/>
  <c r="AA2115" i="2"/>
  <c r="AJ2115" i="2"/>
  <c r="Z2111" i="2"/>
  <c r="AJ2110" i="2"/>
  <c r="Y2109" i="2"/>
  <c r="AJ2107" i="2"/>
  <c r="AJ2102" i="2"/>
  <c r="Y2101" i="2"/>
  <c r="AH2098" i="2"/>
  <c r="Z2096" i="2"/>
  <c r="Z2095" i="2"/>
  <c r="AA2095" i="2" s="1"/>
  <c r="AA2091" i="2"/>
  <c r="AJ2091" i="2"/>
  <c r="Z2087" i="2"/>
  <c r="AJ2083" i="2"/>
  <c r="AJ2078" i="2"/>
  <c r="Y2077" i="2"/>
  <c r="AH2074" i="2"/>
  <c r="Z2071" i="2"/>
  <c r="AA2071" i="2" s="1"/>
  <c r="AJ2125" i="2"/>
  <c r="AH2124" i="2"/>
  <c r="AK2122" i="2"/>
  <c r="Z2122" i="2"/>
  <c r="X2120" i="2"/>
  <c r="AA2120" i="2" s="1"/>
  <c r="AJ2120" i="2"/>
  <c r="AG2118" i="2"/>
  <c r="AJ2117" i="2"/>
  <c r="AH2116" i="2"/>
  <c r="AK2114" i="2"/>
  <c r="Z2114" i="2"/>
  <c r="AA2114" i="2" s="1"/>
  <c r="X2112" i="2"/>
  <c r="AA2112" i="2" s="1"/>
  <c r="AJ2112" i="2"/>
  <c r="AG2110" i="2"/>
  <c r="AJ2109" i="2"/>
  <c r="AH2108" i="2"/>
  <c r="AK2106" i="2"/>
  <c r="Z2106" i="2"/>
  <c r="X2104" i="2"/>
  <c r="AA2104" i="2" s="1"/>
  <c r="AJ2104" i="2"/>
  <c r="AG2102" i="2"/>
  <c r="AJ2101" i="2"/>
  <c r="AH2100" i="2"/>
  <c r="AK2098" i="2"/>
  <c r="Z2098" i="2"/>
  <c r="X2096" i="2"/>
  <c r="AJ2096" i="2"/>
  <c r="AG2094" i="2"/>
  <c r="AJ2093" i="2"/>
  <c r="AH2092" i="2"/>
  <c r="AK2090" i="2"/>
  <c r="Z2090" i="2"/>
  <c r="AA2090" i="2" s="1"/>
  <c r="X2088" i="2"/>
  <c r="AA2088" i="2" s="1"/>
  <c r="AJ2088" i="2"/>
  <c r="AG2086" i="2"/>
  <c r="AJ2085" i="2"/>
  <c r="AH2084" i="2"/>
  <c r="AK2082" i="2"/>
  <c r="Z2082" i="2"/>
  <c r="X2080" i="2"/>
  <c r="AA2080" i="2" s="1"/>
  <c r="AJ2080" i="2"/>
  <c r="AG2078" i="2"/>
  <c r="AJ2077" i="2"/>
  <c r="AH2076" i="2"/>
  <c r="AK2074" i="2"/>
  <c r="Z2074" i="2"/>
  <c r="X2072" i="2"/>
  <c r="AJ2072" i="2"/>
  <c r="AG2070" i="2"/>
  <c r="AJ2069" i="2"/>
  <c r="AH2068" i="2"/>
  <c r="AK2066" i="2"/>
  <c r="Z2066" i="2"/>
  <c r="X2064" i="2"/>
  <c r="AJ2064" i="2"/>
  <c r="AG2062" i="2"/>
  <c r="AJ2061" i="2"/>
  <c r="AH2060" i="2"/>
  <c r="AK2058" i="2"/>
  <c r="Z2058" i="2"/>
  <c r="AA2058" i="2" s="1"/>
  <c r="X2056" i="2"/>
  <c r="AJ2056" i="2"/>
  <c r="AG2054" i="2"/>
  <c r="AJ2053" i="2"/>
  <c r="AH2052" i="2"/>
  <c r="AK2050" i="2"/>
  <c r="Z2050" i="2"/>
  <c r="AA2050" i="2" s="1"/>
  <c r="X2048" i="2"/>
  <c r="AJ2048" i="2"/>
  <c r="AG2046" i="2"/>
  <c r="AJ2045" i="2"/>
  <c r="AH2044" i="2"/>
  <c r="AK2042" i="2"/>
  <c r="Z2042" i="2"/>
  <c r="X2040" i="2"/>
  <c r="AA2040" i="2" s="1"/>
  <c r="AJ2040" i="2"/>
  <c r="AG2038" i="2"/>
  <c r="AJ2037" i="2"/>
  <c r="AH2036" i="2"/>
  <c r="AK2034" i="2"/>
  <c r="Z2034" i="2"/>
  <c r="X2032" i="2"/>
  <c r="AA2032" i="2" s="1"/>
  <c r="AJ2032" i="2"/>
  <c r="AG2030" i="2"/>
  <c r="AJ2029" i="2"/>
  <c r="AH2028" i="2"/>
  <c r="AK2026" i="2"/>
  <c r="Z2026" i="2"/>
  <c r="X2024" i="2"/>
  <c r="AA2024" i="2" s="1"/>
  <c r="AJ2024" i="2"/>
  <c r="AG2022" i="2"/>
  <c r="AJ2021" i="2"/>
  <c r="AH2020" i="2"/>
  <c r="AK2018" i="2"/>
  <c r="Z2018" i="2"/>
  <c r="X2016" i="2"/>
  <c r="AJ2016" i="2"/>
  <c r="AG2014" i="2"/>
  <c r="AJ2013" i="2"/>
  <c r="AH2012" i="2"/>
  <c r="AK2010" i="2"/>
  <c r="Z2010" i="2"/>
  <c r="X2008" i="2"/>
  <c r="AJ2008" i="2"/>
  <c r="AG2006" i="2"/>
  <c r="AJ2005" i="2"/>
  <c r="AH2004" i="2"/>
  <c r="AK2002" i="2"/>
  <c r="Z2002" i="2"/>
  <c r="X2000" i="2"/>
  <c r="AJ2000" i="2"/>
  <c r="AG1998" i="2"/>
  <c r="AJ1997" i="2"/>
  <c r="AH1996" i="2"/>
  <c r="AK1994" i="2"/>
  <c r="Z1994" i="2"/>
  <c r="AA1994" i="2" s="1"/>
  <c r="X1992" i="2"/>
  <c r="AJ1992" i="2"/>
  <c r="AG1990" i="2"/>
  <c r="AJ1989" i="2"/>
  <c r="AH1988" i="2"/>
  <c r="AK1986" i="2"/>
  <c r="Z1986" i="2"/>
  <c r="X1984" i="2"/>
  <c r="AA1984" i="2" s="1"/>
  <c r="AJ1984" i="2"/>
  <c r="AG1982" i="2"/>
  <c r="AJ1981" i="2"/>
  <c r="AH1980" i="2"/>
  <c r="AK1978" i="2"/>
  <c r="Z1978" i="2"/>
  <c r="X1976" i="2"/>
  <c r="AA1976" i="2" s="1"/>
  <c r="AJ1976" i="2"/>
  <c r="AG1974" i="2"/>
  <c r="AJ1973" i="2"/>
  <c r="AH1972" i="2"/>
  <c r="AK1970" i="2"/>
  <c r="Z1970" i="2"/>
  <c r="X1968" i="2"/>
  <c r="AA1968" i="2" s="1"/>
  <c r="AJ1968" i="2"/>
  <c r="AG1966" i="2"/>
  <c r="AJ1965" i="2"/>
  <c r="AH1964" i="2"/>
  <c r="AK1962" i="2"/>
  <c r="Z1962" i="2"/>
  <c r="X1960" i="2"/>
  <c r="AJ1960" i="2"/>
  <c r="AG1958" i="2"/>
  <c r="AJ1957" i="2"/>
  <c r="AH1956" i="2"/>
  <c r="AK1954" i="2"/>
  <c r="Z1954" i="2"/>
  <c r="AA1954" i="2" s="1"/>
  <c r="X1952" i="2"/>
  <c r="AJ1952" i="2"/>
  <c r="AG1950" i="2"/>
  <c r="AJ1949" i="2"/>
  <c r="AH1948" i="2"/>
  <c r="AK1946" i="2"/>
  <c r="Z1946" i="2"/>
  <c r="X1944" i="2"/>
  <c r="AJ1944" i="2"/>
  <c r="AG1942" i="2"/>
  <c r="AJ1941" i="2"/>
  <c r="AH1940" i="2"/>
  <c r="AK1938" i="2"/>
  <c r="Z1938" i="2"/>
  <c r="X1936" i="2"/>
  <c r="AJ1936" i="2"/>
  <c r="AG1934" i="2"/>
  <c r="AJ1933" i="2"/>
  <c r="AH1932" i="2"/>
  <c r="AK1930" i="2"/>
  <c r="Z1930" i="2"/>
  <c r="X1928" i="2"/>
  <c r="AJ1928" i="2"/>
  <c r="AG1926" i="2"/>
  <c r="AJ1925" i="2"/>
  <c r="AH1924" i="2"/>
  <c r="AK1922" i="2"/>
  <c r="Z1922" i="2"/>
  <c r="X1920" i="2"/>
  <c r="AA1920" i="2" s="1"/>
  <c r="AJ1920" i="2"/>
  <c r="AG1918" i="2"/>
  <c r="AJ1917" i="2"/>
  <c r="AH1916" i="2"/>
  <c r="AK1914" i="2"/>
  <c r="Z1914" i="2"/>
  <c r="X1912" i="2"/>
  <c r="AA1912" i="2" s="1"/>
  <c r="AJ1912" i="2"/>
  <c r="AG1910" i="2"/>
  <c r="AJ1909" i="2"/>
  <c r="AH1908" i="2"/>
  <c r="AK1906" i="2"/>
  <c r="Z1906" i="2"/>
  <c r="X1904" i="2"/>
  <c r="AA1904" i="2" s="1"/>
  <c r="AJ1904" i="2"/>
  <c r="AG1902" i="2"/>
  <c r="AJ1901" i="2"/>
  <c r="AH1900" i="2"/>
  <c r="AK1898" i="2"/>
  <c r="Z1898" i="2"/>
  <c r="X1896" i="2"/>
  <c r="AA1896" i="2" s="1"/>
  <c r="AJ1896" i="2"/>
  <c r="AG1894" i="2"/>
  <c r="AJ1893" i="2"/>
  <c r="AH1892" i="2"/>
  <c r="AK1890" i="2"/>
  <c r="Z1890" i="2"/>
  <c r="AA1890" i="2" s="1"/>
  <c r="X1888" i="2"/>
  <c r="AJ1888" i="2"/>
  <c r="AG1886" i="2"/>
  <c r="AJ1885" i="2"/>
  <c r="AH1884" i="2"/>
  <c r="AK1882" i="2"/>
  <c r="Z1882" i="2"/>
  <c r="X1880" i="2"/>
  <c r="AJ1880" i="2"/>
  <c r="AG1878" i="2"/>
  <c r="AJ1877" i="2"/>
  <c r="AH1876" i="2"/>
  <c r="AK1874" i="2"/>
  <c r="Z1874" i="2"/>
  <c r="X1872" i="2"/>
  <c r="AJ1872" i="2"/>
  <c r="AG1870" i="2"/>
  <c r="AJ1869" i="2"/>
  <c r="AH1868" i="2"/>
  <c r="AK1866" i="2"/>
  <c r="Z1866" i="2"/>
  <c r="X1864" i="2"/>
  <c r="AJ1864" i="2"/>
  <c r="AG1862" i="2"/>
  <c r="AJ1861" i="2"/>
  <c r="AH1860" i="2"/>
  <c r="AK1858" i="2"/>
  <c r="Z1858" i="2"/>
  <c r="AA1858" i="2" s="1"/>
  <c r="X1856" i="2"/>
  <c r="AJ1856" i="2"/>
  <c r="AG1854" i="2"/>
  <c r="AH1852" i="2"/>
  <c r="AH1849" i="2"/>
  <c r="AG1849" i="2"/>
  <c r="AI1847" i="2"/>
  <c r="Z1843" i="2"/>
  <c r="X1843" i="2"/>
  <c r="AA1843" i="2" s="1"/>
  <c r="AI1842" i="2"/>
  <c r="AJ1840" i="2"/>
  <c r="AK1840" i="2"/>
  <c r="X1839" i="2"/>
  <c r="AA1839" i="2" s="1"/>
  <c r="Z1839" i="2"/>
  <c r="Y1834" i="2"/>
  <c r="X1834" i="2"/>
  <c r="AA1834" i="2" s="1"/>
  <c r="Y1830" i="2"/>
  <c r="X1830" i="2"/>
  <c r="AA1830" i="2" s="1"/>
  <c r="AH1828" i="2"/>
  <c r="AI1823" i="2"/>
  <c r="AF1822" i="2"/>
  <c r="AG1822" i="2"/>
  <c r="AF1820" i="2"/>
  <c r="AH1820" i="2"/>
  <c r="X1817" i="2"/>
  <c r="AA1817" i="2" s="1"/>
  <c r="Z1817" i="2"/>
  <c r="Z1813" i="2"/>
  <c r="X1813" i="2"/>
  <c r="AK1812" i="2"/>
  <c r="AG1811" i="2"/>
  <c r="AF1810" i="2"/>
  <c r="AG1810" i="2"/>
  <c r="X1809" i="2"/>
  <c r="Z1809" i="2"/>
  <c r="Z1805" i="2"/>
  <c r="X1805" i="2"/>
  <c r="AK1804" i="2"/>
  <c r="AG1803" i="2"/>
  <c r="AF1802" i="2"/>
  <c r="AG1802" i="2"/>
  <c r="X1801" i="2"/>
  <c r="Z1801" i="2"/>
  <c r="Z1797" i="2"/>
  <c r="X1797" i="2"/>
  <c r="AK1796" i="2"/>
  <c r="AG1795" i="2"/>
  <c r="AF1794" i="2"/>
  <c r="AG1794" i="2"/>
  <c r="X1793" i="2"/>
  <c r="Z1793" i="2"/>
  <c r="Z1789" i="2"/>
  <c r="X1789" i="2"/>
  <c r="AK1788" i="2"/>
  <c r="AG1787" i="2"/>
  <c r="AF1786" i="2"/>
  <c r="AG1786" i="2"/>
  <c r="X1785" i="2"/>
  <c r="Z1785" i="2"/>
  <c r="Z1781" i="2"/>
  <c r="X1781" i="2"/>
  <c r="AK1780" i="2"/>
  <c r="AG1779" i="2"/>
  <c r="AF1778" i="2"/>
  <c r="AG1778" i="2"/>
  <c r="X1777" i="2"/>
  <c r="Z1777" i="2"/>
  <c r="Z1773" i="2"/>
  <c r="X1773" i="2"/>
  <c r="AG1771" i="2"/>
  <c r="AF1770" i="2"/>
  <c r="AG1770" i="2"/>
  <c r="X1769" i="2"/>
  <c r="Z1769" i="2"/>
  <c r="Y1766" i="2"/>
  <c r="X1766" i="2"/>
  <c r="Z1766" i="2"/>
  <c r="AH1761" i="2"/>
  <c r="AG1761" i="2"/>
  <c r="AJ1741" i="2"/>
  <c r="AK1741" i="2"/>
  <c r="AK1723" i="2"/>
  <c r="AI1719" i="2"/>
  <c r="AK1716" i="2"/>
  <c r="AI2090" i="2"/>
  <c r="AA2066" i="2"/>
  <c r="AA2055" i="2"/>
  <c r="AI2050" i="2"/>
  <c r="AA2047" i="2"/>
  <c r="AA2042" i="2"/>
  <c r="AA2018" i="2"/>
  <c r="AA2010" i="2"/>
  <c r="AA2007" i="2"/>
  <c r="AA2002" i="2"/>
  <c r="AA1991" i="2"/>
  <c r="AA1986" i="2"/>
  <c r="AA1951" i="2"/>
  <c r="AA1946" i="2"/>
  <c r="AA1938" i="2"/>
  <c r="AA1935" i="2"/>
  <c r="AA1930" i="2"/>
  <c r="AA1887" i="2"/>
  <c r="AA1882" i="2"/>
  <c r="AA1874" i="2"/>
  <c r="AA1871" i="2"/>
  <c r="AA1866" i="2"/>
  <c r="AA1855" i="2"/>
  <c r="AF1850" i="2"/>
  <c r="AG1850" i="2"/>
  <c r="Y1846" i="2"/>
  <c r="X1846" i="2"/>
  <c r="AA1846" i="2" s="1"/>
  <c r="Z1845" i="2"/>
  <c r="X1845" i="2"/>
  <c r="AG1843" i="2"/>
  <c r="AF1842" i="2"/>
  <c r="AG1842" i="2"/>
  <c r="AF1838" i="2"/>
  <c r="AG1838" i="2"/>
  <c r="AF1836" i="2"/>
  <c r="AH1836" i="2"/>
  <c r="AH1833" i="2"/>
  <c r="AG1833" i="2"/>
  <c r="AK1829" i="2"/>
  <c r="AJ1829" i="2"/>
  <c r="AG1823" i="2"/>
  <c r="AF1823" i="2"/>
  <c r="Y1820" i="2"/>
  <c r="Z1820" i="2"/>
  <c r="Y1818" i="2"/>
  <c r="X1818" i="2"/>
  <c r="AA1818" i="2" s="1"/>
  <c r="AJ1815" i="2"/>
  <c r="AI1815" i="2"/>
  <c r="Y1814" i="2"/>
  <c r="X1814" i="2"/>
  <c r="AA1814" i="2" s="1"/>
  <c r="Y1810" i="2"/>
  <c r="X1810" i="2"/>
  <c r="AJ1807" i="2"/>
  <c r="AI1807" i="2"/>
  <c r="Y1806" i="2"/>
  <c r="X1806" i="2"/>
  <c r="AA1806" i="2" s="1"/>
  <c r="Y1802" i="2"/>
  <c r="X1802" i="2"/>
  <c r="AJ1799" i="2"/>
  <c r="AI1799" i="2"/>
  <c r="Y1798" i="2"/>
  <c r="X1798" i="2"/>
  <c r="AA1798" i="2" s="1"/>
  <c r="Y1794" i="2"/>
  <c r="X1794" i="2"/>
  <c r="AJ1791" i="2"/>
  <c r="AI1791" i="2"/>
  <c r="Y1790" i="2"/>
  <c r="X1790" i="2"/>
  <c r="AA1790" i="2" s="1"/>
  <c r="Y1786" i="2"/>
  <c r="X1786" i="2"/>
  <c r="AJ1783" i="2"/>
  <c r="AI1783" i="2"/>
  <c r="Y1782" i="2"/>
  <c r="X1782" i="2"/>
  <c r="AA1782" i="2" s="1"/>
  <c r="Y1778" i="2"/>
  <c r="X1778" i="2"/>
  <c r="AJ1775" i="2"/>
  <c r="AI1775" i="2"/>
  <c r="Y1774" i="2"/>
  <c r="X1774" i="2"/>
  <c r="AA1774" i="2" s="1"/>
  <c r="Y1770" i="2"/>
  <c r="X1770" i="2"/>
  <c r="AK1765" i="2"/>
  <c r="AJ1765" i="2"/>
  <c r="X1761" i="2"/>
  <c r="Y1761" i="2"/>
  <c r="Z1761" i="2"/>
  <c r="Y1758" i="2"/>
  <c r="X1758" i="2"/>
  <c r="Z1758" i="2"/>
  <c r="AH1753" i="2"/>
  <c r="AG1753" i="2"/>
  <c r="AF1746" i="2"/>
  <c r="AG1746" i="2"/>
  <c r="Y1740" i="2"/>
  <c r="X1740" i="2"/>
  <c r="AA1740" i="2" s="1"/>
  <c r="Z1740" i="2"/>
  <c r="Y1738" i="2"/>
  <c r="X1738" i="2"/>
  <c r="AA1738" i="2" s="1"/>
  <c r="Z1738" i="2"/>
  <c r="Y1736" i="2"/>
  <c r="X1736" i="2"/>
  <c r="AA1736" i="2" s="1"/>
  <c r="Z1736" i="2"/>
  <c r="AA1718" i="2"/>
  <c r="AJ1718" i="2"/>
  <c r="AI1718" i="2"/>
  <c r="AA1586" i="2"/>
  <c r="AI1843" i="2"/>
  <c r="AH1841" i="2"/>
  <c r="AK1837" i="2"/>
  <c r="AJ1832" i="2"/>
  <c r="AJ1830" i="2"/>
  <c r="AI1825" i="2"/>
  <c r="AJ1823" i="2"/>
  <c r="AH1821" i="2"/>
  <c r="AJ1820" i="2"/>
  <c r="AJ1818" i="2"/>
  <c r="AI1811" i="2"/>
  <c r="AJ1810" i="2"/>
  <c r="AI1803" i="2"/>
  <c r="AJ1802" i="2"/>
  <c r="AI1795" i="2"/>
  <c r="AJ1794" i="2"/>
  <c r="AI1787" i="2"/>
  <c r="AJ1786" i="2"/>
  <c r="AI1779" i="2"/>
  <c r="AJ1778" i="2"/>
  <c r="AI1771" i="2"/>
  <c r="AJ1770" i="2"/>
  <c r="AI1767" i="2"/>
  <c r="X1765" i="2"/>
  <c r="X1763" i="2"/>
  <c r="AA1763" i="2" s="1"/>
  <c r="AI1763" i="2"/>
  <c r="X1762" i="2"/>
  <c r="AJ1762" i="2"/>
  <c r="AI1759" i="2"/>
  <c r="X1757" i="2"/>
  <c r="X1755" i="2"/>
  <c r="AA1755" i="2" s="1"/>
  <c r="AI1755" i="2"/>
  <c r="X1754" i="2"/>
  <c r="AJ1754" i="2"/>
  <c r="AI1751" i="2"/>
  <c r="X1749" i="2"/>
  <c r="X1747" i="2"/>
  <c r="AA1747" i="2" s="1"/>
  <c r="AI1747" i="2"/>
  <c r="X1743" i="2"/>
  <c r="AA1743" i="2" s="1"/>
  <c r="AJ1743" i="2"/>
  <c r="AK1739" i="2"/>
  <c r="X1735" i="2"/>
  <c r="AA1735" i="2" s="1"/>
  <c r="AJ1735" i="2"/>
  <c r="AK1731" i="2"/>
  <c r="X1727" i="2"/>
  <c r="AA1727" i="2" s="1"/>
  <c r="AJ1727" i="2"/>
  <c r="X1726" i="2"/>
  <c r="AA1726" i="2" s="1"/>
  <c r="AJ1726" i="2"/>
  <c r="AK1724" i="2"/>
  <c r="X1723" i="2"/>
  <c r="AA1723" i="2" s="1"/>
  <c r="AJ1723" i="2"/>
  <c r="AK1720" i="2"/>
  <c r="AK1717" i="2"/>
  <c r="X1716" i="2"/>
  <c r="AJ1716" i="2"/>
  <c r="X1714" i="2"/>
  <c r="AA1714" i="2" s="1"/>
  <c r="AJ1714" i="2"/>
  <c r="X1712" i="2"/>
  <c r="AJ1712" i="2"/>
  <c r="Z1711" i="2"/>
  <c r="X1709" i="2"/>
  <c r="AJ1709" i="2"/>
  <c r="Z1707" i="2"/>
  <c r="AI1706" i="2"/>
  <c r="X1705" i="2"/>
  <c r="AA1705" i="2" s="1"/>
  <c r="AJ1705" i="2"/>
  <c r="AK1699" i="2"/>
  <c r="AA1695" i="2"/>
  <c r="AJ1692" i="2"/>
  <c r="AK1692" i="2"/>
  <c r="AA1687" i="2"/>
  <c r="AJ1687" i="2"/>
  <c r="Y1680" i="2"/>
  <c r="X1680" i="2"/>
  <c r="X1679" i="2"/>
  <c r="AA1679" i="2" s="1"/>
  <c r="AJ1679" i="2"/>
  <c r="X1678" i="2"/>
  <c r="AA1678" i="2" s="1"/>
  <c r="AJ1678" i="2"/>
  <c r="Y1677" i="2"/>
  <c r="AK1675" i="2"/>
  <c r="X1675" i="2"/>
  <c r="AJ1675" i="2"/>
  <c r="AA1674" i="2"/>
  <c r="AJ1674" i="2"/>
  <c r="AA1673" i="2"/>
  <c r="AK1668" i="2"/>
  <c r="AJ1668" i="2"/>
  <c r="AI1664" i="2"/>
  <c r="AI1663" i="2"/>
  <c r="AJ1661" i="2"/>
  <c r="X1659" i="2"/>
  <c r="AJ1659" i="2"/>
  <c r="AK1659" i="2"/>
  <c r="AK1656" i="2"/>
  <c r="Y1650" i="2"/>
  <c r="Z1650" i="2"/>
  <c r="AJ1648" i="2"/>
  <c r="AK1648" i="2"/>
  <c r="AI1646" i="2"/>
  <c r="AK1643" i="2"/>
  <c r="X1641" i="2"/>
  <c r="AA1641" i="2" s="1"/>
  <c r="Y1636" i="2"/>
  <c r="X1636" i="2"/>
  <c r="AA1636" i="2" s="1"/>
  <c r="AG1632" i="2"/>
  <c r="AI1630" i="2"/>
  <c r="X1628" i="2"/>
  <c r="AA1628" i="2" s="1"/>
  <c r="AJ1628" i="2"/>
  <c r="AH1626" i="2"/>
  <c r="AH1622" i="2"/>
  <c r="AG1622" i="2"/>
  <c r="AJ1618" i="2"/>
  <c r="AK1618" i="2"/>
  <c r="X1617" i="2"/>
  <c r="AA1617" i="2" s="1"/>
  <c r="X1615" i="2"/>
  <c r="AA1615" i="2" s="1"/>
  <c r="Y1613" i="2"/>
  <c r="Y1610" i="2"/>
  <c r="Z1610" i="2"/>
  <c r="Y1608" i="2"/>
  <c r="X1608" i="2"/>
  <c r="AA1608" i="2" s="1"/>
  <c r="AK1606" i="2"/>
  <c r="AJ1606" i="2"/>
  <c r="AK1604" i="2"/>
  <c r="AG1602" i="2"/>
  <c r="AG1600" i="2"/>
  <c r="AI1598" i="2"/>
  <c r="X1596" i="2"/>
  <c r="AA1596" i="2" s="1"/>
  <c r="AJ1596" i="2"/>
  <c r="AH1594" i="2"/>
  <c r="AH1590" i="2"/>
  <c r="AG1590" i="2"/>
  <c r="AA1587" i="2"/>
  <c r="AJ1586" i="2"/>
  <c r="AK1586" i="2"/>
  <c r="X1585" i="2"/>
  <c r="AA1585" i="2" s="1"/>
  <c r="X1583" i="2"/>
  <c r="AA1583" i="2" s="1"/>
  <c r="Y1581" i="2"/>
  <c r="AA1581" i="2" s="1"/>
  <c r="Y1578" i="2"/>
  <c r="AA1578" i="2" s="1"/>
  <c r="Z1578" i="2"/>
  <c r="Y1576" i="2"/>
  <c r="X1576" i="2"/>
  <c r="AA1576" i="2" s="1"/>
  <c r="AK1574" i="2"/>
  <c r="AA1574" i="2"/>
  <c r="AJ1574" i="2"/>
  <c r="AI1572" i="2"/>
  <c r="Z1570" i="2"/>
  <c r="X1570" i="2"/>
  <c r="AF1567" i="2"/>
  <c r="AO1565" i="2"/>
  <c r="AH1565" i="2"/>
  <c r="AI1564" i="2"/>
  <c r="Y1563" i="2"/>
  <c r="AA1563" i="2" s="1"/>
  <c r="AJ1562" i="2"/>
  <c r="AN1561" i="2"/>
  <c r="AO1561" i="2" s="1"/>
  <c r="X1559" i="2"/>
  <c r="Y1559" i="2"/>
  <c r="AF1557" i="2"/>
  <c r="AI1555" i="2"/>
  <c r="AK1555" i="2"/>
  <c r="AG1553" i="2"/>
  <c r="AK1551" i="2"/>
  <c r="X1549" i="2"/>
  <c r="Z1549" i="2"/>
  <c r="AO1543" i="2"/>
  <c r="AJ1540" i="2"/>
  <c r="AI1537" i="2"/>
  <c r="AF1535" i="2"/>
  <c r="AO1533" i="2"/>
  <c r="AH1533" i="2"/>
  <c r="AJ1532" i="2"/>
  <c r="AI1532" i="2"/>
  <c r="AF1531" i="2"/>
  <c r="X1529" i="2"/>
  <c r="Z1529" i="2"/>
  <c r="AH1523" i="2"/>
  <c r="AF1523" i="2"/>
  <c r="AH1519" i="2"/>
  <c r="AF1519" i="2"/>
  <c r="AH1515" i="2"/>
  <c r="AF1515" i="2"/>
  <c r="AH1511" i="2"/>
  <c r="AF1511" i="2"/>
  <c r="AH1507" i="2"/>
  <c r="AF1507" i="2"/>
  <c r="AH1503" i="2"/>
  <c r="AF1503" i="2"/>
  <c r="AH1499" i="2"/>
  <c r="AF1499" i="2"/>
  <c r="AH1495" i="2"/>
  <c r="AF1495" i="2"/>
  <c r="AH1491" i="2"/>
  <c r="AF1491" i="2"/>
  <c r="AH1487" i="2"/>
  <c r="AF1487" i="2"/>
  <c r="AH1483" i="2"/>
  <c r="AF1483" i="2"/>
  <c r="AJ1479" i="2"/>
  <c r="Y1478" i="2"/>
  <c r="X1478" i="2"/>
  <c r="AF1475" i="2"/>
  <c r="AH1475" i="2"/>
  <c r="AI1473" i="2"/>
  <c r="AJ1473" i="2"/>
  <c r="AI1471" i="2"/>
  <c r="AJ1471" i="2"/>
  <c r="AI1469" i="2"/>
  <c r="AJ1469" i="2"/>
  <c r="AH1467" i="2"/>
  <c r="AF1467" i="2"/>
  <c r="Y1466" i="2"/>
  <c r="X1466" i="2"/>
  <c r="X1461" i="2"/>
  <c r="Y1461" i="2"/>
  <c r="X1457" i="2"/>
  <c r="Y1457" i="2"/>
  <c r="X1455" i="2"/>
  <c r="AA1455" i="2" s="1"/>
  <c r="Y1455" i="2"/>
  <c r="X1453" i="2"/>
  <c r="Y1453" i="2"/>
  <c r="AJ1451" i="2"/>
  <c r="AN1450" i="2"/>
  <c r="AO1450" i="2" s="1"/>
  <c r="X1449" i="2"/>
  <c r="Y1449" i="2"/>
  <c r="AJ1447" i="2"/>
  <c r="Y1446" i="2"/>
  <c r="X1446" i="2"/>
  <c r="AF1443" i="2"/>
  <c r="AH1443" i="2"/>
  <c r="AI1441" i="2"/>
  <c r="AJ1441" i="2"/>
  <c r="AI1439" i="2"/>
  <c r="AJ1439" i="2"/>
  <c r="AI1437" i="2"/>
  <c r="AJ1437" i="2"/>
  <c r="AH1435" i="2"/>
  <c r="AF1435" i="2"/>
  <c r="Y1434" i="2"/>
  <c r="X1434" i="2"/>
  <c r="X1429" i="2"/>
  <c r="Y1429" i="2"/>
  <c r="X1425" i="2"/>
  <c r="Y1425" i="2"/>
  <c r="X1423" i="2"/>
  <c r="AA1423" i="2" s="1"/>
  <c r="Y1423" i="2"/>
  <c r="X1421" i="2"/>
  <c r="Y1421" i="2"/>
  <c r="AJ1419" i="2"/>
  <c r="AN1418" i="2"/>
  <c r="AO1418" i="2" s="1"/>
  <c r="X1417" i="2"/>
  <c r="Y1417" i="2"/>
  <c r="AJ1415" i="2"/>
  <c r="Y1414" i="2"/>
  <c r="X1414" i="2"/>
  <c r="AF1411" i="2"/>
  <c r="AH1411" i="2"/>
  <c r="AI1409" i="2"/>
  <c r="AJ1409" i="2"/>
  <c r="AI1407" i="2"/>
  <c r="AJ1407" i="2"/>
  <c r="AI1405" i="2"/>
  <c r="AJ1405" i="2"/>
  <c r="AH1403" i="2"/>
  <c r="AF1403" i="2"/>
  <c r="Y1402" i="2"/>
  <c r="X1402" i="2"/>
  <c r="AA1402" i="2" s="1"/>
  <c r="X1397" i="2"/>
  <c r="AA1397" i="2" s="1"/>
  <c r="Y1397" i="2"/>
  <c r="X1393" i="2"/>
  <c r="AA1393" i="2" s="1"/>
  <c r="Y1393" i="2"/>
  <c r="X1391" i="2"/>
  <c r="AA1391" i="2" s="1"/>
  <c r="Y1391" i="2"/>
  <c r="X1389" i="2"/>
  <c r="AA1389" i="2" s="1"/>
  <c r="Y1389" i="2"/>
  <c r="AJ1387" i="2"/>
  <c r="AN1386" i="2"/>
  <c r="AO1386" i="2" s="1"/>
  <c r="X1385" i="2"/>
  <c r="AA1385" i="2" s="1"/>
  <c r="Y1385" i="2"/>
  <c r="AJ1383" i="2"/>
  <c r="Y1382" i="2"/>
  <c r="X1382" i="2"/>
  <c r="AA1382" i="2" s="1"/>
  <c r="AF1379" i="2"/>
  <c r="AH1379" i="2"/>
  <c r="AI1377" i="2"/>
  <c r="AJ1377" i="2"/>
  <c r="AI1375" i="2"/>
  <c r="AJ1375" i="2"/>
  <c r="AI1373" i="2"/>
  <c r="AJ1373" i="2"/>
  <c r="AH1371" i="2"/>
  <c r="AF1371" i="2"/>
  <c r="Y1370" i="2"/>
  <c r="X1370" i="2"/>
  <c r="AA1370" i="2" s="1"/>
  <c r="X1365" i="2"/>
  <c r="AA1365" i="2" s="1"/>
  <c r="Y1365" i="2"/>
  <c r="AO1364" i="2"/>
  <c r="X1353" i="2"/>
  <c r="AA1353" i="2" s="1"/>
  <c r="Y1353" i="2"/>
  <c r="Z1353" i="2"/>
  <c r="X1351" i="2"/>
  <c r="Y1351" i="2"/>
  <c r="Z1351" i="2"/>
  <c r="X1349" i="2"/>
  <c r="AA1349" i="2" s="1"/>
  <c r="Y1349" i="2"/>
  <c r="Z1349" i="2"/>
  <c r="AO1348" i="2"/>
  <c r="X1337" i="2"/>
  <c r="Y1337" i="2"/>
  <c r="Z1337" i="2"/>
  <c r="X1335" i="2"/>
  <c r="AA1335" i="2" s="1"/>
  <c r="Y1335" i="2"/>
  <c r="Z1335" i="2"/>
  <c r="X1333" i="2"/>
  <c r="Y1333" i="2"/>
  <c r="Z1333" i="2"/>
  <c r="AO1332" i="2"/>
  <c r="X1321" i="2"/>
  <c r="Y1321" i="2"/>
  <c r="Z1321" i="2"/>
  <c r="X1319" i="2"/>
  <c r="Y1319" i="2"/>
  <c r="Z1319" i="2"/>
  <c r="X1317" i="2"/>
  <c r="Y1317" i="2"/>
  <c r="Z1317" i="2"/>
  <c r="AO1316" i="2"/>
  <c r="X1305" i="2"/>
  <c r="Y1305" i="2"/>
  <c r="Z1305" i="2"/>
  <c r="X1303" i="2"/>
  <c r="AA1303" i="2" s="1"/>
  <c r="Y1303" i="2"/>
  <c r="Z1303" i="2"/>
  <c r="X1301" i="2"/>
  <c r="Y1301" i="2"/>
  <c r="Z1301" i="2"/>
  <c r="AO1300" i="2"/>
  <c r="X1289" i="2"/>
  <c r="Y1289" i="2"/>
  <c r="Z1289" i="2"/>
  <c r="X1287" i="2"/>
  <c r="Y1287" i="2"/>
  <c r="Z1287" i="2"/>
  <c r="X1285" i="2"/>
  <c r="Y1285" i="2"/>
  <c r="Z1285" i="2"/>
  <c r="AO1284" i="2"/>
  <c r="X1273" i="2"/>
  <c r="Y1273" i="2"/>
  <c r="Z1273" i="2"/>
  <c r="X1271" i="2"/>
  <c r="AA1271" i="2" s="1"/>
  <c r="Y1271" i="2"/>
  <c r="Z1271" i="2"/>
  <c r="X1269" i="2"/>
  <c r="Y1269" i="2"/>
  <c r="Z1269" i="2"/>
  <c r="AO1268" i="2"/>
  <c r="AN1212" i="2"/>
  <c r="AO1212" i="2" s="1"/>
  <c r="AN1204" i="2"/>
  <c r="AO1204" i="2" s="1"/>
  <c r="AN1132" i="2"/>
  <c r="AO1132" i="2"/>
  <c r="AN1108" i="2"/>
  <c r="AO1108" i="2"/>
  <c r="AN1102" i="2"/>
  <c r="AO1102" i="2"/>
  <c r="AA1713" i="2"/>
  <c r="Y1711" i="2"/>
  <c r="AA1711" i="2" s="1"/>
  <c r="Z1710" i="2"/>
  <c r="Y1707" i="2"/>
  <c r="AA1703" i="2"/>
  <c r="Z1700" i="2"/>
  <c r="Z1698" i="2"/>
  <c r="Z1696" i="2"/>
  <c r="Y1692" i="2"/>
  <c r="Z1692" i="2"/>
  <c r="AK1684" i="2"/>
  <c r="Y1684" i="2"/>
  <c r="X1684" i="2"/>
  <c r="Z1681" i="2"/>
  <c r="Z1670" i="2"/>
  <c r="Z1669" i="2"/>
  <c r="Y1667" i="2"/>
  <c r="Y1654" i="2"/>
  <c r="X1654" i="2"/>
  <c r="AI1650" i="2"/>
  <c r="Y1648" i="2"/>
  <c r="Z1648" i="2"/>
  <c r="AJ1645" i="2"/>
  <c r="AK1645" i="2"/>
  <c r="Y1642" i="2"/>
  <c r="X1642" i="2"/>
  <c r="AA1642" i="2" s="1"/>
  <c r="Y1639" i="2"/>
  <c r="Z1637" i="2"/>
  <c r="Y1633" i="2"/>
  <c r="Z1631" i="2"/>
  <c r="AH1630" i="2"/>
  <c r="AG1630" i="2"/>
  <c r="Z1629" i="2"/>
  <c r="AJ1626" i="2"/>
  <c r="AK1626" i="2"/>
  <c r="Y1618" i="2"/>
  <c r="Z1618" i="2"/>
  <c r="AK1616" i="2"/>
  <c r="Y1616" i="2"/>
  <c r="X1616" i="2"/>
  <c r="AA1616" i="2" s="1"/>
  <c r="Z1612" i="2"/>
  <c r="Y1601" i="2"/>
  <c r="Z1599" i="2"/>
  <c r="AH1598" i="2"/>
  <c r="AG1598" i="2"/>
  <c r="Z1597" i="2"/>
  <c r="AA1595" i="2"/>
  <c r="AJ1594" i="2"/>
  <c r="AK1594" i="2"/>
  <c r="Y1586" i="2"/>
  <c r="Z1586" i="2"/>
  <c r="AK1584" i="2"/>
  <c r="Y1584" i="2"/>
  <c r="X1584" i="2"/>
  <c r="Z1580" i="2"/>
  <c r="AH1571" i="2"/>
  <c r="AJ1569" i="2"/>
  <c r="Z1568" i="2"/>
  <c r="X1568" i="2"/>
  <c r="AI1566" i="2"/>
  <c r="AN1553" i="2"/>
  <c r="AO1553" i="2"/>
  <c r="AH1551" i="2"/>
  <c r="X1551" i="2"/>
  <c r="Y1551" i="2"/>
  <c r="Z1547" i="2"/>
  <c r="AI1547" i="2"/>
  <c r="AK1547" i="2"/>
  <c r="AG1541" i="2"/>
  <c r="X1541" i="2"/>
  <c r="Z1541" i="2"/>
  <c r="AI1538" i="2"/>
  <c r="AH1537" i="2"/>
  <c r="AI1534" i="2"/>
  <c r="AJ1530" i="2"/>
  <c r="AI1530" i="2"/>
  <c r="AG1527" i="2"/>
  <c r="X1527" i="2"/>
  <c r="Z1527" i="2"/>
  <c r="AN1525" i="2"/>
  <c r="AO1525" i="2"/>
  <c r="AJ1524" i="2"/>
  <c r="AI1524" i="2"/>
  <c r="AN1521" i="2"/>
  <c r="AO1521" i="2"/>
  <c r="AJ1520" i="2"/>
  <c r="AI1520" i="2"/>
  <c r="AN1517" i="2"/>
  <c r="AO1517" i="2"/>
  <c r="AJ1516" i="2"/>
  <c r="AI1516" i="2"/>
  <c r="AN1513" i="2"/>
  <c r="AO1513" i="2"/>
  <c r="AJ1512" i="2"/>
  <c r="AI1512" i="2"/>
  <c r="AN1509" i="2"/>
  <c r="AO1509" i="2"/>
  <c r="AJ1508" i="2"/>
  <c r="AI1508" i="2"/>
  <c r="AN1505" i="2"/>
  <c r="AO1505" i="2"/>
  <c r="AJ1504" i="2"/>
  <c r="AI1504" i="2"/>
  <c r="AN1501" i="2"/>
  <c r="AO1501" i="2"/>
  <c r="AJ1500" i="2"/>
  <c r="AI1500" i="2"/>
  <c r="AN1497" i="2"/>
  <c r="AO1497" i="2"/>
  <c r="AJ1496" i="2"/>
  <c r="AI1496" i="2"/>
  <c r="AN1493" i="2"/>
  <c r="AO1493" i="2"/>
  <c r="AJ1492" i="2"/>
  <c r="AI1492" i="2"/>
  <c r="AN1489" i="2"/>
  <c r="AO1489" i="2"/>
  <c r="AJ1488" i="2"/>
  <c r="AI1488" i="2"/>
  <c r="AN1485" i="2"/>
  <c r="AO1485" i="2"/>
  <c r="AJ1484" i="2"/>
  <c r="AI1484" i="2"/>
  <c r="AN1481" i="2"/>
  <c r="AO1481" i="2"/>
  <c r="AJ1480" i="2"/>
  <c r="AI1480" i="2"/>
  <c r="X1479" i="2"/>
  <c r="Y1479" i="2"/>
  <c r="AJ1477" i="2"/>
  <c r="Y1474" i="2"/>
  <c r="X1474" i="2"/>
  <c r="AK1473" i="2"/>
  <c r="Y1472" i="2"/>
  <c r="X1472" i="2"/>
  <c r="AK1471" i="2"/>
  <c r="Y1470" i="2"/>
  <c r="X1470" i="2"/>
  <c r="AK1469" i="2"/>
  <c r="AJ1465" i="2"/>
  <c r="Y1464" i="2"/>
  <c r="X1464" i="2"/>
  <c r="AI1460" i="2"/>
  <c r="AO1460" i="2"/>
  <c r="AN1458" i="2"/>
  <c r="AO1458" i="2" s="1"/>
  <c r="AI1452" i="2"/>
  <c r="AO1452" i="2"/>
  <c r="X1447" i="2"/>
  <c r="Y1447" i="2"/>
  <c r="AJ1445" i="2"/>
  <c r="Y1442" i="2"/>
  <c r="X1442" i="2"/>
  <c r="AK1441" i="2"/>
  <c r="Y1440" i="2"/>
  <c r="X1440" i="2"/>
  <c r="AK1439" i="2"/>
  <c r="Y1438" i="2"/>
  <c r="X1438" i="2"/>
  <c r="AJ1433" i="2"/>
  <c r="Y1432" i="2"/>
  <c r="X1432" i="2"/>
  <c r="AI1428" i="2"/>
  <c r="AO1428" i="2"/>
  <c r="AN1426" i="2"/>
  <c r="AO1426" i="2" s="1"/>
  <c r="AI1420" i="2"/>
  <c r="AO1420" i="2"/>
  <c r="X1415" i="2"/>
  <c r="Y1415" i="2"/>
  <c r="AJ1413" i="2"/>
  <c r="Y1410" i="2"/>
  <c r="X1410" i="2"/>
  <c r="AK1409" i="2"/>
  <c r="Y1408" i="2"/>
  <c r="X1408" i="2"/>
  <c r="Y1406" i="2"/>
  <c r="X1406" i="2"/>
  <c r="AJ1401" i="2"/>
  <c r="Y1400" i="2"/>
  <c r="X1400" i="2"/>
  <c r="AA1400" i="2" s="1"/>
  <c r="AI1396" i="2"/>
  <c r="AO1396" i="2"/>
  <c r="AN1394" i="2"/>
  <c r="AO1394" i="2" s="1"/>
  <c r="AI1388" i="2"/>
  <c r="AO1388" i="2"/>
  <c r="X1383" i="2"/>
  <c r="AA1383" i="2" s="1"/>
  <c r="Y1383" i="2"/>
  <c r="AJ1381" i="2"/>
  <c r="Y1378" i="2"/>
  <c r="X1378" i="2"/>
  <c r="AA1378" i="2" s="1"/>
  <c r="AK1377" i="2"/>
  <c r="Y1376" i="2"/>
  <c r="X1376" i="2"/>
  <c r="AA1376" i="2" s="1"/>
  <c r="Y1374" i="2"/>
  <c r="X1374" i="2"/>
  <c r="AA1374" i="2" s="1"/>
  <c r="AJ1369" i="2"/>
  <c r="Y1368" i="2"/>
  <c r="X1368" i="2"/>
  <c r="AA1368" i="2" s="1"/>
  <c r="AI1357" i="2"/>
  <c r="AJ1357" i="2"/>
  <c r="AK1357" i="2"/>
  <c r="AN1354" i="2"/>
  <c r="AO1354" i="2" s="1"/>
  <c r="AI1341" i="2"/>
  <c r="AJ1341" i="2"/>
  <c r="AK1341" i="2"/>
  <c r="AN1338" i="2"/>
  <c r="AO1338" i="2" s="1"/>
  <c r="AI1325" i="2"/>
  <c r="AJ1325" i="2"/>
  <c r="AK1325" i="2"/>
  <c r="AN1322" i="2"/>
  <c r="AO1322" i="2" s="1"/>
  <c r="AI1309" i="2"/>
  <c r="AJ1309" i="2"/>
  <c r="AK1309" i="2"/>
  <c r="AO1306" i="2"/>
  <c r="AN1306" i="2"/>
  <c r="AI1293" i="2"/>
  <c r="AJ1293" i="2"/>
  <c r="AK1293" i="2"/>
  <c r="AN1290" i="2"/>
  <c r="AO1290" i="2" s="1"/>
  <c r="AI1277" i="2"/>
  <c r="AJ1277" i="2"/>
  <c r="AK1277" i="2"/>
  <c r="AN1274" i="2"/>
  <c r="AO1274" i="2" s="1"/>
  <c r="AO1220" i="2"/>
  <c r="AN1220" i="2"/>
  <c r="AN1116" i="2"/>
  <c r="AO1116" i="2"/>
  <c r="AN1092" i="2"/>
  <c r="AO1092" i="2" s="1"/>
  <c r="AN1086" i="2"/>
  <c r="AO1086" i="2"/>
  <c r="AJ1848" i="2"/>
  <c r="AJ1846" i="2"/>
  <c r="AI1841" i="2"/>
  <c r="AJ1839" i="2"/>
  <c r="Z1838" i="2"/>
  <c r="AH1837" i="2"/>
  <c r="AJ1836" i="2"/>
  <c r="AJ1834" i="2"/>
  <c r="AI1827" i="2"/>
  <c r="AH1825" i="2"/>
  <c r="AK1821" i="2"/>
  <c r="AJ1816" i="2"/>
  <c r="AJ1814" i="2"/>
  <c r="AJ1808" i="2"/>
  <c r="AJ1806" i="2"/>
  <c r="AJ1800" i="2"/>
  <c r="AJ1798" i="2"/>
  <c r="AJ1792" i="2"/>
  <c r="AJ1790" i="2"/>
  <c r="AJ1784" i="2"/>
  <c r="AJ1782" i="2"/>
  <c r="AJ1776" i="2"/>
  <c r="AJ1774" i="2"/>
  <c r="AJ1768" i="2"/>
  <c r="AJ1766" i="2"/>
  <c r="AJ1760" i="2"/>
  <c r="AJ1758" i="2"/>
  <c r="AJ1752" i="2"/>
  <c r="AJ1750" i="2"/>
  <c r="AN1745" i="2"/>
  <c r="AO1745" i="2" s="1"/>
  <c r="AJ1744" i="2"/>
  <c r="AJ1740" i="2"/>
  <c r="AJ1738" i="2"/>
  <c r="AJ1736" i="2"/>
  <c r="AJ1732" i="2"/>
  <c r="AJ1730" i="2"/>
  <c r="AJ1728" i="2"/>
  <c r="AJ1725" i="2"/>
  <c r="AJ1721" i="2"/>
  <c r="Z1718" i="2"/>
  <c r="AK1715" i="2"/>
  <c r="AJ1711" i="2"/>
  <c r="X1710" i="2"/>
  <c r="AJ1710" i="2"/>
  <c r="AK1708" i="2"/>
  <c r="Z1708" i="2"/>
  <c r="AJ1707" i="2"/>
  <c r="Z1706" i="2"/>
  <c r="AK1704" i="2"/>
  <c r="Z1704" i="2"/>
  <c r="AK1701" i="2"/>
  <c r="X1700" i="2"/>
  <c r="AJ1700" i="2"/>
  <c r="X1698" i="2"/>
  <c r="AJ1698" i="2"/>
  <c r="X1696" i="2"/>
  <c r="AJ1696" i="2"/>
  <c r="Z1695" i="2"/>
  <c r="Y1693" i="2"/>
  <c r="AK1691" i="2"/>
  <c r="Y1690" i="2"/>
  <c r="AA1690" i="2" s="1"/>
  <c r="Z1690" i="2"/>
  <c r="AJ1688" i="2"/>
  <c r="AK1688" i="2"/>
  <c r="AI1686" i="2"/>
  <c r="Z1685" i="2"/>
  <c r="AK1683" i="2"/>
  <c r="X1681" i="2"/>
  <c r="AJ1676" i="2"/>
  <c r="Z1673" i="2"/>
  <c r="AI1671" i="2"/>
  <c r="X1670" i="2"/>
  <c r="AA1670" i="2" s="1"/>
  <c r="AJ1670" i="2"/>
  <c r="Y1669" i="2"/>
  <c r="X1667" i="2"/>
  <c r="AJ1667" i="2"/>
  <c r="AA1666" i="2"/>
  <c r="AJ1666" i="2"/>
  <c r="AA1665" i="2"/>
  <c r="Z1663" i="2"/>
  <c r="AA1663" i="2" s="1"/>
  <c r="AK1660" i="2"/>
  <c r="Z1660" i="2"/>
  <c r="AA1657" i="2"/>
  <c r="AJ1657" i="2"/>
  <c r="AA1655" i="2"/>
  <c r="AJ1652" i="2"/>
  <c r="AK1652" i="2"/>
  <c r="Z1651" i="2"/>
  <c r="Y1649" i="2"/>
  <c r="AJ1647" i="2"/>
  <c r="AK1640" i="2"/>
  <c r="Y1640" i="2"/>
  <c r="X1640" i="2"/>
  <c r="AA1640" i="2" s="1"/>
  <c r="X1639" i="2"/>
  <c r="AA1639" i="2" s="1"/>
  <c r="AJ1639" i="2"/>
  <c r="AJ1638" i="2"/>
  <c r="X1637" i="2"/>
  <c r="AA1637" i="2" s="1"/>
  <c r="AJ1637" i="2"/>
  <c r="AK1637" i="2"/>
  <c r="AJ1635" i="2"/>
  <c r="X1633" i="2"/>
  <c r="AA1633" i="2" s="1"/>
  <c r="X1631" i="2"/>
  <c r="AA1631" i="2" s="1"/>
  <c r="Y1629" i="2"/>
  <c r="AI1626" i="2"/>
  <c r="Y1626" i="2"/>
  <c r="Z1626" i="2"/>
  <c r="AK1624" i="2"/>
  <c r="Y1624" i="2"/>
  <c r="X1624" i="2"/>
  <c r="AA1624" i="2" s="1"/>
  <c r="AJ1622" i="2"/>
  <c r="AK1620" i="2"/>
  <c r="Z1620" i="2"/>
  <c r="AG1618" i="2"/>
  <c r="AG1616" i="2"/>
  <c r="X1612" i="2"/>
  <c r="AA1612" i="2" s="1"/>
  <c r="AJ1612" i="2"/>
  <c r="AH1610" i="2"/>
  <c r="Y1609" i="2"/>
  <c r="Z1607" i="2"/>
  <c r="AH1606" i="2"/>
  <c r="AG1606" i="2"/>
  <c r="Z1605" i="2"/>
  <c r="AJ1602" i="2"/>
  <c r="AK1602" i="2"/>
  <c r="X1601" i="2"/>
  <c r="AA1601" i="2" s="1"/>
  <c r="X1599" i="2"/>
  <c r="AA1599" i="2" s="1"/>
  <c r="Y1597" i="2"/>
  <c r="AI1594" i="2"/>
  <c r="Y1594" i="2"/>
  <c r="AA1594" i="2" s="1"/>
  <c r="Z1594" i="2"/>
  <c r="AK1592" i="2"/>
  <c r="Y1592" i="2"/>
  <c r="X1592" i="2"/>
  <c r="AA1592" i="2" s="1"/>
  <c r="AA1590" i="2"/>
  <c r="AJ1590" i="2"/>
  <c r="AA1589" i="2"/>
  <c r="AK1588" i="2"/>
  <c r="Z1588" i="2"/>
  <c r="AG1586" i="2"/>
  <c r="AG1584" i="2"/>
  <c r="X1580" i="2"/>
  <c r="AA1580" i="2" s="1"/>
  <c r="AJ1580" i="2"/>
  <c r="AH1578" i="2"/>
  <c r="Y1577" i="2"/>
  <c r="Z1575" i="2"/>
  <c r="AA1575" i="2" s="1"/>
  <c r="AH1574" i="2"/>
  <c r="AG1574" i="2"/>
  <c r="AK1573" i="2"/>
  <c r="AF1571" i="2"/>
  <c r="AH1569" i="2"/>
  <c r="AK1567" i="2"/>
  <c r="AG1565" i="2"/>
  <c r="X1565" i="2"/>
  <c r="AA1565" i="2" s="1"/>
  <c r="Z1565" i="2"/>
  <c r="AH1561" i="2"/>
  <c r="AO1559" i="2"/>
  <c r="AI1558" i="2"/>
  <c r="AJ1556" i="2"/>
  <c r="AA1555" i="2"/>
  <c r="AI1553" i="2"/>
  <c r="AF1551" i="2"/>
  <c r="AO1549" i="2"/>
  <c r="AH1549" i="2"/>
  <c r="AI1548" i="2"/>
  <c r="Y1547" i="2"/>
  <c r="AA1547" i="2" s="1"/>
  <c r="AJ1546" i="2"/>
  <c r="AN1545" i="2"/>
  <c r="AO1545" i="2"/>
  <c r="AH1543" i="2"/>
  <c r="X1543" i="2"/>
  <c r="Y1543" i="2"/>
  <c r="AF1541" i="2"/>
  <c r="Z1539" i="2"/>
  <c r="AA1539" i="2" s="1"/>
  <c r="AI1539" i="2"/>
  <c r="AK1539" i="2"/>
  <c r="AG1537" i="2"/>
  <c r="AK1535" i="2"/>
  <c r="AG1533" i="2"/>
  <c r="X1533" i="2"/>
  <c r="Z1533" i="2"/>
  <c r="AO1529" i="2"/>
  <c r="AH1529" i="2"/>
  <c r="AJ1528" i="2"/>
  <c r="AI1528" i="2"/>
  <c r="AF1527" i="2"/>
  <c r="AH1525" i="2"/>
  <c r="AF1525" i="2"/>
  <c r="AH1521" i="2"/>
  <c r="AF1521" i="2"/>
  <c r="AH1517" i="2"/>
  <c r="AF1517" i="2"/>
  <c r="AH1513" i="2"/>
  <c r="AF1513" i="2"/>
  <c r="AH1509" i="2"/>
  <c r="AF1509" i="2"/>
  <c r="AH1505" i="2"/>
  <c r="AF1505" i="2"/>
  <c r="AH1501" i="2"/>
  <c r="AF1501" i="2"/>
  <c r="AH1497" i="2"/>
  <c r="AF1497" i="2"/>
  <c r="AH1493" i="2"/>
  <c r="AF1493" i="2"/>
  <c r="AH1489" i="2"/>
  <c r="AF1489" i="2"/>
  <c r="AH1485" i="2"/>
  <c r="AF1485" i="2"/>
  <c r="AH1481" i="2"/>
  <c r="AF1481" i="2"/>
  <c r="X1477" i="2"/>
  <c r="Y1477" i="2"/>
  <c r="X1473" i="2"/>
  <c r="Y1473" i="2"/>
  <c r="X1471" i="2"/>
  <c r="Y1471" i="2"/>
  <c r="X1469" i="2"/>
  <c r="Y1469" i="2"/>
  <c r="AN1466" i="2"/>
  <c r="AO1466" i="2" s="1"/>
  <c r="X1465" i="2"/>
  <c r="Y1465" i="2"/>
  <c r="Y1462" i="2"/>
  <c r="X1462" i="2"/>
  <c r="AF1459" i="2"/>
  <c r="AH1459" i="2"/>
  <c r="AI1457" i="2"/>
  <c r="AJ1457" i="2"/>
  <c r="AI1455" i="2"/>
  <c r="AJ1455" i="2"/>
  <c r="AI1453" i="2"/>
  <c r="AJ1453" i="2"/>
  <c r="AH1451" i="2"/>
  <c r="AF1451" i="2"/>
  <c r="Y1450" i="2"/>
  <c r="X1450" i="2"/>
  <c r="X1445" i="2"/>
  <c r="Y1445" i="2"/>
  <c r="X1441" i="2"/>
  <c r="Y1441" i="2"/>
  <c r="X1439" i="2"/>
  <c r="Y1439" i="2"/>
  <c r="X1437" i="2"/>
  <c r="Y1437" i="2"/>
  <c r="AN1434" i="2"/>
  <c r="AO1434" i="2" s="1"/>
  <c r="X1433" i="2"/>
  <c r="Y1433" i="2"/>
  <c r="Y1430" i="2"/>
  <c r="X1430" i="2"/>
  <c r="AF1427" i="2"/>
  <c r="AH1427" i="2"/>
  <c r="AI1425" i="2"/>
  <c r="AJ1425" i="2"/>
  <c r="AI1423" i="2"/>
  <c r="AJ1423" i="2"/>
  <c r="AI1421" i="2"/>
  <c r="AJ1421" i="2"/>
  <c r="AH1419" i="2"/>
  <c r="AF1419" i="2"/>
  <c r="Y1418" i="2"/>
  <c r="X1418" i="2"/>
  <c r="X1413" i="2"/>
  <c r="Y1413" i="2"/>
  <c r="X1409" i="2"/>
  <c r="Y1409" i="2"/>
  <c r="X1407" i="2"/>
  <c r="Y1407" i="2"/>
  <c r="X1405" i="2"/>
  <c r="Y1405" i="2"/>
  <c r="AN1402" i="2"/>
  <c r="AO1402" i="2" s="1"/>
  <c r="X1401" i="2"/>
  <c r="AA1401" i="2" s="1"/>
  <c r="Y1401" i="2"/>
  <c r="Y1398" i="2"/>
  <c r="X1398" i="2"/>
  <c r="AA1398" i="2" s="1"/>
  <c r="AF1395" i="2"/>
  <c r="AH1395" i="2"/>
  <c r="AI1393" i="2"/>
  <c r="AJ1393" i="2"/>
  <c r="AI1391" i="2"/>
  <c r="AJ1391" i="2"/>
  <c r="AI1389" i="2"/>
  <c r="AJ1389" i="2"/>
  <c r="AH1387" i="2"/>
  <c r="AF1387" i="2"/>
  <c r="Y1386" i="2"/>
  <c r="X1386" i="2"/>
  <c r="AA1386" i="2" s="1"/>
  <c r="X1381" i="2"/>
  <c r="AA1381" i="2" s="1"/>
  <c r="Y1381" i="2"/>
  <c r="X1377" i="2"/>
  <c r="AA1377" i="2" s="1"/>
  <c r="Y1377" i="2"/>
  <c r="X1375" i="2"/>
  <c r="AA1375" i="2" s="1"/>
  <c r="Y1375" i="2"/>
  <c r="X1373" i="2"/>
  <c r="AA1373" i="2" s="1"/>
  <c r="Y1373" i="2"/>
  <c r="AN1370" i="2"/>
  <c r="AO1370" i="2" s="1"/>
  <c r="X1369" i="2"/>
  <c r="AA1369" i="2" s="1"/>
  <c r="Y1369" i="2"/>
  <c r="Y1366" i="2"/>
  <c r="X1366" i="2"/>
  <c r="AA1366" i="2" s="1"/>
  <c r="AJ1364" i="2"/>
  <c r="AI1364" i="2"/>
  <c r="AI1359" i="2"/>
  <c r="AJ1359" i="2"/>
  <c r="AK1359" i="2"/>
  <c r="AJ1348" i="2"/>
  <c r="AI1348" i="2"/>
  <c r="AI1343" i="2"/>
  <c r="AJ1343" i="2"/>
  <c r="AK1343" i="2"/>
  <c r="AJ1332" i="2"/>
  <c r="AI1332" i="2"/>
  <c r="AI1327" i="2"/>
  <c r="AJ1327" i="2"/>
  <c r="AK1327" i="2"/>
  <c r="AJ1316" i="2"/>
  <c r="AI1316" i="2"/>
  <c r="AI1311" i="2"/>
  <c r="AJ1311" i="2"/>
  <c r="AK1311" i="2"/>
  <c r="AJ1300" i="2"/>
  <c r="AI1300" i="2"/>
  <c r="AI1295" i="2"/>
  <c r="AJ1295" i="2"/>
  <c r="AK1295" i="2"/>
  <c r="AJ1284" i="2"/>
  <c r="AI1284" i="2"/>
  <c r="AI1279" i="2"/>
  <c r="AJ1279" i="2"/>
  <c r="AK1279" i="2"/>
  <c r="AJ1268" i="2"/>
  <c r="AI1268" i="2"/>
  <c r="AI1263" i="2"/>
  <c r="AJ1263" i="2"/>
  <c r="AK1263" i="2"/>
  <c r="AO1244" i="2"/>
  <c r="AN1244" i="2"/>
  <c r="AN1236" i="2"/>
  <c r="AO1236" i="2" s="1"/>
  <c r="AN1134" i="2"/>
  <c r="AO1134" i="2" s="1"/>
  <c r="AN1100" i="2"/>
  <c r="AO1100" i="2"/>
  <c r="AA1706" i="2"/>
  <c r="AA1697" i="2"/>
  <c r="Y1694" i="2"/>
  <c r="X1694" i="2"/>
  <c r="AA1694" i="2" s="1"/>
  <c r="Y1688" i="2"/>
  <c r="Z1688" i="2"/>
  <c r="AJ1685" i="2"/>
  <c r="AK1685" i="2"/>
  <c r="Y1682" i="2"/>
  <c r="X1682" i="2"/>
  <c r="Y1662" i="2"/>
  <c r="Z1662" i="2"/>
  <c r="AA1662" i="2" s="1"/>
  <c r="Y1652" i="2"/>
  <c r="Z1652" i="2"/>
  <c r="AA1650" i="2"/>
  <c r="Y1644" i="2"/>
  <c r="X1644" i="2"/>
  <c r="AA1644" i="2" s="1"/>
  <c r="Y1634" i="2"/>
  <c r="Z1634" i="2"/>
  <c r="Y1632" i="2"/>
  <c r="X1632" i="2"/>
  <c r="AA1632" i="2" s="1"/>
  <c r="AH1614" i="2"/>
  <c r="AG1614" i="2"/>
  <c r="AJ1610" i="2"/>
  <c r="AK1610" i="2"/>
  <c r="Y1602" i="2"/>
  <c r="Z1602" i="2"/>
  <c r="Y1600" i="2"/>
  <c r="X1600" i="2"/>
  <c r="AA1600" i="2" s="1"/>
  <c r="AA1588" i="2"/>
  <c r="AH1582" i="2"/>
  <c r="AG1582" i="2"/>
  <c r="AJ1578" i="2"/>
  <c r="AK1578" i="2"/>
  <c r="AA1577" i="2"/>
  <c r="AN1572" i="2"/>
  <c r="AO1572" i="2"/>
  <c r="X1567" i="2"/>
  <c r="AA1567" i="2" s="1"/>
  <c r="Y1567" i="2"/>
  <c r="AI1563" i="2"/>
  <c r="AK1563" i="2"/>
  <c r="X1557" i="2"/>
  <c r="AA1557" i="2" s="1"/>
  <c r="Z1557" i="2"/>
  <c r="AN1537" i="2"/>
  <c r="AO1537" i="2"/>
  <c r="X1535" i="2"/>
  <c r="Y1535" i="2"/>
  <c r="X1531" i="2"/>
  <c r="Z1531" i="2"/>
  <c r="AJ1526" i="2"/>
  <c r="AI1526" i="2"/>
  <c r="AN1523" i="2"/>
  <c r="AO1523" i="2"/>
  <c r="AJ1522" i="2"/>
  <c r="AI1522" i="2"/>
  <c r="AN1519" i="2"/>
  <c r="AO1519" i="2"/>
  <c r="AJ1518" i="2"/>
  <c r="AI1518" i="2"/>
  <c r="AN1515" i="2"/>
  <c r="AO1515" i="2"/>
  <c r="AJ1514" i="2"/>
  <c r="AI1514" i="2"/>
  <c r="AN1511" i="2"/>
  <c r="AO1511" i="2"/>
  <c r="AJ1510" i="2"/>
  <c r="AI1510" i="2"/>
  <c r="AN1507" i="2"/>
  <c r="AO1507" i="2"/>
  <c r="AJ1506" i="2"/>
  <c r="AI1506" i="2"/>
  <c r="AN1503" i="2"/>
  <c r="AO1503" i="2"/>
  <c r="AJ1502" i="2"/>
  <c r="AI1502" i="2"/>
  <c r="AN1499" i="2"/>
  <c r="AO1499" i="2"/>
  <c r="AJ1498" i="2"/>
  <c r="AI1498" i="2"/>
  <c r="AN1495" i="2"/>
  <c r="AO1495" i="2"/>
  <c r="AJ1494" i="2"/>
  <c r="AI1494" i="2"/>
  <c r="AN1491" i="2"/>
  <c r="AO1491" i="2"/>
  <c r="AJ1490" i="2"/>
  <c r="AI1490" i="2"/>
  <c r="AN1487" i="2"/>
  <c r="AO1487" i="2"/>
  <c r="AJ1486" i="2"/>
  <c r="AI1486" i="2"/>
  <c r="AN1483" i="2"/>
  <c r="AO1483" i="2"/>
  <c r="AJ1482" i="2"/>
  <c r="AI1482" i="2"/>
  <c r="AO1476" i="2"/>
  <c r="AO1474" i="2"/>
  <c r="AN1474" i="2"/>
  <c r="AO1468" i="2"/>
  <c r="X1463" i="2"/>
  <c r="Y1463" i="2"/>
  <c r="Y1458" i="2"/>
  <c r="X1458" i="2"/>
  <c r="Y1456" i="2"/>
  <c r="X1456" i="2"/>
  <c r="Y1454" i="2"/>
  <c r="X1454" i="2"/>
  <c r="Y1448" i="2"/>
  <c r="X1448" i="2"/>
  <c r="AO1444" i="2"/>
  <c r="AN1442" i="2"/>
  <c r="AO1442" i="2" s="1"/>
  <c r="AO1436" i="2"/>
  <c r="X1431" i="2"/>
  <c r="Y1431" i="2"/>
  <c r="Y1426" i="2"/>
  <c r="X1426" i="2"/>
  <c r="Y1424" i="2"/>
  <c r="X1424" i="2"/>
  <c r="Y1422" i="2"/>
  <c r="X1422" i="2"/>
  <c r="Y1416" i="2"/>
  <c r="X1416" i="2"/>
  <c r="AO1412" i="2"/>
  <c r="AO1410" i="2"/>
  <c r="AN1410" i="2"/>
  <c r="AO1404" i="2"/>
  <c r="X1399" i="2"/>
  <c r="AA1399" i="2" s="1"/>
  <c r="Y1399" i="2"/>
  <c r="Y1394" i="2"/>
  <c r="X1394" i="2"/>
  <c r="AA1394" i="2" s="1"/>
  <c r="Y1392" i="2"/>
  <c r="X1392" i="2"/>
  <c r="AA1392" i="2" s="1"/>
  <c r="Y1390" i="2"/>
  <c r="X1390" i="2"/>
  <c r="AA1390" i="2" s="1"/>
  <c r="Y1384" i="2"/>
  <c r="X1384" i="2"/>
  <c r="AA1384" i="2" s="1"/>
  <c r="AO1380" i="2"/>
  <c r="AN1378" i="2"/>
  <c r="AO1378" i="2" s="1"/>
  <c r="AO1372" i="2"/>
  <c r="X1367" i="2"/>
  <c r="Y1367" i="2"/>
  <c r="AI1361" i="2"/>
  <c r="AJ1361" i="2"/>
  <c r="AK1361" i="2"/>
  <c r="AN1356" i="2"/>
  <c r="AO1356" i="2" s="1"/>
  <c r="AH1355" i="2"/>
  <c r="AF1355" i="2"/>
  <c r="AG1355" i="2"/>
  <c r="Y1354" i="2"/>
  <c r="X1354" i="2"/>
  <c r="AA1354" i="2" s="1"/>
  <c r="Y1352" i="2"/>
  <c r="X1352" i="2"/>
  <c r="AA1352" i="2" s="1"/>
  <c r="Y1350" i="2"/>
  <c r="X1350" i="2"/>
  <c r="AA1350" i="2" s="1"/>
  <c r="AI1345" i="2"/>
  <c r="AJ1345" i="2"/>
  <c r="AK1345" i="2"/>
  <c r="AO1340" i="2"/>
  <c r="AN1340" i="2"/>
  <c r="AH1339" i="2"/>
  <c r="AF1339" i="2"/>
  <c r="AG1339" i="2"/>
  <c r="Y1338" i="2"/>
  <c r="X1338" i="2"/>
  <c r="Y1336" i="2"/>
  <c r="X1336" i="2"/>
  <c r="Y1334" i="2"/>
  <c r="X1334" i="2"/>
  <c r="AI1329" i="2"/>
  <c r="AJ1329" i="2"/>
  <c r="AK1329" i="2"/>
  <c r="AN1324" i="2"/>
  <c r="AO1324" i="2" s="1"/>
  <c r="AH1323" i="2"/>
  <c r="AF1323" i="2"/>
  <c r="AG1323" i="2"/>
  <c r="Y1322" i="2"/>
  <c r="X1322" i="2"/>
  <c r="Y1320" i="2"/>
  <c r="X1320" i="2"/>
  <c r="Y1318" i="2"/>
  <c r="X1318" i="2"/>
  <c r="AI1313" i="2"/>
  <c r="AJ1313" i="2"/>
  <c r="AK1313" i="2"/>
  <c r="AO1308" i="2"/>
  <c r="AN1308" i="2"/>
  <c r="AH1307" i="2"/>
  <c r="AF1307" i="2"/>
  <c r="AG1307" i="2"/>
  <c r="Y1306" i="2"/>
  <c r="X1306" i="2"/>
  <c r="Y1304" i="2"/>
  <c r="X1304" i="2"/>
  <c r="Y1302" i="2"/>
  <c r="X1302" i="2"/>
  <c r="AI1297" i="2"/>
  <c r="AJ1297" i="2"/>
  <c r="AK1297" i="2"/>
  <c r="AN1292" i="2"/>
  <c r="AO1292" i="2" s="1"/>
  <c r="AH1291" i="2"/>
  <c r="AF1291" i="2"/>
  <c r="AG1291" i="2"/>
  <c r="Y1290" i="2"/>
  <c r="X1290" i="2"/>
  <c r="Y1288" i="2"/>
  <c r="X1288" i="2"/>
  <c r="Y1286" i="2"/>
  <c r="X1286" i="2"/>
  <c r="AI1281" i="2"/>
  <c r="AJ1281" i="2"/>
  <c r="AK1281" i="2"/>
  <c r="AO1276" i="2"/>
  <c r="AN1276" i="2"/>
  <c r="AH1275" i="2"/>
  <c r="AF1275" i="2"/>
  <c r="AG1275" i="2"/>
  <c r="Y1274" i="2"/>
  <c r="X1274" i="2"/>
  <c r="Y1272" i="2"/>
  <c r="X1272" i="2"/>
  <c r="Y1270" i="2"/>
  <c r="X1270" i="2"/>
  <c r="AI1265" i="2"/>
  <c r="AJ1265" i="2"/>
  <c r="AK1265" i="2"/>
  <c r="AN1260" i="2"/>
  <c r="AO1260" i="2" s="1"/>
  <c r="AO1252" i="2"/>
  <c r="AN1252" i="2"/>
  <c r="AN1196" i="2"/>
  <c r="AO1196" i="2" s="1"/>
  <c r="AO1188" i="2"/>
  <c r="AN1188" i="2"/>
  <c r="AN1124" i="2"/>
  <c r="AO1124" i="2"/>
  <c r="AN1118" i="2"/>
  <c r="AO1118" i="2" s="1"/>
  <c r="AN1084" i="2"/>
  <c r="AO1084" i="2"/>
  <c r="AA1327" i="2"/>
  <c r="AO1282" i="2"/>
  <c r="AA1281" i="2"/>
  <c r="AK1261" i="2"/>
  <c r="AG1259" i="2"/>
  <c r="Z1257" i="2"/>
  <c r="Z1255" i="2"/>
  <c r="Z1253" i="2"/>
  <c r="AI1252" i="2"/>
  <c r="AK1249" i="2"/>
  <c r="AK1247" i="2"/>
  <c r="AK1245" i="2"/>
  <c r="AG1243" i="2"/>
  <c r="Z1241" i="2"/>
  <c r="Z1239" i="2"/>
  <c r="Z1237" i="2"/>
  <c r="AI1236" i="2"/>
  <c r="AK1233" i="2"/>
  <c r="AK1231" i="2"/>
  <c r="AK1229" i="2"/>
  <c r="AG1227" i="2"/>
  <c r="Z1225" i="2"/>
  <c r="Z1223" i="2"/>
  <c r="Z1221" i="2"/>
  <c r="AI1220" i="2"/>
  <c r="AO1218" i="2"/>
  <c r="AK1217" i="2"/>
  <c r="AK1215" i="2"/>
  <c r="AK1213" i="2"/>
  <c r="AG1211" i="2"/>
  <c r="Z1209" i="2"/>
  <c r="Z1207" i="2"/>
  <c r="Z1205" i="2"/>
  <c r="AI1204" i="2"/>
  <c r="AK1201" i="2"/>
  <c r="AK1199" i="2"/>
  <c r="AA1199" i="2"/>
  <c r="AK1197" i="2"/>
  <c r="AG1195" i="2"/>
  <c r="Z1193" i="2"/>
  <c r="Z1191" i="2"/>
  <c r="Z1189" i="2"/>
  <c r="AI1188" i="2"/>
  <c r="AO1186" i="2"/>
  <c r="AK1185" i="2"/>
  <c r="AG1183" i="2"/>
  <c r="AG1181" i="2"/>
  <c r="AG1179" i="2"/>
  <c r="AG1177" i="2"/>
  <c r="AG1175" i="2"/>
  <c r="AG1173" i="2"/>
  <c r="AG1171" i="2"/>
  <c r="AA1171" i="2"/>
  <c r="AG1169" i="2"/>
  <c r="AG1167" i="2"/>
  <c r="AG1165" i="2"/>
  <c r="AG1163" i="2"/>
  <c r="AG1161" i="2"/>
  <c r="AG1159" i="2"/>
  <c r="AA1159" i="2"/>
  <c r="AG1157" i="2"/>
  <c r="AG1155" i="2"/>
  <c r="AG1153" i="2"/>
  <c r="AG1151" i="2"/>
  <c r="AG1149" i="2"/>
  <c r="AG1147" i="2"/>
  <c r="AG1145" i="2"/>
  <c r="AG1143" i="2"/>
  <c r="AG1141" i="2"/>
  <c r="AG1139" i="2"/>
  <c r="AG1135" i="2"/>
  <c r="AG1133" i="2"/>
  <c r="AH1130" i="2"/>
  <c r="AH1128" i="2"/>
  <c r="AH1126" i="2"/>
  <c r="AG1123" i="2"/>
  <c r="AG1119" i="2"/>
  <c r="AG1117" i="2"/>
  <c r="AH1114" i="2"/>
  <c r="AH1112" i="2"/>
  <c r="AH1110" i="2"/>
  <c r="AG1107" i="2"/>
  <c r="AG1103" i="2"/>
  <c r="AG1101" i="2"/>
  <c r="AH1098" i="2"/>
  <c r="AH1096" i="2"/>
  <c r="AH1094" i="2"/>
  <c r="AG1091" i="2"/>
  <c r="AG1087" i="2"/>
  <c r="AG1085" i="2"/>
  <c r="AJ1082" i="2"/>
  <c r="AJ1080" i="2"/>
  <c r="AG1079" i="2"/>
  <c r="AG1077" i="2"/>
  <c r="AH1070" i="2"/>
  <c r="AH1068" i="2"/>
  <c r="AJ1066" i="2"/>
  <c r="AJ1064" i="2"/>
  <c r="AG1063" i="2"/>
  <c r="AG1061" i="2"/>
  <c r="AH1054" i="2"/>
  <c r="AH1052" i="2"/>
  <c r="AJ1050" i="2"/>
  <c r="AJ1048" i="2"/>
  <c r="AG1047" i="2"/>
  <c r="AG1046" i="2"/>
  <c r="AG1044" i="2"/>
  <c r="Z1044" i="2"/>
  <c r="AO1039" i="2"/>
  <c r="AK1036" i="2"/>
  <c r="AO1034" i="2"/>
  <c r="AG1034" i="2"/>
  <c r="AG1032" i="2"/>
  <c r="Z1032" i="2"/>
  <c r="Z1028" i="2"/>
  <c r="AG1024" i="2"/>
  <c r="AA1024" i="2"/>
  <c r="AG1020" i="2"/>
  <c r="AG1016" i="2"/>
  <c r="AG1014" i="2"/>
  <c r="AK1010" i="2"/>
  <c r="AO1007" i="2"/>
  <c r="AK1006" i="2"/>
  <c r="AK1002" i="2"/>
  <c r="Z996" i="2"/>
  <c r="AG992" i="2"/>
  <c r="Z988" i="2"/>
  <c r="AI987" i="2"/>
  <c r="AG986" i="2"/>
  <c r="AG982" i="2"/>
  <c r="AG976" i="2"/>
  <c r="Z972" i="2"/>
  <c r="AI971" i="2"/>
  <c r="AG970" i="2"/>
  <c r="AG966" i="2"/>
  <c r="AG960" i="2"/>
  <c r="Z956" i="2"/>
  <c r="AI955" i="2"/>
  <c r="AG954" i="2"/>
  <c r="AG950" i="2"/>
  <c r="AG944" i="2"/>
  <c r="Z940" i="2"/>
  <c r="AI939" i="2"/>
  <c r="AG938" i="2"/>
  <c r="AG934" i="2"/>
  <c r="AG928" i="2"/>
  <c r="Z924" i="2"/>
  <c r="AI923" i="2"/>
  <c r="AG922" i="2"/>
  <c r="AG918" i="2"/>
  <c r="AG912" i="2"/>
  <c r="Z910" i="2"/>
  <c r="Z908" i="2"/>
  <c r="Z906" i="2"/>
  <c r="Y905" i="2"/>
  <c r="AH904" i="2"/>
  <c r="AI902" i="2"/>
  <c r="Y889" i="2"/>
  <c r="AH888" i="2"/>
  <c r="AI886" i="2"/>
  <c r="Y873" i="2"/>
  <c r="AH872" i="2"/>
  <c r="AI870" i="2"/>
  <c r="AK862" i="2"/>
  <c r="Y861" i="2"/>
  <c r="AO859" i="2"/>
  <c r="Y858" i="2"/>
  <c r="X858" i="2"/>
  <c r="AK857" i="2"/>
  <c r="Y847" i="2"/>
  <c r="AH843" i="2"/>
  <c r="AG843" i="2"/>
  <c r="AF834" i="2"/>
  <c r="AG834" i="2"/>
  <c r="AF826" i="2"/>
  <c r="AG826" i="2"/>
  <c r="Y824" i="2"/>
  <c r="X824" i="2"/>
  <c r="AJ820" i="2"/>
  <c r="AI820" i="2"/>
  <c r="Y816" i="2"/>
  <c r="X816" i="2"/>
  <c r="AH814" i="2"/>
  <c r="AJ812" i="2"/>
  <c r="AI812" i="2"/>
  <c r="AJ806" i="2"/>
  <c r="AI806" i="2"/>
  <c r="AF802" i="2"/>
  <c r="AG802" i="2"/>
  <c r="AF794" i="2"/>
  <c r="AG794" i="2"/>
  <c r="Y792" i="2"/>
  <c r="X792" i="2"/>
  <c r="AJ791" i="2"/>
  <c r="AK791" i="2"/>
  <c r="AK785" i="2"/>
  <c r="AI785" i="2"/>
  <c r="AF784" i="2"/>
  <c r="AG784" i="2"/>
  <c r="Z779" i="2"/>
  <c r="X779" i="2"/>
  <c r="AA775" i="2"/>
  <c r="AJ775" i="2"/>
  <c r="AK775" i="2"/>
  <c r="AO771" i="2"/>
  <c r="Z767" i="2"/>
  <c r="X767" i="2"/>
  <c r="AA767" i="2" s="1"/>
  <c r="Z765" i="2"/>
  <c r="X765" i="2"/>
  <c r="Z759" i="2"/>
  <c r="X759" i="2"/>
  <c r="Z751" i="2"/>
  <c r="X751" i="2"/>
  <c r="AA751" i="2" s="1"/>
  <c r="AH749" i="2"/>
  <c r="AF749" i="2"/>
  <c r="Z747" i="2"/>
  <c r="X747" i="2"/>
  <c r="AA747" i="2" s="1"/>
  <c r="AH745" i="2"/>
  <c r="AF745" i="2"/>
  <c r="Z743" i="2"/>
  <c r="X743" i="2"/>
  <c r="AA743" i="2" s="1"/>
  <c r="AH741" i="2"/>
  <c r="AF741" i="2"/>
  <c r="Z739" i="2"/>
  <c r="X739" i="2"/>
  <c r="AA739" i="2" s="1"/>
  <c r="AH737" i="2"/>
  <c r="AF737" i="2"/>
  <c r="Z735" i="2"/>
  <c r="X735" i="2"/>
  <c r="AA735" i="2" s="1"/>
  <c r="AH733" i="2"/>
  <c r="AF733" i="2"/>
  <c r="Z731" i="2"/>
  <c r="X731" i="2"/>
  <c r="AA731" i="2" s="1"/>
  <c r="AH729" i="2"/>
  <c r="AF729" i="2"/>
  <c r="Z727" i="2"/>
  <c r="X727" i="2"/>
  <c r="AA727" i="2" s="1"/>
  <c r="AH725" i="2"/>
  <c r="AF725" i="2"/>
  <c r="Z723" i="2"/>
  <c r="X723" i="2"/>
  <c r="AA723" i="2" s="1"/>
  <c r="AH721" i="2"/>
  <c r="AF721" i="2"/>
  <c r="Z719" i="2"/>
  <c r="X719" i="2"/>
  <c r="AA719" i="2" s="1"/>
  <c r="AH717" i="2"/>
  <c r="AF717" i="2"/>
  <c r="Z715" i="2"/>
  <c r="X715" i="2"/>
  <c r="AA715" i="2" s="1"/>
  <c r="AH713" i="2"/>
  <c r="AF713" i="2"/>
  <c r="Z711" i="2"/>
  <c r="X711" i="2"/>
  <c r="AA711" i="2" s="1"/>
  <c r="AH709" i="2"/>
  <c r="AF709" i="2"/>
  <c r="Z707" i="2"/>
  <c r="X707" i="2"/>
  <c r="AA707" i="2" s="1"/>
  <c r="AH705" i="2"/>
  <c r="AF705" i="2"/>
  <c r="Z703" i="2"/>
  <c r="X703" i="2"/>
  <c r="AA703" i="2" s="1"/>
  <c r="AH701" i="2"/>
  <c r="AF701" i="2"/>
  <c r="Z699" i="2"/>
  <c r="X699" i="2"/>
  <c r="AA699" i="2" s="1"/>
  <c r="AH697" i="2"/>
  <c r="AF697" i="2"/>
  <c r="Z695" i="2"/>
  <c r="X695" i="2"/>
  <c r="AA695" i="2" s="1"/>
  <c r="AH693" i="2"/>
  <c r="AF693" i="2"/>
  <c r="Z691" i="2"/>
  <c r="X691" i="2"/>
  <c r="AA691" i="2" s="1"/>
  <c r="Z689" i="2"/>
  <c r="X689" i="2"/>
  <c r="AA689" i="2" s="1"/>
  <c r="Y689" i="2"/>
  <c r="Z687" i="2"/>
  <c r="X687" i="2"/>
  <c r="AA687" i="2" s="1"/>
  <c r="Y687" i="2"/>
  <c r="Z685" i="2"/>
  <c r="X685" i="2"/>
  <c r="AA685" i="2" s="1"/>
  <c r="Y685" i="2"/>
  <c r="Z683" i="2"/>
  <c r="X683" i="2"/>
  <c r="AA683" i="2" s="1"/>
  <c r="Y683" i="2"/>
  <c r="Z681" i="2"/>
  <c r="X681" i="2"/>
  <c r="Y681" i="2"/>
  <c r="AF668" i="2"/>
  <c r="AH668" i="2"/>
  <c r="AJ668" i="2"/>
  <c r="AI668" i="2"/>
  <c r="Z659" i="2"/>
  <c r="X659" i="2"/>
  <c r="AA659" i="2" s="1"/>
  <c r="Y659" i="2"/>
  <c r="AH651" i="2"/>
  <c r="AF651" i="2"/>
  <c r="AG651" i="2"/>
  <c r="AF646" i="2"/>
  <c r="AH646" i="2"/>
  <c r="AJ646" i="2"/>
  <c r="AI646" i="2"/>
  <c r="AF636" i="2"/>
  <c r="AH636" i="2"/>
  <c r="AJ636" i="2"/>
  <c r="AI636" i="2"/>
  <c r="Z627" i="2"/>
  <c r="X627" i="2"/>
  <c r="AA627" i="2" s="1"/>
  <c r="Y627" i="2"/>
  <c r="AH619" i="2"/>
  <c r="AF619" i="2"/>
  <c r="AG619" i="2"/>
  <c r="AF614" i="2"/>
  <c r="AH614" i="2"/>
  <c r="AJ614" i="2"/>
  <c r="AI614" i="2"/>
  <c r="AF604" i="2"/>
  <c r="AH604" i="2"/>
  <c r="AJ604" i="2"/>
  <c r="AI604" i="2"/>
  <c r="Z595" i="2"/>
  <c r="X595" i="2"/>
  <c r="Y595" i="2"/>
  <c r="AH587" i="2"/>
  <c r="AF587" i="2"/>
  <c r="AG587" i="2"/>
  <c r="AF582" i="2"/>
  <c r="AH582" i="2"/>
  <c r="AJ582" i="2"/>
  <c r="AI582" i="2"/>
  <c r="AH577" i="2"/>
  <c r="AF577" i="2"/>
  <c r="AG577" i="2"/>
  <c r="AN571" i="2"/>
  <c r="AO571" i="2"/>
  <c r="AF562" i="2"/>
  <c r="AH562" i="2"/>
  <c r="AA1523" i="2"/>
  <c r="AA1493" i="2"/>
  <c r="AA1483" i="2"/>
  <c r="AK1476" i="2"/>
  <c r="AI1475" i="2"/>
  <c r="AO1472" i="2"/>
  <c r="AJ1466" i="2"/>
  <c r="AJ1464" i="2"/>
  <c r="AK1460" i="2"/>
  <c r="AI1459" i="2"/>
  <c r="AO1456" i="2"/>
  <c r="AJ1450" i="2"/>
  <c r="AJ1448" i="2"/>
  <c r="AK1444" i="2"/>
  <c r="AI1443" i="2"/>
  <c r="AO1440" i="2"/>
  <c r="AJ1434" i="2"/>
  <c r="AJ1432" i="2"/>
  <c r="AK1428" i="2"/>
  <c r="AI1427" i="2"/>
  <c r="AO1424" i="2"/>
  <c r="AJ1418" i="2"/>
  <c r="AJ1416" i="2"/>
  <c r="AK1412" i="2"/>
  <c r="AI1411" i="2"/>
  <c r="AO1408" i="2"/>
  <c r="AJ1402" i="2"/>
  <c r="AJ1400" i="2"/>
  <c r="AK1396" i="2"/>
  <c r="AI1395" i="2"/>
  <c r="AO1392" i="2"/>
  <c r="AJ1386" i="2"/>
  <c r="AJ1384" i="2"/>
  <c r="AK1380" i="2"/>
  <c r="AI1379" i="2"/>
  <c r="AO1376" i="2"/>
  <c r="AJ1370" i="2"/>
  <c r="AJ1368" i="2"/>
  <c r="AK1364" i="2"/>
  <c r="AH1363" i="2"/>
  <c r="AI1363" i="2"/>
  <c r="AO1360" i="2"/>
  <c r="AJ1354" i="2"/>
  <c r="AJ1352" i="2"/>
  <c r="AK1348" i="2"/>
  <c r="AH1347" i="2"/>
  <c r="AI1347" i="2"/>
  <c r="AO1344" i="2"/>
  <c r="AJ1338" i="2"/>
  <c r="AJ1336" i="2"/>
  <c r="AK1332" i="2"/>
  <c r="AH1331" i="2"/>
  <c r="AI1331" i="2"/>
  <c r="AO1328" i="2"/>
  <c r="AJ1322" i="2"/>
  <c r="AJ1320" i="2"/>
  <c r="AK1316" i="2"/>
  <c r="AH1315" i="2"/>
  <c r="AI1315" i="2"/>
  <c r="AO1312" i="2"/>
  <c r="AJ1306" i="2"/>
  <c r="AJ1304" i="2"/>
  <c r="AK1300" i="2"/>
  <c r="AH1299" i="2"/>
  <c r="AI1299" i="2"/>
  <c r="AO1296" i="2"/>
  <c r="AJ1290" i="2"/>
  <c r="AJ1288" i="2"/>
  <c r="AK1284" i="2"/>
  <c r="AH1283" i="2"/>
  <c r="AI1283" i="2"/>
  <c r="AO1280" i="2"/>
  <c r="AJ1274" i="2"/>
  <c r="AJ1272" i="2"/>
  <c r="AK1268" i="2"/>
  <c r="AH1267" i="2"/>
  <c r="AI1267" i="2"/>
  <c r="AO1264" i="2"/>
  <c r="AJ1261" i="2"/>
  <c r="AF1259" i="2"/>
  <c r="X1258" i="2"/>
  <c r="AA1258" i="2" s="1"/>
  <c r="AJ1258" i="2"/>
  <c r="Y1257" i="2"/>
  <c r="X1256" i="2"/>
  <c r="AA1256" i="2" s="1"/>
  <c r="AJ1256" i="2"/>
  <c r="Y1255" i="2"/>
  <c r="X1254" i="2"/>
  <c r="AA1254" i="2" s="1"/>
  <c r="Y1253" i="2"/>
  <c r="AK1252" i="2"/>
  <c r="AH1251" i="2"/>
  <c r="AI1251" i="2"/>
  <c r="AJ1249" i="2"/>
  <c r="AO1248" i="2"/>
  <c r="AJ1247" i="2"/>
  <c r="AJ1245" i="2"/>
  <c r="AF1243" i="2"/>
  <c r="X1242" i="2"/>
  <c r="AA1242" i="2" s="1"/>
  <c r="AJ1242" i="2"/>
  <c r="Y1241" i="2"/>
  <c r="X1240" i="2"/>
  <c r="AA1240" i="2" s="1"/>
  <c r="AJ1240" i="2"/>
  <c r="Y1239" i="2"/>
  <c r="X1238" i="2"/>
  <c r="AA1238" i="2" s="1"/>
  <c r="Y1237" i="2"/>
  <c r="AK1236" i="2"/>
  <c r="AH1235" i="2"/>
  <c r="AI1235" i="2"/>
  <c r="AJ1233" i="2"/>
  <c r="AO1232" i="2"/>
  <c r="AJ1231" i="2"/>
  <c r="AJ1229" i="2"/>
  <c r="AF1227" i="2"/>
  <c r="X1226" i="2"/>
  <c r="AA1226" i="2" s="1"/>
  <c r="AJ1226" i="2"/>
  <c r="Y1225" i="2"/>
  <c r="X1224" i="2"/>
  <c r="AA1224" i="2" s="1"/>
  <c r="AJ1224" i="2"/>
  <c r="Y1223" i="2"/>
  <c r="X1222" i="2"/>
  <c r="AA1222" i="2" s="1"/>
  <c r="Y1221" i="2"/>
  <c r="AK1220" i="2"/>
  <c r="AH1219" i="2"/>
  <c r="AI1219" i="2"/>
  <c r="AJ1217" i="2"/>
  <c r="AO1216" i="2"/>
  <c r="AJ1215" i="2"/>
  <c r="AJ1213" i="2"/>
  <c r="AF1211" i="2"/>
  <c r="X1210" i="2"/>
  <c r="AA1210" i="2" s="1"/>
  <c r="AJ1210" i="2"/>
  <c r="Y1209" i="2"/>
  <c r="X1208" i="2"/>
  <c r="AA1208" i="2" s="1"/>
  <c r="AJ1208" i="2"/>
  <c r="Y1207" i="2"/>
  <c r="X1206" i="2"/>
  <c r="AA1206" i="2" s="1"/>
  <c r="Y1205" i="2"/>
  <c r="AK1204" i="2"/>
  <c r="AH1203" i="2"/>
  <c r="AI1203" i="2"/>
  <c r="AJ1201" i="2"/>
  <c r="AO1200" i="2"/>
  <c r="AJ1199" i="2"/>
  <c r="AJ1197" i="2"/>
  <c r="AF1195" i="2"/>
  <c r="X1194" i="2"/>
  <c r="AA1194" i="2" s="1"/>
  <c r="AJ1194" i="2"/>
  <c r="Y1193" i="2"/>
  <c r="X1192" i="2"/>
  <c r="AA1192" i="2" s="1"/>
  <c r="AJ1192" i="2"/>
  <c r="Y1191" i="2"/>
  <c r="X1190" i="2"/>
  <c r="AA1190" i="2" s="1"/>
  <c r="Y1189" i="2"/>
  <c r="AK1188" i="2"/>
  <c r="AH1187" i="2"/>
  <c r="AI1187" i="2"/>
  <c r="AJ1185" i="2"/>
  <c r="AO1184" i="2"/>
  <c r="Y1184" i="2"/>
  <c r="AF1183" i="2"/>
  <c r="AF1181" i="2"/>
  <c r="AI1181" i="2"/>
  <c r="Y1180" i="2"/>
  <c r="AF1179" i="2"/>
  <c r="AF1177" i="2"/>
  <c r="AI1177" i="2"/>
  <c r="Y1176" i="2"/>
  <c r="AF1175" i="2"/>
  <c r="AF1173" i="2"/>
  <c r="AI1173" i="2"/>
  <c r="Y1172" i="2"/>
  <c r="AF1171" i="2"/>
  <c r="AF1169" i="2"/>
  <c r="AI1169" i="2"/>
  <c r="Y1168" i="2"/>
  <c r="AF1167" i="2"/>
  <c r="AF1165" i="2"/>
  <c r="AI1165" i="2"/>
  <c r="Y1164" i="2"/>
  <c r="AF1163" i="2"/>
  <c r="AF1161" i="2"/>
  <c r="AI1161" i="2"/>
  <c r="Y1160" i="2"/>
  <c r="AF1159" i="2"/>
  <c r="AF1157" i="2"/>
  <c r="AI1157" i="2"/>
  <c r="Y1156" i="2"/>
  <c r="AF1155" i="2"/>
  <c r="AF1153" i="2"/>
  <c r="AI1153" i="2"/>
  <c r="Y1152" i="2"/>
  <c r="AF1151" i="2"/>
  <c r="AF1149" i="2"/>
  <c r="AI1149" i="2"/>
  <c r="Y1148" i="2"/>
  <c r="AF1147" i="2"/>
  <c r="AF1145" i="2"/>
  <c r="AI1145" i="2"/>
  <c r="Y1144" i="2"/>
  <c r="AF1143" i="2"/>
  <c r="AF1141" i="2"/>
  <c r="AI1141" i="2"/>
  <c r="Y1140" i="2"/>
  <c r="AF1139" i="2"/>
  <c r="AO1137" i="2"/>
  <c r="AF1135" i="2"/>
  <c r="AO1133" i="2"/>
  <c r="AF1133" i="2"/>
  <c r="AH1131" i="2"/>
  <c r="AF1130" i="2"/>
  <c r="AF1128" i="2"/>
  <c r="AH1127" i="2"/>
  <c r="AO1126" i="2"/>
  <c r="AF1126" i="2"/>
  <c r="AH1125" i="2"/>
  <c r="AO1123" i="2"/>
  <c r="AF1123" i="2"/>
  <c r="AF1119" i="2"/>
  <c r="AO1117" i="2"/>
  <c r="AF1117" i="2"/>
  <c r="AH1115" i="2"/>
  <c r="AF1114" i="2"/>
  <c r="AF1112" i="2"/>
  <c r="AH1111" i="2"/>
  <c r="AO1110" i="2"/>
  <c r="AF1110" i="2"/>
  <c r="AH1109" i="2"/>
  <c r="AO1107" i="2"/>
  <c r="AF1107" i="2"/>
  <c r="AF1103" i="2"/>
  <c r="AO1101" i="2"/>
  <c r="AF1101" i="2"/>
  <c r="AH1099" i="2"/>
  <c r="AF1098" i="2"/>
  <c r="AF1096" i="2"/>
  <c r="AH1095" i="2"/>
  <c r="AO1094" i="2"/>
  <c r="AF1094" i="2"/>
  <c r="AH1093" i="2"/>
  <c r="AO1091" i="2"/>
  <c r="AF1091" i="2"/>
  <c r="AF1087" i="2"/>
  <c r="AO1085" i="2"/>
  <c r="AF1085" i="2"/>
  <c r="AI1084" i="2"/>
  <c r="AF1079" i="2"/>
  <c r="AF1077" i="2"/>
  <c r="AO1075" i="2"/>
  <c r="AH1071" i="2"/>
  <c r="Y1071" i="2"/>
  <c r="AF1070" i="2"/>
  <c r="AI1070" i="2"/>
  <c r="AH1069" i="2"/>
  <c r="Y1069" i="2"/>
  <c r="AF1068" i="2"/>
  <c r="AI1068" i="2"/>
  <c r="AF1063" i="2"/>
  <c r="AF1061" i="2"/>
  <c r="AO1059" i="2"/>
  <c r="AH1055" i="2"/>
  <c r="Y1055" i="2"/>
  <c r="AF1054" i="2"/>
  <c r="AI1054" i="2"/>
  <c r="AH1053" i="2"/>
  <c r="Y1053" i="2"/>
  <c r="AF1052" i="2"/>
  <c r="AI1052" i="2"/>
  <c r="AF1047" i="2"/>
  <c r="AF1046" i="2"/>
  <c r="Y1045" i="2"/>
  <c r="AF1044" i="2"/>
  <c r="Y1044" i="2"/>
  <c r="AH1042" i="2"/>
  <c r="Y1042" i="2"/>
  <c r="AI1040" i="2"/>
  <c r="AK1039" i="2"/>
  <c r="AH1038" i="2"/>
  <c r="AI1038" i="2"/>
  <c r="AH1037" i="2"/>
  <c r="AH1036" i="2"/>
  <c r="AO1035" i="2"/>
  <c r="AF1034" i="2"/>
  <c r="Y1033" i="2"/>
  <c r="AF1032" i="2"/>
  <c r="Y1032" i="2"/>
  <c r="Y1030" i="2"/>
  <c r="Y1028" i="2"/>
  <c r="AA1028" i="2" s="1"/>
  <c r="Y1025" i="2"/>
  <c r="AF1024" i="2"/>
  <c r="AO1022" i="2"/>
  <c r="Y1021" i="2"/>
  <c r="AF1020" i="2"/>
  <c r="AO1018" i="2"/>
  <c r="Y1017" i="2"/>
  <c r="AF1016" i="2"/>
  <c r="AK1014" i="2"/>
  <c r="AF1014" i="2"/>
  <c r="AK1012" i="2"/>
  <c r="AO1011" i="2"/>
  <c r="AI1010" i="2"/>
  <c r="AH1009" i="2"/>
  <c r="AH1008" i="2"/>
  <c r="AI1008" i="2"/>
  <c r="AK1007" i="2"/>
  <c r="AI1006" i="2"/>
  <c r="AH1005" i="2"/>
  <c r="AH1004" i="2"/>
  <c r="AI1004" i="2"/>
  <c r="AK1003" i="2"/>
  <c r="AI1002" i="2"/>
  <c r="AH1001" i="2"/>
  <c r="AH1000" i="2"/>
  <c r="AI1000" i="2"/>
  <c r="AK999" i="2"/>
  <c r="AH998" i="2"/>
  <c r="Y998" i="2"/>
  <c r="Y996" i="2"/>
  <c r="Y993" i="2"/>
  <c r="AF992" i="2"/>
  <c r="AH990" i="2"/>
  <c r="Y988" i="2"/>
  <c r="AH987" i="2"/>
  <c r="AF986" i="2"/>
  <c r="AH984" i="2"/>
  <c r="AF982" i="2"/>
  <c r="AJ981" i="2"/>
  <c r="AH978" i="2"/>
  <c r="AH977" i="2"/>
  <c r="AF976" i="2"/>
  <c r="AH974" i="2"/>
  <c r="Y972" i="2"/>
  <c r="AH971" i="2"/>
  <c r="AF970" i="2"/>
  <c r="AH968" i="2"/>
  <c r="AF966" i="2"/>
  <c r="AJ965" i="2"/>
  <c r="AH962" i="2"/>
  <c r="AH961" i="2"/>
  <c r="AF960" i="2"/>
  <c r="AH958" i="2"/>
  <c r="Y956" i="2"/>
  <c r="AH955" i="2"/>
  <c r="AF954" i="2"/>
  <c r="AH952" i="2"/>
  <c r="AF950" i="2"/>
  <c r="AJ949" i="2"/>
  <c r="AH946" i="2"/>
  <c r="AH945" i="2"/>
  <c r="AF944" i="2"/>
  <c r="AH942" i="2"/>
  <c r="Y940" i="2"/>
  <c r="AH939" i="2"/>
  <c r="AF938" i="2"/>
  <c r="AH936" i="2"/>
  <c r="AF934" i="2"/>
  <c r="AJ933" i="2"/>
  <c r="AH930" i="2"/>
  <c r="AH929" i="2"/>
  <c r="AF928" i="2"/>
  <c r="AH926" i="2"/>
  <c r="Y924" i="2"/>
  <c r="AH923" i="2"/>
  <c r="AF922" i="2"/>
  <c r="AH920" i="2"/>
  <c r="AF918" i="2"/>
  <c r="AJ917" i="2"/>
  <c r="AH914" i="2"/>
  <c r="AH913" i="2"/>
  <c r="AF912" i="2"/>
  <c r="X911" i="2"/>
  <c r="AA911" i="2" s="1"/>
  <c r="AJ911" i="2"/>
  <c r="Y910" i="2"/>
  <c r="X909" i="2"/>
  <c r="AA909" i="2" s="1"/>
  <c r="AJ909" i="2"/>
  <c r="Y908" i="2"/>
  <c r="X907" i="2"/>
  <c r="AA907" i="2" s="1"/>
  <c r="Y906" i="2"/>
  <c r="X905" i="2"/>
  <c r="AA905" i="2" s="1"/>
  <c r="AK905" i="2"/>
  <c r="AG904" i="2"/>
  <c r="AH902" i="2"/>
  <c r="AJ900" i="2"/>
  <c r="AH899" i="2"/>
  <c r="AK897" i="2"/>
  <c r="Z897" i="2"/>
  <c r="Z894" i="2"/>
  <c r="AJ894" i="2"/>
  <c r="AJ891" i="2"/>
  <c r="AI889" i="2"/>
  <c r="X889" i="2"/>
  <c r="AA889" i="2" s="1"/>
  <c r="AG888" i="2"/>
  <c r="AH886" i="2"/>
  <c r="AJ884" i="2"/>
  <c r="AH883" i="2"/>
  <c r="AK881" i="2"/>
  <c r="Z881" i="2"/>
  <c r="Z878" i="2"/>
  <c r="AJ878" i="2"/>
  <c r="AJ875" i="2"/>
  <c r="AI873" i="2"/>
  <c r="X873" i="2"/>
  <c r="AA873" i="2" s="1"/>
  <c r="AG872" i="2"/>
  <c r="AH870" i="2"/>
  <c r="AJ868" i="2"/>
  <c r="AH867" i="2"/>
  <c r="AK865" i="2"/>
  <c r="Z865" i="2"/>
  <c r="AH862" i="2"/>
  <c r="X861" i="2"/>
  <c r="Z854" i="2"/>
  <c r="AJ852" i="2"/>
  <c r="AF850" i="2"/>
  <c r="AG850" i="2"/>
  <c r="Y848" i="2"/>
  <c r="X848" i="2"/>
  <c r="AA848" i="2" s="1"/>
  <c r="X847" i="2"/>
  <c r="AA847" i="2" s="1"/>
  <c r="AJ847" i="2"/>
  <c r="AJ846" i="2"/>
  <c r="AJ844" i="2"/>
  <c r="AI844" i="2"/>
  <c r="AG837" i="2"/>
  <c r="AH835" i="2"/>
  <c r="AG835" i="2"/>
  <c r="Y834" i="2"/>
  <c r="X834" i="2"/>
  <c r="Z831" i="2"/>
  <c r="X831" i="2"/>
  <c r="AA831" i="2" s="1"/>
  <c r="AK830" i="2"/>
  <c r="Z829" i="2"/>
  <c r="X829" i="2"/>
  <c r="AH827" i="2"/>
  <c r="AG827" i="2"/>
  <c r="Y826" i="2"/>
  <c r="X826" i="2"/>
  <c r="AK825" i="2"/>
  <c r="Z819" i="2"/>
  <c r="X819" i="2"/>
  <c r="AI814" i="2"/>
  <c r="X811" i="2"/>
  <c r="Z811" i="2"/>
  <c r="X807" i="2"/>
  <c r="AA807" i="2" s="1"/>
  <c r="Z807" i="2"/>
  <c r="AK806" i="2"/>
  <c r="X805" i="2"/>
  <c r="Z805" i="2"/>
  <c r="AH803" i="2"/>
  <c r="AG803" i="2"/>
  <c r="Y802" i="2"/>
  <c r="X802" i="2"/>
  <c r="Z799" i="2"/>
  <c r="X799" i="2"/>
  <c r="AA799" i="2" s="1"/>
  <c r="AK798" i="2"/>
  <c r="Z797" i="2"/>
  <c r="X797" i="2"/>
  <c r="AH795" i="2"/>
  <c r="AG795" i="2"/>
  <c r="Y794" i="2"/>
  <c r="X794" i="2"/>
  <c r="AK793" i="2"/>
  <c r="AJ782" i="2"/>
  <c r="AI782" i="2"/>
  <c r="AI779" i="2"/>
  <c r="AF778" i="2"/>
  <c r="AG778" i="2"/>
  <c r="AI769" i="2"/>
  <c r="AK769" i="2"/>
  <c r="AF768" i="2"/>
  <c r="AG768" i="2"/>
  <c r="AK767" i="2"/>
  <c r="AG765" i="2"/>
  <c r="AJ764" i="2"/>
  <c r="AI764" i="2"/>
  <c r="X763" i="2"/>
  <c r="Z763" i="2"/>
  <c r="X755" i="2"/>
  <c r="Z755" i="2"/>
  <c r="AH750" i="2"/>
  <c r="AI750" i="2"/>
  <c r="AJ749" i="2"/>
  <c r="AH746" i="2"/>
  <c r="AI746" i="2"/>
  <c r="AJ745" i="2"/>
  <c r="AH742" i="2"/>
  <c r="AI742" i="2"/>
  <c r="AJ741" i="2"/>
  <c r="AH738" i="2"/>
  <c r="AI738" i="2"/>
  <c r="AJ737" i="2"/>
  <c r="AH734" i="2"/>
  <c r="AI734" i="2"/>
  <c r="AJ733" i="2"/>
  <c r="AH730" i="2"/>
  <c r="AI730" i="2"/>
  <c r="AJ729" i="2"/>
  <c r="AH726" i="2"/>
  <c r="AI726" i="2"/>
  <c r="AJ725" i="2"/>
  <c r="AH722" i="2"/>
  <c r="AI722" i="2"/>
  <c r="AJ721" i="2"/>
  <c r="AH718" i="2"/>
  <c r="AI718" i="2"/>
  <c r="AJ717" i="2"/>
  <c r="AH714" i="2"/>
  <c r="AI714" i="2"/>
  <c r="AJ713" i="2"/>
  <c r="AH710" i="2"/>
  <c r="AI710" i="2"/>
  <c r="AJ709" i="2"/>
  <c r="AH706" i="2"/>
  <c r="AI706" i="2"/>
  <c r="AJ705" i="2"/>
  <c r="AH702" i="2"/>
  <c r="AI702" i="2"/>
  <c r="AJ701" i="2"/>
  <c r="AH698" i="2"/>
  <c r="AI698" i="2"/>
  <c r="AJ697" i="2"/>
  <c r="AH694" i="2"/>
  <c r="AI694" i="2"/>
  <c r="AJ693" i="2"/>
  <c r="AI690" i="2"/>
  <c r="AI688" i="2"/>
  <c r="AI686" i="2"/>
  <c r="AI684" i="2"/>
  <c r="AI682" i="2"/>
  <c r="AF670" i="2"/>
  <c r="AH670" i="2"/>
  <c r="AJ670" i="2"/>
  <c r="AI670" i="2"/>
  <c r="AF660" i="2"/>
  <c r="AH660" i="2"/>
  <c r="AJ660" i="2"/>
  <c r="AI660" i="2"/>
  <c r="Z651" i="2"/>
  <c r="X651" i="2"/>
  <c r="AA651" i="2" s="1"/>
  <c r="Y651" i="2"/>
  <c r="AH643" i="2"/>
  <c r="AF643" i="2"/>
  <c r="AG643" i="2"/>
  <c r="AF638" i="2"/>
  <c r="AH638" i="2"/>
  <c r="AJ638" i="2"/>
  <c r="AI638" i="2"/>
  <c r="AF628" i="2"/>
  <c r="AH628" i="2"/>
  <c r="AJ628" i="2"/>
  <c r="AI628" i="2"/>
  <c r="Z619" i="2"/>
  <c r="X619" i="2"/>
  <c r="Y619" i="2"/>
  <c r="AH611" i="2"/>
  <c r="AF611" i="2"/>
  <c r="AG611" i="2"/>
  <c r="AF606" i="2"/>
  <c r="AH606" i="2"/>
  <c r="AJ606" i="2"/>
  <c r="AI606" i="2"/>
  <c r="AF596" i="2"/>
  <c r="AH596" i="2"/>
  <c r="AJ596" i="2"/>
  <c r="AI596" i="2"/>
  <c r="Z587" i="2"/>
  <c r="X587" i="2"/>
  <c r="AA587" i="2" s="1"/>
  <c r="Y587" i="2"/>
  <c r="Z577" i="2"/>
  <c r="X577" i="2"/>
  <c r="Y577" i="2"/>
  <c r="AN573" i="2"/>
  <c r="AO573" i="2" s="1"/>
  <c r="AF564" i="2"/>
  <c r="AH564" i="2"/>
  <c r="AJ564" i="2"/>
  <c r="AI564" i="2"/>
  <c r="AO1258" i="2"/>
  <c r="AO1242" i="2"/>
  <c r="AO1226" i="2"/>
  <c r="AO1210" i="2"/>
  <c r="AO1194" i="2"/>
  <c r="AO1023" i="2"/>
  <c r="AO1019" i="2"/>
  <c r="AO1015" i="2"/>
  <c r="AO991" i="2"/>
  <c r="AH859" i="2"/>
  <c r="AG859" i="2"/>
  <c r="Y842" i="2"/>
  <c r="X842" i="2"/>
  <c r="AJ836" i="2"/>
  <c r="AI836" i="2"/>
  <c r="Y832" i="2"/>
  <c r="X832" i="2"/>
  <c r="AJ828" i="2"/>
  <c r="AI828" i="2"/>
  <c r="AJ822" i="2"/>
  <c r="AI822" i="2"/>
  <c r="AF818" i="2"/>
  <c r="AG818" i="2"/>
  <c r="AF810" i="2"/>
  <c r="AG810" i="2"/>
  <c r="Y808" i="2"/>
  <c r="X808" i="2"/>
  <c r="AJ804" i="2"/>
  <c r="AI804" i="2"/>
  <c r="Y800" i="2"/>
  <c r="X800" i="2"/>
  <c r="AJ796" i="2"/>
  <c r="AI796" i="2"/>
  <c r="AF790" i="2"/>
  <c r="AH790" i="2"/>
  <c r="Z785" i="2"/>
  <c r="X785" i="2"/>
  <c r="X783" i="2"/>
  <c r="AA783" i="2" s="1"/>
  <c r="Z783" i="2"/>
  <c r="X781" i="2"/>
  <c r="Z781" i="2"/>
  <c r="AH779" i="2"/>
  <c r="AG779" i="2"/>
  <c r="Y778" i="2"/>
  <c r="X778" i="2"/>
  <c r="AF774" i="2"/>
  <c r="AH774" i="2"/>
  <c r="AH759" i="2"/>
  <c r="AF759" i="2"/>
  <c r="AH751" i="2"/>
  <c r="AF751" i="2"/>
  <c r="Z749" i="2"/>
  <c r="X749" i="2"/>
  <c r="AA749" i="2" s="1"/>
  <c r="AH747" i="2"/>
  <c r="AF747" i="2"/>
  <c r="Z745" i="2"/>
  <c r="X745" i="2"/>
  <c r="AA745" i="2" s="1"/>
  <c r="AH743" i="2"/>
  <c r="AF743" i="2"/>
  <c r="Z741" i="2"/>
  <c r="X741" i="2"/>
  <c r="AA741" i="2" s="1"/>
  <c r="AH739" i="2"/>
  <c r="AF739" i="2"/>
  <c r="Z737" i="2"/>
  <c r="X737" i="2"/>
  <c r="AA737" i="2" s="1"/>
  <c r="AH735" i="2"/>
  <c r="AF735" i="2"/>
  <c r="Z733" i="2"/>
  <c r="X733" i="2"/>
  <c r="AA733" i="2" s="1"/>
  <c r="AH731" i="2"/>
  <c r="AF731" i="2"/>
  <c r="Z729" i="2"/>
  <c r="X729" i="2"/>
  <c r="AA729" i="2" s="1"/>
  <c r="AH727" i="2"/>
  <c r="AF727" i="2"/>
  <c r="Z725" i="2"/>
  <c r="X725" i="2"/>
  <c r="AA725" i="2" s="1"/>
  <c r="AH723" i="2"/>
  <c r="AF723" i="2"/>
  <c r="Z721" i="2"/>
  <c r="X721" i="2"/>
  <c r="AA721" i="2" s="1"/>
  <c r="AH719" i="2"/>
  <c r="AF719" i="2"/>
  <c r="Z717" i="2"/>
  <c r="X717" i="2"/>
  <c r="AA717" i="2" s="1"/>
  <c r="AH715" i="2"/>
  <c r="AF715" i="2"/>
  <c r="Z713" i="2"/>
  <c r="X713" i="2"/>
  <c r="AA713" i="2" s="1"/>
  <c r="AH711" i="2"/>
  <c r="AF711" i="2"/>
  <c r="Z709" i="2"/>
  <c r="X709" i="2"/>
  <c r="AA709" i="2" s="1"/>
  <c r="AH707" i="2"/>
  <c r="AF707" i="2"/>
  <c r="Z705" i="2"/>
  <c r="X705" i="2"/>
  <c r="AA705" i="2" s="1"/>
  <c r="AH703" i="2"/>
  <c r="AF703" i="2"/>
  <c r="Z701" i="2"/>
  <c r="X701" i="2"/>
  <c r="AA701" i="2" s="1"/>
  <c r="AH699" i="2"/>
  <c r="AF699" i="2"/>
  <c r="Z697" i="2"/>
  <c r="X697" i="2"/>
  <c r="AA697" i="2" s="1"/>
  <c r="AH695" i="2"/>
  <c r="AF695" i="2"/>
  <c r="Z693" i="2"/>
  <c r="X693" i="2"/>
  <c r="AA693" i="2" s="1"/>
  <c r="AH691" i="2"/>
  <c r="AF691" i="2"/>
  <c r="AH667" i="2"/>
  <c r="AF667" i="2"/>
  <c r="AG667" i="2"/>
  <c r="AF662" i="2"/>
  <c r="AH662" i="2"/>
  <c r="AJ662" i="2"/>
  <c r="AI662" i="2"/>
  <c r="AF652" i="2"/>
  <c r="AH652" i="2"/>
  <c r="AJ652" i="2"/>
  <c r="AI652" i="2"/>
  <c r="Z643" i="2"/>
  <c r="X643" i="2"/>
  <c r="AA643" i="2" s="1"/>
  <c r="Y643" i="2"/>
  <c r="AH635" i="2"/>
  <c r="AF635" i="2"/>
  <c r="AG635" i="2"/>
  <c r="AF630" i="2"/>
  <c r="AH630" i="2"/>
  <c r="AJ630" i="2"/>
  <c r="AI630" i="2"/>
  <c r="AF620" i="2"/>
  <c r="AH620" i="2"/>
  <c r="AJ620" i="2"/>
  <c r="AI620" i="2"/>
  <c r="Z611" i="2"/>
  <c r="X611" i="2"/>
  <c r="AA611" i="2" s="1"/>
  <c r="Y611" i="2"/>
  <c r="AH603" i="2"/>
  <c r="AF603" i="2"/>
  <c r="AG603" i="2"/>
  <c r="AF598" i="2"/>
  <c r="AH598" i="2"/>
  <c r="AJ598" i="2"/>
  <c r="AI598" i="2"/>
  <c r="AF588" i="2"/>
  <c r="AH588" i="2"/>
  <c r="AJ588" i="2"/>
  <c r="AI588" i="2"/>
  <c r="AF578" i="2"/>
  <c r="AH578" i="2"/>
  <c r="AJ578" i="2"/>
  <c r="AI578" i="2"/>
  <c r="AF566" i="2"/>
  <c r="AH566" i="2"/>
  <c r="AJ566" i="2"/>
  <c r="AI566" i="2"/>
  <c r="AO545" i="2"/>
  <c r="AN545" i="2"/>
  <c r="AJ1695" i="2"/>
  <c r="AJ1694" i="2"/>
  <c r="AJ1691" i="2"/>
  <c r="AJ1684" i="2"/>
  <c r="AJ1682" i="2"/>
  <c r="AJ1680" i="2"/>
  <c r="AJ1677" i="2"/>
  <c r="AJ1673" i="2"/>
  <c r="AJ1669" i="2"/>
  <c r="AJ1665" i="2"/>
  <c r="AJ1655" i="2"/>
  <c r="AJ1654" i="2"/>
  <c r="AJ1651" i="2"/>
  <c r="AJ1644" i="2"/>
  <c r="AJ1642" i="2"/>
  <c r="AJ1640" i="2"/>
  <c r="AJ1636" i="2"/>
  <c r="AJ1632" i="2"/>
  <c r="AH1628" i="2"/>
  <c r="AJ1624" i="2"/>
  <c r="AH1620" i="2"/>
  <c r="AJ1616" i="2"/>
  <c r="AH1612" i="2"/>
  <c r="AJ1608" i="2"/>
  <c r="AH1604" i="2"/>
  <c r="AJ1600" i="2"/>
  <c r="AH1596" i="2"/>
  <c r="AJ1592" i="2"/>
  <c r="AH1588" i="2"/>
  <c r="AJ1584" i="2"/>
  <c r="AH1580" i="2"/>
  <c r="AJ1576" i="2"/>
  <c r="AJ1568" i="2"/>
  <c r="AI1565" i="2"/>
  <c r="AA1561" i="2"/>
  <c r="AJ1560" i="2"/>
  <c r="AI1557" i="2"/>
  <c r="AA1553" i="2"/>
  <c r="AJ1552" i="2"/>
  <c r="AI1549" i="2"/>
  <c r="AA1545" i="2"/>
  <c r="AJ1544" i="2"/>
  <c r="AI1541" i="2"/>
  <c r="AA1537" i="2"/>
  <c r="AJ1536" i="2"/>
  <c r="AI1533" i="2"/>
  <c r="AI1531" i="2"/>
  <c r="AI1529" i="2"/>
  <c r="AI1527" i="2"/>
  <c r="Z1525" i="2"/>
  <c r="AA1525" i="2" s="1"/>
  <c r="AI1525" i="2"/>
  <c r="Z1523" i="2"/>
  <c r="AI1523" i="2"/>
  <c r="Z1521" i="2"/>
  <c r="AA1521" i="2" s="1"/>
  <c r="AI1521" i="2"/>
  <c r="Z1519" i="2"/>
  <c r="AA1519" i="2" s="1"/>
  <c r="AI1519" i="2"/>
  <c r="Z1517" i="2"/>
  <c r="AI1517" i="2"/>
  <c r="Z1515" i="2"/>
  <c r="AI1515" i="2"/>
  <c r="Z1513" i="2"/>
  <c r="AI1513" i="2"/>
  <c r="Z1511" i="2"/>
  <c r="AI1511" i="2"/>
  <c r="Z1509" i="2"/>
  <c r="AI1509" i="2"/>
  <c r="Z1507" i="2"/>
  <c r="AI1507" i="2"/>
  <c r="Z1505" i="2"/>
  <c r="AI1505" i="2"/>
  <c r="Z1503" i="2"/>
  <c r="AI1503" i="2"/>
  <c r="Z1501" i="2"/>
  <c r="AI1501" i="2"/>
  <c r="Z1499" i="2"/>
  <c r="AI1499" i="2"/>
  <c r="Z1497" i="2"/>
  <c r="AI1497" i="2"/>
  <c r="Z1495" i="2"/>
  <c r="AI1495" i="2"/>
  <c r="Z1493" i="2"/>
  <c r="AI1493" i="2"/>
  <c r="Z1491" i="2"/>
  <c r="AI1491" i="2"/>
  <c r="Z1489" i="2"/>
  <c r="AI1489" i="2"/>
  <c r="Z1487" i="2"/>
  <c r="AI1487" i="2"/>
  <c r="Z1485" i="2"/>
  <c r="AI1485" i="2"/>
  <c r="Z1483" i="2"/>
  <c r="AI1483" i="2"/>
  <c r="Z1481" i="2"/>
  <c r="AA1481" i="2" s="1"/>
  <c r="AI1481" i="2"/>
  <c r="AK1475" i="2"/>
  <c r="AJ1474" i="2"/>
  <c r="AJ1472" i="2"/>
  <c r="AK1468" i="2"/>
  <c r="Z1467" i="2"/>
  <c r="AI1467" i="2"/>
  <c r="AO1464" i="2"/>
  <c r="AK1459" i="2"/>
  <c r="AJ1458" i="2"/>
  <c r="AJ1456" i="2"/>
  <c r="AK1452" i="2"/>
  <c r="Z1451" i="2"/>
  <c r="AI1451" i="2"/>
  <c r="AO1448" i="2"/>
  <c r="AK1443" i="2"/>
  <c r="AJ1442" i="2"/>
  <c r="AJ1440" i="2"/>
  <c r="AK1436" i="2"/>
  <c r="Z1435" i="2"/>
  <c r="AI1435" i="2"/>
  <c r="AO1432" i="2"/>
  <c r="AK1427" i="2"/>
  <c r="AJ1426" i="2"/>
  <c r="AJ1424" i="2"/>
  <c r="AK1420" i="2"/>
  <c r="Z1419" i="2"/>
  <c r="AI1419" i="2"/>
  <c r="AO1416" i="2"/>
  <c r="AK1411" i="2"/>
  <c r="AJ1410" i="2"/>
  <c r="AJ1408" i="2"/>
  <c r="AK1404" i="2"/>
  <c r="Z1403" i="2"/>
  <c r="AI1403" i="2"/>
  <c r="AO1400" i="2"/>
  <c r="AK1395" i="2"/>
  <c r="AJ1394" i="2"/>
  <c r="AJ1392" i="2"/>
  <c r="AK1388" i="2"/>
  <c r="Z1387" i="2"/>
  <c r="AI1387" i="2"/>
  <c r="AO1384" i="2"/>
  <c r="AK1379" i="2"/>
  <c r="AJ1378" i="2"/>
  <c r="AJ1376" i="2"/>
  <c r="AK1372" i="2"/>
  <c r="Z1371" i="2"/>
  <c r="AI1371" i="2"/>
  <c r="AO1368" i="2"/>
  <c r="AK1363" i="2"/>
  <c r="AN1362" i="2"/>
  <c r="AO1362" i="2" s="1"/>
  <c r="X1362" i="2"/>
  <c r="AA1362" i="2" s="1"/>
  <c r="AJ1362" i="2"/>
  <c r="Y1361" i="2"/>
  <c r="X1360" i="2"/>
  <c r="AA1360" i="2" s="1"/>
  <c r="AJ1360" i="2"/>
  <c r="Y1359" i="2"/>
  <c r="X1358" i="2"/>
  <c r="AA1358" i="2" s="1"/>
  <c r="Y1357" i="2"/>
  <c r="AK1356" i="2"/>
  <c r="Z1355" i="2"/>
  <c r="AI1355" i="2"/>
  <c r="AO1352" i="2"/>
  <c r="AK1347" i="2"/>
  <c r="AN1346" i="2"/>
  <c r="AO1346" i="2" s="1"/>
  <c r="X1346" i="2"/>
  <c r="AA1346" i="2" s="1"/>
  <c r="AJ1346" i="2"/>
  <c r="Y1345" i="2"/>
  <c r="X1344" i="2"/>
  <c r="AA1344" i="2" s="1"/>
  <c r="AJ1344" i="2"/>
  <c r="Y1343" i="2"/>
  <c r="X1342" i="2"/>
  <c r="AA1342" i="2" s="1"/>
  <c r="Y1341" i="2"/>
  <c r="AK1340" i="2"/>
  <c r="Z1339" i="2"/>
  <c r="AI1339" i="2"/>
  <c r="AO1336" i="2"/>
  <c r="AK1331" i="2"/>
  <c r="AN1330" i="2"/>
  <c r="AO1330" i="2" s="1"/>
  <c r="X1330" i="2"/>
  <c r="AJ1330" i="2"/>
  <c r="Y1329" i="2"/>
  <c r="AA1329" i="2" s="1"/>
  <c r="X1328" i="2"/>
  <c r="AJ1328" i="2"/>
  <c r="Y1327" i="2"/>
  <c r="X1326" i="2"/>
  <c r="Y1325" i="2"/>
  <c r="AK1324" i="2"/>
  <c r="Z1323" i="2"/>
  <c r="AI1323" i="2"/>
  <c r="AO1320" i="2"/>
  <c r="AK1315" i="2"/>
  <c r="AN1314" i="2"/>
  <c r="AO1314" i="2" s="1"/>
  <c r="X1314" i="2"/>
  <c r="AJ1314" i="2"/>
  <c r="Y1313" i="2"/>
  <c r="AA1313" i="2" s="1"/>
  <c r="X1312" i="2"/>
  <c r="AJ1312" i="2"/>
  <c r="Y1311" i="2"/>
  <c r="AA1311" i="2" s="1"/>
  <c r="X1310" i="2"/>
  <c r="Y1309" i="2"/>
  <c r="AK1308" i="2"/>
  <c r="Z1307" i="2"/>
  <c r="AI1307" i="2"/>
  <c r="AO1304" i="2"/>
  <c r="AK1299" i="2"/>
  <c r="AN1298" i="2"/>
  <c r="AO1298" i="2" s="1"/>
  <c r="X1298" i="2"/>
  <c r="AJ1298" i="2"/>
  <c r="Y1297" i="2"/>
  <c r="AA1297" i="2" s="1"/>
  <c r="X1296" i="2"/>
  <c r="AJ1296" i="2"/>
  <c r="Y1295" i="2"/>
  <c r="AA1295" i="2" s="1"/>
  <c r="X1294" i="2"/>
  <c r="Y1293" i="2"/>
  <c r="AK1292" i="2"/>
  <c r="Z1291" i="2"/>
  <c r="AI1291" i="2"/>
  <c r="AO1288" i="2"/>
  <c r="AK1283" i="2"/>
  <c r="AN1282" i="2"/>
  <c r="X1282" i="2"/>
  <c r="AJ1282" i="2"/>
  <c r="Y1281" i="2"/>
  <c r="X1280" i="2"/>
  <c r="AJ1280" i="2"/>
  <c r="Y1279" i="2"/>
  <c r="AA1279" i="2" s="1"/>
  <c r="X1278" i="2"/>
  <c r="Y1277" i="2"/>
  <c r="AK1276" i="2"/>
  <c r="Z1275" i="2"/>
  <c r="AI1275" i="2"/>
  <c r="AO1272" i="2"/>
  <c r="AK1267" i="2"/>
  <c r="AN1266" i="2"/>
  <c r="AO1266" i="2" s="1"/>
  <c r="X1266" i="2"/>
  <c r="AJ1266" i="2"/>
  <c r="Y1265" i="2"/>
  <c r="X1264" i="2"/>
  <c r="AA1264" i="2" s="1"/>
  <c r="AJ1264" i="2"/>
  <c r="Y1263" i="2"/>
  <c r="X1262" i="2"/>
  <c r="AA1262" i="2" s="1"/>
  <c r="Y1261" i="2"/>
  <c r="AK1260" i="2"/>
  <c r="Z1259" i="2"/>
  <c r="AI1259" i="2"/>
  <c r="AO1256" i="2"/>
  <c r="AK1251" i="2"/>
  <c r="AN1250" i="2"/>
  <c r="AO1250" i="2" s="1"/>
  <c r="X1250" i="2"/>
  <c r="AA1250" i="2" s="1"/>
  <c r="AJ1250" i="2"/>
  <c r="Y1249" i="2"/>
  <c r="X1248" i="2"/>
  <c r="AA1248" i="2" s="1"/>
  <c r="AJ1248" i="2"/>
  <c r="Y1247" i="2"/>
  <c r="X1246" i="2"/>
  <c r="AA1246" i="2" s="1"/>
  <c r="Y1245" i="2"/>
  <c r="AK1244" i="2"/>
  <c r="Z1243" i="2"/>
  <c r="AI1243" i="2"/>
  <c r="AO1240" i="2"/>
  <c r="AK1235" i="2"/>
  <c r="AN1234" i="2"/>
  <c r="AO1234" i="2" s="1"/>
  <c r="X1234" i="2"/>
  <c r="AA1234" i="2" s="1"/>
  <c r="AJ1234" i="2"/>
  <c r="Y1233" i="2"/>
  <c r="X1232" i="2"/>
  <c r="AA1232" i="2" s="1"/>
  <c r="AJ1232" i="2"/>
  <c r="Y1231" i="2"/>
  <c r="X1230" i="2"/>
  <c r="AA1230" i="2" s="1"/>
  <c r="Y1229" i="2"/>
  <c r="AK1228" i="2"/>
  <c r="Z1227" i="2"/>
  <c r="AI1227" i="2"/>
  <c r="AO1224" i="2"/>
  <c r="AK1219" i="2"/>
  <c r="AN1218" i="2"/>
  <c r="X1218" i="2"/>
  <c r="AA1218" i="2" s="1"/>
  <c r="AJ1218" i="2"/>
  <c r="Y1217" i="2"/>
  <c r="X1216" i="2"/>
  <c r="AJ1216" i="2"/>
  <c r="Y1215" i="2"/>
  <c r="AA1215" i="2" s="1"/>
  <c r="X1214" i="2"/>
  <c r="Y1213" i="2"/>
  <c r="AK1212" i="2"/>
  <c r="Z1211" i="2"/>
  <c r="AI1211" i="2"/>
  <c r="AO1208" i="2"/>
  <c r="AK1203" i="2"/>
  <c r="AN1202" i="2"/>
  <c r="AO1202" i="2" s="1"/>
  <c r="X1202" i="2"/>
  <c r="AA1202" i="2" s="1"/>
  <c r="AJ1202" i="2"/>
  <c r="Y1201" i="2"/>
  <c r="X1200" i="2"/>
  <c r="AJ1200" i="2"/>
  <c r="Y1199" i="2"/>
  <c r="X1198" i="2"/>
  <c r="AA1198" i="2" s="1"/>
  <c r="Y1197" i="2"/>
  <c r="AK1196" i="2"/>
  <c r="Z1195" i="2"/>
  <c r="AI1195" i="2"/>
  <c r="AO1192" i="2"/>
  <c r="AK1187" i="2"/>
  <c r="AN1186" i="2"/>
  <c r="X1186" i="2"/>
  <c r="AJ1186" i="2"/>
  <c r="Y1185" i="2"/>
  <c r="AA1185" i="2" s="1"/>
  <c r="AH1184" i="2"/>
  <c r="Z1183" i="2"/>
  <c r="AA1183" i="2" s="1"/>
  <c r="AH1180" i="2"/>
  <c r="Z1179" i="2"/>
  <c r="AI1178" i="2"/>
  <c r="AH1176" i="2"/>
  <c r="Z1175" i="2"/>
  <c r="AA1175" i="2" s="1"/>
  <c r="AH1172" i="2"/>
  <c r="Z1171" i="2"/>
  <c r="AH1168" i="2"/>
  <c r="Z1167" i="2"/>
  <c r="AA1167" i="2" s="1"/>
  <c r="AH1164" i="2"/>
  <c r="Z1163" i="2"/>
  <c r="AI1162" i="2"/>
  <c r="AH1160" i="2"/>
  <c r="Z1159" i="2"/>
  <c r="AH1156" i="2"/>
  <c r="Z1155" i="2"/>
  <c r="AA1155" i="2" s="1"/>
  <c r="AH1152" i="2"/>
  <c r="Z1151" i="2"/>
  <c r="AA1151" i="2" s="1"/>
  <c r="AH1148" i="2"/>
  <c r="Z1147" i="2"/>
  <c r="AI1146" i="2"/>
  <c r="AH1144" i="2"/>
  <c r="Z1143" i="2"/>
  <c r="AA1143" i="2" s="1"/>
  <c r="AH1140" i="2"/>
  <c r="Z1139" i="2"/>
  <c r="AA1139" i="2" s="1"/>
  <c r="AJ1137" i="2"/>
  <c r="AF1136" i="2"/>
  <c r="AF1134" i="2"/>
  <c r="AH1132" i="2"/>
  <c r="AO1131" i="2"/>
  <c r="AO1125" i="2"/>
  <c r="AF1122" i="2"/>
  <c r="AF1120" i="2"/>
  <c r="AF1118" i="2"/>
  <c r="AH1116" i="2"/>
  <c r="AO1115" i="2"/>
  <c r="AO1109" i="2"/>
  <c r="AF1106" i="2"/>
  <c r="AF1104" i="2"/>
  <c r="AF1102" i="2"/>
  <c r="AH1100" i="2"/>
  <c r="AO1099" i="2"/>
  <c r="AO1093" i="2"/>
  <c r="AF1090" i="2"/>
  <c r="AF1088" i="2"/>
  <c r="AF1086" i="2"/>
  <c r="AH1084" i="2"/>
  <c r="AO1083" i="2"/>
  <c r="Y1079" i="2"/>
  <c r="AF1078" i="2"/>
  <c r="AI1078" i="2"/>
  <c r="Y1077" i="2"/>
  <c r="AF1076" i="2"/>
  <c r="AI1076" i="2"/>
  <c r="AH1074" i="2"/>
  <c r="AH1072" i="2"/>
  <c r="AO1067" i="2"/>
  <c r="Y1063" i="2"/>
  <c r="AF1062" i="2"/>
  <c r="AI1062" i="2"/>
  <c r="Y1061" i="2"/>
  <c r="AF1060" i="2"/>
  <c r="AI1060" i="2"/>
  <c r="AH1058" i="2"/>
  <c r="AH1056" i="2"/>
  <c r="AO1051" i="2"/>
  <c r="Y1047" i="2"/>
  <c r="AH1045" i="2"/>
  <c r="AO1043" i="2"/>
  <c r="AK1042" i="2"/>
  <c r="AK1040" i="2"/>
  <c r="AN1039" i="2"/>
  <c r="AK1038" i="2"/>
  <c r="Y1037" i="2"/>
  <c r="Y1036" i="2"/>
  <c r="AI1034" i="2"/>
  <c r="AH1033" i="2"/>
  <c r="AO1031" i="2"/>
  <c r="AK1028" i="2"/>
  <c r="AO1027" i="2"/>
  <c r="AI1026" i="2"/>
  <c r="AH1025" i="2"/>
  <c r="Z1024" i="2"/>
  <c r="AI1024" i="2"/>
  <c r="AK1023" i="2"/>
  <c r="AI1022" i="2"/>
  <c r="AH1021" i="2"/>
  <c r="Z1020" i="2"/>
  <c r="AA1020" i="2" s="1"/>
  <c r="AI1020" i="2"/>
  <c r="AK1019" i="2"/>
  <c r="AI1018" i="2"/>
  <c r="AH1017" i="2"/>
  <c r="Z1016" i="2"/>
  <c r="AA1016" i="2" s="1"/>
  <c r="AI1016" i="2"/>
  <c r="AK1015" i="2"/>
  <c r="Y1014" i="2"/>
  <c r="Y1012" i="2"/>
  <c r="AA1012" i="2" s="1"/>
  <c r="Y1009" i="2"/>
  <c r="AN1007" i="2"/>
  <c r="AO1006" i="2"/>
  <c r="Y1005" i="2"/>
  <c r="AN1003" i="2"/>
  <c r="AO1003" i="2" s="1"/>
  <c r="AO1002" i="2"/>
  <c r="Y1001" i="2"/>
  <c r="AN999" i="2"/>
  <c r="AO999" i="2" s="1"/>
  <c r="AK998" i="2"/>
  <c r="AK996" i="2"/>
  <c r="AO995" i="2"/>
  <c r="AI994" i="2"/>
  <c r="AH993" i="2"/>
  <c r="Z992" i="2"/>
  <c r="AA992" i="2" s="1"/>
  <c r="AI992" i="2"/>
  <c r="AJ989" i="2"/>
  <c r="Z986" i="2"/>
  <c r="AH985" i="2"/>
  <c r="Z982" i="2"/>
  <c r="Y980" i="2"/>
  <c r="AH979" i="2"/>
  <c r="Z976" i="2"/>
  <c r="AJ973" i="2"/>
  <c r="Z970" i="2"/>
  <c r="AH969" i="2"/>
  <c r="Z966" i="2"/>
  <c r="Y964" i="2"/>
  <c r="AH963" i="2"/>
  <c r="Z960" i="2"/>
  <c r="AJ957" i="2"/>
  <c r="Z954" i="2"/>
  <c r="AH953" i="2"/>
  <c r="Z950" i="2"/>
  <c r="Y948" i="2"/>
  <c r="AH947" i="2"/>
  <c r="Z944" i="2"/>
  <c r="AJ941" i="2"/>
  <c r="Z938" i="2"/>
  <c r="AH937" i="2"/>
  <c r="Z934" i="2"/>
  <c r="Y932" i="2"/>
  <c r="AH931" i="2"/>
  <c r="Z928" i="2"/>
  <c r="AJ925" i="2"/>
  <c r="Z922" i="2"/>
  <c r="AH921" i="2"/>
  <c r="Z918" i="2"/>
  <c r="Y916" i="2"/>
  <c r="AH915" i="2"/>
  <c r="Z912" i="2"/>
  <c r="AO909" i="2"/>
  <c r="AO905" i="2"/>
  <c r="Z904" i="2"/>
  <c r="Z902" i="2"/>
  <c r="AJ902" i="2"/>
  <c r="AJ899" i="2"/>
  <c r="AG896" i="2"/>
  <c r="AH894" i="2"/>
  <c r="AJ892" i="2"/>
  <c r="AH891" i="2"/>
  <c r="Z888" i="2"/>
  <c r="Z886" i="2"/>
  <c r="AJ886" i="2"/>
  <c r="AJ883" i="2"/>
  <c r="AG880" i="2"/>
  <c r="AH878" i="2"/>
  <c r="AJ876" i="2"/>
  <c r="AH875" i="2"/>
  <c r="Z872" i="2"/>
  <c r="Z870" i="2"/>
  <c r="AJ870" i="2"/>
  <c r="AJ867" i="2"/>
  <c r="AG864" i="2"/>
  <c r="X863" i="2"/>
  <c r="AA863" i="2" s="1"/>
  <c r="AJ863" i="2"/>
  <c r="AJ862" i="2"/>
  <c r="AJ860" i="2"/>
  <c r="AI860" i="2"/>
  <c r="Z859" i="2"/>
  <c r="Z856" i="2"/>
  <c r="Z855" i="2"/>
  <c r="AH854" i="2"/>
  <c r="AG853" i="2"/>
  <c r="AI851" i="2"/>
  <c r="X851" i="2"/>
  <c r="AA851" i="2" s="1"/>
  <c r="X849" i="2"/>
  <c r="AA849" i="2" s="1"/>
  <c r="AF848" i="2"/>
  <c r="AH848" i="2"/>
  <c r="AH846" i="2"/>
  <c r="X845" i="2"/>
  <c r="AA845" i="2" s="1"/>
  <c r="AI843" i="2"/>
  <c r="AA839" i="2"/>
  <c r="Z838" i="2"/>
  <c r="Z837" i="2"/>
  <c r="Z835" i="2"/>
  <c r="X835" i="2"/>
  <c r="AI830" i="2"/>
  <c r="X827" i="2"/>
  <c r="Z827" i="2"/>
  <c r="Z824" i="2"/>
  <c r="X823" i="2"/>
  <c r="AA823" i="2" s="1"/>
  <c r="Z823" i="2"/>
  <c r="AK822" i="2"/>
  <c r="X821" i="2"/>
  <c r="Z821" i="2"/>
  <c r="AK820" i="2"/>
  <c r="AH819" i="2"/>
  <c r="AG819" i="2"/>
  <c r="Y818" i="2"/>
  <c r="X818" i="2"/>
  <c r="Z816" i="2"/>
  <c r="Z815" i="2"/>
  <c r="X815" i="2"/>
  <c r="AK814" i="2"/>
  <c r="Z813" i="2"/>
  <c r="X813" i="2"/>
  <c r="AK812" i="2"/>
  <c r="AH811" i="2"/>
  <c r="AG811" i="2"/>
  <c r="Y810" i="2"/>
  <c r="X810" i="2"/>
  <c r="AK809" i="2"/>
  <c r="Z803" i="2"/>
  <c r="X803" i="2"/>
  <c r="AI798" i="2"/>
  <c r="X795" i="2"/>
  <c r="Z795" i="2"/>
  <c r="Z792" i="2"/>
  <c r="Y790" i="2"/>
  <c r="Z790" i="2"/>
  <c r="AJ785" i="2"/>
  <c r="AH784" i="2"/>
  <c r="AK783" i="2"/>
  <c r="AH782" i="2"/>
  <c r="AG781" i="2"/>
  <c r="AJ780" i="2"/>
  <c r="AI780" i="2"/>
  <c r="Y779" i="2"/>
  <c r="AI777" i="2"/>
  <c r="Y776" i="2"/>
  <c r="X776" i="2"/>
  <c r="Y774" i="2"/>
  <c r="Z774" i="2"/>
  <c r="X769" i="2"/>
  <c r="Z769" i="2"/>
  <c r="Y767" i="2"/>
  <c r="Y765" i="2"/>
  <c r="AH763" i="2"/>
  <c r="AF763" i="2"/>
  <c r="AJ763" i="2"/>
  <c r="AI763" i="2"/>
  <c r="Y759" i="2"/>
  <c r="AJ759" i="2"/>
  <c r="AH755" i="2"/>
  <c r="AF755" i="2"/>
  <c r="AI755" i="2"/>
  <c r="AJ755" i="2"/>
  <c r="Y751" i="2"/>
  <c r="AJ751" i="2"/>
  <c r="AG749" i="2"/>
  <c r="AH748" i="2"/>
  <c r="AI748" i="2"/>
  <c r="Y747" i="2"/>
  <c r="AJ747" i="2"/>
  <c r="AG745" i="2"/>
  <c r="AH744" i="2"/>
  <c r="AI744" i="2"/>
  <c r="Y743" i="2"/>
  <c r="AJ743" i="2"/>
  <c r="AG741" i="2"/>
  <c r="AH740" i="2"/>
  <c r="AI740" i="2"/>
  <c r="Y739" i="2"/>
  <c r="AJ739" i="2"/>
  <c r="AG737" i="2"/>
  <c r="AH736" i="2"/>
  <c r="AI736" i="2"/>
  <c r="Y735" i="2"/>
  <c r="AJ735" i="2"/>
  <c r="AG733" i="2"/>
  <c r="AH732" i="2"/>
  <c r="AI732" i="2"/>
  <c r="Y731" i="2"/>
  <c r="AJ731" i="2"/>
  <c r="AG729" i="2"/>
  <c r="AH728" i="2"/>
  <c r="AI728" i="2"/>
  <c r="Y727" i="2"/>
  <c r="AJ727" i="2"/>
  <c r="AG725" i="2"/>
  <c r="AH724" i="2"/>
  <c r="AI724" i="2"/>
  <c r="Y723" i="2"/>
  <c r="AJ723" i="2"/>
  <c r="AG721" i="2"/>
  <c r="AH720" i="2"/>
  <c r="AI720" i="2"/>
  <c r="Y719" i="2"/>
  <c r="AJ719" i="2"/>
  <c r="AG717" i="2"/>
  <c r="AH716" i="2"/>
  <c r="AI716" i="2"/>
  <c r="Y715" i="2"/>
  <c r="AJ715" i="2"/>
  <c r="AG713" i="2"/>
  <c r="AH712" i="2"/>
  <c r="AI712" i="2"/>
  <c r="Y711" i="2"/>
  <c r="AJ711" i="2"/>
  <c r="AG709" i="2"/>
  <c r="AH708" i="2"/>
  <c r="AI708" i="2"/>
  <c r="Y707" i="2"/>
  <c r="AJ707" i="2"/>
  <c r="AG705" i="2"/>
  <c r="AH704" i="2"/>
  <c r="AI704" i="2"/>
  <c r="Y703" i="2"/>
  <c r="AJ703" i="2"/>
  <c r="AG701" i="2"/>
  <c r="AH700" i="2"/>
  <c r="AI700" i="2"/>
  <c r="Y699" i="2"/>
  <c r="AJ699" i="2"/>
  <c r="AG697" i="2"/>
  <c r="AH696" i="2"/>
  <c r="AI696" i="2"/>
  <c r="Y695" i="2"/>
  <c r="AJ695" i="2"/>
  <c r="AG693" i="2"/>
  <c r="AH692" i="2"/>
  <c r="AI692" i="2"/>
  <c r="Y691" i="2"/>
  <c r="AH689" i="2"/>
  <c r="AF689" i="2"/>
  <c r="AG689" i="2"/>
  <c r="AH687" i="2"/>
  <c r="AF687" i="2"/>
  <c r="AG687" i="2"/>
  <c r="AH685" i="2"/>
  <c r="AF685" i="2"/>
  <c r="AG685" i="2"/>
  <c r="AH683" i="2"/>
  <c r="AF683" i="2"/>
  <c r="AG683" i="2"/>
  <c r="AH681" i="2"/>
  <c r="AF681" i="2"/>
  <c r="AG681" i="2"/>
  <c r="AI673" i="2"/>
  <c r="AJ673" i="2"/>
  <c r="Z667" i="2"/>
  <c r="X667" i="2"/>
  <c r="AA667" i="2" s="1"/>
  <c r="Y667" i="2"/>
  <c r="AH659" i="2"/>
  <c r="AF659" i="2"/>
  <c r="AG659" i="2"/>
  <c r="AF654" i="2"/>
  <c r="AH654" i="2"/>
  <c r="AJ654" i="2"/>
  <c r="AI654" i="2"/>
  <c r="AF644" i="2"/>
  <c r="AH644" i="2"/>
  <c r="AJ644" i="2"/>
  <c r="AI644" i="2"/>
  <c r="Z635" i="2"/>
  <c r="X635" i="2"/>
  <c r="AA635" i="2" s="1"/>
  <c r="Y635" i="2"/>
  <c r="AH627" i="2"/>
  <c r="AF627" i="2"/>
  <c r="AG627" i="2"/>
  <c r="AF622" i="2"/>
  <c r="AH622" i="2"/>
  <c r="AJ622" i="2"/>
  <c r="AI622" i="2"/>
  <c r="AF612" i="2"/>
  <c r="AH612" i="2"/>
  <c r="AJ612" i="2"/>
  <c r="AI612" i="2"/>
  <c r="Z603" i="2"/>
  <c r="X603" i="2"/>
  <c r="AA603" i="2" s="1"/>
  <c r="Y603" i="2"/>
  <c r="AH595" i="2"/>
  <c r="AF595" i="2"/>
  <c r="AG595" i="2"/>
  <c r="AF590" i="2"/>
  <c r="AH590" i="2"/>
  <c r="AJ590" i="2"/>
  <c r="AI590" i="2"/>
  <c r="AF580" i="2"/>
  <c r="AH580" i="2"/>
  <c r="AJ580" i="2"/>
  <c r="AI580" i="2"/>
  <c r="AO525" i="2"/>
  <c r="AN525" i="2"/>
  <c r="AN521" i="2"/>
  <c r="AO521" i="2" s="1"/>
  <c r="AO517" i="2"/>
  <c r="AN517" i="2"/>
  <c r="AN513" i="2"/>
  <c r="AO513" i="2" s="1"/>
  <c r="AO509" i="2"/>
  <c r="AN509" i="2"/>
  <c r="AA467" i="2"/>
  <c r="AH690" i="2"/>
  <c r="AH688" i="2"/>
  <c r="AH686" i="2"/>
  <c r="AH684" i="2"/>
  <c r="AH682" i="2"/>
  <c r="AA571" i="2"/>
  <c r="AI562" i="2"/>
  <c r="AG561" i="2"/>
  <c r="Y561" i="2"/>
  <c r="AA555" i="2"/>
  <c r="AI550" i="2"/>
  <c r="AI548" i="2"/>
  <c r="AI546" i="2"/>
  <c r="AG544" i="2"/>
  <c r="AH539" i="2"/>
  <c r="Y539" i="2"/>
  <c r="Z538" i="2"/>
  <c r="AG536" i="2"/>
  <c r="AH531" i="2"/>
  <c r="Y531" i="2"/>
  <c r="Z530" i="2"/>
  <c r="AG528" i="2"/>
  <c r="AG526" i="2"/>
  <c r="AJ523" i="2"/>
  <c r="AG522" i="2"/>
  <c r="AJ519" i="2"/>
  <c r="AG518" i="2"/>
  <c r="AJ515" i="2"/>
  <c r="AG514" i="2"/>
  <c r="AJ511" i="2"/>
  <c r="AG510" i="2"/>
  <c r="AH508" i="2"/>
  <c r="AH506" i="2"/>
  <c r="Z506" i="2"/>
  <c r="AG505" i="2"/>
  <c r="Y505" i="2"/>
  <c r="Z500" i="2"/>
  <c r="Z492" i="2"/>
  <c r="AI490" i="2"/>
  <c r="AG489" i="2"/>
  <c r="Y489" i="2"/>
  <c r="Y485" i="2"/>
  <c r="AG479" i="2"/>
  <c r="Y479" i="2"/>
  <c r="AK472" i="2"/>
  <c r="AG471" i="2"/>
  <c r="Y471" i="2"/>
  <c r="AI466" i="2"/>
  <c r="AG465" i="2"/>
  <c r="Y465" i="2"/>
  <c r="Y461" i="2"/>
  <c r="AH460" i="2"/>
  <c r="AG445" i="2"/>
  <c r="Y445" i="2"/>
  <c r="AG437" i="2"/>
  <c r="Y437" i="2"/>
  <c r="AG429" i="2"/>
  <c r="Y429" i="2"/>
  <c r="AG421" i="2"/>
  <c r="Y421" i="2"/>
  <c r="AG413" i="2"/>
  <c r="Y413" i="2"/>
  <c r="AG405" i="2"/>
  <c r="Y405" i="2"/>
  <c r="AG397" i="2"/>
  <c r="Y397" i="2"/>
  <c r="AA391" i="2"/>
  <c r="AI386" i="2"/>
  <c r="AI384" i="2"/>
  <c r="AI382" i="2"/>
  <c r="AG381" i="2"/>
  <c r="Y381" i="2"/>
  <c r="AI370" i="2"/>
  <c r="AI368" i="2"/>
  <c r="AI366" i="2"/>
  <c r="AG365" i="2"/>
  <c r="Y365" i="2"/>
  <c r="AI354" i="2"/>
  <c r="Z353" i="2"/>
  <c r="Z351" i="2"/>
  <c r="Z349" i="2"/>
  <c r="AG347" i="2"/>
  <c r="AI338" i="2"/>
  <c r="Z337" i="2"/>
  <c r="Z335" i="2"/>
  <c r="Z333" i="2"/>
  <c r="AG331" i="2"/>
  <c r="Y329" i="2"/>
  <c r="Z326" i="2"/>
  <c r="AH324" i="2"/>
  <c r="AG323" i="2"/>
  <c r="Y323" i="2"/>
  <c r="Z318" i="2"/>
  <c r="AA317" i="2"/>
  <c r="Y313" i="2"/>
  <c r="Z310" i="2"/>
  <c r="Z302" i="2"/>
  <c r="Z298" i="2"/>
  <c r="AA295" i="2"/>
  <c r="AJ285" i="2"/>
  <c r="AK285" i="2"/>
  <c r="AJ276" i="2"/>
  <c r="AI276" i="2"/>
  <c r="Y275" i="2"/>
  <c r="X275" i="2"/>
  <c r="AA275" i="2" s="1"/>
  <c r="Y271" i="2"/>
  <c r="X271" i="2"/>
  <c r="AJ269" i="2"/>
  <c r="AI269" i="2"/>
  <c r="Y267" i="2"/>
  <c r="X267" i="2"/>
  <c r="Z262" i="2"/>
  <c r="X262" i="2"/>
  <c r="Z254" i="2"/>
  <c r="X254" i="2"/>
  <c r="AF251" i="2"/>
  <c r="AG251" i="2"/>
  <c r="X250" i="2"/>
  <c r="Z250" i="2"/>
  <c r="Y249" i="2"/>
  <c r="Z249" i="2"/>
  <c r="AF245" i="2"/>
  <c r="AG245" i="2"/>
  <c r="X244" i="2"/>
  <c r="Z244" i="2"/>
  <c r="AA242" i="2"/>
  <c r="AJ241" i="2"/>
  <c r="AK241" i="2"/>
  <c r="AH241" i="2"/>
  <c r="AF239" i="2"/>
  <c r="AG239" i="2"/>
  <c r="AJ239" i="2"/>
  <c r="AI239" i="2"/>
  <c r="AN234" i="2"/>
  <c r="AO234" i="2" s="1"/>
  <c r="Z231" i="2"/>
  <c r="X231" i="2"/>
  <c r="AA231" i="2" s="1"/>
  <c r="AJ227" i="2"/>
  <c r="AI225" i="2"/>
  <c r="AK225" i="2"/>
  <c r="Z221" i="2"/>
  <c r="X221" i="2"/>
  <c r="AA221" i="2" s="1"/>
  <c r="Z219" i="2"/>
  <c r="X219" i="2"/>
  <c r="AA219" i="2" s="1"/>
  <c r="AJ214" i="2"/>
  <c r="AK214" i="2"/>
  <c r="Z213" i="2"/>
  <c r="X213" i="2"/>
  <c r="AA213" i="2" s="1"/>
  <c r="Z211" i="2"/>
  <c r="X211" i="2"/>
  <c r="AA211" i="2" s="1"/>
  <c r="AK210" i="2"/>
  <c r="Z209" i="2"/>
  <c r="X209" i="2"/>
  <c r="AA209" i="2" s="1"/>
  <c r="AK205" i="2"/>
  <c r="AI205" i="2"/>
  <c r="AI203" i="2"/>
  <c r="AJ203" i="2"/>
  <c r="AH199" i="2"/>
  <c r="AG199" i="2"/>
  <c r="AF194" i="2"/>
  <c r="AH194" i="2"/>
  <c r="AI189" i="2"/>
  <c r="AK189" i="2"/>
  <c r="Y186" i="2"/>
  <c r="Z186" i="2"/>
  <c r="X181" i="2"/>
  <c r="AA181" i="2" s="1"/>
  <c r="Z181" i="2"/>
  <c r="AO179" i="2"/>
  <c r="Z177" i="2"/>
  <c r="X177" i="2"/>
  <c r="AA177" i="2" s="1"/>
  <c r="AG173" i="2"/>
  <c r="AF173" i="2"/>
  <c r="AI170" i="2"/>
  <c r="AG169" i="2"/>
  <c r="AF169" i="2"/>
  <c r="AA167" i="2"/>
  <c r="X165" i="2"/>
  <c r="AA165" i="2" s="1"/>
  <c r="Z165" i="2"/>
  <c r="AO163" i="2"/>
  <c r="Z161" i="2"/>
  <c r="X161" i="2"/>
  <c r="AA161" i="2" s="1"/>
  <c r="AG157" i="2"/>
  <c r="AF157" i="2"/>
  <c r="AI154" i="2"/>
  <c r="Z152" i="2"/>
  <c r="X152" i="2"/>
  <c r="AI147" i="2"/>
  <c r="X144" i="2"/>
  <c r="Z144" i="2"/>
  <c r="X140" i="2"/>
  <c r="AA140" i="2" s="1"/>
  <c r="Z140" i="2"/>
  <c r="AK139" i="2"/>
  <c r="X138" i="2"/>
  <c r="Z138" i="2"/>
  <c r="AH116" i="2"/>
  <c r="AG116" i="2"/>
  <c r="X112" i="2"/>
  <c r="AA112" i="2" s="1"/>
  <c r="Y112" i="2"/>
  <c r="Z112" i="2"/>
  <c r="AJ831" i="2"/>
  <c r="AJ824" i="2"/>
  <c r="AJ815" i="2"/>
  <c r="AJ808" i="2"/>
  <c r="AJ799" i="2"/>
  <c r="AJ792" i="2"/>
  <c r="AJ790" i="2"/>
  <c r="AJ787" i="2"/>
  <c r="AI775" i="2"/>
  <c r="AJ772" i="2"/>
  <c r="AH771" i="2"/>
  <c r="AJ767" i="2"/>
  <c r="AI761" i="2"/>
  <c r="AH760" i="2"/>
  <c r="AH757" i="2"/>
  <c r="AI753" i="2"/>
  <c r="AH752" i="2"/>
  <c r="AH679" i="2"/>
  <c r="AH677" i="2"/>
  <c r="AH675" i="2"/>
  <c r="Z673" i="2"/>
  <c r="AI671" i="2"/>
  <c r="AJ666" i="2"/>
  <c r="Z665" i="2"/>
  <c r="AJ658" i="2"/>
  <c r="Z657" i="2"/>
  <c r="AJ650" i="2"/>
  <c r="Z649" i="2"/>
  <c r="AJ642" i="2"/>
  <c r="Z641" i="2"/>
  <c r="AJ634" i="2"/>
  <c r="Z633" i="2"/>
  <c r="AJ626" i="2"/>
  <c r="Z625" i="2"/>
  <c r="AJ618" i="2"/>
  <c r="Z617" i="2"/>
  <c r="AJ610" i="2"/>
  <c r="Z609" i="2"/>
  <c r="AJ602" i="2"/>
  <c r="Z601" i="2"/>
  <c r="AJ594" i="2"/>
  <c r="Z593" i="2"/>
  <c r="AJ586" i="2"/>
  <c r="Z585" i="2"/>
  <c r="AJ576" i="2"/>
  <c r="AH575" i="2"/>
  <c r="AH573" i="2"/>
  <c r="AH571" i="2"/>
  <c r="Z569" i="2"/>
  <c r="AF561" i="2"/>
  <c r="X561" i="2"/>
  <c r="AJ560" i="2"/>
  <c r="AH559" i="2"/>
  <c r="AO557" i="2"/>
  <c r="AH557" i="2"/>
  <c r="AO555" i="2"/>
  <c r="AH555" i="2"/>
  <c r="Z553" i="2"/>
  <c r="AH550" i="2"/>
  <c r="AH548" i="2"/>
  <c r="AH546" i="2"/>
  <c r="AF544" i="2"/>
  <c r="AK542" i="2"/>
  <c r="AJ541" i="2"/>
  <c r="AH540" i="2"/>
  <c r="AF539" i="2"/>
  <c r="X539" i="2"/>
  <c r="AA539" i="2" s="1"/>
  <c r="AJ539" i="2"/>
  <c r="Y538" i="2"/>
  <c r="AF536" i="2"/>
  <c r="AK534" i="2"/>
  <c r="AJ533" i="2"/>
  <c r="AH532" i="2"/>
  <c r="AF531" i="2"/>
  <c r="X531" i="2"/>
  <c r="AA531" i="2" s="1"/>
  <c r="AJ531" i="2"/>
  <c r="Y530" i="2"/>
  <c r="AF528" i="2"/>
  <c r="AF526" i="2"/>
  <c r="AI526" i="2"/>
  <c r="AH524" i="2"/>
  <c r="AF522" i="2"/>
  <c r="AI522" i="2"/>
  <c r="AH520" i="2"/>
  <c r="AF518" i="2"/>
  <c r="AI518" i="2"/>
  <c r="AH516" i="2"/>
  <c r="AF514" i="2"/>
  <c r="AI514" i="2"/>
  <c r="AH512" i="2"/>
  <c r="AF510" i="2"/>
  <c r="AI510" i="2"/>
  <c r="AG508" i="2"/>
  <c r="AK507" i="2"/>
  <c r="AG506" i="2"/>
  <c r="X506" i="2"/>
  <c r="AA506" i="2" s="1"/>
  <c r="AJ506" i="2"/>
  <c r="X505" i="2"/>
  <c r="AA505" i="2" s="1"/>
  <c r="AK501" i="2"/>
  <c r="X500" i="2"/>
  <c r="AA500" i="2" s="1"/>
  <c r="AJ496" i="2"/>
  <c r="Z493" i="2"/>
  <c r="X492" i="2"/>
  <c r="AA492" i="2" s="1"/>
  <c r="AH490" i="2"/>
  <c r="X489" i="2"/>
  <c r="AA489" i="2" s="1"/>
  <c r="AJ489" i="2"/>
  <c r="AI485" i="2"/>
  <c r="X485" i="2"/>
  <c r="Z483" i="2"/>
  <c r="AJ480" i="2"/>
  <c r="X479" i="2"/>
  <c r="AA479" i="2" s="1"/>
  <c r="AJ479" i="2"/>
  <c r="Z477" i="2"/>
  <c r="AK473" i="2"/>
  <c r="Z473" i="2"/>
  <c r="AI472" i="2"/>
  <c r="X471" i="2"/>
  <c r="AA471" i="2" s="1"/>
  <c r="AJ471" i="2"/>
  <c r="X470" i="2"/>
  <c r="Z469" i="2"/>
  <c r="Z467" i="2"/>
  <c r="AH466" i="2"/>
  <c r="X465" i="2"/>
  <c r="AI463" i="2"/>
  <c r="Z463" i="2"/>
  <c r="AG462" i="2"/>
  <c r="AI461" i="2"/>
  <c r="X461" i="2"/>
  <c r="AA461" i="2" s="1"/>
  <c r="AG460" i="2"/>
  <c r="AJ459" i="2"/>
  <c r="Z459" i="2"/>
  <c r="AJ457" i="2"/>
  <c r="Z457" i="2"/>
  <c r="AJ455" i="2"/>
  <c r="Z455" i="2"/>
  <c r="AJ453" i="2"/>
  <c r="Z453" i="2"/>
  <c r="AJ451" i="2"/>
  <c r="Z451" i="2"/>
  <c r="AJ449" i="2"/>
  <c r="Z449" i="2"/>
  <c r="AI447" i="2"/>
  <c r="AF445" i="2"/>
  <c r="X445" i="2"/>
  <c r="AH443" i="2"/>
  <c r="AJ441" i="2"/>
  <c r="Z441" i="2"/>
  <c r="AI439" i="2"/>
  <c r="AF437" i="2"/>
  <c r="X437" i="2"/>
  <c r="AH435" i="2"/>
  <c r="AJ433" i="2"/>
  <c r="Z433" i="2"/>
  <c r="AI431" i="2"/>
  <c r="AF429" i="2"/>
  <c r="X429" i="2"/>
  <c r="AH427" i="2"/>
  <c r="AJ425" i="2"/>
  <c r="Z425" i="2"/>
  <c r="AI423" i="2"/>
  <c r="AF421" i="2"/>
  <c r="X421" i="2"/>
  <c r="AH419" i="2"/>
  <c r="AJ417" i="2"/>
  <c r="Z417" i="2"/>
  <c r="AI415" i="2"/>
  <c r="AF413" i="2"/>
  <c r="X413" i="2"/>
  <c r="AH411" i="2"/>
  <c r="AJ409" i="2"/>
  <c r="Z409" i="2"/>
  <c r="AI407" i="2"/>
  <c r="AF405" i="2"/>
  <c r="X405" i="2"/>
  <c r="AH403" i="2"/>
  <c r="AJ401" i="2"/>
  <c r="Z401" i="2"/>
  <c r="AI399" i="2"/>
  <c r="AF397" i="2"/>
  <c r="X397" i="2"/>
  <c r="AH395" i="2"/>
  <c r="AO393" i="2"/>
  <c r="AH393" i="2"/>
  <c r="AO391" i="2"/>
  <c r="AH391" i="2"/>
  <c r="Z389" i="2"/>
  <c r="AH386" i="2"/>
  <c r="AH384" i="2"/>
  <c r="AH382" i="2"/>
  <c r="AF381" i="2"/>
  <c r="X381" i="2"/>
  <c r="AJ380" i="2"/>
  <c r="AH379" i="2"/>
  <c r="AO377" i="2"/>
  <c r="AH377" i="2"/>
  <c r="AO375" i="2"/>
  <c r="AH375" i="2"/>
  <c r="Z373" i="2"/>
  <c r="AH370" i="2"/>
  <c r="AH368" i="2"/>
  <c r="AH366" i="2"/>
  <c r="AF365" i="2"/>
  <c r="X365" i="2"/>
  <c r="AA365" i="2" s="1"/>
  <c r="AJ364" i="2"/>
  <c r="AH363" i="2"/>
  <c r="AO361" i="2"/>
  <c r="AH361" i="2"/>
  <c r="AO359" i="2"/>
  <c r="AH359" i="2"/>
  <c r="Z357" i="2"/>
  <c r="AH354" i="2"/>
  <c r="Y353" i="2"/>
  <c r="AJ352" i="2"/>
  <c r="Y351" i="2"/>
  <c r="AJ350" i="2"/>
  <c r="Y349" i="2"/>
  <c r="AJ348" i="2"/>
  <c r="AF347" i="2"/>
  <c r="AI344" i="2"/>
  <c r="AI342" i="2"/>
  <c r="AI340" i="2"/>
  <c r="AH339" i="2"/>
  <c r="AH338" i="2"/>
  <c r="AK338" i="2"/>
  <c r="Y337" i="2"/>
  <c r="AJ336" i="2"/>
  <c r="Y335" i="2"/>
  <c r="AJ334" i="2"/>
  <c r="Y333" i="2"/>
  <c r="AJ332" i="2"/>
  <c r="AF331" i="2"/>
  <c r="X329" i="2"/>
  <c r="AA329" i="2" s="1"/>
  <c r="AO327" i="2"/>
  <c r="AH327" i="2"/>
  <c r="X326" i="2"/>
  <c r="AA326" i="2" s="1"/>
  <c r="X323" i="2"/>
  <c r="AA323" i="2" s="1"/>
  <c r="AJ323" i="2"/>
  <c r="AJ320" i="2"/>
  <c r="AH319" i="2"/>
  <c r="X318" i="2"/>
  <c r="AA318" i="2" s="1"/>
  <c r="Z316" i="2"/>
  <c r="AJ316" i="2"/>
  <c r="AG313" i="2"/>
  <c r="X313" i="2"/>
  <c r="AO311" i="2"/>
  <c r="AH311" i="2"/>
  <c r="X310" i="2"/>
  <c r="AA310" i="2" s="1"/>
  <c r="Z308" i="2"/>
  <c r="AJ308" i="2"/>
  <c r="AI306" i="2"/>
  <c r="AK305" i="2"/>
  <c r="Z303" i="2"/>
  <c r="X302" i="2"/>
  <c r="AA302" i="2" s="1"/>
  <c r="AJ302" i="2"/>
  <c r="Z299" i="2"/>
  <c r="X298" i="2"/>
  <c r="AA298" i="2" s="1"/>
  <c r="AJ298" i="2"/>
  <c r="Z297" i="2"/>
  <c r="AI294" i="2"/>
  <c r="Y294" i="2"/>
  <c r="Z294" i="2"/>
  <c r="Z290" i="2"/>
  <c r="X290" i="2"/>
  <c r="AF283" i="2"/>
  <c r="AG283" i="2"/>
  <c r="AA280" i="2"/>
  <c r="AK274" i="2"/>
  <c r="AJ274" i="2"/>
  <c r="AF273" i="2"/>
  <c r="AH273" i="2"/>
  <c r="X272" i="2"/>
  <c r="Z272" i="2"/>
  <c r="AH270" i="2"/>
  <c r="AG270" i="2"/>
  <c r="AK266" i="2"/>
  <c r="AJ266" i="2"/>
  <c r="Y263" i="2"/>
  <c r="X263" i="2"/>
  <c r="AJ261" i="2"/>
  <c r="AI261" i="2"/>
  <c r="Y255" i="2"/>
  <c r="X255" i="2"/>
  <c r="AJ253" i="2"/>
  <c r="AI253" i="2"/>
  <c r="Y251" i="2"/>
  <c r="X251" i="2"/>
  <c r="AI243" i="2"/>
  <c r="AI241" i="2"/>
  <c r="AA238" i="2"/>
  <c r="AI238" i="2"/>
  <c r="AJ238" i="2"/>
  <c r="AJ237" i="2"/>
  <c r="AK237" i="2"/>
  <c r="AH237" i="2"/>
  <c r="AF235" i="2"/>
  <c r="AG235" i="2"/>
  <c r="AJ235" i="2"/>
  <c r="AI235" i="2"/>
  <c r="AF226" i="2"/>
  <c r="AH226" i="2"/>
  <c r="AF220" i="2"/>
  <c r="AG220" i="2"/>
  <c r="AH215" i="2"/>
  <c r="AG215" i="2"/>
  <c r="AF212" i="2"/>
  <c r="AG212" i="2"/>
  <c r="AH210" i="2"/>
  <c r="AG209" i="2"/>
  <c r="AJ208" i="2"/>
  <c r="AI208" i="2"/>
  <c r="Y196" i="2"/>
  <c r="X196" i="2"/>
  <c r="AA196" i="2" s="1"/>
  <c r="Y194" i="2"/>
  <c r="Z194" i="2"/>
  <c r="X193" i="2"/>
  <c r="AA193" i="2" s="1"/>
  <c r="Z193" i="2"/>
  <c r="X187" i="2"/>
  <c r="AA187" i="2" s="1"/>
  <c r="Z187" i="2"/>
  <c r="AI184" i="2"/>
  <c r="AI180" i="2"/>
  <c r="AK178" i="2"/>
  <c r="AI176" i="2"/>
  <c r="AF174" i="2"/>
  <c r="AG174" i="2"/>
  <c r="AJ174" i="2"/>
  <c r="AI174" i="2"/>
  <c r="AF170" i="2"/>
  <c r="AG170" i="2"/>
  <c r="AI164" i="2"/>
  <c r="AK162" i="2"/>
  <c r="AI160" i="2"/>
  <c r="AF158" i="2"/>
  <c r="AG158" i="2"/>
  <c r="AJ158" i="2"/>
  <c r="AI158" i="2"/>
  <c r="AF154" i="2"/>
  <c r="AG154" i="2"/>
  <c r="AI152" i="2"/>
  <c r="AF151" i="2"/>
  <c r="AG151" i="2"/>
  <c r="AI144" i="2"/>
  <c r="AF143" i="2"/>
  <c r="AG143" i="2"/>
  <c r="Y141" i="2"/>
  <c r="X141" i="2"/>
  <c r="AG138" i="2"/>
  <c r="X126" i="2"/>
  <c r="Y126" i="2"/>
  <c r="Z126" i="2"/>
  <c r="AJ117" i="2"/>
  <c r="AI117" i="2"/>
  <c r="AK117" i="2"/>
  <c r="X116" i="2"/>
  <c r="Y116" i="2"/>
  <c r="Z116" i="2"/>
  <c r="AJ110" i="2"/>
  <c r="AK110" i="2"/>
  <c r="AN74" i="2"/>
  <c r="AO74" i="2" s="1"/>
  <c r="AA335" i="2"/>
  <c r="AN284" i="2"/>
  <c r="AO284" i="2" s="1"/>
  <c r="AJ277" i="2"/>
  <c r="AK277" i="2"/>
  <c r="AN276" i="2"/>
  <c r="AO276" i="2" s="1"/>
  <c r="Y273" i="2"/>
  <c r="Z273" i="2"/>
  <c r="AF271" i="2"/>
  <c r="AG271" i="2"/>
  <c r="X268" i="2"/>
  <c r="Z268" i="2"/>
  <c r="AF265" i="2"/>
  <c r="AH265" i="2"/>
  <c r="Z264" i="2"/>
  <c r="X264" i="2"/>
  <c r="AA264" i="2" s="1"/>
  <c r="AH262" i="2"/>
  <c r="AG262" i="2"/>
  <c r="Z256" i="2"/>
  <c r="X256" i="2"/>
  <c r="AA256" i="2" s="1"/>
  <c r="AH254" i="2"/>
  <c r="AG254" i="2"/>
  <c r="AK250" i="2"/>
  <c r="AJ250" i="2"/>
  <c r="X246" i="2"/>
  <c r="AA246" i="2" s="1"/>
  <c r="Z246" i="2"/>
  <c r="AK244" i="2"/>
  <c r="AI244" i="2"/>
  <c r="AJ233" i="2"/>
  <c r="AK233" i="2"/>
  <c r="AH233" i="2"/>
  <c r="AH231" i="2"/>
  <c r="AG231" i="2"/>
  <c r="Y226" i="2"/>
  <c r="Z226" i="2"/>
  <c r="Z225" i="2"/>
  <c r="X225" i="2"/>
  <c r="AA225" i="2" s="1"/>
  <c r="AK221" i="2"/>
  <c r="AI221" i="2"/>
  <c r="AI219" i="2"/>
  <c r="AJ219" i="2"/>
  <c r="AF218" i="2"/>
  <c r="AH218" i="2"/>
  <c r="AK213" i="2"/>
  <c r="AI213" i="2"/>
  <c r="AI211" i="2"/>
  <c r="AJ211" i="2"/>
  <c r="Z205" i="2"/>
  <c r="X205" i="2"/>
  <c r="AA205" i="2" s="1"/>
  <c r="Z203" i="2"/>
  <c r="X203" i="2"/>
  <c r="AA203" i="2" s="1"/>
  <c r="X199" i="2"/>
  <c r="AA199" i="2" s="1"/>
  <c r="Z199" i="2"/>
  <c r="AJ192" i="2"/>
  <c r="AI192" i="2"/>
  <c r="X189" i="2"/>
  <c r="AA189" i="2" s="1"/>
  <c r="Z189" i="2"/>
  <c r="AG181" i="2"/>
  <c r="AF181" i="2"/>
  <c r="AG177" i="2"/>
  <c r="AF177" i="2"/>
  <c r="X173" i="2"/>
  <c r="AA173" i="2" s="1"/>
  <c r="Z173" i="2"/>
  <c r="Z169" i="2"/>
  <c r="X169" i="2"/>
  <c r="AA169" i="2" s="1"/>
  <c r="AG165" i="2"/>
  <c r="AF165" i="2"/>
  <c r="AI162" i="2"/>
  <c r="AG161" i="2"/>
  <c r="AF161" i="2"/>
  <c r="X157" i="2"/>
  <c r="AA157" i="2" s="1"/>
  <c r="Z157" i="2"/>
  <c r="AH152" i="2"/>
  <c r="AG152" i="2"/>
  <c r="Y151" i="2"/>
  <c r="X151" i="2"/>
  <c r="Z148" i="2"/>
  <c r="X148" i="2"/>
  <c r="Z146" i="2"/>
  <c r="X146" i="2"/>
  <c r="AH144" i="2"/>
  <c r="AG144" i="2"/>
  <c r="Y143" i="2"/>
  <c r="X143" i="2"/>
  <c r="AK142" i="2"/>
  <c r="X132" i="2"/>
  <c r="Y132" i="2"/>
  <c r="Z132" i="2"/>
  <c r="X130" i="2"/>
  <c r="Y130" i="2"/>
  <c r="Z130" i="2"/>
  <c r="AF127" i="2"/>
  <c r="AG127" i="2"/>
  <c r="AH127" i="2"/>
  <c r="AJ127" i="2"/>
  <c r="AI127" i="2"/>
  <c r="Y121" i="2"/>
  <c r="X121" i="2"/>
  <c r="Z121" i="2"/>
  <c r="AI110" i="2"/>
  <c r="AN72" i="2"/>
  <c r="AO72" i="2" s="1"/>
  <c r="AN33" i="2"/>
  <c r="AO33" i="2"/>
  <c r="AA12" i="2"/>
  <c r="AJ855" i="2"/>
  <c r="AJ848" i="2"/>
  <c r="AJ839" i="2"/>
  <c r="AH832" i="2"/>
  <c r="AJ832" i="2"/>
  <c r="AJ823" i="2"/>
  <c r="AH816" i="2"/>
  <c r="AJ816" i="2"/>
  <c r="AJ807" i="2"/>
  <c r="AH800" i="2"/>
  <c r="AJ800" i="2"/>
  <c r="AJ788" i="2"/>
  <c r="AH787" i="2"/>
  <c r="Z784" i="2"/>
  <c r="AJ783" i="2"/>
  <c r="AH776" i="2"/>
  <c r="AJ776" i="2"/>
  <c r="AJ774" i="2"/>
  <c r="AJ771" i="2"/>
  <c r="AH761" i="2"/>
  <c r="AG757" i="2"/>
  <c r="AI757" i="2"/>
  <c r="AH756" i="2"/>
  <c r="AH753" i="2"/>
  <c r="AG679" i="2"/>
  <c r="AI679" i="2"/>
  <c r="AH678" i="2"/>
  <c r="AG677" i="2"/>
  <c r="AI677" i="2"/>
  <c r="AH676" i="2"/>
  <c r="AG675" i="2"/>
  <c r="AI675" i="2"/>
  <c r="AH674" i="2"/>
  <c r="AF673" i="2"/>
  <c r="AH671" i="2"/>
  <c r="AO669" i="2"/>
  <c r="AH669" i="2"/>
  <c r="AF665" i="2"/>
  <c r="AJ664" i="2"/>
  <c r="AH663" i="2"/>
  <c r="AO661" i="2"/>
  <c r="AH661" i="2"/>
  <c r="AF657" i="2"/>
  <c r="AJ656" i="2"/>
  <c r="AH655" i="2"/>
  <c r="AO653" i="2"/>
  <c r="AH653" i="2"/>
  <c r="AF649" i="2"/>
  <c r="AJ648" i="2"/>
  <c r="AH647" i="2"/>
  <c r="AO645" i="2"/>
  <c r="AH645" i="2"/>
  <c r="AF641" i="2"/>
  <c r="AJ640" i="2"/>
  <c r="AH639" i="2"/>
  <c r="AO637" i="2"/>
  <c r="AH637" i="2"/>
  <c r="AF633" i="2"/>
  <c r="AJ632" i="2"/>
  <c r="AH631" i="2"/>
  <c r="AO629" i="2"/>
  <c r="AH629" i="2"/>
  <c r="AF625" i="2"/>
  <c r="AJ624" i="2"/>
  <c r="AH623" i="2"/>
  <c r="AO621" i="2"/>
  <c r="AH621" i="2"/>
  <c r="AF617" i="2"/>
  <c r="AJ616" i="2"/>
  <c r="AH615" i="2"/>
  <c r="AO613" i="2"/>
  <c r="AH613" i="2"/>
  <c r="AF609" i="2"/>
  <c r="AJ608" i="2"/>
  <c r="AH607" i="2"/>
  <c r="AO605" i="2"/>
  <c r="AH605" i="2"/>
  <c r="AF601" i="2"/>
  <c r="AJ600" i="2"/>
  <c r="AH599" i="2"/>
  <c r="AO597" i="2"/>
  <c r="AH597" i="2"/>
  <c r="AF593" i="2"/>
  <c r="AJ592" i="2"/>
  <c r="AH591" i="2"/>
  <c r="AO589" i="2"/>
  <c r="AH589" i="2"/>
  <c r="AF585" i="2"/>
  <c r="AJ584" i="2"/>
  <c r="AH583" i="2"/>
  <c r="AO581" i="2"/>
  <c r="AH581" i="2"/>
  <c r="AO579" i="2"/>
  <c r="AH579" i="2"/>
  <c r="AG575" i="2"/>
  <c r="AH574" i="2"/>
  <c r="AG573" i="2"/>
  <c r="AH572" i="2"/>
  <c r="AG571" i="2"/>
  <c r="AH570" i="2"/>
  <c r="AF569" i="2"/>
  <c r="AJ568" i="2"/>
  <c r="AH567" i="2"/>
  <c r="AO565" i="2"/>
  <c r="AH565" i="2"/>
  <c r="AO563" i="2"/>
  <c r="AH563" i="2"/>
  <c r="AG559" i="2"/>
  <c r="AH558" i="2"/>
  <c r="AG557" i="2"/>
  <c r="AH556" i="2"/>
  <c r="AG555" i="2"/>
  <c r="AH554" i="2"/>
  <c r="AF553" i="2"/>
  <c r="AJ552" i="2"/>
  <c r="AH551" i="2"/>
  <c r="AO549" i="2"/>
  <c r="AH549" i="2"/>
  <c r="AO547" i="2"/>
  <c r="AH547" i="2"/>
  <c r="AJ545" i="2"/>
  <c r="AF543" i="2"/>
  <c r="X543" i="2"/>
  <c r="AA543" i="2" s="1"/>
  <c r="Y542" i="2"/>
  <c r="AK538" i="2"/>
  <c r="AJ537" i="2"/>
  <c r="AF535" i="2"/>
  <c r="X535" i="2"/>
  <c r="AA535" i="2" s="1"/>
  <c r="Y534" i="2"/>
  <c r="AK530" i="2"/>
  <c r="AJ529" i="2"/>
  <c r="AF527" i="2"/>
  <c r="X527" i="2"/>
  <c r="AA527" i="2" s="1"/>
  <c r="AK524" i="2"/>
  <c r="X523" i="2"/>
  <c r="AA523" i="2" s="1"/>
  <c r="AK520" i="2"/>
  <c r="X519" i="2"/>
  <c r="AA519" i="2" s="1"/>
  <c r="AK516" i="2"/>
  <c r="X515" i="2"/>
  <c r="AA515" i="2" s="1"/>
  <c r="AK512" i="2"/>
  <c r="X511" i="2"/>
  <c r="AA511" i="2" s="1"/>
  <c r="Z508" i="2"/>
  <c r="AK505" i="2"/>
  <c r="AI504" i="2"/>
  <c r="AK503" i="2"/>
  <c r="AJ499" i="2"/>
  <c r="AG498" i="2"/>
  <c r="X498" i="2"/>
  <c r="AA498" i="2" s="1"/>
  <c r="AJ498" i="2"/>
  <c r="AK495" i="2"/>
  <c r="AI493" i="2"/>
  <c r="AI488" i="2"/>
  <c r="AH484" i="2"/>
  <c r="X484" i="2"/>
  <c r="AA484" i="2" s="1"/>
  <c r="AI483" i="2"/>
  <c r="AG482" i="2"/>
  <c r="X482" i="2"/>
  <c r="AA482" i="2" s="1"/>
  <c r="AJ482" i="2"/>
  <c r="AI477" i="2"/>
  <c r="AG476" i="2"/>
  <c r="AK475" i="2"/>
  <c r="AG474" i="2"/>
  <c r="X474" i="2"/>
  <c r="AA474" i="2" s="1"/>
  <c r="AJ474" i="2"/>
  <c r="AI471" i="2"/>
  <c r="AG470" i="2"/>
  <c r="AI469" i="2"/>
  <c r="AG468" i="2"/>
  <c r="AI464" i="2"/>
  <c r="AJ463" i="2"/>
  <c r="X462" i="2"/>
  <c r="AA462" i="2" s="1"/>
  <c r="Z460" i="2"/>
  <c r="AF459" i="2"/>
  <c r="AF457" i="2"/>
  <c r="AF455" i="2"/>
  <c r="AF453" i="2"/>
  <c r="AF451" i="2"/>
  <c r="AF449" i="2"/>
  <c r="AH447" i="2"/>
  <c r="AG443" i="2"/>
  <c r="AI443" i="2"/>
  <c r="AF441" i="2"/>
  <c r="AH439" i="2"/>
  <c r="AG435" i="2"/>
  <c r="AI435" i="2"/>
  <c r="AF433" i="2"/>
  <c r="AH431" i="2"/>
  <c r="AG427" i="2"/>
  <c r="AI427" i="2"/>
  <c r="AF425" i="2"/>
  <c r="AH423" i="2"/>
  <c r="AG419" i="2"/>
  <c r="AI419" i="2"/>
  <c r="AF417" i="2"/>
  <c r="AH415" i="2"/>
  <c r="AG411" i="2"/>
  <c r="AI411" i="2"/>
  <c r="AF409" i="2"/>
  <c r="AH407" i="2"/>
  <c r="AG403" i="2"/>
  <c r="AI403" i="2"/>
  <c r="AF401" i="2"/>
  <c r="AH399" i="2"/>
  <c r="AG395" i="2"/>
  <c r="AI395" i="2"/>
  <c r="AH394" i="2"/>
  <c r="AG393" i="2"/>
  <c r="AH392" i="2"/>
  <c r="AG391" i="2"/>
  <c r="AH390" i="2"/>
  <c r="AF389" i="2"/>
  <c r="AJ388" i="2"/>
  <c r="AH387" i="2"/>
  <c r="AO385" i="2"/>
  <c r="AH385" i="2"/>
  <c r="AO383" i="2"/>
  <c r="AH383" i="2"/>
  <c r="AG379" i="2"/>
  <c r="AH378" i="2"/>
  <c r="AG377" i="2"/>
  <c r="AH376" i="2"/>
  <c r="AG375" i="2"/>
  <c r="AH374" i="2"/>
  <c r="AF373" i="2"/>
  <c r="AJ372" i="2"/>
  <c r="AH371" i="2"/>
  <c r="AO369" i="2"/>
  <c r="AH369" i="2"/>
  <c r="AO367" i="2"/>
  <c r="AH367" i="2"/>
  <c r="AG363" i="2"/>
  <c r="AH362" i="2"/>
  <c r="AG361" i="2"/>
  <c r="AH360" i="2"/>
  <c r="AG359" i="2"/>
  <c r="AH358" i="2"/>
  <c r="AF357" i="2"/>
  <c r="AJ356" i="2"/>
  <c r="AH355" i="2"/>
  <c r="AH353" i="2"/>
  <c r="AI350" i="2"/>
  <c r="AI348" i="2"/>
  <c r="Z347" i="2"/>
  <c r="AH346" i="2"/>
  <c r="AK346" i="2"/>
  <c r="Y345" i="2"/>
  <c r="AJ344" i="2"/>
  <c r="Y343" i="2"/>
  <c r="AJ342" i="2"/>
  <c r="Y341" i="2"/>
  <c r="AJ340" i="2"/>
  <c r="AI336" i="2"/>
  <c r="AI334" i="2"/>
  <c r="AI332" i="2"/>
  <c r="Z331" i="2"/>
  <c r="AH330" i="2"/>
  <c r="AK330" i="2"/>
  <c r="AK328" i="2"/>
  <c r="AI325" i="2"/>
  <c r="AI324" i="2"/>
  <c r="AI322" i="2"/>
  <c r="AH321" i="2"/>
  <c r="AI317" i="2"/>
  <c r="AH316" i="2"/>
  <c r="AJ314" i="2"/>
  <c r="AK312" i="2"/>
  <c r="AI309" i="2"/>
  <c r="AH308" i="2"/>
  <c r="Z306" i="2"/>
  <c r="AJ299" i="2"/>
  <c r="AJ297" i="2"/>
  <c r="X296" i="2"/>
  <c r="AA296" i="2" s="1"/>
  <c r="AJ293" i="2"/>
  <c r="AK293" i="2"/>
  <c r="AN292" i="2"/>
  <c r="AO292" i="2" s="1"/>
  <c r="Y283" i="2"/>
  <c r="X283" i="2"/>
  <c r="AA283" i="2" s="1"/>
  <c r="AI279" i="2"/>
  <c r="AK276" i="2"/>
  <c r="Z275" i="2"/>
  <c r="X274" i="2"/>
  <c r="Z274" i="2"/>
  <c r="X270" i="2"/>
  <c r="Z270" i="2"/>
  <c r="AF267" i="2"/>
  <c r="AG267" i="2"/>
  <c r="Z266" i="2"/>
  <c r="X266" i="2"/>
  <c r="Y265" i="2"/>
  <c r="Z265" i="2"/>
  <c r="AF263" i="2"/>
  <c r="AG263" i="2"/>
  <c r="AJ257" i="2"/>
  <c r="AK257" i="2"/>
  <c r="AF255" i="2"/>
  <c r="AG255" i="2"/>
  <c r="Z252" i="2"/>
  <c r="X252" i="2"/>
  <c r="AF249" i="2"/>
  <c r="AH249" i="2"/>
  <c r="X248" i="2"/>
  <c r="Z248" i="2"/>
  <c r="AI233" i="2"/>
  <c r="AI229" i="2"/>
  <c r="Y228" i="2"/>
  <c r="X228" i="2"/>
  <c r="AA228" i="2" s="1"/>
  <c r="AJ224" i="2"/>
  <c r="AI224" i="2"/>
  <c r="Y218" i="2"/>
  <c r="Z218" i="2"/>
  <c r="X215" i="2"/>
  <c r="AA215" i="2" s="1"/>
  <c r="Z215" i="2"/>
  <c r="AF204" i="2"/>
  <c r="AG204" i="2"/>
  <c r="AJ198" i="2"/>
  <c r="AK198" i="2"/>
  <c r="AN197" i="2"/>
  <c r="AO197" i="2"/>
  <c r="AI193" i="2"/>
  <c r="AK193" i="2"/>
  <c r="AF188" i="2"/>
  <c r="AG188" i="2"/>
  <c r="AI187" i="2"/>
  <c r="AJ187" i="2"/>
  <c r="AF186" i="2"/>
  <c r="AH186" i="2"/>
  <c r="AF182" i="2"/>
  <c r="AG182" i="2"/>
  <c r="AJ182" i="2"/>
  <c r="AI182" i="2"/>
  <c r="AF178" i="2"/>
  <c r="AG178" i="2"/>
  <c r="AO167" i="2"/>
  <c r="AF166" i="2"/>
  <c r="AG166" i="2"/>
  <c r="AJ166" i="2"/>
  <c r="AI166" i="2"/>
  <c r="AF162" i="2"/>
  <c r="AG162" i="2"/>
  <c r="Y149" i="2"/>
  <c r="X149" i="2"/>
  <c r="AJ145" i="2"/>
  <c r="AI145" i="2"/>
  <c r="AJ139" i="2"/>
  <c r="AI139" i="2"/>
  <c r="AF133" i="2"/>
  <c r="AG133" i="2"/>
  <c r="AH133" i="2"/>
  <c r="AF131" i="2"/>
  <c r="AG131" i="2"/>
  <c r="AH131" i="2"/>
  <c r="AF129" i="2"/>
  <c r="AG129" i="2"/>
  <c r="AH129" i="2"/>
  <c r="AJ129" i="2"/>
  <c r="AI129" i="2"/>
  <c r="Y115" i="2"/>
  <c r="X115" i="2"/>
  <c r="AA108" i="2"/>
  <c r="AA106" i="2"/>
  <c r="AA76" i="2"/>
  <c r="AA18" i="2"/>
  <c r="AA10" i="2"/>
  <c r="AH9" i="2"/>
  <c r="Y8" i="2"/>
  <c r="AI7" i="2"/>
  <c r="Y964" i="3"/>
  <c r="AK1072" i="3"/>
  <c r="Y1075" i="3"/>
  <c r="AA1077" i="3"/>
  <c r="AK266" i="3"/>
  <c r="AH1078" i="3"/>
  <c r="AH1081" i="3"/>
  <c r="AK1084" i="3"/>
  <c r="AH239" i="3"/>
  <c r="Y11" i="3"/>
  <c r="AA1087" i="3"/>
  <c r="AH85" i="3"/>
  <c r="Y1088" i="3"/>
  <c r="AK89" i="3"/>
  <c r="Y1091" i="3"/>
  <c r="AA91" i="3"/>
  <c r="AK92" i="3"/>
  <c r="AH1093" i="3"/>
  <c r="AK1095" i="3"/>
  <c r="Y1097" i="3"/>
  <c r="AA1098" i="3"/>
  <c r="AH1099" i="3"/>
  <c r="Y958" i="3"/>
  <c r="AK1101" i="3"/>
  <c r="AH939" i="3"/>
  <c r="AK1104" i="3"/>
  <c r="AA1106" i="3"/>
  <c r="AH1107" i="3"/>
  <c r="AH1110" i="3"/>
  <c r="Y1111" i="3"/>
  <c r="Z1112" i="3"/>
  <c r="Z1041" i="3"/>
  <c r="AK12" i="3"/>
  <c r="Y1117" i="3"/>
  <c r="Z1118" i="3"/>
  <c r="AA15" i="3"/>
  <c r="Y1119" i="3"/>
  <c r="AK97" i="3"/>
  <c r="Z100" i="3"/>
  <c r="AK1121" i="3"/>
  <c r="Y287" i="3"/>
  <c r="Z101" i="3"/>
  <c r="Y368" i="3"/>
  <c r="AK329" i="3"/>
  <c r="Z426" i="3"/>
  <c r="AK401" i="3"/>
  <c r="Y105" i="3"/>
  <c r="Z1125" i="3"/>
  <c r="AA1126" i="3"/>
  <c r="Y464" i="3"/>
  <c r="AK422" i="3"/>
  <c r="Z1130" i="3"/>
  <c r="AA1130" i="3" s="1"/>
  <c r="Z1036" i="3"/>
  <c r="Y724" i="3"/>
  <c r="AK1135" i="3"/>
  <c r="Y922" i="3"/>
  <c r="Z1136" i="3"/>
  <c r="AA1000" i="3"/>
  <c r="Y1028" i="3"/>
  <c r="AK994" i="3"/>
  <c r="Z811" i="3"/>
  <c r="AK1139" i="3"/>
  <c r="Y1141" i="3"/>
  <c r="Z1142" i="3"/>
  <c r="Y1143" i="3"/>
  <c r="AA1143" i="3" s="1"/>
  <c r="Z1145" i="3"/>
  <c r="Y992" i="3"/>
  <c r="Y944" i="3"/>
  <c r="AK1147" i="3"/>
  <c r="Y1150" i="3"/>
  <c r="Z1151" i="3"/>
  <c r="AH1152" i="3"/>
  <c r="AH1154" i="3"/>
  <c r="AF23" i="3"/>
  <c r="AH23" i="3"/>
  <c r="Y107" i="3"/>
  <c r="AF313" i="3"/>
  <c r="AG313" i="3"/>
  <c r="Z108" i="3"/>
  <c r="Z110" i="3"/>
  <c r="Y358" i="3"/>
  <c r="Z358" i="3"/>
  <c r="AK111" i="3"/>
  <c r="AJ1163" i="3"/>
  <c r="AG1164" i="3"/>
  <c r="AH1164" i="3"/>
  <c r="AH564" i="3"/>
  <c r="AG564" i="3"/>
  <c r="AN588" i="3"/>
  <c r="AO588" i="3" s="1"/>
  <c r="AG1168" i="3"/>
  <c r="AF1168" i="3"/>
  <c r="AH1168" i="3"/>
  <c r="AG1176" i="3"/>
  <c r="AF1176" i="3"/>
  <c r="AH1176" i="3"/>
  <c r="Z767" i="3"/>
  <c r="Y767" i="3"/>
  <c r="AI941" i="3"/>
  <c r="AK941" i="3"/>
  <c r="AG941" i="3"/>
  <c r="AF941" i="3"/>
  <c r="AH941" i="3"/>
  <c r="AG1178" i="3"/>
  <c r="AF1178" i="3"/>
  <c r="AH1178" i="3"/>
  <c r="AG990" i="3"/>
  <c r="AF990" i="3"/>
  <c r="AH990" i="3"/>
  <c r="AG792" i="3"/>
  <c r="AF792" i="3"/>
  <c r="AH792" i="3"/>
  <c r="AI1004" i="3"/>
  <c r="AK1004" i="3"/>
  <c r="X1188" i="3"/>
  <c r="AA1188" i="3" s="1"/>
  <c r="Z1188" i="3"/>
  <c r="Y1188" i="3"/>
  <c r="AG781" i="3"/>
  <c r="AH781" i="3"/>
  <c r="AJ289" i="2"/>
  <c r="AI283" i="2"/>
  <c r="AH278" i="2"/>
  <c r="AJ273" i="2"/>
  <c r="AJ271" i="2"/>
  <c r="AK258" i="2"/>
  <c r="AK256" i="2"/>
  <c r="AJ252" i="2"/>
  <c r="AJ249" i="2"/>
  <c r="AJ247" i="2"/>
  <c r="AJ245" i="2"/>
  <c r="AO244" i="2"/>
  <c r="AJ243" i="2"/>
  <c r="AK240" i="2"/>
  <c r="AK236" i="2"/>
  <c r="AH229" i="2"/>
  <c r="AJ226" i="2"/>
  <c r="AJ225" i="2"/>
  <c r="AJ222" i="2"/>
  <c r="AI217" i="2"/>
  <c r="AJ216" i="2"/>
  <c r="AJ206" i="2"/>
  <c r="AI201" i="2"/>
  <c r="AJ200" i="2"/>
  <c r="AI195" i="2"/>
  <c r="AH191" i="2"/>
  <c r="AJ186" i="2"/>
  <c r="AJ184" i="2"/>
  <c r="AJ180" i="2"/>
  <c r="AJ172" i="2"/>
  <c r="AJ164" i="2"/>
  <c r="AJ156" i="2"/>
  <c r="AJ148" i="2"/>
  <c r="AJ146" i="2"/>
  <c r="AJ141" i="2"/>
  <c r="AI137" i="2"/>
  <c r="AG136" i="2"/>
  <c r="X136" i="2"/>
  <c r="AJ133" i="2"/>
  <c r="AJ131" i="2"/>
  <c r="AK125" i="2"/>
  <c r="AK123" i="2"/>
  <c r="X120" i="2"/>
  <c r="AA120" i="2" s="1"/>
  <c r="X118" i="2"/>
  <c r="AG115" i="2"/>
  <c r="X113" i="2"/>
  <c r="AJ113" i="2"/>
  <c r="AI111" i="2"/>
  <c r="AK103" i="2"/>
  <c r="X103" i="2"/>
  <c r="AJ103" i="2"/>
  <c r="Z102" i="2"/>
  <c r="AK101" i="2"/>
  <c r="X101" i="2"/>
  <c r="AA101" i="2" s="1"/>
  <c r="AJ101" i="2"/>
  <c r="Z100" i="2"/>
  <c r="X99" i="2"/>
  <c r="AA99" i="2" s="1"/>
  <c r="Z98" i="2"/>
  <c r="X97" i="2"/>
  <c r="AA97" i="2" s="1"/>
  <c r="AJ97" i="2"/>
  <c r="Z96" i="2"/>
  <c r="AI95" i="2"/>
  <c r="AK94" i="2"/>
  <c r="AI93" i="2"/>
  <c r="AI92" i="2"/>
  <c r="X86" i="2"/>
  <c r="AA86" i="2" s="1"/>
  <c r="AJ86" i="2"/>
  <c r="X84" i="2"/>
  <c r="AA84" i="2" s="1"/>
  <c r="AJ84" i="2"/>
  <c r="AK81" i="2"/>
  <c r="AF81" i="2"/>
  <c r="Y80" i="2"/>
  <c r="AF79" i="2"/>
  <c r="Y79" i="2"/>
  <c r="AJ77" i="2"/>
  <c r="AI76" i="2"/>
  <c r="AF75" i="2"/>
  <c r="AI75" i="2"/>
  <c r="AH71" i="2"/>
  <c r="Z71" i="2"/>
  <c r="AH69" i="2"/>
  <c r="Z69" i="2"/>
  <c r="AI67" i="2"/>
  <c r="AI65" i="2"/>
  <c r="AI64" i="2"/>
  <c r="AK63" i="2"/>
  <c r="AF63" i="2"/>
  <c r="AK61" i="2"/>
  <c r="AF61" i="2"/>
  <c r="X60" i="2"/>
  <c r="AA60" i="2" s="1"/>
  <c r="AJ60" i="2"/>
  <c r="X58" i="2"/>
  <c r="AA58" i="2" s="1"/>
  <c r="AJ58" i="2"/>
  <c r="AK56" i="2"/>
  <c r="AH55" i="2"/>
  <c r="Z55" i="2"/>
  <c r="AH53" i="2"/>
  <c r="Z53" i="2"/>
  <c r="AI51" i="2"/>
  <c r="AI49" i="2"/>
  <c r="AI48" i="2"/>
  <c r="AK47" i="2"/>
  <c r="AF47" i="2"/>
  <c r="AK45" i="2"/>
  <c r="AF45" i="2"/>
  <c r="AA44" i="2"/>
  <c r="AH43" i="2"/>
  <c r="AI43" i="2"/>
  <c r="AI42" i="2"/>
  <c r="AA40" i="2"/>
  <c r="AH39" i="2"/>
  <c r="AI39" i="2"/>
  <c r="AI38" i="2"/>
  <c r="AA36" i="2"/>
  <c r="AH35" i="2"/>
  <c r="AI35" i="2"/>
  <c r="AH31" i="2"/>
  <c r="Y31" i="2"/>
  <c r="AF30" i="2"/>
  <c r="AI30" i="2"/>
  <c r="AH29" i="2"/>
  <c r="Y29" i="2"/>
  <c r="AF28" i="2"/>
  <c r="AI28" i="2"/>
  <c r="AH27" i="2"/>
  <c r="AG24" i="2"/>
  <c r="X24" i="2"/>
  <c r="AA24" i="2" s="1"/>
  <c r="AJ23" i="2"/>
  <c r="AF22" i="2"/>
  <c r="X22" i="2"/>
  <c r="AA22" i="2" s="1"/>
  <c r="AJ22" i="2"/>
  <c r="AI17" i="2"/>
  <c r="AI15" i="2"/>
  <c r="AJ14" i="2"/>
  <c r="AI13" i="2"/>
  <c r="Z12" i="2"/>
  <c r="AJ11" i="2"/>
  <c r="AG9" i="2"/>
  <c r="AF8" i="2"/>
  <c r="X8" i="2"/>
  <c r="AA8" i="2" s="1"/>
  <c r="Z964" i="3"/>
  <c r="AG1070" i="3"/>
  <c r="AJ1073" i="3"/>
  <c r="X1073" i="3"/>
  <c r="AA1073" i="3" s="1"/>
  <c r="AH1074" i="3"/>
  <c r="Z1075" i="3"/>
  <c r="AG1076" i="3"/>
  <c r="AK1077" i="3"/>
  <c r="AJ84" i="3"/>
  <c r="X84" i="3"/>
  <c r="AA84" i="3" s="1"/>
  <c r="AJ1078" i="3"/>
  <c r="Z1078" i="3"/>
  <c r="AG1079" i="3"/>
  <c r="AJ1080" i="3"/>
  <c r="X1080" i="3"/>
  <c r="AA1080" i="3" s="1"/>
  <c r="AJ1081" i="3"/>
  <c r="Z1081" i="3"/>
  <c r="AH1083" i="3"/>
  <c r="AJ239" i="3"/>
  <c r="Z239" i="3"/>
  <c r="AH1085" i="3"/>
  <c r="Z11" i="3"/>
  <c r="AG1086" i="3"/>
  <c r="AK1087" i="3"/>
  <c r="AJ85" i="3"/>
  <c r="Z85" i="3"/>
  <c r="AH87" i="3"/>
  <c r="Z1088" i="3"/>
  <c r="AG1089" i="3"/>
  <c r="AJ90" i="3"/>
  <c r="X90" i="3"/>
  <c r="AA90" i="3" s="1"/>
  <c r="AH1090" i="3"/>
  <c r="Z1091" i="3"/>
  <c r="AG279" i="3"/>
  <c r="AK91" i="3"/>
  <c r="AJ1092" i="3"/>
  <c r="X1092" i="3"/>
  <c r="AJ1093" i="3"/>
  <c r="Z1093" i="3"/>
  <c r="AG413" i="3"/>
  <c r="AH1096" i="3"/>
  <c r="Z1097" i="3"/>
  <c r="AG607" i="3"/>
  <c r="AK1098" i="3"/>
  <c r="AJ1099" i="3"/>
  <c r="Z1099" i="3"/>
  <c r="AH232" i="3"/>
  <c r="Z958" i="3"/>
  <c r="AJ1102" i="3"/>
  <c r="X1102" i="3"/>
  <c r="AA1102" i="3" s="1"/>
  <c r="AJ939" i="3"/>
  <c r="Z939" i="3"/>
  <c r="AG1103" i="3"/>
  <c r="AH1105" i="3"/>
  <c r="AG1015" i="3"/>
  <c r="AK1106" i="3"/>
  <c r="AJ1107" i="3"/>
  <c r="Z1107" i="3"/>
  <c r="AH923" i="3"/>
  <c r="AJ1109" i="3"/>
  <c r="X1109" i="3"/>
  <c r="AA1109" i="3" s="1"/>
  <c r="AJ1110" i="3"/>
  <c r="Z1110" i="3"/>
  <c r="AG971" i="3"/>
  <c r="Z1111" i="3"/>
  <c r="AJ1113" i="3"/>
  <c r="X1113" i="3"/>
  <c r="AA1113" i="3" s="1"/>
  <c r="AG1115" i="3"/>
  <c r="X13" i="3"/>
  <c r="AA13" i="3" s="1"/>
  <c r="AG14" i="3"/>
  <c r="Z1117" i="3"/>
  <c r="AJ94" i="3"/>
  <c r="X94" i="3"/>
  <c r="AA94" i="3" s="1"/>
  <c r="AG96" i="3"/>
  <c r="Z1119" i="3"/>
  <c r="X282" i="3"/>
  <c r="AA282" i="3" s="1"/>
  <c r="AJ98" i="3"/>
  <c r="X98" i="3"/>
  <c r="AA98" i="3" s="1"/>
  <c r="X293" i="3"/>
  <c r="AA293" i="3" s="1"/>
  <c r="AG315" i="3"/>
  <c r="Z287" i="3"/>
  <c r="AJ1122" i="3"/>
  <c r="X1122" i="3"/>
  <c r="AG385" i="3"/>
  <c r="Z368" i="3"/>
  <c r="AI103" i="3"/>
  <c r="X103" i="3"/>
  <c r="AA103" i="3" s="1"/>
  <c r="AJ104" i="3"/>
  <c r="X104" i="3"/>
  <c r="AA104" i="3" s="1"/>
  <c r="AG320" i="3"/>
  <c r="Z105" i="3"/>
  <c r="AJ1127" i="3"/>
  <c r="X1127" i="3"/>
  <c r="AA1127" i="3" s="1"/>
  <c r="AG403" i="3"/>
  <c r="Z464" i="3"/>
  <c r="AI404" i="3"/>
  <c r="X404" i="3"/>
  <c r="AA404" i="3" s="1"/>
  <c r="AJ106" i="3"/>
  <c r="X106" i="3"/>
  <c r="AA106" i="3" s="1"/>
  <c r="X474" i="3"/>
  <c r="AA474" i="3" s="1"/>
  <c r="AJ1132" i="3"/>
  <c r="X1132" i="3"/>
  <c r="AA1132" i="3" s="1"/>
  <c r="Z724" i="3"/>
  <c r="X722" i="3"/>
  <c r="AA722" i="3" s="1"/>
  <c r="X977" i="3"/>
  <c r="AA977" i="3" s="1"/>
  <c r="AG943" i="3"/>
  <c r="Z922" i="3"/>
  <c r="AJ991" i="3"/>
  <c r="X991" i="3"/>
  <c r="AG1137" i="3"/>
  <c r="Z1028" i="3"/>
  <c r="X983" i="3"/>
  <c r="AA983" i="3" s="1"/>
  <c r="AG1140" i="3"/>
  <c r="Z1141" i="3"/>
  <c r="AJ234" i="3"/>
  <c r="X234" i="3"/>
  <c r="AA234" i="3" s="1"/>
  <c r="Z1143" i="3"/>
  <c r="X987" i="3"/>
  <c r="AA987" i="3" s="1"/>
  <c r="AJ1144" i="3"/>
  <c r="X1144" i="3"/>
  <c r="AA1144" i="3" s="1"/>
  <c r="X1146" i="3"/>
  <c r="AA1146" i="3" s="1"/>
  <c r="AG1045" i="3"/>
  <c r="Z992" i="3"/>
  <c r="Z944" i="3"/>
  <c r="X1148" i="3"/>
  <c r="AA1148" i="3" s="1"/>
  <c r="AF1149" i="3"/>
  <c r="AG1149" i="3"/>
  <c r="Y1152" i="3"/>
  <c r="Z1152" i="3"/>
  <c r="AJ1153" i="3"/>
  <c r="AK1154" i="3"/>
  <c r="Z16" i="3"/>
  <c r="AK16" i="3"/>
  <c r="AJ18" i="3"/>
  <c r="AJ19" i="3"/>
  <c r="X19" i="3"/>
  <c r="AA19" i="3" s="1"/>
  <c r="AF1156" i="3"/>
  <c r="AG1156" i="3"/>
  <c r="AG21" i="3"/>
  <c r="AG23" i="3"/>
  <c r="AH313" i="3"/>
  <c r="AH109" i="3"/>
  <c r="AK1159" i="3"/>
  <c r="AJ1161" i="3"/>
  <c r="Z1161" i="3"/>
  <c r="X330" i="3"/>
  <c r="AI111" i="3"/>
  <c r="AF111" i="3"/>
  <c r="Z1162" i="3"/>
  <c r="Y1162" i="3"/>
  <c r="AH1163" i="3"/>
  <c r="AK1163" i="3"/>
  <c r="X462" i="3"/>
  <c r="Z462" i="3"/>
  <c r="AJ412" i="3"/>
  <c r="AK412" i="3"/>
  <c r="AI114" i="3"/>
  <c r="AK114" i="3"/>
  <c r="AI564" i="3"/>
  <c r="AF564" i="3"/>
  <c r="AJ1170" i="3"/>
  <c r="AK926" i="3"/>
  <c r="AJ993" i="3"/>
  <c r="X877" i="3"/>
  <c r="AA877" i="3" s="1"/>
  <c r="Z877" i="3"/>
  <c r="Y877" i="3"/>
  <c r="AJ941" i="3"/>
  <c r="X1021" i="3"/>
  <c r="Z1021" i="3"/>
  <c r="Y1021" i="3"/>
  <c r="Z989" i="3"/>
  <c r="Y989" i="3"/>
  <c r="AG1011" i="3"/>
  <c r="AH1011" i="3"/>
  <c r="AG1184" i="3"/>
  <c r="AH1184" i="3"/>
  <c r="AG1187" i="3"/>
  <c r="AF1187" i="3"/>
  <c r="AH1187" i="3"/>
  <c r="AG1188" i="3"/>
  <c r="AF1188" i="3"/>
  <c r="AH1188" i="3"/>
  <c r="AK1190" i="3"/>
  <c r="AJ1190" i="3"/>
  <c r="AH1190" i="3"/>
  <c r="AA134" i="2"/>
  <c r="AA128" i="2"/>
  <c r="Y102" i="2"/>
  <c r="Y100" i="2"/>
  <c r="Y98" i="2"/>
  <c r="Y96" i="2"/>
  <c r="Z87" i="2"/>
  <c r="Z85" i="2"/>
  <c r="Z83" i="2"/>
  <c r="AK82" i="2"/>
  <c r="AK79" i="2"/>
  <c r="AO76" i="2"/>
  <c r="AG71" i="2"/>
  <c r="AG69" i="2"/>
  <c r="Y68" i="2"/>
  <c r="Y66" i="2"/>
  <c r="AI60" i="2"/>
  <c r="AK59" i="2"/>
  <c r="AK57" i="2"/>
  <c r="AG55" i="2"/>
  <c r="AG53" i="2"/>
  <c r="Y52" i="2"/>
  <c r="Y50" i="2"/>
  <c r="AH44" i="2"/>
  <c r="AG43" i="2"/>
  <c r="AH40" i="2"/>
  <c r="AG39" i="2"/>
  <c r="AH36" i="2"/>
  <c r="AG35" i="2"/>
  <c r="AH34" i="2"/>
  <c r="AJ32" i="2"/>
  <c r="AG31" i="2"/>
  <c r="AG29" i="2"/>
  <c r="AH15" i="2"/>
  <c r="AK1074" i="3"/>
  <c r="AA1082" i="3"/>
  <c r="AK1083" i="3"/>
  <c r="AK1085" i="3"/>
  <c r="AK87" i="3"/>
  <c r="AK1090" i="3"/>
  <c r="AK1096" i="3"/>
  <c r="AK232" i="3"/>
  <c r="AK1105" i="3"/>
  <c r="AK923" i="3"/>
  <c r="AK971" i="3"/>
  <c r="AK1115" i="3"/>
  <c r="AK14" i="3"/>
  <c r="AA95" i="3"/>
  <c r="AK96" i="3"/>
  <c r="AK315" i="3"/>
  <c r="AA1123" i="3"/>
  <c r="AK385" i="3"/>
  <c r="AK320" i="3"/>
  <c r="AA1128" i="3"/>
  <c r="AK403" i="3"/>
  <c r="AA998" i="3"/>
  <c r="AK943" i="3"/>
  <c r="AK1137" i="3"/>
  <c r="AK1140" i="3"/>
  <c r="AK1045" i="3"/>
  <c r="AK906" i="3"/>
  <c r="Y1048" i="3"/>
  <c r="Z1048" i="3"/>
  <c r="AF18" i="3"/>
  <c r="AH18" i="3"/>
  <c r="Y319" i="3"/>
  <c r="Z319" i="3"/>
  <c r="AK109" i="3"/>
  <c r="AF1161" i="3"/>
  <c r="AG1161" i="3"/>
  <c r="AA462" i="3"/>
  <c r="AG445" i="3"/>
  <c r="AF445" i="3"/>
  <c r="X296" i="3"/>
  <c r="Z296" i="3"/>
  <c r="Y296" i="3"/>
  <c r="Z115" i="3"/>
  <c r="Y115" i="3"/>
  <c r="AG1172" i="3"/>
  <c r="AF1172" i="3"/>
  <c r="AH1172" i="3"/>
  <c r="AN915" i="3"/>
  <c r="AO915" i="3" s="1"/>
  <c r="AG877" i="3"/>
  <c r="AF877" i="3"/>
  <c r="AH877" i="3"/>
  <c r="AI940" i="3"/>
  <c r="AK940" i="3"/>
  <c r="AG940" i="3"/>
  <c r="AF940" i="3"/>
  <c r="AH940" i="3"/>
  <c r="AG976" i="3"/>
  <c r="AF976" i="3"/>
  <c r="AH976" i="3"/>
  <c r="AI903" i="3"/>
  <c r="AK903" i="3"/>
  <c r="AG903" i="3"/>
  <c r="AF903" i="3"/>
  <c r="AH903" i="3"/>
  <c r="AK1182" i="3"/>
  <c r="AJ1182" i="3"/>
  <c r="AH1182" i="3"/>
  <c r="AG978" i="3"/>
  <c r="AF978" i="3"/>
  <c r="AH978" i="3"/>
  <c r="AG996" i="3"/>
  <c r="AH996" i="3"/>
  <c r="AJ281" i="2"/>
  <c r="AK272" i="2"/>
  <c r="AJ268" i="2"/>
  <c r="AJ265" i="2"/>
  <c r="AJ263" i="2"/>
  <c r="AJ255" i="2"/>
  <c r="AH247" i="2"/>
  <c r="AI246" i="2"/>
  <c r="AH243" i="2"/>
  <c r="AI227" i="2"/>
  <c r="AH223" i="2"/>
  <c r="AJ218" i="2"/>
  <c r="AH207" i="2"/>
  <c r="AH197" i="2"/>
  <c r="AJ194" i="2"/>
  <c r="AJ193" i="2"/>
  <c r="AJ190" i="2"/>
  <c r="Z188" i="2"/>
  <c r="AI185" i="2"/>
  <c r="AH184" i="2"/>
  <c r="AH180" i="2"/>
  <c r="AJ176" i="2"/>
  <c r="AH172" i="2"/>
  <c r="AJ168" i="2"/>
  <c r="AH164" i="2"/>
  <c r="AJ160" i="2"/>
  <c r="AH156" i="2"/>
  <c r="AH149" i="2"/>
  <c r="AJ149" i="2"/>
  <c r="AJ140" i="2"/>
  <c r="AJ138" i="2"/>
  <c r="AJ135" i="2"/>
  <c r="AJ132" i="2"/>
  <c r="AI130" i="2"/>
  <c r="AH125" i="2"/>
  <c r="AK124" i="2"/>
  <c r="AH123" i="2"/>
  <c r="AK122" i="2"/>
  <c r="AH121" i="2"/>
  <c r="AI121" i="2"/>
  <c r="AI108" i="2"/>
  <c r="AJ102" i="2"/>
  <c r="AJ100" i="2"/>
  <c r="AJ96" i="2"/>
  <c r="Z95" i="2"/>
  <c r="Z93" i="2"/>
  <c r="Z91" i="2"/>
  <c r="Z89" i="2"/>
  <c r="X87" i="2"/>
  <c r="AA87" i="2" s="1"/>
  <c r="AJ87" i="2"/>
  <c r="X85" i="2"/>
  <c r="AA85" i="2" s="1"/>
  <c r="AJ85" i="2"/>
  <c r="X83" i="2"/>
  <c r="AA83" i="2" s="1"/>
  <c r="AJ82" i="2"/>
  <c r="AI81" i="2"/>
  <c r="AH80" i="2"/>
  <c r="AO78" i="2"/>
  <c r="Y76" i="2"/>
  <c r="Y74" i="2"/>
  <c r="AJ73" i="2"/>
  <c r="AK71" i="2"/>
  <c r="AK69" i="2"/>
  <c r="X68" i="2"/>
  <c r="AJ68" i="2"/>
  <c r="X66" i="2"/>
  <c r="AA66" i="2" s="1"/>
  <c r="AJ66" i="2"/>
  <c r="Y64" i="2"/>
  <c r="AK64" i="2"/>
  <c r="Z63" i="2"/>
  <c r="Y62" i="2"/>
  <c r="Z61" i="2"/>
  <c r="AI59" i="2"/>
  <c r="AI57" i="2"/>
  <c r="AI56" i="2"/>
  <c r="AK55" i="2"/>
  <c r="AK53" i="2"/>
  <c r="X52" i="2"/>
  <c r="AJ52" i="2"/>
  <c r="X50" i="2"/>
  <c r="AJ50" i="2"/>
  <c r="Y48" i="2"/>
  <c r="AK48" i="2"/>
  <c r="Z47" i="2"/>
  <c r="Y46" i="2"/>
  <c r="AA46" i="2" s="1"/>
  <c r="Z45" i="2"/>
  <c r="AF44" i="2"/>
  <c r="AJ41" i="2"/>
  <c r="AF40" i="2"/>
  <c r="AA39" i="2"/>
  <c r="AJ37" i="2"/>
  <c r="AF36" i="2"/>
  <c r="AO34" i="2"/>
  <c r="AF34" i="2"/>
  <c r="AH32" i="2"/>
  <c r="Z27" i="2"/>
  <c r="AJ27" i="2"/>
  <c r="X25" i="2"/>
  <c r="AA25" i="2" s="1"/>
  <c r="AJ25" i="2"/>
  <c r="AG21" i="2"/>
  <c r="AK20" i="2"/>
  <c r="AH16" i="2"/>
  <c r="AG15" i="2"/>
  <c r="AG13" i="2"/>
  <c r="AF12" i="2"/>
  <c r="AH11" i="2"/>
  <c r="AJ7" i="2"/>
  <c r="AH5" i="2"/>
  <c r="AH3" i="2"/>
  <c r="AK1069" i="3"/>
  <c r="AJ964" i="3"/>
  <c r="AJ1070" i="3"/>
  <c r="Z1070" i="3"/>
  <c r="AH1072" i="3"/>
  <c r="AJ1075" i="3"/>
  <c r="AJ1076" i="3"/>
  <c r="Z1076" i="3"/>
  <c r="AH266" i="3"/>
  <c r="AG1078" i="3"/>
  <c r="AJ1079" i="3"/>
  <c r="Z1079" i="3"/>
  <c r="AG1081" i="3"/>
  <c r="AH1084" i="3"/>
  <c r="AG239" i="3"/>
  <c r="AJ11" i="3"/>
  <c r="AJ1086" i="3"/>
  <c r="Z1086" i="3"/>
  <c r="AG85" i="3"/>
  <c r="AK86" i="3"/>
  <c r="AJ1088" i="3"/>
  <c r="AJ1089" i="3"/>
  <c r="Z1089" i="3"/>
  <c r="AH89" i="3"/>
  <c r="AJ1091" i="3"/>
  <c r="AJ279" i="3"/>
  <c r="Z279" i="3"/>
  <c r="AH92" i="3"/>
  <c r="AG1093" i="3"/>
  <c r="AK1094" i="3"/>
  <c r="AJ413" i="3"/>
  <c r="Z413" i="3"/>
  <c r="AH1095" i="3"/>
  <c r="AJ1097" i="3"/>
  <c r="AJ607" i="3"/>
  <c r="Z607" i="3"/>
  <c r="AG1099" i="3"/>
  <c r="AJ958" i="3"/>
  <c r="AH1101" i="3"/>
  <c r="AG939" i="3"/>
  <c r="AK966" i="3"/>
  <c r="AJ1103" i="3"/>
  <c r="Z1103" i="3"/>
  <c r="AH1104" i="3"/>
  <c r="AJ1015" i="3"/>
  <c r="Z1015" i="3"/>
  <c r="AG1107" i="3"/>
  <c r="AG1110" i="3"/>
  <c r="AK980" i="3"/>
  <c r="Z971" i="3"/>
  <c r="AI1111" i="3"/>
  <c r="AJ1112" i="3"/>
  <c r="X1112" i="3"/>
  <c r="AA1112" i="3" s="1"/>
  <c r="Z1115" i="3"/>
  <c r="AJ1041" i="3"/>
  <c r="X1041" i="3"/>
  <c r="AA1041" i="3" s="1"/>
  <c r="AG12" i="3"/>
  <c r="Z14" i="3"/>
  <c r="AJ1118" i="3"/>
  <c r="X1118" i="3"/>
  <c r="Z96" i="3"/>
  <c r="AA96" i="3" s="1"/>
  <c r="AG97" i="3"/>
  <c r="AJ100" i="3"/>
  <c r="X100" i="3"/>
  <c r="AG1121" i="3"/>
  <c r="Z315" i="3"/>
  <c r="AI287" i="3"/>
  <c r="AJ101" i="3"/>
  <c r="X101" i="3"/>
  <c r="Z385" i="3"/>
  <c r="AA385" i="3" s="1"/>
  <c r="AG329" i="3"/>
  <c r="AJ426" i="3"/>
  <c r="X426" i="3"/>
  <c r="AG401" i="3"/>
  <c r="Z320" i="3"/>
  <c r="AA320" i="3" s="1"/>
  <c r="AJ1125" i="3"/>
  <c r="X1125" i="3"/>
  <c r="Z403" i="3"/>
  <c r="AA403" i="3" s="1"/>
  <c r="AG422" i="3"/>
  <c r="AJ1130" i="3"/>
  <c r="X1130" i="3"/>
  <c r="AJ1036" i="3"/>
  <c r="X1036" i="3"/>
  <c r="AA1036" i="3" s="1"/>
  <c r="AG1135" i="3"/>
  <c r="Z943" i="3"/>
  <c r="AI922" i="3"/>
  <c r="AJ1136" i="3"/>
  <c r="X1136" i="3"/>
  <c r="Z1137" i="3"/>
  <c r="AG994" i="3"/>
  <c r="AJ811" i="3"/>
  <c r="X811" i="3"/>
  <c r="AA811" i="3" s="1"/>
  <c r="AG1139" i="3"/>
  <c r="Z1140" i="3"/>
  <c r="AJ1142" i="3"/>
  <c r="X1142" i="3"/>
  <c r="AA1142" i="3" s="1"/>
  <c r="AJ1145" i="3"/>
  <c r="X1145" i="3"/>
  <c r="AA1145" i="3" s="1"/>
  <c r="Z1045" i="3"/>
  <c r="AJ1149" i="3"/>
  <c r="AJ1150" i="3"/>
  <c r="X1150" i="3"/>
  <c r="AA1150" i="3" s="1"/>
  <c r="Z906" i="3"/>
  <c r="X1151" i="3"/>
  <c r="AA1151" i="3" s="1"/>
  <c r="AG1152" i="3"/>
  <c r="AF1154" i="3"/>
  <c r="AG1154" i="3"/>
  <c r="Z1155" i="3"/>
  <c r="Z17" i="3"/>
  <c r="AG18" i="3"/>
  <c r="Y21" i="3"/>
  <c r="Z21" i="3"/>
  <c r="AJ22" i="3"/>
  <c r="AJ23" i="3"/>
  <c r="AJ107" i="3"/>
  <c r="X107" i="3"/>
  <c r="AA107" i="3" s="1"/>
  <c r="Z1157" i="3"/>
  <c r="AK1157" i="3"/>
  <c r="AA1158" i="3"/>
  <c r="AK280" i="3"/>
  <c r="AJ313" i="3"/>
  <c r="Z313" i="3"/>
  <c r="X108" i="3"/>
  <c r="Y110" i="3"/>
  <c r="AF1159" i="3"/>
  <c r="AH1159" i="3"/>
  <c r="Y1160" i="3"/>
  <c r="AA1160" i="3" s="1"/>
  <c r="AH1161" i="3"/>
  <c r="AH358" i="3"/>
  <c r="X113" i="3"/>
  <c r="Y113" i="3"/>
  <c r="AH113" i="3"/>
  <c r="AH1162" i="3"/>
  <c r="AG1163" i="3"/>
  <c r="AH462" i="3"/>
  <c r="AG1165" i="3"/>
  <c r="AF1165" i="3"/>
  <c r="AH445" i="3"/>
  <c r="AH520" i="3"/>
  <c r="AK564" i="3"/>
  <c r="AH296" i="3"/>
  <c r="AG296" i="3"/>
  <c r="AK1170" i="3"/>
  <c r="AJ926" i="3"/>
  <c r="AK993" i="3"/>
  <c r="X1178" i="3"/>
  <c r="AA1178" i="3" s="1"/>
  <c r="Z1178" i="3"/>
  <c r="Y1178" i="3"/>
  <c r="AJ940" i="3"/>
  <c r="AG1181" i="3"/>
  <c r="AH1181" i="3"/>
  <c r="X792" i="3"/>
  <c r="AA792" i="3" s="1"/>
  <c r="Z792" i="3"/>
  <c r="Y792" i="3"/>
  <c r="AJ903" i="3"/>
  <c r="AG999" i="3"/>
  <c r="AH999" i="3"/>
  <c r="AK954" i="3"/>
  <c r="AJ954" i="3"/>
  <c r="AH954" i="3"/>
  <c r="AJ915" i="3"/>
  <c r="AK1039" i="3"/>
  <c r="AJ1196" i="3"/>
  <c r="AJ2" i="3"/>
  <c r="AH24" i="3"/>
  <c r="AH1200" i="3"/>
  <c r="AH252" i="3"/>
  <c r="AH28" i="3"/>
  <c r="AH251" i="3"/>
  <c r="AK118" i="3"/>
  <c r="AA1202" i="3"/>
  <c r="AH1204" i="3"/>
  <c r="AK391" i="3"/>
  <c r="AA366" i="3"/>
  <c r="AH120" i="3"/>
  <c r="AK1209" i="3"/>
  <c r="AH558" i="3"/>
  <c r="AK123" i="3"/>
  <c r="AA1211" i="3"/>
  <c r="AH1213" i="3"/>
  <c r="AK593" i="3"/>
  <c r="AA514" i="3"/>
  <c r="AH124" i="3"/>
  <c r="AK1217" i="3"/>
  <c r="AH642" i="3"/>
  <c r="AK126" i="3"/>
  <c r="AH1220" i="3"/>
  <c r="AK652" i="3"/>
  <c r="AA350" i="3"/>
  <c r="AH1222" i="3"/>
  <c r="AK1224" i="3"/>
  <c r="AH1231" i="3"/>
  <c r="AK1001" i="3"/>
  <c r="AJ1235" i="3"/>
  <c r="AH965" i="3"/>
  <c r="AJ1237" i="3"/>
  <c r="AH1043" i="3"/>
  <c r="AJ774" i="3"/>
  <c r="AH787" i="3"/>
  <c r="AJ1240" i="3"/>
  <c r="AH1241" i="3"/>
  <c r="AJ1243" i="3"/>
  <c r="AH1044" i="3"/>
  <c r="AJ5" i="3"/>
  <c r="AH6" i="3"/>
  <c r="AJ35" i="3"/>
  <c r="AH36" i="3"/>
  <c r="AJ129" i="3"/>
  <c r="AH1252" i="3"/>
  <c r="AJ332" i="3"/>
  <c r="AH130" i="3"/>
  <c r="AJ394" i="3"/>
  <c r="AH610" i="3"/>
  <c r="AJ1260" i="3"/>
  <c r="AH1261" i="3"/>
  <c r="AJ400" i="3"/>
  <c r="AH135" i="3"/>
  <c r="AJ623" i="3"/>
  <c r="AH669" i="3"/>
  <c r="AJ1267" i="3"/>
  <c r="AH1268" i="3"/>
  <c r="AJ139" i="3"/>
  <c r="AH276" i="3"/>
  <c r="AJ1272" i="3"/>
  <c r="AH1273" i="3"/>
  <c r="AJ1274" i="3"/>
  <c r="AH1275" i="3"/>
  <c r="AJ1279" i="3"/>
  <c r="AJ731" i="3"/>
  <c r="AH1282" i="3"/>
  <c r="AJ1286" i="3"/>
  <c r="AH985" i="3"/>
  <c r="AJ1291" i="3"/>
  <c r="AH913" i="3"/>
  <c r="AJ730" i="3"/>
  <c r="AH1292" i="3"/>
  <c r="AJ1024" i="3"/>
  <c r="AH1032" i="3"/>
  <c r="AJ880" i="3"/>
  <c r="AH760" i="3"/>
  <c r="AJ1009" i="3"/>
  <c r="AH1008" i="3"/>
  <c r="AJ868" i="3"/>
  <c r="AH907" i="3"/>
  <c r="AJ1304" i="3"/>
  <c r="AH1305" i="3"/>
  <c r="AH896" i="3"/>
  <c r="AJ1311" i="3"/>
  <c r="AH1312" i="3"/>
  <c r="AG1313" i="3"/>
  <c r="AH1313" i="3"/>
  <c r="AN364" i="3"/>
  <c r="AO364" i="3" s="1"/>
  <c r="AJ1200" i="3"/>
  <c r="AJ28" i="3"/>
  <c r="AH748" i="3"/>
  <c r="AH857" i="3"/>
  <c r="AH1228" i="3"/>
  <c r="AH890" i="3"/>
  <c r="AH850" i="3"/>
  <c r="AH1234" i="3"/>
  <c r="AG47" i="3"/>
  <c r="AH47" i="3"/>
  <c r="AG1314" i="3"/>
  <c r="AH1314" i="3"/>
  <c r="AG339" i="3"/>
  <c r="AH339" i="3"/>
  <c r="AG144" i="3"/>
  <c r="AH144" i="3"/>
  <c r="AG453" i="3"/>
  <c r="AH453" i="3"/>
  <c r="AJ1320" i="3"/>
  <c r="AK1151" i="3"/>
  <c r="AJ1048" i="3"/>
  <c r="AJ1152" i="3"/>
  <c r="AJ17" i="3"/>
  <c r="AK20" i="3"/>
  <c r="AJ21" i="3"/>
  <c r="AJ1158" i="3"/>
  <c r="AJ319" i="3"/>
  <c r="AJ110" i="3"/>
  <c r="AK330" i="3"/>
  <c r="AJ358" i="3"/>
  <c r="AO111" i="3"/>
  <c r="AI462" i="3"/>
  <c r="AI1165" i="3"/>
  <c r="AK1165" i="3"/>
  <c r="AI550" i="3"/>
  <c r="Z550" i="3"/>
  <c r="AA550" i="3" s="1"/>
  <c r="AI429" i="3"/>
  <c r="Z429" i="3"/>
  <c r="AA429" i="3" s="1"/>
  <c r="AG1170" i="3"/>
  <c r="AI816" i="3"/>
  <c r="Z816" i="3"/>
  <c r="AG926" i="3"/>
  <c r="AG993" i="3"/>
  <c r="AG915" i="3"/>
  <c r="AK1180" i="3"/>
  <c r="AI976" i="3"/>
  <c r="AK976" i="3"/>
  <c r="AG1021" i="3"/>
  <c r="AI990" i="3"/>
  <c r="AK990" i="3"/>
  <c r="AK961" i="3"/>
  <c r="AI1182" i="3"/>
  <c r="AK1183" i="3"/>
  <c r="AI978" i="3"/>
  <c r="AK978" i="3"/>
  <c r="AK1050" i="3"/>
  <c r="AI1187" i="3"/>
  <c r="AK1187" i="3"/>
  <c r="AI954" i="3"/>
  <c r="AK1020" i="3"/>
  <c r="AI1190" i="3"/>
  <c r="AI1195" i="3"/>
  <c r="Z1195" i="3"/>
  <c r="AG1195" i="3"/>
  <c r="Y830" i="3"/>
  <c r="AG1196" i="3"/>
  <c r="AI1198" i="3"/>
  <c r="Z1198" i="3"/>
  <c r="AG1198" i="3"/>
  <c r="Y1199" i="3"/>
  <c r="AG2" i="3"/>
  <c r="AO2" i="3"/>
  <c r="Y24" i="3"/>
  <c r="AF24" i="3"/>
  <c r="AF1200" i="3"/>
  <c r="AK1200" i="3"/>
  <c r="Y252" i="3"/>
  <c r="AF252" i="3"/>
  <c r="AF28" i="3"/>
  <c r="AK28" i="3"/>
  <c r="AK30" i="3"/>
  <c r="AH1201" i="3"/>
  <c r="AI251" i="3"/>
  <c r="AF251" i="3"/>
  <c r="AK251" i="3"/>
  <c r="Y303" i="3"/>
  <c r="AG303" i="3"/>
  <c r="Y117" i="3"/>
  <c r="AK1202" i="3"/>
  <c r="AH1203" i="3"/>
  <c r="AI1204" i="3"/>
  <c r="AF1204" i="3"/>
  <c r="AK1204" i="3"/>
  <c r="Y1206" i="3"/>
  <c r="AG1206" i="3"/>
  <c r="Y327" i="3"/>
  <c r="AK366" i="3"/>
  <c r="AH333" i="3"/>
  <c r="AI120" i="3"/>
  <c r="AF120" i="3"/>
  <c r="AK120" i="3"/>
  <c r="Y1207" i="3"/>
  <c r="AG1207" i="3"/>
  <c r="Y1208" i="3"/>
  <c r="AK361" i="3"/>
  <c r="AH458" i="3"/>
  <c r="AI558" i="3"/>
  <c r="AF558" i="3"/>
  <c r="AK558" i="3"/>
  <c r="Y348" i="3"/>
  <c r="AG348" i="3"/>
  <c r="Y122" i="3"/>
  <c r="AK1211" i="3"/>
  <c r="AH1212" i="3"/>
  <c r="AI1213" i="3"/>
  <c r="AF1213" i="3"/>
  <c r="AK1213" i="3"/>
  <c r="Y1214" i="3"/>
  <c r="AG1214" i="3"/>
  <c r="Y509" i="3"/>
  <c r="AK514" i="3"/>
  <c r="AH341" i="3"/>
  <c r="AI124" i="3"/>
  <c r="AF124" i="3"/>
  <c r="AK124" i="3"/>
  <c r="Y1215" i="3"/>
  <c r="AG1215" i="3"/>
  <c r="Y1216" i="3"/>
  <c r="AK397" i="3"/>
  <c r="AH614" i="3"/>
  <c r="AI642" i="3"/>
  <c r="AF642" i="3"/>
  <c r="AK642" i="3"/>
  <c r="Y551" i="3"/>
  <c r="AG551" i="3"/>
  <c r="Y344" i="3"/>
  <c r="AH1219" i="3"/>
  <c r="AI1220" i="3"/>
  <c r="AF1220" i="3"/>
  <c r="AK1220" i="3"/>
  <c r="Y646" i="3"/>
  <c r="AG646" i="3"/>
  <c r="Y660" i="3"/>
  <c r="AK350" i="3"/>
  <c r="AH1221" i="3"/>
  <c r="AI1222" i="3"/>
  <c r="AF1222" i="3"/>
  <c r="AK1222" i="3"/>
  <c r="Y1223" i="3"/>
  <c r="AK323" i="3"/>
  <c r="AI748" i="3"/>
  <c r="AJ748" i="3"/>
  <c r="AK863" i="3"/>
  <c r="AH1226" i="3"/>
  <c r="AI857" i="3"/>
  <c r="AJ857" i="3"/>
  <c r="AK720" i="3"/>
  <c r="AH1227" i="3"/>
  <c r="AI1228" i="3"/>
  <c r="AJ1228" i="3"/>
  <c r="AK951" i="3"/>
  <c r="AH1230" i="3"/>
  <c r="AI1231" i="3"/>
  <c r="AF1231" i="3"/>
  <c r="AK1231" i="3"/>
  <c r="Y942" i="3"/>
  <c r="AG942" i="3"/>
  <c r="Y1233" i="3"/>
  <c r="AK979" i="3"/>
  <c r="AI890" i="3"/>
  <c r="AJ890" i="3"/>
  <c r="AK794" i="3"/>
  <c r="AH837" i="3"/>
  <c r="AI850" i="3"/>
  <c r="AJ850" i="3"/>
  <c r="AH729" i="3"/>
  <c r="AI1234" i="3"/>
  <c r="AJ1234" i="3"/>
  <c r="AF965" i="3"/>
  <c r="AJ1236" i="3"/>
  <c r="AI997" i="3"/>
  <c r="Z997" i="3"/>
  <c r="AA997" i="3" s="1"/>
  <c r="Y1002" i="3"/>
  <c r="AG1002" i="3"/>
  <c r="AF1043" i="3"/>
  <c r="AJ1238" i="3"/>
  <c r="AF787" i="3"/>
  <c r="AJ755" i="3"/>
  <c r="AI736" i="3"/>
  <c r="Z736" i="3"/>
  <c r="AF1241" i="3"/>
  <c r="AJ1242" i="3"/>
  <c r="AI1023" i="3"/>
  <c r="Z1023" i="3"/>
  <c r="Y984" i="3"/>
  <c r="AG984" i="3"/>
  <c r="AF1044" i="3"/>
  <c r="AJ1245" i="3"/>
  <c r="AI1246" i="3"/>
  <c r="Z1246" i="3"/>
  <c r="Y761" i="3"/>
  <c r="AG761" i="3"/>
  <c r="AJ1040" i="3"/>
  <c r="AI1046" i="3"/>
  <c r="Z1046" i="3"/>
  <c r="Y1030" i="3"/>
  <c r="AG1030" i="3"/>
  <c r="AI1248" i="3"/>
  <c r="Z1248" i="3"/>
  <c r="Y4" i="3"/>
  <c r="AG4" i="3"/>
  <c r="AF6" i="3"/>
  <c r="AJ31" i="3"/>
  <c r="AI32" i="3"/>
  <c r="Z32" i="3"/>
  <c r="Y34" i="3"/>
  <c r="AG34" i="3"/>
  <c r="AF36" i="3"/>
  <c r="AJ259" i="3"/>
  <c r="AI260" i="3"/>
  <c r="Z260" i="3"/>
  <c r="Y128" i="3"/>
  <c r="AG128" i="3"/>
  <c r="AF1252" i="3"/>
  <c r="AJ257" i="3"/>
  <c r="AI383" i="3"/>
  <c r="Z383" i="3"/>
  <c r="Y382" i="3"/>
  <c r="AG382" i="3"/>
  <c r="AF130" i="3"/>
  <c r="AJ1255" i="3"/>
  <c r="AI1256" i="3"/>
  <c r="Z1256" i="3"/>
  <c r="Y1258" i="3"/>
  <c r="AA1258" i="3" s="1"/>
  <c r="AG1258" i="3"/>
  <c r="AF610" i="3"/>
  <c r="AJ375" i="3"/>
  <c r="AI133" i="3"/>
  <c r="Z133" i="3"/>
  <c r="Y1259" i="3"/>
  <c r="AG1259" i="3"/>
  <c r="AF1261" i="3"/>
  <c r="AJ600" i="3"/>
  <c r="AI680" i="3"/>
  <c r="Z680" i="3"/>
  <c r="Y555" i="3"/>
  <c r="AG555" i="3"/>
  <c r="AF135" i="3"/>
  <c r="AJ1264" i="3"/>
  <c r="AI1265" i="3"/>
  <c r="Z1265" i="3"/>
  <c r="AA1265" i="3" s="1"/>
  <c r="Y526" i="3"/>
  <c r="AG526" i="3"/>
  <c r="AF669" i="3"/>
  <c r="AJ384" i="3"/>
  <c r="AI137" i="3"/>
  <c r="Z137" i="3"/>
  <c r="Y1266" i="3"/>
  <c r="AG1266" i="3"/>
  <c r="AF1268" i="3"/>
  <c r="AJ694" i="3"/>
  <c r="AI668" i="3"/>
  <c r="Z668" i="3"/>
  <c r="AA668" i="3" s="1"/>
  <c r="Y380" i="3"/>
  <c r="AG380" i="3"/>
  <c r="AF276" i="3"/>
  <c r="Y1271" i="3"/>
  <c r="AG1271" i="3"/>
  <c r="AF1273" i="3"/>
  <c r="AK644" i="3"/>
  <c r="AH644" i="3"/>
  <c r="AJ698" i="3"/>
  <c r="Z663" i="3"/>
  <c r="AA663" i="3" s="1"/>
  <c r="Y297" i="3"/>
  <c r="AG297" i="3"/>
  <c r="AA1275" i="3"/>
  <c r="AF1275" i="3"/>
  <c r="AK342" i="3"/>
  <c r="AH342" i="3"/>
  <c r="AJ1277" i="3"/>
  <c r="Z1278" i="3"/>
  <c r="AA1278" i="3" s="1"/>
  <c r="Y1007" i="3"/>
  <c r="AG1007" i="3"/>
  <c r="AK1280" i="3"/>
  <c r="AH1280" i="3"/>
  <c r="AJ852" i="3"/>
  <c r="Z886" i="3"/>
  <c r="Y855" i="3"/>
  <c r="AG855" i="3"/>
  <c r="AF1282" i="3"/>
  <c r="AK1283" i="3"/>
  <c r="AH1283" i="3"/>
  <c r="AJ949" i="3"/>
  <c r="Z935" i="3"/>
  <c r="Y1285" i="3"/>
  <c r="AG1285" i="3"/>
  <c r="AA985" i="3"/>
  <c r="AF985" i="3"/>
  <c r="AK1287" i="3"/>
  <c r="AH1287" i="3"/>
  <c r="AJ1289" i="3"/>
  <c r="Z988" i="3"/>
  <c r="AA988" i="3" s="1"/>
  <c r="AF913" i="3"/>
  <c r="AJ862" i="3"/>
  <c r="Z891" i="3"/>
  <c r="Y848" i="3"/>
  <c r="AG848" i="3"/>
  <c r="AF1292" i="3"/>
  <c r="AK1293" i="3"/>
  <c r="AH1293" i="3"/>
  <c r="AJ929" i="3"/>
  <c r="Z972" i="3"/>
  <c r="Y928" i="3"/>
  <c r="AG928" i="3"/>
  <c r="AA1032" i="3"/>
  <c r="AF1032" i="3"/>
  <c r="AK1012" i="3"/>
  <c r="AH1012" i="3"/>
  <c r="Z1295" i="3"/>
  <c r="AJ897" i="3"/>
  <c r="Z905" i="3"/>
  <c r="AF760" i="3"/>
  <c r="AJ1296" i="3"/>
  <c r="Z1297" i="3"/>
  <c r="Y1299" i="3"/>
  <c r="AG1299" i="3"/>
  <c r="AF1008" i="3"/>
  <c r="AK1035" i="3"/>
  <c r="AH1035" i="3"/>
  <c r="Z1300" i="3"/>
  <c r="AF907" i="3"/>
  <c r="AK895" i="3"/>
  <c r="AH895" i="3"/>
  <c r="AJ801" i="3"/>
  <c r="Z1302" i="3"/>
  <c r="AF1305" i="3"/>
  <c r="AK1029" i="3"/>
  <c r="AH1029" i="3"/>
  <c r="AJ1306" i="3"/>
  <c r="Z719" i="3"/>
  <c r="Y904" i="3"/>
  <c r="AG904" i="3"/>
  <c r="AF896" i="3"/>
  <c r="AJ735" i="3"/>
  <c r="Z727" i="3"/>
  <c r="AK843" i="3"/>
  <c r="AH843" i="3"/>
  <c r="AJ1307" i="3"/>
  <c r="Z1308" i="3"/>
  <c r="Y1310" i="3"/>
  <c r="AG1310" i="3"/>
  <c r="AF1312" i="3"/>
  <c r="AK8" i="3"/>
  <c r="AH8" i="3"/>
  <c r="AJ40" i="3"/>
  <c r="Z41" i="3"/>
  <c r="Y43" i="3"/>
  <c r="AG43" i="3"/>
  <c r="Y44" i="3"/>
  <c r="X48" i="3"/>
  <c r="AA48" i="3" s="1"/>
  <c r="Y48" i="3"/>
  <c r="X250" i="3"/>
  <c r="Y250" i="3"/>
  <c r="X343" i="3"/>
  <c r="Y343" i="3"/>
  <c r="X1315" i="3"/>
  <c r="Y1315" i="3"/>
  <c r="X523" i="3"/>
  <c r="Y523" i="3"/>
  <c r="X145" i="3"/>
  <c r="Z145" i="3"/>
  <c r="Y145" i="3"/>
  <c r="AG1317" i="3"/>
  <c r="AF1317" i="3"/>
  <c r="AH1317" i="3"/>
  <c r="AJ147" i="3"/>
  <c r="AK147" i="3"/>
  <c r="AO1165" i="3"/>
  <c r="AA445" i="3"/>
  <c r="AK116" i="3"/>
  <c r="AA1168" i="3"/>
  <c r="AK788" i="3"/>
  <c r="AA1172" i="3"/>
  <c r="AK969" i="3"/>
  <c r="AA1176" i="3"/>
  <c r="AK1191" i="3"/>
  <c r="AJ1193" i="3"/>
  <c r="AJ1194" i="3"/>
  <c r="Z24" i="3"/>
  <c r="Z252" i="3"/>
  <c r="Z303" i="3"/>
  <c r="Z1206" i="3"/>
  <c r="Z1207" i="3"/>
  <c r="Z348" i="3"/>
  <c r="Z1214" i="3"/>
  <c r="Z1215" i="3"/>
  <c r="Z551" i="3"/>
  <c r="Z646" i="3"/>
  <c r="Z942" i="3"/>
  <c r="AJ1037" i="3"/>
  <c r="Z1002" i="3"/>
  <c r="AJ1239" i="3"/>
  <c r="AJ1026" i="3"/>
  <c r="Z984" i="3"/>
  <c r="AJ738" i="3"/>
  <c r="Z761" i="3"/>
  <c r="AJ1247" i="3"/>
  <c r="Z1030" i="3"/>
  <c r="AJ1249" i="3"/>
  <c r="Z4" i="3"/>
  <c r="AJ33" i="3"/>
  <c r="Z34" i="3"/>
  <c r="AJ38" i="3"/>
  <c r="Z128" i="3"/>
  <c r="AJ389" i="3"/>
  <c r="Z382" i="3"/>
  <c r="AA382" i="3" s="1"/>
  <c r="AJ1257" i="3"/>
  <c r="Z1258" i="3"/>
  <c r="AJ134" i="3"/>
  <c r="Z1259" i="3"/>
  <c r="AJ622" i="3"/>
  <c r="Z555" i="3"/>
  <c r="Z526" i="3"/>
  <c r="AJ138" i="3"/>
  <c r="Z1266" i="3"/>
  <c r="AJ549" i="3"/>
  <c r="Z380" i="3"/>
  <c r="Z1271" i="3"/>
  <c r="AA695" i="3"/>
  <c r="AJ627" i="3"/>
  <c r="Z297" i="3"/>
  <c r="AA1276" i="3"/>
  <c r="AJ140" i="3"/>
  <c r="Z1007" i="3"/>
  <c r="AJ889" i="3"/>
  <c r="Z855" i="3"/>
  <c r="AJ1284" i="3"/>
  <c r="Z1285" i="3"/>
  <c r="AJ1290" i="3"/>
  <c r="AJ882" i="3"/>
  <c r="Z848" i="3"/>
  <c r="AJ946" i="3"/>
  <c r="Z928" i="3"/>
  <c r="AJ1013" i="3"/>
  <c r="AJ888" i="3"/>
  <c r="AJ1298" i="3"/>
  <c r="Z1299" i="3"/>
  <c r="AJ1301" i="3"/>
  <c r="AJ1303" i="3"/>
  <c r="Z904" i="3"/>
  <c r="AJ1309" i="3"/>
  <c r="Z1310" i="3"/>
  <c r="AJ42" i="3"/>
  <c r="Z43" i="3"/>
  <c r="Z44" i="3"/>
  <c r="AF46" i="3"/>
  <c r="AH46" i="3"/>
  <c r="AH141" i="3"/>
  <c r="AF141" i="3"/>
  <c r="AF262" i="3"/>
  <c r="AH262" i="3"/>
  <c r="AH143" i="3"/>
  <c r="AF143" i="3"/>
  <c r="AF352" i="3"/>
  <c r="AH352" i="3"/>
  <c r="Z523" i="3"/>
  <c r="AH355" i="3"/>
  <c r="AG1318" i="3"/>
  <c r="AH1318" i="3"/>
  <c r="X629" i="3"/>
  <c r="Z629" i="3"/>
  <c r="Y629" i="3"/>
  <c r="AI147" i="3"/>
  <c r="AF50" i="3"/>
  <c r="AG50" i="3"/>
  <c r="AK1313" i="3"/>
  <c r="AJ45" i="3"/>
  <c r="Z46" i="3"/>
  <c r="AK1314" i="3"/>
  <c r="AJ261" i="3"/>
  <c r="Z262" i="3"/>
  <c r="AA262" i="3" s="1"/>
  <c r="AK144" i="3"/>
  <c r="AJ1316" i="3"/>
  <c r="Z352" i="3"/>
  <c r="AA352" i="3" s="1"/>
  <c r="AA355" i="3"/>
  <c r="AF355" i="3"/>
  <c r="AK272" i="3"/>
  <c r="AH272" i="3"/>
  <c r="AJ146" i="3"/>
  <c r="Z1317" i="3"/>
  <c r="AA1317" i="3" s="1"/>
  <c r="Y1319" i="3"/>
  <c r="AF507" i="3"/>
  <c r="AK594" i="3"/>
  <c r="AH594" i="3"/>
  <c r="AJ544" i="3"/>
  <c r="AJ148" i="3"/>
  <c r="X148" i="3"/>
  <c r="AA148" i="3" s="1"/>
  <c r="Z50" i="3"/>
  <c r="AA50" i="3" s="1"/>
  <c r="AK1321" i="3"/>
  <c r="X1321" i="3"/>
  <c r="AH658" i="3"/>
  <c r="Z666" i="3"/>
  <c r="AH605" i="3"/>
  <c r="AI428" i="3"/>
  <c r="AG292" i="3"/>
  <c r="Z150" i="3"/>
  <c r="AJ1322" i="3"/>
  <c r="X463" i="3"/>
  <c r="AA463" i="3" s="1"/>
  <c r="AH635" i="3"/>
  <c r="Z700" i="3"/>
  <c r="AJ681" i="3"/>
  <c r="AH440" i="3"/>
  <c r="AK289" i="3"/>
  <c r="X289" i="3"/>
  <c r="AA289" i="3" s="1"/>
  <c r="AJ289" i="3"/>
  <c r="AJ1324" i="3"/>
  <c r="X1325" i="3"/>
  <c r="AG1325" i="3"/>
  <c r="AK1326" i="3"/>
  <c r="Z557" i="3"/>
  <c r="X676" i="3"/>
  <c r="AH709" i="3"/>
  <c r="Z689" i="3"/>
  <c r="AJ582" i="3"/>
  <c r="AK288" i="3"/>
  <c r="X288" i="3"/>
  <c r="AA288" i="3" s="1"/>
  <c r="AJ288" i="3"/>
  <c r="X1327" i="3"/>
  <c r="AG1327" i="3"/>
  <c r="AK1328" i="3"/>
  <c r="AI701" i="3"/>
  <c r="AG711" i="3"/>
  <c r="Z706" i="3"/>
  <c r="AJ677" i="3"/>
  <c r="AJ1329" i="3"/>
  <c r="X1329" i="3"/>
  <c r="AA1329" i="3" s="1"/>
  <c r="Z1331" i="3"/>
  <c r="AK1332" i="3"/>
  <c r="X1332" i="3"/>
  <c r="AI1332" i="3"/>
  <c r="AH1034" i="3"/>
  <c r="Z829" i="3"/>
  <c r="AN829" i="3"/>
  <c r="AO829" i="3" s="1"/>
  <c r="AI902" i="3"/>
  <c r="AG892" i="3"/>
  <c r="Z858" i="3"/>
  <c r="AJ749" i="3"/>
  <c r="AJ1334" i="3"/>
  <c r="AK938" i="3"/>
  <c r="X938" i="3"/>
  <c r="AA938" i="3" s="1"/>
  <c r="Y1335" i="3"/>
  <c r="X1335" i="3"/>
  <c r="AA1335" i="3" s="1"/>
  <c r="AJ1336" i="3"/>
  <c r="Z1339" i="3"/>
  <c r="Y1339" i="3"/>
  <c r="AJ1342" i="3"/>
  <c r="AJ1343" i="3"/>
  <c r="AK1343" i="3"/>
  <c r="AH845" i="3"/>
  <c r="AK898" i="3"/>
  <c r="AJ898" i="3"/>
  <c r="AH827" i="3"/>
  <c r="AK723" i="3"/>
  <c r="Y1346" i="3"/>
  <c r="X1346" i="3"/>
  <c r="AA1346" i="3" s="1"/>
  <c r="Y933" i="3"/>
  <c r="Z933" i="3"/>
  <c r="Y934" i="3"/>
  <c r="X934" i="3"/>
  <c r="AA934" i="3" s="1"/>
  <c r="AI1033" i="3"/>
  <c r="AJ1031" i="3"/>
  <c r="AK1003" i="3"/>
  <c r="AN1010" i="3"/>
  <c r="AO1010" i="3" s="1"/>
  <c r="Z1353" i="3"/>
  <c r="Y1353" i="3"/>
  <c r="AH1354" i="3"/>
  <c r="AG1354" i="3"/>
  <c r="Y773" i="3"/>
  <c r="Z773" i="3"/>
  <c r="X773" i="3"/>
  <c r="AA773" i="3" s="1"/>
  <c r="AI635" i="3"/>
  <c r="AI681" i="3"/>
  <c r="AN621" i="3"/>
  <c r="AO621" i="3" s="1"/>
  <c r="AI709" i="3"/>
  <c r="AI582" i="3"/>
  <c r="AK616" i="3"/>
  <c r="AK876" i="3"/>
  <c r="AH1333" i="3"/>
  <c r="AG1333" i="3"/>
  <c r="AJ1339" i="3"/>
  <c r="AK1339" i="3"/>
  <c r="Y1340" i="3"/>
  <c r="Z1340" i="3"/>
  <c r="Y1341" i="3"/>
  <c r="X1341" i="3"/>
  <c r="Z1345" i="3"/>
  <c r="Y1345" i="3"/>
  <c r="AG893" i="3"/>
  <c r="AF893" i="3"/>
  <c r="Y1010" i="3"/>
  <c r="X1010" i="3"/>
  <c r="AA1010" i="3" s="1"/>
  <c r="AK1353" i="3"/>
  <c r="AJ1353" i="3"/>
  <c r="AN869" i="3"/>
  <c r="AO869" i="3" s="1"/>
  <c r="Y871" i="3"/>
  <c r="Z871" i="3"/>
  <c r="AK47" i="3"/>
  <c r="AJ49" i="3"/>
  <c r="AK339" i="3"/>
  <c r="AJ142" i="3"/>
  <c r="AK453" i="3"/>
  <c r="AJ475" i="3"/>
  <c r="AK1318" i="3"/>
  <c r="AJ346" i="3"/>
  <c r="AH364" i="3"/>
  <c r="AN148" i="3"/>
  <c r="AO148" i="3" s="1"/>
  <c r="AI149" i="3"/>
  <c r="AI1320" i="3"/>
  <c r="AJ577" i="3"/>
  <c r="AJ666" i="3"/>
  <c r="X666" i="3"/>
  <c r="AF666" i="3"/>
  <c r="AJ605" i="3"/>
  <c r="Z605" i="3"/>
  <c r="AK150" i="3"/>
  <c r="X150" i="3"/>
  <c r="AA150" i="3" s="1"/>
  <c r="AI150" i="3"/>
  <c r="AH1323" i="3"/>
  <c r="AJ635" i="3"/>
  <c r="X700" i="3"/>
  <c r="AG700" i="3"/>
  <c r="AJ440" i="3"/>
  <c r="Z440" i="3"/>
  <c r="X151" i="3"/>
  <c r="AH1324" i="3"/>
  <c r="AJ1326" i="3"/>
  <c r="AK557" i="3"/>
  <c r="X557" i="3"/>
  <c r="AA557" i="3" s="1"/>
  <c r="AJ557" i="3"/>
  <c r="AJ709" i="3"/>
  <c r="X689" i="3"/>
  <c r="AG689" i="3"/>
  <c r="AN363" i="3"/>
  <c r="AO363" i="3" s="1"/>
  <c r="AI152" i="3"/>
  <c r="X153" i="3"/>
  <c r="AJ1328" i="3"/>
  <c r="Z711" i="3"/>
  <c r="AA711" i="3" s="1"/>
  <c r="AK706" i="3"/>
  <c r="X706" i="3"/>
  <c r="AA706" i="3" s="1"/>
  <c r="AI706" i="3"/>
  <c r="AH609" i="3"/>
  <c r="AN1329" i="3"/>
  <c r="AO1329" i="3" s="1"/>
  <c r="AG1331" i="3"/>
  <c r="AJ829" i="3"/>
  <c r="X829" i="3"/>
  <c r="AA829" i="3" s="1"/>
  <c r="AF829" i="3"/>
  <c r="Z892" i="3"/>
  <c r="AK858" i="3"/>
  <c r="X858" i="3"/>
  <c r="AA858" i="3" s="1"/>
  <c r="AI858" i="3"/>
  <c r="AH1334" i="3"/>
  <c r="X1340" i="3"/>
  <c r="Z1341" i="3"/>
  <c r="X1345" i="3"/>
  <c r="AA1345" i="3" s="1"/>
  <c r="Z827" i="3"/>
  <c r="Y827" i="3"/>
  <c r="AG1346" i="3"/>
  <c r="AF1346" i="3"/>
  <c r="AO1347" i="3"/>
  <c r="AJ1003" i="3"/>
  <c r="Z1017" i="3"/>
  <c r="Y1017" i="3"/>
  <c r="AJ1352" i="3"/>
  <c r="Z1010" i="3"/>
  <c r="AH1353" i="3"/>
  <c r="Y1354" i="3"/>
  <c r="X1354" i="3"/>
  <c r="AA1354" i="3" s="1"/>
  <c r="Y1358" i="3"/>
  <c r="X1358" i="3"/>
  <c r="AA1358" i="3" s="1"/>
  <c r="Z1358" i="3"/>
  <c r="AA1319" i="3"/>
  <c r="AK149" i="3"/>
  <c r="AO1320" i="3"/>
  <c r="AA428" i="3"/>
  <c r="AJ428" i="3"/>
  <c r="AK717" i="3"/>
  <c r="AA621" i="3"/>
  <c r="Z151" i="3"/>
  <c r="AI1324" i="3"/>
  <c r="AK152" i="3"/>
  <c r="Z153" i="3"/>
  <c r="AH616" i="3"/>
  <c r="AJ701" i="3"/>
  <c r="AK591" i="3"/>
  <c r="AK1330" i="3"/>
  <c r="AA1331" i="3"/>
  <c r="AH876" i="3"/>
  <c r="AJ902" i="3"/>
  <c r="AK1334" i="3"/>
  <c r="AJ938" i="3"/>
  <c r="AK845" i="3"/>
  <c r="AI845" i="3"/>
  <c r="AF835" i="3"/>
  <c r="AG835" i="3"/>
  <c r="AN1346" i="3"/>
  <c r="AO1346" i="3" s="1"/>
  <c r="AJ1033" i="3"/>
  <c r="AK1033" i="3"/>
  <c r="AF1003" i="3"/>
  <c r="AH1003" i="3"/>
  <c r="AJ1349" i="3"/>
  <c r="Y893" i="3"/>
  <c r="X893" i="3"/>
  <c r="AA893" i="3" s="1"/>
  <c r="Y873" i="3"/>
  <c r="Z873" i="3"/>
  <c r="Y750" i="3"/>
  <c r="Z750" i="3"/>
  <c r="X750" i="3"/>
  <c r="AA750" i="3" s="1"/>
  <c r="AF1352" i="3"/>
  <c r="AH1352" i="3"/>
  <c r="AI1353" i="3"/>
  <c r="AJ1356" i="3"/>
  <c r="AK1356" i="3"/>
  <c r="AJ1357" i="3"/>
  <c r="AH1357" i="3"/>
  <c r="AI1357" i="3"/>
  <c r="AJ51" i="3"/>
  <c r="AK1359" i="3"/>
  <c r="Z54" i="3"/>
  <c r="AJ57" i="3"/>
  <c r="AK1361" i="3"/>
  <c r="Z256" i="3"/>
  <c r="AJ154" i="3"/>
  <c r="AK156" i="3"/>
  <c r="Z255" i="3"/>
  <c r="AJ357" i="3"/>
  <c r="AA309" i="3"/>
  <c r="AK157" i="3"/>
  <c r="Z1365" i="3"/>
  <c r="AJ502" i="3"/>
  <c r="AA539" i="3"/>
  <c r="AK441" i="3"/>
  <c r="Z161" i="3"/>
  <c r="AJ402" i="3"/>
  <c r="AA599" i="3"/>
  <c r="AK620" i="3"/>
  <c r="Z417" i="3"/>
  <c r="AJ164" i="3"/>
  <c r="AA398" i="3"/>
  <c r="AK604" i="3"/>
  <c r="Z685" i="3"/>
  <c r="AJ300" i="3"/>
  <c r="AK1367" i="3"/>
  <c r="Z656" i="3"/>
  <c r="AJ710" i="3"/>
  <c r="AA692" i="3"/>
  <c r="AK611" i="3"/>
  <c r="Z1368" i="3"/>
  <c r="AJ1369" i="3"/>
  <c r="AH396" i="3"/>
  <c r="AJ696" i="3"/>
  <c r="AH714" i="3"/>
  <c r="AK691" i="3"/>
  <c r="Z608" i="3"/>
  <c r="AK1372" i="3"/>
  <c r="AJ912" i="3"/>
  <c r="AH920" i="3"/>
  <c r="AJ874" i="3"/>
  <c r="AH796" i="3"/>
  <c r="AJ1375" i="3"/>
  <c r="AF1375" i="3"/>
  <c r="AH1375" i="3"/>
  <c r="AA959" i="3"/>
  <c r="AJ911" i="3"/>
  <c r="AF856" i="3"/>
  <c r="AG856" i="3"/>
  <c r="AJ1378" i="3"/>
  <c r="AF1378" i="3"/>
  <c r="AH1378" i="3"/>
  <c r="AH1384" i="3"/>
  <c r="AF1384" i="3"/>
  <c r="AJ841" i="3"/>
  <c r="AF1386" i="3"/>
  <c r="AG1386" i="3"/>
  <c r="Z849" i="3"/>
  <c r="Y849" i="3"/>
  <c r="AJ1014" i="3"/>
  <c r="AK1014" i="3"/>
  <c r="AF1014" i="3"/>
  <c r="AH1014" i="3"/>
  <c r="AG1014" i="3"/>
  <c r="AH765" i="3"/>
  <c r="AF765" i="3"/>
  <c r="AF65" i="3"/>
  <c r="AH65" i="3"/>
  <c r="AG65" i="3"/>
  <c r="AF1402" i="3"/>
  <c r="AG1402" i="3"/>
  <c r="AG254" i="3"/>
  <c r="AF254" i="3"/>
  <c r="AH167" i="3"/>
  <c r="AI1406" i="3"/>
  <c r="Z171" i="3"/>
  <c r="Y171" i="3"/>
  <c r="X171" i="3"/>
  <c r="Y1408" i="3"/>
  <c r="Z1408" i="3"/>
  <c r="AJ535" i="3"/>
  <c r="Y496" i="3"/>
  <c r="X496" i="3"/>
  <c r="AH494" i="3"/>
  <c r="AG494" i="3"/>
  <c r="Z704" i="3"/>
  <c r="Y704" i="3"/>
  <c r="X704" i="3"/>
  <c r="AF901" i="3"/>
  <c r="AG901" i="3"/>
  <c r="AF931" i="3"/>
  <c r="AH931" i="3"/>
  <c r="AF883" i="3"/>
  <c r="AG883" i="3"/>
  <c r="AF1389" i="3"/>
  <c r="AH1389" i="3"/>
  <c r="Z1392" i="3"/>
  <c r="Y1392" i="3"/>
  <c r="X1392" i="3"/>
  <c r="AA1392" i="3" s="1"/>
  <c r="AF1399" i="3"/>
  <c r="AG1399" i="3"/>
  <c r="Z1401" i="3"/>
  <c r="Y1401" i="3"/>
  <c r="X1401" i="3"/>
  <c r="AA1401" i="3" s="1"/>
  <c r="AK69" i="3"/>
  <c r="AI69" i="3"/>
  <c r="AF69" i="3"/>
  <c r="AH69" i="3"/>
  <c r="AJ299" i="3"/>
  <c r="AI299" i="3"/>
  <c r="Z1405" i="3"/>
  <c r="AA1405" i="3" s="1"/>
  <c r="Y1405" i="3"/>
  <c r="X1405" i="3"/>
  <c r="Y386" i="3"/>
  <c r="Z386" i="3"/>
  <c r="Y170" i="3"/>
  <c r="X170" i="3"/>
  <c r="AH171" i="3"/>
  <c r="AG171" i="3"/>
  <c r="AK596" i="3"/>
  <c r="AJ596" i="3"/>
  <c r="AF1410" i="3"/>
  <c r="AH1410" i="3"/>
  <c r="AG1410" i="3"/>
  <c r="AF567" i="3"/>
  <c r="AG567" i="3"/>
  <c r="AH1336" i="3"/>
  <c r="AJ1338" i="3"/>
  <c r="AI1339" i="3"/>
  <c r="AK1341" i="3"/>
  <c r="AI1341" i="3"/>
  <c r="AH974" i="3"/>
  <c r="AN1344" i="3"/>
  <c r="AO1344" i="3" s="1"/>
  <c r="AI1345" i="3"/>
  <c r="AJ908" i="3"/>
  <c r="AJ1346" i="3"/>
  <c r="AK934" i="3"/>
  <c r="AI934" i="3"/>
  <c r="AJ893" i="3"/>
  <c r="AJ873" i="3"/>
  <c r="AO1351" i="3"/>
  <c r="AK1010" i="3"/>
  <c r="AJ1010" i="3"/>
  <c r="AJ871" i="3"/>
  <c r="AJ1355" i="3"/>
  <c r="Y1356" i="3"/>
  <c r="AJ782" i="3"/>
  <c r="AH51" i="3"/>
  <c r="AG1359" i="3"/>
  <c r="Y1360" i="3"/>
  <c r="AJ53" i="3"/>
  <c r="X54" i="3"/>
  <c r="AA54" i="3" s="1"/>
  <c r="AH57" i="3"/>
  <c r="AG1361" i="3"/>
  <c r="Y1362" i="3"/>
  <c r="AA1362" i="3" s="1"/>
  <c r="AJ253" i="3"/>
  <c r="X256" i="3"/>
  <c r="AH154" i="3"/>
  <c r="AG156" i="3"/>
  <c r="Y1363" i="3"/>
  <c r="AA1363" i="3" s="1"/>
  <c r="AJ1364" i="3"/>
  <c r="X255" i="3"/>
  <c r="AH357" i="3"/>
  <c r="AG157" i="3"/>
  <c r="Y158" i="3"/>
  <c r="AA158" i="3" s="1"/>
  <c r="AJ159" i="3"/>
  <c r="X1365" i="3"/>
  <c r="AH502" i="3"/>
  <c r="AG441" i="3"/>
  <c r="Y365" i="3"/>
  <c r="AA365" i="3" s="1"/>
  <c r="AJ160" i="3"/>
  <c r="X161" i="3"/>
  <c r="AA161" i="3" s="1"/>
  <c r="AH402" i="3"/>
  <c r="AG620" i="3"/>
  <c r="Y626" i="3"/>
  <c r="AA626" i="3" s="1"/>
  <c r="AJ568" i="3"/>
  <c r="X417" i="3"/>
  <c r="AH164" i="3"/>
  <c r="AG604" i="3"/>
  <c r="Y674" i="3"/>
  <c r="AA674" i="3" s="1"/>
  <c r="AJ697" i="3"/>
  <c r="X685" i="3"/>
  <c r="AH300" i="3"/>
  <c r="AG1367" i="3"/>
  <c r="AJ536" i="3"/>
  <c r="X656" i="3"/>
  <c r="AH710" i="3"/>
  <c r="AG611" i="3"/>
  <c r="Y407" i="3"/>
  <c r="AA407" i="3" s="1"/>
  <c r="AJ308" i="3"/>
  <c r="AJ1368" i="3"/>
  <c r="X1368" i="3"/>
  <c r="AF1368" i="3"/>
  <c r="AH1369" i="3"/>
  <c r="Y396" i="3"/>
  <c r="AA396" i="3" s="1"/>
  <c r="AJ1370" i="3"/>
  <c r="AH647" i="3"/>
  <c r="AH696" i="3"/>
  <c r="Y714" i="3"/>
  <c r="AJ715" i="3"/>
  <c r="AH712" i="3"/>
  <c r="AG691" i="3"/>
  <c r="X608" i="3"/>
  <c r="AA608" i="3" s="1"/>
  <c r="AF608" i="3"/>
  <c r="AG1372" i="3"/>
  <c r="AJ1373" i="3"/>
  <c r="AH844" i="3"/>
  <c r="AH912" i="3"/>
  <c r="Y920" i="3"/>
  <c r="AA920" i="3" s="1"/>
  <c r="AJ914" i="3"/>
  <c r="AH910" i="3"/>
  <c r="AH874" i="3"/>
  <c r="Y796" i="3"/>
  <c r="AA796" i="3" s="1"/>
  <c r="AJ721" i="3"/>
  <c r="AH1374" i="3"/>
  <c r="AH959" i="3"/>
  <c r="Y1377" i="3"/>
  <c r="AH901" i="3"/>
  <c r="Z917" i="3"/>
  <c r="AH911" i="3"/>
  <c r="AH900" i="3"/>
  <c r="AK856" i="3"/>
  <c r="AH776" i="3"/>
  <c r="AF776" i="3"/>
  <c r="AH975" i="3"/>
  <c r="AG931" i="3"/>
  <c r="Z1379" i="3"/>
  <c r="AA1379" i="3" s="1"/>
  <c r="AO1381" i="3"/>
  <c r="X1383" i="3"/>
  <c r="Y1384" i="3"/>
  <c r="AK1385" i="3"/>
  <c r="AG1385" i="3"/>
  <c r="Y860" i="3"/>
  <c r="AH883" i="3"/>
  <c r="Z879" i="3"/>
  <c r="AH841" i="3"/>
  <c r="AH851" i="3"/>
  <c r="AK1386" i="3"/>
  <c r="AF1388" i="3"/>
  <c r="AG1389" i="3"/>
  <c r="Z1019" i="3"/>
  <c r="AJ798" i="3"/>
  <c r="AF798" i="3"/>
  <c r="AH798" i="3"/>
  <c r="AH849" i="3"/>
  <c r="AH1392" i="3"/>
  <c r="AF1392" i="3"/>
  <c r="AJ921" i="3"/>
  <c r="AK921" i="3"/>
  <c r="AF921" i="3"/>
  <c r="AH921" i="3"/>
  <c r="AG921" i="3"/>
  <c r="AK63" i="3"/>
  <c r="AI63" i="3"/>
  <c r="AF63" i="3"/>
  <c r="AH63" i="3"/>
  <c r="AI66" i="3"/>
  <c r="AJ168" i="3"/>
  <c r="Y169" i="3"/>
  <c r="X169" i="3"/>
  <c r="AH1405" i="3"/>
  <c r="AG1405" i="3"/>
  <c r="AO1407" i="3"/>
  <c r="AN500" i="3"/>
  <c r="AO500" i="3" s="1"/>
  <c r="AI295" i="3"/>
  <c r="AA1409" i="3"/>
  <c r="AN1409" i="3"/>
  <c r="AO1409" i="3" s="1"/>
  <c r="Y437" i="3"/>
  <c r="Z437" i="3"/>
  <c r="X437" i="3"/>
  <c r="AK590" i="3"/>
  <c r="Z1411" i="3"/>
  <c r="Y1411" i="3"/>
  <c r="X1411" i="3"/>
  <c r="AK645" i="3"/>
  <c r="AI645" i="3"/>
  <c r="AF645" i="3"/>
  <c r="AH645" i="3"/>
  <c r="AJ702" i="3"/>
  <c r="AK702" i="3"/>
  <c r="AF702" i="3"/>
  <c r="AH702" i="3"/>
  <c r="AG702" i="3"/>
  <c r="AK1336" i="3"/>
  <c r="AH1337" i="3"/>
  <c r="AO1339" i="3"/>
  <c r="AJ845" i="3"/>
  <c r="AO1345" i="3"/>
  <c r="AH898" i="3"/>
  <c r="AJ723" i="3"/>
  <c r="AK1347" i="3"/>
  <c r="AJ1347" i="3"/>
  <c r="AH1349" i="3"/>
  <c r="AJ846" i="3"/>
  <c r="AH1351" i="3"/>
  <c r="AN1017" i="3"/>
  <c r="AO1017" i="3" s="1"/>
  <c r="AJ869" i="3"/>
  <c r="AO1356" i="3"/>
  <c r="AJ9" i="3"/>
  <c r="AH1359" i="3"/>
  <c r="AJ55" i="3"/>
  <c r="AH1361" i="3"/>
  <c r="AJ59" i="3"/>
  <c r="AH156" i="3"/>
  <c r="AJ356" i="3"/>
  <c r="AA376" i="3"/>
  <c r="AH157" i="3"/>
  <c r="AJ298" i="3"/>
  <c r="AA414" i="3"/>
  <c r="AH441" i="3"/>
  <c r="AJ162" i="3"/>
  <c r="AH620" i="3"/>
  <c r="AJ278" i="3"/>
  <c r="AH604" i="3"/>
  <c r="AJ584" i="3"/>
  <c r="AA451" i="3"/>
  <c r="AH1367" i="3"/>
  <c r="AJ693" i="3"/>
  <c r="AA708" i="3"/>
  <c r="AH611" i="3"/>
  <c r="AO1368" i="3"/>
  <c r="AH691" i="3"/>
  <c r="AJ388" i="3"/>
  <c r="AH1371" i="3"/>
  <c r="AH1372" i="3"/>
  <c r="AA910" i="3"/>
  <c r="AH1377" i="3"/>
  <c r="AK901" i="3"/>
  <c r="AH917" i="3"/>
  <c r="AF917" i="3"/>
  <c r="AK931" i="3"/>
  <c r="AH1379" i="3"/>
  <c r="AF1382" i="3"/>
  <c r="AG1382" i="3"/>
  <c r="Y1383" i="3"/>
  <c r="Z1384" i="3"/>
  <c r="AH1385" i="3"/>
  <c r="AH860" i="3"/>
  <c r="AK883" i="3"/>
  <c r="AH879" i="3"/>
  <c r="AF879" i="3"/>
  <c r="AJ1387" i="3"/>
  <c r="AK1389" i="3"/>
  <c r="AH1019" i="3"/>
  <c r="AF734" i="3"/>
  <c r="AH734" i="3"/>
  <c r="AG734" i="3"/>
  <c r="Z765" i="3"/>
  <c r="Y765" i="3"/>
  <c r="X765" i="3"/>
  <c r="AA765" i="3" s="1"/>
  <c r="AK1398" i="3"/>
  <c r="AJ1398" i="3"/>
  <c r="AI1400" i="3"/>
  <c r="Z254" i="3"/>
  <c r="AA254" i="3" s="1"/>
  <c r="Y254" i="3"/>
  <c r="X254" i="3"/>
  <c r="AK299" i="3"/>
  <c r="Z271" i="3"/>
  <c r="Y271" i="3"/>
  <c r="X271" i="3"/>
  <c r="AN436" i="3"/>
  <c r="AO436" i="3" s="1"/>
  <c r="AH371" i="3"/>
  <c r="AI172" i="3"/>
  <c r="AA500" i="3"/>
  <c r="Z494" i="3"/>
  <c r="Y494" i="3"/>
  <c r="X494" i="3"/>
  <c r="AN173" i="3"/>
  <c r="AO173" i="3" s="1"/>
  <c r="Y174" i="3"/>
  <c r="Z174" i="3"/>
  <c r="AI596" i="3"/>
  <c r="AK175" i="3"/>
  <c r="AI673" i="3"/>
  <c r="AO1412" i="3"/>
  <c r="AO1417" i="3"/>
  <c r="AI72" i="3"/>
  <c r="AI1439" i="3"/>
  <c r="AI1441" i="3"/>
  <c r="AI183" i="3"/>
  <c r="AI185" i="3"/>
  <c r="AI409" i="3"/>
  <c r="AI634" i="3"/>
  <c r="AI612" i="3"/>
  <c r="AI1452" i="3"/>
  <c r="AI448" i="3"/>
  <c r="AK1457" i="3"/>
  <c r="AK1459" i="3"/>
  <c r="AF762" i="3"/>
  <c r="AH762" i="3"/>
  <c r="AG762" i="3"/>
  <c r="AN190" i="3"/>
  <c r="AO190" i="3" s="1"/>
  <c r="Y191" i="3"/>
  <c r="Z191" i="3"/>
  <c r="AF340" i="3"/>
  <c r="AG340" i="3"/>
  <c r="Z1486" i="3"/>
  <c r="Y1486" i="3"/>
  <c r="Y430" i="3"/>
  <c r="X430" i="3"/>
  <c r="AK511" i="3"/>
  <c r="AJ511" i="3"/>
  <c r="AK326" i="3"/>
  <c r="AI326" i="3"/>
  <c r="AG615" i="3"/>
  <c r="AK632" i="3"/>
  <c r="Y643" i="3"/>
  <c r="X643" i="3"/>
  <c r="AJ637" i="3"/>
  <c r="AH637" i="3"/>
  <c r="Z637" i="3"/>
  <c r="AG1495" i="3"/>
  <c r="AF1495" i="3"/>
  <c r="Z812" i="3"/>
  <c r="Y812" i="3"/>
  <c r="X812" i="3"/>
  <c r="AA812" i="3" s="1"/>
  <c r="Z1501" i="3"/>
  <c r="Y1501" i="3"/>
  <c r="X1501" i="3"/>
  <c r="AA1501" i="3" s="1"/>
  <c r="AI1503" i="3"/>
  <c r="AK1503" i="3"/>
  <c r="AK202" i="3"/>
  <c r="AI202" i="3"/>
  <c r="AN1517" i="3"/>
  <c r="AO1517" i="3" s="1"/>
  <c r="AF1518" i="3"/>
  <c r="AH1518" i="3"/>
  <c r="AG1518" i="3"/>
  <c r="AN207" i="3"/>
  <c r="AO207" i="3" s="1"/>
  <c r="Z1520" i="3"/>
  <c r="Y1520" i="3"/>
  <c r="X1520" i="3"/>
  <c r="AA1520" i="3" s="1"/>
  <c r="AG1522" i="3"/>
  <c r="AF1522" i="3"/>
  <c r="AJ423" i="3"/>
  <c r="AI423" i="3"/>
  <c r="Y444" i="3"/>
  <c r="Z444" i="3"/>
  <c r="Y286" i="3"/>
  <c r="Z286" i="3"/>
  <c r="X286" i="3"/>
  <c r="Z1531" i="3"/>
  <c r="X1531" i="3"/>
  <c r="Y1531" i="3"/>
  <c r="X790" i="3"/>
  <c r="AA790" i="3" s="1"/>
  <c r="Z790" i="3"/>
  <c r="Y790" i="3"/>
  <c r="Y1545" i="3"/>
  <c r="Z1545" i="3"/>
  <c r="AN1560" i="3"/>
  <c r="AO1560" i="3" s="1"/>
  <c r="Z1562" i="3"/>
  <c r="Y1562" i="3"/>
  <c r="X1562" i="3"/>
  <c r="AA1562" i="3" s="1"/>
  <c r="AK467" i="3"/>
  <c r="AI467" i="3"/>
  <c r="X546" i="3"/>
  <c r="Z546" i="3"/>
  <c r="Y546" i="3"/>
  <c r="AH752" i="3"/>
  <c r="Y770" i="3"/>
  <c r="AH739" i="3"/>
  <c r="Y1395" i="3"/>
  <c r="Y62" i="3"/>
  <c r="Y64" i="3"/>
  <c r="AI1401" i="3"/>
  <c r="Y68" i="3"/>
  <c r="AI70" i="3"/>
  <c r="Y70" i="3"/>
  <c r="AA70" i="3" s="1"/>
  <c r="AK70" i="3"/>
  <c r="AK1404" i="3"/>
  <c r="Y1404" i="3"/>
  <c r="AA1404" i="3" s="1"/>
  <c r="AI1404" i="3"/>
  <c r="Z167" i="3"/>
  <c r="AA167" i="3" s="1"/>
  <c r="AK386" i="3"/>
  <c r="Z371" i="3"/>
  <c r="AA371" i="3" s="1"/>
  <c r="AK1408" i="3"/>
  <c r="Z506" i="3"/>
  <c r="AA506" i="3" s="1"/>
  <c r="AK174" i="3"/>
  <c r="AH437" i="3"/>
  <c r="Y596" i="3"/>
  <c r="AI590" i="3"/>
  <c r="AN498" i="3"/>
  <c r="AO498" i="3" s="1"/>
  <c r="AI281" i="3"/>
  <c r="AN175" i="3"/>
  <c r="AO175" i="3" s="1"/>
  <c r="AI1411" i="3"/>
  <c r="Y654" i="3"/>
  <c r="Y425" i="3"/>
  <c r="AH176" i="3"/>
  <c r="Y672" i="3"/>
  <c r="AA672" i="3" s="1"/>
  <c r="AH602" i="3"/>
  <c r="Y574" i="3"/>
  <c r="AA574" i="3" s="1"/>
  <c r="AH683" i="3"/>
  <c r="X522" i="3"/>
  <c r="AG1413" i="3"/>
  <c r="AH819" i="3"/>
  <c r="X826" i="3"/>
  <c r="AA826" i="3" s="1"/>
  <c r="AG859" i="3"/>
  <c r="Y1414" i="3"/>
  <c r="AH1415" i="3"/>
  <c r="X854" i="3"/>
  <c r="AA854" i="3" s="1"/>
  <c r="AG887" i="3"/>
  <c r="Y884" i="3"/>
  <c r="AH864" i="3"/>
  <c r="X1418" i="3"/>
  <c r="AA1418" i="3" s="1"/>
  <c r="AG1419" i="3"/>
  <c r="Y1420" i="3"/>
  <c r="Y777" i="3"/>
  <c r="X878" i="3"/>
  <c r="AA878" i="3" s="1"/>
  <c r="AH881" i="3"/>
  <c r="AG885" i="3"/>
  <c r="Y1422" i="3"/>
  <c r="AH1423" i="3"/>
  <c r="AG754" i="3"/>
  <c r="X797" i="3"/>
  <c r="AA797" i="3" s="1"/>
  <c r="AF797" i="3"/>
  <c r="AG1426" i="3"/>
  <c r="AG1427" i="3"/>
  <c r="X764" i="3"/>
  <c r="AA764" i="3" s="1"/>
  <c r="AF764" i="3"/>
  <c r="X1429" i="3"/>
  <c r="AA1429" i="3" s="1"/>
  <c r="AF1429" i="3"/>
  <c r="AG1432" i="3"/>
  <c r="X1433" i="3"/>
  <c r="AA1433" i="3" s="1"/>
  <c r="AF1433" i="3"/>
  <c r="X1435" i="3"/>
  <c r="AA1435" i="3" s="1"/>
  <c r="AI1435" i="3"/>
  <c r="AG1436" i="3"/>
  <c r="AI74" i="3"/>
  <c r="Y74" i="3"/>
  <c r="AH75" i="3"/>
  <c r="AI76" i="3"/>
  <c r="Y76" i="3"/>
  <c r="AG77" i="3"/>
  <c r="X1437" i="3"/>
  <c r="AA1437" i="3" s="1"/>
  <c r="AI1437" i="3"/>
  <c r="AG1438" i="3"/>
  <c r="AI78" i="3"/>
  <c r="Y78" i="3"/>
  <c r="AH79" i="3"/>
  <c r="AI80" i="3"/>
  <c r="Y80" i="3"/>
  <c r="AG178" i="3"/>
  <c r="X179" i="3"/>
  <c r="AI179" i="3"/>
  <c r="AG180" i="3"/>
  <c r="AI285" i="3"/>
  <c r="Y285" i="3"/>
  <c r="AA285" i="3" s="1"/>
  <c r="AH312" i="3"/>
  <c r="AI324" i="3"/>
  <c r="Y324" i="3"/>
  <c r="AG314" i="3"/>
  <c r="X181" i="3"/>
  <c r="AA181" i="3" s="1"/>
  <c r="AI181" i="3"/>
  <c r="AG182" i="3"/>
  <c r="AI290" i="3"/>
  <c r="Y290" i="3"/>
  <c r="AH369" i="3"/>
  <c r="AI406" i="3"/>
  <c r="Y406" i="3"/>
  <c r="AA406" i="3" s="1"/>
  <c r="AG390" i="3"/>
  <c r="X304" i="3"/>
  <c r="AI304" i="3"/>
  <c r="AG184" i="3"/>
  <c r="AI1444" i="3"/>
  <c r="Y1444" i="3"/>
  <c r="AH1445" i="3"/>
  <c r="AI416" i="3"/>
  <c r="Y416" i="3"/>
  <c r="AG489" i="3"/>
  <c r="X532" i="3"/>
  <c r="AI532" i="3"/>
  <c r="AG442" i="3"/>
  <c r="AI187" i="3"/>
  <c r="Y187" i="3"/>
  <c r="AH1446" i="3"/>
  <c r="AI1447" i="3"/>
  <c r="Y1447" i="3"/>
  <c r="AA1447" i="3" s="1"/>
  <c r="AG1448" i="3"/>
  <c r="X487" i="3"/>
  <c r="AI487" i="3"/>
  <c r="AG613" i="3"/>
  <c r="AI545" i="3"/>
  <c r="Y545" i="3"/>
  <c r="AA545" i="3" s="1"/>
  <c r="AH484" i="3"/>
  <c r="AI362" i="3"/>
  <c r="Y362" i="3"/>
  <c r="AA362" i="3" s="1"/>
  <c r="AG188" i="3"/>
  <c r="X1449" i="3"/>
  <c r="AI1449" i="3"/>
  <c r="AG1450" i="3"/>
  <c r="AI671" i="3"/>
  <c r="Y671" i="3"/>
  <c r="AH655" i="3"/>
  <c r="AI589" i="3"/>
  <c r="Y589" i="3"/>
  <c r="AA589" i="3" s="1"/>
  <c r="AG465" i="3"/>
  <c r="X336" i="3"/>
  <c r="AI336" i="3"/>
  <c r="AG1451" i="3"/>
  <c r="AI439" i="3"/>
  <c r="Y439" i="3"/>
  <c r="AA439" i="3" s="1"/>
  <c r="AH659" i="3"/>
  <c r="AI690" i="3"/>
  <c r="Y690" i="3"/>
  <c r="AG687" i="3"/>
  <c r="X664" i="3"/>
  <c r="AI664" i="3"/>
  <c r="AG569" i="3"/>
  <c r="AI1453" i="3"/>
  <c r="Y1453" i="3"/>
  <c r="AG482" i="3"/>
  <c r="AK650" i="3"/>
  <c r="Y650" i="3"/>
  <c r="AK688" i="3"/>
  <c r="AG657" i="3"/>
  <c r="AK560" i="3"/>
  <c r="Y560" i="3"/>
  <c r="AK421" i="3"/>
  <c r="AG1455" i="3"/>
  <c r="AK834" i="3"/>
  <c r="Y834" i="3"/>
  <c r="AK861" i="3"/>
  <c r="AG838" i="3"/>
  <c r="AK779" i="3"/>
  <c r="Y779" i="3"/>
  <c r="X1456" i="3"/>
  <c r="AA1456" i="3" s="1"/>
  <c r="AH810" i="3"/>
  <c r="AK839" i="3"/>
  <c r="Y839" i="3"/>
  <c r="X824" i="3"/>
  <c r="AA824" i="3" s="1"/>
  <c r="AK762" i="3"/>
  <c r="AF833" i="3"/>
  <c r="AH833" i="3"/>
  <c r="Z1462" i="3"/>
  <c r="Y1462" i="3"/>
  <c r="Z1464" i="3"/>
  <c r="Y1464" i="3"/>
  <c r="Z1467" i="3"/>
  <c r="Y1467" i="3"/>
  <c r="AF1469" i="3"/>
  <c r="AH1469" i="3"/>
  <c r="AG1469" i="3"/>
  <c r="AN1476" i="3"/>
  <c r="AO1476" i="3" s="1"/>
  <c r="AK81" i="3"/>
  <c r="AI81" i="3"/>
  <c r="AK1479" i="3"/>
  <c r="AI1479" i="3"/>
  <c r="Y193" i="3"/>
  <c r="Z193" i="3"/>
  <c r="X193" i="3"/>
  <c r="AI283" i="3"/>
  <c r="AF283" i="3"/>
  <c r="AH283" i="3"/>
  <c r="Y195" i="3"/>
  <c r="Z195" i="3"/>
  <c r="X195" i="3"/>
  <c r="AK197" i="3"/>
  <c r="AK334" i="3"/>
  <c r="AI334" i="3"/>
  <c r="AH334" i="3"/>
  <c r="AJ378" i="3"/>
  <c r="AJ360" i="3"/>
  <c r="AH198" i="3"/>
  <c r="X1486" i="3"/>
  <c r="Z1487" i="3"/>
  <c r="Z430" i="3"/>
  <c r="AO1489" i="3"/>
  <c r="Z615" i="3"/>
  <c r="Y615" i="3"/>
  <c r="AF553" i="3"/>
  <c r="AI497" i="3"/>
  <c r="AN393" i="3"/>
  <c r="AO393" i="3" s="1"/>
  <c r="Z1490" i="3"/>
  <c r="Y1490" i="3"/>
  <c r="AH541" i="3"/>
  <c r="AG541" i="3"/>
  <c r="Z643" i="3"/>
  <c r="AF667" i="3"/>
  <c r="AG667" i="3"/>
  <c r="AJ649" i="3"/>
  <c r="AJ548" i="3"/>
  <c r="AI548" i="3"/>
  <c r="AG1501" i="3"/>
  <c r="AF1501" i="3"/>
  <c r="AI1516" i="3"/>
  <c r="AA1517" i="3"/>
  <c r="AG1520" i="3"/>
  <c r="AF1520" i="3"/>
  <c r="AK267" i="3"/>
  <c r="AK1526" i="3"/>
  <c r="AI1526" i="3"/>
  <c r="AF1526" i="3"/>
  <c r="AH1526" i="3"/>
  <c r="AI460" i="3"/>
  <c r="AJ570" i="3"/>
  <c r="AI570" i="3"/>
  <c r="AJ1530" i="3"/>
  <c r="AI1530" i="3"/>
  <c r="Y718" i="3"/>
  <c r="Z718" i="3"/>
  <c r="X1533" i="3"/>
  <c r="AA1533" i="3" s="1"/>
  <c r="Z1533" i="3"/>
  <c r="Y1533" i="3"/>
  <c r="Y967" i="3"/>
  <c r="Z967" i="3"/>
  <c r="AJ1376" i="3"/>
  <c r="AJ973" i="3"/>
  <c r="AH925" i="3"/>
  <c r="AJ1380" i="3"/>
  <c r="AH1381" i="3"/>
  <c r="AJ956" i="3"/>
  <c r="AH236" i="3"/>
  <c r="AJ1390" i="3"/>
  <c r="AH746" i="3"/>
  <c r="AG820" i="3"/>
  <c r="AF785" i="3"/>
  <c r="AJ1391" i="3"/>
  <c r="AJ1393" i="3"/>
  <c r="AH832" i="3"/>
  <c r="AJ725" i="3"/>
  <c r="AH780" i="3"/>
  <c r="AG1394" i="3"/>
  <c r="AF753" i="3"/>
  <c r="AJ1396" i="3"/>
  <c r="AH1397" i="3"/>
  <c r="AH1400" i="3"/>
  <c r="AN62" i="3"/>
  <c r="AO62" i="3" s="1"/>
  <c r="AO64" i="3"/>
  <c r="AJ65" i="3"/>
  <c r="X65" i="3"/>
  <c r="AA65" i="3" s="1"/>
  <c r="AJ1401" i="3"/>
  <c r="AH66" i="3"/>
  <c r="AN68" i="3"/>
  <c r="AO68" i="3" s="1"/>
  <c r="AN70" i="3"/>
  <c r="AO70" i="3" s="1"/>
  <c r="AG71" i="3"/>
  <c r="AK166" i="3"/>
  <c r="AI166" i="3"/>
  <c r="AG1403" i="3"/>
  <c r="AJ258" i="3"/>
  <c r="AH299" i="3"/>
  <c r="AI271" i="3"/>
  <c r="AK271" i="3"/>
  <c r="AK1405" i="3"/>
  <c r="AI1405" i="3"/>
  <c r="AJ275" i="3"/>
  <c r="AJ436" i="3"/>
  <c r="AK171" i="3"/>
  <c r="AI171" i="3"/>
  <c r="AK494" i="3"/>
  <c r="AI494" i="3"/>
  <c r="AJ1409" i="3"/>
  <c r="X686" i="3"/>
  <c r="AG585" i="3"/>
  <c r="AJ281" i="3"/>
  <c r="Z281" i="3"/>
  <c r="AJ1410" i="3"/>
  <c r="X1410" i="3"/>
  <c r="AA1410" i="3" s="1"/>
  <c r="AJ1411" i="3"/>
  <c r="AH673" i="3"/>
  <c r="AN654" i="3"/>
  <c r="AO654" i="3" s="1"/>
  <c r="AJ483" i="3"/>
  <c r="AG661" i="3"/>
  <c r="AN704" i="3"/>
  <c r="AO704" i="3" s="1"/>
  <c r="AJ284" i="3"/>
  <c r="AJ1412" i="3"/>
  <c r="AJ703" i="3"/>
  <c r="AJ679" i="3"/>
  <c r="AG716" i="3"/>
  <c r="Y522" i="3"/>
  <c r="AN522" i="3"/>
  <c r="AO522" i="3" s="1"/>
  <c r="AH1413" i="3"/>
  <c r="AJ899" i="3"/>
  <c r="AJ894" i="3"/>
  <c r="AG867" i="3"/>
  <c r="Y826" i="3"/>
  <c r="AN826" i="3"/>
  <c r="AO826" i="3" s="1"/>
  <c r="AH859" i="3"/>
  <c r="AJ1049" i="3"/>
  <c r="AG1416" i="3"/>
  <c r="Y854" i="3"/>
  <c r="AN854" i="3"/>
  <c r="AO854" i="3" s="1"/>
  <c r="AH887" i="3"/>
  <c r="AJ865" i="3"/>
  <c r="AJ1417" i="3"/>
  <c r="AG948" i="3"/>
  <c r="Y1418" i="3"/>
  <c r="AN1418" i="3"/>
  <c r="AO1418" i="3" s="1"/>
  <c r="AH1419" i="3"/>
  <c r="AJ1421" i="3"/>
  <c r="AG872" i="3"/>
  <c r="Y878" i="3"/>
  <c r="AH885" i="3"/>
  <c r="AH754" i="3"/>
  <c r="AK797" i="3"/>
  <c r="Y797" i="3"/>
  <c r="AJ853" i="3"/>
  <c r="AH1425" i="3"/>
  <c r="AH1426" i="3"/>
  <c r="AH1427" i="3"/>
  <c r="AK764" i="3"/>
  <c r="Y764" i="3"/>
  <c r="AJ1428" i="3"/>
  <c r="AK1429" i="3"/>
  <c r="Y1429" i="3"/>
  <c r="AJ1430" i="3"/>
  <c r="AH1431" i="3"/>
  <c r="AH1432" i="3"/>
  <c r="AK1433" i="3"/>
  <c r="Y1433" i="3"/>
  <c r="AJ1434" i="3"/>
  <c r="Y1435" i="3"/>
  <c r="AJ1435" i="3"/>
  <c r="AH72" i="3"/>
  <c r="AN74" i="3"/>
  <c r="AO74" i="3" s="1"/>
  <c r="AI75" i="3"/>
  <c r="AO76" i="3"/>
  <c r="AJ77" i="3"/>
  <c r="X77" i="3"/>
  <c r="AA77" i="3" s="1"/>
  <c r="AH77" i="3"/>
  <c r="Y1437" i="3"/>
  <c r="AJ1437" i="3"/>
  <c r="AH1439" i="3"/>
  <c r="AN78" i="3"/>
  <c r="AO78" i="3" s="1"/>
  <c r="AI79" i="3"/>
  <c r="AO80" i="3"/>
  <c r="AJ178" i="3"/>
  <c r="X178" i="3"/>
  <c r="AH178" i="3"/>
  <c r="Y179" i="3"/>
  <c r="AJ179" i="3"/>
  <c r="AH1441" i="3"/>
  <c r="AN285" i="3"/>
  <c r="AO285" i="3" s="1"/>
  <c r="AI312" i="3"/>
  <c r="AJ314" i="3"/>
  <c r="X314" i="3"/>
  <c r="AA314" i="3" s="1"/>
  <c r="AH314" i="3"/>
  <c r="Y181" i="3"/>
  <c r="AJ181" i="3"/>
  <c r="AH183" i="3"/>
  <c r="AN290" i="3"/>
  <c r="AO290" i="3" s="1"/>
  <c r="AI369" i="3"/>
  <c r="AJ390" i="3"/>
  <c r="X390" i="3"/>
  <c r="AA390" i="3" s="1"/>
  <c r="AH390" i="3"/>
  <c r="Y304" i="3"/>
  <c r="AJ304" i="3"/>
  <c r="AH185" i="3"/>
  <c r="AN1444" i="3"/>
  <c r="AO1444" i="3" s="1"/>
  <c r="AI1445" i="3"/>
  <c r="AJ489" i="3"/>
  <c r="X489" i="3"/>
  <c r="AH489" i="3"/>
  <c r="Y532" i="3"/>
  <c r="AJ532" i="3"/>
  <c r="AH409" i="3"/>
  <c r="AN187" i="3"/>
  <c r="AO187" i="3" s="1"/>
  <c r="AI1446" i="3"/>
  <c r="AO1447" i="3"/>
  <c r="AJ1448" i="3"/>
  <c r="X1448" i="3"/>
  <c r="AA1448" i="3" s="1"/>
  <c r="AH1448" i="3"/>
  <c r="Y487" i="3"/>
  <c r="AJ487" i="3"/>
  <c r="AH634" i="3"/>
  <c r="AN545" i="3"/>
  <c r="AO545" i="3" s="1"/>
  <c r="AI484" i="3"/>
  <c r="AJ188" i="3"/>
  <c r="X188" i="3"/>
  <c r="AA188" i="3" s="1"/>
  <c r="AH188" i="3"/>
  <c r="Y1449" i="3"/>
  <c r="AJ1449" i="3"/>
  <c r="AH612" i="3"/>
  <c r="AN671" i="3"/>
  <c r="AO671" i="3" s="1"/>
  <c r="AI655" i="3"/>
  <c r="AJ465" i="3"/>
  <c r="X465" i="3"/>
  <c r="AA465" i="3" s="1"/>
  <c r="AH465" i="3"/>
  <c r="Y336" i="3"/>
  <c r="AJ336" i="3"/>
  <c r="AH1452" i="3"/>
  <c r="AN439" i="3"/>
  <c r="AO439" i="3" s="1"/>
  <c r="AI659" i="3"/>
  <c r="AJ687" i="3"/>
  <c r="X687" i="3"/>
  <c r="AH687" i="3"/>
  <c r="Y664" i="3"/>
  <c r="AJ664" i="3"/>
  <c r="AH448" i="3"/>
  <c r="AN1453" i="3"/>
  <c r="AO1453" i="3" s="1"/>
  <c r="AH482" i="3"/>
  <c r="AH657" i="3"/>
  <c r="AH1455" i="3"/>
  <c r="AH838" i="3"/>
  <c r="AG733" i="3"/>
  <c r="Y1456" i="3"/>
  <c r="AN1456" i="3"/>
  <c r="AO1456" i="3" s="1"/>
  <c r="AG1457" i="3"/>
  <c r="AJ810" i="3"/>
  <c r="AG842" i="3"/>
  <c r="Y824" i="3"/>
  <c r="AJ800" i="3"/>
  <c r="AK1460" i="3"/>
  <c r="AF927" i="3"/>
  <c r="AH927" i="3"/>
  <c r="AG927" i="3"/>
  <c r="Y786" i="3"/>
  <c r="X786" i="3"/>
  <c r="AA786" i="3" s="1"/>
  <c r="AK833" i="3"/>
  <c r="AG833" i="3"/>
  <c r="X1462" i="3"/>
  <c r="AA1462" i="3" s="1"/>
  <c r="X1464" i="3"/>
  <c r="AA1464" i="3" s="1"/>
  <c r="X1467" i="3"/>
  <c r="AA1467" i="3" s="1"/>
  <c r="AK1469" i="3"/>
  <c r="Z1470" i="3"/>
  <c r="Y1470" i="3"/>
  <c r="AK1475" i="3"/>
  <c r="AI1475" i="3"/>
  <c r="AA1476" i="3"/>
  <c r="AH81" i="3"/>
  <c r="Y83" i="3"/>
  <c r="Z83" i="3"/>
  <c r="Y189" i="3"/>
  <c r="AA189" i="3" s="1"/>
  <c r="X189" i="3"/>
  <c r="AO192" i="3"/>
  <c r="AK1480" i="3"/>
  <c r="AJ1482" i="3"/>
  <c r="AK1482" i="3"/>
  <c r="AK283" i="3"/>
  <c r="Z273" i="3"/>
  <c r="Y273" i="3"/>
  <c r="AK1484" i="3"/>
  <c r="AJ1485" i="3"/>
  <c r="AA1485" i="3"/>
  <c r="AA378" i="3"/>
  <c r="AK378" i="3"/>
  <c r="AG198" i="3"/>
  <c r="AK1486" i="3"/>
  <c r="AI511" i="3"/>
  <c r="X615" i="3"/>
  <c r="Z553" i="3"/>
  <c r="AA553" i="3" s="1"/>
  <c r="Y553" i="3"/>
  <c r="Y393" i="3"/>
  <c r="X393" i="3"/>
  <c r="AK1490" i="3"/>
  <c r="AJ1490" i="3"/>
  <c r="X1490" i="3"/>
  <c r="AG643" i="3"/>
  <c r="AF643" i="3"/>
  <c r="AI637" i="3"/>
  <c r="AN565" i="3"/>
  <c r="AO565" i="3" s="1"/>
  <c r="Y559" i="3"/>
  <c r="Z559" i="3"/>
  <c r="AJ349" i="3"/>
  <c r="AJ1493" i="3"/>
  <c r="AN201" i="3"/>
  <c r="AO201" i="3" s="1"/>
  <c r="Z636" i="3"/>
  <c r="Y636" i="3"/>
  <c r="X636" i="3"/>
  <c r="AO1497" i="3"/>
  <c r="Z743" i="3"/>
  <c r="Y743" i="3"/>
  <c r="X743" i="3"/>
  <c r="AA743" i="3" s="1"/>
  <c r="AN769" i="3"/>
  <c r="AO769" i="3" s="1"/>
  <c r="Z1508" i="3"/>
  <c r="Y1508" i="3"/>
  <c r="AA1508" i="3" s="1"/>
  <c r="X1508" i="3"/>
  <c r="AN1510" i="3"/>
  <c r="AO1510" i="3" s="1"/>
  <c r="AF1515" i="3"/>
  <c r="AG1515" i="3"/>
  <c r="Z1525" i="3"/>
  <c r="Y1525" i="3"/>
  <c r="X1525" i="3"/>
  <c r="AF1536" i="3"/>
  <c r="AG1536" i="3"/>
  <c r="AF1543" i="3"/>
  <c r="AG1543" i="3"/>
  <c r="Z216" i="3"/>
  <c r="X216" i="3"/>
  <c r="Y216" i="3"/>
  <c r="AJ752" i="3"/>
  <c r="AH770" i="3"/>
  <c r="AJ739" i="3"/>
  <c r="AH1395" i="3"/>
  <c r="AJ63" i="3"/>
  <c r="AJ69" i="3"/>
  <c r="AJ71" i="3"/>
  <c r="AH71" i="3"/>
  <c r="AH1404" i="3"/>
  <c r="AN254" i="3"/>
  <c r="AO254" i="3" s="1"/>
  <c r="AN271" i="3"/>
  <c r="AO271" i="3" s="1"/>
  <c r="AK168" i="3"/>
  <c r="AJ1406" i="3"/>
  <c r="AK325" i="3"/>
  <c r="AJ172" i="3"/>
  <c r="AK535" i="3"/>
  <c r="AJ295" i="3"/>
  <c r="AK1409" i="3"/>
  <c r="AI585" i="3"/>
  <c r="AJ498" i="3"/>
  <c r="AJ175" i="3"/>
  <c r="AA175" i="3"/>
  <c r="AJ645" i="3"/>
  <c r="AJ176" i="3"/>
  <c r="AJ177" i="3"/>
  <c r="AJ602" i="3"/>
  <c r="AJ408" i="3"/>
  <c r="AJ683" i="3"/>
  <c r="AJ705" i="3"/>
  <c r="AA705" i="3"/>
  <c r="AK1413" i="3"/>
  <c r="AJ819" i="3"/>
  <c r="AJ875" i="3"/>
  <c r="AK859" i="3"/>
  <c r="AJ1415" i="3"/>
  <c r="AK887" i="3"/>
  <c r="AJ864" i="3"/>
  <c r="AJ909" i="3"/>
  <c r="AK1419" i="3"/>
  <c r="AO1421" i="3"/>
  <c r="AJ881" i="3"/>
  <c r="AJ916" i="3"/>
  <c r="AK885" i="3"/>
  <c r="AJ1423" i="3"/>
  <c r="AJ1424" i="3"/>
  <c r="AK754" i="3"/>
  <c r="AK1426" i="3"/>
  <c r="AK1427" i="3"/>
  <c r="AK1432" i="3"/>
  <c r="AJ1436" i="3"/>
  <c r="AJ75" i="3"/>
  <c r="AJ1438" i="3"/>
  <c r="AJ79" i="3"/>
  <c r="AJ180" i="3"/>
  <c r="AJ312" i="3"/>
  <c r="AJ182" i="3"/>
  <c r="AJ369" i="3"/>
  <c r="AJ184" i="3"/>
  <c r="AJ1445" i="3"/>
  <c r="AJ442" i="3"/>
  <c r="AJ1446" i="3"/>
  <c r="AJ613" i="3"/>
  <c r="AJ484" i="3"/>
  <c r="AJ1450" i="3"/>
  <c r="AJ655" i="3"/>
  <c r="AJ1451" i="3"/>
  <c r="AJ659" i="3"/>
  <c r="AJ569" i="3"/>
  <c r="AJ657" i="3"/>
  <c r="AJ1455" i="3"/>
  <c r="AJ838" i="3"/>
  <c r="AH1457" i="3"/>
  <c r="AF800" i="3"/>
  <c r="AH800" i="3"/>
  <c r="AH1459" i="3"/>
  <c r="Z962" i="3"/>
  <c r="Y962" i="3"/>
  <c r="Z821" i="3"/>
  <c r="Y821" i="3"/>
  <c r="AJ809" i="3"/>
  <c r="AJ1463" i="3"/>
  <c r="AF1463" i="3"/>
  <c r="AH1463" i="3"/>
  <c r="AJ240" i="3"/>
  <c r="AF240" i="3"/>
  <c r="AH240" i="3"/>
  <c r="AN1472" i="3"/>
  <c r="AO1472" i="3" s="1"/>
  <c r="AK82" i="3"/>
  <c r="AA82" i="3"/>
  <c r="AJ305" i="3"/>
  <c r="Z198" i="3"/>
  <c r="Y198" i="3"/>
  <c r="AN430" i="3"/>
  <c r="AO430" i="3" s="1"/>
  <c r="Z511" i="3"/>
  <c r="Y511" i="3"/>
  <c r="AA511" i="3" s="1"/>
  <c r="AN200" i="3"/>
  <c r="AO200" i="3" s="1"/>
  <c r="Y1488" i="3"/>
  <c r="Z1488" i="3"/>
  <c r="AJ461" i="3"/>
  <c r="AJ553" i="3"/>
  <c r="AK553" i="3"/>
  <c r="AJ497" i="3"/>
  <c r="AH497" i="3"/>
  <c r="Y541" i="3"/>
  <c r="X541" i="3"/>
  <c r="Y565" i="3"/>
  <c r="X565" i="3"/>
  <c r="Z1495" i="3"/>
  <c r="Y1495" i="3"/>
  <c r="X1495" i="3"/>
  <c r="Z1514" i="3"/>
  <c r="Y1514" i="3"/>
  <c r="X1514" i="3"/>
  <c r="AJ202" i="3"/>
  <c r="Y206" i="3"/>
  <c r="Z206" i="3"/>
  <c r="X206" i="3"/>
  <c r="Z1522" i="3"/>
  <c r="Y1522" i="3"/>
  <c r="X1522" i="3"/>
  <c r="AG1525" i="3"/>
  <c r="AF1525" i="3"/>
  <c r="AJ1527" i="3"/>
  <c r="Z480" i="3"/>
  <c r="Y480" i="3"/>
  <c r="X480" i="3"/>
  <c r="AK633" i="3"/>
  <c r="AI633" i="3"/>
  <c r="Z1535" i="3"/>
  <c r="X1535" i="3"/>
  <c r="AA1535" i="3" s="1"/>
  <c r="Y1535" i="3"/>
  <c r="Z930" i="3"/>
  <c r="X930" i="3"/>
  <c r="AA930" i="3" s="1"/>
  <c r="Y930" i="3"/>
  <c r="Z221" i="3"/>
  <c r="Y221" i="3"/>
  <c r="X221" i="3"/>
  <c r="X1579" i="3"/>
  <c r="AA1579" i="3" s="1"/>
  <c r="Z1579" i="3"/>
  <c r="Y1579" i="3"/>
  <c r="X1608" i="3"/>
  <c r="Z1608" i="3"/>
  <c r="Y1608" i="3"/>
  <c r="AI431" i="3"/>
  <c r="AK431" i="3"/>
  <c r="AO82" i="3"/>
  <c r="AK189" i="3"/>
  <c r="AH1478" i="3"/>
  <c r="AJ191" i="3"/>
  <c r="AI1484" i="3"/>
  <c r="AN1485" i="3"/>
  <c r="AO1485" i="3" s="1"/>
  <c r="AN378" i="3"/>
  <c r="AO378" i="3" s="1"/>
  <c r="AK430" i="3"/>
  <c r="AH374" i="3"/>
  <c r="AJ1488" i="3"/>
  <c r="AJ595" i="3"/>
  <c r="AK393" i="3"/>
  <c r="AN1493" i="3"/>
  <c r="AO1493" i="3" s="1"/>
  <c r="AI603" i="3"/>
  <c r="AI651" i="3"/>
  <c r="Y651" i="3"/>
  <c r="AA651" i="3" s="1"/>
  <c r="Y455" i="3"/>
  <c r="Z665" i="3"/>
  <c r="AA665" i="3" s="1"/>
  <c r="AH438" i="3"/>
  <c r="AI1496" i="3"/>
  <c r="Z825" i="3"/>
  <c r="AI812" i="3"/>
  <c r="Y1498" i="3"/>
  <c r="Z1499" i="3"/>
  <c r="AI743" i="3"/>
  <c r="AI1502" i="3"/>
  <c r="Z1507" i="3"/>
  <c r="AA1507" i="3" s="1"/>
  <c r="AI1508" i="3"/>
  <c r="Y1512" i="3"/>
  <c r="AA1512" i="3" s="1"/>
  <c r="AJ1514" i="3"/>
  <c r="Y204" i="3"/>
  <c r="Y205" i="3"/>
  <c r="AA205" i="3" s="1"/>
  <c r="AI208" i="3"/>
  <c r="AN209" i="3"/>
  <c r="AO209" i="3" s="1"/>
  <c r="AK210" i="3"/>
  <c r="Y210" i="3"/>
  <c r="AA210" i="3" s="1"/>
  <c r="AI267" i="3"/>
  <c r="AN211" i="3"/>
  <c r="AO211" i="3" s="1"/>
  <c r="AK377" i="3"/>
  <c r="Y377" i="3"/>
  <c r="AA377" i="3" s="1"/>
  <c r="AI351" i="3"/>
  <c r="AN291" i="3"/>
  <c r="AO291" i="3" s="1"/>
  <c r="Y460" i="3"/>
  <c r="Y311" i="3"/>
  <c r="AA311" i="3" s="1"/>
  <c r="AI215" i="3"/>
  <c r="AO1527" i="3"/>
  <c r="Y576" i="3"/>
  <c r="AK444" i="3"/>
  <c r="Y628" i="3"/>
  <c r="AA628" i="3" s="1"/>
  <c r="Y1529" i="3"/>
  <c r="Y552" i="3"/>
  <c r="AA552" i="3" s="1"/>
  <c r="AF641" i="3"/>
  <c r="AG641" i="3"/>
  <c r="AF718" i="3"/>
  <c r="AH718" i="3"/>
  <c r="AN737" i="3"/>
  <c r="AO737" i="3" s="1"/>
  <c r="AF822" i="3"/>
  <c r="AG822" i="3"/>
  <c r="AG751" i="3"/>
  <c r="AF751" i="3"/>
  <c r="X937" i="3"/>
  <c r="AA937" i="3" s="1"/>
  <c r="Z937" i="3"/>
  <c r="Y960" i="3"/>
  <c r="X960" i="3"/>
  <c r="AA960" i="3" s="1"/>
  <c r="AH1537" i="3"/>
  <c r="AN1538" i="3"/>
  <c r="AO1538" i="3" s="1"/>
  <c r="X957" i="3"/>
  <c r="AA957" i="3" s="1"/>
  <c r="Z957" i="3"/>
  <c r="AF967" i="3"/>
  <c r="AH967" i="3"/>
  <c r="Y1542" i="3"/>
  <c r="X1542" i="3"/>
  <c r="AA1542" i="3" s="1"/>
  <c r="AI1543" i="3"/>
  <c r="Z1544" i="3"/>
  <c r="X1544" i="3"/>
  <c r="AA1544" i="3" s="1"/>
  <c r="AF1545" i="3"/>
  <c r="AH1545" i="3"/>
  <c r="AF807" i="3"/>
  <c r="AG807" i="3"/>
  <c r="AK728" i="3"/>
  <c r="AF1547" i="3"/>
  <c r="AG1547" i="3"/>
  <c r="X1550" i="3"/>
  <c r="Z1550" i="3"/>
  <c r="AK1554" i="3"/>
  <c r="Z219" i="3"/>
  <c r="Y219" i="3"/>
  <c r="X219" i="3"/>
  <c r="AG221" i="3"/>
  <c r="AF221" i="3"/>
  <c r="Z1563" i="3"/>
  <c r="Y1563" i="3"/>
  <c r="X1563" i="3"/>
  <c r="AN338" i="3"/>
  <c r="AO338" i="3" s="1"/>
  <c r="AN223" i="3"/>
  <c r="AO223" i="3" s="1"/>
  <c r="AK322" i="3"/>
  <c r="AI322" i="3"/>
  <c r="AG517" i="3"/>
  <c r="AH517" i="3"/>
  <c r="AH1569" i="3"/>
  <c r="AG1569" i="3"/>
  <c r="AF1569" i="3"/>
  <c r="AN1570" i="3"/>
  <c r="AO1570" i="3" s="1"/>
  <c r="AN1576" i="3"/>
  <c r="AO1576" i="3" s="1"/>
  <c r="AH226" i="3"/>
  <c r="AG226" i="3"/>
  <c r="AF226" i="3"/>
  <c r="AG387" i="3"/>
  <c r="AH387" i="3"/>
  <c r="AK771" i="3"/>
  <c r="AJ836" i="3"/>
  <c r="AJ1461" i="3"/>
  <c r="AJ815" i="3"/>
  <c r="AG1465" i="3"/>
  <c r="AG1466" i="3"/>
  <c r="AG1471" i="3"/>
  <c r="AJ1472" i="3"/>
  <c r="AG1474" i="3"/>
  <c r="AJ1476" i="3"/>
  <c r="AJ81" i="3"/>
  <c r="AJ189" i="3"/>
  <c r="AJ190" i="3"/>
  <c r="AK194" i="3"/>
  <c r="AH1481" i="3"/>
  <c r="AN305" i="3"/>
  <c r="AO305" i="3" s="1"/>
  <c r="AK196" i="3"/>
  <c r="AH1483" i="3"/>
  <c r="AJ334" i="3"/>
  <c r="Z334" i="3"/>
  <c r="X340" i="3"/>
  <c r="AH1487" i="3"/>
  <c r="AA1489" i="3"/>
  <c r="AK1491" i="3"/>
  <c r="AJ632" i="3"/>
  <c r="AK565" i="3"/>
  <c r="AK349" i="3"/>
  <c r="AH571" i="3"/>
  <c r="AJ603" i="3"/>
  <c r="Z603" i="3"/>
  <c r="X667" i="3"/>
  <c r="AA667" i="3" s="1"/>
  <c r="AH649" i="3"/>
  <c r="AJ1494" i="3"/>
  <c r="AH548" i="3"/>
  <c r="AK201" i="3"/>
  <c r="AJ201" i="3"/>
  <c r="AJ636" i="3"/>
  <c r="AK812" i="3"/>
  <c r="AN1498" i="3"/>
  <c r="AO1498" i="3" s="1"/>
  <c r="AK743" i="3"/>
  <c r="AJ769" i="3"/>
  <c r="AI237" i="3"/>
  <c r="AJ237" i="3"/>
  <c r="AG238" i="3"/>
  <c r="AN1503" i="3"/>
  <c r="AO1503" i="3" s="1"/>
  <c r="AN1505" i="3"/>
  <c r="AO1505" i="3" s="1"/>
  <c r="AK1508" i="3"/>
  <c r="AJ1510" i="3"/>
  <c r="AN1512" i="3"/>
  <c r="AO1512" i="3" s="1"/>
  <c r="AG1513" i="3"/>
  <c r="X1515" i="3"/>
  <c r="AA1515" i="3" s="1"/>
  <c r="AH202" i="3"/>
  <c r="AN204" i="3"/>
  <c r="AO204" i="3" s="1"/>
  <c r="AJ1517" i="3"/>
  <c r="AJ1518" i="3"/>
  <c r="X1518" i="3"/>
  <c r="AA1518" i="3" s="1"/>
  <c r="AJ207" i="3"/>
  <c r="AI207" i="3"/>
  <c r="AJ1519" i="3"/>
  <c r="X1519" i="3"/>
  <c r="AA1519" i="3" s="1"/>
  <c r="AG1519" i="3"/>
  <c r="AG1521" i="3"/>
  <c r="AI268" i="3"/>
  <c r="AG277" i="3"/>
  <c r="AI210" i="3"/>
  <c r="AJ212" i="3"/>
  <c r="X212" i="3"/>
  <c r="AA212" i="3" s="1"/>
  <c r="AG212" i="3"/>
  <c r="AG1523" i="3"/>
  <c r="AI1524" i="3"/>
  <c r="AG213" i="3"/>
  <c r="AI377" i="3"/>
  <c r="AJ214" i="3"/>
  <c r="X214" i="3"/>
  <c r="AA214" i="3" s="1"/>
  <c r="AG214" i="3"/>
  <c r="AG420" i="3"/>
  <c r="AJ491" i="3"/>
  <c r="AG477" i="3"/>
  <c r="AG423" i="3"/>
  <c r="AJ215" i="3"/>
  <c r="Z215" i="3"/>
  <c r="AK410" i="3"/>
  <c r="AJ566" i="3"/>
  <c r="X566" i="3"/>
  <c r="AK1528" i="3"/>
  <c r="AJ639" i="3"/>
  <c r="X639" i="3"/>
  <c r="AK630" i="3"/>
  <c r="AH570" i="3"/>
  <c r="AI480" i="3"/>
  <c r="AG310" i="3"/>
  <c r="AG1530" i="3"/>
  <c r="AN653" i="3"/>
  <c r="AO653" i="3" s="1"/>
  <c r="X592" i="3"/>
  <c r="Z592" i="3"/>
  <c r="AH1531" i="3"/>
  <c r="AG1531" i="3"/>
  <c r="AI718" i="3"/>
  <c r="Z831" i="3"/>
  <c r="X831" i="3"/>
  <c r="AA831" i="3" s="1"/>
  <c r="AH790" i="3"/>
  <c r="AG790" i="3"/>
  <c r="AF783" i="3"/>
  <c r="AG783" i="3"/>
  <c r="Y1534" i="3"/>
  <c r="Z1534" i="3"/>
  <c r="Y937" i="3"/>
  <c r="Z960" i="3"/>
  <c r="Y957" i="3"/>
  <c r="Z1541" i="3"/>
  <c r="X1541" i="3"/>
  <c r="AA1541" i="3" s="1"/>
  <c r="Z1542" i="3"/>
  <c r="Y1544" i="3"/>
  <c r="AI1545" i="3"/>
  <c r="AH930" i="3"/>
  <c r="AG930" i="3"/>
  <c r="Y1553" i="3"/>
  <c r="X1553" i="3"/>
  <c r="AG216" i="3"/>
  <c r="AF216" i="3"/>
  <c r="AG219" i="3"/>
  <c r="AF219" i="3"/>
  <c r="Y220" i="3"/>
  <c r="X220" i="3"/>
  <c r="AJ222" i="3"/>
  <c r="X270" i="3"/>
  <c r="Z270" i="3"/>
  <c r="Y270" i="3"/>
  <c r="AG1567" i="3"/>
  <c r="AH1567" i="3"/>
  <c r="AN1568" i="3"/>
  <c r="AO1568" i="3" s="1"/>
  <c r="AH372" i="3"/>
  <c r="AG372" i="3"/>
  <c r="AF372" i="3"/>
  <c r="X1583" i="3"/>
  <c r="Z1583" i="3"/>
  <c r="AA1583" i="3" s="1"/>
  <c r="Y1583" i="3"/>
  <c r="AN1592" i="3"/>
  <c r="AO1592" i="3" s="1"/>
  <c r="AA1493" i="3"/>
  <c r="AK649" i="3"/>
  <c r="AH455" i="3"/>
  <c r="AN1495" i="3"/>
  <c r="AO1495" i="3" s="1"/>
  <c r="AJ578" i="3"/>
  <c r="AJ732" i="3"/>
  <c r="AI813" i="3"/>
  <c r="AJ813" i="3"/>
  <c r="AJ756" i="3"/>
  <c r="AJ778" i="3"/>
  <c r="AJ1500" i="3"/>
  <c r="AN1501" i="3"/>
  <c r="AO1501" i="3" s="1"/>
  <c r="AJ1503" i="3"/>
  <c r="AJ1504" i="3"/>
  <c r="AJ1505" i="3"/>
  <c r="AI1506" i="3"/>
  <c r="AA1506" i="3"/>
  <c r="AJ1506" i="3"/>
  <c r="AJ1509" i="3"/>
  <c r="AJ1513" i="3"/>
  <c r="AH1513" i="3"/>
  <c r="AJ1516" i="3"/>
  <c r="AJ209" i="3"/>
  <c r="AJ1521" i="3"/>
  <c r="AH1521" i="3"/>
  <c r="AJ268" i="3"/>
  <c r="AJ211" i="3"/>
  <c r="AJ1523" i="3"/>
  <c r="AH1523" i="3"/>
  <c r="AJ1524" i="3"/>
  <c r="AJ291" i="3"/>
  <c r="AJ1526" i="3"/>
  <c r="AH576" i="3"/>
  <c r="AH628" i="3"/>
  <c r="AA310" i="3"/>
  <c r="AJ633" i="3"/>
  <c r="Y726" i="3"/>
  <c r="X726" i="3"/>
  <c r="AA726" i="3" s="1"/>
  <c r="X751" i="3"/>
  <c r="AA751" i="3" s="1"/>
  <c r="Z751" i="3"/>
  <c r="AF1534" i="3"/>
  <c r="AH1534" i="3"/>
  <c r="Y1536" i="3"/>
  <c r="X1536" i="3"/>
  <c r="AA1536" i="3" s="1"/>
  <c r="AF960" i="3"/>
  <c r="AG960" i="3"/>
  <c r="AG957" i="3"/>
  <c r="AF957" i="3"/>
  <c r="AJ1541" i="3"/>
  <c r="AN1546" i="3"/>
  <c r="AO1546" i="3" s="1"/>
  <c r="X1548" i="3"/>
  <c r="Z1548" i="3"/>
  <c r="AA1548" i="3" s="1"/>
  <c r="X1552" i="3"/>
  <c r="Z1552" i="3"/>
  <c r="AF1553" i="3"/>
  <c r="AG1553" i="3"/>
  <c r="Y1556" i="3"/>
  <c r="Z1556" i="3"/>
  <c r="X1556" i="3"/>
  <c r="Y218" i="3"/>
  <c r="X218" i="3"/>
  <c r="AJ1559" i="3"/>
  <c r="AI1559" i="3"/>
  <c r="AH1559" i="3"/>
  <c r="X1564" i="3"/>
  <c r="Z1564" i="3"/>
  <c r="Y1564" i="3"/>
  <c r="AH503" i="3"/>
  <c r="AG503" i="3"/>
  <c r="AF503" i="3"/>
  <c r="AH419" i="3"/>
  <c r="AG419" i="3"/>
  <c r="AF419" i="3"/>
  <c r="Z1570" i="3"/>
  <c r="Y1570" i="3"/>
  <c r="AG562" i="3"/>
  <c r="AH562" i="3"/>
  <c r="AH806" i="3"/>
  <c r="AG806" i="3"/>
  <c r="AF806" i="3"/>
  <c r="AN316" i="3"/>
  <c r="AO316" i="3" s="1"/>
  <c r="AI653" i="3"/>
  <c r="AJ518" i="3"/>
  <c r="AJ718" i="3"/>
  <c r="Z822" i="3"/>
  <c r="AK831" i="3"/>
  <c r="AJ726" i="3"/>
  <c r="AO1533" i="3"/>
  <c r="AJ1534" i="3"/>
  <c r="AJ963" i="3"/>
  <c r="AJ960" i="3"/>
  <c r="AJ967" i="3"/>
  <c r="AK1544" i="3"/>
  <c r="AO1548" i="3"/>
  <c r="AJ1551" i="3"/>
  <c r="AO1552" i="3"/>
  <c r="AJ216" i="3"/>
  <c r="Z1555" i="3"/>
  <c r="Z217" i="3"/>
  <c r="AJ218" i="3"/>
  <c r="Z1561" i="3"/>
  <c r="AK1562" i="3"/>
  <c r="Z269" i="3"/>
  <c r="AA269" i="3" s="1"/>
  <c r="AJ220" i="3"/>
  <c r="AJ1563" i="3"/>
  <c r="AK338" i="3"/>
  <c r="AH321" i="3"/>
  <c r="Y318" i="3"/>
  <c r="AA318" i="3" s="1"/>
  <c r="AK223" i="3"/>
  <c r="AH1565" i="3"/>
  <c r="AH1566" i="3"/>
  <c r="AH359" i="3"/>
  <c r="AI503" i="3"/>
  <c r="AK503" i="3"/>
  <c r="AI419" i="3"/>
  <c r="AK419" i="3"/>
  <c r="AH435" i="3"/>
  <c r="AG447" i="3"/>
  <c r="AF447" i="3"/>
  <c r="AH1579" i="3"/>
  <c r="AG1579" i="3"/>
  <c r="AF1579" i="3"/>
  <c r="AJ1580" i="3"/>
  <c r="AH1601" i="3"/>
  <c r="AG1601" i="3"/>
  <c r="AF1601" i="3"/>
  <c r="X1606" i="3"/>
  <c r="AA1606" i="3" s="1"/>
  <c r="Z1606" i="3"/>
  <c r="Y1606" i="3"/>
  <c r="Z1607" i="3"/>
  <c r="Y1607" i="3"/>
  <c r="AH373" i="3"/>
  <c r="AG373" i="3"/>
  <c r="AF373" i="3"/>
  <c r="AI1609" i="3"/>
  <c r="AA1557" i="3"/>
  <c r="AK493" i="3"/>
  <c r="AK224" i="3"/>
  <c r="AK547" i="3"/>
  <c r="AH624" i="3"/>
  <c r="AG624" i="3"/>
  <c r="AG1574" i="3"/>
  <c r="AH1574" i="3"/>
  <c r="AG1588" i="3"/>
  <c r="AH1588" i="3"/>
  <c r="X1591" i="3"/>
  <c r="Z1591" i="3"/>
  <c r="Y1591" i="3"/>
  <c r="X1595" i="3"/>
  <c r="Z1595" i="3"/>
  <c r="Y1595" i="3"/>
  <c r="Z1596" i="3"/>
  <c r="Y1596" i="3"/>
  <c r="AH225" i="3"/>
  <c r="AG225" i="3"/>
  <c r="AF225" i="3"/>
  <c r="Z1602" i="3"/>
  <c r="Y1602" i="3"/>
  <c r="AG316" i="3"/>
  <c r="AH316" i="3"/>
  <c r="AN1609" i="3"/>
  <c r="AO1609" i="3" s="1"/>
  <c r="Z641" i="3"/>
  <c r="AA641" i="3" s="1"/>
  <c r="AK592" i="3"/>
  <c r="AI737" i="3"/>
  <c r="AJ823" i="3"/>
  <c r="AH803" i="3"/>
  <c r="AO1535" i="3"/>
  <c r="AK937" i="3"/>
  <c r="AI1538" i="3"/>
  <c r="AO1541" i="3"/>
  <c r="AJ1545" i="3"/>
  <c r="Z807" i="3"/>
  <c r="AH1546" i="3"/>
  <c r="AJ1550" i="3"/>
  <c r="AO216" i="3"/>
  <c r="AJ1558" i="3"/>
  <c r="AG217" i="3"/>
  <c r="AG218" i="3"/>
  <c r="AI1560" i="3"/>
  <c r="AG1561" i="3"/>
  <c r="AJ294" i="3"/>
  <c r="AG269" i="3"/>
  <c r="AG220" i="3"/>
  <c r="AI321" i="3"/>
  <c r="AK321" i="3"/>
  <c r="AH318" i="3"/>
  <c r="AI1565" i="3"/>
  <c r="AK1565" i="3"/>
  <c r="AJ471" i="3"/>
  <c r="X471" i="3"/>
  <c r="AA471" i="3" s="1"/>
  <c r="AJ1567" i="3"/>
  <c r="X1567" i="3"/>
  <c r="AI1568" i="3"/>
  <c r="Y572" i="3"/>
  <c r="Y517" i="3"/>
  <c r="Z1569" i="3"/>
  <c r="AI435" i="3"/>
  <c r="AK435" i="3"/>
  <c r="Y625" i="3"/>
  <c r="AJ432" i="3"/>
  <c r="Z372" i="3"/>
  <c r="AH1570" i="3"/>
  <c r="AI624" i="3"/>
  <c r="AF624" i="3"/>
  <c r="AN804" i="3"/>
  <c r="AO804" i="3" s="1"/>
  <c r="AH741" i="3"/>
  <c r="AK1580" i="3"/>
  <c r="Z1584" i="3"/>
  <c r="Y1584" i="3"/>
  <c r="AH1589" i="3"/>
  <c r="AG1589" i="3"/>
  <c r="AF1589" i="3"/>
  <c r="AI1592" i="3"/>
  <c r="AG1599" i="3"/>
  <c r="AH1599" i="3"/>
  <c r="AJ431" i="3"/>
  <c r="AG795" i="3"/>
  <c r="AJ799" i="3"/>
  <c r="AG1622" i="3"/>
  <c r="AJ1623" i="3"/>
  <c r="AF1631" i="3"/>
  <c r="AG1631" i="3"/>
  <c r="AF1637" i="3"/>
  <c r="AH1637" i="3"/>
  <c r="X1640" i="3"/>
  <c r="Z1640" i="3"/>
  <c r="AH1642" i="3"/>
  <c r="AG1642" i="3"/>
  <c r="AK1645" i="3"/>
  <c r="AK1647" i="3"/>
  <c r="AJ1647" i="3"/>
  <c r="AI1647" i="3"/>
  <c r="AK1650" i="3"/>
  <c r="AJ1650" i="3"/>
  <c r="Z537" i="3"/>
  <c r="Y537" i="3"/>
  <c r="X537" i="3"/>
  <c r="Z473" i="3"/>
  <c r="Y473" i="3"/>
  <c r="X473" i="3"/>
  <c r="AK1653" i="3"/>
  <c r="AJ1653" i="3"/>
  <c r="Z528" i="3"/>
  <c r="Y528" i="3"/>
  <c r="X528" i="3"/>
  <c r="AA528" i="3" s="1"/>
  <c r="Z510" i="3"/>
  <c r="Y510" i="3"/>
  <c r="X510" i="3"/>
  <c r="AA510" i="3" s="1"/>
  <c r="AG546" i="3"/>
  <c r="AI806" i="3"/>
  <c r="AK806" i="3"/>
  <c r="Z741" i="3"/>
  <c r="AG741" i="3"/>
  <c r="AI768" i="3"/>
  <c r="AG1580" i="3"/>
  <c r="AO1580" i="3"/>
  <c r="AG1581" i="3"/>
  <c r="AG1583" i="3"/>
  <c r="AI1589" i="3"/>
  <c r="AK1589" i="3"/>
  <c r="AO1593" i="3"/>
  <c r="AI225" i="3"/>
  <c r="AK225" i="3"/>
  <c r="AI226" i="3"/>
  <c r="AK226" i="3"/>
  <c r="AI373" i="3"/>
  <c r="AK373" i="3"/>
  <c r="Y561" i="3"/>
  <c r="AI411" i="3"/>
  <c r="AK1611" i="3"/>
  <c r="AF1612" i="3"/>
  <c r="AO1612" i="3"/>
  <c r="Y597" i="3"/>
  <c r="AI531" i="3"/>
  <c r="AK354" i="3"/>
  <c r="AF1614" i="3"/>
  <c r="AO1614" i="3"/>
  <c r="Y601" i="3"/>
  <c r="AI525" i="3"/>
  <c r="AK1615" i="3"/>
  <c r="AF1616" i="3"/>
  <c r="AO1616" i="3"/>
  <c r="Y747" i="3"/>
  <c r="AI772" i="3"/>
  <c r="AK1619" i="3"/>
  <c r="AJ1624" i="3"/>
  <c r="Y1629" i="3"/>
  <c r="Z1629" i="3"/>
  <c r="AI1636" i="3"/>
  <c r="AK1636" i="3"/>
  <c r="AI1637" i="3"/>
  <c r="Z1645" i="3"/>
  <c r="X1645" i="3"/>
  <c r="Z379" i="3"/>
  <c r="Y379" i="3"/>
  <c r="X379" i="3"/>
  <c r="Z459" i="3"/>
  <c r="Y459" i="3"/>
  <c r="AA459" i="3" s="1"/>
  <c r="X459" i="3"/>
  <c r="AG537" i="3"/>
  <c r="AF537" i="3"/>
  <c r="Z515" i="3"/>
  <c r="Y515" i="3"/>
  <c r="X515" i="3"/>
  <c r="Z1655" i="3"/>
  <c r="Y1655" i="3"/>
  <c r="X1655" i="3"/>
  <c r="AA1655" i="3" s="1"/>
  <c r="AG528" i="3"/>
  <c r="AF528" i="3"/>
  <c r="Y447" i="3"/>
  <c r="AA447" i="3" s="1"/>
  <c r="Y562" i="3"/>
  <c r="AH443" i="3"/>
  <c r="AI1571" i="3"/>
  <c r="AK1571" i="3"/>
  <c r="Y759" i="3"/>
  <c r="Y1573" i="3"/>
  <c r="AJ1575" i="3"/>
  <c r="AH768" i="3"/>
  <c r="AH924" i="3"/>
  <c r="Y932" i="3"/>
  <c r="AI1584" i="3"/>
  <c r="AJ1590" i="3"/>
  <c r="AH1592" i="3"/>
  <c r="AJ1594" i="3"/>
  <c r="AN1596" i="3"/>
  <c r="AO1596" i="3" s="1"/>
  <c r="AO225" i="3"/>
  <c r="AF1598" i="3"/>
  <c r="Y1601" i="3"/>
  <c r="AF1603" i="3"/>
  <c r="Y1604" i="3"/>
  <c r="AI1605" i="3"/>
  <c r="AF1605" i="3"/>
  <c r="AK1605" i="3"/>
  <c r="AF345" i="3"/>
  <c r="AI1607" i="3"/>
  <c r="AH1609" i="3"/>
  <c r="Z561" i="3"/>
  <c r="AK411" i="3"/>
  <c r="AF1611" i="3"/>
  <c r="AO1611" i="3"/>
  <c r="Y1612" i="3"/>
  <c r="AG1612" i="3"/>
  <c r="AI597" i="3"/>
  <c r="Z597" i="3"/>
  <c r="AK531" i="3"/>
  <c r="AF354" i="3"/>
  <c r="Y1614" i="3"/>
  <c r="AG1614" i="3"/>
  <c r="AI601" i="3"/>
  <c r="Z601" i="3"/>
  <c r="AK525" i="3"/>
  <c r="AF1615" i="3"/>
  <c r="AO1615" i="3"/>
  <c r="Y1616" i="3"/>
  <c r="AG1616" i="3"/>
  <c r="AI747" i="3"/>
  <c r="Z747" i="3"/>
  <c r="AK772" i="3"/>
  <c r="AF1619" i="3"/>
  <c r="AO1619" i="3"/>
  <c r="AI1620" i="3"/>
  <c r="AK795" i="3"/>
  <c r="Y945" i="3"/>
  <c r="AK1622" i="3"/>
  <c r="AI1624" i="3"/>
  <c r="AK1627" i="3"/>
  <c r="AI1627" i="3"/>
  <c r="AF1629" i="3"/>
  <c r="AH1629" i="3"/>
  <c r="AN1630" i="3"/>
  <c r="AO1630" i="3" s="1"/>
  <c r="AK1632" i="3"/>
  <c r="AJ1632" i="3"/>
  <c r="AG1636" i="3"/>
  <c r="Z1638" i="3"/>
  <c r="X1638" i="3"/>
  <c r="Z1642" i="3"/>
  <c r="X1642" i="3"/>
  <c r="AI1643" i="3"/>
  <c r="AK1643" i="3"/>
  <c r="Z1644" i="3"/>
  <c r="AA1644" i="3" s="1"/>
  <c r="X1644" i="3"/>
  <c r="AJ392" i="3"/>
  <c r="AI392" i="3"/>
  <c r="Y1645" i="3"/>
  <c r="AF1646" i="3"/>
  <c r="AG1646" i="3"/>
  <c r="AH459" i="3"/>
  <c r="AG459" i="3"/>
  <c r="AJ512" i="3"/>
  <c r="AI512" i="3"/>
  <c r="AH512" i="3"/>
  <c r="AH1655" i="3"/>
  <c r="AG1655" i="3"/>
  <c r="AJ524" i="3"/>
  <c r="AI524" i="3"/>
  <c r="AH524" i="3"/>
  <c r="AK1576" i="3"/>
  <c r="AJ1578" i="3"/>
  <c r="AK1585" i="3"/>
  <c r="Z1601" i="3"/>
  <c r="AA1601" i="3" s="1"/>
  <c r="AK227" i="3"/>
  <c r="AO1605" i="3"/>
  <c r="Y345" i="3"/>
  <c r="AA345" i="3" s="1"/>
  <c r="Y316" i="3"/>
  <c r="AI306" i="3"/>
  <c r="AK306" i="3"/>
  <c r="AH1607" i="3"/>
  <c r="AI476" i="3"/>
  <c r="AK476" i="3"/>
  <c r="Y387" i="3"/>
  <c r="AA411" i="3"/>
  <c r="Y1611" i="3"/>
  <c r="AA1611" i="3" s="1"/>
  <c r="AI1612" i="3"/>
  <c r="Z1612" i="3"/>
  <c r="AK597" i="3"/>
  <c r="Y354" i="3"/>
  <c r="AA354" i="3" s="1"/>
  <c r="AJ1613" i="3"/>
  <c r="AI1614" i="3"/>
  <c r="Z1614" i="3"/>
  <c r="AK601" i="3"/>
  <c r="AA525" i="3"/>
  <c r="Y1615" i="3"/>
  <c r="AA1615" i="3" s="1"/>
  <c r="AI1616" i="3"/>
  <c r="Z1616" i="3"/>
  <c r="AK747" i="3"/>
  <c r="Y1619" i="3"/>
  <c r="AK1620" i="3"/>
  <c r="AI945" i="3"/>
  <c r="Z945" i="3"/>
  <c r="AO1622" i="3"/>
  <c r="AI1629" i="3"/>
  <c r="AN1634" i="3"/>
  <c r="AO1634" i="3" s="1"/>
  <c r="AI1635" i="3"/>
  <c r="AK1635" i="3"/>
  <c r="X1636" i="3"/>
  <c r="Z1636" i="3"/>
  <c r="Y1637" i="3"/>
  <c r="Z1637" i="3"/>
  <c r="Y1638" i="3"/>
  <c r="AF1639" i="3"/>
  <c r="AG1639" i="3"/>
  <c r="AJ1640" i="3"/>
  <c r="Y1642" i="3"/>
  <c r="Y1644" i="3"/>
  <c r="AJ466" i="3"/>
  <c r="AK466" i="3"/>
  <c r="AJ399" i="3"/>
  <c r="AI399" i="3"/>
  <c r="AH399" i="3"/>
  <c r="AI1650" i="3"/>
  <c r="AJ575" i="3"/>
  <c r="AK575" i="3"/>
  <c r="AJ586" i="3"/>
  <c r="AI586" i="3"/>
  <c r="AH586" i="3"/>
  <c r="AI1653" i="3"/>
  <c r="Y1660" i="3"/>
  <c r="Z1660" i="3"/>
  <c r="AF1664" i="3"/>
  <c r="AH1664" i="3"/>
  <c r="AK1665" i="3"/>
  <c r="AI1665" i="3"/>
  <c r="AH1626" i="3"/>
  <c r="AJ1629" i="3"/>
  <c r="AH1634" i="3"/>
  <c r="Z1646" i="3"/>
  <c r="AJ457" i="3"/>
  <c r="Z1651" i="3"/>
  <c r="Z1652" i="3"/>
  <c r="AJ505" i="3"/>
  <c r="Z1656" i="3"/>
  <c r="AO1659" i="3"/>
  <c r="Z1661" i="3"/>
  <c r="AF1662" i="3"/>
  <c r="AG1662" i="3"/>
  <c r="Y1663" i="3"/>
  <c r="Y1664" i="3"/>
  <c r="Z1664" i="3"/>
  <c r="AG1664" i="3"/>
  <c r="Y1668" i="3"/>
  <c r="AA1668" i="3" s="1"/>
  <c r="AI1669" i="3"/>
  <c r="AK1671" i="3"/>
  <c r="AI1671" i="3"/>
  <c r="AF1673" i="3"/>
  <c r="AG1673" i="3"/>
  <c r="AF1677" i="3"/>
  <c r="AH1677" i="3"/>
  <c r="AG1677" i="3"/>
  <c r="AF488" i="3"/>
  <c r="AH488" i="3"/>
  <c r="AG488" i="3"/>
  <c r="AN542" i="3"/>
  <c r="AO542" i="3" s="1"/>
  <c r="AF415" i="3"/>
  <c r="AH415" i="3"/>
  <c r="AG415" i="3"/>
  <c r="AN540" i="3"/>
  <c r="AO540" i="3" s="1"/>
  <c r="AF427" i="3"/>
  <c r="AH427" i="3"/>
  <c r="AG427" i="3"/>
  <c r="AN1685" i="3"/>
  <c r="AO1685" i="3" s="1"/>
  <c r="AF1686" i="3"/>
  <c r="AH1686" i="3"/>
  <c r="AG1686" i="3"/>
  <c r="AI457" i="3"/>
  <c r="AK473" i="3"/>
  <c r="AI395" i="3"/>
  <c r="AI505" i="3"/>
  <c r="AK510" i="3"/>
  <c r="AI1657" i="3"/>
  <c r="AK1658" i="3"/>
  <c r="Z1663" i="3"/>
  <c r="AI1664" i="3"/>
  <c r="AJ1665" i="3"/>
  <c r="AF1669" i="3"/>
  <c r="AG1669" i="3"/>
  <c r="AF1670" i="3"/>
  <c r="AG1670" i="3"/>
  <c r="AN1672" i="3"/>
  <c r="AO1672" i="3" s="1"/>
  <c r="AK1691" i="3"/>
  <c r="AI1630" i="3"/>
  <c r="AJ1636" i="3"/>
  <c r="AJ1637" i="3"/>
  <c r="AO1638" i="3"/>
  <c r="AK1640" i="3"/>
  <c r="AN1644" i="3"/>
  <c r="AO1644" i="3" s="1"/>
  <c r="AN1645" i="3"/>
  <c r="AO1645" i="3" s="1"/>
  <c r="AH1649" i="3"/>
  <c r="X381" i="3"/>
  <c r="AA381" i="3" s="1"/>
  <c r="AN537" i="3"/>
  <c r="AO537" i="3" s="1"/>
  <c r="AN473" i="3"/>
  <c r="AO473" i="3" s="1"/>
  <c r="AG1651" i="3"/>
  <c r="AJ395" i="3"/>
  <c r="AG1652" i="3"/>
  <c r="X452" i="3"/>
  <c r="AN528" i="3"/>
  <c r="AO528" i="3" s="1"/>
  <c r="AN510" i="3"/>
  <c r="AO510" i="3" s="1"/>
  <c r="AG1656" i="3"/>
  <c r="AJ1657" i="3"/>
  <c r="Y1659" i="3"/>
  <c r="AI1660" i="3"/>
  <c r="Y1665" i="3"/>
  <c r="AI1667" i="3"/>
  <c r="AK1667" i="3"/>
  <c r="AG1668" i="3"/>
  <c r="AH1669" i="3"/>
  <c r="Z1671" i="3"/>
  <c r="X1671" i="3"/>
  <c r="AI301" i="3"/>
  <c r="AN1676" i="3"/>
  <c r="AO1676" i="3" s="1"/>
  <c r="AN456" i="3"/>
  <c r="AO456" i="3" s="1"/>
  <c r="AF1680" i="3"/>
  <c r="AH1680" i="3"/>
  <c r="AG1680" i="3"/>
  <c r="AF501" i="3"/>
  <c r="AH501" i="3"/>
  <c r="AG501" i="3"/>
  <c r="AN1684" i="3"/>
  <c r="AO1684" i="3" s="1"/>
  <c r="AF763" i="3"/>
  <c r="AH763" i="3"/>
  <c r="AG763" i="3"/>
  <c r="AJ1691" i="3"/>
  <c r="AA1695" i="3"/>
  <c r="AN1711" i="3"/>
  <c r="AO1711" i="3" s="1"/>
  <c r="AN1717" i="3"/>
  <c r="AO1717" i="3" s="1"/>
  <c r="AI1711" i="3"/>
  <c r="AH470" i="3"/>
  <c r="AI1712" i="3"/>
  <c r="AK1713" i="3"/>
  <c r="AG1721" i="3"/>
  <c r="AF1721" i="3"/>
  <c r="X1725" i="3"/>
  <c r="Z1725" i="3"/>
  <c r="AI1727" i="3"/>
  <c r="AK1727" i="3"/>
  <c r="AF1728" i="3"/>
  <c r="AG1728" i="3"/>
  <c r="AF1738" i="3"/>
  <c r="AG1738" i="3"/>
  <c r="AH1742" i="3"/>
  <c r="AG1742" i="3"/>
  <c r="AA1669" i="3"/>
  <c r="AJ301" i="3"/>
  <c r="AJ1675" i="3"/>
  <c r="AJ1679" i="3"/>
  <c r="AK405" i="3"/>
  <c r="AK554" i="3"/>
  <c r="AK1682" i="3"/>
  <c r="AK583" i="3"/>
  <c r="AK757" i="3"/>
  <c r="AK1686" i="3"/>
  <c r="AI1688" i="3"/>
  <c r="AN1689" i="3"/>
  <c r="AO1689" i="3" s="1"/>
  <c r="AN1691" i="3"/>
  <c r="AO1691" i="3" s="1"/>
  <c r="AI469" i="3"/>
  <c r="AN1695" i="3"/>
  <c r="AO1695" i="3" s="1"/>
  <c r="X1696" i="3"/>
  <c r="AI470" i="3"/>
  <c r="Z479" i="3"/>
  <c r="AF1714" i="3"/>
  <c r="AF264" i="3"/>
  <c r="Z1720" i="3"/>
  <c r="AA1720" i="3" s="1"/>
  <c r="Y1720" i="3"/>
  <c r="X1720" i="3"/>
  <c r="AI1726" i="3"/>
  <c r="AF1729" i="3"/>
  <c r="AH1729" i="3"/>
  <c r="AN446" i="3"/>
  <c r="AO446" i="3" s="1"/>
  <c r="Y1732" i="3"/>
  <c r="Z1732" i="3"/>
  <c r="AN1738" i="3"/>
  <c r="AO1738" i="3" s="1"/>
  <c r="AJ1739" i="3"/>
  <c r="AI1739" i="3"/>
  <c r="AH1739" i="3"/>
  <c r="X542" i="3"/>
  <c r="AA542" i="3" s="1"/>
  <c r="X540" i="3"/>
  <c r="AA540" i="3" s="1"/>
  <c r="X1684" i="3"/>
  <c r="AA1684" i="3" s="1"/>
  <c r="X1685" i="3"/>
  <c r="AA1685" i="3" s="1"/>
  <c r="Z1690" i="3"/>
  <c r="AK1690" i="3"/>
  <c r="X1692" i="3"/>
  <c r="AI1692" i="3"/>
  <c r="Y1696" i="3"/>
  <c r="AG1700" i="3"/>
  <c r="X1701" i="3"/>
  <c r="AA1701" i="3" s="1"/>
  <c r="AG1703" i="3"/>
  <c r="X1704" i="3"/>
  <c r="AG1707" i="3"/>
  <c r="AG499" i="3"/>
  <c r="X449" i="3"/>
  <c r="AA449" i="3" s="1"/>
  <c r="AF470" i="3"/>
  <c r="AK470" i="3"/>
  <c r="X1714" i="3"/>
  <c r="AA1714" i="3" s="1"/>
  <c r="AI1717" i="3"/>
  <c r="AH1722" i="3"/>
  <c r="AG1722" i="3"/>
  <c r="AF1722" i="3"/>
  <c r="AI1729" i="3"/>
  <c r="X1732" i="3"/>
  <c r="Y1734" i="3"/>
  <c r="Z1734" i="3"/>
  <c r="X1734" i="3"/>
  <c r="AA1734" i="3" s="1"/>
  <c r="X1736" i="3"/>
  <c r="AA1736" i="3" s="1"/>
  <c r="Z1736" i="3"/>
  <c r="AK1737" i="3"/>
  <c r="AI1737" i="3"/>
  <c r="Y1740" i="3"/>
  <c r="Z1740" i="3"/>
  <c r="X1740" i="3"/>
  <c r="AA1740" i="3" s="1"/>
  <c r="AJ1659" i="3"/>
  <c r="AJ1660" i="3"/>
  <c r="AN1668" i="3"/>
  <c r="AO1668" i="3" s="1"/>
  <c r="AG1675" i="3"/>
  <c r="AG1679" i="3"/>
  <c r="AG405" i="3"/>
  <c r="AG554" i="3"/>
  <c r="AG1682" i="3"/>
  <c r="AG583" i="3"/>
  <c r="AG757" i="3"/>
  <c r="AJ1692" i="3"/>
  <c r="AG1694" i="3"/>
  <c r="AJ1695" i="3"/>
  <c r="AG1697" i="3"/>
  <c r="AJ1698" i="3"/>
  <c r="AH1700" i="3"/>
  <c r="AJ1702" i="3"/>
  <c r="AH1703" i="3"/>
  <c r="AJ1705" i="3"/>
  <c r="AH1707" i="3"/>
  <c r="AH499" i="3"/>
  <c r="AJ1709" i="3"/>
  <c r="AF513" i="3"/>
  <c r="Y1714" i="3"/>
  <c r="AI1716" i="3"/>
  <c r="AG1718" i="3"/>
  <c r="AF1718" i="3"/>
  <c r="Z264" i="3"/>
  <c r="Y264" i="3"/>
  <c r="X264" i="3"/>
  <c r="AG1719" i="3"/>
  <c r="AF1719" i="3"/>
  <c r="AF1720" i="3"/>
  <c r="AJ1723" i="3"/>
  <c r="X1731" i="3"/>
  <c r="Z1731" i="3"/>
  <c r="Y1731" i="3"/>
  <c r="Y1736" i="3"/>
  <c r="AK1739" i="3"/>
  <c r="X1742" i="3"/>
  <c r="Z1742" i="3"/>
  <c r="Y1742" i="3"/>
  <c r="AK1734" i="3"/>
  <c r="AJ1734" i="3"/>
  <c r="AJ1718" i="3"/>
  <c r="X1718" i="3"/>
  <c r="AA1718" i="3" s="1"/>
  <c r="AJ1721" i="3"/>
  <c r="X1721" i="3"/>
  <c r="AO1723" i="3"/>
  <c r="AG1724" i="3"/>
  <c r="AF1724" i="3"/>
  <c r="AJ1727" i="3"/>
  <c r="Y1728" i="3"/>
  <c r="AJ1729" i="3"/>
  <c r="Z1729" i="3"/>
  <c r="X446" i="3"/>
  <c r="AA446" i="3" s="1"/>
  <c r="Z1733" i="3"/>
  <c r="AK1733" i="3"/>
  <c r="AH1736" i="3"/>
  <c r="AG1736" i="3"/>
  <c r="Y1738" i="3"/>
  <c r="AK1741" i="3"/>
  <c r="AJ1741" i="3"/>
  <c r="X1741" i="3"/>
  <c r="AI446" i="3"/>
  <c r="AK446" i="3"/>
  <c r="AK1731" i="3"/>
  <c r="AJ454" i="3"/>
  <c r="AH1069" i="3"/>
  <c r="AG1069" i="3"/>
  <c r="AH964" i="3"/>
  <c r="AG964" i="3"/>
  <c r="AF964" i="3"/>
  <c r="AN1072" i="3"/>
  <c r="AO1072" i="3" s="1"/>
  <c r="AI84" i="3"/>
  <c r="AN1083" i="3"/>
  <c r="AO1083" i="3" s="1"/>
  <c r="AN89" i="3"/>
  <c r="AO89" i="3" s="1"/>
  <c r="AH91" i="3"/>
  <c r="AG91" i="3"/>
  <c r="AF91" i="3"/>
  <c r="AN1093" i="3"/>
  <c r="AO1093" i="3" s="1"/>
  <c r="AI1097" i="3"/>
  <c r="AN1015" i="3"/>
  <c r="AO1015" i="3" s="1"/>
  <c r="AH1119" i="3"/>
  <c r="AG1119" i="3"/>
  <c r="AF1119" i="3"/>
  <c r="AH293" i="3"/>
  <c r="AG293" i="3"/>
  <c r="AF293" i="3"/>
  <c r="AN101" i="3"/>
  <c r="AO101" i="3" s="1"/>
  <c r="AH368" i="3"/>
  <c r="AG368" i="3"/>
  <c r="AF368" i="3"/>
  <c r="AN104" i="3"/>
  <c r="AO104" i="3" s="1"/>
  <c r="AK105" i="3"/>
  <c r="AJ105" i="3"/>
  <c r="AH474" i="3"/>
  <c r="AG474" i="3"/>
  <c r="AF474" i="3"/>
  <c r="AH1143" i="3"/>
  <c r="AG1143" i="3"/>
  <c r="AF1143" i="3"/>
  <c r="AK987" i="3"/>
  <c r="AJ987" i="3"/>
  <c r="AH1080" i="3"/>
  <c r="AG1080" i="3"/>
  <c r="AF1080" i="3"/>
  <c r="AI11" i="3"/>
  <c r="AI88" i="3"/>
  <c r="AN1112" i="3"/>
  <c r="AO1112" i="3" s="1"/>
  <c r="AK282" i="3"/>
  <c r="AJ282" i="3"/>
  <c r="AI282" i="3"/>
  <c r="AN1125" i="3"/>
  <c r="AO1125" i="3" s="1"/>
  <c r="AH464" i="3"/>
  <c r="AG464" i="3"/>
  <c r="AF464" i="3"/>
  <c r="AK404" i="3"/>
  <c r="AJ404" i="3"/>
  <c r="AH724" i="3"/>
  <c r="AG724" i="3"/>
  <c r="AF724" i="3"/>
  <c r="AK722" i="3"/>
  <c r="AJ722" i="3"/>
  <c r="AI722" i="3"/>
  <c r="AH977" i="3"/>
  <c r="AG977" i="3"/>
  <c r="AF977" i="3"/>
  <c r="AK922" i="3"/>
  <c r="AJ922" i="3"/>
  <c r="AK1141" i="3"/>
  <c r="AJ1141" i="3"/>
  <c r="AI1141" i="3"/>
  <c r="AN1142" i="3"/>
  <c r="AO1142" i="3" s="1"/>
  <c r="AI987" i="3"/>
  <c r="AO1144" i="3"/>
  <c r="AN1144" i="3"/>
  <c r="AH1146" i="3"/>
  <c r="AG1146" i="3"/>
  <c r="AF1146" i="3"/>
  <c r="AK992" i="3"/>
  <c r="AJ992" i="3"/>
  <c r="AI992" i="3"/>
  <c r="AH944" i="3"/>
  <c r="AG944" i="3"/>
  <c r="AF944" i="3"/>
  <c r="AK1148" i="3"/>
  <c r="AJ1148" i="3"/>
  <c r="AI1148" i="3"/>
  <c r="AH1151" i="3"/>
  <c r="AG1151" i="3"/>
  <c r="AF1151" i="3"/>
  <c r="AH1153" i="3"/>
  <c r="AG1153" i="3"/>
  <c r="AF1153" i="3"/>
  <c r="AI1155" i="3"/>
  <c r="AN16" i="3"/>
  <c r="AO16" i="3" s="1"/>
  <c r="AH20" i="3"/>
  <c r="AG20" i="3"/>
  <c r="AF20" i="3"/>
  <c r="AI22" i="3"/>
  <c r="AN23" i="3"/>
  <c r="AO23" i="3" s="1"/>
  <c r="AH280" i="3"/>
  <c r="AG280" i="3"/>
  <c r="AF280" i="3"/>
  <c r="AI108" i="3"/>
  <c r="AN109" i="3"/>
  <c r="AO109" i="3" s="1"/>
  <c r="AH330" i="3"/>
  <c r="AG330" i="3"/>
  <c r="AF330" i="3"/>
  <c r="Z112" i="3"/>
  <c r="Y112" i="3"/>
  <c r="X112" i="3"/>
  <c r="Z347" i="3"/>
  <c r="Y347" i="3"/>
  <c r="X347" i="3"/>
  <c r="Z307" i="3"/>
  <c r="Y307" i="3"/>
  <c r="X307" i="3"/>
  <c r="AA307" i="3" s="1"/>
  <c r="Z418" i="3"/>
  <c r="Y418" i="3"/>
  <c r="X418" i="3"/>
  <c r="Z1167" i="3"/>
  <c r="Y1167" i="3"/>
  <c r="X1167" i="3"/>
  <c r="Z588" i="3"/>
  <c r="Y588" i="3"/>
  <c r="X588" i="3"/>
  <c r="Z235" i="3"/>
  <c r="Y235" i="3"/>
  <c r="X235" i="3"/>
  <c r="AA235" i="3" s="1"/>
  <c r="Z1185" i="3"/>
  <c r="Y1185" i="3"/>
  <c r="X1185" i="3"/>
  <c r="Z1186" i="3"/>
  <c r="Y1186" i="3"/>
  <c r="X1186" i="3"/>
  <c r="AA1186" i="3" s="1"/>
  <c r="AK781" i="3"/>
  <c r="AJ781" i="3"/>
  <c r="AI781" i="3"/>
  <c r="AG1047" i="3"/>
  <c r="AH1047" i="3"/>
  <c r="AF1047" i="3"/>
  <c r="Z1025" i="3"/>
  <c r="Y1025" i="3"/>
  <c r="X1025" i="3"/>
  <c r="AA1025" i="3" s="1"/>
  <c r="AK830" i="3"/>
  <c r="AJ830" i="3"/>
  <c r="AI830" i="3"/>
  <c r="AG1197" i="3"/>
  <c r="AH1197" i="3"/>
  <c r="AF1197" i="3"/>
  <c r="Z3" i="3"/>
  <c r="Y3" i="3"/>
  <c r="X3" i="3"/>
  <c r="AA3" i="3" s="1"/>
  <c r="AK1201" i="3"/>
  <c r="AJ1201" i="3"/>
  <c r="AI1201" i="3"/>
  <c r="AG263" i="3"/>
  <c r="AH263" i="3"/>
  <c r="AF263" i="3"/>
  <c r="AK117" i="3"/>
  <c r="AJ117" i="3"/>
  <c r="AI117" i="3"/>
  <c r="AG119" i="3"/>
  <c r="AH119" i="3"/>
  <c r="AF119" i="3"/>
  <c r="AK1203" i="3"/>
  <c r="AJ1203" i="3"/>
  <c r="AI1203" i="3"/>
  <c r="AG1205" i="3"/>
  <c r="AH1205" i="3"/>
  <c r="AF1205" i="3"/>
  <c r="AK327" i="3"/>
  <c r="AJ327" i="3"/>
  <c r="AI327" i="3"/>
  <c r="AN1209" i="3"/>
  <c r="AO1209" i="3" s="1"/>
  <c r="AN123" i="3"/>
  <c r="AO123" i="3" s="1"/>
  <c r="AN593" i="3"/>
  <c r="AO593" i="3" s="1"/>
  <c r="AN1217" i="3"/>
  <c r="AO1217" i="3" s="1"/>
  <c r="AN126" i="3"/>
  <c r="AO126" i="3" s="1"/>
  <c r="AN652" i="3"/>
  <c r="AO652" i="3" s="1"/>
  <c r="AN1224" i="3"/>
  <c r="AO1224" i="3" s="1"/>
  <c r="AN1001" i="3"/>
  <c r="AO1001" i="3" s="1"/>
  <c r="AJ1069" i="3"/>
  <c r="AF1069" i="3"/>
  <c r="AI964" i="3"/>
  <c r="AN1070" i="3"/>
  <c r="AO1070" i="3" s="1"/>
  <c r="AK1071" i="3"/>
  <c r="AO1073" i="3"/>
  <c r="AH1075" i="3"/>
  <c r="AG1075" i="3"/>
  <c r="AF1075" i="3"/>
  <c r="AI1077" i="3"/>
  <c r="AN266" i="3"/>
  <c r="AO266" i="3" s="1"/>
  <c r="AK84" i="3"/>
  <c r="AI1080" i="3"/>
  <c r="AN1081" i="3"/>
  <c r="AO1081" i="3" s="1"/>
  <c r="AK1082" i="3"/>
  <c r="AN1085" i="3"/>
  <c r="AO1085" i="3" s="1"/>
  <c r="AK11" i="3"/>
  <c r="AO1087" i="3"/>
  <c r="AH86" i="3"/>
  <c r="AG86" i="3"/>
  <c r="AF86" i="3"/>
  <c r="AI1088" i="3"/>
  <c r="AN1089" i="3"/>
  <c r="AO1089" i="3" s="1"/>
  <c r="AK88" i="3"/>
  <c r="AO90" i="3"/>
  <c r="AH1091" i="3"/>
  <c r="AG1091" i="3"/>
  <c r="AF1091" i="3"/>
  <c r="AI91" i="3"/>
  <c r="AN92" i="3"/>
  <c r="AO92" i="3" s="1"/>
  <c r="AK1092" i="3"/>
  <c r="AO1094" i="3"/>
  <c r="AH93" i="3"/>
  <c r="AG93" i="3"/>
  <c r="AF93" i="3"/>
  <c r="AN1096" i="3"/>
  <c r="AO1096" i="3" s="1"/>
  <c r="AK1097" i="3"/>
  <c r="AO1098" i="3"/>
  <c r="AH1100" i="3"/>
  <c r="AG1100" i="3"/>
  <c r="AF1100" i="3"/>
  <c r="AI958" i="3"/>
  <c r="AN1101" i="3"/>
  <c r="AO1101" i="3" s="1"/>
  <c r="AK1102" i="3"/>
  <c r="AN1105" i="3"/>
  <c r="AO1105" i="3" s="1"/>
  <c r="AO1106" i="3"/>
  <c r="AH1108" i="3"/>
  <c r="AG1108" i="3"/>
  <c r="AF1108" i="3"/>
  <c r="AK1109" i="3"/>
  <c r="AN971" i="3"/>
  <c r="AO971" i="3" s="1"/>
  <c r="AH1114" i="3"/>
  <c r="AG1114" i="3"/>
  <c r="AF1114" i="3"/>
  <c r="AH1116" i="3"/>
  <c r="AG1116" i="3"/>
  <c r="AF1116" i="3"/>
  <c r="AK13" i="3"/>
  <c r="AJ13" i="3"/>
  <c r="AI13" i="3"/>
  <c r="AN14" i="3"/>
  <c r="AO14" i="3" s="1"/>
  <c r="AO15" i="3"/>
  <c r="AH95" i="3"/>
  <c r="AG95" i="3"/>
  <c r="AF95" i="3"/>
  <c r="AK1119" i="3"/>
  <c r="AJ1119" i="3"/>
  <c r="AI1119" i="3"/>
  <c r="AN97" i="3"/>
  <c r="AO97" i="3" s="1"/>
  <c r="AO99" i="3"/>
  <c r="AH1120" i="3"/>
  <c r="AG1120" i="3"/>
  <c r="AF1120" i="3"/>
  <c r="AK293" i="3"/>
  <c r="AJ293" i="3"/>
  <c r="AI293" i="3"/>
  <c r="AN315" i="3"/>
  <c r="AO315" i="3" s="1"/>
  <c r="AO102" i="3"/>
  <c r="AH1123" i="3"/>
  <c r="AG1123" i="3"/>
  <c r="AF1123" i="3"/>
  <c r="AK368" i="3"/>
  <c r="AJ368" i="3"/>
  <c r="AI368" i="3"/>
  <c r="AN329" i="3"/>
  <c r="AO329" i="3" s="1"/>
  <c r="AO1124" i="3"/>
  <c r="AH485" i="3"/>
  <c r="AG485" i="3"/>
  <c r="AF485" i="3"/>
  <c r="AN320" i="3"/>
  <c r="AO320" i="3" s="1"/>
  <c r="AO1126" i="3"/>
  <c r="AH1128" i="3"/>
  <c r="AG1128" i="3"/>
  <c r="AF1128" i="3"/>
  <c r="AK464" i="3"/>
  <c r="AJ464" i="3"/>
  <c r="AI464" i="3"/>
  <c r="AN422" i="3"/>
  <c r="AO422" i="3" s="1"/>
  <c r="AO1129" i="3"/>
  <c r="AH1131" i="3"/>
  <c r="AG1131" i="3"/>
  <c r="AF1131" i="3"/>
  <c r="AK474" i="3"/>
  <c r="AJ474" i="3"/>
  <c r="AI474" i="3"/>
  <c r="AH998" i="3"/>
  <c r="AG998" i="3"/>
  <c r="AF998" i="3"/>
  <c r="AK724" i="3"/>
  <c r="AJ724" i="3"/>
  <c r="AI724" i="3"/>
  <c r="AO1133" i="3"/>
  <c r="AH1134" i="3"/>
  <c r="AG1134" i="3"/>
  <c r="AF1134" i="3"/>
  <c r="AK977" i="3"/>
  <c r="AJ977" i="3"/>
  <c r="AI977" i="3"/>
  <c r="AN943" i="3"/>
  <c r="AO943" i="3" s="1"/>
  <c r="AA991" i="3"/>
  <c r="AK1028" i="3"/>
  <c r="AJ1028" i="3"/>
  <c r="AI1028" i="3"/>
  <c r="AN994" i="3"/>
  <c r="AO994" i="3" s="1"/>
  <c r="AO1138" i="3"/>
  <c r="AN1140" i="3"/>
  <c r="AO1140" i="3" s="1"/>
  <c r="AK1143" i="3"/>
  <c r="AJ1143" i="3"/>
  <c r="AI1143" i="3"/>
  <c r="AH970" i="3"/>
  <c r="AG970" i="3"/>
  <c r="AF970" i="3"/>
  <c r="AK1146" i="3"/>
  <c r="AJ1146" i="3"/>
  <c r="AI1146" i="3"/>
  <c r="AN1045" i="3"/>
  <c r="AO1045" i="3" s="1"/>
  <c r="AH789" i="3"/>
  <c r="AG789" i="3"/>
  <c r="AF789" i="3"/>
  <c r="AK944" i="3"/>
  <c r="AJ944" i="3"/>
  <c r="AI944" i="3"/>
  <c r="AN1147" i="3"/>
  <c r="AO1147" i="3" s="1"/>
  <c r="AH1150" i="3"/>
  <c r="AG1150" i="3"/>
  <c r="AF1150" i="3"/>
  <c r="AI1151" i="3"/>
  <c r="AN1048" i="3"/>
  <c r="AO1048" i="3" s="1"/>
  <c r="AI1153" i="3"/>
  <c r="AN1154" i="3"/>
  <c r="AO1154" i="3" s="1"/>
  <c r="AK1155" i="3"/>
  <c r="AO17" i="3"/>
  <c r="AH19" i="3"/>
  <c r="AG19" i="3"/>
  <c r="AF19" i="3"/>
  <c r="AI20" i="3"/>
  <c r="AN21" i="3"/>
  <c r="AO21" i="3" s="1"/>
  <c r="AK22" i="3"/>
  <c r="AO107" i="3"/>
  <c r="AH1158" i="3"/>
  <c r="AG1158" i="3"/>
  <c r="AF1158" i="3"/>
  <c r="AI280" i="3"/>
  <c r="AN313" i="3"/>
  <c r="AO313" i="3" s="1"/>
  <c r="AK108" i="3"/>
  <c r="AO110" i="3"/>
  <c r="AH1160" i="3"/>
  <c r="AG1160" i="3"/>
  <c r="AF1160" i="3"/>
  <c r="AI330" i="3"/>
  <c r="AN358" i="3"/>
  <c r="AO358" i="3" s="1"/>
  <c r="AK337" i="3"/>
  <c r="AJ337" i="3"/>
  <c r="AI337" i="3"/>
  <c r="AG112" i="3"/>
  <c r="AH112" i="3"/>
  <c r="AF112" i="3"/>
  <c r="AK1162" i="3"/>
  <c r="AJ1162" i="3"/>
  <c r="AI1162" i="3"/>
  <c r="AG347" i="3"/>
  <c r="AH347" i="3"/>
  <c r="AF347" i="3"/>
  <c r="AK450" i="3"/>
  <c r="AJ450" i="3"/>
  <c r="AI450" i="3"/>
  <c r="AG307" i="3"/>
  <c r="AH307" i="3"/>
  <c r="AF307" i="3"/>
  <c r="AK1164" i="3"/>
  <c r="AJ1164" i="3"/>
  <c r="AI1164" i="3"/>
  <c r="AK520" i="3"/>
  <c r="AJ520" i="3"/>
  <c r="AI520" i="3"/>
  <c r="AG418" i="3"/>
  <c r="AH418" i="3"/>
  <c r="AF418" i="3"/>
  <c r="AK115" i="3"/>
  <c r="AJ115" i="3"/>
  <c r="AI115" i="3"/>
  <c r="AG1167" i="3"/>
  <c r="AH1167" i="3"/>
  <c r="AF1167" i="3"/>
  <c r="AK640" i="3"/>
  <c r="AJ640" i="3"/>
  <c r="AI640" i="3"/>
  <c r="AG588" i="3"/>
  <c r="AH588" i="3"/>
  <c r="AF588" i="3"/>
  <c r="AO116" i="3"/>
  <c r="AO1170" i="3"/>
  <c r="Z1171" i="3"/>
  <c r="Y1171" i="3"/>
  <c r="X1171" i="3"/>
  <c r="Z955" i="3"/>
  <c r="Y955" i="3"/>
  <c r="X955" i="3"/>
  <c r="Z1174" i="3"/>
  <c r="Y1174" i="3"/>
  <c r="X1174" i="3"/>
  <c r="Z1006" i="3"/>
  <c r="Y1006" i="3"/>
  <c r="X1006" i="3"/>
  <c r="Z1177" i="3"/>
  <c r="Y1177" i="3"/>
  <c r="X1177" i="3"/>
  <c r="AK1179" i="3"/>
  <c r="AJ1179" i="3"/>
  <c r="AI1179" i="3"/>
  <c r="AG235" i="3"/>
  <c r="AH235" i="3"/>
  <c r="AF235" i="3"/>
  <c r="Z1022" i="3"/>
  <c r="Y1022" i="3"/>
  <c r="X1022" i="3"/>
  <c r="Z1042" i="3"/>
  <c r="Y1042" i="3"/>
  <c r="X1042" i="3"/>
  <c r="AK1184" i="3"/>
  <c r="AJ1184" i="3"/>
  <c r="AI1184" i="3"/>
  <c r="AG1185" i="3"/>
  <c r="AH1185" i="3"/>
  <c r="AF1185" i="3"/>
  <c r="AK999" i="3"/>
  <c r="AJ999" i="3"/>
  <c r="AI999" i="3"/>
  <c r="AG1186" i="3"/>
  <c r="AH1186" i="3"/>
  <c r="AF1186" i="3"/>
  <c r="AO1187" i="3"/>
  <c r="AK996" i="3"/>
  <c r="AJ996" i="3"/>
  <c r="AI996" i="3"/>
  <c r="AG1025" i="3"/>
  <c r="AH1025" i="3"/>
  <c r="AF1025" i="3"/>
  <c r="AO1193" i="3"/>
  <c r="Z805" i="3"/>
  <c r="Y805" i="3"/>
  <c r="X805" i="3"/>
  <c r="AA805" i="3" s="1"/>
  <c r="AK1199" i="3"/>
  <c r="AJ1199" i="3"/>
  <c r="AI1199" i="3"/>
  <c r="AG3" i="3"/>
  <c r="AH3" i="3"/>
  <c r="AF3" i="3"/>
  <c r="AO1200" i="3"/>
  <c r="Z26" i="3"/>
  <c r="Y26" i="3"/>
  <c r="X26" i="3"/>
  <c r="AA26" i="3" s="1"/>
  <c r="AH1077" i="3"/>
  <c r="AG1077" i="3"/>
  <c r="AF1077" i="3"/>
  <c r="AN1078" i="3"/>
  <c r="AO1078" i="3" s="1"/>
  <c r="AI1082" i="3"/>
  <c r="AN1086" i="3"/>
  <c r="AO1086" i="3" s="1"/>
  <c r="AH1088" i="3"/>
  <c r="AG1088" i="3"/>
  <c r="AF1088" i="3"/>
  <c r="AN939" i="3"/>
  <c r="AO939" i="3" s="1"/>
  <c r="AI1109" i="3"/>
  <c r="AK1117" i="3"/>
  <c r="AJ1117" i="3"/>
  <c r="AI1117" i="3"/>
  <c r="AK103" i="3"/>
  <c r="AJ103" i="3"/>
  <c r="AI105" i="3"/>
  <c r="AN106" i="3"/>
  <c r="AO106" i="3" s="1"/>
  <c r="AN1036" i="3"/>
  <c r="AO1036" i="3" s="1"/>
  <c r="AN1136" i="3"/>
  <c r="AO1136" i="3" s="1"/>
  <c r="AH1028" i="3"/>
  <c r="AG1028" i="3"/>
  <c r="AF1028" i="3"/>
  <c r="AK983" i="3"/>
  <c r="AJ983" i="3"/>
  <c r="AI983" i="3"/>
  <c r="AI1069" i="3"/>
  <c r="AO1071" i="3"/>
  <c r="AH1073" i="3"/>
  <c r="AG1073" i="3"/>
  <c r="AF1073" i="3"/>
  <c r="AI1075" i="3"/>
  <c r="AN1076" i="3"/>
  <c r="AO1076" i="3" s="1"/>
  <c r="AO84" i="3"/>
  <c r="AO1082" i="3"/>
  <c r="AN239" i="3"/>
  <c r="AO239" i="3" s="1"/>
  <c r="AO11" i="3"/>
  <c r="AH1087" i="3"/>
  <c r="AG1087" i="3"/>
  <c r="AF1087" i="3"/>
  <c r="AI86" i="3"/>
  <c r="AN87" i="3"/>
  <c r="AO87" i="3" s="1"/>
  <c r="AO88" i="3"/>
  <c r="AH90" i="3"/>
  <c r="AG90" i="3"/>
  <c r="AF90" i="3"/>
  <c r="AI1091" i="3"/>
  <c r="AN279" i="3"/>
  <c r="AO279" i="3" s="1"/>
  <c r="AO1092" i="3"/>
  <c r="AH1094" i="3"/>
  <c r="AG1094" i="3"/>
  <c r="AF1094" i="3"/>
  <c r="AI93" i="3"/>
  <c r="AN1095" i="3"/>
  <c r="AO1095" i="3" s="1"/>
  <c r="AO1097" i="3"/>
  <c r="AH1098" i="3"/>
  <c r="AG1098" i="3"/>
  <c r="AF1098" i="3"/>
  <c r="AI1100" i="3"/>
  <c r="AN232" i="3"/>
  <c r="AO232" i="3" s="1"/>
  <c r="AO1102" i="3"/>
  <c r="AH966" i="3"/>
  <c r="AG966" i="3"/>
  <c r="AF966" i="3"/>
  <c r="AN1104" i="3"/>
  <c r="AO1104" i="3" s="1"/>
  <c r="AH1106" i="3"/>
  <c r="AG1106" i="3"/>
  <c r="AF1106" i="3"/>
  <c r="AI1108" i="3"/>
  <c r="AN923" i="3"/>
  <c r="AO923" i="3" s="1"/>
  <c r="AO1109" i="3"/>
  <c r="AH980" i="3"/>
  <c r="AG980" i="3"/>
  <c r="AF980" i="3"/>
  <c r="AO1111" i="3"/>
  <c r="AK1114" i="3"/>
  <c r="AJ1114" i="3"/>
  <c r="AI1114" i="3"/>
  <c r="AN1115" i="3"/>
  <c r="AO1115" i="3" s="1"/>
  <c r="AK1116" i="3"/>
  <c r="AJ1116" i="3"/>
  <c r="AI1116" i="3"/>
  <c r="AN12" i="3"/>
  <c r="AO12" i="3" s="1"/>
  <c r="AO1117" i="3"/>
  <c r="AH15" i="3"/>
  <c r="AG15" i="3"/>
  <c r="AF15" i="3"/>
  <c r="AK95" i="3"/>
  <c r="AJ95" i="3"/>
  <c r="AI95" i="3"/>
  <c r="AN96" i="3"/>
  <c r="AO96" i="3" s="1"/>
  <c r="AH99" i="3"/>
  <c r="AG99" i="3"/>
  <c r="AF99" i="3"/>
  <c r="AK1120" i="3"/>
  <c r="AJ1120" i="3"/>
  <c r="AI1120" i="3"/>
  <c r="AN1121" i="3"/>
  <c r="AO1121" i="3" s="1"/>
  <c r="AH102" i="3"/>
  <c r="AG102" i="3"/>
  <c r="AF102" i="3"/>
  <c r="AK1123" i="3"/>
  <c r="AJ1123" i="3"/>
  <c r="AI1123" i="3"/>
  <c r="AN385" i="3"/>
  <c r="AO385" i="3" s="1"/>
  <c r="AO103" i="3"/>
  <c r="AH1124" i="3"/>
  <c r="AG1124" i="3"/>
  <c r="AF1124" i="3"/>
  <c r="AK485" i="3"/>
  <c r="AJ485" i="3"/>
  <c r="AI485" i="3"/>
  <c r="AN401" i="3"/>
  <c r="AO401" i="3" s="1"/>
  <c r="AO105" i="3"/>
  <c r="AH1126" i="3"/>
  <c r="AG1126" i="3"/>
  <c r="AF1126" i="3"/>
  <c r="AK1128" i="3"/>
  <c r="AJ1128" i="3"/>
  <c r="AI1128" i="3"/>
  <c r="AN403" i="3"/>
  <c r="AO403" i="3" s="1"/>
  <c r="AH1129" i="3"/>
  <c r="AG1129" i="3"/>
  <c r="AF1129" i="3"/>
  <c r="AK1131" i="3"/>
  <c r="AJ1131" i="3"/>
  <c r="AI1131" i="3"/>
  <c r="AH982" i="3"/>
  <c r="AG982" i="3"/>
  <c r="AF982" i="3"/>
  <c r="AK998" i="3"/>
  <c r="AJ998" i="3"/>
  <c r="AI998" i="3"/>
  <c r="AH1133" i="3"/>
  <c r="AG1133" i="3"/>
  <c r="AF1133" i="3"/>
  <c r="AK1134" i="3"/>
  <c r="AJ1134" i="3"/>
  <c r="AI1134" i="3"/>
  <c r="AN1135" i="3"/>
  <c r="AO1135" i="3" s="1"/>
  <c r="AH1000" i="3"/>
  <c r="AG1000" i="3"/>
  <c r="AF1000" i="3"/>
  <c r="AN1137" i="3"/>
  <c r="AO1137" i="3" s="1"/>
  <c r="AH1138" i="3"/>
  <c r="AG1138" i="3"/>
  <c r="AF1138" i="3"/>
  <c r="AN1139" i="3"/>
  <c r="AO1139" i="3" s="1"/>
  <c r="AO1141" i="3"/>
  <c r="AH952" i="3"/>
  <c r="AG952" i="3"/>
  <c r="AF952" i="3"/>
  <c r="AK970" i="3"/>
  <c r="AJ970" i="3"/>
  <c r="AI970" i="3"/>
  <c r="AK789" i="3"/>
  <c r="AJ789" i="3"/>
  <c r="AI789" i="3"/>
  <c r="AO1148" i="3"/>
  <c r="AH1016" i="3"/>
  <c r="AG1016" i="3"/>
  <c r="AF1016" i="3"/>
  <c r="AI1150" i="3"/>
  <c r="AN906" i="3"/>
  <c r="AO906" i="3" s="1"/>
  <c r="AN1152" i="3"/>
  <c r="AO1152" i="3" s="1"/>
  <c r="AO1155" i="3"/>
  <c r="AH17" i="3"/>
  <c r="AG17" i="3"/>
  <c r="AF17" i="3"/>
  <c r="AI19" i="3"/>
  <c r="AN1156" i="3"/>
  <c r="AO1156" i="3" s="1"/>
  <c r="AO22" i="3"/>
  <c r="AH107" i="3"/>
  <c r="AG107" i="3"/>
  <c r="AF107" i="3"/>
  <c r="AI1158" i="3"/>
  <c r="AN319" i="3"/>
  <c r="AO319" i="3" s="1"/>
  <c r="AO108" i="3"/>
  <c r="AH110" i="3"/>
  <c r="AG110" i="3"/>
  <c r="AF110" i="3"/>
  <c r="AI1160" i="3"/>
  <c r="AN1161" i="3"/>
  <c r="AO1161" i="3" s="1"/>
  <c r="AK274" i="3"/>
  <c r="AJ274" i="3"/>
  <c r="AI274" i="3"/>
  <c r="AK1169" i="3"/>
  <c r="AJ1169" i="3"/>
  <c r="AI1169" i="3"/>
  <c r="AG1171" i="3"/>
  <c r="AH1171" i="3"/>
  <c r="AF1171" i="3"/>
  <c r="AK840" i="3"/>
  <c r="AJ840" i="3"/>
  <c r="AI840" i="3"/>
  <c r="AG955" i="3"/>
  <c r="AH955" i="3"/>
  <c r="AF955" i="3"/>
  <c r="AK1173" i="3"/>
  <c r="AJ1173" i="3"/>
  <c r="AI1173" i="3"/>
  <c r="AG1174" i="3"/>
  <c r="AH1174" i="3"/>
  <c r="AF1174" i="3"/>
  <c r="AK1175" i="3"/>
  <c r="AJ1175" i="3"/>
  <c r="AI1175" i="3"/>
  <c r="AG1006" i="3"/>
  <c r="AH1006" i="3"/>
  <c r="AF1006" i="3"/>
  <c r="AK1027" i="3"/>
  <c r="AJ1027" i="3"/>
  <c r="AI1027" i="3"/>
  <c r="AG1177" i="3"/>
  <c r="AH1177" i="3"/>
  <c r="AF1177" i="3"/>
  <c r="Z918" i="3"/>
  <c r="Y918" i="3"/>
  <c r="X918" i="3"/>
  <c r="AA918" i="3" s="1"/>
  <c r="AK1181" i="3"/>
  <c r="AJ1181" i="3"/>
  <c r="AI1181" i="3"/>
  <c r="AG1022" i="3"/>
  <c r="AH1022" i="3"/>
  <c r="AF1022" i="3"/>
  <c r="AK989" i="3"/>
  <c r="AJ989" i="3"/>
  <c r="AI989" i="3"/>
  <c r="AG1042" i="3"/>
  <c r="AH1042" i="3"/>
  <c r="AF1042" i="3"/>
  <c r="AK1011" i="3"/>
  <c r="AJ1011" i="3"/>
  <c r="AI1011" i="3"/>
  <c r="Z817" i="3"/>
  <c r="Y817" i="3"/>
  <c r="X817" i="3"/>
  <c r="AA817" i="3" s="1"/>
  <c r="Z818" i="3"/>
  <c r="Y818" i="3"/>
  <c r="X818" i="3"/>
  <c r="AA818" i="3" s="1"/>
  <c r="AK1192" i="3"/>
  <c r="AJ1192" i="3"/>
  <c r="AI1192" i="3"/>
  <c r="AG805" i="3"/>
  <c r="AH805" i="3"/>
  <c r="AF805" i="3"/>
  <c r="AK25" i="3"/>
  <c r="AJ25" i="3"/>
  <c r="AI25" i="3"/>
  <c r="AG26" i="3"/>
  <c r="AH26" i="3"/>
  <c r="AF26" i="3"/>
  <c r="Z29" i="3"/>
  <c r="Y29" i="3"/>
  <c r="X29" i="3"/>
  <c r="AA29" i="3" s="1"/>
  <c r="AN120" i="3"/>
  <c r="AO120" i="3" s="1"/>
  <c r="AN558" i="3"/>
  <c r="AO558" i="3" s="1"/>
  <c r="AN1213" i="3"/>
  <c r="AO1213" i="3" s="1"/>
  <c r="AN124" i="3"/>
  <c r="AO124" i="3" s="1"/>
  <c r="AN642" i="3"/>
  <c r="AO642" i="3" s="1"/>
  <c r="AN1220" i="3"/>
  <c r="AO1220" i="3" s="1"/>
  <c r="AN1222" i="3"/>
  <c r="AO1222" i="3" s="1"/>
  <c r="AN748" i="3"/>
  <c r="AO748" i="3" s="1"/>
  <c r="AN857" i="3"/>
  <c r="AO857" i="3" s="1"/>
  <c r="AN1228" i="3"/>
  <c r="AO1228" i="3" s="1"/>
  <c r="AN1231" i="3"/>
  <c r="AO1231" i="3" s="1"/>
  <c r="AN890" i="3"/>
  <c r="AO890" i="3" s="1"/>
  <c r="AN850" i="3"/>
  <c r="AO850" i="3" s="1"/>
  <c r="AI1071" i="3"/>
  <c r="AI1092" i="3"/>
  <c r="AN607" i="3"/>
  <c r="AO607" i="3" s="1"/>
  <c r="AH958" i="3"/>
  <c r="AG958" i="3"/>
  <c r="AF958" i="3"/>
  <c r="AI1102" i="3"/>
  <c r="AN1110" i="3"/>
  <c r="AO1110" i="3" s="1"/>
  <c r="AK1111" i="3"/>
  <c r="AJ1111" i="3"/>
  <c r="AH13" i="3"/>
  <c r="AG13" i="3"/>
  <c r="AF13" i="3"/>
  <c r="AN1118" i="3"/>
  <c r="AO1118" i="3" s="1"/>
  <c r="AN98" i="3"/>
  <c r="AO98" i="3" s="1"/>
  <c r="AK287" i="3"/>
  <c r="AJ287" i="3"/>
  <c r="AN1069" i="3"/>
  <c r="AO1069" i="3" s="1"/>
  <c r="AH1071" i="3"/>
  <c r="AG1071" i="3"/>
  <c r="AF1071" i="3"/>
  <c r="AI1073" i="3"/>
  <c r="AN1074" i="3"/>
  <c r="AO1074" i="3" s="1"/>
  <c r="AN1075" i="3"/>
  <c r="AO1075" i="3" s="1"/>
  <c r="AO1077" i="3"/>
  <c r="AH84" i="3"/>
  <c r="AG84" i="3"/>
  <c r="AF84" i="3"/>
  <c r="AN1079" i="3"/>
  <c r="AO1079" i="3" s="1"/>
  <c r="AO1080" i="3"/>
  <c r="AH1082" i="3"/>
  <c r="AG1082" i="3"/>
  <c r="AF1082" i="3"/>
  <c r="AN1084" i="3"/>
  <c r="AO1084" i="3" s="1"/>
  <c r="AH11" i="3"/>
  <c r="AG11" i="3"/>
  <c r="AF11" i="3"/>
  <c r="AI1087" i="3"/>
  <c r="AN85" i="3"/>
  <c r="AO85" i="3" s="1"/>
  <c r="AN86" i="3"/>
  <c r="AO86" i="3" s="1"/>
  <c r="AO1088" i="3"/>
  <c r="AH88" i="3"/>
  <c r="AG88" i="3"/>
  <c r="AF88" i="3"/>
  <c r="AI90" i="3"/>
  <c r="AN1090" i="3"/>
  <c r="AO1090" i="3" s="1"/>
  <c r="AN1091" i="3"/>
  <c r="AO1091" i="3" s="1"/>
  <c r="AO91" i="3"/>
  <c r="AH1092" i="3"/>
  <c r="AG1092" i="3"/>
  <c r="AF1092" i="3"/>
  <c r="AI1094" i="3"/>
  <c r="AN413" i="3"/>
  <c r="AO413" i="3" s="1"/>
  <c r="AK93" i="3"/>
  <c r="AN93" i="3"/>
  <c r="AO93" i="3" s="1"/>
  <c r="AH1097" i="3"/>
  <c r="AG1097" i="3"/>
  <c r="AF1097" i="3"/>
  <c r="AI1098" i="3"/>
  <c r="AN1099" i="3"/>
  <c r="AO1099" i="3" s="1"/>
  <c r="AK1100" i="3"/>
  <c r="AN1100" i="3"/>
  <c r="AO1100" i="3" s="1"/>
  <c r="AH1102" i="3"/>
  <c r="AG1102" i="3"/>
  <c r="AF1102" i="3"/>
  <c r="AI966" i="3"/>
  <c r="AN1103" i="3"/>
  <c r="AO1103" i="3" s="1"/>
  <c r="AI1106" i="3"/>
  <c r="AN1107" i="3"/>
  <c r="AO1107" i="3" s="1"/>
  <c r="AK1108" i="3"/>
  <c r="AN1108" i="3"/>
  <c r="AO1108" i="3" s="1"/>
  <c r="AH1109" i="3"/>
  <c r="AG1109" i="3"/>
  <c r="AF1109" i="3"/>
  <c r="AI980" i="3"/>
  <c r="AH1111" i="3"/>
  <c r="AG1111" i="3"/>
  <c r="AF1111" i="3"/>
  <c r="AN1113" i="3"/>
  <c r="AO1113" i="3" s="1"/>
  <c r="AN1114" i="3"/>
  <c r="AO1114" i="3" s="1"/>
  <c r="AN1041" i="3"/>
  <c r="AO1041" i="3" s="1"/>
  <c r="AN1116" i="3"/>
  <c r="AO1116" i="3" s="1"/>
  <c r="AO13" i="3"/>
  <c r="AH1117" i="3"/>
  <c r="AG1117" i="3"/>
  <c r="AF1117" i="3"/>
  <c r="AK15" i="3"/>
  <c r="AJ15" i="3"/>
  <c r="AI15" i="3"/>
  <c r="AN94" i="3"/>
  <c r="AO94" i="3" s="1"/>
  <c r="AN95" i="3"/>
  <c r="AO95" i="3" s="1"/>
  <c r="AO1119" i="3"/>
  <c r="AH282" i="3"/>
  <c r="AG282" i="3"/>
  <c r="AF282" i="3"/>
  <c r="AK99" i="3"/>
  <c r="AJ99" i="3"/>
  <c r="AI99" i="3"/>
  <c r="AN100" i="3"/>
  <c r="AO100" i="3" s="1"/>
  <c r="AN1120" i="3"/>
  <c r="AO1120" i="3" s="1"/>
  <c r="AH287" i="3"/>
  <c r="AG287" i="3"/>
  <c r="AF287" i="3"/>
  <c r="AK102" i="3"/>
  <c r="AJ102" i="3"/>
  <c r="AI102" i="3"/>
  <c r="AN1122" i="3"/>
  <c r="AO1122" i="3" s="1"/>
  <c r="AN1123" i="3"/>
  <c r="AO1123" i="3" s="1"/>
  <c r="AA329" i="3"/>
  <c r="AH103" i="3"/>
  <c r="AG103" i="3"/>
  <c r="AF103" i="3"/>
  <c r="AK1124" i="3"/>
  <c r="AJ1124" i="3"/>
  <c r="AI1124" i="3"/>
  <c r="AN426" i="3"/>
  <c r="AO426" i="3" s="1"/>
  <c r="AN485" i="3"/>
  <c r="AO485" i="3" s="1"/>
  <c r="AH105" i="3"/>
  <c r="AG105" i="3"/>
  <c r="AF105" i="3"/>
  <c r="AK1126" i="3"/>
  <c r="AJ1126" i="3"/>
  <c r="AI1126" i="3"/>
  <c r="AN1127" i="3"/>
  <c r="AO1127" i="3" s="1"/>
  <c r="AN1128" i="3"/>
  <c r="AO1128" i="3" s="1"/>
  <c r="AH404" i="3"/>
  <c r="AG404" i="3"/>
  <c r="AF404" i="3"/>
  <c r="AK1129" i="3"/>
  <c r="AJ1129" i="3"/>
  <c r="AI1129" i="3"/>
  <c r="AN1130" i="3"/>
  <c r="AO1130" i="3" s="1"/>
  <c r="AN1131" i="3"/>
  <c r="AO1131" i="3" s="1"/>
  <c r="AK982" i="3"/>
  <c r="AJ982" i="3"/>
  <c r="AI982" i="3"/>
  <c r="AN1132" i="3"/>
  <c r="AO1132" i="3" s="1"/>
  <c r="AN998" i="3"/>
  <c r="AO998" i="3" s="1"/>
  <c r="AH722" i="3"/>
  <c r="AG722" i="3"/>
  <c r="AF722" i="3"/>
  <c r="AK1133" i="3"/>
  <c r="AJ1133" i="3"/>
  <c r="AI1133" i="3"/>
  <c r="AN1134" i="3"/>
  <c r="AO1134" i="3" s="1"/>
  <c r="AH922" i="3"/>
  <c r="AG922" i="3"/>
  <c r="AF922" i="3"/>
  <c r="AK1000" i="3"/>
  <c r="AJ1000" i="3"/>
  <c r="AI1000" i="3"/>
  <c r="AN991" i="3"/>
  <c r="AO991" i="3" s="1"/>
  <c r="AA994" i="3"/>
  <c r="AH983" i="3"/>
  <c r="AG983" i="3"/>
  <c r="AF983" i="3"/>
  <c r="AK1138" i="3"/>
  <c r="AJ1138" i="3"/>
  <c r="AI1138" i="3"/>
  <c r="AN811" i="3"/>
  <c r="AO811" i="3" s="1"/>
  <c r="AH1141" i="3"/>
  <c r="AG1141" i="3"/>
  <c r="AF1141" i="3"/>
  <c r="AK952" i="3"/>
  <c r="AJ952" i="3"/>
  <c r="AI952" i="3"/>
  <c r="AN234" i="3"/>
  <c r="AO234" i="3" s="1"/>
  <c r="AO1143" i="3"/>
  <c r="AH987" i="3"/>
  <c r="AG987" i="3"/>
  <c r="AF987" i="3"/>
  <c r="AN1145" i="3"/>
  <c r="AO1145" i="3" s="1"/>
  <c r="AN970" i="3"/>
  <c r="AO970" i="3" s="1"/>
  <c r="AO1146" i="3"/>
  <c r="AH992" i="3"/>
  <c r="AG992" i="3"/>
  <c r="AF992" i="3"/>
  <c r="AN789" i="3"/>
  <c r="AO789" i="3" s="1"/>
  <c r="AH1148" i="3"/>
  <c r="AG1148" i="3"/>
  <c r="AF1148" i="3"/>
  <c r="AK1016" i="3"/>
  <c r="AJ1016" i="3"/>
  <c r="AI1016" i="3"/>
  <c r="AN1149" i="3"/>
  <c r="AO1149" i="3" s="1"/>
  <c r="AK1150" i="3"/>
  <c r="AN1150" i="3"/>
  <c r="AO1150" i="3" s="1"/>
  <c r="AO1151" i="3"/>
  <c r="AO1153" i="3"/>
  <c r="AH1155" i="3"/>
  <c r="AG1155" i="3"/>
  <c r="AF1155" i="3"/>
  <c r="AI17" i="3"/>
  <c r="AN18" i="3"/>
  <c r="AO18" i="3" s="1"/>
  <c r="AK19" i="3"/>
  <c r="AN19" i="3"/>
  <c r="AO19" i="3" s="1"/>
  <c r="AO20" i="3"/>
  <c r="AH22" i="3"/>
  <c r="AG22" i="3"/>
  <c r="AF22" i="3"/>
  <c r="AI107" i="3"/>
  <c r="AN1157" i="3"/>
  <c r="AO1157" i="3" s="1"/>
  <c r="AK1158" i="3"/>
  <c r="AN1158" i="3"/>
  <c r="AO1158" i="3" s="1"/>
  <c r="AH108" i="3"/>
  <c r="AG108" i="3"/>
  <c r="AF108" i="3"/>
  <c r="AI110" i="3"/>
  <c r="AN1159" i="3"/>
  <c r="AO1159" i="3" s="1"/>
  <c r="AK1160" i="3"/>
  <c r="AN1160" i="3"/>
  <c r="AO1160" i="3" s="1"/>
  <c r="AK767" i="3"/>
  <c r="AJ767" i="3"/>
  <c r="AI767" i="3"/>
  <c r="AG918" i="3"/>
  <c r="AH918" i="3"/>
  <c r="AF918" i="3"/>
  <c r="AK919" i="3"/>
  <c r="AJ919" i="3"/>
  <c r="AI919" i="3"/>
  <c r="AG817" i="3"/>
  <c r="AH817" i="3"/>
  <c r="AF817" i="3"/>
  <c r="AO1182" i="3"/>
  <c r="AK1189" i="3"/>
  <c r="AJ1189" i="3"/>
  <c r="AI1189" i="3"/>
  <c r="AG818" i="3"/>
  <c r="AH818" i="3"/>
  <c r="AF818" i="3"/>
  <c r="Z1047" i="3"/>
  <c r="Y1047" i="3"/>
  <c r="X1047" i="3"/>
  <c r="AA1047" i="3" s="1"/>
  <c r="AK828" i="3"/>
  <c r="AJ828" i="3"/>
  <c r="AI828" i="3"/>
  <c r="AO1196" i="3"/>
  <c r="Z1197" i="3"/>
  <c r="Y1197" i="3"/>
  <c r="X1197" i="3"/>
  <c r="AA1197" i="3" s="1"/>
  <c r="AK27" i="3"/>
  <c r="AJ27" i="3"/>
  <c r="AI27" i="3"/>
  <c r="AG29" i="3"/>
  <c r="AH29" i="3"/>
  <c r="AF29" i="3"/>
  <c r="Z263" i="3"/>
  <c r="Y263" i="3"/>
  <c r="X263" i="3"/>
  <c r="AO118" i="3"/>
  <c r="Z119" i="3"/>
  <c r="Y119" i="3"/>
  <c r="X119" i="3"/>
  <c r="AO1204" i="3"/>
  <c r="Z1205" i="3"/>
  <c r="Y1205" i="3"/>
  <c r="X1205" i="3"/>
  <c r="Z433" i="3"/>
  <c r="Y433" i="3"/>
  <c r="X433" i="3"/>
  <c r="AI1235" i="3"/>
  <c r="AI968" i="3"/>
  <c r="AI1236" i="3"/>
  <c r="AI1037" i="3"/>
  <c r="AI1237" i="3"/>
  <c r="AI1038" i="3"/>
  <c r="AI1238" i="3"/>
  <c r="AI774" i="3"/>
  <c r="AI808" i="3"/>
  <c r="AI755" i="3"/>
  <c r="AI1239" i="3"/>
  <c r="AI1240" i="3"/>
  <c r="AI1242" i="3"/>
  <c r="AI1026" i="3"/>
  <c r="AI1243" i="3"/>
  <c r="AI1244" i="3"/>
  <c r="AI1245" i="3"/>
  <c r="AI738" i="3"/>
  <c r="AI775" i="3"/>
  <c r="AI1040" i="3"/>
  <c r="AI1247" i="3"/>
  <c r="AI1249" i="3"/>
  <c r="AI5" i="3"/>
  <c r="AI7" i="3"/>
  <c r="AI31" i="3"/>
  <c r="AI33" i="3"/>
  <c r="AI35" i="3"/>
  <c r="AI1251" i="3"/>
  <c r="AI259" i="3"/>
  <c r="AI38" i="3"/>
  <c r="AI129" i="3"/>
  <c r="AI1253" i="3"/>
  <c r="AI257" i="3"/>
  <c r="AI389" i="3"/>
  <c r="AI332" i="3"/>
  <c r="AI131" i="3"/>
  <c r="AI1255" i="3"/>
  <c r="AI1257" i="3"/>
  <c r="AI394" i="3"/>
  <c r="AI521" i="3"/>
  <c r="AI375" i="3"/>
  <c r="AI134" i="3"/>
  <c r="AI1260" i="3"/>
  <c r="AI1262" i="3"/>
  <c r="AI600" i="3"/>
  <c r="AI622" i="3"/>
  <c r="AI400" i="3"/>
  <c r="AI136" i="3"/>
  <c r="AI1264" i="3"/>
  <c r="AI623" i="3"/>
  <c r="AI638" i="3"/>
  <c r="AI384" i="3"/>
  <c r="AI138" i="3"/>
  <c r="AI1267" i="3"/>
  <c r="AI587" i="3"/>
  <c r="AI694" i="3"/>
  <c r="AI549" i="3"/>
  <c r="AI139" i="3"/>
  <c r="AI1269" i="3"/>
  <c r="AI1270" i="3"/>
  <c r="AK1270" i="3"/>
  <c r="AI1271" i="3"/>
  <c r="AK1271" i="3"/>
  <c r="AI1273" i="3"/>
  <c r="AK1273" i="3"/>
  <c r="AI695" i="3"/>
  <c r="AK695" i="3"/>
  <c r="AI663" i="3"/>
  <c r="AK663" i="3"/>
  <c r="AI297" i="3"/>
  <c r="AK297" i="3"/>
  <c r="AI1275" i="3"/>
  <c r="AK1275" i="3"/>
  <c r="AI1276" i="3"/>
  <c r="AK1276" i="3"/>
  <c r="AI1278" i="3"/>
  <c r="AK1278" i="3"/>
  <c r="AI1007" i="3"/>
  <c r="AK1007" i="3"/>
  <c r="AI1281" i="3"/>
  <c r="AK1281" i="3"/>
  <c r="AI886" i="3"/>
  <c r="AK886" i="3"/>
  <c r="AI855" i="3"/>
  <c r="AK855" i="3"/>
  <c r="AI1282" i="3"/>
  <c r="AK1282" i="3"/>
  <c r="AI936" i="3"/>
  <c r="AK936" i="3"/>
  <c r="AI935" i="3"/>
  <c r="AK935" i="3"/>
  <c r="AI1285" i="3"/>
  <c r="AK1285" i="3"/>
  <c r="AI985" i="3"/>
  <c r="AK985" i="3"/>
  <c r="AI1288" i="3"/>
  <c r="AK1288" i="3"/>
  <c r="AI988" i="3"/>
  <c r="AK988" i="3"/>
  <c r="AI913" i="3"/>
  <c r="AK913" i="3"/>
  <c r="AI745" i="3"/>
  <c r="AK745" i="3"/>
  <c r="AI891" i="3"/>
  <c r="AK891" i="3"/>
  <c r="AI848" i="3"/>
  <c r="AK848" i="3"/>
  <c r="AI1292" i="3"/>
  <c r="AK1292" i="3"/>
  <c r="AI1294" i="3"/>
  <c r="AK1294" i="3"/>
  <c r="AI972" i="3"/>
  <c r="AK972" i="3"/>
  <c r="AI928" i="3"/>
  <c r="AK928" i="3"/>
  <c r="AI1032" i="3"/>
  <c r="AK1032" i="3"/>
  <c r="AI1295" i="3"/>
  <c r="AK1295" i="3"/>
  <c r="AI814" i="3"/>
  <c r="AK814" i="3"/>
  <c r="AI905" i="3"/>
  <c r="AK905" i="3"/>
  <c r="AI760" i="3"/>
  <c r="AK760" i="3"/>
  <c r="AI1297" i="3"/>
  <c r="AK1297" i="3"/>
  <c r="AI1299" i="3"/>
  <c r="AK1299" i="3"/>
  <c r="AI1008" i="3"/>
  <c r="AK1008" i="3"/>
  <c r="AI981" i="3"/>
  <c r="AK981" i="3"/>
  <c r="AI1300" i="3"/>
  <c r="AK1300" i="3"/>
  <c r="AI907" i="3"/>
  <c r="AK907" i="3"/>
  <c r="AI1302" i="3"/>
  <c r="AK1302" i="3"/>
  <c r="AI1305" i="3"/>
  <c r="AK1305" i="3"/>
  <c r="AI1005" i="3"/>
  <c r="AK1005" i="3"/>
  <c r="AI719" i="3"/>
  <c r="AK719" i="3"/>
  <c r="AI904" i="3"/>
  <c r="AK904" i="3"/>
  <c r="AI896" i="3"/>
  <c r="AK896" i="3"/>
  <c r="AI870" i="3"/>
  <c r="AK870" i="3"/>
  <c r="AI727" i="3"/>
  <c r="AK727" i="3"/>
  <c r="AI847" i="3"/>
  <c r="AK847" i="3"/>
  <c r="AI1308" i="3"/>
  <c r="AK1308" i="3"/>
  <c r="AI1310" i="3"/>
  <c r="AK1310" i="3"/>
  <c r="AI1312" i="3"/>
  <c r="AK1312" i="3"/>
  <c r="AI39" i="3"/>
  <c r="AK39" i="3"/>
  <c r="AI41" i="3"/>
  <c r="AK41" i="3"/>
  <c r="AI43" i="3"/>
  <c r="AK43" i="3"/>
  <c r="AI44" i="3"/>
  <c r="AK44" i="3"/>
  <c r="AI46" i="3"/>
  <c r="AK46" i="3"/>
  <c r="AI48" i="3"/>
  <c r="AK48" i="3"/>
  <c r="AI141" i="3"/>
  <c r="AK141" i="3"/>
  <c r="AI250" i="3"/>
  <c r="AK250" i="3"/>
  <c r="AI262" i="3"/>
  <c r="AK262" i="3"/>
  <c r="AI343" i="3"/>
  <c r="AK343" i="3"/>
  <c r="AI143" i="3"/>
  <c r="AK143" i="3"/>
  <c r="AI1315" i="3"/>
  <c r="AK1315" i="3"/>
  <c r="AI352" i="3"/>
  <c r="AK352" i="3"/>
  <c r="AI523" i="3"/>
  <c r="AK523" i="3"/>
  <c r="AI355" i="3"/>
  <c r="AK355" i="3"/>
  <c r="AI145" i="3"/>
  <c r="AK145" i="3"/>
  <c r="AI1317" i="3"/>
  <c r="AK1317" i="3"/>
  <c r="AI1319" i="3"/>
  <c r="AK1319" i="3"/>
  <c r="AI507" i="3"/>
  <c r="AK507" i="3"/>
  <c r="AI629" i="3"/>
  <c r="AK629" i="3"/>
  <c r="AK364" i="3"/>
  <c r="AJ364" i="3"/>
  <c r="AI364" i="3"/>
  <c r="AO1321" i="3"/>
  <c r="Y577" i="3"/>
  <c r="Z577" i="3"/>
  <c r="X577" i="3"/>
  <c r="AN675" i="3"/>
  <c r="AO675" i="3" s="1"/>
  <c r="AJ151" i="3"/>
  <c r="AK151" i="3"/>
  <c r="AI151" i="3"/>
  <c r="AH151" i="3"/>
  <c r="AN151" i="3"/>
  <c r="AO151" i="3" s="1"/>
  <c r="AF713" i="3"/>
  <c r="AH713" i="3"/>
  <c r="AG713" i="3"/>
  <c r="AK1325" i="3"/>
  <c r="AJ1325" i="3"/>
  <c r="AI1325" i="3"/>
  <c r="Y707" i="3"/>
  <c r="Z707" i="3"/>
  <c r="X707" i="3"/>
  <c r="AN582" i="3"/>
  <c r="AO582" i="3" s="1"/>
  <c r="AH701" i="3"/>
  <c r="AG701" i="3"/>
  <c r="AF701" i="3"/>
  <c r="AJ1331" i="3"/>
  <c r="AK1331" i="3"/>
  <c r="AI1331" i="3"/>
  <c r="AH1331" i="3"/>
  <c r="AN1331" i="3"/>
  <c r="AO1331" i="3" s="1"/>
  <c r="AK1034" i="3"/>
  <c r="AJ1034" i="3"/>
  <c r="AI1034" i="3"/>
  <c r="Y749" i="3"/>
  <c r="Z749" i="3"/>
  <c r="X749" i="3"/>
  <c r="AA749" i="3" s="1"/>
  <c r="AJ835" i="3"/>
  <c r="AK835" i="3"/>
  <c r="AI835" i="3"/>
  <c r="AH835" i="3"/>
  <c r="AN835" i="3"/>
  <c r="AO835" i="3" s="1"/>
  <c r="AF908" i="3"/>
  <c r="AH908" i="3"/>
  <c r="AG908" i="3"/>
  <c r="AK827" i="3"/>
  <c r="AJ827" i="3"/>
  <c r="AI827" i="3"/>
  <c r="Y1348" i="3"/>
  <c r="Z1348" i="3"/>
  <c r="X1348" i="3"/>
  <c r="AA1348" i="3" s="1"/>
  <c r="AN1033" i="3"/>
  <c r="AO1033" i="3" s="1"/>
  <c r="AJ986" i="3"/>
  <c r="AK986" i="3"/>
  <c r="AI986" i="3"/>
  <c r="AH986" i="3"/>
  <c r="AN986" i="3"/>
  <c r="AO986" i="3" s="1"/>
  <c r="AK1354" i="3"/>
  <c r="AJ1354" i="3"/>
  <c r="AI1354" i="3"/>
  <c r="AN1355" i="3"/>
  <c r="AO1355" i="3" s="1"/>
  <c r="AN9" i="3"/>
  <c r="AO9" i="3" s="1"/>
  <c r="AN1359" i="3"/>
  <c r="AO1359" i="3" s="1"/>
  <c r="AN55" i="3"/>
  <c r="AO55" i="3" s="1"/>
  <c r="AN1361" i="3"/>
  <c r="AO1361" i="3" s="1"/>
  <c r="AN59" i="3"/>
  <c r="AO59" i="3" s="1"/>
  <c r="AN156" i="3"/>
  <c r="AO156" i="3" s="1"/>
  <c r="AN356" i="3"/>
  <c r="AO356" i="3" s="1"/>
  <c r="AN157" i="3"/>
  <c r="AO157" i="3" s="1"/>
  <c r="AN298" i="3"/>
  <c r="AO298" i="3" s="1"/>
  <c r="AN441" i="3"/>
  <c r="AO441" i="3" s="1"/>
  <c r="AN162" i="3"/>
  <c r="AO162" i="3" s="1"/>
  <c r="AN620" i="3"/>
  <c r="AO620" i="3" s="1"/>
  <c r="AN278" i="3"/>
  <c r="AO278" i="3" s="1"/>
  <c r="AN604" i="3"/>
  <c r="AO604" i="3" s="1"/>
  <c r="AN584" i="3"/>
  <c r="AO584" i="3" s="1"/>
  <c r="AN1367" i="3"/>
  <c r="AO1367" i="3" s="1"/>
  <c r="AN693" i="3"/>
  <c r="AO693" i="3" s="1"/>
  <c r="AN611" i="3"/>
  <c r="AO611" i="3" s="1"/>
  <c r="AN696" i="3"/>
  <c r="AO696" i="3" s="1"/>
  <c r="AK608" i="3"/>
  <c r="AI608" i="3"/>
  <c r="AJ608" i="3"/>
  <c r="Y1373" i="3"/>
  <c r="X1373" i="3"/>
  <c r="Z1373" i="3"/>
  <c r="AN911" i="3"/>
  <c r="AO911" i="3" s="1"/>
  <c r="AK975" i="3"/>
  <c r="AI975" i="3"/>
  <c r="AJ975" i="3"/>
  <c r="Y1382" i="3"/>
  <c r="X1382" i="3"/>
  <c r="AA1382" i="3" s="1"/>
  <c r="Z1382" i="3"/>
  <c r="AN1390" i="3"/>
  <c r="AO1390" i="3" s="1"/>
  <c r="Y734" i="3"/>
  <c r="X734" i="3"/>
  <c r="AA734" i="3" s="1"/>
  <c r="Z734" i="3"/>
  <c r="AN1394" i="3"/>
  <c r="AO1394" i="3" s="1"/>
  <c r="AK1397" i="3"/>
  <c r="AI1397" i="3"/>
  <c r="AJ1397" i="3"/>
  <c r="AJ1402" i="3"/>
  <c r="AI1402" i="3"/>
  <c r="AK1402" i="3"/>
  <c r="AO1405" i="3"/>
  <c r="Y1406" i="3"/>
  <c r="Z1406" i="3"/>
  <c r="X1406" i="3"/>
  <c r="AJ496" i="3"/>
  <c r="AI496" i="3"/>
  <c r="AK496" i="3"/>
  <c r="Y682" i="3"/>
  <c r="Z682" i="3"/>
  <c r="X682" i="3"/>
  <c r="AN661" i="3"/>
  <c r="AO661" i="3" s="1"/>
  <c r="Y702" i="3"/>
  <c r="X702" i="3"/>
  <c r="Z702" i="3"/>
  <c r="AN716" i="3"/>
  <c r="AO716" i="3" s="1"/>
  <c r="Y1413" i="3"/>
  <c r="X1413" i="3"/>
  <c r="Z1413" i="3"/>
  <c r="AN867" i="3"/>
  <c r="AO867" i="3" s="1"/>
  <c r="Y859" i="3"/>
  <c r="X859" i="3"/>
  <c r="AA859" i="3" s="1"/>
  <c r="Z859" i="3"/>
  <c r="AN1416" i="3"/>
  <c r="AO1416" i="3" s="1"/>
  <c r="Y887" i="3"/>
  <c r="X887" i="3"/>
  <c r="AA887" i="3" s="1"/>
  <c r="Z887" i="3"/>
  <c r="AN948" i="3"/>
  <c r="AO948" i="3" s="1"/>
  <c r="Y1419" i="3"/>
  <c r="X1419" i="3"/>
  <c r="AA1419" i="3" s="1"/>
  <c r="Z1419" i="3"/>
  <c r="AH971" i="3"/>
  <c r="AH1112" i="3"/>
  <c r="AH1113" i="3"/>
  <c r="AH1115" i="3"/>
  <c r="AH1041" i="3"/>
  <c r="AH12" i="3"/>
  <c r="AH14" i="3"/>
  <c r="AH1118" i="3"/>
  <c r="AH94" i="3"/>
  <c r="AH96" i="3"/>
  <c r="AH97" i="3"/>
  <c r="AH98" i="3"/>
  <c r="AH100" i="3"/>
  <c r="AH1121" i="3"/>
  <c r="AH315" i="3"/>
  <c r="AH101" i="3"/>
  <c r="AH1122" i="3"/>
  <c r="AH385" i="3"/>
  <c r="AH329" i="3"/>
  <c r="AH104" i="3"/>
  <c r="AH426" i="3"/>
  <c r="AH401" i="3"/>
  <c r="AH320" i="3"/>
  <c r="AH1125" i="3"/>
  <c r="AH1127" i="3"/>
  <c r="AH403" i="3"/>
  <c r="AH422" i="3"/>
  <c r="AH106" i="3"/>
  <c r="AH1130" i="3"/>
  <c r="AH1036" i="3"/>
  <c r="AH1132" i="3"/>
  <c r="AH1135" i="3"/>
  <c r="AH943" i="3"/>
  <c r="AH1136" i="3"/>
  <c r="AH991" i="3"/>
  <c r="AH1137" i="3"/>
  <c r="AH994" i="3"/>
  <c r="AH811" i="3"/>
  <c r="AH1139" i="3"/>
  <c r="AH1140" i="3"/>
  <c r="AH1142" i="3"/>
  <c r="AH234" i="3"/>
  <c r="AH1144" i="3"/>
  <c r="AH1145" i="3"/>
  <c r="AH1045" i="3"/>
  <c r="AH1147" i="3"/>
  <c r="AH1149" i="3"/>
  <c r="AH906" i="3"/>
  <c r="AF433" i="3"/>
  <c r="AI333" i="3"/>
  <c r="X121" i="3"/>
  <c r="AF121" i="3"/>
  <c r="AI1208" i="3"/>
  <c r="X1210" i="3"/>
  <c r="AF1210" i="3"/>
  <c r="AI458" i="3"/>
  <c r="X478" i="3"/>
  <c r="AF478" i="3"/>
  <c r="AI122" i="3"/>
  <c r="AI1212" i="3"/>
  <c r="AI509" i="3"/>
  <c r="X631" i="3"/>
  <c r="AF631" i="3"/>
  <c r="AI341" i="3"/>
  <c r="X125" i="3"/>
  <c r="AF125" i="3"/>
  <c r="AI1216" i="3"/>
  <c r="AI614" i="3"/>
  <c r="X648" i="3"/>
  <c r="AF648" i="3"/>
  <c r="AI344" i="3"/>
  <c r="X1218" i="3"/>
  <c r="AF1218" i="3"/>
  <c r="AI1219" i="3"/>
  <c r="X538" i="3"/>
  <c r="AF538" i="3"/>
  <c r="AI660" i="3"/>
  <c r="X434" i="3"/>
  <c r="AF434" i="3"/>
  <c r="AI1221" i="3"/>
  <c r="X127" i="3"/>
  <c r="AF127" i="3"/>
  <c r="AI1223" i="3"/>
  <c r="X1225" i="3"/>
  <c r="AF1225" i="3"/>
  <c r="X793" i="3"/>
  <c r="AA793" i="3" s="1"/>
  <c r="AF793" i="3"/>
  <c r="AI1226" i="3"/>
  <c r="X791" i="3"/>
  <c r="AA791" i="3" s="1"/>
  <c r="AF791" i="3"/>
  <c r="AI1227" i="3"/>
  <c r="X1229" i="3"/>
  <c r="AA1229" i="3" s="1"/>
  <c r="AF1229" i="3"/>
  <c r="AI1230" i="3"/>
  <c r="X1232" i="3"/>
  <c r="AF1232" i="3"/>
  <c r="AI1233" i="3"/>
  <c r="X995" i="3"/>
  <c r="AF995" i="3"/>
  <c r="AI837" i="3"/>
  <c r="X802" i="3"/>
  <c r="AA802" i="3" s="1"/>
  <c r="AF802" i="3"/>
  <c r="AI729" i="3"/>
  <c r="AK1235" i="3"/>
  <c r="AJ965" i="3"/>
  <c r="AK968" i="3"/>
  <c r="AJ950" i="3"/>
  <c r="AK1236" i="3"/>
  <c r="AJ997" i="3"/>
  <c r="AK1037" i="3"/>
  <c r="AJ1002" i="3"/>
  <c r="AK1237" i="3"/>
  <c r="AJ1043" i="3"/>
  <c r="AK1038" i="3"/>
  <c r="AJ1018" i="3"/>
  <c r="AK1238" i="3"/>
  <c r="AK774" i="3"/>
  <c r="AJ787" i="3"/>
  <c r="AK808" i="3"/>
  <c r="AK755" i="3"/>
  <c r="AJ736" i="3"/>
  <c r="AK1239" i="3"/>
  <c r="AK1240" i="3"/>
  <c r="AJ1241" i="3"/>
  <c r="AK1242" i="3"/>
  <c r="AJ1023" i="3"/>
  <c r="AK1026" i="3"/>
  <c r="AJ984" i="3"/>
  <c r="AK1243" i="3"/>
  <c r="AJ1044" i="3"/>
  <c r="AK1244" i="3"/>
  <c r="AK1245" i="3"/>
  <c r="AJ1246" i="3"/>
  <c r="AK738" i="3"/>
  <c r="AJ761" i="3"/>
  <c r="AK775" i="3"/>
  <c r="AK1040" i="3"/>
  <c r="AJ1046" i="3"/>
  <c r="AK1247" i="3"/>
  <c r="AJ1030" i="3"/>
  <c r="AJ1248" i="3"/>
  <c r="AK1249" i="3"/>
  <c r="AJ4" i="3"/>
  <c r="AK5" i="3"/>
  <c r="AJ6" i="3"/>
  <c r="AK7" i="3"/>
  <c r="AJ1250" i="3"/>
  <c r="AK31" i="3"/>
  <c r="AJ32" i="3"/>
  <c r="AK33" i="3"/>
  <c r="AJ34" i="3"/>
  <c r="AK35" i="3"/>
  <c r="AJ36" i="3"/>
  <c r="AK1251" i="3"/>
  <c r="AJ37" i="3"/>
  <c r="AK259" i="3"/>
  <c r="AJ260" i="3"/>
  <c r="AK38" i="3"/>
  <c r="AJ128" i="3"/>
  <c r="AK129" i="3"/>
  <c r="AJ1252" i="3"/>
  <c r="AK1253" i="3"/>
  <c r="AJ1254" i="3"/>
  <c r="AK257" i="3"/>
  <c r="AJ383" i="3"/>
  <c r="AK389" i="3"/>
  <c r="AJ382" i="3"/>
  <c r="AK332" i="3"/>
  <c r="AJ130" i="3"/>
  <c r="AK131" i="3"/>
  <c r="AJ132" i="3"/>
  <c r="AK1255" i="3"/>
  <c r="AJ1256" i="3"/>
  <c r="AK1257" i="3"/>
  <c r="AJ1258" i="3"/>
  <c r="AK394" i="3"/>
  <c r="AJ610" i="3"/>
  <c r="AK521" i="3"/>
  <c r="AJ481" i="3"/>
  <c r="AK375" i="3"/>
  <c r="AJ133" i="3"/>
  <c r="AK134" i="3"/>
  <c r="AJ1259" i="3"/>
  <c r="AK1260" i="3"/>
  <c r="AJ1261" i="3"/>
  <c r="AK1262" i="3"/>
  <c r="AJ370" i="3"/>
  <c r="AK600" i="3"/>
  <c r="AJ680" i="3"/>
  <c r="AK622" i="3"/>
  <c r="AJ555" i="3"/>
  <c r="AK400" i="3"/>
  <c r="AJ135" i="3"/>
  <c r="AK136" i="3"/>
  <c r="AJ1263" i="3"/>
  <c r="AK1264" i="3"/>
  <c r="AJ1265" i="3"/>
  <c r="AJ526" i="3"/>
  <c r="AK623" i="3"/>
  <c r="AJ669" i="3"/>
  <c r="AK638" i="3"/>
  <c r="AJ598" i="3"/>
  <c r="AK384" i="3"/>
  <c r="AJ137" i="3"/>
  <c r="AK138" i="3"/>
  <c r="AJ1266" i="3"/>
  <c r="AK1267" i="3"/>
  <c r="AJ1268" i="3"/>
  <c r="AK587" i="3"/>
  <c r="AJ678" i="3"/>
  <c r="AK694" i="3"/>
  <c r="AJ668" i="3"/>
  <c r="AK549" i="3"/>
  <c r="AJ380" i="3"/>
  <c r="AK139" i="3"/>
  <c r="AJ276" i="3"/>
  <c r="AK1269" i="3"/>
  <c r="AJ1270" i="3"/>
  <c r="AJ1271" i="3"/>
  <c r="AJ1273" i="3"/>
  <c r="AJ695" i="3"/>
  <c r="AJ663" i="3"/>
  <c r="AJ297" i="3"/>
  <c r="AJ1275" i="3"/>
  <c r="AJ1276" i="3"/>
  <c r="AJ1278" i="3"/>
  <c r="AJ1007" i="3"/>
  <c r="AJ1281" i="3"/>
  <c r="AJ886" i="3"/>
  <c r="AJ855" i="3"/>
  <c r="AJ1282" i="3"/>
  <c r="AJ936" i="3"/>
  <c r="AJ935" i="3"/>
  <c r="AJ1285" i="3"/>
  <c r="AJ985" i="3"/>
  <c r="AJ1288" i="3"/>
  <c r="AJ988" i="3"/>
  <c r="AJ913" i="3"/>
  <c r="AJ745" i="3"/>
  <c r="AJ891" i="3"/>
  <c r="AJ848" i="3"/>
  <c r="AJ1292" i="3"/>
  <c r="AJ1294" i="3"/>
  <c r="AJ972" i="3"/>
  <c r="AJ928" i="3"/>
  <c r="AJ1032" i="3"/>
  <c r="AJ1295" i="3"/>
  <c r="AJ814" i="3"/>
  <c r="AJ905" i="3"/>
  <c r="AJ760" i="3"/>
  <c r="AJ1297" i="3"/>
  <c r="AJ1299" i="3"/>
  <c r="AJ1008" i="3"/>
  <c r="AJ981" i="3"/>
  <c r="AJ1300" i="3"/>
  <c r="AJ907" i="3"/>
  <c r="AJ1302" i="3"/>
  <c r="AJ1305" i="3"/>
  <c r="AJ1005" i="3"/>
  <c r="AJ719" i="3"/>
  <c r="AJ904" i="3"/>
  <c r="AJ896" i="3"/>
  <c r="AJ870" i="3"/>
  <c r="AJ727" i="3"/>
  <c r="AJ847" i="3"/>
  <c r="AJ1308" i="3"/>
  <c r="AJ1310" i="3"/>
  <c r="AJ1312" i="3"/>
  <c r="AJ39" i="3"/>
  <c r="AJ41" i="3"/>
  <c r="AJ43" i="3"/>
  <c r="AJ44" i="3"/>
  <c r="AJ46" i="3"/>
  <c r="AJ48" i="3"/>
  <c r="AJ141" i="3"/>
  <c r="AJ250" i="3"/>
  <c r="AJ262" i="3"/>
  <c r="AJ343" i="3"/>
  <c r="AJ143" i="3"/>
  <c r="AJ1315" i="3"/>
  <c r="AJ352" i="3"/>
  <c r="AJ523" i="3"/>
  <c r="AJ355" i="3"/>
  <c r="AJ145" i="3"/>
  <c r="AJ1317" i="3"/>
  <c r="AJ1319" i="3"/>
  <c r="AJ507" i="3"/>
  <c r="AJ629" i="3"/>
  <c r="AJ50" i="3"/>
  <c r="AK50" i="3"/>
  <c r="AI50" i="3"/>
  <c r="AH50" i="3"/>
  <c r="AN50" i="3"/>
  <c r="AO50" i="3" s="1"/>
  <c r="AF577" i="3"/>
  <c r="AH577" i="3"/>
  <c r="AG577" i="3"/>
  <c r="AK658" i="3"/>
  <c r="AJ658" i="3"/>
  <c r="AI658" i="3"/>
  <c r="AO150" i="3"/>
  <c r="Y1322" i="3"/>
  <c r="Z1322" i="3"/>
  <c r="X1322" i="3"/>
  <c r="AN717" i="3"/>
  <c r="AO717" i="3" s="1"/>
  <c r="AI621" i="3"/>
  <c r="AH289" i="3"/>
  <c r="AG289" i="3"/>
  <c r="AF289" i="3"/>
  <c r="AO1325" i="3"/>
  <c r="AJ676" i="3"/>
  <c r="AK676" i="3"/>
  <c r="AI676" i="3"/>
  <c r="AH676" i="3"/>
  <c r="AN676" i="3"/>
  <c r="AO676" i="3" s="1"/>
  <c r="AF707" i="3"/>
  <c r="AH707" i="3"/>
  <c r="AG707" i="3"/>
  <c r="AK689" i="3"/>
  <c r="AJ689" i="3"/>
  <c r="AI689" i="3"/>
  <c r="AN1328" i="3"/>
  <c r="AO1328" i="3" s="1"/>
  <c r="AI1329" i="3"/>
  <c r="AJ892" i="3"/>
  <c r="AK892" i="3"/>
  <c r="AI892" i="3"/>
  <c r="AH892" i="3"/>
  <c r="AN892" i="3"/>
  <c r="AO892" i="3" s="1"/>
  <c r="AF749" i="3"/>
  <c r="AH749" i="3"/>
  <c r="AG749" i="3"/>
  <c r="AK1333" i="3"/>
  <c r="AJ1333" i="3"/>
  <c r="AI1333" i="3"/>
  <c r="AO1336" i="3"/>
  <c r="AN1338" i="3"/>
  <c r="AO1338" i="3" s="1"/>
  <c r="AI1344" i="3"/>
  <c r="AH1345" i="3"/>
  <c r="AG1345" i="3"/>
  <c r="AF1345" i="3"/>
  <c r="AJ933" i="3"/>
  <c r="AK933" i="3"/>
  <c r="AI933" i="3"/>
  <c r="AH933" i="3"/>
  <c r="AN933" i="3"/>
  <c r="AO933" i="3" s="1"/>
  <c r="AF1348" i="3"/>
  <c r="AH1348" i="3"/>
  <c r="AG1348" i="3"/>
  <c r="AO1349" i="3"/>
  <c r="AN846" i="3"/>
  <c r="AO846" i="3" s="1"/>
  <c r="AI1017" i="3"/>
  <c r="AH1010" i="3"/>
  <c r="AG1010" i="3"/>
  <c r="AF1010" i="3"/>
  <c r="AO1354" i="3"/>
  <c r="AJ773" i="3"/>
  <c r="AK773" i="3"/>
  <c r="AI773" i="3"/>
  <c r="AH773" i="3"/>
  <c r="AN773" i="3"/>
  <c r="AO773" i="3" s="1"/>
  <c r="AN10" i="3"/>
  <c r="AO10" i="3" s="1"/>
  <c r="AN1360" i="3"/>
  <c r="AO1360" i="3" s="1"/>
  <c r="AN56" i="3"/>
  <c r="AO56" i="3" s="1"/>
  <c r="AN1362" i="3"/>
  <c r="AO1362" i="3" s="1"/>
  <c r="AN60" i="3"/>
  <c r="AO60" i="3" s="1"/>
  <c r="AN1363" i="3"/>
  <c r="AO1363" i="3" s="1"/>
  <c r="AN376" i="3"/>
  <c r="AO376" i="3" s="1"/>
  <c r="AN158" i="3"/>
  <c r="AO158" i="3" s="1"/>
  <c r="AN414" i="3"/>
  <c r="AO414" i="3" s="1"/>
  <c r="AN365" i="3"/>
  <c r="AO365" i="3" s="1"/>
  <c r="AN1366" i="3"/>
  <c r="AO1366" i="3" s="1"/>
  <c r="AN626" i="3"/>
  <c r="AO626" i="3" s="1"/>
  <c r="AN163" i="3"/>
  <c r="AO163" i="3" s="1"/>
  <c r="AN674" i="3"/>
  <c r="AO674" i="3" s="1"/>
  <c r="AN451" i="3"/>
  <c r="AO451" i="3" s="1"/>
  <c r="AN708" i="3"/>
  <c r="AO708" i="3" s="1"/>
  <c r="AN407" i="3"/>
  <c r="AO407" i="3" s="1"/>
  <c r="AK396" i="3"/>
  <c r="AI396" i="3"/>
  <c r="AJ396" i="3"/>
  <c r="Y691" i="3"/>
  <c r="X691" i="3"/>
  <c r="Z691" i="3"/>
  <c r="AN1376" i="3"/>
  <c r="AO1376" i="3" s="1"/>
  <c r="AK1377" i="3"/>
  <c r="AI1377" i="3"/>
  <c r="AJ1377" i="3"/>
  <c r="Y1378" i="3"/>
  <c r="X1378" i="3"/>
  <c r="AA1378" i="3" s="1"/>
  <c r="Z1378" i="3"/>
  <c r="AN1386" i="3"/>
  <c r="AO1386" i="3" s="1"/>
  <c r="AK236" i="3"/>
  <c r="AI236" i="3"/>
  <c r="AJ236" i="3"/>
  <c r="AN921" i="3"/>
  <c r="AO921" i="3" s="1"/>
  <c r="Y1396" i="3"/>
  <c r="X1396" i="3"/>
  <c r="AA1396" i="3" s="1"/>
  <c r="Z1396" i="3"/>
  <c r="AJ64" i="3"/>
  <c r="AK64" i="3"/>
  <c r="AN258" i="3"/>
  <c r="AO258" i="3" s="1"/>
  <c r="AJ500" i="3"/>
  <c r="AK500" i="3"/>
  <c r="AN590" i="3"/>
  <c r="AO590" i="3" s="1"/>
  <c r="X1072" i="3"/>
  <c r="AA1072" i="3" s="1"/>
  <c r="AI1072" i="3"/>
  <c r="X266" i="3"/>
  <c r="AA266" i="3" s="1"/>
  <c r="AI266" i="3"/>
  <c r="X1078" i="3"/>
  <c r="AI1079" i="3"/>
  <c r="AI1081" i="3"/>
  <c r="X1083" i="3"/>
  <c r="AA1083" i="3" s="1"/>
  <c r="AI1084" i="3"/>
  <c r="AI239" i="3"/>
  <c r="AI1085" i="3"/>
  <c r="X1086" i="3"/>
  <c r="AA1086" i="3" s="1"/>
  <c r="X85" i="3"/>
  <c r="X87" i="3"/>
  <c r="AA87" i="3" s="1"/>
  <c r="AI1089" i="3"/>
  <c r="X89" i="3"/>
  <c r="AA89" i="3" s="1"/>
  <c r="X279" i="3"/>
  <c r="AI92" i="3"/>
  <c r="X1093" i="3"/>
  <c r="AA1093" i="3" s="1"/>
  <c r="AI413" i="3"/>
  <c r="AI1095" i="3"/>
  <c r="X1096" i="3"/>
  <c r="AA1096" i="3" s="1"/>
  <c r="X1099" i="3"/>
  <c r="AA1099" i="3" s="1"/>
  <c r="AI232" i="3"/>
  <c r="X939" i="3"/>
  <c r="AA939" i="3" s="1"/>
  <c r="X1105" i="3"/>
  <c r="AA1105" i="3" s="1"/>
  <c r="AI1015" i="3"/>
  <c r="AI923" i="3"/>
  <c r="AI1110" i="3"/>
  <c r="AI1112" i="3"/>
  <c r="AI1115" i="3"/>
  <c r="AI14" i="3"/>
  <c r="AI1118" i="3"/>
  <c r="AI97" i="3"/>
  <c r="AI385" i="3"/>
  <c r="AI401" i="3"/>
  <c r="AI1125" i="3"/>
  <c r="AI1127" i="3"/>
  <c r="AI403" i="3"/>
  <c r="AI422" i="3"/>
  <c r="AI106" i="3"/>
  <c r="AI1130" i="3"/>
  <c r="AI1036" i="3"/>
  <c r="AI1132" i="3"/>
  <c r="AI1135" i="3"/>
  <c r="AI943" i="3"/>
  <c r="AI1136" i="3"/>
  <c r="AI991" i="3"/>
  <c r="AI1137" i="3"/>
  <c r="AI994" i="3"/>
  <c r="AI811" i="3"/>
  <c r="AI1139" i="3"/>
  <c r="AI1140" i="3"/>
  <c r="AI1142" i="3"/>
  <c r="AI234" i="3"/>
  <c r="AI1144" i="3"/>
  <c r="AI1145" i="3"/>
  <c r="AI1045" i="3"/>
  <c r="AI1147" i="3"/>
  <c r="AI1149" i="3"/>
  <c r="AI906" i="3"/>
  <c r="X1048" i="3"/>
  <c r="AA1048" i="3" s="1"/>
  <c r="AI1048" i="3"/>
  <c r="X1152" i="3"/>
  <c r="AA1152" i="3" s="1"/>
  <c r="AI1152" i="3"/>
  <c r="X1154" i="3"/>
  <c r="AA1154" i="3" s="1"/>
  <c r="AI1154" i="3"/>
  <c r="X16" i="3"/>
  <c r="AA16" i="3" s="1"/>
  <c r="AI16" i="3"/>
  <c r="X18" i="3"/>
  <c r="AA18" i="3" s="1"/>
  <c r="AI18" i="3"/>
  <c r="X1156" i="3"/>
  <c r="AA1156" i="3" s="1"/>
  <c r="AI1156" i="3"/>
  <c r="X21" i="3"/>
  <c r="AA21" i="3" s="1"/>
  <c r="AI21" i="3"/>
  <c r="X23" i="3"/>
  <c r="AA23" i="3" s="1"/>
  <c r="AI23" i="3"/>
  <c r="X1157" i="3"/>
  <c r="AA1157" i="3" s="1"/>
  <c r="AI1157" i="3"/>
  <c r="X319" i="3"/>
  <c r="AI319" i="3"/>
  <c r="X313" i="3"/>
  <c r="AA313" i="3" s="1"/>
  <c r="AI313" i="3"/>
  <c r="X109" i="3"/>
  <c r="AA109" i="3" s="1"/>
  <c r="AI109" i="3"/>
  <c r="X1159" i="3"/>
  <c r="AI1159" i="3"/>
  <c r="X1161" i="3"/>
  <c r="AA1161" i="3" s="1"/>
  <c r="AI1161" i="3"/>
  <c r="X358" i="3"/>
  <c r="AI358" i="3"/>
  <c r="Y111" i="3"/>
  <c r="AK112" i="3"/>
  <c r="AN112" i="3"/>
  <c r="AO112" i="3" s="1"/>
  <c r="AO113" i="3"/>
  <c r="Y1163" i="3"/>
  <c r="AK347" i="3"/>
  <c r="AN347" i="3"/>
  <c r="AO347" i="3" s="1"/>
  <c r="Y412" i="3"/>
  <c r="AK307" i="3"/>
  <c r="AN307" i="3"/>
  <c r="AO307" i="3" s="1"/>
  <c r="AO114" i="3"/>
  <c r="Y1165" i="3"/>
  <c r="Y564" i="3"/>
  <c r="AK418" i="3"/>
  <c r="AN418" i="3"/>
  <c r="AO418" i="3" s="1"/>
  <c r="Y1166" i="3"/>
  <c r="AK1167" i="3"/>
  <c r="AN1167" i="3"/>
  <c r="AO1167" i="3" s="1"/>
  <c r="AK588" i="3"/>
  <c r="Y116" i="3"/>
  <c r="AO1168" i="3"/>
  <c r="Y1170" i="3"/>
  <c r="AK1171" i="3"/>
  <c r="AN1171" i="3"/>
  <c r="AO1171" i="3" s="1"/>
  <c r="Y788" i="3"/>
  <c r="AK955" i="3"/>
  <c r="AN955" i="3"/>
  <c r="AO955" i="3" s="1"/>
  <c r="AO1172" i="3"/>
  <c r="Y926" i="3"/>
  <c r="AK1174" i="3"/>
  <c r="AN1174" i="3"/>
  <c r="AO1174" i="3" s="1"/>
  <c r="Y969" i="3"/>
  <c r="AK1006" i="3"/>
  <c r="AN1006" i="3"/>
  <c r="AO1006" i="3" s="1"/>
  <c r="AO1176" i="3"/>
  <c r="Y993" i="3"/>
  <c r="AK1177" i="3"/>
  <c r="AN1177" i="3"/>
  <c r="AO1177" i="3" s="1"/>
  <c r="Y915" i="3"/>
  <c r="AK918" i="3"/>
  <c r="AN918" i="3"/>
  <c r="AO918" i="3" s="1"/>
  <c r="Y941" i="3"/>
  <c r="AO1178" i="3"/>
  <c r="Y940" i="3"/>
  <c r="AK235" i="3"/>
  <c r="AN235" i="3"/>
  <c r="AO235" i="3" s="1"/>
  <c r="AO1180" i="3"/>
  <c r="Y976" i="3"/>
  <c r="AA976" i="3" s="1"/>
  <c r="AK1022" i="3"/>
  <c r="AN1022" i="3"/>
  <c r="AO1022" i="3" s="1"/>
  <c r="Y1039" i="3"/>
  <c r="AA1039" i="3" s="1"/>
  <c r="AK1042" i="3"/>
  <c r="AN1042" i="3"/>
  <c r="AO1042" i="3" s="1"/>
  <c r="Y990" i="3"/>
  <c r="AA990" i="3" s="1"/>
  <c r="Y903" i="3"/>
  <c r="AK817" i="3"/>
  <c r="AN817" i="3"/>
  <c r="AO817" i="3" s="1"/>
  <c r="Y1182" i="3"/>
  <c r="AO1183" i="3"/>
  <c r="AK1185" i="3"/>
  <c r="AN1185" i="3"/>
  <c r="AO1185" i="3" s="1"/>
  <c r="Y978" i="3"/>
  <c r="AA978" i="3" s="1"/>
  <c r="AK1186" i="3"/>
  <c r="AN1186" i="3"/>
  <c r="AO1186" i="3" s="1"/>
  <c r="Y1187" i="3"/>
  <c r="AA1187" i="3" s="1"/>
  <c r="AO1188" i="3"/>
  <c r="AK818" i="3"/>
  <c r="AN818" i="3"/>
  <c r="AO818" i="3" s="1"/>
  <c r="Y954" i="3"/>
  <c r="AK1047" i="3"/>
  <c r="AN1047" i="3"/>
  <c r="AO1047" i="3" s="1"/>
  <c r="Y1190" i="3"/>
  <c r="AK1025" i="3"/>
  <c r="AN1025" i="3"/>
  <c r="AO1025" i="3" s="1"/>
  <c r="AO1191" i="3"/>
  <c r="Y1193" i="3"/>
  <c r="AK805" i="3"/>
  <c r="AN805" i="3"/>
  <c r="AO805" i="3" s="1"/>
  <c r="Y1194" i="3"/>
  <c r="AO1195" i="3"/>
  <c r="Y1196" i="3"/>
  <c r="AK1197" i="3"/>
  <c r="AN1197" i="3"/>
  <c r="AO1197" i="3" s="1"/>
  <c r="AO1198" i="3"/>
  <c r="Y2" i="3"/>
  <c r="AK3" i="3"/>
  <c r="AN3" i="3"/>
  <c r="AO3" i="3" s="1"/>
  <c r="AO24" i="3"/>
  <c r="Y1200" i="3"/>
  <c r="AK26" i="3"/>
  <c r="AN26" i="3"/>
  <c r="AO26" i="3" s="1"/>
  <c r="Y28" i="3"/>
  <c r="AK29" i="3"/>
  <c r="AN29" i="3"/>
  <c r="AO29" i="3" s="1"/>
  <c r="AO30" i="3"/>
  <c r="Y251" i="3"/>
  <c r="AK263" i="3"/>
  <c r="AN263" i="3"/>
  <c r="AO263" i="3" s="1"/>
  <c r="Y118" i="3"/>
  <c r="AK119" i="3"/>
  <c r="AN119" i="3"/>
  <c r="AO119" i="3" s="1"/>
  <c r="AO1202" i="3"/>
  <c r="Y1204" i="3"/>
  <c r="AK1205" i="3"/>
  <c r="AN1205" i="3"/>
  <c r="AO1205" i="3" s="1"/>
  <c r="AO1206" i="3"/>
  <c r="Y391" i="3"/>
  <c r="AK433" i="3"/>
  <c r="AH433" i="3"/>
  <c r="AN433" i="3"/>
  <c r="AO433" i="3" s="1"/>
  <c r="AJ333" i="3"/>
  <c r="Y120" i="3"/>
  <c r="AK121" i="3"/>
  <c r="Y121" i="3"/>
  <c r="AH121" i="3"/>
  <c r="AN121" i="3"/>
  <c r="AO121" i="3" s="1"/>
  <c r="AO1207" i="3"/>
  <c r="AJ1208" i="3"/>
  <c r="Y1209" i="3"/>
  <c r="AK1210" i="3"/>
  <c r="Y1210" i="3"/>
  <c r="AH1210" i="3"/>
  <c r="AN1210" i="3"/>
  <c r="AO1210" i="3" s="1"/>
  <c r="AJ458" i="3"/>
  <c r="Y558" i="3"/>
  <c r="AK478" i="3"/>
  <c r="Y478" i="3"/>
  <c r="AH478" i="3"/>
  <c r="AN478" i="3"/>
  <c r="AO478" i="3" s="1"/>
  <c r="AJ122" i="3"/>
  <c r="Y123" i="3"/>
  <c r="AO1211" i="3"/>
  <c r="AJ1212" i="3"/>
  <c r="Y1213" i="3"/>
  <c r="AO1214" i="3"/>
  <c r="AJ509" i="3"/>
  <c r="Y593" i="3"/>
  <c r="AK631" i="3"/>
  <c r="Y631" i="3"/>
  <c r="AH631" i="3"/>
  <c r="AN631" i="3"/>
  <c r="AO631" i="3" s="1"/>
  <c r="AJ341" i="3"/>
  <c r="Y124" i="3"/>
  <c r="AK125" i="3"/>
  <c r="Y125" i="3"/>
  <c r="AH125" i="3"/>
  <c r="AN125" i="3"/>
  <c r="AO125" i="3" s="1"/>
  <c r="AO1215" i="3"/>
  <c r="AJ1216" i="3"/>
  <c r="Y1217" i="3"/>
  <c r="AJ614" i="3"/>
  <c r="Y642" i="3"/>
  <c r="AK648" i="3"/>
  <c r="Y648" i="3"/>
  <c r="AH648" i="3"/>
  <c r="AN648" i="3"/>
  <c r="AO648" i="3" s="1"/>
  <c r="AJ344" i="3"/>
  <c r="Y126" i="3"/>
  <c r="AK1218" i="3"/>
  <c r="Y1218" i="3"/>
  <c r="AH1218" i="3"/>
  <c r="AN1218" i="3"/>
  <c r="AO1218" i="3" s="1"/>
  <c r="AJ1219" i="3"/>
  <c r="Y1220" i="3"/>
  <c r="AK538" i="3"/>
  <c r="Y538" i="3"/>
  <c r="AH538" i="3"/>
  <c r="AN538" i="3"/>
  <c r="AO538" i="3" s="1"/>
  <c r="AJ660" i="3"/>
  <c r="Y652" i="3"/>
  <c r="AK434" i="3"/>
  <c r="Y434" i="3"/>
  <c r="AH434" i="3"/>
  <c r="AN434" i="3"/>
  <c r="AO434" i="3" s="1"/>
  <c r="AJ1221" i="3"/>
  <c r="Y1222" i="3"/>
  <c r="AK127" i="3"/>
  <c r="Y127" i="3"/>
  <c r="AH127" i="3"/>
  <c r="AN127" i="3"/>
  <c r="AO127" i="3" s="1"/>
  <c r="AJ1223" i="3"/>
  <c r="Y1224" i="3"/>
  <c r="AK1225" i="3"/>
  <c r="Y1225" i="3"/>
  <c r="AH1225" i="3"/>
  <c r="AN1225" i="3"/>
  <c r="AO1225" i="3" s="1"/>
  <c r="Y748" i="3"/>
  <c r="AK793" i="3"/>
  <c r="Y793" i="3"/>
  <c r="AH793" i="3"/>
  <c r="AN793" i="3"/>
  <c r="AO793" i="3" s="1"/>
  <c r="AJ1226" i="3"/>
  <c r="Y857" i="3"/>
  <c r="AK791" i="3"/>
  <c r="Y791" i="3"/>
  <c r="AH791" i="3"/>
  <c r="AN791" i="3"/>
  <c r="AO791" i="3" s="1"/>
  <c r="AJ1227" i="3"/>
  <c r="Y1228" i="3"/>
  <c r="AK1229" i="3"/>
  <c r="Y1229" i="3"/>
  <c r="AH1229" i="3"/>
  <c r="AN1229" i="3"/>
  <c r="AO1229" i="3" s="1"/>
  <c r="AJ1230" i="3"/>
  <c r="Y1231" i="3"/>
  <c r="AK1232" i="3"/>
  <c r="Y1232" i="3"/>
  <c r="AH1232" i="3"/>
  <c r="AN1232" i="3"/>
  <c r="AO1232" i="3" s="1"/>
  <c r="AJ1233" i="3"/>
  <c r="Y1001" i="3"/>
  <c r="AK995" i="3"/>
  <c r="Y995" i="3"/>
  <c r="AH995" i="3"/>
  <c r="AN995" i="3"/>
  <c r="AO995" i="3" s="1"/>
  <c r="Y890" i="3"/>
  <c r="AJ837" i="3"/>
  <c r="Y850" i="3"/>
  <c r="AK802" i="3"/>
  <c r="Y802" i="3"/>
  <c r="AH802" i="3"/>
  <c r="AN802" i="3"/>
  <c r="AO802" i="3" s="1"/>
  <c r="AJ729" i="3"/>
  <c r="Y1234" i="3"/>
  <c r="AG1235" i="3"/>
  <c r="AF1235" i="3"/>
  <c r="AN1235" i="3"/>
  <c r="AO1235" i="3" s="1"/>
  <c r="AK965" i="3"/>
  <c r="AG968" i="3"/>
  <c r="AF968" i="3"/>
  <c r="AN968" i="3"/>
  <c r="AO968" i="3" s="1"/>
  <c r="AK950" i="3"/>
  <c r="AG1236" i="3"/>
  <c r="AF1236" i="3"/>
  <c r="AN1236" i="3"/>
  <c r="AO1236" i="3" s="1"/>
  <c r="AK997" i="3"/>
  <c r="AG1037" i="3"/>
  <c r="AF1037" i="3"/>
  <c r="AN1037" i="3"/>
  <c r="AO1037" i="3" s="1"/>
  <c r="AA1002" i="3"/>
  <c r="AK1002" i="3"/>
  <c r="AG1237" i="3"/>
  <c r="AF1237" i="3"/>
  <c r="AN1237" i="3"/>
  <c r="AO1237" i="3" s="1"/>
  <c r="AK1043" i="3"/>
  <c r="AG1038" i="3"/>
  <c r="AF1038" i="3"/>
  <c r="AN1038" i="3"/>
  <c r="AO1038" i="3" s="1"/>
  <c r="AK1018" i="3"/>
  <c r="AG1238" i="3"/>
  <c r="AF1238" i="3"/>
  <c r="AN1238" i="3"/>
  <c r="AO1238" i="3" s="1"/>
  <c r="AG774" i="3"/>
  <c r="AF774" i="3"/>
  <c r="AN774" i="3"/>
  <c r="AO774" i="3" s="1"/>
  <c r="AK787" i="3"/>
  <c r="AG808" i="3"/>
  <c r="AF808" i="3"/>
  <c r="AN808" i="3"/>
  <c r="AO808" i="3" s="1"/>
  <c r="AG755" i="3"/>
  <c r="AF755" i="3"/>
  <c r="AN755" i="3"/>
  <c r="AO755" i="3" s="1"/>
  <c r="AK736" i="3"/>
  <c r="AG1239" i="3"/>
  <c r="AF1239" i="3"/>
  <c r="AN1239" i="3"/>
  <c r="AO1239" i="3" s="1"/>
  <c r="AG1240" i="3"/>
  <c r="AF1240" i="3"/>
  <c r="AN1240" i="3"/>
  <c r="AO1240" i="3" s="1"/>
  <c r="AK1241" i="3"/>
  <c r="AG1242" i="3"/>
  <c r="AF1242" i="3"/>
  <c r="AN1242" i="3"/>
  <c r="AO1242" i="3" s="1"/>
  <c r="AK1023" i="3"/>
  <c r="AG1026" i="3"/>
  <c r="AF1026" i="3"/>
  <c r="AN1026" i="3"/>
  <c r="AO1026" i="3" s="1"/>
  <c r="AK984" i="3"/>
  <c r="AG1243" i="3"/>
  <c r="AF1243" i="3"/>
  <c r="AN1243" i="3"/>
  <c r="AO1243" i="3" s="1"/>
  <c r="AK1044" i="3"/>
  <c r="AG1244" i="3"/>
  <c r="AF1244" i="3"/>
  <c r="AN1244" i="3"/>
  <c r="AO1244" i="3" s="1"/>
  <c r="AG1245" i="3"/>
  <c r="AF1245" i="3"/>
  <c r="AN1245" i="3"/>
  <c r="AO1245" i="3" s="1"/>
  <c r="AK1246" i="3"/>
  <c r="AG738" i="3"/>
  <c r="AF738" i="3"/>
  <c r="AN738" i="3"/>
  <c r="AO738" i="3" s="1"/>
  <c r="AK761" i="3"/>
  <c r="AG775" i="3"/>
  <c r="AF775" i="3"/>
  <c r="AN775" i="3"/>
  <c r="AO775" i="3" s="1"/>
  <c r="AG1040" i="3"/>
  <c r="AF1040" i="3"/>
  <c r="AN1040" i="3"/>
  <c r="AO1040" i="3" s="1"/>
  <c r="AK1046" i="3"/>
  <c r="AG1247" i="3"/>
  <c r="AF1247" i="3"/>
  <c r="AN1247" i="3"/>
  <c r="AO1247" i="3" s="1"/>
  <c r="AK1030" i="3"/>
  <c r="AK1248" i="3"/>
  <c r="AG1249" i="3"/>
  <c r="AF1249" i="3"/>
  <c r="AN1249" i="3"/>
  <c r="AO1249" i="3" s="1"/>
  <c r="AK4" i="3"/>
  <c r="AG5" i="3"/>
  <c r="AF5" i="3"/>
  <c r="AN5" i="3"/>
  <c r="AO5" i="3" s="1"/>
  <c r="AK6" i="3"/>
  <c r="AG7" i="3"/>
  <c r="AF7" i="3"/>
  <c r="AN7" i="3"/>
  <c r="AO7" i="3" s="1"/>
  <c r="AK1250" i="3"/>
  <c r="AG31" i="3"/>
  <c r="AF31" i="3"/>
  <c r="AN31" i="3"/>
  <c r="AO31" i="3" s="1"/>
  <c r="AK32" i="3"/>
  <c r="AG33" i="3"/>
  <c r="AF33" i="3"/>
  <c r="AN33" i="3"/>
  <c r="AO33" i="3" s="1"/>
  <c r="AK34" i="3"/>
  <c r="AG35" i="3"/>
  <c r="AF35" i="3"/>
  <c r="AN35" i="3"/>
  <c r="AO35" i="3" s="1"/>
  <c r="AK36" i="3"/>
  <c r="AG1251" i="3"/>
  <c r="AF1251" i="3"/>
  <c r="AN1251" i="3"/>
  <c r="AO1251" i="3" s="1"/>
  <c r="AA37" i="3"/>
  <c r="AK37" i="3"/>
  <c r="AG259" i="3"/>
  <c r="AF259" i="3"/>
  <c r="AN259" i="3"/>
  <c r="AO259" i="3" s="1"/>
  <c r="AA260" i="3"/>
  <c r="AK260" i="3"/>
  <c r="AG38" i="3"/>
  <c r="AF38" i="3"/>
  <c r="AN38" i="3"/>
  <c r="AO38" i="3" s="1"/>
  <c r="AK128" i="3"/>
  <c r="AG129" i="3"/>
  <c r="AF129" i="3"/>
  <c r="AN129" i="3"/>
  <c r="AO129" i="3" s="1"/>
  <c r="AK1252" i="3"/>
  <c r="AG1253" i="3"/>
  <c r="AF1253" i="3"/>
  <c r="AN1253" i="3"/>
  <c r="AO1253" i="3" s="1"/>
  <c r="AA1254" i="3"/>
  <c r="AK1254" i="3"/>
  <c r="AG257" i="3"/>
  <c r="AF257" i="3"/>
  <c r="AN257" i="3"/>
  <c r="AO257" i="3" s="1"/>
  <c r="AK383" i="3"/>
  <c r="AG389" i="3"/>
  <c r="AF389" i="3"/>
  <c r="AN389" i="3"/>
  <c r="AO389" i="3" s="1"/>
  <c r="AK382" i="3"/>
  <c r="AG332" i="3"/>
  <c r="AF332" i="3"/>
  <c r="AN332" i="3"/>
  <c r="AO332" i="3" s="1"/>
  <c r="AA130" i="3"/>
  <c r="AK130" i="3"/>
  <c r="AG131" i="3"/>
  <c r="AF131" i="3"/>
  <c r="AN131" i="3"/>
  <c r="AO131" i="3" s="1"/>
  <c r="AA132" i="3"/>
  <c r="AK132" i="3"/>
  <c r="AG1255" i="3"/>
  <c r="AF1255" i="3"/>
  <c r="AN1255" i="3"/>
  <c r="AO1255" i="3" s="1"/>
  <c r="AA1256" i="3"/>
  <c r="AK1256" i="3"/>
  <c r="AG1257" i="3"/>
  <c r="AF1257" i="3"/>
  <c r="AN1257" i="3"/>
  <c r="AO1257" i="3" s="1"/>
  <c r="AK1258" i="3"/>
  <c r="AG394" i="3"/>
  <c r="AF394" i="3"/>
  <c r="AN394" i="3"/>
  <c r="AO394" i="3" s="1"/>
  <c r="AK610" i="3"/>
  <c r="AG521" i="3"/>
  <c r="AF521" i="3"/>
  <c r="AN521" i="3"/>
  <c r="AO521" i="3" s="1"/>
  <c r="AK481" i="3"/>
  <c r="AG375" i="3"/>
  <c r="AF375" i="3"/>
  <c r="AN375" i="3"/>
  <c r="AO375" i="3" s="1"/>
  <c r="AK133" i="3"/>
  <c r="AG134" i="3"/>
  <c r="AF134" i="3"/>
  <c r="AN134" i="3"/>
  <c r="AO134" i="3" s="1"/>
  <c r="AA1259" i="3"/>
  <c r="AK1259" i="3"/>
  <c r="AG1260" i="3"/>
  <c r="AF1260" i="3"/>
  <c r="AN1260" i="3"/>
  <c r="AO1260" i="3" s="1"/>
  <c r="AK1261" i="3"/>
  <c r="AG1262" i="3"/>
  <c r="AF1262" i="3"/>
  <c r="AN1262" i="3"/>
  <c r="AO1262" i="3" s="1"/>
  <c r="AA370" i="3"/>
  <c r="AK370" i="3"/>
  <c r="AG600" i="3"/>
  <c r="AF600" i="3"/>
  <c r="AN600" i="3"/>
  <c r="AO600" i="3" s="1"/>
  <c r="AA680" i="3"/>
  <c r="AK680" i="3"/>
  <c r="AG622" i="3"/>
  <c r="AF622" i="3"/>
  <c r="AN622" i="3"/>
  <c r="AO622" i="3" s="1"/>
  <c r="AA555" i="3"/>
  <c r="AK555" i="3"/>
  <c r="AG400" i="3"/>
  <c r="AF400" i="3"/>
  <c r="AN400" i="3"/>
  <c r="AO400" i="3" s="1"/>
  <c r="AK135" i="3"/>
  <c r="AG136" i="3"/>
  <c r="AF136" i="3"/>
  <c r="AN136" i="3"/>
  <c r="AO136" i="3" s="1"/>
  <c r="AA1263" i="3"/>
  <c r="AK1263" i="3"/>
  <c r="AG1264" i="3"/>
  <c r="AF1264" i="3"/>
  <c r="AN1264" i="3"/>
  <c r="AO1264" i="3" s="1"/>
  <c r="AK1265" i="3"/>
  <c r="AA526" i="3"/>
  <c r="AK526" i="3"/>
  <c r="AG623" i="3"/>
  <c r="AF623" i="3"/>
  <c r="AN623" i="3"/>
  <c r="AO623" i="3" s="1"/>
  <c r="AK669" i="3"/>
  <c r="AG638" i="3"/>
  <c r="AF638" i="3"/>
  <c r="AN638" i="3"/>
  <c r="AO638" i="3" s="1"/>
  <c r="AA598" i="3"/>
  <c r="AK598" i="3"/>
  <c r="AG384" i="3"/>
  <c r="AF384" i="3"/>
  <c r="AN384" i="3"/>
  <c r="AO384" i="3" s="1"/>
  <c r="AK137" i="3"/>
  <c r="AG138" i="3"/>
  <c r="AF138" i="3"/>
  <c r="AN138" i="3"/>
  <c r="AO138" i="3" s="1"/>
  <c r="AA1266" i="3"/>
  <c r="AK1266" i="3"/>
  <c r="AG1267" i="3"/>
  <c r="AF1267" i="3"/>
  <c r="AN1267" i="3"/>
  <c r="AO1267" i="3" s="1"/>
  <c r="AK1268" i="3"/>
  <c r="AG587" i="3"/>
  <c r="AF587" i="3"/>
  <c r="AN587" i="3"/>
  <c r="AO587" i="3" s="1"/>
  <c r="AK678" i="3"/>
  <c r="AG694" i="3"/>
  <c r="AF694" i="3"/>
  <c r="AN694" i="3"/>
  <c r="AO694" i="3" s="1"/>
  <c r="AK668" i="3"/>
  <c r="AG549" i="3"/>
  <c r="AF549" i="3"/>
  <c r="AN549" i="3"/>
  <c r="AO549" i="3" s="1"/>
  <c r="AA380" i="3"/>
  <c r="AK380" i="3"/>
  <c r="AG139" i="3"/>
  <c r="AF139" i="3"/>
  <c r="AN139" i="3"/>
  <c r="AO139" i="3" s="1"/>
  <c r="AA276" i="3"/>
  <c r="AK276" i="3"/>
  <c r="AG1269" i="3"/>
  <c r="AF1269" i="3"/>
  <c r="AN1269" i="3"/>
  <c r="AO1269" i="3" s="1"/>
  <c r="AA1270" i="3"/>
  <c r="AO1270" i="3"/>
  <c r="AO1271" i="3"/>
  <c r="Z1272" i="3"/>
  <c r="Y1272" i="3"/>
  <c r="X1272" i="3"/>
  <c r="AN1272" i="3"/>
  <c r="AO1272" i="3" s="1"/>
  <c r="AO1273" i="3"/>
  <c r="Z644" i="3"/>
  <c r="Y644" i="3"/>
  <c r="X644" i="3"/>
  <c r="AN644" i="3"/>
  <c r="AO644" i="3" s="1"/>
  <c r="Z698" i="3"/>
  <c r="Y698" i="3"/>
  <c r="X698" i="3"/>
  <c r="AN698" i="3"/>
  <c r="AO698" i="3" s="1"/>
  <c r="Z627" i="3"/>
  <c r="Y627" i="3"/>
  <c r="X627" i="3"/>
  <c r="AN627" i="3"/>
  <c r="AO627" i="3" s="1"/>
  <c r="Z1274" i="3"/>
  <c r="Y1274" i="3"/>
  <c r="X1274" i="3"/>
  <c r="AN1274" i="3"/>
  <c r="AO1274" i="3" s="1"/>
  <c r="AO1275" i="3"/>
  <c r="Z342" i="3"/>
  <c r="Y342" i="3"/>
  <c r="X342" i="3"/>
  <c r="AN342" i="3"/>
  <c r="AO342" i="3" s="1"/>
  <c r="AO1276" i="3"/>
  <c r="Z1277" i="3"/>
  <c r="Y1277" i="3"/>
  <c r="X1277" i="3"/>
  <c r="AN1277" i="3"/>
  <c r="AO1277" i="3" s="1"/>
  <c r="AO1278" i="3"/>
  <c r="Z140" i="3"/>
  <c r="Y140" i="3"/>
  <c r="X140" i="3"/>
  <c r="AN140" i="3"/>
  <c r="AO140" i="3" s="1"/>
  <c r="Z1279" i="3"/>
  <c r="Y1279" i="3"/>
  <c r="X1279" i="3"/>
  <c r="AN1279" i="3"/>
  <c r="AO1279" i="3" s="1"/>
  <c r="Z1280" i="3"/>
  <c r="Y1280" i="3"/>
  <c r="X1280" i="3"/>
  <c r="AN1280" i="3"/>
  <c r="AO1280" i="3" s="1"/>
  <c r="AO1281" i="3"/>
  <c r="Z852" i="3"/>
  <c r="Y852" i="3"/>
  <c r="X852" i="3"/>
  <c r="AA852" i="3" s="1"/>
  <c r="AN852" i="3"/>
  <c r="AO852" i="3" s="1"/>
  <c r="Z889" i="3"/>
  <c r="Y889" i="3"/>
  <c r="X889" i="3"/>
  <c r="AA889" i="3" s="1"/>
  <c r="AN889" i="3"/>
  <c r="AO889" i="3" s="1"/>
  <c r="Z731" i="3"/>
  <c r="Y731" i="3"/>
  <c r="X731" i="3"/>
  <c r="AA731" i="3" s="1"/>
  <c r="AN731" i="3"/>
  <c r="AO731" i="3" s="1"/>
  <c r="AO1282" i="3"/>
  <c r="Z1283" i="3"/>
  <c r="Y1283" i="3"/>
  <c r="X1283" i="3"/>
  <c r="AA1283" i="3" s="1"/>
  <c r="AO1283" i="3"/>
  <c r="AN1283" i="3"/>
  <c r="Z949" i="3"/>
  <c r="Y949" i="3"/>
  <c r="X949" i="3"/>
  <c r="AA949" i="3" s="1"/>
  <c r="AN949" i="3"/>
  <c r="AO949" i="3" s="1"/>
  <c r="Z1284" i="3"/>
  <c r="Y1284" i="3"/>
  <c r="X1284" i="3"/>
  <c r="AA1284" i="3" s="1"/>
  <c r="AN1284" i="3"/>
  <c r="AO1284" i="3" s="1"/>
  <c r="AO1285" i="3"/>
  <c r="Z1286" i="3"/>
  <c r="Y1286" i="3"/>
  <c r="X1286" i="3"/>
  <c r="AN1286" i="3"/>
  <c r="AO1286" i="3" s="1"/>
  <c r="Z1287" i="3"/>
  <c r="Y1287" i="3"/>
  <c r="X1287" i="3"/>
  <c r="AN1287" i="3"/>
  <c r="AO1287" i="3" s="1"/>
  <c r="AO1288" i="3"/>
  <c r="Z1289" i="3"/>
  <c r="Y1289" i="3"/>
  <c r="X1289" i="3"/>
  <c r="AN1289" i="3"/>
  <c r="AO1289" i="3" s="1"/>
  <c r="Z1290" i="3"/>
  <c r="Y1290" i="3"/>
  <c r="X1290" i="3"/>
  <c r="AN1290" i="3"/>
  <c r="AO1290" i="3" s="1"/>
  <c r="Z1291" i="3"/>
  <c r="Y1291" i="3"/>
  <c r="X1291" i="3"/>
  <c r="AN1291" i="3"/>
  <c r="AO1291" i="3" s="1"/>
  <c r="Z862" i="3"/>
  <c r="Y862" i="3"/>
  <c r="X862" i="3"/>
  <c r="AA862" i="3" s="1"/>
  <c r="AN862" i="3"/>
  <c r="AO862" i="3" s="1"/>
  <c r="Z882" i="3"/>
  <c r="Y882" i="3"/>
  <c r="X882" i="3"/>
  <c r="AA882" i="3" s="1"/>
  <c r="AN882" i="3"/>
  <c r="AO882" i="3" s="1"/>
  <c r="Z730" i="3"/>
  <c r="Y730" i="3"/>
  <c r="X730" i="3"/>
  <c r="AA730" i="3" s="1"/>
  <c r="AN730" i="3"/>
  <c r="AO730" i="3" s="1"/>
  <c r="AO1292" i="3"/>
  <c r="Z1293" i="3"/>
  <c r="Y1293" i="3"/>
  <c r="X1293" i="3"/>
  <c r="AA1293" i="3" s="1"/>
  <c r="AN1293" i="3"/>
  <c r="AO1293" i="3" s="1"/>
  <c r="AO1294" i="3"/>
  <c r="Z929" i="3"/>
  <c r="Y929" i="3"/>
  <c r="X929" i="3"/>
  <c r="AA929" i="3" s="1"/>
  <c r="AN929" i="3"/>
  <c r="AO929" i="3" s="1"/>
  <c r="Z946" i="3"/>
  <c r="Y946" i="3"/>
  <c r="X946" i="3"/>
  <c r="AA946" i="3" s="1"/>
  <c r="AN946" i="3"/>
  <c r="AO946" i="3" s="1"/>
  <c r="Z1024" i="3"/>
  <c r="Y1024" i="3"/>
  <c r="X1024" i="3"/>
  <c r="AN1024" i="3"/>
  <c r="AO1024" i="3" s="1"/>
  <c r="Z1012" i="3"/>
  <c r="Y1012" i="3"/>
  <c r="X1012" i="3"/>
  <c r="AN1012" i="3"/>
  <c r="AO1012" i="3" s="1"/>
  <c r="AO1295" i="3"/>
  <c r="Z1013" i="3"/>
  <c r="Y1013" i="3"/>
  <c r="X1013" i="3"/>
  <c r="AA1013" i="3" s="1"/>
  <c r="AN1013" i="3"/>
  <c r="AO1013" i="3" s="1"/>
  <c r="Z897" i="3"/>
  <c r="Y897" i="3"/>
  <c r="X897" i="3"/>
  <c r="AA897" i="3" s="1"/>
  <c r="AN897" i="3"/>
  <c r="AO897" i="3" s="1"/>
  <c r="Z888" i="3"/>
  <c r="Y888" i="3"/>
  <c r="X888" i="3"/>
  <c r="AA888" i="3" s="1"/>
  <c r="AN888" i="3"/>
  <c r="AO888" i="3" s="1"/>
  <c r="Z880" i="3"/>
  <c r="Y880" i="3"/>
  <c r="X880" i="3"/>
  <c r="AA880" i="3" s="1"/>
  <c r="AN880" i="3"/>
  <c r="AO880" i="3" s="1"/>
  <c r="Z1296" i="3"/>
  <c r="Y1296" i="3"/>
  <c r="X1296" i="3"/>
  <c r="AA1296" i="3" s="1"/>
  <c r="AN1296" i="3"/>
  <c r="AO1296" i="3" s="1"/>
  <c r="AO1297" i="3"/>
  <c r="Z1298" i="3"/>
  <c r="Y1298" i="3"/>
  <c r="X1298" i="3"/>
  <c r="AA1298" i="3" s="1"/>
  <c r="AN1298" i="3"/>
  <c r="AO1298" i="3" s="1"/>
  <c r="AO1299" i="3"/>
  <c r="Z1009" i="3"/>
  <c r="Y1009" i="3"/>
  <c r="X1009" i="3"/>
  <c r="AA1009" i="3" s="1"/>
  <c r="AN1009" i="3"/>
  <c r="AO1009" i="3" s="1"/>
  <c r="Z1035" i="3"/>
  <c r="Y1035" i="3"/>
  <c r="X1035" i="3"/>
  <c r="AA1035" i="3" s="1"/>
  <c r="AN1035" i="3"/>
  <c r="AO1035" i="3" s="1"/>
  <c r="AO1300" i="3"/>
  <c r="Z1301" i="3"/>
  <c r="Y1301" i="3"/>
  <c r="X1301" i="3"/>
  <c r="AA1301" i="3" s="1"/>
  <c r="AN1301" i="3"/>
  <c r="AO1301" i="3" s="1"/>
  <c r="Z868" i="3"/>
  <c r="Y868" i="3"/>
  <c r="X868" i="3"/>
  <c r="AA868" i="3" s="1"/>
  <c r="AN868" i="3"/>
  <c r="AO868" i="3" s="1"/>
  <c r="Z895" i="3"/>
  <c r="Y895" i="3"/>
  <c r="X895" i="3"/>
  <c r="AA895" i="3" s="1"/>
  <c r="AN895" i="3"/>
  <c r="AO895" i="3" s="1"/>
  <c r="Z801" i="3"/>
  <c r="Y801" i="3"/>
  <c r="X801" i="3"/>
  <c r="AA801" i="3" s="1"/>
  <c r="AN801" i="3"/>
  <c r="AO801" i="3" s="1"/>
  <c r="AO1302" i="3"/>
  <c r="Z1303" i="3"/>
  <c r="Y1303" i="3"/>
  <c r="X1303" i="3"/>
  <c r="AA1303" i="3" s="1"/>
  <c r="AN1303" i="3"/>
  <c r="AO1303" i="3" s="1"/>
  <c r="Z1304" i="3"/>
  <c r="Y1304" i="3"/>
  <c r="X1304" i="3"/>
  <c r="AA1304" i="3" s="1"/>
  <c r="AN1304" i="3"/>
  <c r="AO1304" i="3" s="1"/>
  <c r="AO1305" i="3"/>
  <c r="Z1029" i="3"/>
  <c r="Y1029" i="3"/>
  <c r="X1029" i="3"/>
  <c r="AA1029" i="3" s="1"/>
  <c r="AN1029" i="3"/>
  <c r="AO1029" i="3" s="1"/>
  <c r="Z1306" i="3"/>
  <c r="Y1306" i="3"/>
  <c r="X1306" i="3"/>
  <c r="AA1306" i="3" s="1"/>
  <c r="AN1306" i="3"/>
  <c r="AO1306" i="3" s="1"/>
  <c r="Z735" i="3"/>
  <c r="Y735" i="3"/>
  <c r="X735" i="3"/>
  <c r="AA735" i="3" s="1"/>
  <c r="AN735" i="3"/>
  <c r="AO735" i="3" s="1"/>
  <c r="Z843" i="3"/>
  <c r="Y843" i="3"/>
  <c r="X843" i="3"/>
  <c r="AA843" i="3" s="1"/>
  <c r="AN843" i="3"/>
  <c r="AO843" i="3" s="1"/>
  <c r="Z1307" i="3"/>
  <c r="Y1307" i="3"/>
  <c r="X1307" i="3"/>
  <c r="AA1307" i="3" s="1"/>
  <c r="AN1307" i="3"/>
  <c r="AO1307" i="3" s="1"/>
  <c r="AO1308" i="3"/>
  <c r="Z1309" i="3"/>
  <c r="Y1309" i="3"/>
  <c r="X1309" i="3"/>
  <c r="AA1309" i="3" s="1"/>
  <c r="AN1309" i="3"/>
  <c r="AO1309" i="3" s="1"/>
  <c r="AO1310" i="3"/>
  <c r="Z1311" i="3"/>
  <c r="Y1311" i="3"/>
  <c r="X1311" i="3"/>
  <c r="AA1311" i="3" s="1"/>
  <c r="AN1311" i="3"/>
  <c r="AO1311" i="3" s="1"/>
  <c r="AO1312" i="3"/>
  <c r="Z8" i="3"/>
  <c r="Y8" i="3"/>
  <c r="X8" i="3"/>
  <c r="AA8" i="3" s="1"/>
  <c r="AN8" i="3"/>
  <c r="AO8" i="3" s="1"/>
  <c r="AO39" i="3"/>
  <c r="Z40" i="3"/>
  <c r="Y40" i="3"/>
  <c r="X40" i="3"/>
  <c r="AA40" i="3" s="1"/>
  <c r="AN40" i="3"/>
  <c r="AO40" i="3" s="1"/>
  <c r="AO41" i="3"/>
  <c r="Z42" i="3"/>
  <c r="Y42" i="3"/>
  <c r="X42" i="3"/>
  <c r="AA42" i="3" s="1"/>
  <c r="AN42" i="3"/>
  <c r="AO42" i="3" s="1"/>
  <c r="AO43" i="3"/>
  <c r="Z1313" i="3"/>
  <c r="Y1313" i="3"/>
  <c r="X1313" i="3"/>
  <c r="AA1313" i="3" s="1"/>
  <c r="AN1313" i="3"/>
  <c r="AO1313" i="3" s="1"/>
  <c r="AO44" i="3"/>
  <c r="Z45" i="3"/>
  <c r="Y45" i="3"/>
  <c r="X45" i="3"/>
  <c r="AA45" i="3" s="1"/>
  <c r="AN45" i="3"/>
  <c r="AO45" i="3" s="1"/>
  <c r="AO46" i="3"/>
  <c r="Z47" i="3"/>
  <c r="Y47" i="3"/>
  <c r="X47" i="3"/>
  <c r="AA47" i="3" s="1"/>
  <c r="AN47" i="3"/>
  <c r="AO47" i="3" s="1"/>
  <c r="AO48" i="3"/>
  <c r="Z49" i="3"/>
  <c r="Y49" i="3"/>
  <c r="X49" i="3"/>
  <c r="AA49" i="3" s="1"/>
  <c r="AN49" i="3"/>
  <c r="AO49" i="3" s="1"/>
  <c r="AO141" i="3"/>
  <c r="Z1314" i="3"/>
  <c r="Y1314" i="3"/>
  <c r="X1314" i="3"/>
  <c r="AN1314" i="3"/>
  <c r="AO1314" i="3" s="1"/>
  <c r="Z261" i="3"/>
  <c r="Y261" i="3"/>
  <c r="X261" i="3"/>
  <c r="AN261" i="3"/>
  <c r="AO261" i="3" s="1"/>
  <c r="Z339" i="3"/>
  <c r="Y339" i="3"/>
  <c r="X339" i="3"/>
  <c r="AN339" i="3"/>
  <c r="AO339" i="3" s="1"/>
  <c r="Z142" i="3"/>
  <c r="Y142" i="3"/>
  <c r="X142" i="3"/>
  <c r="AN142" i="3"/>
  <c r="AO142" i="3" s="1"/>
  <c r="AO143" i="3"/>
  <c r="Z144" i="3"/>
  <c r="Y144" i="3"/>
  <c r="X144" i="3"/>
  <c r="AN144" i="3"/>
  <c r="AO144" i="3" s="1"/>
  <c r="AO1315" i="3"/>
  <c r="Z1316" i="3"/>
  <c r="Y1316" i="3"/>
  <c r="X1316" i="3"/>
  <c r="AN1316" i="3"/>
  <c r="AO1316" i="3" s="1"/>
  <c r="Z453" i="3"/>
  <c r="Y453" i="3"/>
  <c r="X453" i="3"/>
  <c r="AN453" i="3"/>
  <c r="AO453" i="3" s="1"/>
  <c r="Z475" i="3"/>
  <c r="Y475" i="3"/>
  <c r="X475" i="3"/>
  <c r="AN475" i="3"/>
  <c r="AO475" i="3" s="1"/>
  <c r="Z272" i="3"/>
  <c r="Y272" i="3"/>
  <c r="X272" i="3"/>
  <c r="AN272" i="3"/>
  <c r="AO272" i="3" s="1"/>
  <c r="AO145" i="3"/>
  <c r="Z146" i="3"/>
  <c r="Y146" i="3"/>
  <c r="X146" i="3"/>
  <c r="AN146" i="3"/>
  <c r="AO146" i="3" s="1"/>
  <c r="AO1317" i="3"/>
  <c r="Z1318" i="3"/>
  <c r="Y1318" i="3"/>
  <c r="X1318" i="3"/>
  <c r="AN1318" i="3"/>
  <c r="AO1318" i="3" s="1"/>
  <c r="AO1319" i="3"/>
  <c r="Z346" i="3"/>
  <c r="Y346" i="3"/>
  <c r="X346" i="3"/>
  <c r="AN346" i="3"/>
  <c r="AO346" i="3" s="1"/>
  <c r="Z594" i="3"/>
  <c r="Y594" i="3"/>
  <c r="X594" i="3"/>
  <c r="AN594" i="3"/>
  <c r="AO594" i="3" s="1"/>
  <c r="Z544" i="3"/>
  <c r="Y544" i="3"/>
  <c r="X544" i="3"/>
  <c r="AN544" i="3"/>
  <c r="AO544" i="3" s="1"/>
  <c r="AI148" i="3"/>
  <c r="AH1320" i="3"/>
  <c r="AG1320" i="3"/>
  <c r="AF1320" i="3"/>
  <c r="AJ292" i="3"/>
  <c r="AK292" i="3"/>
  <c r="AI292" i="3"/>
  <c r="AH292" i="3"/>
  <c r="AN292" i="3"/>
  <c r="AO292" i="3" s="1"/>
  <c r="AF1322" i="3"/>
  <c r="AH1322" i="3"/>
  <c r="AG1322" i="3"/>
  <c r="AK1323" i="3"/>
  <c r="AJ1323" i="3"/>
  <c r="AI1323" i="3"/>
  <c r="Y699" i="3"/>
  <c r="Z699" i="3"/>
  <c r="X699" i="3"/>
  <c r="AN681" i="3"/>
  <c r="AO681" i="3" s="1"/>
  <c r="AK621" i="3"/>
  <c r="AH557" i="3"/>
  <c r="AG557" i="3"/>
  <c r="AF557" i="3"/>
  <c r="AJ153" i="3"/>
  <c r="AK153" i="3"/>
  <c r="AI153" i="3"/>
  <c r="AH153" i="3"/>
  <c r="AN153" i="3"/>
  <c r="AO153" i="3" s="1"/>
  <c r="AK1327" i="3"/>
  <c r="AJ1327" i="3"/>
  <c r="AI1327" i="3"/>
  <c r="Y677" i="3"/>
  <c r="Z677" i="3"/>
  <c r="X677" i="3"/>
  <c r="AN591" i="3"/>
  <c r="AO591" i="3" s="1"/>
  <c r="AK1329" i="3"/>
  <c r="AO1330" i="3"/>
  <c r="AI829" i="3"/>
  <c r="AH902" i="3"/>
  <c r="AG902" i="3"/>
  <c r="AF902" i="3"/>
  <c r="AO1333" i="3"/>
  <c r="AJ1335" i="3"/>
  <c r="AK1335" i="3"/>
  <c r="AI1335" i="3"/>
  <c r="AH1335" i="3"/>
  <c r="AN1335" i="3"/>
  <c r="AO1335" i="3" s="1"/>
  <c r="AK1337" i="3"/>
  <c r="AJ1337" i="3"/>
  <c r="AI1337" i="3"/>
  <c r="AO1341" i="3"/>
  <c r="Y1342" i="3"/>
  <c r="Z1342" i="3"/>
  <c r="X1342" i="3"/>
  <c r="AN1343" i="3"/>
  <c r="AO1343" i="3" s="1"/>
  <c r="AK1344" i="3"/>
  <c r="AI1346" i="3"/>
  <c r="AH1347" i="3"/>
  <c r="AG1347" i="3"/>
  <c r="AF1347" i="3"/>
  <c r="Y1350" i="3"/>
  <c r="Z1350" i="3"/>
  <c r="X1350" i="3"/>
  <c r="AA1350" i="3" s="1"/>
  <c r="AK1017" i="3"/>
  <c r="AO1352" i="3"/>
  <c r="AI869" i="3"/>
  <c r="AN782" i="3"/>
  <c r="AO782" i="3" s="1"/>
  <c r="AN51" i="3"/>
  <c r="AO51" i="3" s="1"/>
  <c r="AN53" i="3"/>
  <c r="AO53" i="3" s="1"/>
  <c r="AN57" i="3"/>
  <c r="AO57" i="3" s="1"/>
  <c r="AN253" i="3"/>
  <c r="AO253" i="3" s="1"/>
  <c r="AN154" i="3"/>
  <c r="AO154" i="3" s="1"/>
  <c r="AN1364" i="3"/>
  <c r="AO1364" i="3" s="1"/>
  <c r="AN357" i="3"/>
  <c r="AO357" i="3" s="1"/>
  <c r="AN159" i="3"/>
  <c r="AO159" i="3" s="1"/>
  <c r="AN502" i="3"/>
  <c r="AO502" i="3" s="1"/>
  <c r="AN160" i="3"/>
  <c r="AO160" i="3" s="1"/>
  <c r="AN402" i="3"/>
  <c r="AO402" i="3" s="1"/>
  <c r="AN568" i="3"/>
  <c r="AO568" i="3" s="1"/>
  <c r="AN164" i="3"/>
  <c r="AO164" i="3" s="1"/>
  <c r="AN697" i="3"/>
  <c r="AO697" i="3" s="1"/>
  <c r="AN300" i="3"/>
  <c r="AO300" i="3" s="1"/>
  <c r="AN536" i="3"/>
  <c r="AO536" i="3" s="1"/>
  <c r="AN710" i="3"/>
  <c r="AO710" i="3" s="1"/>
  <c r="AN308" i="3"/>
  <c r="AO308" i="3" s="1"/>
  <c r="Y1369" i="3"/>
  <c r="X1369" i="3"/>
  <c r="Z1369" i="3"/>
  <c r="AN914" i="3"/>
  <c r="AO914" i="3" s="1"/>
  <c r="AK1374" i="3"/>
  <c r="AI1374" i="3"/>
  <c r="AJ1374" i="3"/>
  <c r="AK879" i="3"/>
  <c r="AI879" i="3"/>
  <c r="AJ879" i="3"/>
  <c r="Y956" i="3"/>
  <c r="X956" i="3"/>
  <c r="AA956" i="3" s="1"/>
  <c r="Z956" i="3"/>
  <c r="AN1014" i="3"/>
  <c r="AO1014" i="3" s="1"/>
  <c r="AF61" i="3"/>
  <c r="AH61" i="3"/>
  <c r="AG61" i="3"/>
  <c r="AI62" i="3"/>
  <c r="AK62" i="3"/>
  <c r="AN63" i="3"/>
  <c r="AO63" i="3" s="1"/>
  <c r="AH166" i="3"/>
  <c r="AG166" i="3"/>
  <c r="AF166" i="3"/>
  <c r="AF172" i="3"/>
  <c r="AH172" i="3"/>
  <c r="AG172" i="3"/>
  <c r="AI1407" i="3"/>
  <c r="AK1407" i="3"/>
  <c r="AN1408" i="3"/>
  <c r="AO1408" i="3" s="1"/>
  <c r="AH596" i="3"/>
  <c r="AG596" i="3"/>
  <c r="AF596" i="3"/>
  <c r="X1070" i="3"/>
  <c r="AA1070" i="3" s="1"/>
  <c r="AI1070" i="3"/>
  <c r="X1074" i="3"/>
  <c r="AA1074" i="3" s="1"/>
  <c r="AI1074" i="3"/>
  <c r="X1076" i="3"/>
  <c r="AA1076" i="3" s="1"/>
  <c r="AI1076" i="3"/>
  <c r="AI1078" i="3"/>
  <c r="X1079" i="3"/>
  <c r="AA1079" i="3" s="1"/>
  <c r="X1081" i="3"/>
  <c r="AA1081" i="3" s="1"/>
  <c r="AI1083" i="3"/>
  <c r="X1084" i="3"/>
  <c r="AA1084" i="3" s="1"/>
  <c r="X239" i="3"/>
  <c r="AA239" i="3" s="1"/>
  <c r="X1085" i="3"/>
  <c r="AA1085" i="3" s="1"/>
  <c r="AI1086" i="3"/>
  <c r="AI85" i="3"/>
  <c r="AI87" i="3"/>
  <c r="X1089" i="3"/>
  <c r="AA1089" i="3" s="1"/>
  <c r="AI89" i="3"/>
  <c r="X1090" i="3"/>
  <c r="AA1090" i="3" s="1"/>
  <c r="AI1090" i="3"/>
  <c r="AI279" i="3"/>
  <c r="X92" i="3"/>
  <c r="AI1093" i="3"/>
  <c r="X413" i="3"/>
  <c r="AA413" i="3" s="1"/>
  <c r="X1095" i="3"/>
  <c r="AA1095" i="3" s="1"/>
  <c r="AI1096" i="3"/>
  <c r="X607" i="3"/>
  <c r="AA607" i="3" s="1"/>
  <c r="AI607" i="3"/>
  <c r="AI1099" i="3"/>
  <c r="X232" i="3"/>
  <c r="AA232" i="3" s="1"/>
  <c r="X1101" i="3"/>
  <c r="AA1101" i="3" s="1"/>
  <c r="AI1101" i="3"/>
  <c r="AI939" i="3"/>
  <c r="X1103" i="3"/>
  <c r="AA1103" i="3" s="1"/>
  <c r="AI1103" i="3"/>
  <c r="X1104" i="3"/>
  <c r="AA1104" i="3" s="1"/>
  <c r="AI1104" i="3"/>
  <c r="AI1105" i="3"/>
  <c r="X1015" i="3"/>
  <c r="AA1015" i="3" s="1"/>
  <c r="X1107" i="3"/>
  <c r="AA1107" i="3" s="1"/>
  <c r="AI1107" i="3"/>
  <c r="X923" i="3"/>
  <c r="AA923" i="3" s="1"/>
  <c r="X1110" i="3"/>
  <c r="AA1110" i="3" s="1"/>
  <c r="AI971" i="3"/>
  <c r="AI1113" i="3"/>
  <c r="AI1041" i="3"/>
  <c r="AI12" i="3"/>
  <c r="AI94" i="3"/>
  <c r="AI96" i="3"/>
  <c r="AI98" i="3"/>
  <c r="AI100" i="3"/>
  <c r="AI1121" i="3"/>
  <c r="AI315" i="3"/>
  <c r="AI101" i="3"/>
  <c r="AI1122" i="3"/>
  <c r="AI329" i="3"/>
  <c r="AI104" i="3"/>
  <c r="AI426" i="3"/>
  <c r="AI320" i="3"/>
  <c r="X337" i="3"/>
  <c r="AA337" i="3" s="1"/>
  <c r="AF337" i="3"/>
  <c r="Z111" i="3"/>
  <c r="AI112" i="3"/>
  <c r="AJ113" i="3"/>
  <c r="X1162" i="3"/>
  <c r="AA1162" i="3" s="1"/>
  <c r="AF1162" i="3"/>
  <c r="Z1163" i="3"/>
  <c r="AI347" i="3"/>
  <c r="AJ462" i="3"/>
  <c r="X450" i="3"/>
  <c r="AF450" i="3"/>
  <c r="Z412" i="3"/>
  <c r="AI307" i="3"/>
  <c r="AJ114" i="3"/>
  <c r="X1164" i="3"/>
  <c r="AF1164" i="3"/>
  <c r="Z1165" i="3"/>
  <c r="AJ445" i="3"/>
  <c r="X520" i="3"/>
  <c r="AA520" i="3" s="1"/>
  <c r="AF520" i="3"/>
  <c r="Z564" i="3"/>
  <c r="AI418" i="3"/>
  <c r="AJ296" i="3"/>
  <c r="X115" i="3"/>
  <c r="AF115" i="3"/>
  <c r="Z1166" i="3"/>
  <c r="AI1167" i="3"/>
  <c r="AJ550" i="3"/>
  <c r="X640" i="3"/>
  <c r="AA640" i="3" s="1"/>
  <c r="AF640" i="3"/>
  <c r="AI588" i="3"/>
  <c r="AJ429" i="3"/>
  <c r="X274" i="3"/>
  <c r="AA274" i="3" s="1"/>
  <c r="AF274" i="3"/>
  <c r="Z116" i="3"/>
  <c r="AJ1168" i="3"/>
  <c r="X1169" i="3"/>
  <c r="AA1169" i="3" s="1"/>
  <c r="AF1169" i="3"/>
  <c r="Z1170" i="3"/>
  <c r="AI1171" i="3"/>
  <c r="AJ816" i="3"/>
  <c r="X840" i="3"/>
  <c r="AA840" i="3" s="1"/>
  <c r="AF840" i="3"/>
  <c r="Z788" i="3"/>
  <c r="AI955" i="3"/>
  <c r="AJ1172" i="3"/>
  <c r="X1173" i="3"/>
  <c r="AA1173" i="3" s="1"/>
  <c r="AF1173" i="3"/>
  <c r="Z926" i="3"/>
  <c r="AI1174" i="3"/>
  <c r="X1175" i="3"/>
  <c r="AF1175" i="3"/>
  <c r="Z969" i="3"/>
  <c r="AI1006" i="3"/>
  <c r="AJ1176" i="3"/>
  <c r="X1027" i="3"/>
  <c r="AA1027" i="3" s="1"/>
  <c r="AF1027" i="3"/>
  <c r="Z993" i="3"/>
  <c r="AI1177" i="3"/>
  <c r="X767" i="3"/>
  <c r="AA767" i="3" s="1"/>
  <c r="AF767" i="3"/>
  <c r="Z915" i="3"/>
  <c r="AI918" i="3"/>
  <c r="AJ877" i="3"/>
  <c r="Z941" i="3"/>
  <c r="AJ1178" i="3"/>
  <c r="X1179" i="3"/>
  <c r="AA1179" i="3" s="1"/>
  <c r="AF1179" i="3"/>
  <c r="Z940" i="3"/>
  <c r="AI235" i="3"/>
  <c r="AJ1180" i="3"/>
  <c r="X1181" i="3"/>
  <c r="AA1181" i="3" s="1"/>
  <c r="AF1181" i="3"/>
  <c r="Z976" i="3"/>
  <c r="AI1022" i="3"/>
  <c r="AJ1021" i="3"/>
  <c r="X989" i="3"/>
  <c r="AA989" i="3" s="1"/>
  <c r="AF989" i="3"/>
  <c r="Z1039" i="3"/>
  <c r="AI1042" i="3"/>
  <c r="X1011" i="3"/>
  <c r="AA1011" i="3" s="1"/>
  <c r="AF1011" i="3"/>
  <c r="Z990" i="3"/>
  <c r="AJ792" i="3"/>
  <c r="X919" i="3"/>
  <c r="AA919" i="3" s="1"/>
  <c r="AF919" i="3"/>
  <c r="Z903" i="3"/>
  <c r="AI817" i="3"/>
  <c r="AJ961" i="3"/>
  <c r="Z1182" i="3"/>
  <c r="AJ1183" i="3"/>
  <c r="X1184" i="3"/>
  <c r="AA1184" i="3" s="1"/>
  <c r="AF1184" i="3"/>
  <c r="AI1185" i="3"/>
  <c r="AJ1004" i="3"/>
  <c r="X999" i="3"/>
  <c r="AA999" i="3" s="1"/>
  <c r="AF999" i="3"/>
  <c r="Z978" i="3"/>
  <c r="AI1186" i="3"/>
  <c r="AJ1050" i="3"/>
  <c r="Z1187" i="3"/>
  <c r="AJ1188" i="3"/>
  <c r="X1189" i="3"/>
  <c r="AA1189" i="3" s="1"/>
  <c r="AF1189" i="3"/>
  <c r="AI818" i="3"/>
  <c r="X781" i="3"/>
  <c r="AA781" i="3" s="1"/>
  <c r="AF781" i="3"/>
  <c r="Z954" i="3"/>
  <c r="AI1047" i="3"/>
  <c r="AJ1020" i="3"/>
  <c r="X996" i="3"/>
  <c r="AA996" i="3" s="1"/>
  <c r="AF996" i="3"/>
  <c r="Z1190" i="3"/>
  <c r="AI1025" i="3"/>
  <c r="AJ1191" i="3"/>
  <c r="X1192" i="3"/>
  <c r="AA1192" i="3" s="1"/>
  <c r="AF1192" i="3"/>
  <c r="Z1193" i="3"/>
  <c r="AI805" i="3"/>
  <c r="X828" i="3"/>
  <c r="AA828" i="3" s="1"/>
  <c r="AF828" i="3"/>
  <c r="Z1194" i="3"/>
  <c r="AJ1195" i="3"/>
  <c r="X830" i="3"/>
  <c r="AA830" i="3" s="1"/>
  <c r="AF830" i="3"/>
  <c r="Z1196" i="3"/>
  <c r="AI1197" i="3"/>
  <c r="AJ1198" i="3"/>
  <c r="X1199" i="3"/>
  <c r="AA1199" i="3" s="1"/>
  <c r="AF1199" i="3"/>
  <c r="Z2" i="3"/>
  <c r="AI3" i="3"/>
  <c r="AJ24" i="3"/>
  <c r="X25" i="3"/>
  <c r="AA25" i="3" s="1"/>
  <c r="AF25" i="3"/>
  <c r="Z1200" i="3"/>
  <c r="AI26" i="3"/>
  <c r="AJ252" i="3"/>
  <c r="X27" i="3"/>
  <c r="AA27" i="3" s="1"/>
  <c r="AF27" i="3"/>
  <c r="Z28" i="3"/>
  <c r="AI29" i="3"/>
  <c r="AJ30" i="3"/>
  <c r="X1201" i="3"/>
  <c r="AF1201" i="3"/>
  <c r="Z251" i="3"/>
  <c r="AI263" i="3"/>
  <c r="AJ303" i="3"/>
  <c r="X117" i="3"/>
  <c r="AF117" i="3"/>
  <c r="Z118" i="3"/>
  <c r="AI119" i="3"/>
  <c r="AJ1202" i="3"/>
  <c r="X1203" i="3"/>
  <c r="AA1203" i="3" s="1"/>
  <c r="AF1203" i="3"/>
  <c r="Z1204" i="3"/>
  <c r="AI1205" i="3"/>
  <c r="AJ1206" i="3"/>
  <c r="X327" i="3"/>
  <c r="AA327" i="3" s="1"/>
  <c r="AF327" i="3"/>
  <c r="Z391" i="3"/>
  <c r="AI433" i="3"/>
  <c r="AJ366" i="3"/>
  <c r="X333" i="3"/>
  <c r="AF333" i="3"/>
  <c r="Z120" i="3"/>
  <c r="AI121" i="3"/>
  <c r="AJ1207" i="3"/>
  <c r="X1208" i="3"/>
  <c r="AA1208" i="3" s="1"/>
  <c r="AF1208" i="3"/>
  <c r="Z1209" i="3"/>
  <c r="AI1210" i="3"/>
  <c r="AJ361" i="3"/>
  <c r="X458" i="3"/>
  <c r="AA458" i="3" s="1"/>
  <c r="AF458" i="3"/>
  <c r="Z558" i="3"/>
  <c r="AI478" i="3"/>
  <c r="AJ348" i="3"/>
  <c r="X122" i="3"/>
  <c r="AA122" i="3" s="1"/>
  <c r="AF122" i="3"/>
  <c r="Z123" i="3"/>
  <c r="AJ1211" i="3"/>
  <c r="X1212" i="3"/>
  <c r="AF1212" i="3"/>
  <c r="Z1213" i="3"/>
  <c r="AJ1214" i="3"/>
  <c r="X509" i="3"/>
  <c r="AA509" i="3" s="1"/>
  <c r="AF509" i="3"/>
  <c r="Z593" i="3"/>
  <c r="AI631" i="3"/>
  <c r="AJ514" i="3"/>
  <c r="X341" i="3"/>
  <c r="AA341" i="3" s="1"/>
  <c r="AF341" i="3"/>
  <c r="Z124" i="3"/>
  <c r="AI125" i="3"/>
  <c r="AJ1215" i="3"/>
  <c r="X1216" i="3"/>
  <c r="AA1216" i="3" s="1"/>
  <c r="AF1216" i="3"/>
  <c r="Z1217" i="3"/>
  <c r="AJ397" i="3"/>
  <c r="X614" i="3"/>
  <c r="AA614" i="3" s="1"/>
  <c r="AF614" i="3"/>
  <c r="Z642" i="3"/>
  <c r="AI648" i="3"/>
  <c r="AJ551" i="3"/>
  <c r="X344" i="3"/>
  <c r="AA344" i="3" s="1"/>
  <c r="AF344" i="3"/>
  <c r="Z126" i="3"/>
  <c r="AI1218" i="3"/>
  <c r="X1219" i="3"/>
  <c r="AA1219" i="3" s="1"/>
  <c r="AF1219" i="3"/>
  <c r="Z1220" i="3"/>
  <c r="AI538" i="3"/>
  <c r="AJ646" i="3"/>
  <c r="X660" i="3"/>
  <c r="AA660" i="3" s="1"/>
  <c r="AF660" i="3"/>
  <c r="Z652" i="3"/>
  <c r="AI434" i="3"/>
  <c r="AJ350" i="3"/>
  <c r="X1221" i="3"/>
  <c r="AF1221" i="3"/>
  <c r="Z1222" i="3"/>
  <c r="AI127" i="3"/>
  <c r="X1223" i="3"/>
  <c r="AA1223" i="3" s="1"/>
  <c r="AF1223" i="3"/>
  <c r="Z1224" i="3"/>
  <c r="AI1225" i="3"/>
  <c r="AJ323" i="3"/>
  <c r="Z748" i="3"/>
  <c r="AI793" i="3"/>
  <c r="AJ863" i="3"/>
  <c r="X1226" i="3"/>
  <c r="AA1226" i="3" s="1"/>
  <c r="AF1226" i="3"/>
  <c r="Z857" i="3"/>
  <c r="AI791" i="3"/>
  <c r="AJ720" i="3"/>
  <c r="X1227" i="3"/>
  <c r="AA1227" i="3" s="1"/>
  <c r="AF1227" i="3"/>
  <c r="Z1228" i="3"/>
  <c r="AI1229" i="3"/>
  <c r="AJ951" i="3"/>
  <c r="X1230" i="3"/>
  <c r="AA1230" i="3" s="1"/>
  <c r="AF1230" i="3"/>
  <c r="Z1231" i="3"/>
  <c r="AI1232" i="3"/>
  <c r="AJ942" i="3"/>
  <c r="X1233" i="3"/>
  <c r="AA1233" i="3" s="1"/>
  <c r="AF1233" i="3"/>
  <c r="Z1001" i="3"/>
  <c r="AI995" i="3"/>
  <c r="AJ979" i="3"/>
  <c r="Z890" i="3"/>
  <c r="AJ794" i="3"/>
  <c r="X837" i="3"/>
  <c r="AA837" i="3" s="1"/>
  <c r="AF837" i="3"/>
  <c r="Z850" i="3"/>
  <c r="AI802" i="3"/>
  <c r="X729" i="3"/>
  <c r="AA729" i="3" s="1"/>
  <c r="AF729" i="3"/>
  <c r="Z1234" i="3"/>
  <c r="AO1234" i="3"/>
  <c r="Z1235" i="3"/>
  <c r="Y1235" i="3"/>
  <c r="AH1235" i="3"/>
  <c r="Z968" i="3"/>
  <c r="Y968" i="3"/>
  <c r="AH968" i="3"/>
  <c r="Z1236" i="3"/>
  <c r="Y1236" i="3"/>
  <c r="AH1236" i="3"/>
  <c r="Z1037" i="3"/>
  <c r="Y1037" i="3"/>
  <c r="AH1037" i="3"/>
  <c r="Z1237" i="3"/>
  <c r="Y1237" i="3"/>
  <c r="AH1237" i="3"/>
  <c r="Z1038" i="3"/>
  <c r="Y1038" i="3"/>
  <c r="AH1038" i="3"/>
  <c r="Z1238" i="3"/>
  <c r="Y1238" i="3"/>
  <c r="AH1238" i="3"/>
  <c r="Z774" i="3"/>
  <c r="Y774" i="3"/>
  <c r="AH774" i="3"/>
  <c r="Z808" i="3"/>
  <c r="Y808" i="3"/>
  <c r="AH808" i="3"/>
  <c r="Z755" i="3"/>
  <c r="Y755" i="3"/>
  <c r="AH755" i="3"/>
  <c r="Z1239" i="3"/>
  <c r="Y1239" i="3"/>
  <c r="AH1239" i="3"/>
  <c r="Z1240" i="3"/>
  <c r="Y1240" i="3"/>
  <c r="AH1240" i="3"/>
  <c r="AO1241" i="3"/>
  <c r="Z1242" i="3"/>
  <c r="Y1242" i="3"/>
  <c r="AH1242" i="3"/>
  <c r="Z1026" i="3"/>
  <c r="Y1026" i="3"/>
  <c r="AH1026" i="3"/>
  <c r="Z1243" i="3"/>
  <c r="Y1243" i="3"/>
  <c r="AH1243" i="3"/>
  <c r="Z1244" i="3"/>
  <c r="Y1244" i="3"/>
  <c r="AH1244" i="3"/>
  <c r="Z1245" i="3"/>
  <c r="Y1245" i="3"/>
  <c r="AH1245" i="3"/>
  <c r="AO1246" i="3"/>
  <c r="Z738" i="3"/>
  <c r="Y738" i="3"/>
  <c r="AH738" i="3"/>
  <c r="Z775" i="3"/>
  <c r="Y775" i="3"/>
  <c r="AH775" i="3"/>
  <c r="Z1040" i="3"/>
  <c r="Y1040" i="3"/>
  <c r="AH1040" i="3"/>
  <c r="Z1247" i="3"/>
  <c r="Y1247" i="3"/>
  <c r="AH1247" i="3"/>
  <c r="AO1248" i="3"/>
  <c r="Z1249" i="3"/>
  <c r="Y1249" i="3"/>
  <c r="AH1249" i="3"/>
  <c r="AO4" i="3"/>
  <c r="Z5" i="3"/>
  <c r="Y5" i="3"/>
  <c r="AH5" i="3"/>
  <c r="AO6" i="3"/>
  <c r="Z7" i="3"/>
  <c r="Y7" i="3"/>
  <c r="AH7" i="3"/>
  <c r="AO1250" i="3"/>
  <c r="Z31" i="3"/>
  <c r="Y31" i="3"/>
  <c r="AH31" i="3"/>
  <c r="AO32" i="3"/>
  <c r="Z33" i="3"/>
  <c r="Y33" i="3"/>
  <c r="AH33" i="3"/>
  <c r="AO34" i="3"/>
  <c r="Z35" i="3"/>
  <c r="Y35" i="3"/>
  <c r="AH35" i="3"/>
  <c r="AO36" i="3"/>
  <c r="Z1251" i="3"/>
  <c r="Y1251" i="3"/>
  <c r="AH1251" i="3"/>
  <c r="AO37" i="3"/>
  <c r="Z259" i="3"/>
  <c r="Y259" i="3"/>
  <c r="AH259" i="3"/>
  <c r="Z38" i="3"/>
  <c r="Y38" i="3"/>
  <c r="AH38" i="3"/>
  <c r="AO128" i="3"/>
  <c r="Z129" i="3"/>
  <c r="Y129" i="3"/>
  <c r="AH129" i="3"/>
  <c r="AO1252" i="3"/>
  <c r="Z1253" i="3"/>
  <c r="Y1253" i="3"/>
  <c r="AH1253" i="3"/>
  <c r="AO1254" i="3"/>
  <c r="Z257" i="3"/>
  <c r="Y257" i="3"/>
  <c r="AH257" i="3"/>
  <c r="Z389" i="3"/>
  <c r="Y389" i="3"/>
  <c r="AH389" i="3"/>
  <c r="Z332" i="3"/>
  <c r="Y332" i="3"/>
  <c r="AH332" i="3"/>
  <c r="AO130" i="3"/>
  <c r="Z131" i="3"/>
  <c r="Y131" i="3"/>
  <c r="AH131" i="3"/>
  <c r="AO132" i="3"/>
  <c r="Z1255" i="3"/>
  <c r="Y1255" i="3"/>
  <c r="AH1255" i="3"/>
  <c r="AO1256" i="3"/>
  <c r="Z1257" i="3"/>
  <c r="Y1257" i="3"/>
  <c r="AH1257" i="3"/>
  <c r="AO1258" i="3"/>
  <c r="Z394" i="3"/>
  <c r="Y394" i="3"/>
  <c r="AH394" i="3"/>
  <c r="Z521" i="3"/>
  <c r="Y521" i="3"/>
  <c r="AH521" i="3"/>
  <c r="Z375" i="3"/>
  <c r="Y375" i="3"/>
  <c r="AH375" i="3"/>
  <c r="AO133" i="3"/>
  <c r="Z134" i="3"/>
  <c r="Y134" i="3"/>
  <c r="AH134" i="3"/>
  <c r="AO1259" i="3"/>
  <c r="Z1260" i="3"/>
  <c r="Y1260" i="3"/>
  <c r="AH1260" i="3"/>
  <c r="AO1261" i="3"/>
  <c r="Z1262" i="3"/>
  <c r="Y1262" i="3"/>
  <c r="AH1262" i="3"/>
  <c r="Z600" i="3"/>
  <c r="Y600" i="3"/>
  <c r="AH600" i="3"/>
  <c r="Z622" i="3"/>
  <c r="Y622" i="3"/>
  <c r="AH622" i="3"/>
  <c r="Z400" i="3"/>
  <c r="Y400" i="3"/>
  <c r="AH400" i="3"/>
  <c r="AO135" i="3"/>
  <c r="Z136" i="3"/>
  <c r="Y136" i="3"/>
  <c r="AH136" i="3"/>
  <c r="AO1263" i="3"/>
  <c r="Z1264" i="3"/>
  <c r="Y1264" i="3"/>
  <c r="AH1264" i="3"/>
  <c r="AO1265" i="3"/>
  <c r="Z623" i="3"/>
  <c r="Y623" i="3"/>
  <c r="AH623" i="3"/>
  <c r="Z638" i="3"/>
  <c r="Y638" i="3"/>
  <c r="AH638" i="3"/>
  <c r="Z384" i="3"/>
  <c r="Y384" i="3"/>
  <c r="AH384" i="3"/>
  <c r="AO137" i="3"/>
  <c r="Z138" i="3"/>
  <c r="Y138" i="3"/>
  <c r="AH138" i="3"/>
  <c r="AO1266" i="3"/>
  <c r="Z1267" i="3"/>
  <c r="Y1267" i="3"/>
  <c r="AH1267" i="3"/>
  <c r="AO1268" i="3"/>
  <c r="Z587" i="3"/>
  <c r="Y587" i="3"/>
  <c r="AH587" i="3"/>
  <c r="Z694" i="3"/>
  <c r="Y694" i="3"/>
  <c r="AH694" i="3"/>
  <c r="Z549" i="3"/>
  <c r="Y549" i="3"/>
  <c r="AH549" i="3"/>
  <c r="Z139" i="3"/>
  <c r="Y139" i="3"/>
  <c r="AH139" i="3"/>
  <c r="Z1269" i="3"/>
  <c r="Y1269" i="3"/>
  <c r="AH1269" i="3"/>
  <c r="AN147" i="3"/>
  <c r="AO147" i="3" s="1"/>
  <c r="AK148" i="3"/>
  <c r="AO149" i="3"/>
  <c r="AI666" i="3"/>
  <c r="AN605" i="3"/>
  <c r="AO605" i="3" s="1"/>
  <c r="AH428" i="3"/>
  <c r="AG428" i="3"/>
  <c r="AF428" i="3"/>
  <c r="AO1323" i="3"/>
  <c r="AJ463" i="3"/>
  <c r="AK463" i="3"/>
  <c r="AI463" i="3"/>
  <c r="AH463" i="3"/>
  <c r="AN463" i="3"/>
  <c r="AO463" i="3" s="1"/>
  <c r="AF699" i="3"/>
  <c r="AH699" i="3"/>
  <c r="AG699" i="3"/>
  <c r="AK700" i="3"/>
  <c r="AJ700" i="3"/>
  <c r="AI700" i="3"/>
  <c r="AO1324" i="3"/>
  <c r="Y713" i="3"/>
  <c r="Z713" i="3"/>
  <c r="X713" i="3"/>
  <c r="AN1326" i="3"/>
  <c r="AO1326" i="3" s="1"/>
  <c r="AI363" i="3"/>
  <c r="AN152" i="3"/>
  <c r="AO152" i="3" s="1"/>
  <c r="AH288" i="3"/>
  <c r="AG288" i="3"/>
  <c r="AF288" i="3"/>
  <c r="AO1327" i="3"/>
  <c r="AJ711" i="3"/>
  <c r="AK711" i="3"/>
  <c r="AI711" i="3"/>
  <c r="AH711" i="3"/>
  <c r="AN711" i="3"/>
  <c r="AO711" i="3" s="1"/>
  <c r="AF677" i="3"/>
  <c r="AH677" i="3"/>
  <c r="AG677" i="3"/>
  <c r="AK609" i="3"/>
  <c r="AJ609" i="3"/>
  <c r="AI609" i="3"/>
  <c r="AO1332" i="3"/>
  <c r="AK829" i="3"/>
  <c r="AN1334" i="3"/>
  <c r="AO1334" i="3" s="1"/>
  <c r="AH938" i="3"/>
  <c r="AG938" i="3"/>
  <c r="AF938" i="3"/>
  <c r="AO1337" i="3"/>
  <c r="AJ1340" i="3"/>
  <c r="AK1340" i="3"/>
  <c r="AI1340" i="3"/>
  <c r="AH1340" i="3"/>
  <c r="AN1340" i="3"/>
  <c r="AO1340" i="3" s="1"/>
  <c r="AF1342" i="3"/>
  <c r="AH1342" i="3"/>
  <c r="AG1342" i="3"/>
  <c r="AK974" i="3"/>
  <c r="AJ974" i="3"/>
  <c r="AI974" i="3"/>
  <c r="Y908" i="3"/>
  <c r="Z908" i="3"/>
  <c r="X908" i="3"/>
  <c r="AA908" i="3" s="1"/>
  <c r="AN723" i="3"/>
  <c r="AO723" i="3" s="1"/>
  <c r="AK1346" i="3"/>
  <c r="AI1031" i="3"/>
  <c r="AN1003" i="3"/>
  <c r="AO1003" i="3" s="1"/>
  <c r="AJ750" i="3"/>
  <c r="AK750" i="3"/>
  <c r="AI750" i="3"/>
  <c r="AH750" i="3"/>
  <c r="AN750" i="3"/>
  <c r="AO750" i="3" s="1"/>
  <c r="AF1350" i="3"/>
  <c r="AH1350" i="3"/>
  <c r="AG1350" i="3"/>
  <c r="AK1351" i="3"/>
  <c r="AJ1351" i="3"/>
  <c r="AI1351" i="3"/>
  <c r="AO1353" i="3"/>
  <c r="AK869" i="3"/>
  <c r="AI1356" i="3"/>
  <c r="AN1357" i="3"/>
  <c r="AO1357" i="3" s="1"/>
  <c r="AN1358" i="3"/>
  <c r="AO1358" i="3" s="1"/>
  <c r="AN52" i="3"/>
  <c r="AO52" i="3" s="1"/>
  <c r="AN54" i="3"/>
  <c r="AO54" i="3" s="1"/>
  <c r="AN58" i="3"/>
  <c r="AO58" i="3" s="1"/>
  <c r="AN256" i="3"/>
  <c r="AO256" i="3" s="1"/>
  <c r="AN155" i="3"/>
  <c r="AO155" i="3" s="1"/>
  <c r="AN255" i="3"/>
  <c r="AO255" i="3" s="1"/>
  <c r="AN309" i="3"/>
  <c r="AO309" i="3" s="1"/>
  <c r="AN1365" i="3"/>
  <c r="AO1365" i="3" s="1"/>
  <c r="AN539" i="3"/>
  <c r="AO539" i="3" s="1"/>
  <c r="AN161" i="3"/>
  <c r="AO161" i="3" s="1"/>
  <c r="AN599" i="3"/>
  <c r="AO599" i="3" s="1"/>
  <c r="AN417" i="3"/>
  <c r="AO417" i="3" s="1"/>
  <c r="AN398" i="3"/>
  <c r="AO398" i="3" s="1"/>
  <c r="AN685" i="3"/>
  <c r="AO685" i="3" s="1"/>
  <c r="AN165" i="3"/>
  <c r="AO165" i="3" s="1"/>
  <c r="AN656" i="3"/>
  <c r="AO656" i="3" s="1"/>
  <c r="AN692" i="3"/>
  <c r="AO692" i="3" s="1"/>
  <c r="AN1372" i="3"/>
  <c r="AO1372" i="3" s="1"/>
  <c r="AK844" i="3"/>
  <c r="AI844" i="3"/>
  <c r="AJ844" i="3"/>
  <c r="Y721" i="3"/>
  <c r="X721" i="3"/>
  <c r="Z721" i="3"/>
  <c r="AN931" i="3"/>
  <c r="AO931" i="3" s="1"/>
  <c r="Y883" i="3"/>
  <c r="X883" i="3"/>
  <c r="AA883" i="3" s="1"/>
  <c r="Z883" i="3"/>
  <c r="AN798" i="3"/>
  <c r="AO798" i="3" s="1"/>
  <c r="AN1399" i="3"/>
  <c r="AO1399" i="3" s="1"/>
  <c r="AN170" i="3"/>
  <c r="AO170" i="3" s="1"/>
  <c r="Y881" i="3"/>
  <c r="X881" i="3"/>
  <c r="AA881" i="3" s="1"/>
  <c r="Z881" i="3"/>
  <c r="AI1272" i="3"/>
  <c r="AI644" i="3"/>
  <c r="AI698" i="3"/>
  <c r="AI627" i="3"/>
  <c r="AI1274" i="3"/>
  <c r="AI342" i="3"/>
  <c r="AI1277" i="3"/>
  <c r="AI140" i="3"/>
  <c r="AI1279" i="3"/>
  <c r="AI1280" i="3"/>
  <c r="AI852" i="3"/>
  <c r="AI889" i="3"/>
  <c r="AI731" i="3"/>
  <c r="AI1283" i="3"/>
  <c r="AI949" i="3"/>
  <c r="AI1284" i="3"/>
  <c r="AI1286" i="3"/>
  <c r="AI1287" i="3"/>
  <c r="AI1289" i="3"/>
  <c r="AI1290" i="3"/>
  <c r="AI1291" i="3"/>
  <c r="AI862" i="3"/>
  <c r="AI882" i="3"/>
  <c r="AI730" i="3"/>
  <c r="AI1293" i="3"/>
  <c r="AI929" i="3"/>
  <c r="AI946" i="3"/>
  <c r="AI1024" i="3"/>
  <c r="AI1012" i="3"/>
  <c r="AI1013" i="3"/>
  <c r="AI897" i="3"/>
  <c r="AI888" i="3"/>
  <c r="AI880" i="3"/>
  <c r="AI1296" i="3"/>
  <c r="AI1298" i="3"/>
  <c r="AI1009" i="3"/>
  <c r="AI1035" i="3"/>
  <c r="AI1301" i="3"/>
  <c r="AI868" i="3"/>
  <c r="AI895" i="3"/>
  <c r="AI801" i="3"/>
  <c r="AI1303" i="3"/>
  <c r="AI1304" i="3"/>
  <c r="AI1029" i="3"/>
  <c r="AI1306" i="3"/>
  <c r="AI735" i="3"/>
  <c r="AI843" i="3"/>
  <c r="AI1307" i="3"/>
  <c r="AI1309" i="3"/>
  <c r="AI1311" i="3"/>
  <c r="AI8" i="3"/>
  <c r="AI40" i="3"/>
  <c r="AI42" i="3"/>
  <c r="AI1313" i="3"/>
  <c r="AI45" i="3"/>
  <c r="AI47" i="3"/>
  <c r="AI49" i="3"/>
  <c r="AI1314" i="3"/>
  <c r="AI261" i="3"/>
  <c r="AI339" i="3"/>
  <c r="AI142" i="3"/>
  <c r="AI144" i="3"/>
  <c r="AI1316" i="3"/>
  <c r="AI453" i="3"/>
  <c r="AI475" i="3"/>
  <c r="AI272" i="3"/>
  <c r="AI146" i="3"/>
  <c r="AI1318" i="3"/>
  <c r="AI346" i="3"/>
  <c r="AI594" i="3"/>
  <c r="AI544" i="3"/>
  <c r="AH1358" i="3"/>
  <c r="AG1358" i="3"/>
  <c r="AH10" i="3"/>
  <c r="AG10" i="3"/>
  <c r="AH52" i="3"/>
  <c r="AG52" i="3"/>
  <c r="AH1360" i="3"/>
  <c r="AG1360" i="3"/>
  <c r="AH54" i="3"/>
  <c r="AG54" i="3"/>
  <c r="AH56" i="3"/>
  <c r="AG56" i="3"/>
  <c r="AH58" i="3"/>
  <c r="AG58" i="3"/>
  <c r="AH1362" i="3"/>
  <c r="AG1362" i="3"/>
  <c r="AH256" i="3"/>
  <c r="AG256" i="3"/>
  <c r="AH60" i="3"/>
  <c r="AG60" i="3"/>
  <c r="AH155" i="3"/>
  <c r="AG155" i="3"/>
  <c r="AH1363" i="3"/>
  <c r="AG1363" i="3"/>
  <c r="AH255" i="3"/>
  <c r="AG255" i="3"/>
  <c r="AH376" i="3"/>
  <c r="AG376" i="3"/>
  <c r="AH309" i="3"/>
  <c r="AG309" i="3"/>
  <c r="AH158" i="3"/>
  <c r="AG158" i="3"/>
  <c r="AH1365" i="3"/>
  <c r="AG1365" i="3"/>
  <c r="AH414" i="3"/>
  <c r="AG414" i="3"/>
  <c r="AH539" i="3"/>
  <c r="AG539" i="3"/>
  <c r="AH365" i="3"/>
  <c r="AG365" i="3"/>
  <c r="AH161" i="3"/>
  <c r="AG161" i="3"/>
  <c r="AH1366" i="3"/>
  <c r="AG1366" i="3"/>
  <c r="AH599" i="3"/>
  <c r="AG599" i="3"/>
  <c r="AH626" i="3"/>
  <c r="AG626" i="3"/>
  <c r="AH417" i="3"/>
  <c r="AG417" i="3"/>
  <c r="AH163" i="3"/>
  <c r="AG163" i="3"/>
  <c r="AH398" i="3"/>
  <c r="AG398" i="3"/>
  <c r="AH674" i="3"/>
  <c r="AG674" i="3"/>
  <c r="AH685" i="3"/>
  <c r="AG685" i="3"/>
  <c r="AH451" i="3"/>
  <c r="AG451" i="3"/>
  <c r="AH165" i="3"/>
  <c r="AG165" i="3"/>
  <c r="AH656" i="3"/>
  <c r="AG656" i="3"/>
  <c r="AH708" i="3"/>
  <c r="AG708" i="3"/>
  <c r="AH692" i="3"/>
  <c r="AG692" i="3"/>
  <c r="AH407" i="3"/>
  <c r="AG407" i="3"/>
  <c r="Y1370" i="3"/>
  <c r="X1370" i="3"/>
  <c r="Z1370" i="3"/>
  <c r="AK647" i="3"/>
  <c r="AI647" i="3"/>
  <c r="AJ647" i="3"/>
  <c r="AN715" i="3"/>
  <c r="AO715" i="3" s="1"/>
  <c r="Y388" i="3"/>
  <c r="X388" i="3"/>
  <c r="Z388" i="3"/>
  <c r="AK1371" i="3"/>
  <c r="AI1371" i="3"/>
  <c r="AJ1371" i="3"/>
  <c r="Y912" i="3"/>
  <c r="X912" i="3"/>
  <c r="Z912" i="3"/>
  <c r="AK920" i="3"/>
  <c r="AI920" i="3"/>
  <c r="AJ920" i="3"/>
  <c r="AN874" i="3"/>
  <c r="AO874" i="3" s="1"/>
  <c r="AO1374" i="3"/>
  <c r="Y1375" i="3"/>
  <c r="X1375" i="3"/>
  <c r="Z1375" i="3"/>
  <c r="AK959" i="3"/>
  <c r="AI959" i="3"/>
  <c r="AJ959" i="3"/>
  <c r="AO1377" i="3"/>
  <c r="Y901" i="3"/>
  <c r="X901" i="3"/>
  <c r="AA901" i="3" s="1"/>
  <c r="Z901" i="3"/>
  <c r="AK917" i="3"/>
  <c r="AI917" i="3"/>
  <c r="AJ917" i="3"/>
  <c r="AN856" i="3"/>
  <c r="AO856" i="3" s="1"/>
  <c r="Y973" i="3"/>
  <c r="X973" i="3"/>
  <c r="AA973" i="3" s="1"/>
  <c r="Z973" i="3"/>
  <c r="AK925" i="3"/>
  <c r="AI925" i="3"/>
  <c r="AJ925" i="3"/>
  <c r="AN1380" i="3"/>
  <c r="AO1380" i="3" s="1"/>
  <c r="AK1383" i="3"/>
  <c r="AI1383" i="3"/>
  <c r="AJ1383" i="3"/>
  <c r="AN1385" i="3"/>
  <c r="AO1385" i="3" s="1"/>
  <c r="Y841" i="3"/>
  <c r="X841" i="3"/>
  <c r="AA841" i="3" s="1"/>
  <c r="Z841" i="3"/>
  <c r="AK851" i="3"/>
  <c r="AI851" i="3"/>
  <c r="AJ851" i="3"/>
  <c r="AN1387" i="3"/>
  <c r="AO1387" i="3" s="1"/>
  <c r="AO236" i="3"/>
  <c r="Y1389" i="3"/>
  <c r="X1389" i="3"/>
  <c r="Z1389" i="3"/>
  <c r="AK1019" i="3"/>
  <c r="AI1019" i="3"/>
  <c r="AJ1019" i="3"/>
  <c r="AN820" i="3"/>
  <c r="AO820" i="3" s="1"/>
  <c r="Y1391" i="3"/>
  <c r="X1391" i="3"/>
  <c r="AA1391" i="3" s="1"/>
  <c r="Z1391" i="3"/>
  <c r="AN1393" i="3"/>
  <c r="AO1393" i="3" s="1"/>
  <c r="Y725" i="3"/>
  <c r="X725" i="3"/>
  <c r="AA725" i="3" s="1"/>
  <c r="Z725" i="3"/>
  <c r="AK780" i="3"/>
  <c r="AI780" i="3"/>
  <c r="AJ780" i="3"/>
  <c r="Y752" i="3"/>
  <c r="X752" i="3"/>
  <c r="AA752" i="3" s="1"/>
  <c r="Z752" i="3"/>
  <c r="AK770" i="3"/>
  <c r="AI770" i="3"/>
  <c r="AJ770" i="3"/>
  <c r="AN739" i="3"/>
  <c r="AO739" i="3" s="1"/>
  <c r="AO1397" i="3"/>
  <c r="Y1398" i="3"/>
  <c r="X1398" i="3"/>
  <c r="AA1398" i="3" s="1"/>
  <c r="Z1398" i="3"/>
  <c r="AJ1399" i="3"/>
  <c r="AI1399" i="3"/>
  <c r="AK1399" i="3"/>
  <c r="AI64" i="3"/>
  <c r="AH1401" i="3"/>
  <c r="AG1401" i="3"/>
  <c r="AF1401" i="3"/>
  <c r="AO67" i="3"/>
  <c r="AN67" i="3"/>
  <c r="AO1404" i="3"/>
  <c r="Y258" i="3"/>
  <c r="Z258" i="3"/>
  <c r="X258" i="3"/>
  <c r="AN169" i="3"/>
  <c r="AO169" i="3" s="1"/>
  <c r="AF1406" i="3"/>
  <c r="AH1406" i="3"/>
  <c r="AG1406" i="3"/>
  <c r="AI275" i="3"/>
  <c r="AK275" i="3"/>
  <c r="AN386" i="3"/>
  <c r="AO386" i="3" s="1"/>
  <c r="AJ170" i="3"/>
  <c r="AI170" i="3"/>
  <c r="AK170" i="3"/>
  <c r="AI500" i="3"/>
  <c r="AH535" i="3"/>
  <c r="AG535" i="3"/>
  <c r="AF535" i="3"/>
  <c r="AN295" i="3"/>
  <c r="AO295" i="3" s="1"/>
  <c r="Y590" i="3"/>
  <c r="Z590" i="3"/>
  <c r="X590" i="3"/>
  <c r="AN567" i="3"/>
  <c r="AO567" i="3" s="1"/>
  <c r="AF682" i="3"/>
  <c r="AH682" i="3"/>
  <c r="AG682" i="3"/>
  <c r="AI654" i="3"/>
  <c r="AK654" i="3"/>
  <c r="AN645" i="3"/>
  <c r="AO645" i="3" s="1"/>
  <c r="Y661" i="3"/>
  <c r="X661" i="3"/>
  <c r="Z661" i="3"/>
  <c r="AN284" i="3"/>
  <c r="AO284" i="3" s="1"/>
  <c r="AN703" i="3"/>
  <c r="AO703" i="3" s="1"/>
  <c r="Y716" i="3"/>
  <c r="X716" i="3"/>
  <c r="Z716" i="3"/>
  <c r="AN899" i="3"/>
  <c r="AO899" i="3" s="1"/>
  <c r="Y867" i="3"/>
  <c r="X867" i="3"/>
  <c r="AA867" i="3" s="1"/>
  <c r="Z867" i="3"/>
  <c r="AN1049" i="3"/>
  <c r="AO1049" i="3" s="1"/>
  <c r="Y1416" i="3"/>
  <c r="X1416" i="3"/>
  <c r="AA1416" i="3" s="1"/>
  <c r="Z1416" i="3"/>
  <c r="AN865" i="3"/>
  <c r="AO865" i="3" s="1"/>
  <c r="Y948" i="3"/>
  <c r="X948" i="3"/>
  <c r="AA948" i="3" s="1"/>
  <c r="Z948" i="3"/>
  <c r="AN872" i="3"/>
  <c r="AO872" i="3" s="1"/>
  <c r="AN885" i="3"/>
  <c r="AO885" i="3" s="1"/>
  <c r="AN1423" i="3"/>
  <c r="AO1423" i="3" s="1"/>
  <c r="AN1434" i="3"/>
  <c r="AO1434" i="3" s="1"/>
  <c r="AF1272" i="3"/>
  <c r="AF644" i="3"/>
  <c r="AF698" i="3"/>
  <c r="AF627" i="3"/>
  <c r="AF1274" i="3"/>
  <c r="AF342" i="3"/>
  <c r="AF1277" i="3"/>
  <c r="AF140" i="3"/>
  <c r="AF1279" i="3"/>
  <c r="AF1280" i="3"/>
  <c r="AF852" i="3"/>
  <c r="AF889" i="3"/>
  <c r="AF731" i="3"/>
  <c r="AF1283" i="3"/>
  <c r="AF949" i="3"/>
  <c r="AF1284" i="3"/>
  <c r="AF1286" i="3"/>
  <c r="AF1287" i="3"/>
  <c r="AF1289" i="3"/>
  <c r="AF1290" i="3"/>
  <c r="AF1291" i="3"/>
  <c r="AF862" i="3"/>
  <c r="AF882" i="3"/>
  <c r="AF730" i="3"/>
  <c r="AF1293" i="3"/>
  <c r="AF929" i="3"/>
  <c r="AF946" i="3"/>
  <c r="AF1024" i="3"/>
  <c r="AF1012" i="3"/>
  <c r="AF1013" i="3"/>
  <c r="AF897" i="3"/>
  <c r="AF888" i="3"/>
  <c r="AF880" i="3"/>
  <c r="AF1296" i="3"/>
  <c r="AF1298" i="3"/>
  <c r="AF1009" i="3"/>
  <c r="AF1035" i="3"/>
  <c r="AF1301" i="3"/>
  <c r="AF868" i="3"/>
  <c r="AF895" i="3"/>
  <c r="AF801" i="3"/>
  <c r="AF1303" i="3"/>
  <c r="AF1304" i="3"/>
  <c r="AF1029" i="3"/>
  <c r="AF1306" i="3"/>
  <c r="AF735" i="3"/>
  <c r="AF843" i="3"/>
  <c r="AF1307" i="3"/>
  <c r="AF1309" i="3"/>
  <c r="AF1311" i="3"/>
  <c r="AF8" i="3"/>
  <c r="AF40" i="3"/>
  <c r="AF42" i="3"/>
  <c r="AF1313" i="3"/>
  <c r="AF45" i="3"/>
  <c r="AF47" i="3"/>
  <c r="AF49" i="3"/>
  <c r="AF1314" i="3"/>
  <c r="AF261" i="3"/>
  <c r="AF339" i="3"/>
  <c r="AF142" i="3"/>
  <c r="AF144" i="3"/>
  <c r="AF1316" i="3"/>
  <c r="AF453" i="3"/>
  <c r="AF475" i="3"/>
  <c r="AF272" i="3"/>
  <c r="AF146" i="3"/>
  <c r="AF1318" i="3"/>
  <c r="AF346" i="3"/>
  <c r="AF594" i="3"/>
  <c r="AF544" i="3"/>
  <c r="X147" i="3"/>
  <c r="AG147" i="3"/>
  <c r="AF1321" i="3"/>
  <c r="AN577" i="3"/>
  <c r="AO577" i="3" s="1"/>
  <c r="X675" i="3"/>
  <c r="AG675" i="3"/>
  <c r="AF150" i="3"/>
  <c r="AN1322" i="3"/>
  <c r="AO1322" i="3" s="1"/>
  <c r="X717" i="3"/>
  <c r="AG717" i="3"/>
  <c r="AA635" i="3"/>
  <c r="AF635" i="3"/>
  <c r="AN699" i="3"/>
  <c r="AO699" i="3" s="1"/>
  <c r="X681" i="3"/>
  <c r="AG681" i="3"/>
  <c r="AA1324" i="3"/>
  <c r="AF1324" i="3"/>
  <c r="AN713" i="3"/>
  <c r="AO713" i="3" s="1"/>
  <c r="X1326" i="3"/>
  <c r="AG1326" i="3"/>
  <c r="AA709" i="3"/>
  <c r="AF709" i="3"/>
  <c r="AN707" i="3"/>
  <c r="AO707" i="3" s="1"/>
  <c r="X582" i="3"/>
  <c r="AG582" i="3"/>
  <c r="X1328" i="3"/>
  <c r="AG1328" i="3"/>
  <c r="AF706" i="3"/>
  <c r="AN677" i="3"/>
  <c r="AO677" i="3" s="1"/>
  <c r="X591" i="3"/>
  <c r="AG591" i="3"/>
  <c r="AA1332" i="3"/>
  <c r="AF1332" i="3"/>
  <c r="AF858" i="3"/>
  <c r="AN749" i="3"/>
  <c r="AO749" i="3" s="1"/>
  <c r="AA1336" i="3"/>
  <c r="AF1336" i="3"/>
  <c r="X1338" i="3"/>
  <c r="AG1338" i="3"/>
  <c r="AF1341" i="3"/>
  <c r="AN1342" i="3"/>
  <c r="AO1342" i="3" s="1"/>
  <c r="X1343" i="3"/>
  <c r="AA1343" i="3" s="1"/>
  <c r="AG1343" i="3"/>
  <c r="AF898" i="3"/>
  <c r="AN908" i="3"/>
  <c r="AO908" i="3" s="1"/>
  <c r="X723" i="3"/>
  <c r="AA723" i="3" s="1"/>
  <c r="AG723" i="3"/>
  <c r="AF934" i="3"/>
  <c r="AN1348" i="3"/>
  <c r="AO1348" i="3" s="1"/>
  <c r="X1033" i="3"/>
  <c r="AA1033" i="3" s="1"/>
  <c r="AG1033" i="3"/>
  <c r="AF1349" i="3"/>
  <c r="X846" i="3"/>
  <c r="AA846" i="3" s="1"/>
  <c r="AG846" i="3"/>
  <c r="AN1350" i="3"/>
  <c r="AO1350" i="3" s="1"/>
  <c r="AF1353" i="3"/>
  <c r="X1355" i="3"/>
  <c r="AA1355" i="3" s="1"/>
  <c r="AG1355" i="3"/>
  <c r="Y782" i="3"/>
  <c r="X782" i="3"/>
  <c r="AA782" i="3" s="1"/>
  <c r="AF1358" i="3"/>
  <c r="Y9" i="3"/>
  <c r="X9" i="3"/>
  <c r="AA9" i="3" s="1"/>
  <c r="AF10" i="3"/>
  <c r="Y51" i="3"/>
  <c r="X51" i="3"/>
  <c r="AA51" i="3" s="1"/>
  <c r="AF52" i="3"/>
  <c r="Y1359" i="3"/>
  <c r="X1359" i="3"/>
  <c r="AA1359" i="3" s="1"/>
  <c r="AF1360" i="3"/>
  <c r="Y53" i="3"/>
  <c r="X53" i="3"/>
  <c r="AA53" i="3" s="1"/>
  <c r="AF54" i="3"/>
  <c r="Y55" i="3"/>
  <c r="X55" i="3"/>
  <c r="AA55" i="3" s="1"/>
  <c r="AF56" i="3"/>
  <c r="Y57" i="3"/>
  <c r="X57" i="3"/>
  <c r="AA57" i="3" s="1"/>
  <c r="AF58" i="3"/>
  <c r="Y1361" i="3"/>
  <c r="X1361" i="3"/>
  <c r="AA1361" i="3" s="1"/>
  <c r="AF1362" i="3"/>
  <c r="Y253" i="3"/>
  <c r="X253" i="3"/>
  <c r="AF256" i="3"/>
  <c r="Y59" i="3"/>
  <c r="X59" i="3"/>
  <c r="AF60" i="3"/>
  <c r="Y154" i="3"/>
  <c r="X154" i="3"/>
  <c r="AF155" i="3"/>
  <c r="Y156" i="3"/>
  <c r="X156" i="3"/>
  <c r="AF1363" i="3"/>
  <c r="Y1364" i="3"/>
  <c r="X1364" i="3"/>
  <c r="AF255" i="3"/>
  <c r="Y356" i="3"/>
  <c r="X356" i="3"/>
  <c r="AF376" i="3"/>
  <c r="Y357" i="3"/>
  <c r="X357" i="3"/>
  <c r="AF309" i="3"/>
  <c r="Y157" i="3"/>
  <c r="X157" i="3"/>
  <c r="AF158" i="3"/>
  <c r="Y159" i="3"/>
  <c r="X159" i="3"/>
  <c r="AF1365" i="3"/>
  <c r="Y298" i="3"/>
  <c r="X298" i="3"/>
  <c r="AF414" i="3"/>
  <c r="Y502" i="3"/>
  <c r="X502" i="3"/>
  <c r="AF539" i="3"/>
  <c r="Y441" i="3"/>
  <c r="X441" i="3"/>
  <c r="AF365" i="3"/>
  <c r="Y160" i="3"/>
  <c r="X160" i="3"/>
  <c r="AF161" i="3"/>
  <c r="Y162" i="3"/>
  <c r="X162" i="3"/>
  <c r="AF1366" i="3"/>
  <c r="Y402" i="3"/>
  <c r="X402" i="3"/>
  <c r="AF599" i="3"/>
  <c r="Y620" i="3"/>
  <c r="X620" i="3"/>
  <c r="AF626" i="3"/>
  <c r="Y568" i="3"/>
  <c r="X568" i="3"/>
  <c r="AF417" i="3"/>
  <c r="Y278" i="3"/>
  <c r="X278" i="3"/>
  <c r="AF163" i="3"/>
  <c r="Y164" i="3"/>
  <c r="X164" i="3"/>
  <c r="AF398" i="3"/>
  <c r="Y604" i="3"/>
  <c r="X604" i="3"/>
  <c r="AF674" i="3"/>
  <c r="Y697" i="3"/>
  <c r="X697" i="3"/>
  <c r="AF685" i="3"/>
  <c r="Y584" i="3"/>
  <c r="X584" i="3"/>
  <c r="AF451" i="3"/>
  <c r="Y300" i="3"/>
  <c r="X300" i="3"/>
  <c r="AF165" i="3"/>
  <c r="Y1367" i="3"/>
  <c r="X1367" i="3"/>
  <c r="Y536" i="3"/>
  <c r="X536" i="3"/>
  <c r="AF656" i="3"/>
  <c r="Y693" i="3"/>
  <c r="X693" i="3"/>
  <c r="AF708" i="3"/>
  <c r="Y710" i="3"/>
  <c r="X710" i="3"/>
  <c r="AF692" i="3"/>
  <c r="Y611" i="3"/>
  <c r="X611" i="3"/>
  <c r="AF407" i="3"/>
  <c r="Y308" i="3"/>
  <c r="X308" i="3"/>
  <c r="AN1369" i="3"/>
  <c r="AO1369" i="3" s="1"/>
  <c r="Y696" i="3"/>
  <c r="X696" i="3"/>
  <c r="Z696" i="3"/>
  <c r="AK714" i="3"/>
  <c r="AI714" i="3"/>
  <c r="AJ714" i="3"/>
  <c r="AN691" i="3"/>
  <c r="AO691" i="3" s="1"/>
  <c r="AO1371" i="3"/>
  <c r="Y1372" i="3"/>
  <c r="X1372" i="3"/>
  <c r="Z1372" i="3"/>
  <c r="AN1373" i="3"/>
  <c r="AO1373" i="3" s="1"/>
  <c r="Y914" i="3"/>
  <c r="X914" i="3"/>
  <c r="Z914" i="3"/>
  <c r="AK910" i="3"/>
  <c r="AI910" i="3"/>
  <c r="AJ910" i="3"/>
  <c r="AN721" i="3"/>
  <c r="AO721" i="3" s="1"/>
  <c r="Y1376" i="3"/>
  <c r="X1376" i="3"/>
  <c r="Z1376" i="3"/>
  <c r="Y911" i="3"/>
  <c r="X911" i="3"/>
  <c r="AA911" i="3" s="1"/>
  <c r="Z911" i="3"/>
  <c r="AK900" i="3"/>
  <c r="AI900" i="3"/>
  <c r="AJ900" i="3"/>
  <c r="AN1378" i="3"/>
  <c r="AO1378" i="3" s="1"/>
  <c r="Y931" i="3"/>
  <c r="X931" i="3"/>
  <c r="AA931" i="3" s="1"/>
  <c r="Z931" i="3"/>
  <c r="AK1379" i="3"/>
  <c r="AI1379" i="3"/>
  <c r="AJ1379" i="3"/>
  <c r="AN1382" i="3"/>
  <c r="AO1382" i="3" s="1"/>
  <c r="AO1383" i="3"/>
  <c r="AK1384" i="3"/>
  <c r="AI1384" i="3"/>
  <c r="AJ1384" i="3"/>
  <c r="AN883" i="3"/>
  <c r="AO883" i="3" s="1"/>
  <c r="Y1386" i="3"/>
  <c r="X1386" i="3"/>
  <c r="AA1386" i="3" s="1"/>
  <c r="Z1386" i="3"/>
  <c r="AN956" i="3"/>
  <c r="AO956" i="3" s="1"/>
  <c r="Y1390" i="3"/>
  <c r="X1390" i="3"/>
  <c r="Z1390" i="3"/>
  <c r="AK746" i="3"/>
  <c r="AI746" i="3"/>
  <c r="AJ746" i="3"/>
  <c r="Y798" i="3"/>
  <c r="X798" i="3"/>
  <c r="AA798" i="3" s="1"/>
  <c r="Z798" i="3"/>
  <c r="AK849" i="3"/>
  <c r="AI849" i="3"/>
  <c r="AJ849" i="3"/>
  <c r="AN734" i="3"/>
  <c r="AO734" i="3" s="1"/>
  <c r="Y1014" i="3"/>
  <c r="X1014" i="3"/>
  <c r="AA1014" i="3" s="1"/>
  <c r="Z1014" i="3"/>
  <c r="AK1392" i="3"/>
  <c r="AI1392" i="3"/>
  <c r="AJ1392" i="3"/>
  <c r="Y921" i="3"/>
  <c r="X921" i="3"/>
  <c r="AA921" i="3" s="1"/>
  <c r="Z921" i="3"/>
  <c r="AK765" i="3"/>
  <c r="AI765" i="3"/>
  <c r="AJ765" i="3"/>
  <c r="Y1394" i="3"/>
  <c r="X1394" i="3"/>
  <c r="AA1394" i="3" s="1"/>
  <c r="Z1394" i="3"/>
  <c r="AK753" i="3"/>
  <c r="AI753" i="3"/>
  <c r="AJ753" i="3"/>
  <c r="AN1396" i="3"/>
  <c r="AO1396" i="3" s="1"/>
  <c r="AH1398" i="3"/>
  <c r="AG1398" i="3"/>
  <c r="AF1398" i="3"/>
  <c r="AN61" i="3"/>
  <c r="AO61" i="3" s="1"/>
  <c r="AO66" i="3"/>
  <c r="Y67" i="3"/>
  <c r="Z67" i="3"/>
  <c r="X67" i="3"/>
  <c r="AJ68" i="3"/>
  <c r="AN1403" i="3"/>
  <c r="AO1403" i="3" s="1"/>
  <c r="AF258" i="3"/>
  <c r="AH258" i="3"/>
  <c r="AG258" i="3"/>
  <c r="AI254" i="3"/>
  <c r="AK254" i="3"/>
  <c r="AN299" i="3"/>
  <c r="AO299" i="3" s="1"/>
  <c r="AJ169" i="3"/>
  <c r="AI169" i="3"/>
  <c r="AK169" i="3"/>
  <c r="AI436" i="3"/>
  <c r="AK436" i="3"/>
  <c r="AH325" i="3"/>
  <c r="AG325" i="3"/>
  <c r="AF325" i="3"/>
  <c r="AN172" i="3"/>
  <c r="AO172" i="3" s="1"/>
  <c r="Y295" i="3"/>
  <c r="Z295" i="3"/>
  <c r="X295" i="3"/>
  <c r="AJ173" i="3"/>
  <c r="AN686" i="3"/>
  <c r="AO686" i="3" s="1"/>
  <c r="AF590" i="3"/>
  <c r="AH590" i="3"/>
  <c r="AG590" i="3"/>
  <c r="AI498" i="3"/>
  <c r="AK498" i="3"/>
  <c r="AN281" i="3"/>
  <c r="AO281" i="3" s="1"/>
  <c r="AJ567" i="3"/>
  <c r="AI567" i="3"/>
  <c r="AK567" i="3"/>
  <c r="AN176" i="3"/>
  <c r="AO176" i="3" s="1"/>
  <c r="AN602" i="3"/>
  <c r="AO602" i="3" s="1"/>
  <c r="Y284" i="3"/>
  <c r="X284" i="3"/>
  <c r="Z284" i="3"/>
  <c r="AN683" i="3"/>
  <c r="AO683" i="3" s="1"/>
  <c r="Y703" i="3"/>
  <c r="X703" i="3"/>
  <c r="Z703" i="3"/>
  <c r="AN819" i="3"/>
  <c r="AO819" i="3" s="1"/>
  <c r="Y899" i="3"/>
  <c r="X899" i="3"/>
  <c r="AA899" i="3" s="1"/>
  <c r="Z899" i="3"/>
  <c r="AN1415" i="3"/>
  <c r="AO1415" i="3" s="1"/>
  <c r="Y1049" i="3"/>
  <c r="X1049" i="3"/>
  <c r="Z1049" i="3"/>
  <c r="AN864" i="3"/>
  <c r="AO864" i="3" s="1"/>
  <c r="Y865" i="3"/>
  <c r="X865" i="3"/>
  <c r="AA865" i="3" s="1"/>
  <c r="Z865" i="3"/>
  <c r="Y872" i="3"/>
  <c r="X872" i="3"/>
  <c r="AA872" i="3" s="1"/>
  <c r="Z872" i="3"/>
  <c r="Y885" i="3"/>
  <c r="X885" i="3"/>
  <c r="AA885" i="3" s="1"/>
  <c r="Z885" i="3"/>
  <c r="Y1423" i="3"/>
  <c r="X1423" i="3"/>
  <c r="AA1423" i="3" s="1"/>
  <c r="Z1423" i="3"/>
  <c r="AA364" i="3"/>
  <c r="AF364" i="3"/>
  <c r="Z147" i="3"/>
  <c r="AH147" i="3"/>
  <c r="AH148" i="3"/>
  <c r="X149" i="3"/>
  <c r="AG149" i="3"/>
  <c r="AG1321" i="3"/>
  <c r="AI577" i="3"/>
  <c r="AA658" i="3"/>
  <c r="AF658" i="3"/>
  <c r="Z675" i="3"/>
  <c r="AH675" i="3"/>
  <c r="AH666" i="3"/>
  <c r="X605" i="3"/>
  <c r="AA605" i="3" s="1"/>
  <c r="AG605" i="3"/>
  <c r="AG150" i="3"/>
  <c r="AI1322" i="3"/>
  <c r="AA1323" i="3"/>
  <c r="AF1323" i="3"/>
  <c r="Z717" i="3"/>
  <c r="AH717" i="3"/>
  <c r="AG635" i="3"/>
  <c r="AI699" i="3"/>
  <c r="AA700" i="3"/>
  <c r="AF700" i="3"/>
  <c r="Z681" i="3"/>
  <c r="AH681" i="3"/>
  <c r="AH621" i="3"/>
  <c r="X440" i="3"/>
  <c r="AG440" i="3"/>
  <c r="AG1324" i="3"/>
  <c r="AI713" i="3"/>
  <c r="AF1325" i="3"/>
  <c r="Z1326" i="3"/>
  <c r="AH1326" i="3"/>
  <c r="AG709" i="3"/>
  <c r="AI707" i="3"/>
  <c r="AA689" i="3"/>
  <c r="AF689" i="3"/>
  <c r="Z582" i="3"/>
  <c r="AH582" i="3"/>
  <c r="AH363" i="3"/>
  <c r="X152" i="3"/>
  <c r="AG152" i="3"/>
  <c r="AF1327" i="3"/>
  <c r="Z1328" i="3"/>
  <c r="AH1328" i="3"/>
  <c r="X616" i="3"/>
  <c r="AG616" i="3"/>
  <c r="AG706" i="3"/>
  <c r="AI677" i="3"/>
  <c r="AF609" i="3"/>
  <c r="Z591" i="3"/>
  <c r="AH591" i="3"/>
  <c r="AH1329" i="3"/>
  <c r="X1330" i="3"/>
  <c r="AA1330" i="3" s="1"/>
  <c r="AG1330" i="3"/>
  <c r="AG1332" i="3"/>
  <c r="AF1034" i="3"/>
  <c r="AH829" i="3"/>
  <c r="X876" i="3"/>
  <c r="AA876" i="3" s="1"/>
  <c r="AG876" i="3"/>
  <c r="AG858" i="3"/>
  <c r="AI749" i="3"/>
  <c r="AF1333" i="3"/>
  <c r="X1334" i="3"/>
  <c r="AA1334" i="3" s="1"/>
  <c r="AG1334" i="3"/>
  <c r="AG1336" i="3"/>
  <c r="AA1337" i="3"/>
  <c r="AF1337" i="3"/>
  <c r="Z1338" i="3"/>
  <c r="AH1338" i="3"/>
  <c r="AH1339" i="3"/>
  <c r="AG1341" i="3"/>
  <c r="AI1342" i="3"/>
  <c r="AA974" i="3"/>
  <c r="AF974" i="3"/>
  <c r="Z1343" i="3"/>
  <c r="AH1343" i="3"/>
  <c r="AH1344" i="3"/>
  <c r="X845" i="3"/>
  <c r="AA845" i="3" s="1"/>
  <c r="AG845" i="3"/>
  <c r="AG898" i="3"/>
  <c r="AI908" i="3"/>
  <c r="AF827" i="3"/>
  <c r="Z723" i="3"/>
  <c r="AH723" i="3"/>
  <c r="AH1346" i="3"/>
  <c r="AG934" i="3"/>
  <c r="AI1348" i="3"/>
  <c r="Z1033" i="3"/>
  <c r="AH1033" i="3"/>
  <c r="AH1031" i="3"/>
  <c r="X1003" i="3"/>
  <c r="AA1003" i="3" s="1"/>
  <c r="AG1003" i="3"/>
  <c r="AG1349" i="3"/>
  <c r="Z846" i="3"/>
  <c r="AH846" i="3"/>
  <c r="AH893" i="3"/>
  <c r="X873" i="3"/>
  <c r="AA873" i="3" s="1"/>
  <c r="AG873" i="3"/>
  <c r="AI1350" i="3"/>
  <c r="AF1351" i="3"/>
  <c r="AH1017" i="3"/>
  <c r="X1352" i="3"/>
  <c r="AA1352" i="3" s="1"/>
  <c r="AG1352" i="3"/>
  <c r="AG1353" i="3"/>
  <c r="AF1354" i="3"/>
  <c r="AH869" i="3"/>
  <c r="X871" i="3"/>
  <c r="AA871" i="3" s="1"/>
  <c r="AG871" i="3"/>
  <c r="Z1355" i="3"/>
  <c r="AH1355" i="3"/>
  <c r="AH1356" i="3"/>
  <c r="X1357" i="3"/>
  <c r="AA1357" i="3" s="1"/>
  <c r="AG1357" i="3"/>
  <c r="Z782" i="3"/>
  <c r="AK1358" i="3"/>
  <c r="AI1358" i="3"/>
  <c r="Z9" i="3"/>
  <c r="AK10" i="3"/>
  <c r="AI10" i="3"/>
  <c r="Z51" i="3"/>
  <c r="AK52" i="3"/>
  <c r="AI52" i="3"/>
  <c r="Z1359" i="3"/>
  <c r="AK1360" i="3"/>
  <c r="AI1360" i="3"/>
  <c r="Z53" i="3"/>
  <c r="AK54" i="3"/>
  <c r="AI54" i="3"/>
  <c r="Z55" i="3"/>
  <c r="AK56" i="3"/>
  <c r="AI56" i="3"/>
  <c r="Z57" i="3"/>
  <c r="AK58" i="3"/>
  <c r="AI58" i="3"/>
  <c r="Z1361" i="3"/>
  <c r="AK1362" i="3"/>
  <c r="AI1362" i="3"/>
  <c r="Z253" i="3"/>
  <c r="AK256" i="3"/>
  <c r="AI256" i="3"/>
  <c r="Z59" i="3"/>
  <c r="AK60" i="3"/>
  <c r="AI60" i="3"/>
  <c r="Z154" i="3"/>
  <c r="AK155" i="3"/>
  <c r="AI155" i="3"/>
  <c r="Z156" i="3"/>
  <c r="AK1363" i="3"/>
  <c r="AI1363" i="3"/>
  <c r="Z1364" i="3"/>
  <c r="AK255" i="3"/>
  <c r="AI255" i="3"/>
  <c r="Z356" i="3"/>
  <c r="AK376" i="3"/>
  <c r="AI376" i="3"/>
  <c r="Z357" i="3"/>
  <c r="AK309" i="3"/>
  <c r="AI309" i="3"/>
  <c r="Z157" i="3"/>
  <c r="AK158" i="3"/>
  <c r="AI158" i="3"/>
  <c r="Z159" i="3"/>
  <c r="AK1365" i="3"/>
  <c r="AI1365" i="3"/>
  <c r="Z298" i="3"/>
  <c r="AK414" i="3"/>
  <c r="AI414" i="3"/>
  <c r="Z502" i="3"/>
  <c r="AK539" i="3"/>
  <c r="AI539" i="3"/>
  <c r="Z441" i="3"/>
  <c r="AK365" i="3"/>
  <c r="AI365" i="3"/>
  <c r="Z160" i="3"/>
  <c r="AK161" i="3"/>
  <c r="AI161" i="3"/>
  <c r="Z162" i="3"/>
  <c r="AK1366" i="3"/>
  <c r="AI1366" i="3"/>
  <c r="Z402" i="3"/>
  <c r="AK599" i="3"/>
  <c r="AI599" i="3"/>
  <c r="Z620" i="3"/>
  <c r="AK626" i="3"/>
  <c r="AI626" i="3"/>
  <c r="Z568" i="3"/>
  <c r="AK417" i="3"/>
  <c r="AI417" i="3"/>
  <c r="Z278" i="3"/>
  <c r="AK163" i="3"/>
  <c r="AI163" i="3"/>
  <c r="Z164" i="3"/>
  <c r="AK398" i="3"/>
  <c r="AI398" i="3"/>
  <c r="Z604" i="3"/>
  <c r="AK674" i="3"/>
  <c r="AI674" i="3"/>
  <c r="Z697" i="3"/>
  <c r="AK685" i="3"/>
  <c r="AI685" i="3"/>
  <c r="Z584" i="3"/>
  <c r="AK451" i="3"/>
  <c r="AI451" i="3"/>
  <c r="Z300" i="3"/>
  <c r="AK165" i="3"/>
  <c r="AI165" i="3"/>
  <c r="Z1367" i="3"/>
  <c r="Z536" i="3"/>
  <c r="AK656" i="3"/>
  <c r="AI656" i="3"/>
  <c r="Z693" i="3"/>
  <c r="AK708" i="3"/>
  <c r="AI708" i="3"/>
  <c r="Z710" i="3"/>
  <c r="AK692" i="3"/>
  <c r="AI692" i="3"/>
  <c r="Z611" i="3"/>
  <c r="AK407" i="3"/>
  <c r="AI407" i="3"/>
  <c r="Z308" i="3"/>
  <c r="AK1368" i="3"/>
  <c r="AI1368" i="3"/>
  <c r="AN1370" i="3"/>
  <c r="AO1370" i="3" s="1"/>
  <c r="Y715" i="3"/>
  <c r="X715" i="3"/>
  <c r="Z715" i="3"/>
  <c r="AK712" i="3"/>
  <c r="AI712" i="3"/>
  <c r="AJ712" i="3"/>
  <c r="AN388" i="3"/>
  <c r="AO388" i="3" s="1"/>
  <c r="AA844" i="3"/>
  <c r="AN912" i="3"/>
  <c r="AO912" i="3" s="1"/>
  <c r="Y874" i="3"/>
  <c r="X874" i="3"/>
  <c r="Z874" i="3"/>
  <c r="AK796" i="3"/>
  <c r="AI796" i="3"/>
  <c r="AJ796" i="3"/>
  <c r="AN1375" i="3"/>
  <c r="AO1375" i="3" s="1"/>
  <c r="AN901" i="3"/>
  <c r="AO901" i="3" s="1"/>
  <c r="Y856" i="3"/>
  <c r="X856" i="3"/>
  <c r="AA856" i="3" s="1"/>
  <c r="Z856" i="3"/>
  <c r="AK776" i="3"/>
  <c r="AI776" i="3"/>
  <c r="AJ776" i="3"/>
  <c r="AN973" i="3"/>
  <c r="AO973" i="3" s="1"/>
  <c r="AO1379" i="3"/>
  <c r="Y1380" i="3"/>
  <c r="X1380" i="3"/>
  <c r="Z1380" i="3"/>
  <c r="AK1381" i="3"/>
  <c r="AI1381" i="3"/>
  <c r="AJ1381" i="3"/>
  <c r="AO1384" i="3"/>
  <c r="Y1385" i="3"/>
  <c r="X1385" i="3"/>
  <c r="AA1385" i="3" s="1"/>
  <c r="Z1385" i="3"/>
  <c r="AK860" i="3"/>
  <c r="AI860" i="3"/>
  <c r="AJ860" i="3"/>
  <c r="AN841" i="3"/>
  <c r="AO841" i="3" s="1"/>
  <c r="Y1387" i="3"/>
  <c r="X1387" i="3"/>
  <c r="AA1387" i="3" s="1"/>
  <c r="Z1387" i="3"/>
  <c r="AK1388" i="3"/>
  <c r="AI1388" i="3"/>
  <c r="AJ1388" i="3"/>
  <c r="AN1389" i="3"/>
  <c r="AO1389" i="3" s="1"/>
  <c r="Y820" i="3"/>
  <c r="X820" i="3"/>
  <c r="AA820" i="3" s="1"/>
  <c r="Z820" i="3"/>
  <c r="AK785" i="3"/>
  <c r="AI785" i="3"/>
  <c r="AJ785" i="3"/>
  <c r="AN1391" i="3"/>
  <c r="AO1391" i="3" s="1"/>
  <c r="AO1392" i="3"/>
  <c r="Y1393" i="3"/>
  <c r="X1393" i="3"/>
  <c r="AA1393" i="3" s="1"/>
  <c r="Z1393" i="3"/>
  <c r="AK832" i="3"/>
  <c r="AI832" i="3"/>
  <c r="AJ832" i="3"/>
  <c r="AN725" i="3"/>
  <c r="AO725" i="3" s="1"/>
  <c r="AN752" i="3"/>
  <c r="AO752" i="3" s="1"/>
  <c r="Y739" i="3"/>
  <c r="X739" i="3"/>
  <c r="AA739" i="3" s="1"/>
  <c r="Z739" i="3"/>
  <c r="AK1395" i="3"/>
  <c r="AI1395" i="3"/>
  <c r="AJ1395" i="3"/>
  <c r="AO1400" i="3"/>
  <c r="Y61" i="3"/>
  <c r="Z61" i="3"/>
  <c r="X61" i="3"/>
  <c r="AA61" i="3" s="1"/>
  <c r="AJ62" i="3"/>
  <c r="AN1402" i="3"/>
  <c r="AO1402" i="3" s="1"/>
  <c r="AF67" i="3"/>
  <c r="AH67" i="3"/>
  <c r="AG67" i="3"/>
  <c r="AI68" i="3"/>
  <c r="AK68" i="3"/>
  <c r="AN69" i="3"/>
  <c r="AO69" i="3" s="1"/>
  <c r="AJ1403" i="3"/>
  <c r="AI1403" i="3"/>
  <c r="AK1403" i="3"/>
  <c r="AH168" i="3"/>
  <c r="AG168" i="3"/>
  <c r="AF168" i="3"/>
  <c r="AN1406" i="3"/>
  <c r="AO1406" i="3" s="1"/>
  <c r="AO171" i="3"/>
  <c r="Y172" i="3"/>
  <c r="Z172" i="3"/>
  <c r="X172" i="3"/>
  <c r="AJ1407" i="3"/>
  <c r="AN496" i="3"/>
  <c r="AO496" i="3" s="1"/>
  <c r="AF295" i="3"/>
  <c r="AH295" i="3"/>
  <c r="AG295" i="3"/>
  <c r="AI173" i="3"/>
  <c r="AK173" i="3"/>
  <c r="AN174" i="3"/>
  <c r="AO174" i="3" s="1"/>
  <c r="AJ686" i="3"/>
  <c r="AI686" i="3"/>
  <c r="AK686" i="3"/>
  <c r="AH1411" i="3"/>
  <c r="AG1411" i="3"/>
  <c r="AF1411" i="3"/>
  <c r="AN682" i="3"/>
  <c r="AO682" i="3" s="1"/>
  <c r="Y176" i="3"/>
  <c r="X176" i="3"/>
  <c r="Z176" i="3"/>
  <c r="AN702" i="3"/>
  <c r="AO702" i="3" s="1"/>
  <c r="Y602" i="3"/>
  <c r="X602" i="3"/>
  <c r="Z602" i="3"/>
  <c r="Y683" i="3"/>
  <c r="X683" i="3"/>
  <c r="Z683" i="3"/>
  <c r="AN1413" i="3"/>
  <c r="AO1413" i="3" s="1"/>
  <c r="Y819" i="3"/>
  <c r="X819" i="3"/>
  <c r="AA819" i="3" s="1"/>
  <c r="Z819" i="3"/>
  <c r="AN859" i="3"/>
  <c r="AO859" i="3" s="1"/>
  <c r="Y1415" i="3"/>
  <c r="X1415" i="3"/>
  <c r="AA1415" i="3" s="1"/>
  <c r="Z1415" i="3"/>
  <c r="AN887" i="3"/>
  <c r="AO887" i="3" s="1"/>
  <c r="Y864" i="3"/>
  <c r="X864" i="3"/>
  <c r="AA864" i="3" s="1"/>
  <c r="Z864" i="3"/>
  <c r="AN1419" i="3"/>
  <c r="AO1419" i="3" s="1"/>
  <c r="AN881" i="3"/>
  <c r="AO881" i="3" s="1"/>
  <c r="AO1398" i="3"/>
  <c r="AH64" i="3"/>
  <c r="AO65" i="3"/>
  <c r="AO1401" i="3"/>
  <c r="AH70" i="3"/>
  <c r="AO71" i="3"/>
  <c r="AO166" i="3"/>
  <c r="AH271" i="3"/>
  <c r="AO167" i="3"/>
  <c r="AO168" i="3"/>
  <c r="AA275" i="3"/>
  <c r="AH436" i="3"/>
  <c r="AA1407" i="3"/>
  <c r="AH500" i="3"/>
  <c r="AH1409" i="3"/>
  <c r="AH175" i="3"/>
  <c r="AO1410" i="3"/>
  <c r="AO1411" i="3"/>
  <c r="AA654" i="3"/>
  <c r="AH425" i="3"/>
  <c r="AG425" i="3"/>
  <c r="AH177" i="3"/>
  <c r="AG177" i="3"/>
  <c r="AH483" i="3"/>
  <c r="AG483" i="3"/>
  <c r="AH704" i="3"/>
  <c r="AG704" i="3"/>
  <c r="AH672" i="3"/>
  <c r="AG672" i="3"/>
  <c r="AH408" i="3"/>
  <c r="AG408" i="3"/>
  <c r="AH1412" i="3"/>
  <c r="AG1412" i="3"/>
  <c r="AH574" i="3"/>
  <c r="AG574" i="3"/>
  <c r="AH705" i="3"/>
  <c r="AG705" i="3"/>
  <c r="AH679" i="3"/>
  <c r="AG679" i="3"/>
  <c r="AH522" i="3"/>
  <c r="AG522" i="3"/>
  <c r="AH875" i="3"/>
  <c r="AG875" i="3"/>
  <c r="AH894" i="3"/>
  <c r="AG894" i="3"/>
  <c r="AH826" i="3"/>
  <c r="AG826" i="3"/>
  <c r="AH1414" i="3"/>
  <c r="AG1414" i="3"/>
  <c r="AH854" i="3"/>
  <c r="AG854" i="3"/>
  <c r="AH884" i="3"/>
  <c r="AG884" i="3"/>
  <c r="AH909" i="3"/>
  <c r="AG909" i="3"/>
  <c r="AH1417" i="3"/>
  <c r="AG1417" i="3"/>
  <c r="AH1418" i="3"/>
  <c r="AG1418" i="3"/>
  <c r="AH1420" i="3"/>
  <c r="AG1420" i="3"/>
  <c r="AH1421" i="3"/>
  <c r="AG1421" i="3"/>
  <c r="AH777" i="3"/>
  <c r="AG777" i="3"/>
  <c r="AH878" i="3"/>
  <c r="AG878" i="3"/>
  <c r="AH916" i="3"/>
  <c r="AG916" i="3"/>
  <c r="AH1422" i="3"/>
  <c r="AG1422" i="3"/>
  <c r="AH1424" i="3"/>
  <c r="AG1424" i="3"/>
  <c r="AN797" i="3"/>
  <c r="AO797" i="3" s="1"/>
  <c r="AN764" i="3"/>
  <c r="AO764" i="3" s="1"/>
  <c r="AN1429" i="3"/>
  <c r="AO1429" i="3" s="1"/>
  <c r="AN1433" i="3"/>
  <c r="AO1433" i="3" s="1"/>
  <c r="AN73" i="3"/>
  <c r="AO73" i="3" s="1"/>
  <c r="AN1440" i="3"/>
  <c r="AO1440" i="3" s="1"/>
  <c r="AN1442" i="3"/>
  <c r="AO1442" i="3" s="1"/>
  <c r="AN1443" i="3"/>
  <c r="AO1443" i="3" s="1"/>
  <c r="AN186" i="3"/>
  <c r="AO186" i="3" s="1"/>
  <c r="AN328" i="3"/>
  <c r="AO328" i="3" s="1"/>
  <c r="AN618" i="3"/>
  <c r="AO618" i="3" s="1"/>
  <c r="AN670" i="3"/>
  <c r="AO670" i="3" s="1"/>
  <c r="AN563" i="3"/>
  <c r="AO563" i="3" s="1"/>
  <c r="AN317" i="3"/>
  <c r="AO317" i="3" s="1"/>
  <c r="AN688" i="3"/>
  <c r="AO688" i="3" s="1"/>
  <c r="AN421" i="3"/>
  <c r="AO421" i="3" s="1"/>
  <c r="AN861" i="3"/>
  <c r="AO861" i="3" s="1"/>
  <c r="AN733" i="3"/>
  <c r="AO733" i="3" s="1"/>
  <c r="AN842" i="3"/>
  <c r="AO842" i="3" s="1"/>
  <c r="AN927" i="3"/>
  <c r="AO927" i="3" s="1"/>
  <c r="AN1469" i="3"/>
  <c r="AO1469" i="3" s="1"/>
  <c r="AI782" i="3"/>
  <c r="AI9" i="3"/>
  <c r="AI51" i="3"/>
  <c r="AI1359" i="3"/>
  <c r="AI53" i="3"/>
  <c r="AI55" i="3"/>
  <c r="AI57" i="3"/>
  <c r="AI1361" i="3"/>
  <c r="AI253" i="3"/>
  <c r="AI59" i="3"/>
  <c r="AI154" i="3"/>
  <c r="AI156" i="3"/>
  <c r="AI1364" i="3"/>
  <c r="AI356" i="3"/>
  <c r="AI357" i="3"/>
  <c r="AI157" i="3"/>
  <c r="AI159" i="3"/>
  <c r="AI298" i="3"/>
  <c r="AI502" i="3"/>
  <c r="AI441" i="3"/>
  <c r="AI160" i="3"/>
  <c r="AI162" i="3"/>
  <c r="AI402" i="3"/>
  <c r="AI620" i="3"/>
  <c r="AI568" i="3"/>
  <c r="AI278" i="3"/>
  <c r="AI164" i="3"/>
  <c r="AI604" i="3"/>
  <c r="AI697" i="3"/>
  <c r="AI584" i="3"/>
  <c r="AI300" i="3"/>
  <c r="AI1367" i="3"/>
  <c r="AI536" i="3"/>
  <c r="AI693" i="3"/>
  <c r="AI710" i="3"/>
  <c r="AI611" i="3"/>
  <c r="AI308" i="3"/>
  <c r="AG1368" i="3"/>
  <c r="AI1369" i="3"/>
  <c r="AG396" i="3"/>
  <c r="AI1370" i="3"/>
  <c r="AG647" i="3"/>
  <c r="AI696" i="3"/>
  <c r="AG714" i="3"/>
  <c r="AI715" i="3"/>
  <c r="AG712" i="3"/>
  <c r="AI691" i="3"/>
  <c r="AG608" i="3"/>
  <c r="AI388" i="3"/>
  <c r="AG1371" i="3"/>
  <c r="AI1372" i="3"/>
  <c r="AI1373" i="3"/>
  <c r="AG844" i="3"/>
  <c r="AI912" i="3"/>
  <c r="AG920" i="3"/>
  <c r="AI914" i="3"/>
  <c r="AG910" i="3"/>
  <c r="AI874" i="3"/>
  <c r="AG796" i="3"/>
  <c r="AI721" i="3"/>
  <c r="AG1374" i="3"/>
  <c r="AI1375" i="3"/>
  <c r="AG959" i="3"/>
  <c r="AI1376" i="3"/>
  <c r="AG1377" i="3"/>
  <c r="AI901" i="3"/>
  <c r="AG917" i="3"/>
  <c r="AI911" i="3"/>
  <c r="AG900" i="3"/>
  <c r="AI856" i="3"/>
  <c r="AG776" i="3"/>
  <c r="AI1378" i="3"/>
  <c r="AG975" i="3"/>
  <c r="AI973" i="3"/>
  <c r="AG925" i="3"/>
  <c r="AI931" i="3"/>
  <c r="AG1379" i="3"/>
  <c r="AI1380" i="3"/>
  <c r="AG1381" i="3"/>
  <c r="AI1382" i="3"/>
  <c r="AG1383" i="3"/>
  <c r="AG1384" i="3"/>
  <c r="AI1385" i="3"/>
  <c r="AG860" i="3"/>
  <c r="AI883" i="3"/>
  <c r="AG879" i="3"/>
  <c r="AI841" i="3"/>
  <c r="AG851" i="3"/>
  <c r="AI1386" i="3"/>
  <c r="AI1387" i="3"/>
  <c r="AG1388" i="3"/>
  <c r="AI956" i="3"/>
  <c r="AG236" i="3"/>
  <c r="AI1389" i="3"/>
  <c r="AG1019" i="3"/>
  <c r="AI1390" i="3"/>
  <c r="AG746" i="3"/>
  <c r="AI798" i="3"/>
  <c r="AG849" i="3"/>
  <c r="AI820" i="3"/>
  <c r="AG785" i="3"/>
  <c r="AI734" i="3"/>
  <c r="AI1391" i="3"/>
  <c r="AI1014" i="3"/>
  <c r="AG1392" i="3"/>
  <c r="AI1393" i="3"/>
  <c r="AG832" i="3"/>
  <c r="AI725" i="3"/>
  <c r="AG780" i="3"/>
  <c r="AI921" i="3"/>
  <c r="AG765" i="3"/>
  <c r="AI752" i="3"/>
  <c r="AG770" i="3"/>
  <c r="AI1394" i="3"/>
  <c r="AG753" i="3"/>
  <c r="AI739" i="3"/>
  <c r="AG1395" i="3"/>
  <c r="AI1396" i="3"/>
  <c r="AG1397" i="3"/>
  <c r="Z1399" i="3"/>
  <c r="AH1399" i="3"/>
  <c r="AJ1400" i="3"/>
  <c r="AG64" i="3"/>
  <c r="AI65" i="3"/>
  <c r="Z1402" i="3"/>
  <c r="AA1402" i="3" s="1"/>
  <c r="AH1402" i="3"/>
  <c r="AJ66" i="3"/>
  <c r="AG70" i="3"/>
  <c r="AI71" i="3"/>
  <c r="Z1403" i="3"/>
  <c r="AA1403" i="3" s="1"/>
  <c r="AH1403" i="3"/>
  <c r="AJ1404" i="3"/>
  <c r="AG271" i="3"/>
  <c r="AI167" i="3"/>
  <c r="AA168" i="3"/>
  <c r="Z169" i="3"/>
  <c r="AH169" i="3"/>
  <c r="AJ1405" i="3"/>
  <c r="AG436" i="3"/>
  <c r="AI371" i="3"/>
  <c r="AA325" i="3"/>
  <c r="Z170" i="3"/>
  <c r="AH170" i="3"/>
  <c r="AJ171" i="3"/>
  <c r="AG500" i="3"/>
  <c r="AI506" i="3"/>
  <c r="AA535" i="3"/>
  <c r="Z496" i="3"/>
  <c r="AH496" i="3"/>
  <c r="AJ494" i="3"/>
  <c r="AG1409" i="3"/>
  <c r="AI437" i="3"/>
  <c r="AA596" i="3"/>
  <c r="Z686" i="3"/>
  <c r="AA686" i="3" s="1"/>
  <c r="AH686" i="3"/>
  <c r="AJ585" i="3"/>
  <c r="AG175" i="3"/>
  <c r="AI1410" i="3"/>
  <c r="AA1411" i="3"/>
  <c r="Z567" i="3"/>
  <c r="AH567" i="3"/>
  <c r="AJ673" i="3"/>
  <c r="AK425" i="3"/>
  <c r="AI425" i="3"/>
  <c r="AK177" i="3"/>
  <c r="AI177" i="3"/>
  <c r="AK483" i="3"/>
  <c r="AI483" i="3"/>
  <c r="AK704" i="3"/>
  <c r="AI704" i="3"/>
  <c r="AK672" i="3"/>
  <c r="AI672" i="3"/>
  <c r="AK408" i="3"/>
  <c r="AI408" i="3"/>
  <c r="AK1412" i="3"/>
  <c r="AI1412" i="3"/>
  <c r="AK574" i="3"/>
  <c r="AI574" i="3"/>
  <c r="AK705" i="3"/>
  <c r="AI705" i="3"/>
  <c r="AK679" i="3"/>
  <c r="AI679" i="3"/>
  <c r="AK522" i="3"/>
  <c r="AI522" i="3"/>
  <c r="AK875" i="3"/>
  <c r="AI875" i="3"/>
  <c r="AK894" i="3"/>
  <c r="AI894" i="3"/>
  <c r="AK826" i="3"/>
  <c r="AI826" i="3"/>
  <c r="AK1414" i="3"/>
  <c r="AI1414" i="3"/>
  <c r="AK854" i="3"/>
  <c r="AI854" i="3"/>
  <c r="AK884" i="3"/>
  <c r="AI884" i="3"/>
  <c r="AK909" i="3"/>
  <c r="AI909" i="3"/>
  <c r="AK1417" i="3"/>
  <c r="AI1417" i="3"/>
  <c r="AK1418" i="3"/>
  <c r="AI1418" i="3"/>
  <c r="AK1420" i="3"/>
  <c r="AI1420" i="3"/>
  <c r="AK1421" i="3"/>
  <c r="AI1421" i="3"/>
  <c r="AK777" i="3"/>
  <c r="AI777" i="3"/>
  <c r="AK878" i="3"/>
  <c r="AI878" i="3"/>
  <c r="AK916" i="3"/>
  <c r="AI916" i="3"/>
  <c r="AK1422" i="3"/>
  <c r="AI1422" i="3"/>
  <c r="AK1424" i="3"/>
  <c r="AI1424" i="3"/>
  <c r="AN1425" i="3"/>
  <c r="AO1425" i="3" s="1"/>
  <c r="AN1431" i="3"/>
  <c r="AO1431" i="3" s="1"/>
  <c r="AO75" i="3"/>
  <c r="AN75" i="3"/>
  <c r="AN79" i="3"/>
  <c r="AO79" i="3" s="1"/>
  <c r="AN312" i="3"/>
  <c r="AO312" i="3" s="1"/>
  <c r="AN369" i="3"/>
  <c r="AO369" i="3" s="1"/>
  <c r="AN1445" i="3"/>
  <c r="AO1445" i="3" s="1"/>
  <c r="AN1446" i="3"/>
  <c r="AO1446" i="3" s="1"/>
  <c r="AN484" i="3"/>
  <c r="AO484" i="3" s="1"/>
  <c r="AN655" i="3"/>
  <c r="AO655" i="3" s="1"/>
  <c r="AN659" i="3"/>
  <c r="AO659" i="3" s="1"/>
  <c r="AN482" i="3"/>
  <c r="AO482" i="3" s="1"/>
  <c r="AN657" i="3"/>
  <c r="AO657" i="3" s="1"/>
  <c r="AN1455" i="3"/>
  <c r="AO1455" i="3" s="1"/>
  <c r="AN838" i="3"/>
  <c r="AO838" i="3" s="1"/>
  <c r="AF1400" i="3"/>
  <c r="AH62" i="3"/>
  <c r="X63" i="3"/>
  <c r="AA63" i="3" s="1"/>
  <c r="AG63" i="3"/>
  <c r="AK65" i="3"/>
  <c r="AA66" i="3"/>
  <c r="AF66" i="3"/>
  <c r="AH68" i="3"/>
  <c r="X69" i="3"/>
  <c r="AG69" i="3"/>
  <c r="AK71" i="3"/>
  <c r="AF1404" i="3"/>
  <c r="AH254" i="3"/>
  <c r="X299" i="3"/>
  <c r="AG299" i="3"/>
  <c r="AK167" i="3"/>
  <c r="AF1405" i="3"/>
  <c r="AH275" i="3"/>
  <c r="X386" i="3"/>
  <c r="AG386" i="3"/>
  <c r="AK371" i="3"/>
  <c r="AF171" i="3"/>
  <c r="AH1407" i="3"/>
  <c r="X1408" i="3"/>
  <c r="AG1408" i="3"/>
  <c r="AK506" i="3"/>
  <c r="AF494" i="3"/>
  <c r="AH173" i="3"/>
  <c r="X174" i="3"/>
  <c r="AA174" i="3" s="1"/>
  <c r="AG174" i="3"/>
  <c r="AK437" i="3"/>
  <c r="AA585" i="3"/>
  <c r="AF585" i="3"/>
  <c r="AH498" i="3"/>
  <c r="X281" i="3"/>
  <c r="AA281" i="3" s="1"/>
  <c r="AG281" i="3"/>
  <c r="AK1410" i="3"/>
  <c r="AF673" i="3"/>
  <c r="AH654" i="3"/>
  <c r="X645" i="3"/>
  <c r="AA645" i="3" s="1"/>
  <c r="AG645" i="3"/>
  <c r="AO1424" i="3"/>
  <c r="Z754" i="3"/>
  <c r="AI797" i="3"/>
  <c r="Z853" i="3"/>
  <c r="AI1425" i="3"/>
  <c r="Z1426" i="3"/>
  <c r="Z1427" i="3"/>
  <c r="AI764" i="3"/>
  <c r="Z1428" i="3"/>
  <c r="AI1429" i="3"/>
  <c r="Z1430" i="3"/>
  <c r="AI1431" i="3"/>
  <c r="Z1432" i="3"/>
  <c r="AI1433" i="3"/>
  <c r="Z1434" i="3"/>
  <c r="AO1435" i="3"/>
  <c r="AK1436" i="3"/>
  <c r="AN72" i="3"/>
  <c r="AO72" i="3" s="1"/>
  <c r="AK74" i="3"/>
  <c r="AH76" i="3"/>
  <c r="AJ76" i="3"/>
  <c r="AO77" i="3"/>
  <c r="AO1437" i="3"/>
  <c r="AK1438" i="3"/>
  <c r="AN1439" i="3"/>
  <c r="AO1439" i="3" s="1"/>
  <c r="AA78" i="3"/>
  <c r="AK78" i="3"/>
  <c r="AH80" i="3"/>
  <c r="AJ80" i="3"/>
  <c r="AO178" i="3"/>
  <c r="AO179" i="3"/>
  <c r="AK180" i="3"/>
  <c r="AN1441" i="3"/>
  <c r="AO1441" i="3" s="1"/>
  <c r="AK285" i="3"/>
  <c r="AH324" i="3"/>
  <c r="AJ324" i="3"/>
  <c r="AO181" i="3"/>
  <c r="AK182" i="3"/>
  <c r="AN183" i="3"/>
  <c r="AO183" i="3" s="1"/>
  <c r="AA290" i="3"/>
  <c r="AK290" i="3"/>
  <c r="AH406" i="3"/>
  <c r="AJ406" i="3"/>
  <c r="AK184" i="3"/>
  <c r="AN185" i="3"/>
  <c r="AO185" i="3" s="1"/>
  <c r="AK1444" i="3"/>
  <c r="AH416" i="3"/>
  <c r="AJ416" i="3"/>
  <c r="AK442" i="3"/>
  <c r="AN409" i="3"/>
  <c r="AO409" i="3" s="1"/>
  <c r="AK187" i="3"/>
  <c r="AH1447" i="3"/>
  <c r="AJ1447" i="3"/>
  <c r="AO1448" i="3"/>
  <c r="AK613" i="3"/>
  <c r="AN634" i="3"/>
  <c r="AO634" i="3" s="1"/>
  <c r="AK545" i="3"/>
  <c r="AH362" i="3"/>
  <c r="AJ362" i="3"/>
  <c r="AO188" i="3"/>
  <c r="AO1449" i="3"/>
  <c r="AK1450" i="3"/>
  <c r="AN612" i="3"/>
  <c r="AO612" i="3" s="1"/>
  <c r="AA671" i="3"/>
  <c r="AK671" i="3"/>
  <c r="AH589" i="3"/>
  <c r="AJ589" i="3"/>
  <c r="AK1451" i="3"/>
  <c r="AN1452" i="3"/>
  <c r="AO1452" i="3" s="1"/>
  <c r="AK439" i="3"/>
  <c r="AH690" i="3"/>
  <c r="AJ690" i="3"/>
  <c r="AK569" i="3"/>
  <c r="AN448" i="3"/>
  <c r="AO448" i="3" s="1"/>
  <c r="AK1453" i="3"/>
  <c r="AI650" i="3"/>
  <c r="AI684" i="3"/>
  <c r="AI560" i="3"/>
  <c r="AI1454" i="3"/>
  <c r="AI834" i="3"/>
  <c r="AI866" i="3"/>
  <c r="AI779" i="3"/>
  <c r="AH1456" i="3"/>
  <c r="AG1456" i="3"/>
  <c r="Y1457" i="3"/>
  <c r="X1457" i="3"/>
  <c r="AA1457" i="3" s="1"/>
  <c r="AI1458" i="3"/>
  <c r="Y810" i="3"/>
  <c r="X810" i="3"/>
  <c r="AA810" i="3" s="1"/>
  <c r="AI839" i="3"/>
  <c r="AH824" i="3"/>
  <c r="AG824" i="3"/>
  <c r="Y800" i="3"/>
  <c r="X800" i="3"/>
  <c r="AA800" i="3" s="1"/>
  <c r="AI771" i="3"/>
  <c r="AH836" i="3"/>
  <c r="AG836" i="3"/>
  <c r="Y1459" i="3"/>
  <c r="X1459" i="3"/>
  <c r="AA1459" i="3" s="1"/>
  <c r="AI1460" i="3"/>
  <c r="AH962" i="3"/>
  <c r="AG962" i="3"/>
  <c r="AH1461" i="3"/>
  <c r="AG1461" i="3"/>
  <c r="AN762" i="3"/>
  <c r="AO762" i="3" s="1"/>
  <c r="AH786" i="3"/>
  <c r="AG786" i="3"/>
  <c r="AN833" i="3"/>
  <c r="AO833" i="3" s="1"/>
  <c r="AH821" i="3"/>
  <c r="AG821" i="3"/>
  <c r="AN815" i="3"/>
  <c r="AO815" i="3" s="1"/>
  <c r="AH809" i="3"/>
  <c r="AG809" i="3"/>
  <c r="AH1462" i="3"/>
  <c r="AG1462" i="3"/>
  <c r="AN1463" i="3"/>
  <c r="AO1463" i="3" s="1"/>
  <c r="AH1464" i="3"/>
  <c r="AG1464" i="3"/>
  <c r="AN1465" i="3"/>
  <c r="AO1465" i="3" s="1"/>
  <c r="AN1466" i="3"/>
  <c r="AO1466" i="3" s="1"/>
  <c r="AN240" i="3"/>
  <c r="AO240" i="3" s="1"/>
  <c r="AH1467" i="3"/>
  <c r="AG1467" i="3"/>
  <c r="AH1468" i="3"/>
  <c r="AG1468" i="3"/>
  <c r="AF1468" i="3"/>
  <c r="AN1471" i="3"/>
  <c r="AO1471" i="3" s="1"/>
  <c r="AH1472" i="3"/>
  <c r="AG1472" i="3"/>
  <c r="AF1472" i="3"/>
  <c r="AF1477" i="3"/>
  <c r="AH1477" i="3"/>
  <c r="AG1477" i="3"/>
  <c r="AJ797" i="3"/>
  <c r="AJ1425" i="3"/>
  <c r="AJ764" i="3"/>
  <c r="AJ1429" i="3"/>
  <c r="AJ1431" i="3"/>
  <c r="AJ1433" i="3"/>
  <c r="AF1462" i="3"/>
  <c r="AF1464" i="3"/>
  <c r="AF1467" i="3"/>
  <c r="Y1473" i="3"/>
  <c r="Z1473" i="3"/>
  <c r="X1473" i="3"/>
  <c r="AA1473" i="3" s="1"/>
  <c r="AN1475" i="3"/>
  <c r="AO1475" i="3" s="1"/>
  <c r="AI176" i="3"/>
  <c r="AI661" i="3"/>
  <c r="AI702" i="3"/>
  <c r="AI602" i="3"/>
  <c r="AI284" i="3"/>
  <c r="AI683" i="3"/>
  <c r="AI703" i="3"/>
  <c r="AI716" i="3"/>
  <c r="AI1413" i="3"/>
  <c r="AI819" i="3"/>
  <c r="AI899" i="3"/>
  <c r="AI867" i="3"/>
  <c r="AI859" i="3"/>
  <c r="AI1415" i="3"/>
  <c r="AI1049" i="3"/>
  <c r="AI1416" i="3"/>
  <c r="AI887" i="3"/>
  <c r="AI864" i="3"/>
  <c r="AI865" i="3"/>
  <c r="AI948" i="3"/>
  <c r="AI1419" i="3"/>
  <c r="AI872" i="3"/>
  <c r="AI881" i="3"/>
  <c r="AI885" i="3"/>
  <c r="AI1423" i="3"/>
  <c r="X754" i="3"/>
  <c r="AA754" i="3" s="1"/>
  <c r="AI754" i="3"/>
  <c r="AN754" i="3"/>
  <c r="AO754" i="3" s="1"/>
  <c r="AG797" i="3"/>
  <c r="X853" i="3"/>
  <c r="AA853" i="3" s="1"/>
  <c r="AI853" i="3"/>
  <c r="AN853" i="3"/>
  <c r="AO853" i="3" s="1"/>
  <c r="AG1425" i="3"/>
  <c r="X1426" i="3"/>
  <c r="AA1426" i="3" s="1"/>
  <c r="AI1426" i="3"/>
  <c r="AN1426" i="3"/>
  <c r="AO1426" i="3" s="1"/>
  <c r="X1427" i="3"/>
  <c r="AA1427" i="3" s="1"/>
  <c r="AI1427" i="3"/>
  <c r="AN1427" i="3"/>
  <c r="AO1427" i="3" s="1"/>
  <c r="AG764" i="3"/>
  <c r="X1428" i="3"/>
  <c r="AA1428" i="3" s="1"/>
  <c r="AI1428" i="3"/>
  <c r="AN1428" i="3"/>
  <c r="AO1428" i="3" s="1"/>
  <c r="AG1429" i="3"/>
  <c r="X1430" i="3"/>
  <c r="AA1430" i="3" s="1"/>
  <c r="AI1430" i="3"/>
  <c r="AN1430" i="3"/>
  <c r="AO1430" i="3" s="1"/>
  <c r="AG1431" i="3"/>
  <c r="X1432" i="3"/>
  <c r="AA1432" i="3" s="1"/>
  <c r="AI1432" i="3"/>
  <c r="AN1432" i="3"/>
  <c r="AO1432" i="3" s="1"/>
  <c r="AG1433" i="3"/>
  <c r="X1434" i="3"/>
  <c r="AA1434" i="3" s="1"/>
  <c r="AI1434" i="3"/>
  <c r="AF1435" i="3"/>
  <c r="Z1436" i="3"/>
  <c r="AH1436" i="3"/>
  <c r="AN1436" i="3"/>
  <c r="AO1436" i="3" s="1"/>
  <c r="AJ72" i="3"/>
  <c r="X73" i="3"/>
  <c r="AA73" i="3" s="1"/>
  <c r="AG73" i="3"/>
  <c r="AG76" i="3"/>
  <c r="AI77" i="3"/>
  <c r="AF1437" i="3"/>
  <c r="Z1438" i="3"/>
  <c r="AH1438" i="3"/>
  <c r="AN1438" i="3"/>
  <c r="AO1438" i="3" s="1"/>
  <c r="AJ1439" i="3"/>
  <c r="X1440" i="3"/>
  <c r="AG1440" i="3"/>
  <c r="AG80" i="3"/>
  <c r="AI178" i="3"/>
  <c r="AA179" i="3"/>
  <c r="AF179" i="3"/>
  <c r="Z180" i="3"/>
  <c r="AH180" i="3"/>
  <c r="AN180" i="3"/>
  <c r="AO180" i="3" s="1"/>
  <c r="AJ1441" i="3"/>
  <c r="X1442" i="3"/>
  <c r="AG1442" i="3"/>
  <c r="AG324" i="3"/>
  <c r="AI314" i="3"/>
  <c r="AF181" i="3"/>
  <c r="Z182" i="3"/>
  <c r="AH182" i="3"/>
  <c r="AN182" i="3"/>
  <c r="AO182" i="3" s="1"/>
  <c r="AJ183" i="3"/>
  <c r="X1443" i="3"/>
  <c r="AG1443" i="3"/>
  <c r="AG406" i="3"/>
  <c r="AI390" i="3"/>
  <c r="AF304" i="3"/>
  <c r="Z184" i="3"/>
  <c r="AA184" i="3" s="1"/>
  <c r="AH184" i="3"/>
  <c r="AN184" i="3"/>
  <c r="AO184" i="3" s="1"/>
  <c r="AJ185" i="3"/>
  <c r="X186" i="3"/>
  <c r="AG186" i="3"/>
  <c r="AG416" i="3"/>
  <c r="AI489" i="3"/>
  <c r="AA532" i="3"/>
  <c r="AF532" i="3"/>
  <c r="Z442" i="3"/>
  <c r="AA442" i="3" s="1"/>
  <c r="AH442" i="3"/>
  <c r="AN442" i="3"/>
  <c r="AO442" i="3" s="1"/>
  <c r="AJ409" i="3"/>
  <c r="X328" i="3"/>
  <c r="AG328" i="3"/>
  <c r="AG1447" i="3"/>
  <c r="AI1448" i="3"/>
  <c r="AA487" i="3"/>
  <c r="AF487" i="3"/>
  <c r="Z613" i="3"/>
  <c r="AA613" i="3" s="1"/>
  <c r="AH613" i="3"/>
  <c r="AN613" i="3"/>
  <c r="AO613" i="3" s="1"/>
  <c r="AJ634" i="3"/>
  <c r="X618" i="3"/>
  <c r="AG618" i="3"/>
  <c r="AG362" i="3"/>
  <c r="AI188" i="3"/>
  <c r="AA1449" i="3"/>
  <c r="AF1449" i="3"/>
  <c r="Z1450" i="3"/>
  <c r="AA1450" i="3" s="1"/>
  <c r="AH1450" i="3"/>
  <c r="AN1450" i="3"/>
  <c r="AO1450" i="3" s="1"/>
  <c r="AJ612" i="3"/>
  <c r="X670" i="3"/>
  <c r="AG670" i="3"/>
  <c r="AG589" i="3"/>
  <c r="AI465" i="3"/>
  <c r="AF336" i="3"/>
  <c r="Z1451" i="3"/>
  <c r="AA1451" i="3" s="1"/>
  <c r="AH1451" i="3"/>
  <c r="AN1451" i="3"/>
  <c r="AO1451" i="3" s="1"/>
  <c r="AJ1452" i="3"/>
  <c r="X563" i="3"/>
  <c r="AG563" i="3"/>
  <c r="AG690" i="3"/>
  <c r="AI687" i="3"/>
  <c r="AA664" i="3"/>
  <c r="AF664" i="3"/>
  <c r="Z569" i="3"/>
  <c r="AA569" i="3" s="1"/>
  <c r="AH569" i="3"/>
  <c r="AN569" i="3"/>
  <c r="AO569" i="3" s="1"/>
  <c r="AJ448" i="3"/>
  <c r="X317" i="3"/>
  <c r="AG317" i="3"/>
  <c r="AH650" i="3"/>
  <c r="AG650" i="3"/>
  <c r="AN650" i="3"/>
  <c r="AO650" i="3" s="1"/>
  <c r="AH684" i="3"/>
  <c r="AG684" i="3"/>
  <c r="AN684" i="3"/>
  <c r="AO684" i="3" s="1"/>
  <c r="AH560" i="3"/>
  <c r="AG560" i="3"/>
  <c r="AN560" i="3"/>
  <c r="AO560" i="3" s="1"/>
  <c r="AH1454" i="3"/>
  <c r="AG1454" i="3"/>
  <c r="AN1454" i="3"/>
  <c r="AO1454" i="3" s="1"/>
  <c r="AH834" i="3"/>
  <c r="AG834" i="3"/>
  <c r="AN834" i="3"/>
  <c r="AO834" i="3" s="1"/>
  <c r="AH866" i="3"/>
  <c r="AG866" i="3"/>
  <c r="AN866" i="3"/>
  <c r="AO866" i="3" s="1"/>
  <c r="AH779" i="3"/>
  <c r="AG779" i="3"/>
  <c r="Y733" i="3"/>
  <c r="X733" i="3"/>
  <c r="AA733" i="3" s="1"/>
  <c r="AK1456" i="3"/>
  <c r="AI1456" i="3"/>
  <c r="AN1457" i="3"/>
  <c r="AO1457" i="3" s="1"/>
  <c r="AH1458" i="3"/>
  <c r="AG1458" i="3"/>
  <c r="AN810" i="3"/>
  <c r="AO810" i="3" s="1"/>
  <c r="AH839" i="3"/>
  <c r="AG839" i="3"/>
  <c r="Y842" i="3"/>
  <c r="X842" i="3"/>
  <c r="AA842" i="3" s="1"/>
  <c r="AK824" i="3"/>
  <c r="AI824" i="3"/>
  <c r="AN800" i="3"/>
  <c r="AO800" i="3" s="1"/>
  <c r="AH771" i="3"/>
  <c r="AG771" i="3"/>
  <c r="AK836" i="3"/>
  <c r="AI836" i="3"/>
  <c r="AN1459" i="3"/>
  <c r="AO1459" i="3" s="1"/>
  <c r="AH1460" i="3"/>
  <c r="AG1460" i="3"/>
  <c r="Y927" i="3"/>
  <c r="X927" i="3"/>
  <c r="AA927" i="3" s="1"/>
  <c r="AK962" i="3"/>
  <c r="AI962" i="3"/>
  <c r="AH1470" i="3"/>
  <c r="AG1470" i="3"/>
  <c r="AF1470" i="3"/>
  <c r="AG1435" i="3"/>
  <c r="AI1436" i="3"/>
  <c r="AF72" i="3"/>
  <c r="Z73" i="3"/>
  <c r="AH73" i="3"/>
  <c r="AH74" i="3"/>
  <c r="X75" i="3"/>
  <c r="AA75" i="3" s="1"/>
  <c r="AG75" i="3"/>
  <c r="AK77" i="3"/>
  <c r="AG1437" i="3"/>
  <c r="AI1438" i="3"/>
  <c r="AA1439" i="3"/>
  <c r="AF1439" i="3"/>
  <c r="Z1440" i="3"/>
  <c r="AH1440" i="3"/>
  <c r="AH78" i="3"/>
  <c r="X79" i="3"/>
  <c r="AG79" i="3"/>
  <c r="AK178" i="3"/>
  <c r="AG179" i="3"/>
  <c r="AI180" i="3"/>
  <c r="AA1441" i="3"/>
  <c r="AF1441" i="3"/>
  <c r="Z1442" i="3"/>
  <c r="AH1442" i="3"/>
  <c r="AH285" i="3"/>
  <c r="X312" i="3"/>
  <c r="AG312" i="3"/>
  <c r="AK314" i="3"/>
  <c r="AG181" i="3"/>
  <c r="AI182" i="3"/>
  <c r="AA183" i="3"/>
  <c r="AF183" i="3"/>
  <c r="Z1443" i="3"/>
  <c r="AH1443" i="3"/>
  <c r="AH290" i="3"/>
  <c r="X369" i="3"/>
  <c r="AA369" i="3" s="1"/>
  <c r="AG369" i="3"/>
  <c r="AK390" i="3"/>
  <c r="AG304" i="3"/>
  <c r="AI184" i="3"/>
  <c r="AF185" i="3"/>
  <c r="Z186" i="3"/>
  <c r="AH186" i="3"/>
  <c r="AH1444" i="3"/>
  <c r="X1445" i="3"/>
  <c r="AG1445" i="3"/>
  <c r="AK489" i="3"/>
  <c r="AG532" i="3"/>
  <c r="AI442" i="3"/>
  <c r="AA409" i="3"/>
  <c r="AF409" i="3"/>
  <c r="Z328" i="3"/>
  <c r="AH328" i="3"/>
  <c r="AH187" i="3"/>
  <c r="X1446" i="3"/>
  <c r="AA1446" i="3" s="1"/>
  <c r="AG1446" i="3"/>
  <c r="AK1448" i="3"/>
  <c r="AG487" i="3"/>
  <c r="AI613" i="3"/>
  <c r="AA634" i="3"/>
  <c r="AF634" i="3"/>
  <c r="Z618" i="3"/>
  <c r="AH618" i="3"/>
  <c r="AH545" i="3"/>
  <c r="X484" i="3"/>
  <c r="AA484" i="3" s="1"/>
  <c r="AG484" i="3"/>
  <c r="AK188" i="3"/>
  <c r="AG1449" i="3"/>
  <c r="AI1450" i="3"/>
  <c r="AA612" i="3"/>
  <c r="AF612" i="3"/>
  <c r="Z670" i="3"/>
  <c r="AH670" i="3"/>
  <c r="AH671" i="3"/>
  <c r="X655" i="3"/>
  <c r="AA655" i="3" s="1"/>
  <c r="AG655" i="3"/>
  <c r="AK465" i="3"/>
  <c r="AG336" i="3"/>
  <c r="AI1451" i="3"/>
  <c r="AA1452" i="3"/>
  <c r="AF1452" i="3"/>
  <c r="Z563" i="3"/>
  <c r="AH563" i="3"/>
  <c r="AH439" i="3"/>
  <c r="X659" i="3"/>
  <c r="AA659" i="3" s="1"/>
  <c r="AG659" i="3"/>
  <c r="AK687" i="3"/>
  <c r="AG664" i="3"/>
  <c r="AI569" i="3"/>
  <c r="AA448" i="3"/>
  <c r="AF448" i="3"/>
  <c r="Z317" i="3"/>
  <c r="AH317" i="3"/>
  <c r="AH1453" i="3"/>
  <c r="AJ482" i="3"/>
  <c r="AI482" i="3"/>
  <c r="X482" i="3"/>
  <c r="AA482" i="3" s="1"/>
  <c r="AA650" i="3"/>
  <c r="AF650" i="3"/>
  <c r="Y688" i="3"/>
  <c r="X688" i="3"/>
  <c r="AA688" i="3" s="1"/>
  <c r="AA684" i="3"/>
  <c r="AF684" i="3"/>
  <c r="Y657" i="3"/>
  <c r="X657" i="3"/>
  <c r="AA657" i="3" s="1"/>
  <c r="AA560" i="3"/>
  <c r="AF560" i="3"/>
  <c r="Y421" i="3"/>
  <c r="X421" i="3"/>
  <c r="AA421" i="3" s="1"/>
  <c r="AA1454" i="3"/>
  <c r="AF1454" i="3"/>
  <c r="Y1455" i="3"/>
  <c r="X1455" i="3"/>
  <c r="AA1455" i="3" s="1"/>
  <c r="AF834" i="3"/>
  <c r="Y861" i="3"/>
  <c r="X861" i="3"/>
  <c r="AA861" i="3" s="1"/>
  <c r="AF866" i="3"/>
  <c r="Y838" i="3"/>
  <c r="X838" i="3"/>
  <c r="AA838" i="3" s="1"/>
  <c r="AJ779" i="3"/>
  <c r="AF779" i="3"/>
  <c r="Z733" i="3"/>
  <c r="AJ1458" i="3"/>
  <c r="AF1458" i="3"/>
  <c r="AJ839" i="3"/>
  <c r="AF839" i="3"/>
  <c r="Z842" i="3"/>
  <c r="AJ771" i="3"/>
  <c r="AF771" i="3"/>
  <c r="AJ1460" i="3"/>
  <c r="AF1460" i="3"/>
  <c r="Z927" i="3"/>
  <c r="Y762" i="3"/>
  <c r="X762" i="3"/>
  <c r="AA762" i="3" s="1"/>
  <c r="Z762" i="3"/>
  <c r="Y833" i="3"/>
  <c r="X833" i="3"/>
  <c r="AA833" i="3" s="1"/>
  <c r="Z833" i="3"/>
  <c r="Y815" i="3"/>
  <c r="X815" i="3"/>
  <c r="AA815" i="3" s="1"/>
  <c r="Z815" i="3"/>
  <c r="Y1463" i="3"/>
  <c r="X1463" i="3"/>
  <c r="AA1463" i="3" s="1"/>
  <c r="Z1463" i="3"/>
  <c r="Y1465" i="3"/>
  <c r="X1465" i="3"/>
  <c r="AA1465" i="3" s="1"/>
  <c r="Z1465" i="3"/>
  <c r="Y1466" i="3"/>
  <c r="X1466" i="3"/>
  <c r="AA1466" i="3" s="1"/>
  <c r="Z1466" i="3"/>
  <c r="Y240" i="3"/>
  <c r="X240" i="3"/>
  <c r="AA240" i="3" s="1"/>
  <c r="Z240" i="3"/>
  <c r="AO1474" i="3"/>
  <c r="AN81" i="3"/>
  <c r="AO81" i="3" s="1"/>
  <c r="AH82" i="3"/>
  <c r="AG82" i="3"/>
  <c r="AF82" i="3"/>
  <c r="Y1469" i="3"/>
  <c r="X1469" i="3"/>
  <c r="AA1469" i="3" s="1"/>
  <c r="Y1471" i="3"/>
  <c r="X1471" i="3"/>
  <c r="AA1471" i="3" s="1"/>
  <c r="AJ1473" i="3"/>
  <c r="AI1473" i="3"/>
  <c r="AN1473" i="3"/>
  <c r="AO1473" i="3" s="1"/>
  <c r="Y1475" i="3"/>
  <c r="Z1475" i="3"/>
  <c r="X1475" i="3"/>
  <c r="AJ83" i="3"/>
  <c r="AK83" i="3"/>
  <c r="AI83" i="3"/>
  <c r="AH83" i="3"/>
  <c r="AK1478" i="3"/>
  <c r="AJ1478" i="3"/>
  <c r="AI1478" i="3"/>
  <c r="AF1479" i="3"/>
  <c r="AH1479" i="3"/>
  <c r="AG1479" i="3"/>
  <c r="AI190" i="3"/>
  <c r="AH194" i="3"/>
  <c r="AG194" i="3"/>
  <c r="AF194" i="3"/>
  <c r="AJ1480" i="3"/>
  <c r="AI1480" i="3"/>
  <c r="AN1480" i="3"/>
  <c r="AO1480" i="3" s="1"/>
  <c r="AO1481" i="3"/>
  <c r="Y1482" i="3"/>
  <c r="Z1482" i="3"/>
  <c r="X1482" i="3"/>
  <c r="AJ195" i="3"/>
  <c r="AK195" i="3"/>
  <c r="AI195" i="3"/>
  <c r="AH195" i="3"/>
  <c r="AK1483" i="3"/>
  <c r="AJ1483" i="3"/>
  <c r="AI1483" i="3"/>
  <c r="AF1484" i="3"/>
  <c r="AH1484" i="3"/>
  <c r="AG1484" i="3"/>
  <c r="AI1485" i="3"/>
  <c r="AH360" i="3"/>
  <c r="AG360" i="3"/>
  <c r="AF360" i="3"/>
  <c r="AJ302" i="3"/>
  <c r="AI302" i="3"/>
  <c r="AN302" i="3"/>
  <c r="AO302" i="3" s="1"/>
  <c r="AO198" i="3"/>
  <c r="Y199" i="3"/>
  <c r="Z199" i="3"/>
  <c r="X199" i="3"/>
  <c r="AJ486" i="3"/>
  <c r="AK486" i="3"/>
  <c r="AI486" i="3"/>
  <c r="AH486" i="3"/>
  <c r="AK374" i="3"/>
  <c r="AJ374" i="3"/>
  <c r="AI374" i="3"/>
  <c r="AF326" i="3"/>
  <c r="AH326" i="3"/>
  <c r="AG326" i="3"/>
  <c r="AH461" i="3"/>
  <c r="AG461" i="3"/>
  <c r="AF461" i="3"/>
  <c r="AJ534" i="3"/>
  <c r="AI534" i="3"/>
  <c r="AN534" i="3"/>
  <c r="AO534" i="3" s="1"/>
  <c r="Y595" i="3"/>
  <c r="Z595" i="3"/>
  <c r="X595" i="3"/>
  <c r="AJ265" i="3"/>
  <c r="AK265" i="3"/>
  <c r="AI265" i="3"/>
  <c r="AH265" i="3"/>
  <c r="AK541" i="3"/>
  <c r="AJ541" i="3"/>
  <c r="AI541" i="3"/>
  <c r="AF632" i="3"/>
  <c r="AH632" i="3"/>
  <c r="AG632" i="3"/>
  <c r="AH349" i="3"/>
  <c r="AG349" i="3"/>
  <c r="AF349" i="3"/>
  <c r="AJ1492" i="3"/>
  <c r="AI1492" i="3"/>
  <c r="AN1492" i="3"/>
  <c r="AO1492" i="3" s="1"/>
  <c r="AH651" i="3"/>
  <c r="AG651" i="3"/>
  <c r="AF651" i="3"/>
  <c r="AJ665" i="3"/>
  <c r="AK665" i="3"/>
  <c r="AI665" i="3"/>
  <c r="AH665" i="3"/>
  <c r="AN665" i="3"/>
  <c r="AO665" i="3" s="1"/>
  <c r="AF578" i="3"/>
  <c r="AH578" i="3"/>
  <c r="AG578" i="3"/>
  <c r="AK438" i="3"/>
  <c r="AI438" i="3"/>
  <c r="AH813" i="3"/>
  <c r="AG813" i="3"/>
  <c r="AF813" i="3"/>
  <c r="Y778" i="3"/>
  <c r="Z778" i="3"/>
  <c r="X778" i="3"/>
  <c r="AA778" i="3" s="1"/>
  <c r="AJ238" i="3"/>
  <c r="AK238" i="3"/>
  <c r="AI238" i="3"/>
  <c r="AH238" i="3"/>
  <c r="AN238" i="3"/>
  <c r="AO238" i="3" s="1"/>
  <c r="AK1501" i="3"/>
  <c r="AI1501" i="3"/>
  <c r="AN1502" i="3"/>
  <c r="AO1502" i="3" s="1"/>
  <c r="AH1506" i="3"/>
  <c r="AG1506" i="3"/>
  <c r="AF1506" i="3"/>
  <c r="AJ1515" i="3"/>
  <c r="AK1515" i="3"/>
  <c r="AI1515" i="3"/>
  <c r="AH1515" i="3"/>
  <c r="AN1515" i="3"/>
  <c r="AO1515" i="3" s="1"/>
  <c r="AF203" i="3"/>
  <c r="AH203" i="3"/>
  <c r="AG203" i="3"/>
  <c r="AK204" i="3"/>
  <c r="AI204" i="3"/>
  <c r="AN1516" i="3"/>
  <c r="AO1516" i="3" s="1"/>
  <c r="AN1518" i="3"/>
  <c r="AO1518" i="3" s="1"/>
  <c r="AH205" i="3"/>
  <c r="AG205" i="3"/>
  <c r="AF205" i="3"/>
  <c r="Y208" i="3"/>
  <c r="Z208" i="3"/>
  <c r="X208" i="3"/>
  <c r="AN277" i="3"/>
  <c r="AO277" i="3" s="1"/>
  <c r="Y267" i="3"/>
  <c r="Z267" i="3"/>
  <c r="X267" i="3"/>
  <c r="AN213" i="3"/>
  <c r="AO213" i="3" s="1"/>
  <c r="Y351" i="3"/>
  <c r="Z351" i="3"/>
  <c r="X351" i="3"/>
  <c r="AJ420" i="3"/>
  <c r="AK420" i="3"/>
  <c r="AI420" i="3"/>
  <c r="AH420" i="3"/>
  <c r="AN420" i="3"/>
  <c r="AO420" i="3" s="1"/>
  <c r="AF491" i="3"/>
  <c r="AH491" i="3"/>
  <c r="AG491" i="3"/>
  <c r="AN423" i="3"/>
  <c r="AO423" i="3" s="1"/>
  <c r="AJ286" i="3"/>
  <c r="AK286" i="3"/>
  <c r="AI286" i="3"/>
  <c r="AH286" i="3"/>
  <c r="AN286" i="3"/>
  <c r="AO286" i="3" s="1"/>
  <c r="AF533" i="3"/>
  <c r="AH533" i="3"/>
  <c r="AG533" i="3"/>
  <c r="AN639" i="3"/>
  <c r="AO639" i="3" s="1"/>
  <c r="AJ641" i="3"/>
  <c r="AK641" i="3"/>
  <c r="AI641" i="3"/>
  <c r="AH641" i="3"/>
  <c r="AN641" i="3"/>
  <c r="AO641" i="3" s="1"/>
  <c r="AF518" i="3"/>
  <c r="AH518" i="3"/>
  <c r="AG518" i="3"/>
  <c r="AF744" i="3"/>
  <c r="AH744" i="3"/>
  <c r="AG744" i="3"/>
  <c r="AN783" i="3"/>
  <c r="AO783" i="3" s="1"/>
  <c r="AJ1536" i="3"/>
  <c r="AK1536" i="3"/>
  <c r="AI1536" i="3"/>
  <c r="AH1538" i="3"/>
  <c r="AG1538" i="3"/>
  <c r="AF1538" i="3"/>
  <c r="AN1540" i="3"/>
  <c r="AO1540" i="3" s="1"/>
  <c r="AJ1542" i="3"/>
  <c r="AK1542" i="3"/>
  <c r="AI1542" i="3"/>
  <c r="AH1542" i="3"/>
  <c r="AN1542" i="3"/>
  <c r="AO1542" i="3" s="1"/>
  <c r="AN1543" i="3"/>
  <c r="AO1543" i="3" s="1"/>
  <c r="Y728" i="3"/>
  <c r="Z728" i="3"/>
  <c r="X728" i="3"/>
  <c r="AA728" i="3" s="1"/>
  <c r="AK1546" i="3"/>
  <c r="AJ1546" i="3"/>
  <c r="AI1546" i="3"/>
  <c r="Y1547" i="3"/>
  <c r="Z1547" i="3"/>
  <c r="X1547" i="3"/>
  <c r="Y1554" i="3"/>
  <c r="X1554" i="3"/>
  <c r="Z1554" i="3"/>
  <c r="AN1556" i="3"/>
  <c r="AO1556" i="3" s="1"/>
  <c r="AO1562" i="3"/>
  <c r="Y294" i="3"/>
  <c r="Z294" i="3"/>
  <c r="X294" i="3"/>
  <c r="AJ221" i="3"/>
  <c r="AI221" i="3"/>
  <c r="AK221" i="3"/>
  <c r="AJ381" i="3"/>
  <c r="AK381" i="3"/>
  <c r="AI381" i="3"/>
  <c r="AH381" i="3"/>
  <c r="AF468" i="3"/>
  <c r="AH468" i="3"/>
  <c r="AG468" i="3"/>
  <c r="AI528" i="3"/>
  <c r="AK528" i="3"/>
  <c r="AK1461" i="3"/>
  <c r="AI1461" i="3"/>
  <c r="AK786" i="3"/>
  <c r="AI786" i="3"/>
  <c r="AK821" i="3"/>
  <c r="AI821" i="3"/>
  <c r="AK809" i="3"/>
  <c r="AI809" i="3"/>
  <c r="AK1462" i="3"/>
  <c r="AI1462" i="3"/>
  <c r="AK1464" i="3"/>
  <c r="AI1464" i="3"/>
  <c r="AK1467" i="3"/>
  <c r="AI1467" i="3"/>
  <c r="AK1468" i="3"/>
  <c r="AI1468" i="3"/>
  <c r="Z1469" i="3"/>
  <c r="AK1470" i="3"/>
  <c r="AI1470" i="3"/>
  <c r="Z1471" i="3"/>
  <c r="AK1472" i="3"/>
  <c r="AI1472" i="3"/>
  <c r="AF1473" i="3"/>
  <c r="AH1473" i="3"/>
  <c r="AI82" i="3"/>
  <c r="AJ82" i="3"/>
  <c r="AO189" i="3"/>
  <c r="Y1477" i="3"/>
  <c r="Z1477" i="3"/>
  <c r="AN1478" i="3"/>
  <c r="AO1478" i="3" s="1"/>
  <c r="AN1479" i="3"/>
  <c r="AO1479" i="3" s="1"/>
  <c r="AK190" i="3"/>
  <c r="AN191" i="3"/>
  <c r="AO191" i="3" s="1"/>
  <c r="AH192" i="3"/>
  <c r="AG192" i="3"/>
  <c r="AF1480" i="3"/>
  <c r="AH1480" i="3"/>
  <c r="AI273" i="3"/>
  <c r="AJ273" i="3"/>
  <c r="AO196" i="3"/>
  <c r="Y197" i="3"/>
  <c r="Z197" i="3"/>
  <c r="AN1483" i="3"/>
  <c r="AO1483" i="3" s="1"/>
  <c r="AN1484" i="3"/>
  <c r="AO1484" i="3" s="1"/>
  <c r="AK1485" i="3"/>
  <c r="AN334" i="3"/>
  <c r="AO334" i="3" s="1"/>
  <c r="AH378" i="3"/>
  <c r="AG378" i="3"/>
  <c r="AF302" i="3"/>
  <c r="AH302" i="3"/>
  <c r="AI430" i="3"/>
  <c r="AJ430" i="3"/>
  <c r="Y492" i="3"/>
  <c r="Z492" i="3"/>
  <c r="AN374" i="3"/>
  <c r="AO374" i="3" s="1"/>
  <c r="AN326" i="3"/>
  <c r="AO326" i="3" s="1"/>
  <c r="AK200" i="3"/>
  <c r="AN1488" i="3"/>
  <c r="AO1488" i="3" s="1"/>
  <c r="AH1489" i="3"/>
  <c r="AG1489" i="3"/>
  <c r="AF534" i="3"/>
  <c r="AH534" i="3"/>
  <c r="AI393" i="3"/>
  <c r="AJ393" i="3"/>
  <c r="AO1490" i="3"/>
  <c r="Y1491" i="3"/>
  <c r="Z1491" i="3"/>
  <c r="AN541" i="3"/>
  <c r="AO541" i="3" s="1"/>
  <c r="AN632" i="3"/>
  <c r="AO632" i="3" s="1"/>
  <c r="AK643" i="3"/>
  <c r="AN637" i="3"/>
  <c r="AO637" i="3" s="1"/>
  <c r="AH565" i="3"/>
  <c r="AG565" i="3"/>
  <c r="AF1492" i="3"/>
  <c r="AH1492" i="3"/>
  <c r="AK1493" i="3"/>
  <c r="AI1495" i="3"/>
  <c r="AH201" i="3"/>
  <c r="AG201" i="3"/>
  <c r="AF201" i="3"/>
  <c r="Y756" i="3"/>
  <c r="Z756" i="3"/>
  <c r="X756" i="3"/>
  <c r="AA756" i="3" s="1"/>
  <c r="AJ1497" i="3"/>
  <c r="AI1498" i="3"/>
  <c r="AJ1499" i="3"/>
  <c r="AK1499" i="3"/>
  <c r="AI1499" i="3"/>
  <c r="AH1499" i="3"/>
  <c r="AN1499" i="3"/>
  <c r="AO1499" i="3" s="1"/>
  <c r="AF778" i="3"/>
  <c r="AH778" i="3"/>
  <c r="AG778" i="3"/>
  <c r="AK769" i="3"/>
  <c r="AI769" i="3"/>
  <c r="AN742" i="3"/>
  <c r="AO742" i="3" s="1"/>
  <c r="AN1504" i="3"/>
  <c r="AO1504" i="3" s="1"/>
  <c r="AO1508" i="3"/>
  <c r="Y1509" i="3"/>
  <c r="Z1509" i="3"/>
  <c r="X1509" i="3"/>
  <c r="AI1512" i="3"/>
  <c r="AF208" i="3"/>
  <c r="AH208" i="3"/>
  <c r="AG208" i="3"/>
  <c r="AK209" i="3"/>
  <c r="AI209" i="3"/>
  <c r="AN1519" i="3"/>
  <c r="AO1519" i="3" s="1"/>
  <c r="AJ277" i="3"/>
  <c r="AK277" i="3"/>
  <c r="AI277" i="3"/>
  <c r="AF267" i="3"/>
  <c r="AH267" i="3"/>
  <c r="AG267" i="3"/>
  <c r="AK211" i="3"/>
  <c r="AI211" i="3"/>
  <c r="AN212" i="3"/>
  <c r="AO212" i="3" s="1"/>
  <c r="AJ213" i="3"/>
  <c r="AK213" i="3"/>
  <c r="AI213" i="3"/>
  <c r="AF351" i="3"/>
  <c r="AH351" i="3"/>
  <c r="AG351" i="3"/>
  <c r="AK291" i="3"/>
  <c r="AI291" i="3"/>
  <c r="AN214" i="3"/>
  <c r="AO214" i="3" s="1"/>
  <c r="AK477" i="3"/>
  <c r="AJ477" i="3"/>
  <c r="AI477" i="3"/>
  <c r="Y543" i="3"/>
  <c r="Z543" i="3"/>
  <c r="X543" i="3"/>
  <c r="AJ527" i="3"/>
  <c r="AI527" i="3"/>
  <c r="AH335" i="3"/>
  <c r="AG335" i="3"/>
  <c r="AF335" i="3"/>
  <c r="AK628" i="3"/>
  <c r="AJ628" i="3"/>
  <c r="AI628" i="3"/>
  <c r="AO1529" i="3"/>
  <c r="AJ552" i="3"/>
  <c r="AI552" i="3"/>
  <c r="AH653" i="3"/>
  <c r="AG653" i="3"/>
  <c r="AF653" i="3"/>
  <c r="AK1531" i="3"/>
  <c r="AJ1531" i="3"/>
  <c r="AI1531" i="3"/>
  <c r="Y823" i="3"/>
  <c r="Z823" i="3"/>
  <c r="X823" i="3"/>
  <c r="AA823" i="3" s="1"/>
  <c r="AJ1532" i="3"/>
  <c r="AI1532" i="3"/>
  <c r="AH1533" i="3"/>
  <c r="AG1533" i="3"/>
  <c r="AF1533" i="3"/>
  <c r="AK803" i="3"/>
  <c r="AJ803" i="3"/>
  <c r="AI803" i="3"/>
  <c r="AH1535" i="3"/>
  <c r="AG1535" i="3"/>
  <c r="AF1535" i="3"/>
  <c r="AN963" i="3"/>
  <c r="AO963" i="3" s="1"/>
  <c r="AN960" i="3"/>
  <c r="AO960" i="3" s="1"/>
  <c r="AO1539" i="3"/>
  <c r="Y1540" i="3"/>
  <c r="Z1540" i="3"/>
  <c r="X1540" i="3"/>
  <c r="AA1540" i="3" s="1"/>
  <c r="AH1541" i="3"/>
  <c r="AG1541" i="3"/>
  <c r="AF1541" i="3"/>
  <c r="AF728" i="3"/>
  <c r="AH728" i="3"/>
  <c r="AG728" i="3"/>
  <c r="AH1548" i="3"/>
  <c r="AF1548" i="3"/>
  <c r="AG1548" i="3"/>
  <c r="AN1549" i="3"/>
  <c r="AO1549" i="3" s="1"/>
  <c r="AN1550" i="3"/>
  <c r="AO1550" i="3" s="1"/>
  <c r="AN1553" i="3"/>
  <c r="AO1553" i="3" s="1"/>
  <c r="AK217" i="3"/>
  <c r="AJ217" i="3"/>
  <c r="AI217" i="3"/>
  <c r="AG223" i="3"/>
  <c r="AF223" i="3"/>
  <c r="AH223" i="3"/>
  <c r="AG1575" i="3"/>
  <c r="AH1575" i="3"/>
  <c r="AF1575" i="3"/>
  <c r="AG1473" i="3"/>
  <c r="AK1474" i="3"/>
  <c r="AJ1474" i="3"/>
  <c r="AI1474" i="3"/>
  <c r="AF1475" i="3"/>
  <c r="AH1475" i="3"/>
  <c r="AG1475" i="3"/>
  <c r="AI1476" i="3"/>
  <c r="AN83" i="3"/>
  <c r="AO83" i="3" s="1"/>
  <c r="AH189" i="3"/>
  <c r="AG189" i="3"/>
  <c r="AF189" i="3"/>
  <c r="AJ1477" i="3"/>
  <c r="AI1477" i="3"/>
  <c r="X1477" i="3"/>
  <c r="AN1477" i="3"/>
  <c r="AO1477" i="3" s="1"/>
  <c r="Y1479" i="3"/>
  <c r="Z1479" i="3"/>
  <c r="X1479" i="3"/>
  <c r="AF192" i="3"/>
  <c r="AJ193" i="3"/>
  <c r="AK193" i="3"/>
  <c r="AI193" i="3"/>
  <c r="AH193" i="3"/>
  <c r="AG1480" i="3"/>
  <c r="AK1481" i="3"/>
  <c r="AJ1481" i="3"/>
  <c r="AI1481" i="3"/>
  <c r="AF1482" i="3"/>
  <c r="AH1482" i="3"/>
  <c r="AG1482" i="3"/>
  <c r="AI305" i="3"/>
  <c r="AN195" i="3"/>
  <c r="AO195" i="3" s="1"/>
  <c r="AH196" i="3"/>
  <c r="AG196" i="3"/>
  <c r="AF196" i="3"/>
  <c r="AJ197" i="3"/>
  <c r="AI197" i="3"/>
  <c r="X197" i="3"/>
  <c r="AN197" i="3"/>
  <c r="AO197" i="3" s="1"/>
  <c r="Y1484" i="3"/>
  <c r="Z1484" i="3"/>
  <c r="X1484" i="3"/>
  <c r="AF378" i="3"/>
  <c r="AJ340" i="3"/>
  <c r="AK340" i="3"/>
  <c r="AI340" i="3"/>
  <c r="AA340" i="3"/>
  <c r="AH340" i="3"/>
  <c r="AG302" i="3"/>
  <c r="AK198" i="3"/>
  <c r="AJ198" i="3"/>
  <c r="AI198" i="3"/>
  <c r="AF199" i="3"/>
  <c r="AH199" i="3"/>
  <c r="AG199" i="3"/>
  <c r="AI1486" i="3"/>
  <c r="AN486" i="3"/>
  <c r="AO486" i="3" s="1"/>
  <c r="AH511" i="3"/>
  <c r="AG511" i="3"/>
  <c r="AF511" i="3"/>
  <c r="AJ492" i="3"/>
  <c r="AI492" i="3"/>
  <c r="X492" i="3"/>
  <c r="AN492" i="3"/>
  <c r="AO492" i="3" s="1"/>
  <c r="Y326" i="3"/>
  <c r="Z326" i="3"/>
  <c r="X326" i="3"/>
  <c r="AF1489" i="3"/>
  <c r="AG534" i="3"/>
  <c r="AK615" i="3"/>
  <c r="AJ615" i="3"/>
  <c r="AI615" i="3"/>
  <c r="AF595" i="3"/>
  <c r="AH595" i="3"/>
  <c r="AG595" i="3"/>
  <c r="AI553" i="3"/>
  <c r="AN265" i="3"/>
  <c r="AO265" i="3" s="1"/>
  <c r="AH1490" i="3"/>
  <c r="AG1490" i="3"/>
  <c r="AF1490" i="3"/>
  <c r="AJ1491" i="3"/>
  <c r="AI1491" i="3"/>
  <c r="X1491" i="3"/>
  <c r="AN1491" i="3"/>
  <c r="AO1491" i="3" s="1"/>
  <c r="Y632" i="3"/>
  <c r="Z632" i="3"/>
  <c r="X632" i="3"/>
  <c r="AF565" i="3"/>
  <c r="AJ559" i="3"/>
  <c r="AK559" i="3"/>
  <c r="AI559" i="3"/>
  <c r="AA559" i="3"/>
  <c r="AH559" i="3"/>
  <c r="AG1492" i="3"/>
  <c r="AK571" i="3"/>
  <c r="AJ571" i="3"/>
  <c r="AI571" i="3"/>
  <c r="Y581" i="3"/>
  <c r="Z581" i="3"/>
  <c r="X581" i="3"/>
  <c r="AN1494" i="3"/>
  <c r="AO1494" i="3" s="1"/>
  <c r="AK1495" i="3"/>
  <c r="AJ825" i="3"/>
  <c r="AK825" i="3"/>
  <c r="AI825" i="3"/>
  <c r="AH825" i="3"/>
  <c r="AN825" i="3"/>
  <c r="AO825" i="3" s="1"/>
  <c r="AF756" i="3"/>
  <c r="AH756" i="3"/>
  <c r="AG756" i="3"/>
  <c r="AK1497" i="3"/>
  <c r="AI1497" i="3"/>
  <c r="AK1498" i="3"/>
  <c r="AN1500" i="3"/>
  <c r="AO1500" i="3" s="1"/>
  <c r="AH237" i="3"/>
  <c r="AG237" i="3"/>
  <c r="AF237" i="3"/>
  <c r="AI1505" i="3"/>
  <c r="AJ1507" i="3"/>
  <c r="AK1507" i="3"/>
  <c r="AI1507" i="3"/>
  <c r="AH1507" i="3"/>
  <c r="AN1507" i="3"/>
  <c r="AO1507" i="3" s="1"/>
  <c r="AF1509" i="3"/>
  <c r="AH1509" i="3"/>
  <c r="AG1509" i="3"/>
  <c r="AK1510" i="3"/>
  <c r="AI1510" i="3"/>
  <c r="AN1511" i="3"/>
  <c r="AO1511" i="3" s="1"/>
  <c r="AK1512" i="3"/>
  <c r="AN1513" i="3"/>
  <c r="AO1513" i="3" s="1"/>
  <c r="AH1514" i="3"/>
  <c r="AG1514" i="3"/>
  <c r="AF1514" i="3"/>
  <c r="AJ206" i="3"/>
  <c r="AK206" i="3"/>
  <c r="AI206" i="3"/>
  <c r="AH206" i="3"/>
  <c r="AN206" i="3"/>
  <c r="AO206" i="3" s="1"/>
  <c r="AJ1520" i="3"/>
  <c r="AI1520" i="3"/>
  <c r="AH268" i="3"/>
  <c r="AG268" i="3"/>
  <c r="AF268" i="3"/>
  <c r="AJ1522" i="3"/>
  <c r="AI1522" i="3"/>
  <c r="AH1524" i="3"/>
  <c r="AG1524" i="3"/>
  <c r="AF1524" i="3"/>
  <c r="AJ1525" i="3"/>
  <c r="AI1525" i="3"/>
  <c r="AO1526" i="3"/>
  <c r="AF543" i="3"/>
  <c r="AH543" i="3"/>
  <c r="AG543" i="3"/>
  <c r="AN566" i="3"/>
  <c r="AO566" i="3" s="1"/>
  <c r="AJ310" i="3"/>
  <c r="AK310" i="3"/>
  <c r="AI310" i="3"/>
  <c r="AH310" i="3"/>
  <c r="AN310" i="3"/>
  <c r="AO310" i="3" s="1"/>
  <c r="AN1530" i="3"/>
  <c r="AO1530" i="3" s="1"/>
  <c r="AO1531" i="3"/>
  <c r="AJ822" i="3"/>
  <c r="AK822" i="3"/>
  <c r="AI822" i="3"/>
  <c r="AH822" i="3"/>
  <c r="AN822" i="3"/>
  <c r="AO822" i="3" s="1"/>
  <c r="AF823" i="3"/>
  <c r="AH823" i="3"/>
  <c r="AG823" i="3"/>
  <c r="AN726" i="3"/>
  <c r="AO726" i="3" s="1"/>
  <c r="Y963" i="3"/>
  <c r="Z963" i="3"/>
  <c r="X963" i="3"/>
  <c r="AA963" i="3" s="1"/>
  <c r="AN740" i="3"/>
  <c r="AO740" i="3" s="1"/>
  <c r="AF1540" i="3"/>
  <c r="AH1540" i="3"/>
  <c r="AG1540" i="3"/>
  <c r="AJ807" i="3"/>
  <c r="AK807" i="3"/>
  <c r="AI807" i="3"/>
  <c r="AH807" i="3"/>
  <c r="AN807" i="3"/>
  <c r="AO807" i="3" s="1"/>
  <c r="AO1555" i="3"/>
  <c r="AN359" i="3"/>
  <c r="AO359" i="3" s="1"/>
  <c r="AG1572" i="3"/>
  <c r="AH1572" i="3"/>
  <c r="AF1572" i="3"/>
  <c r="X806" i="3"/>
  <c r="AA806" i="3" s="1"/>
  <c r="Z806" i="3"/>
  <c r="Y806" i="3"/>
  <c r="AN1633" i="3"/>
  <c r="AO1633" i="3" s="1"/>
  <c r="AO193" i="3"/>
  <c r="AO194" i="3"/>
  <c r="Y1480" i="3"/>
  <c r="Z1480" i="3"/>
  <c r="AN1482" i="3"/>
  <c r="AO1482" i="3" s="1"/>
  <c r="AN283" i="3"/>
  <c r="AO283" i="3" s="1"/>
  <c r="AH273" i="3"/>
  <c r="AG273" i="3"/>
  <c r="AF197" i="3"/>
  <c r="AH197" i="3"/>
  <c r="Y302" i="3"/>
  <c r="Z302" i="3"/>
  <c r="AN199" i="3"/>
  <c r="AO199" i="3" s="1"/>
  <c r="AO1486" i="3"/>
  <c r="AN1487" i="3"/>
  <c r="AO1487" i="3" s="1"/>
  <c r="AH430" i="3"/>
  <c r="AG430" i="3"/>
  <c r="AF492" i="3"/>
  <c r="AH492" i="3"/>
  <c r="AJ200" i="3"/>
  <c r="AA200" i="3"/>
  <c r="Y534" i="3"/>
  <c r="Z534" i="3"/>
  <c r="AK534" i="3"/>
  <c r="AN595" i="3"/>
  <c r="AO595" i="3" s="1"/>
  <c r="AN497" i="3"/>
  <c r="AO497" i="3" s="1"/>
  <c r="AH393" i="3"/>
  <c r="AG393" i="3"/>
  <c r="AF1491" i="3"/>
  <c r="AH1491" i="3"/>
  <c r="AJ643" i="3"/>
  <c r="AA643" i="3"/>
  <c r="Y1492" i="3"/>
  <c r="Z1492" i="3"/>
  <c r="AK1492" i="3"/>
  <c r="AJ667" i="3"/>
  <c r="AK667" i="3"/>
  <c r="AI667" i="3"/>
  <c r="AH667" i="3"/>
  <c r="AN667" i="3"/>
  <c r="AO667" i="3" s="1"/>
  <c r="AF581" i="3"/>
  <c r="AH581" i="3"/>
  <c r="AG581" i="3"/>
  <c r="AK455" i="3"/>
  <c r="AJ455" i="3"/>
  <c r="AI455" i="3"/>
  <c r="Y578" i="3"/>
  <c r="Z578" i="3"/>
  <c r="X578" i="3"/>
  <c r="AJ438" i="3"/>
  <c r="AN1496" i="3"/>
  <c r="AO1496" i="3" s="1"/>
  <c r="AJ1501" i="3"/>
  <c r="AO202" i="3"/>
  <c r="Y203" i="3"/>
  <c r="Z203" i="3"/>
  <c r="X203" i="3"/>
  <c r="AJ204" i="3"/>
  <c r="AN208" i="3"/>
  <c r="AO208" i="3" s="1"/>
  <c r="AN267" i="3"/>
  <c r="AO267" i="3" s="1"/>
  <c r="AN351" i="3"/>
  <c r="AO351" i="3" s="1"/>
  <c r="Y491" i="3"/>
  <c r="Z491" i="3"/>
  <c r="X491" i="3"/>
  <c r="AJ311" i="3"/>
  <c r="AI311" i="3"/>
  <c r="AN215" i="3"/>
  <c r="AO215" i="3" s="1"/>
  <c r="AH1527" i="3"/>
  <c r="AG1527" i="3"/>
  <c r="AF1527" i="3"/>
  <c r="AK576" i="3"/>
  <c r="AJ576" i="3"/>
  <c r="AI576" i="3"/>
  <c r="AO1528" i="3"/>
  <c r="Y533" i="3"/>
  <c r="Z533" i="3"/>
  <c r="X533" i="3"/>
  <c r="AJ630" i="3"/>
  <c r="AI630" i="3"/>
  <c r="AN570" i="3"/>
  <c r="AO570" i="3" s="1"/>
  <c r="AH480" i="3"/>
  <c r="AG480" i="3"/>
  <c r="AF480" i="3"/>
  <c r="Y518" i="3"/>
  <c r="Z518" i="3"/>
  <c r="X518" i="3"/>
  <c r="AN718" i="3"/>
  <c r="AO718" i="3" s="1"/>
  <c r="AH737" i="3"/>
  <c r="AG737" i="3"/>
  <c r="AF737" i="3"/>
  <c r="AK790" i="3"/>
  <c r="AJ790" i="3"/>
  <c r="AI790" i="3"/>
  <c r="Y744" i="3"/>
  <c r="Z744" i="3"/>
  <c r="X744" i="3"/>
  <c r="AA744" i="3" s="1"/>
  <c r="AJ751" i="3"/>
  <c r="AI751" i="3"/>
  <c r="AO1534" i="3"/>
  <c r="AN1536" i="3"/>
  <c r="AO1536" i="3" s="1"/>
  <c r="AF963" i="3"/>
  <c r="AH963" i="3"/>
  <c r="AG963" i="3"/>
  <c r="AJ740" i="3"/>
  <c r="AK740" i="3"/>
  <c r="AI740" i="3"/>
  <c r="AJ957" i="3"/>
  <c r="AI957" i="3"/>
  <c r="AJ1544" i="3"/>
  <c r="AI1544" i="3"/>
  <c r="AN1545" i="3"/>
  <c r="AO1545" i="3" s="1"/>
  <c r="AK930" i="3"/>
  <c r="AJ930" i="3"/>
  <c r="AI930" i="3"/>
  <c r="AN728" i="3"/>
  <c r="AO728" i="3" s="1"/>
  <c r="AJ1549" i="3"/>
  <c r="AK1549" i="3"/>
  <c r="AH1549" i="3"/>
  <c r="AK1557" i="3"/>
  <c r="AJ1557" i="3"/>
  <c r="AI1557" i="3"/>
  <c r="Z233" i="3"/>
  <c r="Y233" i="3"/>
  <c r="X233" i="3"/>
  <c r="AA233" i="3" s="1"/>
  <c r="AN1585" i="3"/>
  <c r="AO1585" i="3" s="1"/>
  <c r="AK1588" i="3"/>
  <c r="AJ1588" i="3"/>
  <c r="AI1588" i="3"/>
  <c r="AG1590" i="3"/>
  <c r="AH1590" i="3"/>
  <c r="AF1590" i="3"/>
  <c r="Z1597" i="3"/>
  <c r="Y1597" i="3"/>
  <c r="X1597" i="3"/>
  <c r="AN226" i="3"/>
  <c r="AO226" i="3" s="1"/>
  <c r="AK1602" i="3"/>
  <c r="AJ1602" i="3"/>
  <c r="AI1602" i="3"/>
  <c r="AG228" i="3"/>
  <c r="AH228" i="3"/>
  <c r="AF228" i="3"/>
  <c r="Z229" i="3"/>
  <c r="Y229" i="3"/>
  <c r="X229" i="3"/>
  <c r="AN476" i="3"/>
  <c r="AO476" i="3" s="1"/>
  <c r="AK387" i="3"/>
  <c r="AJ387" i="3"/>
  <c r="AI387" i="3"/>
  <c r="AG230" i="3"/>
  <c r="AH230" i="3"/>
  <c r="AF230" i="3"/>
  <c r="Z1613" i="3"/>
  <c r="Y1613" i="3"/>
  <c r="X1613" i="3"/>
  <c r="AK813" i="3"/>
  <c r="AK237" i="3"/>
  <c r="AK1506" i="3"/>
  <c r="AK1514" i="3"/>
  <c r="AK205" i="3"/>
  <c r="AK1519" i="3"/>
  <c r="AN1520" i="3"/>
  <c r="AO1520" i="3" s="1"/>
  <c r="AI1521" i="3"/>
  <c r="Z277" i="3"/>
  <c r="AA277" i="3" s="1"/>
  <c r="AH277" i="3"/>
  <c r="AH210" i="3"/>
  <c r="AK212" i="3"/>
  <c r="AN1522" i="3"/>
  <c r="AO1522" i="3" s="1"/>
  <c r="AI1523" i="3"/>
  <c r="AA1524" i="3"/>
  <c r="Z213" i="3"/>
  <c r="AH213" i="3"/>
  <c r="AH377" i="3"/>
  <c r="AK214" i="3"/>
  <c r="AN1525" i="3"/>
  <c r="AO1525" i="3" s="1"/>
  <c r="AH460" i="3"/>
  <c r="AJ460" i="3"/>
  <c r="AK423" i="3"/>
  <c r="AN311" i="3"/>
  <c r="AO311" i="3" s="1"/>
  <c r="AA1527" i="3"/>
  <c r="AK1527" i="3"/>
  <c r="AH410" i="3"/>
  <c r="AJ410" i="3"/>
  <c r="AK566" i="3"/>
  <c r="AN527" i="3"/>
  <c r="AO527" i="3" s="1"/>
  <c r="AA335" i="3"/>
  <c r="AK335" i="3"/>
  <c r="AH1528" i="3"/>
  <c r="AJ1528" i="3"/>
  <c r="AK639" i="3"/>
  <c r="AN630" i="3"/>
  <c r="AO630" i="3" s="1"/>
  <c r="AK480" i="3"/>
  <c r="AH1529" i="3"/>
  <c r="AJ1529" i="3"/>
  <c r="AK1530" i="3"/>
  <c r="AN552" i="3"/>
  <c r="AO552" i="3" s="1"/>
  <c r="AA653" i="3"/>
  <c r="AK653" i="3"/>
  <c r="AH592" i="3"/>
  <c r="AJ592" i="3"/>
  <c r="AK737" i="3"/>
  <c r="AH831" i="3"/>
  <c r="AJ831" i="3"/>
  <c r="AK726" i="3"/>
  <c r="AN1532" i="3"/>
  <c r="AO1532" i="3" s="1"/>
  <c r="AK1533" i="3"/>
  <c r="AK783" i="3"/>
  <c r="AN751" i="3"/>
  <c r="AO751" i="3" s="1"/>
  <c r="AI1534" i="3"/>
  <c r="AK1535" i="3"/>
  <c r="Z1536" i="3"/>
  <c r="AH1536" i="3"/>
  <c r="AH937" i="3"/>
  <c r="AJ937" i="3"/>
  <c r="AK960" i="3"/>
  <c r="AI1537" i="3"/>
  <c r="AK1538" i="3"/>
  <c r="Z740" i="3"/>
  <c r="AH740" i="3"/>
  <c r="AH1539" i="3"/>
  <c r="AJ1539" i="3"/>
  <c r="AN957" i="3"/>
  <c r="AO957" i="3" s="1"/>
  <c r="AI967" i="3"/>
  <c r="AK1541" i="3"/>
  <c r="AK1543" i="3"/>
  <c r="AN1544" i="3"/>
  <c r="AO1544" i="3" s="1"/>
  <c r="AJ1547" i="3"/>
  <c r="AI1547" i="3"/>
  <c r="AH1547" i="3"/>
  <c r="Y1551" i="3"/>
  <c r="X1551" i="3"/>
  <c r="AK1552" i="3"/>
  <c r="AI1552" i="3"/>
  <c r="AJ1552" i="3"/>
  <c r="AH1555" i="3"/>
  <c r="AF1555" i="3"/>
  <c r="AJ1556" i="3"/>
  <c r="AK1556" i="3"/>
  <c r="AH1556" i="3"/>
  <c r="AO217" i="3"/>
  <c r="AJ1561" i="3"/>
  <c r="AK1561" i="3"/>
  <c r="AI1561" i="3"/>
  <c r="AH1561" i="3"/>
  <c r="AN1561" i="3"/>
  <c r="AO1561" i="3" s="1"/>
  <c r="AF294" i="3"/>
  <c r="AH294" i="3"/>
  <c r="AG294" i="3"/>
  <c r="AN220" i="3"/>
  <c r="AO220" i="3" s="1"/>
  <c r="AH1563" i="3"/>
  <c r="AN1564" i="3"/>
  <c r="AO1564" i="3" s="1"/>
  <c r="AG467" i="3"/>
  <c r="AF467" i="3"/>
  <c r="AH467" i="3"/>
  <c r="Z580" i="3"/>
  <c r="Y580" i="3"/>
  <c r="X580" i="3"/>
  <c r="AN419" i="3"/>
  <c r="AO419" i="3" s="1"/>
  <c r="AG556" i="3"/>
  <c r="AH556" i="3"/>
  <c r="AF556" i="3"/>
  <c r="AN372" i="3"/>
  <c r="AO372" i="3" s="1"/>
  <c r="AN624" i="3"/>
  <c r="AO624" i="3" s="1"/>
  <c r="AK443" i="3"/>
  <c r="AJ443" i="3"/>
  <c r="AI443" i="3"/>
  <c r="AK1574" i="3"/>
  <c r="AJ1574" i="3"/>
  <c r="AI1574" i="3"/>
  <c r="AN741" i="3"/>
  <c r="AO741" i="3" s="1"/>
  <c r="X1580" i="3"/>
  <c r="AA1580" i="3" s="1"/>
  <c r="Z1580" i="3"/>
  <c r="Y1580" i="3"/>
  <c r="AG1582" i="3"/>
  <c r="AH1582" i="3"/>
  <c r="AF1582" i="3"/>
  <c r="AI1587" i="3"/>
  <c r="AJ1587" i="3"/>
  <c r="AK1587" i="3"/>
  <c r="X225" i="3"/>
  <c r="Z225" i="3"/>
  <c r="Y225" i="3"/>
  <c r="AI1601" i="3"/>
  <c r="AJ1601" i="3"/>
  <c r="AK1601" i="3"/>
  <c r="X306" i="3"/>
  <c r="Z306" i="3"/>
  <c r="Y306" i="3"/>
  <c r="AI424" i="3"/>
  <c r="AJ424" i="3"/>
  <c r="AK424" i="3"/>
  <c r="Z1610" i="3"/>
  <c r="Y1610" i="3"/>
  <c r="X1610" i="3"/>
  <c r="Z472" i="3"/>
  <c r="Y472" i="3"/>
  <c r="X472" i="3"/>
  <c r="Z495" i="3"/>
  <c r="Y495" i="3"/>
  <c r="X495" i="3"/>
  <c r="Z1618" i="3"/>
  <c r="Y1618" i="3"/>
  <c r="X1618" i="3"/>
  <c r="AA1618" i="3" s="1"/>
  <c r="Z799" i="3"/>
  <c r="Y799" i="3"/>
  <c r="X799" i="3"/>
  <c r="AA799" i="3" s="1"/>
  <c r="Z1623" i="3"/>
  <c r="Y1623" i="3"/>
  <c r="X1623" i="3"/>
  <c r="AA1623" i="3" s="1"/>
  <c r="AJ1633" i="3"/>
  <c r="AI1633" i="3"/>
  <c r="AK1633" i="3"/>
  <c r="AK1642" i="3"/>
  <c r="AJ1642" i="3"/>
  <c r="AI1642" i="3"/>
  <c r="AO1649" i="3"/>
  <c r="Y457" i="3"/>
  <c r="Z457" i="3"/>
  <c r="X457" i="3"/>
  <c r="AN505" i="3"/>
  <c r="AO505" i="3" s="1"/>
  <c r="AN301" i="3"/>
  <c r="AO301" i="3" s="1"/>
  <c r="AN554" i="3"/>
  <c r="AO554" i="3" s="1"/>
  <c r="AN757" i="3"/>
  <c r="AO757" i="3" s="1"/>
  <c r="AI688" i="3"/>
  <c r="AI657" i="3"/>
  <c r="AI421" i="3"/>
  <c r="AI1455" i="3"/>
  <c r="AI861" i="3"/>
  <c r="AI838" i="3"/>
  <c r="AI733" i="3"/>
  <c r="AI1457" i="3"/>
  <c r="AI810" i="3"/>
  <c r="AI842" i="3"/>
  <c r="AI800" i="3"/>
  <c r="AI1459" i="3"/>
  <c r="AI927" i="3"/>
  <c r="AI762" i="3"/>
  <c r="AI833" i="3"/>
  <c r="AI815" i="3"/>
  <c r="AI1463" i="3"/>
  <c r="AI1465" i="3"/>
  <c r="AI1466" i="3"/>
  <c r="AI240" i="3"/>
  <c r="AI1469" i="3"/>
  <c r="AI1471" i="3"/>
  <c r="AA1490" i="3"/>
  <c r="AA649" i="3"/>
  <c r="AF649" i="3"/>
  <c r="AN581" i="3"/>
  <c r="AO581" i="3" s="1"/>
  <c r="X1494" i="3"/>
  <c r="AG1494" i="3"/>
  <c r="AF636" i="3"/>
  <c r="AN578" i="3"/>
  <c r="AO578" i="3" s="1"/>
  <c r="X1496" i="3"/>
  <c r="AG1496" i="3"/>
  <c r="AK732" i="3"/>
  <c r="AN813" i="3"/>
  <c r="AO813" i="3" s="1"/>
  <c r="AF812" i="3"/>
  <c r="AN756" i="3"/>
  <c r="AO756" i="3" s="1"/>
  <c r="AH1497" i="3"/>
  <c r="AF743" i="3"/>
  <c r="AN778" i="3"/>
  <c r="AO778" i="3" s="1"/>
  <c r="AH769" i="3"/>
  <c r="X742" i="3"/>
  <c r="AA742" i="3" s="1"/>
  <c r="AG742" i="3"/>
  <c r="AK1500" i="3"/>
  <c r="AN237" i="3"/>
  <c r="AO237" i="3" s="1"/>
  <c r="AH1501" i="3"/>
  <c r="X1502" i="3"/>
  <c r="AA1502" i="3" s="1"/>
  <c r="AG1502" i="3"/>
  <c r="AK1504" i="3"/>
  <c r="AN1506" i="3"/>
  <c r="AO1506" i="3" s="1"/>
  <c r="AF1508" i="3"/>
  <c r="AN1509" i="3"/>
  <c r="AO1509" i="3" s="1"/>
  <c r="AH1510" i="3"/>
  <c r="X1511" i="3"/>
  <c r="AG1511" i="3"/>
  <c r="AK1513" i="3"/>
  <c r="AN1514" i="3"/>
  <c r="AO1514" i="3" s="1"/>
  <c r="AF202" i="3"/>
  <c r="AN203" i="3"/>
  <c r="AO203" i="3" s="1"/>
  <c r="AH204" i="3"/>
  <c r="X1516" i="3"/>
  <c r="AG1516" i="3"/>
  <c r="AK1518" i="3"/>
  <c r="AN205" i="3"/>
  <c r="AO205" i="3" s="1"/>
  <c r="AA207" i="3"/>
  <c r="AF207" i="3"/>
  <c r="AH209" i="3"/>
  <c r="AK1521" i="3"/>
  <c r="AN268" i="3"/>
  <c r="AO268" i="3" s="1"/>
  <c r="AH211" i="3"/>
  <c r="AK1523" i="3"/>
  <c r="AN1524" i="3"/>
  <c r="AO1524" i="3" s="1"/>
  <c r="AH291" i="3"/>
  <c r="AA460" i="3"/>
  <c r="AA1528" i="3"/>
  <c r="AA592" i="3"/>
  <c r="AI1548" i="3"/>
  <c r="AK1548" i="3"/>
  <c r="AJ1548" i="3"/>
  <c r="AF1554" i="3"/>
  <c r="AG1554" i="3"/>
  <c r="AO1557" i="3"/>
  <c r="Y1558" i="3"/>
  <c r="Z1558" i="3"/>
  <c r="X1558" i="3"/>
  <c r="AJ219" i="3"/>
  <c r="AI219" i="3"/>
  <c r="AH1560" i="3"/>
  <c r="AG1560" i="3"/>
  <c r="AF1560" i="3"/>
  <c r="AK269" i="3"/>
  <c r="AJ269" i="3"/>
  <c r="AI269" i="3"/>
  <c r="AN270" i="3"/>
  <c r="AO270" i="3" s="1"/>
  <c r="AG322" i="3"/>
  <c r="AF322" i="3"/>
  <c r="AH322" i="3"/>
  <c r="X503" i="3"/>
  <c r="Z503" i="3"/>
  <c r="Y503" i="3"/>
  <c r="AI1569" i="3"/>
  <c r="AJ1569" i="3"/>
  <c r="AK1569" i="3"/>
  <c r="AN432" i="3"/>
  <c r="AO432" i="3" s="1"/>
  <c r="AI546" i="3"/>
  <c r="AJ546" i="3"/>
  <c r="AK546" i="3"/>
  <c r="AN759" i="3"/>
  <c r="AO759" i="3" s="1"/>
  <c r="Z1577" i="3"/>
  <c r="Y1577" i="3"/>
  <c r="X1577" i="3"/>
  <c r="AA1577" i="3" s="1"/>
  <c r="AG1578" i="3"/>
  <c r="AH1578" i="3"/>
  <c r="AF1578" i="3"/>
  <c r="AK932" i="3"/>
  <c r="AJ932" i="3"/>
  <c r="AI932" i="3"/>
  <c r="AN1594" i="3"/>
  <c r="AO1594" i="3" s="1"/>
  <c r="AN1595" i="3"/>
  <c r="AO1595" i="3" s="1"/>
  <c r="AN353" i="3"/>
  <c r="AO353" i="3" s="1"/>
  <c r="AN345" i="3"/>
  <c r="AO345" i="3" s="1"/>
  <c r="AN530" i="3"/>
  <c r="AO530" i="3" s="1"/>
  <c r="Z504" i="3"/>
  <c r="Y504" i="3"/>
  <c r="X504" i="3"/>
  <c r="Z606" i="3"/>
  <c r="Y606" i="3"/>
  <c r="X606" i="3"/>
  <c r="Z579" i="3"/>
  <c r="Y579" i="3"/>
  <c r="X579" i="3"/>
  <c r="Z758" i="3"/>
  <c r="Y758" i="3"/>
  <c r="X758" i="3"/>
  <c r="AA758" i="3" s="1"/>
  <c r="Z1621" i="3"/>
  <c r="Y1621" i="3"/>
  <c r="X1621" i="3"/>
  <c r="AA1621" i="3" s="1"/>
  <c r="AF1625" i="3"/>
  <c r="AH1625" i="3"/>
  <c r="AG1625" i="3"/>
  <c r="AH1632" i="3"/>
  <c r="AG1632" i="3"/>
  <c r="AF1632" i="3"/>
  <c r="AN1664" i="3"/>
  <c r="AO1664" i="3" s="1"/>
  <c r="AF1474" i="3"/>
  <c r="AH1476" i="3"/>
  <c r="X81" i="3"/>
  <c r="AG81" i="3"/>
  <c r="AF1478" i="3"/>
  <c r="AH190" i="3"/>
  <c r="X191" i="3"/>
  <c r="AA191" i="3" s="1"/>
  <c r="AG191" i="3"/>
  <c r="AF1481" i="3"/>
  <c r="AH305" i="3"/>
  <c r="X283" i="3"/>
  <c r="AG283" i="3"/>
  <c r="AF1483" i="3"/>
  <c r="AH1485" i="3"/>
  <c r="X334" i="3"/>
  <c r="AA334" i="3" s="1"/>
  <c r="AG334" i="3"/>
  <c r="AA198" i="3"/>
  <c r="AF198" i="3"/>
  <c r="AH1486" i="3"/>
  <c r="X1487" i="3"/>
  <c r="AG1487" i="3"/>
  <c r="AA374" i="3"/>
  <c r="AF374" i="3"/>
  <c r="AH200" i="3"/>
  <c r="X1488" i="3"/>
  <c r="AA1488" i="3" s="1"/>
  <c r="AG1488" i="3"/>
  <c r="AF615" i="3"/>
  <c r="AH553" i="3"/>
  <c r="X497" i="3"/>
  <c r="AA497" i="3" s="1"/>
  <c r="AG497" i="3"/>
  <c r="AF541" i="3"/>
  <c r="AH643" i="3"/>
  <c r="X637" i="3"/>
  <c r="AG637" i="3"/>
  <c r="AA571" i="3"/>
  <c r="AF571" i="3"/>
  <c r="AH1493" i="3"/>
  <c r="X603" i="3"/>
  <c r="AA603" i="3" s="1"/>
  <c r="AG603" i="3"/>
  <c r="AG649" i="3"/>
  <c r="AI581" i="3"/>
  <c r="AF455" i="3"/>
  <c r="Z1494" i="3"/>
  <c r="AH1494" i="3"/>
  <c r="AH1495" i="3"/>
  <c r="X548" i="3"/>
  <c r="AA548" i="3" s="1"/>
  <c r="AG548" i="3"/>
  <c r="AG636" i="3"/>
  <c r="AI578" i="3"/>
  <c r="AA438" i="3"/>
  <c r="AF438" i="3"/>
  <c r="Z1496" i="3"/>
  <c r="AH1496" i="3"/>
  <c r="AG812" i="3"/>
  <c r="AI756" i="3"/>
  <c r="AH1498" i="3"/>
  <c r="AG743" i="3"/>
  <c r="AI778" i="3"/>
  <c r="Z742" i="3"/>
  <c r="AH742" i="3"/>
  <c r="Z1502" i="3"/>
  <c r="AH1502" i="3"/>
  <c r="AH1503" i="3"/>
  <c r="AH1505" i="3"/>
  <c r="AG1508" i="3"/>
  <c r="AI1509" i="3"/>
  <c r="Z1511" i="3"/>
  <c r="AH1511" i="3"/>
  <c r="AH1512" i="3"/>
  <c r="AG202" i="3"/>
  <c r="AI203" i="3"/>
  <c r="Z1516" i="3"/>
  <c r="AH1516" i="3"/>
  <c r="AH1517" i="3"/>
  <c r="AG207" i="3"/>
  <c r="AH1520" i="3"/>
  <c r="AO1521" i="3"/>
  <c r="AH1522" i="3"/>
  <c r="AO1523" i="3"/>
  <c r="AA291" i="3"/>
  <c r="AH1525" i="3"/>
  <c r="X1526" i="3"/>
  <c r="AA1526" i="3" s="1"/>
  <c r="AG1526" i="3"/>
  <c r="AG460" i="3"/>
  <c r="AI491" i="3"/>
  <c r="AF477" i="3"/>
  <c r="Z423" i="3"/>
  <c r="AA423" i="3" s="1"/>
  <c r="AH423" i="3"/>
  <c r="AH311" i="3"/>
  <c r="X215" i="3"/>
  <c r="AG215" i="3"/>
  <c r="AG410" i="3"/>
  <c r="AI543" i="3"/>
  <c r="AF576" i="3"/>
  <c r="Z566" i="3"/>
  <c r="AH566" i="3"/>
  <c r="AH527" i="3"/>
  <c r="X444" i="3"/>
  <c r="AA444" i="3" s="1"/>
  <c r="AG444" i="3"/>
  <c r="AG1528" i="3"/>
  <c r="AI533" i="3"/>
  <c r="AF628" i="3"/>
  <c r="Z639" i="3"/>
  <c r="AA639" i="3" s="1"/>
  <c r="AH639" i="3"/>
  <c r="AH630" i="3"/>
  <c r="X570" i="3"/>
  <c r="AA570" i="3" s="1"/>
  <c r="AG570" i="3"/>
  <c r="AG1529" i="3"/>
  <c r="Z1530" i="3"/>
  <c r="AH1530" i="3"/>
  <c r="AH552" i="3"/>
  <c r="X633" i="3"/>
  <c r="AA633" i="3" s="1"/>
  <c r="AG633" i="3"/>
  <c r="AG592" i="3"/>
  <c r="AI518" i="3"/>
  <c r="AA1531" i="3"/>
  <c r="AF1531" i="3"/>
  <c r="X718" i="3"/>
  <c r="AA718" i="3" s="1"/>
  <c r="AG718" i="3"/>
  <c r="AG831" i="3"/>
  <c r="AI823" i="3"/>
  <c r="AF790" i="3"/>
  <c r="Z726" i="3"/>
  <c r="AH726" i="3"/>
  <c r="AH1532" i="3"/>
  <c r="AI744" i="3"/>
  <c r="AF803" i="3"/>
  <c r="Z783" i="3"/>
  <c r="AH783" i="3"/>
  <c r="AH751" i="3"/>
  <c r="X1534" i="3"/>
  <c r="AA1534" i="3" s="1"/>
  <c r="AG1534" i="3"/>
  <c r="AG937" i="3"/>
  <c r="AI963" i="3"/>
  <c r="AH960" i="3"/>
  <c r="X1537" i="3"/>
  <c r="AA1537" i="3" s="1"/>
  <c r="AG1537" i="3"/>
  <c r="AO1537" i="3"/>
  <c r="AG1539" i="3"/>
  <c r="AI1540" i="3"/>
  <c r="AH957" i="3"/>
  <c r="X967" i="3"/>
  <c r="AA967" i="3" s="1"/>
  <c r="AG967" i="3"/>
  <c r="Z1543" i="3"/>
  <c r="AH1543" i="3"/>
  <c r="AH1544" i="3"/>
  <c r="X1545" i="3"/>
  <c r="AA1545" i="3" s="1"/>
  <c r="AG1545" i="3"/>
  <c r="AF930" i="3"/>
  <c r="AI728" i="3"/>
  <c r="AF1546" i="3"/>
  <c r="AO1547" i="3"/>
  <c r="AI1550" i="3"/>
  <c r="AF1551" i="3"/>
  <c r="AG1551" i="3"/>
  <c r="AH1552" i="3"/>
  <c r="AF1552" i="3"/>
  <c r="AJ1553" i="3"/>
  <c r="AK1553" i="3"/>
  <c r="AI1553" i="3"/>
  <c r="AK216" i="3"/>
  <c r="AO1554" i="3"/>
  <c r="AH1554" i="3"/>
  <c r="AI1555" i="3"/>
  <c r="AK1555" i="3"/>
  <c r="AJ1555" i="3"/>
  <c r="AF1558" i="3"/>
  <c r="AH1558" i="3"/>
  <c r="AG1558" i="3"/>
  <c r="AN218" i="3"/>
  <c r="AO218" i="3" s="1"/>
  <c r="AO1559" i="3"/>
  <c r="AG338" i="3"/>
  <c r="AF338" i="3"/>
  <c r="AH338" i="3"/>
  <c r="AN1566" i="3"/>
  <c r="AO1566" i="3" s="1"/>
  <c r="Z766" i="3"/>
  <c r="Y766" i="3"/>
  <c r="X766" i="3"/>
  <c r="AA766" i="3" s="1"/>
  <c r="X1576" i="3"/>
  <c r="AA1576" i="3" s="1"/>
  <c r="Z1576" i="3"/>
  <c r="Y1576" i="3"/>
  <c r="AK924" i="3"/>
  <c r="AJ924" i="3"/>
  <c r="AI924" i="3"/>
  <c r="AN1579" i="3"/>
  <c r="AO1579" i="3" s="1"/>
  <c r="Z516" i="3"/>
  <c r="Y516" i="3"/>
  <c r="X516" i="3"/>
  <c r="Z508" i="3"/>
  <c r="Y508" i="3"/>
  <c r="X508" i="3"/>
  <c r="Z1617" i="3"/>
  <c r="Y1617" i="3"/>
  <c r="X1617" i="3"/>
  <c r="AA1617" i="3" s="1"/>
  <c r="Z953" i="3"/>
  <c r="Y953" i="3"/>
  <c r="X953" i="3"/>
  <c r="AA953" i="3" s="1"/>
  <c r="AH1638" i="3"/>
  <c r="AG1638" i="3"/>
  <c r="AF1638" i="3"/>
  <c r="AO1652" i="3"/>
  <c r="AH1657" i="3"/>
  <c r="AG1657" i="3"/>
  <c r="AF1657" i="3"/>
  <c r="AN1660" i="3"/>
  <c r="AO1660" i="3" s="1"/>
  <c r="Y1662" i="3"/>
  <c r="Z1662" i="3"/>
  <c r="X1662" i="3"/>
  <c r="AA1662" i="3" s="1"/>
  <c r="Z1549" i="3"/>
  <c r="AA1549" i="3" s="1"/>
  <c r="AH1550" i="3"/>
  <c r="AO1551" i="3"/>
  <c r="AI1554" i="3"/>
  <c r="AH1557" i="3"/>
  <c r="AO1558" i="3"/>
  <c r="AK218" i="3"/>
  <c r="AN219" i="3"/>
  <c r="AO219" i="3" s="1"/>
  <c r="AK1560" i="3"/>
  <c r="AH1562" i="3"/>
  <c r="AJ1562" i="3"/>
  <c r="AK220" i="3"/>
  <c r="AN221" i="3"/>
  <c r="AO221" i="3" s="1"/>
  <c r="AK1563" i="3"/>
  <c r="AI1563" i="3"/>
  <c r="AI1564" i="3"/>
  <c r="AJ1564" i="3"/>
  <c r="Z338" i="3"/>
  <c r="X338" i="3"/>
  <c r="AK318" i="3"/>
  <c r="AI318" i="3"/>
  <c r="AI270" i="3"/>
  <c r="AJ270" i="3"/>
  <c r="Z223" i="3"/>
  <c r="X223" i="3"/>
  <c r="AI1566" i="3"/>
  <c r="AJ1566" i="3"/>
  <c r="Z467" i="3"/>
  <c r="X467" i="3"/>
  <c r="AK471" i="3"/>
  <c r="AI471" i="3"/>
  <c r="AI359" i="3"/>
  <c r="AJ359" i="3"/>
  <c r="Z322" i="3"/>
  <c r="X322" i="3"/>
  <c r="AK1567" i="3"/>
  <c r="AI1567" i="3"/>
  <c r="Y1567" i="3"/>
  <c r="AA1567" i="3" s="1"/>
  <c r="AN580" i="3"/>
  <c r="AO580" i="3" s="1"/>
  <c r="AN572" i="3"/>
  <c r="AO572" i="3" s="1"/>
  <c r="X419" i="3"/>
  <c r="Z419" i="3"/>
  <c r="Y419" i="3"/>
  <c r="Z331" i="3"/>
  <c r="Y331" i="3"/>
  <c r="AI625" i="3"/>
  <c r="AJ625" i="3"/>
  <c r="AK617" i="3"/>
  <c r="AJ617" i="3"/>
  <c r="AG432" i="3"/>
  <c r="AH432" i="3"/>
  <c r="AA372" i="3"/>
  <c r="AN447" i="3"/>
  <c r="AO447" i="3" s="1"/>
  <c r="X624" i="3"/>
  <c r="Z624" i="3"/>
  <c r="Y624" i="3"/>
  <c r="Z619" i="3"/>
  <c r="Y619" i="3"/>
  <c r="AI759" i="3"/>
  <c r="AJ759" i="3"/>
  <c r="AN766" i="3"/>
  <c r="AO766" i="3" s="1"/>
  <c r="AI741" i="3"/>
  <c r="AJ741" i="3"/>
  <c r="AN1577" i="3"/>
  <c r="AO1577" i="3" s="1"/>
  <c r="AI1579" i="3"/>
  <c r="AJ1579" i="3"/>
  <c r="AN233" i="3"/>
  <c r="AO233" i="3" s="1"/>
  <c r="AN1583" i="3"/>
  <c r="AO1583" i="3" s="1"/>
  <c r="X1585" i="3"/>
  <c r="Z1585" i="3"/>
  <c r="Y1585" i="3"/>
  <c r="Z1586" i="3"/>
  <c r="Y1586" i="3"/>
  <c r="AI1591" i="3"/>
  <c r="AJ1591" i="3"/>
  <c r="AK1592" i="3"/>
  <c r="AJ1592" i="3"/>
  <c r="AG1594" i="3"/>
  <c r="AH1594" i="3"/>
  <c r="AN1597" i="3"/>
  <c r="AO1597" i="3" s="1"/>
  <c r="AN1598" i="3"/>
  <c r="AO1598" i="3" s="1"/>
  <c r="X226" i="3"/>
  <c r="Z226" i="3"/>
  <c r="Y226" i="3"/>
  <c r="Z1600" i="3"/>
  <c r="Y1600" i="3"/>
  <c r="AI1603" i="3"/>
  <c r="AJ1603" i="3"/>
  <c r="AK1604" i="3"/>
  <c r="AJ1604" i="3"/>
  <c r="AG353" i="3"/>
  <c r="AH353" i="3"/>
  <c r="AN229" i="3"/>
  <c r="AO229" i="3" s="1"/>
  <c r="AN1606" i="3"/>
  <c r="AO1606" i="3" s="1"/>
  <c r="X476" i="3"/>
  <c r="Z476" i="3"/>
  <c r="Y476" i="3"/>
  <c r="Z490" i="3"/>
  <c r="Y490" i="3"/>
  <c r="AI1608" i="3"/>
  <c r="AJ1608" i="3"/>
  <c r="AK1609" i="3"/>
  <c r="AJ1609" i="3"/>
  <c r="AG530" i="3"/>
  <c r="AH530" i="3"/>
  <c r="AG504" i="3"/>
  <c r="AF504" i="3"/>
  <c r="AG1610" i="3"/>
  <c r="AF1610" i="3"/>
  <c r="AG516" i="3"/>
  <c r="AF516" i="3"/>
  <c r="AG606" i="3"/>
  <c r="AF606" i="3"/>
  <c r="AG472" i="3"/>
  <c r="AF472" i="3"/>
  <c r="AG1613" i="3"/>
  <c r="AF1613" i="3"/>
  <c r="AG508" i="3"/>
  <c r="AF508" i="3"/>
  <c r="AG579" i="3"/>
  <c r="AF579" i="3"/>
  <c r="AG495" i="3"/>
  <c r="AF495" i="3"/>
  <c r="AG1617" i="3"/>
  <c r="AF1617" i="3"/>
  <c r="AG758" i="3"/>
  <c r="AF758" i="3"/>
  <c r="AG1618" i="3"/>
  <c r="AF1618" i="3"/>
  <c r="AG1621" i="3"/>
  <c r="AF1621" i="3"/>
  <c r="AG799" i="3"/>
  <c r="AF799" i="3"/>
  <c r="AG953" i="3"/>
  <c r="AF953" i="3"/>
  <c r="AG1623" i="3"/>
  <c r="AF1623" i="3"/>
  <c r="AK1626" i="3"/>
  <c r="AJ1626" i="3"/>
  <c r="AI1626" i="3"/>
  <c r="AO1636" i="3"/>
  <c r="AO1637" i="3"/>
  <c r="AK1638" i="3"/>
  <c r="AJ1638" i="3"/>
  <c r="AJ1644" i="3"/>
  <c r="AO1646" i="3"/>
  <c r="AO1647" i="3"/>
  <c r="Y1648" i="3"/>
  <c r="Z1648" i="3"/>
  <c r="AA1648" i="3" s="1"/>
  <c r="AN1648" i="3"/>
  <c r="AO1648" i="3" s="1"/>
  <c r="AH379" i="3"/>
  <c r="AG379" i="3"/>
  <c r="AK459" i="3"/>
  <c r="AJ459" i="3"/>
  <c r="AI459" i="3"/>
  <c r="Y505" i="3"/>
  <c r="Z505" i="3"/>
  <c r="X505" i="3"/>
  <c r="AJ452" i="3"/>
  <c r="AK452" i="3"/>
  <c r="AI452" i="3"/>
  <c r="AH452" i="3"/>
  <c r="AF1654" i="3"/>
  <c r="AH1654" i="3"/>
  <c r="AO1658" i="3"/>
  <c r="AN1658" i="3"/>
  <c r="AK519" i="3"/>
  <c r="AJ519" i="3"/>
  <c r="AI519" i="3"/>
  <c r="AK784" i="3"/>
  <c r="AJ784" i="3"/>
  <c r="AI784" i="3"/>
  <c r="X222" i="3"/>
  <c r="Z222" i="3"/>
  <c r="X321" i="3"/>
  <c r="Z321" i="3"/>
  <c r="X1565" i="3"/>
  <c r="Z1565" i="3"/>
  <c r="X493" i="3"/>
  <c r="Z493" i="3"/>
  <c r="X224" i="3"/>
  <c r="Z224" i="3"/>
  <c r="AK1568" i="3"/>
  <c r="AJ1568" i="3"/>
  <c r="AG580" i="3"/>
  <c r="AH580" i="3"/>
  <c r="AA572" i="3"/>
  <c r="AN331" i="3"/>
  <c r="AO331" i="3" s="1"/>
  <c r="AN1569" i="3"/>
  <c r="AO1569" i="3" s="1"/>
  <c r="X435" i="3"/>
  <c r="Z435" i="3"/>
  <c r="Y435" i="3"/>
  <c r="Z556" i="3"/>
  <c r="Y556" i="3"/>
  <c r="AK625" i="3"/>
  <c r="AF432" i="3"/>
  <c r="AI372" i="3"/>
  <c r="AJ372" i="3"/>
  <c r="AK1570" i="3"/>
  <c r="AJ1570" i="3"/>
  <c r="AN619" i="3"/>
  <c r="AO619" i="3" s="1"/>
  <c r="AN546" i="3"/>
  <c r="AO546" i="3" s="1"/>
  <c r="X1571" i="3"/>
  <c r="Z1571" i="3"/>
  <c r="Y1571" i="3"/>
  <c r="AO1571" i="3"/>
  <c r="Z1572" i="3"/>
  <c r="Y1572" i="3"/>
  <c r="AK804" i="3"/>
  <c r="AJ804" i="3"/>
  <c r="AG766" i="3"/>
  <c r="AH766" i="3"/>
  <c r="AN1573" i="3"/>
  <c r="AO1573" i="3" s="1"/>
  <c r="Z1575" i="3"/>
  <c r="Y1575" i="3"/>
  <c r="AK768" i="3"/>
  <c r="AJ768" i="3"/>
  <c r="AG1577" i="3"/>
  <c r="AH1577" i="3"/>
  <c r="Z1578" i="3"/>
  <c r="Y1578" i="3"/>
  <c r="X1581" i="3"/>
  <c r="AA1581" i="3" s="1"/>
  <c r="Z1581" i="3"/>
  <c r="Y1581" i="3"/>
  <c r="AO1581" i="3"/>
  <c r="Z1582" i="3"/>
  <c r="Y1582" i="3"/>
  <c r="AG233" i="3"/>
  <c r="AH233" i="3"/>
  <c r="X1586" i="3"/>
  <c r="AN1586" i="3"/>
  <c r="AO1586" i="3" s="1"/>
  <c r="AN1587" i="3"/>
  <c r="AO1587" i="3" s="1"/>
  <c r="X1589" i="3"/>
  <c r="Z1589" i="3"/>
  <c r="Y1589" i="3"/>
  <c r="AO1589" i="3"/>
  <c r="Z1590" i="3"/>
  <c r="Y1590" i="3"/>
  <c r="AK1591" i="3"/>
  <c r="AF1594" i="3"/>
  <c r="AI1595" i="3"/>
  <c r="AJ1595" i="3"/>
  <c r="AK1596" i="3"/>
  <c r="AJ1596" i="3"/>
  <c r="AG1597" i="3"/>
  <c r="AH1597" i="3"/>
  <c r="AA1598" i="3"/>
  <c r="X1600" i="3"/>
  <c r="AN1600" i="3"/>
  <c r="AO1600" i="3" s="1"/>
  <c r="AN1601" i="3"/>
  <c r="AO1601" i="3" s="1"/>
  <c r="X227" i="3"/>
  <c r="Z227" i="3"/>
  <c r="Y227" i="3"/>
  <c r="AO227" i="3"/>
  <c r="Z228" i="3"/>
  <c r="Y228" i="3"/>
  <c r="AK1603" i="3"/>
  <c r="AF353" i="3"/>
  <c r="AI345" i="3"/>
  <c r="AJ345" i="3"/>
  <c r="AK316" i="3"/>
  <c r="AJ316" i="3"/>
  <c r="AG229" i="3"/>
  <c r="AH229" i="3"/>
  <c r="X490" i="3"/>
  <c r="AN490" i="3"/>
  <c r="AO490" i="3" s="1"/>
  <c r="AN424" i="3"/>
  <c r="AO424" i="3" s="1"/>
  <c r="X373" i="3"/>
  <c r="Z373" i="3"/>
  <c r="Y373" i="3"/>
  <c r="Z230" i="3"/>
  <c r="Y230" i="3"/>
  <c r="AK1608" i="3"/>
  <c r="AF530" i="3"/>
  <c r="AI561" i="3"/>
  <c r="AJ561" i="3"/>
  <c r="AH504" i="3"/>
  <c r="AH1610" i="3"/>
  <c r="AH516" i="3"/>
  <c r="AH606" i="3"/>
  <c r="AH472" i="3"/>
  <c r="AH1613" i="3"/>
  <c r="AH508" i="3"/>
  <c r="AH579" i="3"/>
  <c r="AH495" i="3"/>
  <c r="AH1617" i="3"/>
  <c r="AH758" i="3"/>
  <c r="AH1618" i="3"/>
  <c r="AH1621" i="3"/>
  <c r="AH799" i="3"/>
  <c r="AH953" i="3"/>
  <c r="AH1623" i="3"/>
  <c r="AJ1628" i="3"/>
  <c r="AN1635" i="3"/>
  <c r="AO1635" i="3" s="1"/>
  <c r="AF1643" i="3"/>
  <c r="AH1643" i="3"/>
  <c r="AG1643" i="3"/>
  <c r="AI1644" i="3"/>
  <c r="AK1644" i="3"/>
  <c r="AH1647" i="3"/>
  <c r="AG1647" i="3"/>
  <c r="AF1647" i="3"/>
  <c r="AJ1648" i="3"/>
  <c r="AI1648" i="3"/>
  <c r="AK379" i="3"/>
  <c r="AJ379" i="3"/>
  <c r="AJ537" i="3"/>
  <c r="AO1651" i="3"/>
  <c r="AH515" i="3"/>
  <c r="AG515" i="3"/>
  <c r="AG1654" i="3"/>
  <c r="AK1655" i="3"/>
  <c r="AJ1655" i="3"/>
  <c r="AI1655" i="3"/>
  <c r="Y1658" i="3"/>
  <c r="Z1658" i="3"/>
  <c r="X1658" i="3"/>
  <c r="AA1658" i="3" s="1"/>
  <c r="AF947" i="3"/>
  <c r="AH947" i="3"/>
  <c r="AK1666" i="3"/>
  <c r="AI1666" i="3"/>
  <c r="AN1679" i="3"/>
  <c r="AO1679" i="3" s="1"/>
  <c r="AN583" i="3"/>
  <c r="AO583" i="3" s="1"/>
  <c r="AO1692" i="3"/>
  <c r="Y1693" i="3"/>
  <c r="Z1693" i="3"/>
  <c r="X1693" i="3"/>
  <c r="AN1697" i="3"/>
  <c r="AO1697" i="3" s="1"/>
  <c r="AH1698" i="3"/>
  <c r="AG1698" i="3"/>
  <c r="AF1698" i="3"/>
  <c r="AG1550" i="3"/>
  <c r="AI1551" i="3"/>
  <c r="Z1553" i="3"/>
  <c r="AA1553" i="3" s="1"/>
  <c r="AH1553" i="3"/>
  <c r="AH216" i="3"/>
  <c r="AG1557" i="3"/>
  <c r="AI1558" i="3"/>
  <c r="AF217" i="3"/>
  <c r="Z218" i="3"/>
  <c r="AH218" i="3"/>
  <c r="AH219" i="3"/>
  <c r="X1559" i="3"/>
  <c r="AG1559" i="3"/>
  <c r="AG1562" i="3"/>
  <c r="AI294" i="3"/>
  <c r="AF269" i="3"/>
  <c r="Z220" i="3"/>
  <c r="AH220" i="3"/>
  <c r="AH221" i="3"/>
  <c r="Y222" i="3"/>
  <c r="AO222" i="3"/>
  <c r="AF1563" i="3"/>
  <c r="AN1563" i="3"/>
  <c r="AO1563" i="3" s="1"/>
  <c r="AK1564" i="3"/>
  <c r="AJ338" i="3"/>
  <c r="Y321" i="3"/>
  <c r="AF318" i="3"/>
  <c r="AN318" i="3"/>
  <c r="AO318" i="3" s="1"/>
  <c r="AK270" i="3"/>
  <c r="AJ223" i="3"/>
  <c r="Y1565" i="3"/>
  <c r="AO1565" i="3"/>
  <c r="AK1566" i="3"/>
  <c r="AJ467" i="3"/>
  <c r="Y493" i="3"/>
  <c r="AF471" i="3"/>
  <c r="AN471" i="3"/>
  <c r="AO471" i="3" s="1"/>
  <c r="AK359" i="3"/>
  <c r="AJ322" i="3"/>
  <c r="Y224" i="3"/>
  <c r="AO224" i="3"/>
  <c r="AF1567" i="3"/>
  <c r="AN1567" i="3"/>
  <c r="AO1567" i="3" s="1"/>
  <c r="AI572" i="3"/>
  <c r="AJ572" i="3"/>
  <c r="AK517" i="3"/>
  <c r="AJ517" i="3"/>
  <c r="AG331" i="3"/>
  <c r="AH331" i="3"/>
  <c r="AA1569" i="3"/>
  <c r="AN556" i="3"/>
  <c r="AO556" i="3" s="1"/>
  <c r="AN625" i="3"/>
  <c r="AO625" i="3" s="1"/>
  <c r="X547" i="3"/>
  <c r="Z547" i="3"/>
  <c r="Y547" i="3"/>
  <c r="Z432" i="3"/>
  <c r="Y432" i="3"/>
  <c r="AK372" i="3"/>
  <c r="AI447" i="3"/>
  <c r="AJ447" i="3"/>
  <c r="AK562" i="3"/>
  <c r="AJ562" i="3"/>
  <c r="AG619" i="3"/>
  <c r="AH619" i="3"/>
  <c r="AA546" i="3"/>
  <c r="X1572" i="3"/>
  <c r="AA1572" i="3" s="1"/>
  <c r="AN1572" i="3"/>
  <c r="AO1572" i="3" s="1"/>
  <c r="AK759" i="3"/>
  <c r="AF766" i="3"/>
  <c r="AI1573" i="3"/>
  <c r="AJ1573" i="3"/>
  <c r="X1575" i="3"/>
  <c r="AA1575" i="3" s="1"/>
  <c r="AN1575" i="3"/>
  <c r="AO1575" i="3" s="1"/>
  <c r="AK741" i="3"/>
  <c r="AF1577" i="3"/>
  <c r="X1578" i="3"/>
  <c r="AA1578" i="3" s="1"/>
  <c r="AN1578" i="3"/>
  <c r="AO1578" i="3" s="1"/>
  <c r="AK1579" i="3"/>
  <c r="X1582" i="3"/>
  <c r="AA1582" i="3" s="1"/>
  <c r="AN1582" i="3"/>
  <c r="AO1582" i="3" s="1"/>
  <c r="AI1583" i="3"/>
  <c r="AJ1583" i="3"/>
  <c r="AK1584" i="3"/>
  <c r="AJ1584" i="3"/>
  <c r="AG1586" i="3"/>
  <c r="AH1586" i="3"/>
  <c r="AA1587" i="3"/>
  <c r="AN1590" i="3"/>
  <c r="AO1590" i="3" s="1"/>
  <c r="AN1591" i="3"/>
  <c r="AO1591" i="3" s="1"/>
  <c r="X1593" i="3"/>
  <c r="Z1593" i="3"/>
  <c r="Y1593" i="3"/>
  <c r="Z1594" i="3"/>
  <c r="Y1594" i="3"/>
  <c r="AI1598" i="3"/>
  <c r="AJ1598" i="3"/>
  <c r="AK1599" i="3"/>
  <c r="AJ1599" i="3"/>
  <c r="AG1600" i="3"/>
  <c r="AH1600" i="3"/>
  <c r="AA228" i="3"/>
  <c r="AN228" i="3"/>
  <c r="AO228" i="3" s="1"/>
  <c r="AN1603" i="3"/>
  <c r="AO1603" i="3" s="1"/>
  <c r="X1605" i="3"/>
  <c r="Z1605" i="3"/>
  <c r="Y1605" i="3"/>
  <c r="Z353" i="3"/>
  <c r="Y353" i="3"/>
  <c r="AI1606" i="3"/>
  <c r="AJ1606" i="3"/>
  <c r="AK1607" i="3"/>
  <c r="AJ1607" i="3"/>
  <c r="AG490" i="3"/>
  <c r="AH490" i="3"/>
  <c r="AA424" i="3"/>
  <c r="AN230" i="3"/>
  <c r="AO230" i="3" s="1"/>
  <c r="AN1608" i="3"/>
  <c r="AO1608" i="3" s="1"/>
  <c r="X431" i="3"/>
  <c r="Z431" i="3"/>
  <c r="Y431" i="3"/>
  <c r="Z530" i="3"/>
  <c r="Y530" i="3"/>
  <c r="AF1627" i="3"/>
  <c r="AH1627" i="3"/>
  <c r="AG1627" i="3"/>
  <c r="AI1628" i="3"/>
  <c r="AK1628" i="3"/>
  <c r="AO1631" i="3"/>
  <c r="AO1632" i="3"/>
  <c r="Y1633" i="3"/>
  <c r="Z1633" i="3"/>
  <c r="Y1635" i="3"/>
  <c r="Z1635" i="3"/>
  <c r="X1635" i="3"/>
  <c r="AJ1639" i="3"/>
  <c r="AK1639" i="3"/>
  <c r="AI1639" i="3"/>
  <c r="AH1639" i="3"/>
  <c r="AF1641" i="3"/>
  <c r="AH1641" i="3"/>
  <c r="AN457" i="3"/>
  <c r="AO457" i="3" s="1"/>
  <c r="AF573" i="3"/>
  <c r="AH573" i="3"/>
  <c r="AG573" i="3"/>
  <c r="AI537" i="3"/>
  <c r="AK537" i="3"/>
  <c r="AH395" i="3"/>
  <c r="AG395" i="3"/>
  <c r="AF395" i="3"/>
  <c r="AK515" i="3"/>
  <c r="AJ515" i="3"/>
  <c r="AJ528" i="3"/>
  <c r="AO1656" i="3"/>
  <c r="AO1657" i="3"/>
  <c r="AF1667" i="3"/>
  <c r="AH1667" i="3"/>
  <c r="AG1667" i="3"/>
  <c r="AI1668" i="3"/>
  <c r="AK1668" i="3"/>
  <c r="AI231" i="3"/>
  <c r="AK231" i="3"/>
  <c r="AK1678" i="3"/>
  <c r="AJ1678" i="3"/>
  <c r="AI1678" i="3"/>
  <c r="AK529" i="3"/>
  <c r="AJ529" i="3"/>
  <c r="AI529" i="3"/>
  <c r="AF1693" i="3"/>
  <c r="AH1693" i="3"/>
  <c r="AG1693" i="3"/>
  <c r="AH662" i="3"/>
  <c r="AG662" i="3"/>
  <c r="AF662" i="3"/>
  <c r="Z1717" i="3"/>
  <c r="Y1717" i="3"/>
  <c r="X1717" i="3"/>
  <c r="AA1717" i="3" s="1"/>
  <c r="AI1722" i="3"/>
  <c r="AK1722" i="3"/>
  <c r="AJ1722" i="3"/>
  <c r="AK580" i="3"/>
  <c r="AK331" i="3"/>
  <c r="AK556" i="3"/>
  <c r="AK432" i="3"/>
  <c r="AK619" i="3"/>
  <c r="AK1572" i="3"/>
  <c r="AK766" i="3"/>
  <c r="AK1575" i="3"/>
  <c r="AK1577" i="3"/>
  <c r="AK1578" i="3"/>
  <c r="AK1582" i="3"/>
  <c r="AK233" i="3"/>
  <c r="AK1586" i="3"/>
  <c r="AK1590" i="3"/>
  <c r="AK1594" i="3"/>
  <c r="AK1597" i="3"/>
  <c r="AK1600" i="3"/>
  <c r="AK228" i="3"/>
  <c r="AK353" i="3"/>
  <c r="AK229" i="3"/>
  <c r="AK490" i="3"/>
  <c r="AK230" i="3"/>
  <c r="AK530" i="3"/>
  <c r="AI504" i="3"/>
  <c r="AI1610" i="3"/>
  <c r="AI516" i="3"/>
  <c r="AI606" i="3"/>
  <c r="AI472" i="3"/>
  <c r="AI1613" i="3"/>
  <c r="AI508" i="3"/>
  <c r="AI579" i="3"/>
  <c r="AI495" i="3"/>
  <c r="AI1617" i="3"/>
  <c r="AI758" i="3"/>
  <c r="AI1618" i="3"/>
  <c r="AI1621" i="3"/>
  <c r="AI799" i="3"/>
  <c r="AI953" i="3"/>
  <c r="AI1623" i="3"/>
  <c r="AO1624" i="3"/>
  <c r="Y1625" i="3"/>
  <c r="Z1625" i="3"/>
  <c r="AN1626" i="3"/>
  <c r="AO1626" i="3" s="1"/>
  <c r="AN1627" i="3"/>
  <c r="AO1627" i="3" s="1"/>
  <c r="AO1628" i="3"/>
  <c r="AN1629" i="3"/>
  <c r="AO1629" i="3" s="1"/>
  <c r="AH1630" i="3"/>
  <c r="AG1630" i="3"/>
  <c r="AF1633" i="3"/>
  <c r="AH1633" i="3"/>
  <c r="AI1638" i="3"/>
  <c r="AO1640" i="3"/>
  <c r="Y1641" i="3"/>
  <c r="Z1641" i="3"/>
  <c r="AN1642" i="3"/>
  <c r="AO1642" i="3" s="1"/>
  <c r="AN1643" i="3"/>
  <c r="AO1643" i="3" s="1"/>
  <c r="AN392" i="3"/>
  <c r="AO392" i="3" s="1"/>
  <c r="AH1645" i="3"/>
  <c r="AG1645" i="3"/>
  <c r="AF1648" i="3"/>
  <c r="AH1648" i="3"/>
  <c r="AI379" i="3"/>
  <c r="AO1650" i="3"/>
  <c r="AN459" i="3"/>
  <c r="AO459" i="3" s="1"/>
  <c r="AN573" i="3"/>
  <c r="AO573" i="3" s="1"/>
  <c r="AN512" i="3"/>
  <c r="AO512" i="3" s="1"/>
  <c r="AH473" i="3"/>
  <c r="AG473" i="3"/>
  <c r="AI515" i="3"/>
  <c r="AO1653" i="3"/>
  <c r="Y1654" i="3"/>
  <c r="Z1654" i="3"/>
  <c r="AN1655" i="3"/>
  <c r="AO1655" i="3" s="1"/>
  <c r="AN468" i="3"/>
  <c r="AO468" i="3" s="1"/>
  <c r="AN524" i="3"/>
  <c r="AO524" i="3" s="1"/>
  <c r="AH510" i="3"/>
  <c r="AG510" i="3"/>
  <c r="AJ1662" i="3"/>
  <c r="AI1662" i="3"/>
  <c r="AK1662" i="3"/>
  <c r="AN1666" i="3"/>
  <c r="AO1666" i="3" s="1"/>
  <c r="AO1671" i="3"/>
  <c r="AN1675" i="3"/>
  <c r="AO1675" i="3" s="1"/>
  <c r="AN405" i="3"/>
  <c r="AO405" i="3" s="1"/>
  <c r="AN1682" i="3"/>
  <c r="AO1682" i="3" s="1"/>
  <c r="AJ1689" i="3"/>
  <c r="AK1689" i="3"/>
  <c r="AI222" i="3"/>
  <c r="X1568" i="3"/>
  <c r="AA1568" i="3" s="1"/>
  <c r="AF1568" i="3"/>
  <c r="AI580" i="3"/>
  <c r="X517" i="3"/>
  <c r="AA517" i="3" s="1"/>
  <c r="AF517" i="3"/>
  <c r="AI331" i="3"/>
  <c r="AI556" i="3"/>
  <c r="X617" i="3"/>
  <c r="AA617" i="3" s="1"/>
  <c r="AF617" i="3"/>
  <c r="AI432" i="3"/>
  <c r="X1570" i="3"/>
  <c r="AA1570" i="3" s="1"/>
  <c r="AF1570" i="3"/>
  <c r="X562" i="3"/>
  <c r="AA562" i="3" s="1"/>
  <c r="AF562" i="3"/>
  <c r="AI619" i="3"/>
  <c r="X443" i="3"/>
  <c r="AA443" i="3" s="1"/>
  <c r="AF443" i="3"/>
  <c r="AI1572" i="3"/>
  <c r="X804" i="3"/>
  <c r="AA804" i="3" s="1"/>
  <c r="AF804" i="3"/>
  <c r="AI766" i="3"/>
  <c r="X1574" i="3"/>
  <c r="AA1574" i="3" s="1"/>
  <c r="AF1574" i="3"/>
  <c r="AI1575" i="3"/>
  <c r="X768" i="3"/>
  <c r="AA768" i="3" s="1"/>
  <c r="AF768" i="3"/>
  <c r="AI1577" i="3"/>
  <c r="X924" i="3"/>
  <c r="AA924" i="3" s="1"/>
  <c r="AF924" i="3"/>
  <c r="AI1578" i="3"/>
  <c r="X932" i="3"/>
  <c r="AA932" i="3" s="1"/>
  <c r="AF932" i="3"/>
  <c r="AI1582" i="3"/>
  <c r="AI233" i="3"/>
  <c r="X1584" i="3"/>
  <c r="AF1584" i="3"/>
  <c r="AI1586" i="3"/>
  <c r="X1588" i="3"/>
  <c r="AA1588" i="3" s="1"/>
  <c r="AF1588" i="3"/>
  <c r="AI1590" i="3"/>
  <c r="X1592" i="3"/>
  <c r="AA1592" i="3" s="1"/>
  <c r="AF1592" i="3"/>
  <c r="AI1594" i="3"/>
  <c r="X1596" i="3"/>
  <c r="AA1596" i="3" s="1"/>
  <c r="AF1596" i="3"/>
  <c r="AI1597" i="3"/>
  <c r="X1599" i="3"/>
  <c r="AA1599" i="3" s="1"/>
  <c r="AF1599" i="3"/>
  <c r="AI1600" i="3"/>
  <c r="X1602" i="3"/>
  <c r="AF1602" i="3"/>
  <c r="AI228" i="3"/>
  <c r="X1604" i="3"/>
  <c r="AA1604" i="3" s="1"/>
  <c r="AF1604" i="3"/>
  <c r="AI353" i="3"/>
  <c r="X316" i="3"/>
  <c r="AA316" i="3" s="1"/>
  <c r="AF316" i="3"/>
  <c r="AI229" i="3"/>
  <c r="X1607" i="3"/>
  <c r="AF1607" i="3"/>
  <c r="AI490" i="3"/>
  <c r="X387" i="3"/>
  <c r="AA387" i="3" s="1"/>
  <c r="AF387" i="3"/>
  <c r="AI230" i="3"/>
  <c r="X1609" i="3"/>
  <c r="AA1609" i="3" s="1"/>
  <c r="AF1609" i="3"/>
  <c r="AI530" i="3"/>
  <c r="AK504" i="3"/>
  <c r="AJ411" i="3"/>
  <c r="AK1610" i="3"/>
  <c r="AO1610" i="3"/>
  <c r="AJ1611" i="3"/>
  <c r="AJ1612" i="3"/>
  <c r="AK516" i="3"/>
  <c r="AJ597" i="3"/>
  <c r="AK606" i="3"/>
  <c r="AJ531" i="3"/>
  <c r="AK472" i="3"/>
  <c r="AJ354" i="3"/>
  <c r="AK1613" i="3"/>
  <c r="AO1613" i="3"/>
  <c r="AJ1614" i="3"/>
  <c r="AK508" i="3"/>
  <c r="AJ601" i="3"/>
  <c r="AK579" i="3"/>
  <c r="AJ525" i="3"/>
  <c r="AK495" i="3"/>
  <c r="AJ1615" i="3"/>
  <c r="AJ1616" i="3"/>
  <c r="AK1617" i="3"/>
  <c r="AO1617" i="3"/>
  <c r="AJ747" i="3"/>
  <c r="AK758" i="3"/>
  <c r="AJ772" i="3"/>
  <c r="AK1618" i="3"/>
  <c r="AO1618" i="3"/>
  <c r="AJ1619" i="3"/>
  <c r="AJ1620" i="3"/>
  <c r="AK1621" i="3"/>
  <c r="AO1621" i="3"/>
  <c r="AJ795" i="3"/>
  <c r="AK799" i="3"/>
  <c r="AJ945" i="3"/>
  <c r="AK953" i="3"/>
  <c r="AJ1622" i="3"/>
  <c r="AK1623" i="3"/>
  <c r="AO1623" i="3"/>
  <c r="AH1624" i="3"/>
  <c r="AG1624" i="3"/>
  <c r="AF1624" i="3"/>
  <c r="AJ1625" i="3"/>
  <c r="AI1625" i="3"/>
  <c r="X1625" i="3"/>
  <c r="AN1625" i="3"/>
  <c r="AO1625" i="3" s="1"/>
  <c r="Y1627" i="3"/>
  <c r="Z1627" i="3"/>
  <c r="X1627" i="3"/>
  <c r="AJ1631" i="3"/>
  <c r="AK1631" i="3"/>
  <c r="AI1631" i="3"/>
  <c r="AA1631" i="3"/>
  <c r="AH1631" i="3"/>
  <c r="AK1634" i="3"/>
  <c r="AJ1634" i="3"/>
  <c r="AI1634" i="3"/>
  <c r="AF1635" i="3"/>
  <c r="AH1635" i="3"/>
  <c r="AG1635" i="3"/>
  <c r="AN1639" i="3"/>
  <c r="AO1639" i="3" s="1"/>
  <c r="AH1640" i="3"/>
  <c r="AG1640" i="3"/>
  <c r="AF1640" i="3"/>
  <c r="AJ1641" i="3"/>
  <c r="AI1641" i="3"/>
  <c r="X1641" i="3"/>
  <c r="AO1641" i="3"/>
  <c r="AN1641" i="3"/>
  <c r="Y1643" i="3"/>
  <c r="Z1643" i="3"/>
  <c r="X1643" i="3"/>
  <c r="AF1645" i="3"/>
  <c r="AJ1646" i="3"/>
  <c r="AK1646" i="3"/>
  <c r="AI1646" i="3"/>
  <c r="AA1646" i="3"/>
  <c r="AH1646" i="3"/>
  <c r="AG1648" i="3"/>
  <c r="AK1649" i="3"/>
  <c r="AJ1649" i="3"/>
  <c r="AI1649" i="3"/>
  <c r="AF457" i="3"/>
  <c r="AH457" i="3"/>
  <c r="AG457" i="3"/>
  <c r="AI466" i="3"/>
  <c r="AN381" i="3"/>
  <c r="AO381" i="3" s="1"/>
  <c r="AH1650" i="3"/>
  <c r="AG1650" i="3"/>
  <c r="AF1650" i="3"/>
  <c r="Y573" i="3"/>
  <c r="Z573" i="3"/>
  <c r="X573" i="3"/>
  <c r="AF473" i="3"/>
  <c r="AJ1651" i="3"/>
  <c r="AK1651" i="3"/>
  <c r="AI1651" i="3"/>
  <c r="AA1651" i="3"/>
  <c r="AH1651" i="3"/>
  <c r="AK1652" i="3"/>
  <c r="AJ1652" i="3"/>
  <c r="AI1652" i="3"/>
  <c r="AF505" i="3"/>
  <c r="AH505" i="3"/>
  <c r="AG505" i="3"/>
  <c r="AI575" i="3"/>
  <c r="AN452" i="3"/>
  <c r="AO452" i="3" s="1"/>
  <c r="AH1653" i="3"/>
  <c r="AG1653" i="3"/>
  <c r="AF1653" i="3"/>
  <c r="AJ1654" i="3"/>
  <c r="AI1654" i="3"/>
  <c r="X1654" i="3"/>
  <c r="AN1654" i="3"/>
  <c r="AO1654" i="3" s="1"/>
  <c r="Y468" i="3"/>
  <c r="Z468" i="3"/>
  <c r="X468" i="3"/>
  <c r="AA468" i="3" s="1"/>
  <c r="AF510" i="3"/>
  <c r="AJ1656" i="3"/>
  <c r="AK1656" i="3"/>
  <c r="AI1656" i="3"/>
  <c r="AH1656" i="3"/>
  <c r="AF1658" i="3"/>
  <c r="AH1658" i="3"/>
  <c r="AG1658" i="3"/>
  <c r="AI1659" i="3"/>
  <c r="AK1661" i="3"/>
  <c r="AJ1661" i="3"/>
  <c r="AH1663" i="3"/>
  <c r="AF1663" i="3"/>
  <c r="AJ1668" i="3"/>
  <c r="AN1670" i="3"/>
  <c r="AO1670" i="3" s="1"/>
  <c r="AH1671" i="3"/>
  <c r="AG1671" i="3"/>
  <c r="AF1671" i="3"/>
  <c r="AF301" i="3"/>
  <c r="AH301" i="3"/>
  <c r="AG301" i="3"/>
  <c r="AI1672" i="3"/>
  <c r="AK1672" i="3"/>
  <c r="AK1674" i="3"/>
  <c r="AJ1674" i="3"/>
  <c r="AI1674" i="3"/>
  <c r="AK367" i="3"/>
  <c r="AJ367" i="3"/>
  <c r="AI367" i="3"/>
  <c r="AK1681" i="3"/>
  <c r="AJ1681" i="3"/>
  <c r="AI1681" i="3"/>
  <c r="AK1683" i="3"/>
  <c r="AJ1683" i="3"/>
  <c r="AI1683" i="3"/>
  <c r="AA1640" i="3"/>
  <c r="AA1653" i="3"/>
  <c r="AI1663" i="3"/>
  <c r="AO1665" i="3"/>
  <c r="Y947" i="3"/>
  <c r="Z947" i="3"/>
  <c r="AN1667" i="3"/>
  <c r="AO1667" i="3" s="1"/>
  <c r="Y301" i="3"/>
  <c r="Z301" i="3"/>
  <c r="X301" i="3"/>
  <c r="AN1674" i="3"/>
  <c r="AO1674" i="3" s="1"/>
  <c r="Y1677" i="3"/>
  <c r="X1677" i="3"/>
  <c r="AN1678" i="3"/>
  <c r="AO1678" i="3" s="1"/>
  <c r="Y488" i="3"/>
  <c r="X488" i="3"/>
  <c r="AN367" i="3"/>
  <c r="AO367" i="3" s="1"/>
  <c r="Y1680" i="3"/>
  <c r="X1680" i="3"/>
  <c r="AN519" i="3"/>
  <c r="AO519" i="3" s="1"/>
  <c r="Y415" i="3"/>
  <c r="X415" i="3"/>
  <c r="AN1681" i="3"/>
  <c r="AO1681" i="3" s="1"/>
  <c r="Y501" i="3"/>
  <c r="X501" i="3"/>
  <c r="AN529" i="3"/>
  <c r="AO529" i="3" s="1"/>
  <c r="Y427" i="3"/>
  <c r="X427" i="3"/>
  <c r="AN1683" i="3"/>
  <c r="AO1683" i="3"/>
  <c r="Y763" i="3"/>
  <c r="X763" i="3"/>
  <c r="AA763" i="3" s="1"/>
  <c r="AN784" i="3"/>
  <c r="AO784" i="3" s="1"/>
  <c r="Y1686" i="3"/>
  <c r="X1686" i="3"/>
  <c r="AA1686" i="3" s="1"/>
  <c r="Y1687" i="3"/>
  <c r="Z1687" i="3"/>
  <c r="X1687" i="3"/>
  <c r="AA1687" i="3" s="1"/>
  <c r="AF469" i="3"/>
  <c r="AH469" i="3"/>
  <c r="AG469" i="3"/>
  <c r="AI1695" i="3"/>
  <c r="AK1695" i="3"/>
  <c r="AA1626" i="3"/>
  <c r="AF1626" i="3"/>
  <c r="AH1628" i="3"/>
  <c r="X1629" i="3"/>
  <c r="AA1629" i="3" s="1"/>
  <c r="AG1629" i="3"/>
  <c r="AF1634" i="3"/>
  <c r="AH1636" i="3"/>
  <c r="X1637" i="3"/>
  <c r="AG1637" i="3"/>
  <c r="AA1642" i="3"/>
  <c r="AF1642" i="3"/>
  <c r="AH1644" i="3"/>
  <c r="X392" i="3"/>
  <c r="AA392" i="3" s="1"/>
  <c r="AG392" i="3"/>
  <c r="AF1649" i="3"/>
  <c r="AH466" i="3"/>
  <c r="X399" i="3"/>
  <c r="AA399" i="3" s="1"/>
  <c r="AG399" i="3"/>
  <c r="AF459" i="3"/>
  <c r="AH537" i="3"/>
  <c r="X512" i="3"/>
  <c r="AA512" i="3" s="1"/>
  <c r="AG512" i="3"/>
  <c r="AA1652" i="3"/>
  <c r="AF1652" i="3"/>
  <c r="AH575" i="3"/>
  <c r="X586" i="3"/>
  <c r="AA586" i="3" s="1"/>
  <c r="AG586" i="3"/>
  <c r="AF1655" i="3"/>
  <c r="AH528" i="3"/>
  <c r="X524" i="3"/>
  <c r="AA524" i="3" s="1"/>
  <c r="AG524" i="3"/>
  <c r="AH1659" i="3"/>
  <c r="X1660" i="3"/>
  <c r="AA1660" i="3" s="1"/>
  <c r="AG1660" i="3"/>
  <c r="AH1661" i="3"/>
  <c r="AG1661" i="3"/>
  <c r="AO1662" i="3"/>
  <c r="AJ1663" i="3"/>
  <c r="AH1665" i="3"/>
  <c r="AG1665" i="3"/>
  <c r="AF1665" i="3"/>
  <c r="AJ947" i="3"/>
  <c r="AI947" i="3"/>
  <c r="X947" i="3"/>
  <c r="AA947" i="3" s="1"/>
  <c r="AN947" i="3"/>
  <c r="AO947" i="3" s="1"/>
  <c r="AJ1666" i="3"/>
  <c r="Y1667" i="3"/>
  <c r="Z1667" i="3"/>
  <c r="X1667" i="3"/>
  <c r="AN1669" i="3"/>
  <c r="AO1669" i="3" s="1"/>
  <c r="AH231" i="3"/>
  <c r="AG231" i="3"/>
  <c r="AJ1670" i="3"/>
  <c r="AK1670" i="3"/>
  <c r="AI1670" i="3"/>
  <c r="AA1670" i="3"/>
  <c r="AH1670" i="3"/>
  <c r="AJ1673" i="3"/>
  <c r="AI1673" i="3"/>
  <c r="AK1673" i="3"/>
  <c r="AH1673" i="3"/>
  <c r="Z1677" i="3"/>
  <c r="Z488" i="3"/>
  <c r="Z1680" i="3"/>
  <c r="Z415" i="3"/>
  <c r="Z501" i="3"/>
  <c r="Z427" i="3"/>
  <c r="Z763" i="3"/>
  <c r="Z1686" i="3"/>
  <c r="AN1700" i="3"/>
  <c r="AO1700" i="3" s="1"/>
  <c r="AH1701" i="3"/>
  <c r="AG1701" i="3"/>
  <c r="AF1701" i="3"/>
  <c r="AN1703" i="3"/>
  <c r="AO1703" i="3" s="1"/>
  <c r="AH1704" i="3"/>
  <c r="AG1704" i="3"/>
  <c r="AF1704" i="3"/>
  <c r="AN1707" i="3"/>
  <c r="AO1707" i="3" s="1"/>
  <c r="AN499" i="3"/>
  <c r="AO499" i="3" s="1"/>
  <c r="AH449" i="3"/>
  <c r="AG449" i="3"/>
  <c r="AF449" i="3"/>
  <c r="AK1664" i="3"/>
  <c r="AH1666" i="3"/>
  <c r="AK1669" i="3"/>
  <c r="AN231" i="3"/>
  <c r="AO231" i="3" s="1"/>
  <c r="AH1672" i="3"/>
  <c r="AN1673" i="3"/>
  <c r="AO1673" i="3" s="1"/>
  <c r="Y1675" i="3"/>
  <c r="X1675" i="3"/>
  <c r="AK1676" i="3"/>
  <c r="AI1676" i="3"/>
  <c r="Y1679" i="3"/>
  <c r="X1679" i="3"/>
  <c r="AK456" i="3"/>
  <c r="AI456" i="3"/>
  <c r="Y405" i="3"/>
  <c r="X405" i="3"/>
  <c r="Y554" i="3"/>
  <c r="X554" i="3"/>
  <c r="AK542" i="3"/>
  <c r="AI542" i="3"/>
  <c r="Y1682" i="3"/>
  <c r="X1682" i="3"/>
  <c r="Y583" i="3"/>
  <c r="X583" i="3"/>
  <c r="AK540" i="3"/>
  <c r="AI540" i="3"/>
  <c r="AK1684" i="3"/>
  <c r="AI1684" i="3"/>
  <c r="Y757" i="3"/>
  <c r="X757" i="3"/>
  <c r="AA757" i="3" s="1"/>
  <c r="AK1685" i="3"/>
  <c r="AI1685" i="3"/>
  <c r="AN1686" i="3"/>
  <c r="AO1686" i="3" s="1"/>
  <c r="AF1687" i="3"/>
  <c r="AH1687" i="3"/>
  <c r="AF1688" i="3"/>
  <c r="AH1688" i="3"/>
  <c r="AG1688" i="3"/>
  <c r="AI1689" i="3"/>
  <c r="AK1694" i="3"/>
  <c r="AJ1694" i="3"/>
  <c r="AI1694" i="3"/>
  <c r="AN469" i="3"/>
  <c r="AO469" i="3" s="1"/>
  <c r="AI479" i="3"/>
  <c r="AK479" i="3"/>
  <c r="AJ479" i="3"/>
  <c r="AN1722" i="3"/>
  <c r="AO1722" i="3" s="1"/>
  <c r="AN1725" i="3"/>
  <c r="AO1725" i="3" s="1"/>
  <c r="AH1668" i="3"/>
  <c r="AA1674" i="3"/>
  <c r="AN1677" i="3"/>
  <c r="AO1677" i="3" s="1"/>
  <c r="AA1678" i="3"/>
  <c r="AN488" i="3"/>
  <c r="AO488" i="3" s="1"/>
  <c r="AA367" i="3"/>
  <c r="AN1680" i="3"/>
  <c r="AO1680" i="3" s="1"/>
  <c r="AN415" i="3"/>
  <c r="AO415" i="3" s="1"/>
  <c r="AA1681" i="3"/>
  <c r="AN501" i="3"/>
  <c r="AO501" i="3" s="1"/>
  <c r="AA529" i="3"/>
  <c r="AN427" i="3"/>
  <c r="AO427" i="3" s="1"/>
  <c r="AA1683" i="3"/>
  <c r="AN763" i="3"/>
  <c r="AO763" i="3" s="1"/>
  <c r="AN1688" i="3"/>
  <c r="AO1688" i="3" s="1"/>
  <c r="AN1690" i="3"/>
  <c r="AO1690" i="3" s="1"/>
  <c r="AH1691" i="3"/>
  <c r="AG1691" i="3"/>
  <c r="AF1691" i="3"/>
  <c r="AN1694" i="3"/>
  <c r="AO1694" i="3" s="1"/>
  <c r="AH1696" i="3"/>
  <c r="AG1696" i="3"/>
  <c r="AF1696" i="3"/>
  <c r="AH1699" i="3"/>
  <c r="AG1699" i="3"/>
  <c r="AF1699" i="3"/>
  <c r="AN1702" i="3"/>
  <c r="AO1702" i="3" s="1"/>
  <c r="AN1705" i="3"/>
  <c r="AO1705" i="3" s="1"/>
  <c r="AH1706" i="3"/>
  <c r="AG1706" i="3"/>
  <c r="AF1706" i="3"/>
  <c r="AH1708" i="3"/>
  <c r="AG1708" i="3"/>
  <c r="AF1708" i="3"/>
  <c r="AO1709" i="3"/>
  <c r="AN1709" i="3"/>
  <c r="AH1710" i="3"/>
  <c r="AG1710" i="3"/>
  <c r="AF1710" i="3"/>
  <c r="AN479" i="3"/>
  <c r="AO479" i="3" s="1"/>
  <c r="AK1720" i="3"/>
  <c r="AI1720" i="3"/>
  <c r="AI1728" i="3"/>
  <c r="AK1728" i="3"/>
  <c r="AH1674" i="3"/>
  <c r="AG1674" i="3"/>
  <c r="AH1676" i="3"/>
  <c r="AG1676" i="3"/>
  <c r="AH1678" i="3"/>
  <c r="AG1678" i="3"/>
  <c r="AH456" i="3"/>
  <c r="AG456" i="3"/>
  <c r="AH367" i="3"/>
  <c r="AG367" i="3"/>
  <c r="AH519" i="3"/>
  <c r="AG519" i="3"/>
  <c r="AH542" i="3"/>
  <c r="AG542" i="3"/>
  <c r="AH1681" i="3"/>
  <c r="AG1681" i="3"/>
  <c r="AH529" i="3"/>
  <c r="AG529" i="3"/>
  <c r="AH540" i="3"/>
  <c r="AG540" i="3"/>
  <c r="AH1683" i="3"/>
  <c r="AG1683" i="3"/>
  <c r="AH1684" i="3"/>
  <c r="AG1684" i="3"/>
  <c r="AH784" i="3"/>
  <c r="AG784" i="3"/>
  <c r="AH1685" i="3"/>
  <c r="AG1685" i="3"/>
  <c r="AJ1687" i="3"/>
  <c r="AI1687" i="3"/>
  <c r="AO1687" i="3"/>
  <c r="AN1687" i="3"/>
  <c r="Y1688" i="3"/>
  <c r="Z1688" i="3"/>
  <c r="X1688" i="3"/>
  <c r="AA1688" i="3" s="1"/>
  <c r="AH1692" i="3"/>
  <c r="AG1692" i="3"/>
  <c r="AF1692" i="3"/>
  <c r="AJ1693" i="3"/>
  <c r="AI1693" i="3"/>
  <c r="AN1693" i="3"/>
  <c r="AO1693" i="3" s="1"/>
  <c r="Y469" i="3"/>
  <c r="Z469" i="3"/>
  <c r="X469" i="3"/>
  <c r="AH513" i="3"/>
  <c r="AG1712" i="3"/>
  <c r="AH1712" i="3"/>
  <c r="AF1712" i="3"/>
  <c r="X1713" i="3"/>
  <c r="AA1713" i="3" s="1"/>
  <c r="Z1713" i="3"/>
  <c r="Y1713" i="3"/>
  <c r="AO1715" i="3"/>
  <c r="Z1716" i="3"/>
  <c r="Y1716" i="3"/>
  <c r="X1716" i="3"/>
  <c r="AA1716" i="3" s="1"/>
  <c r="AH1721" i="3"/>
  <c r="AG1726" i="3"/>
  <c r="AH1726" i="3"/>
  <c r="AF1726" i="3"/>
  <c r="X1727" i="3"/>
  <c r="Z1727" i="3"/>
  <c r="Y1727" i="3"/>
  <c r="AK513" i="3"/>
  <c r="AI513" i="3"/>
  <c r="AN513" i="3"/>
  <c r="AO513" i="3" s="1"/>
  <c r="AH1718" i="3"/>
  <c r="AK1721" i="3"/>
  <c r="AI1721" i="3"/>
  <c r="AN1721" i="3"/>
  <c r="AO1721" i="3" s="1"/>
  <c r="AG1723" i="3"/>
  <c r="AH1723" i="3"/>
  <c r="AF1723" i="3"/>
  <c r="AN454" i="3"/>
  <c r="AO454" i="3" s="1"/>
  <c r="AF1735" i="3"/>
  <c r="AH1735" i="3"/>
  <c r="AG1735" i="3"/>
  <c r="AF1737" i="3"/>
  <c r="AH1737" i="3"/>
  <c r="AG1737" i="3"/>
  <c r="AI1738" i="3"/>
  <c r="AK1738" i="3"/>
  <c r="Y1697" i="3"/>
  <c r="X1697" i="3"/>
  <c r="Z1697" i="3"/>
  <c r="Y1700" i="3"/>
  <c r="X1700" i="3"/>
  <c r="Z1700" i="3"/>
  <c r="Y1702" i="3"/>
  <c r="X1702" i="3"/>
  <c r="Z1702" i="3"/>
  <c r="Y1703" i="3"/>
  <c r="X1703" i="3"/>
  <c r="Z1703" i="3"/>
  <c r="Y1705" i="3"/>
  <c r="X1705" i="3"/>
  <c r="Z1705" i="3"/>
  <c r="Y1707" i="3"/>
  <c r="X1707" i="3"/>
  <c r="Z1707" i="3"/>
  <c r="Y499" i="3"/>
  <c r="X499" i="3"/>
  <c r="Z499" i="3"/>
  <c r="Y1709" i="3"/>
  <c r="X1709" i="3"/>
  <c r="Z1709" i="3"/>
  <c r="Z1711" i="3"/>
  <c r="Y1711" i="3"/>
  <c r="X1711" i="3"/>
  <c r="AK1718" i="3"/>
  <c r="AI1718" i="3"/>
  <c r="AN1718" i="3"/>
  <c r="AO1718" i="3" s="1"/>
  <c r="AO1720" i="3"/>
  <c r="AH1724" i="3"/>
  <c r="AI1725" i="3"/>
  <c r="AK1725" i="3"/>
  <c r="AJ1725" i="3"/>
  <c r="Y454" i="3"/>
  <c r="Z454" i="3"/>
  <c r="X454" i="3"/>
  <c r="AI1675" i="3"/>
  <c r="AI1677" i="3"/>
  <c r="AI1679" i="3"/>
  <c r="AI488" i="3"/>
  <c r="AI405" i="3"/>
  <c r="AI1680" i="3"/>
  <c r="AI554" i="3"/>
  <c r="AI415" i="3"/>
  <c r="AI1682" i="3"/>
  <c r="AI501" i="3"/>
  <c r="AI583" i="3"/>
  <c r="AI427" i="3"/>
  <c r="AI763" i="3"/>
  <c r="AI757" i="3"/>
  <c r="AI1686" i="3"/>
  <c r="AK662" i="3"/>
  <c r="AI662" i="3"/>
  <c r="AK1696" i="3"/>
  <c r="AI1696" i="3"/>
  <c r="AK1698" i="3"/>
  <c r="AI1698" i="3"/>
  <c r="AK1699" i="3"/>
  <c r="AI1699" i="3"/>
  <c r="AK1701" i="3"/>
  <c r="AI1701" i="3"/>
  <c r="AK1704" i="3"/>
  <c r="AI1704" i="3"/>
  <c r="AK1706" i="3"/>
  <c r="AI1706" i="3"/>
  <c r="AK1708" i="3"/>
  <c r="AI1708" i="3"/>
  <c r="AK449" i="3"/>
  <c r="AI449" i="3"/>
  <c r="AK1710" i="3"/>
  <c r="AI1710" i="3"/>
  <c r="AJ1714" i="3"/>
  <c r="AH1714" i="3"/>
  <c r="AI1715" i="3"/>
  <c r="AK1715" i="3"/>
  <c r="AJ1715" i="3"/>
  <c r="AG1716" i="3"/>
  <c r="AH1716" i="3"/>
  <c r="AF1716" i="3"/>
  <c r="AJ264" i="3"/>
  <c r="AA264" i="3"/>
  <c r="AH264" i="3"/>
  <c r="AI1719" i="3"/>
  <c r="AK1719" i="3"/>
  <c r="AJ1719" i="3"/>
  <c r="Z1723" i="3"/>
  <c r="Y1723" i="3"/>
  <c r="X1723" i="3"/>
  <c r="AK1724" i="3"/>
  <c r="AI1724" i="3"/>
  <c r="AO1724" i="3"/>
  <c r="AO1730" i="3"/>
  <c r="AO1731" i="3"/>
  <c r="AK1736" i="3"/>
  <c r="AJ1736" i="3"/>
  <c r="AI1736" i="3"/>
  <c r="AJ1740" i="3"/>
  <c r="AK1740" i="3"/>
  <c r="AI1740" i="3"/>
  <c r="AH1740" i="3"/>
  <c r="AH1689" i="3"/>
  <c r="X1690" i="3"/>
  <c r="AA1690" i="3" s="1"/>
  <c r="AG1690" i="3"/>
  <c r="AF1694" i="3"/>
  <c r="AH1695" i="3"/>
  <c r="AG1711" i="3"/>
  <c r="AH1711" i="3"/>
  <c r="AF1711" i="3"/>
  <c r="X470" i="3"/>
  <c r="Z470" i="3"/>
  <c r="Z1712" i="3"/>
  <c r="Y1712" i="3"/>
  <c r="X1712" i="3"/>
  <c r="AA1712" i="3" s="1"/>
  <c r="AK1714" i="3"/>
  <c r="AI1714" i="3"/>
  <c r="AO1714" i="3"/>
  <c r="AG1717" i="3"/>
  <c r="AH1717" i="3"/>
  <c r="AF1717" i="3"/>
  <c r="AK264" i="3"/>
  <c r="AI264" i="3"/>
  <c r="AJ1720" i="3"/>
  <c r="AH1720" i="3"/>
  <c r="Z1726" i="3"/>
  <c r="Y1726" i="3"/>
  <c r="X1726" i="3"/>
  <c r="AJ1728" i="3"/>
  <c r="AA1728" i="3"/>
  <c r="AH1731" i="3"/>
  <c r="AG1731" i="3"/>
  <c r="AF1731" i="3"/>
  <c r="AO1732" i="3"/>
  <c r="AO1733" i="3"/>
  <c r="AJ1738" i="3"/>
  <c r="AK1742" i="3"/>
  <c r="AJ1742" i="3"/>
  <c r="AI1742" i="3"/>
  <c r="AI1697" i="3"/>
  <c r="AI1700" i="3"/>
  <c r="AI1702" i="3"/>
  <c r="AI1703" i="3"/>
  <c r="AI1705" i="3"/>
  <c r="AI1707" i="3"/>
  <c r="AI499" i="3"/>
  <c r="AI1709" i="3"/>
  <c r="AN1729" i="3"/>
  <c r="AO1729" i="3" s="1"/>
  <c r="AH446" i="3"/>
  <c r="AG446" i="3"/>
  <c r="AO1734" i="3"/>
  <c r="Y1735" i="3"/>
  <c r="Z1735" i="3"/>
  <c r="AN1736" i="3"/>
  <c r="AO1736" i="3" s="1"/>
  <c r="AO1737" i="3"/>
  <c r="AN1737" i="3"/>
  <c r="AN1739" i="3"/>
  <c r="AO1739" i="3" s="1"/>
  <c r="AO1741" i="3"/>
  <c r="AN1742" i="3"/>
  <c r="AO1742" i="3" s="1"/>
  <c r="AK1711" i="3"/>
  <c r="Y479" i="3"/>
  <c r="AA479" i="3" s="1"/>
  <c r="AK1712" i="3"/>
  <c r="AO1713" i="3"/>
  <c r="Y1715" i="3"/>
  <c r="AK1716" i="3"/>
  <c r="AK1717" i="3"/>
  <c r="Y1719" i="3"/>
  <c r="Y1722" i="3"/>
  <c r="AA1722" i="3" s="1"/>
  <c r="AK1723" i="3"/>
  <c r="Y1725" i="3"/>
  <c r="AK1726" i="3"/>
  <c r="AO1727" i="3"/>
  <c r="AN1728" i="3"/>
  <c r="AO1728" i="3" s="1"/>
  <c r="AF446" i="3"/>
  <c r="AJ1730" i="3"/>
  <c r="AK1730" i="3"/>
  <c r="AI1730" i="3"/>
  <c r="AH1730" i="3"/>
  <c r="AF454" i="3"/>
  <c r="AH454" i="3"/>
  <c r="AG454" i="3"/>
  <c r="AI1732" i="3"/>
  <c r="AH1734" i="3"/>
  <c r="AG1734" i="3"/>
  <c r="AF1734" i="3"/>
  <c r="AJ1735" i="3"/>
  <c r="AI1735" i="3"/>
  <c r="X1735" i="3"/>
  <c r="AA1735" i="3" s="1"/>
  <c r="AN1735" i="3"/>
  <c r="AO1735" i="3" s="1"/>
  <c r="Y1737" i="3"/>
  <c r="Z1737" i="3"/>
  <c r="X1737" i="3"/>
  <c r="AA1737" i="3" s="1"/>
  <c r="AN1740" i="3"/>
  <c r="AO1740" i="3" s="1"/>
  <c r="AH1741" i="3"/>
  <c r="AG1741" i="3"/>
  <c r="AF1741" i="3"/>
  <c r="AA1741" i="3"/>
  <c r="AH1728" i="3"/>
  <c r="X1729" i="3"/>
  <c r="AA1729" i="3" s="1"/>
  <c r="AG1729" i="3"/>
  <c r="AH1732" i="3"/>
  <c r="X1733" i="3"/>
  <c r="AA1733" i="3" s="1"/>
  <c r="AG1733" i="3"/>
  <c r="AF1736" i="3"/>
  <c r="AH1738" i="3"/>
  <c r="X1739" i="3"/>
  <c r="AA1739" i="3" s="1"/>
  <c r="AG1739" i="3"/>
  <c r="AA1742" i="3"/>
  <c r="AF1742" i="3"/>
  <c r="AN2123" i="2"/>
  <c r="AO2123" i="2" s="1"/>
  <c r="AN2107" i="2"/>
  <c r="AO2107" i="2" s="1"/>
  <c r="AN2091" i="2"/>
  <c r="AO2091" i="2" s="1"/>
  <c r="AN2086" i="2"/>
  <c r="AO2086" i="2"/>
  <c r="AN2070" i="2"/>
  <c r="AO2070" i="2" s="1"/>
  <c r="AN2054" i="2"/>
  <c r="AO2054" i="2"/>
  <c r="AN2043" i="2"/>
  <c r="AO2043" i="2" s="1"/>
  <c r="AN2038" i="2"/>
  <c r="AO2038" i="2" s="1"/>
  <c r="AN2022" i="2"/>
  <c r="AO2022" i="2"/>
  <c r="AN2014" i="2"/>
  <c r="AO2014" i="2" s="1"/>
  <c r="AN2006" i="2"/>
  <c r="AO2006" i="2"/>
  <c r="AN1958" i="2"/>
  <c r="AO1958" i="2" s="1"/>
  <c r="AN1955" i="2"/>
  <c r="AO1955" i="2" s="1"/>
  <c r="AN1947" i="2"/>
  <c r="AO1947" i="2" s="1"/>
  <c r="AN1934" i="2"/>
  <c r="AO1934" i="2" s="1"/>
  <c r="AN1915" i="2"/>
  <c r="AO1915" i="2" s="1"/>
  <c r="AN1910" i="2"/>
  <c r="AO1910" i="2" s="1"/>
  <c r="AN1870" i="2"/>
  <c r="AO1870" i="2"/>
  <c r="AN1867" i="2"/>
  <c r="AO1867" i="2" s="1"/>
  <c r="AN1862" i="2"/>
  <c r="AO1862" i="2" s="1"/>
  <c r="AN1850" i="2"/>
  <c r="AO1850" i="2" s="1"/>
  <c r="AO1786" i="2"/>
  <c r="AN1786" i="2"/>
  <c r="AN1770" i="2"/>
  <c r="AO1770" i="2" s="1"/>
  <c r="AN2125" i="2"/>
  <c r="AO2125" i="2" s="1"/>
  <c r="AN2117" i="2"/>
  <c r="AO2117" i="2" s="1"/>
  <c r="AN2112" i="2"/>
  <c r="AO2112" i="2" s="1"/>
  <c r="AN2096" i="2"/>
  <c r="AO2096" i="2"/>
  <c r="AO2093" i="2"/>
  <c r="AN2093" i="2"/>
  <c r="AN2088" i="2"/>
  <c r="AO2088" i="2"/>
  <c r="AO2085" i="2"/>
  <c r="AN2085" i="2"/>
  <c r="AN2080" i="2"/>
  <c r="AO2080" i="2"/>
  <c r="AO2077" i="2"/>
  <c r="AN2077" i="2"/>
  <c r="AN2072" i="2"/>
  <c r="AO2072" i="2" s="1"/>
  <c r="AO2069" i="2"/>
  <c r="AN2069" i="2"/>
  <c r="AN2064" i="2"/>
  <c r="AO2064" i="2" s="1"/>
  <c r="AN2061" i="2"/>
  <c r="AO2061" i="2" s="1"/>
  <c r="AN2056" i="2"/>
  <c r="AO2056" i="2" s="1"/>
  <c r="AN2053" i="2"/>
  <c r="AO2053" i="2" s="1"/>
  <c r="AN2048" i="2"/>
  <c r="AO2048" i="2" s="1"/>
  <c r="AO2045" i="2"/>
  <c r="AN2045" i="2"/>
  <c r="AN2040" i="2"/>
  <c r="AO2040" i="2" s="1"/>
  <c r="AO2037" i="2"/>
  <c r="AN2037" i="2"/>
  <c r="AN2032" i="2"/>
  <c r="AO2032" i="2" s="1"/>
  <c r="AN2029" i="2"/>
  <c r="AO2029" i="2" s="1"/>
  <c r="AN2024" i="2"/>
  <c r="AO2024" i="2" s="1"/>
  <c r="AN2021" i="2"/>
  <c r="AO2021" i="2" s="1"/>
  <c r="AN2016" i="2"/>
  <c r="AO2016" i="2" s="1"/>
  <c r="AO2013" i="2"/>
  <c r="AN2013" i="2"/>
  <c r="AN2008" i="2"/>
  <c r="AO2008" i="2" s="1"/>
  <c r="AO2005" i="2"/>
  <c r="AN2005" i="2"/>
  <c r="AN2000" i="2"/>
  <c r="AO2000" i="2" s="1"/>
  <c r="AN1997" i="2"/>
  <c r="AO1997" i="2" s="1"/>
  <c r="AN1992" i="2"/>
  <c r="AO1992" i="2" s="1"/>
  <c r="AN1989" i="2"/>
  <c r="AO1989" i="2" s="1"/>
  <c r="AN1984" i="2"/>
  <c r="AO1984" i="2" s="1"/>
  <c r="AO1981" i="2"/>
  <c r="AN1981" i="2"/>
  <c r="AN1976" i="2"/>
  <c r="AO1976" i="2" s="1"/>
  <c r="AO1973" i="2"/>
  <c r="AN1973" i="2"/>
  <c r="AN1968" i="2"/>
  <c r="AO1968" i="2" s="1"/>
  <c r="AN1965" i="2"/>
  <c r="AO1965" i="2" s="1"/>
  <c r="AN1960" i="2"/>
  <c r="AO1960" i="2" s="1"/>
  <c r="AN1957" i="2"/>
  <c r="AO1957" i="2" s="1"/>
  <c r="AN1952" i="2"/>
  <c r="AO1952" i="2" s="1"/>
  <c r="AO1949" i="2"/>
  <c r="AN1949" i="2"/>
  <c r="AN1944" i="2"/>
  <c r="AO1944" i="2" s="1"/>
  <c r="AO1941" i="2"/>
  <c r="AN1941" i="2"/>
  <c r="AN1936" i="2"/>
  <c r="AO1936" i="2" s="1"/>
  <c r="AN1933" i="2"/>
  <c r="AO1933" i="2" s="1"/>
  <c r="AN1928" i="2"/>
  <c r="AO1928" i="2" s="1"/>
  <c r="AN1925" i="2"/>
  <c r="AO1925" i="2" s="1"/>
  <c r="AN1920" i="2"/>
  <c r="AO1920" i="2" s="1"/>
  <c r="AO1917" i="2"/>
  <c r="AN1917" i="2"/>
  <c r="AN1912" i="2"/>
  <c r="AO1912" i="2" s="1"/>
  <c r="AO1909" i="2"/>
  <c r="AN1909" i="2"/>
  <c r="AN1904" i="2"/>
  <c r="AO1904" i="2" s="1"/>
  <c r="AN1901" i="2"/>
  <c r="AO1901" i="2" s="1"/>
  <c r="AN1896" i="2"/>
  <c r="AO1896" i="2" s="1"/>
  <c r="AN1893" i="2"/>
  <c r="AO1893" i="2" s="1"/>
  <c r="AN1888" i="2"/>
  <c r="AO1888" i="2" s="1"/>
  <c r="AO1885" i="2"/>
  <c r="AN1885" i="2"/>
  <c r="AN1880" i="2"/>
  <c r="AO1880" i="2" s="1"/>
  <c r="AO1877" i="2"/>
  <c r="AN1877" i="2"/>
  <c r="AN1872" i="2"/>
  <c r="AO1872" i="2" s="1"/>
  <c r="AN1869" i="2"/>
  <c r="AO1869" i="2" s="1"/>
  <c r="AN1864" i="2"/>
  <c r="AO1864" i="2" s="1"/>
  <c r="AN1861" i="2"/>
  <c r="AO1861" i="2" s="1"/>
  <c r="AN1856" i="2"/>
  <c r="AO1856" i="2" s="1"/>
  <c r="AO1852" i="2"/>
  <c r="AN1852" i="2"/>
  <c r="AN1844" i="2"/>
  <c r="AO1844" i="2" s="1"/>
  <c r="AO1842" i="2"/>
  <c r="AN1842" i="2"/>
  <c r="AN1812" i="2"/>
  <c r="AO1812" i="2" s="1"/>
  <c r="AO1804" i="2"/>
  <c r="AN1804" i="2"/>
  <c r="AN1796" i="2"/>
  <c r="AO1796" i="2" s="1"/>
  <c r="AO1788" i="2"/>
  <c r="AN1788" i="2"/>
  <c r="AN1780" i="2"/>
  <c r="AO1780" i="2" s="1"/>
  <c r="AN1772" i="2"/>
  <c r="AO1772" i="2" s="1"/>
  <c r="AO1764" i="2"/>
  <c r="AN1764" i="2"/>
  <c r="AN1756" i="2"/>
  <c r="AO1756" i="2" s="1"/>
  <c r="AO1748" i="2"/>
  <c r="AN1748" i="2"/>
  <c r="AN1746" i="2"/>
  <c r="AO1746" i="2" s="1"/>
  <c r="AO2115" i="2"/>
  <c r="AN2115" i="2"/>
  <c r="AN2062" i="2"/>
  <c r="AO2062" i="2" s="1"/>
  <c r="AN2059" i="2"/>
  <c r="AO2059" i="2" s="1"/>
  <c r="AO2051" i="2"/>
  <c r="AN2051" i="2"/>
  <c r="AN2030" i="2"/>
  <c r="AO2030" i="2" s="1"/>
  <c r="AN2027" i="2"/>
  <c r="AO2027" i="2" s="1"/>
  <c r="AN2011" i="2"/>
  <c r="AO2011" i="2" s="1"/>
  <c r="AN2003" i="2"/>
  <c r="AO2003" i="2" s="1"/>
  <c r="AN1998" i="2"/>
  <c r="AO1998" i="2" s="1"/>
  <c r="AO1995" i="2"/>
  <c r="AN1995" i="2"/>
  <c r="AN1990" i="2"/>
  <c r="AO1990" i="2" s="1"/>
  <c r="AN1982" i="2"/>
  <c r="AO1982" i="2" s="1"/>
  <c r="AN1974" i="2"/>
  <c r="AO1974" i="2" s="1"/>
  <c r="AN1971" i="2"/>
  <c r="AO1971" i="2" s="1"/>
  <c r="AO1963" i="2"/>
  <c r="AN1963" i="2"/>
  <c r="AN1942" i="2"/>
  <c r="AO1942" i="2" s="1"/>
  <c r="AN1931" i="2"/>
  <c r="AO1931" i="2" s="1"/>
  <c r="AO1923" i="2"/>
  <c r="AN1923" i="2"/>
  <c r="AN1918" i="2"/>
  <c r="AO1918" i="2" s="1"/>
  <c r="AN1902" i="2"/>
  <c r="AO1902" i="2" s="1"/>
  <c r="AN1894" i="2"/>
  <c r="AO1894" i="2" s="1"/>
  <c r="AO1891" i="2"/>
  <c r="AN1891" i="2"/>
  <c r="AN1883" i="2"/>
  <c r="AO1883" i="2" s="1"/>
  <c r="AO1859" i="2"/>
  <c r="AN1859" i="2"/>
  <c r="AN1854" i="2"/>
  <c r="AO1854" i="2" s="1"/>
  <c r="AN1820" i="2"/>
  <c r="AO1820" i="2" s="1"/>
  <c r="AN1818" i="2"/>
  <c r="AO1818" i="2" s="1"/>
  <c r="AN1810" i="2"/>
  <c r="AO1810" i="2" s="1"/>
  <c r="AN1754" i="2"/>
  <c r="AO1754" i="2" s="1"/>
  <c r="AN2120" i="2"/>
  <c r="AO2120" i="2" s="1"/>
  <c r="AN2109" i="2"/>
  <c r="AO2109" i="2" s="1"/>
  <c r="AN2122" i="2"/>
  <c r="AO2122" i="2" s="1"/>
  <c r="AN2119" i="2"/>
  <c r="AO2119" i="2" s="1"/>
  <c r="AN2114" i="2"/>
  <c r="AO2114" i="2" s="1"/>
  <c r="AN2111" i="2"/>
  <c r="AO2111" i="2" s="1"/>
  <c r="AN2106" i="2"/>
  <c r="AO2106" i="2" s="1"/>
  <c r="AN2103" i="2"/>
  <c r="AO2103" i="2" s="1"/>
  <c r="AN2098" i="2"/>
  <c r="AO2098" i="2" s="1"/>
  <c r="AN2095" i="2"/>
  <c r="AO2095" i="2" s="1"/>
  <c r="AA2094" i="2"/>
  <c r="AN2090" i="2"/>
  <c r="AO2090" i="2" s="1"/>
  <c r="AN2087" i="2"/>
  <c r="AO2087" i="2" s="1"/>
  <c r="AN2082" i="2"/>
  <c r="AO2082" i="2" s="1"/>
  <c r="AN2079" i="2"/>
  <c r="AO2079" i="2" s="1"/>
  <c r="AN2074" i="2"/>
  <c r="AO2074" i="2" s="1"/>
  <c r="AN2071" i="2"/>
  <c r="AO2071" i="2" s="1"/>
  <c r="AA2070" i="2"/>
  <c r="AN2066" i="2"/>
  <c r="AO2066" i="2"/>
  <c r="AO2063" i="2"/>
  <c r="AN2063" i="2"/>
  <c r="AA2062" i="2"/>
  <c r="AN2058" i="2"/>
  <c r="AO2058" i="2" s="1"/>
  <c r="AN2055" i="2"/>
  <c r="AO2055" i="2" s="1"/>
  <c r="AA2054" i="2"/>
  <c r="AN2050" i="2"/>
  <c r="AO2050" i="2" s="1"/>
  <c r="AN2047" i="2"/>
  <c r="AO2047" i="2" s="1"/>
  <c r="AA2046" i="2"/>
  <c r="AN2042" i="2"/>
  <c r="AO2042" i="2" s="1"/>
  <c r="AN2039" i="2"/>
  <c r="AO2039" i="2" s="1"/>
  <c r="AN2034" i="2"/>
  <c r="AO2034" i="2" s="1"/>
  <c r="AN2031" i="2"/>
  <c r="AO2031" i="2" s="1"/>
  <c r="AN2026" i="2"/>
  <c r="AO2026" i="2" s="1"/>
  <c r="AN2023" i="2"/>
  <c r="AO2023" i="2" s="1"/>
  <c r="AA2022" i="2"/>
  <c r="AN2018" i="2"/>
  <c r="AO2018" i="2" s="1"/>
  <c r="AO2015" i="2"/>
  <c r="AN2015" i="2"/>
  <c r="AA2014" i="2"/>
  <c r="AN2010" i="2"/>
  <c r="AO2010" i="2"/>
  <c r="AO2007" i="2"/>
  <c r="AN2007" i="2"/>
  <c r="AA2006" i="2"/>
  <c r="AN2002" i="2"/>
  <c r="AO2002" i="2" s="1"/>
  <c r="AN1999" i="2"/>
  <c r="AO1999" i="2" s="1"/>
  <c r="AA1998" i="2"/>
  <c r="AN1994" i="2"/>
  <c r="AO1994" i="2" s="1"/>
  <c r="AN1991" i="2"/>
  <c r="AO1991" i="2" s="1"/>
  <c r="AA1990" i="2"/>
  <c r="AN1986" i="2"/>
  <c r="AO1986" i="2" s="1"/>
  <c r="AN1983" i="2"/>
  <c r="AO1983" i="2" s="1"/>
  <c r="AN1978" i="2"/>
  <c r="AO1978" i="2" s="1"/>
  <c r="AN1975" i="2"/>
  <c r="AO1975" i="2" s="1"/>
  <c r="AN1970" i="2"/>
  <c r="AO1970" i="2" s="1"/>
  <c r="AO1967" i="2"/>
  <c r="AN1967" i="2"/>
  <c r="AN1962" i="2"/>
  <c r="AO1962" i="2" s="1"/>
  <c r="AO1959" i="2"/>
  <c r="AN1959" i="2"/>
  <c r="AA1958" i="2"/>
  <c r="AN1954" i="2"/>
  <c r="AO1954" i="2"/>
  <c r="AO1951" i="2"/>
  <c r="AN1951" i="2"/>
  <c r="AA1950" i="2"/>
  <c r="AN1946" i="2"/>
  <c r="AO1946" i="2" s="1"/>
  <c r="AN1943" i="2"/>
  <c r="AO1943" i="2" s="1"/>
  <c r="AA1942" i="2"/>
  <c r="AN1938" i="2"/>
  <c r="AO1938" i="2" s="1"/>
  <c r="AN1935" i="2"/>
  <c r="AO1935" i="2" s="1"/>
  <c r="AA1934" i="2"/>
  <c r="AN1930" i="2"/>
  <c r="AO1930" i="2"/>
  <c r="AO1927" i="2"/>
  <c r="AN1927" i="2"/>
  <c r="AA1926" i="2"/>
  <c r="AN1922" i="2"/>
  <c r="AO1922" i="2"/>
  <c r="AO1919" i="2"/>
  <c r="AN1919" i="2"/>
  <c r="AN1914" i="2"/>
  <c r="AO1914" i="2"/>
  <c r="AO1911" i="2"/>
  <c r="AN1911" i="2"/>
  <c r="AN1906" i="2"/>
  <c r="AO1906" i="2"/>
  <c r="AO1903" i="2"/>
  <c r="AN1903" i="2"/>
  <c r="AN1898" i="2"/>
  <c r="AO1898" i="2"/>
  <c r="AO1895" i="2"/>
  <c r="AN1895" i="2"/>
  <c r="AN1890" i="2"/>
  <c r="AO1890" i="2"/>
  <c r="AO1887" i="2"/>
  <c r="AN1887" i="2"/>
  <c r="AA1886" i="2"/>
  <c r="AN1882" i="2"/>
  <c r="AO1882" i="2" s="1"/>
  <c r="AN1879" i="2"/>
  <c r="AO1879" i="2" s="1"/>
  <c r="AA1878" i="2"/>
  <c r="AN1874" i="2"/>
  <c r="AO1874" i="2" s="1"/>
  <c r="AN1871" i="2"/>
  <c r="AO1871" i="2" s="1"/>
  <c r="AA1870" i="2"/>
  <c r="AN1866" i="2"/>
  <c r="AO1866" i="2" s="1"/>
  <c r="AN1863" i="2"/>
  <c r="AO1863" i="2" s="1"/>
  <c r="AA1862" i="2"/>
  <c r="AN1858" i="2"/>
  <c r="AO1858" i="2"/>
  <c r="AO1855" i="2"/>
  <c r="AN1855" i="2"/>
  <c r="AA1854" i="2"/>
  <c r="AN1836" i="2"/>
  <c r="AO1836" i="2" s="1"/>
  <c r="AN1834" i="2"/>
  <c r="AO1834" i="2" s="1"/>
  <c r="AN2118" i="2"/>
  <c r="AO2118" i="2" s="1"/>
  <c r="AN2110" i="2"/>
  <c r="AO2110" i="2"/>
  <c r="AN2102" i="2"/>
  <c r="AO2102" i="2" s="1"/>
  <c r="AN2099" i="2"/>
  <c r="AO2099" i="2" s="1"/>
  <c r="AN2094" i="2"/>
  <c r="AO2094" i="2" s="1"/>
  <c r="AN2083" i="2"/>
  <c r="AO2083" i="2" s="1"/>
  <c r="AN2078" i="2"/>
  <c r="AO2078" i="2" s="1"/>
  <c r="AN2075" i="2"/>
  <c r="AO2075" i="2" s="1"/>
  <c r="AN2067" i="2"/>
  <c r="AO2067" i="2" s="1"/>
  <c r="AN2046" i="2"/>
  <c r="AO2046" i="2" s="1"/>
  <c r="AN2035" i="2"/>
  <c r="AO2035" i="2" s="1"/>
  <c r="AN2019" i="2"/>
  <c r="AO2019" i="2" s="1"/>
  <c r="AN1987" i="2"/>
  <c r="AO1987" i="2" s="1"/>
  <c r="AN1979" i="2"/>
  <c r="AO1979" i="2" s="1"/>
  <c r="AN1966" i="2"/>
  <c r="AO1966" i="2" s="1"/>
  <c r="AN1950" i="2"/>
  <c r="AO1950" i="2"/>
  <c r="AO1939" i="2"/>
  <c r="AN1939" i="2"/>
  <c r="AN1926" i="2"/>
  <c r="AO1926" i="2"/>
  <c r="AO1907" i="2"/>
  <c r="AN1907" i="2"/>
  <c r="AN1899" i="2"/>
  <c r="AO1899" i="2" s="1"/>
  <c r="AN1886" i="2"/>
  <c r="AO1886" i="2" s="1"/>
  <c r="AN1878" i="2"/>
  <c r="AO1878" i="2" s="1"/>
  <c r="AN1875" i="2"/>
  <c r="AO1875" i="2" s="1"/>
  <c r="AN1802" i="2"/>
  <c r="AO1802" i="2" s="1"/>
  <c r="AO1794" i="2"/>
  <c r="AN1794" i="2"/>
  <c r="AN1778" i="2"/>
  <c r="AO1778" i="2" s="1"/>
  <c r="AO1762" i="2"/>
  <c r="AN1762" i="2"/>
  <c r="AN2104" i="2"/>
  <c r="AO2104" i="2" s="1"/>
  <c r="AN2101" i="2"/>
  <c r="AO2101" i="2" s="1"/>
  <c r="AN2124" i="2"/>
  <c r="AO2124" i="2" s="1"/>
  <c r="AN2121" i="2"/>
  <c r="AO2121" i="2" s="1"/>
  <c r="AN2116" i="2"/>
  <c r="AO2116" i="2" s="1"/>
  <c r="AO2113" i="2"/>
  <c r="AN2113" i="2"/>
  <c r="AN2108" i="2"/>
  <c r="AO2108" i="2" s="1"/>
  <c r="AO2105" i="2"/>
  <c r="AN2105" i="2"/>
  <c r="AN2100" i="2"/>
  <c r="AO2100" i="2" s="1"/>
  <c r="AN2097" i="2"/>
  <c r="AO2097" i="2" s="1"/>
  <c r="AA2096" i="2"/>
  <c r="AN2092" i="2"/>
  <c r="AO2092" i="2"/>
  <c r="AO2089" i="2"/>
  <c r="AN2089" i="2"/>
  <c r="AN2084" i="2"/>
  <c r="AO2084" i="2"/>
  <c r="AO2081" i="2"/>
  <c r="AN2081" i="2"/>
  <c r="AN2076" i="2"/>
  <c r="AO2076" i="2"/>
  <c r="AO2073" i="2"/>
  <c r="AN2073" i="2"/>
  <c r="AA2072" i="2"/>
  <c r="AN2068" i="2"/>
  <c r="AO2068" i="2" s="1"/>
  <c r="AN2065" i="2"/>
  <c r="AO2065" i="2" s="1"/>
  <c r="AA2064" i="2"/>
  <c r="AN2060" i="2"/>
  <c r="AO2060" i="2" s="1"/>
  <c r="AN2057" i="2"/>
  <c r="AO2057" i="2" s="1"/>
  <c r="AA2056" i="2"/>
  <c r="AN2052" i="2"/>
  <c r="AO2052" i="2" s="1"/>
  <c r="AN2049" i="2"/>
  <c r="AO2049" i="2" s="1"/>
  <c r="AA2048" i="2"/>
  <c r="AN2044" i="2"/>
  <c r="AO2044" i="2" s="1"/>
  <c r="AN2041" i="2"/>
  <c r="AO2041" i="2" s="1"/>
  <c r="AN2036" i="2"/>
  <c r="AO2036" i="2" s="1"/>
  <c r="AN2033" i="2"/>
  <c r="AO2033" i="2" s="1"/>
  <c r="AN2028" i="2"/>
  <c r="AO2028" i="2" s="1"/>
  <c r="AN2025" i="2"/>
  <c r="AO2025" i="2" s="1"/>
  <c r="AN2020" i="2"/>
  <c r="AO2020" i="2" s="1"/>
  <c r="AN2017" i="2"/>
  <c r="AO2017" i="2" s="1"/>
  <c r="AA2016" i="2"/>
  <c r="AN2012" i="2"/>
  <c r="AO2012" i="2" s="1"/>
  <c r="AN2009" i="2"/>
  <c r="AO2009" i="2" s="1"/>
  <c r="AA2008" i="2"/>
  <c r="AN2004" i="2"/>
  <c r="AO2004" i="2" s="1"/>
  <c r="AN2001" i="2"/>
  <c r="AO2001" i="2" s="1"/>
  <c r="AA2000" i="2"/>
  <c r="AN1996" i="2"/>
  <c r="AO1996" i="2" s="1"/>
  <c r="AO1993" i="2"/>
  <c r="AN1993" i="2"/>
  <c r="AA1992" i="2"/>
  <c r="AN1988" i="2"/>
  <c r="AO1988" i="2" s="1"/>
  <c r="AN1985" i="2"/>
  <c r="AO1985" i="2" s="1"/>
  <c r="AN1980" i="2"/>
  <c r="AO1980" i="2" s="1"/>
  <c r="AN1977" i="2"/>
  <c r="AO1977" i="2" s="1"/>
  <c r="AN1972" i="2"/>
  <c r="AO1972" i="2" s="1"/>
  <c r="AN1969" i="2"/>
  <c r="AO1969" i="2" s="1"/>
  <c r="AN1964" i="2"/>
  <c r="AO1964" i="2" s="1"/>
  <c r="AN1961" i="2"/>
  <c r="AO1961" i="2" s="1"/>
  <c r="AA1960" i="2"/>
  <c r="AN1956" i="2"/>
  <c r="AO1956" i="2" s="1"/>
  <c r="AN1953" i="2"/>
  <c r="AO1953" i="2" s="1"/>
  <c r="AA1952" i="2"/>
  <c r="AN1948" i="2"/>
  <c r="AO1948" i="2" s="1"/>
  <c r="AN1945" i="2"/>
  <c r="AO1945" i="2" s="1"/>
  <c r="AA1944" i="2"/>
  <c r="AN1940" i="2"/>
  <c r="AO1940" i="2"/>
  <c r="AO1937" i="2"/>
  <c r="AN1937" i="2"/>
  <c r="AA1936" i="2"/>
  <c r="AN1932" i="2"/>
  <c r="AO1932" i="2" s="1"/>
  <c r="AN1929" i="2"/>
  <c r="AO1929" i="2" s="1"/>
  <c r="AA1928" i="2"/>
  <c r="AN1924" i="2"/>
  <c r="AO1924" i="2" s="1"/>
  <c r="AN1921" i="2"/>
  <c r="AO1921" i="2" s="1"/>
  <c r="AN1916" i="2"/>
  <c r="AO1916" i="2" s="1"/>
  <c r="AN1913" i="2"/>
  <c r="AO1913" i="2" s="1"/>
  <c r="AN1908" i="2"/>
  <c r="AO1908" i="2" s="1"/>
  <c r="AN1905" i="2"/>
  <c r="AO1905" i="2" s="1"/>
  <c r="AN1900" i="2"/>
  <c r="AO1900" i="2" s="1"/>
  <c r="AN1897" i="2"/>
  <c r="AO1897" i="2" s="1"/>
  <c r="AN1892" i="2"/>
  <c r="AO1892" i="2" s="1"/>
  <c r="AN1889" i="2"/>
  <c r="AO1889" i="2" s="1"/>
  <c r="AA1888" i="2"/>
  <c r="AN1884" i="2"/>
  <c r="AO1884" i="2" s="1"/>
  <c r="AN1881" i="2"/>
  <c r="AO1881" i="2" s="1"/>
  <c r="AA1880" i="2"/>
  <c r="AN1876" i="2"/>
  <c r="AO1876" i="2"/>
  <c r="AO1873" i="2"/>
  <c r="AN1873" i="2"/>
  <c r="AA1872" i="2"/>
  <c r="AN1868" i="2"/>
  <c r="AO1868" i="2" s="1"/>
  <c r="AN1865" i="2"/>
  <c r="AO1865" i="2" s="1"/>
  <c r="AA1864" i="2"/>
  <c r="AN1860" i="2"/>
  <c r="AO1860" i="2" s="1"/>
  <c r="AN1857" i="2"/>
  <c r="AO1857" i="2" s="1"/>
  <c r="AA1856" i="2"/>
  <c r="AN1828" i="2"/>
  <c r="AO1828" i="2" s="1"/>
  <c r="AO1826" i="2"/>
  <c r="AN1826" i="2"/>
  <c r="AO1839" i="2"/>
  <c r="AO1799" i="2"/>
  <c r="AO1791" i="2"/>
  <c r="AO1783" i="2"/>
  <c r="AO1767" i="2"/>
  <c r="AO1759" i="2"/>
  <c r="AF1743" i="2"/>
  <c r="AH1743" i="2"/>
  <c r="AO1742" i="2"/>
  <c r="AF1735" i="2"/>
  <c r="AH1735" i="2"/>
  <c r="AO1734" i="2"/>
  <c r="AF1727" i="2"/>
  <c r="AH1727" i="2"/>
  <c r="AF1695" i="2"/>
  <c r="AH1695" i="2"/>
  <c r="AF1687" i="2"/>
  <c r="AH1687" i="2"/>
  <c r="AH1678" i="2"/>
  <c r="AF1678" i="2"/>
  <c r="AF1671" i="2"/>
  <c r="AH1671" i="2"/>
  <c r="AO1670" i="2"/>
  <c r="AH1662" i="2"/>
  <c r="AF1662" i="2"/>
  <c r="AF1655" i="2"/>
  <c r="AH1655" i="2"/>
  <c r="AH1646" i="2"/>
  <c r="AF1646" i="2"/>
  <c r="AF1564" i="2"/>
  <c r="AG1564" i="2"/>
  <c r="AH1564" i="2"/>
  <c r="AF1532" i="2"/>
  <c r="AG1532" i="2"/>
  <c r="AH1532" i="2"/>
  <c r="AF1524" i="2"/>
  <c r="AG1524" i="2"/>
  <c r="AH1524" i="2"/>
  <c r="AF1520" i="2"/>
  <c r="AG1520" i="2"/>
  <c r="AH1520" i="2"/>
  <c r="AF1512" i="2"/>
  <c r="AG1512" i="2"/>
  <c r="AH1512" i="2"/>
  <c r="AF1502" i="2"/>
  <c r="AG1502" i="2"/>
  <c r="AH1502" i="2"/>
  <c r="AF1498" i="2"/>
  <c r="AG1498" i="2"/>
  <c r="AH1498" i="2"/>
  <c r="AF1490" i="2"/>
  <c r="AG1490" i="2"/>
  <c r="AH1490" i="2"/>
  <c r="AF1480" i="2"/>
  <c r="AG1480" i="2"/>
  <c r="AH1480" i="2"/>
  <c r="AI1179" i="2"/>
  <c r="AJ1179" i="2"/>
  <c r="AK1179" i="2"/>
  <c r="X1177" i="2"/>
  <c r="Y1177" i="2"/>
  <c r="Z1177" i="2"/>
  <c r="AN1159" i="2"/>
  <c r="AO1159" i="2" s="1"/>
  <c r="AN1138" i="2"/>
  <c r="AO1138" i="2" s="1"/>
  <c r="AN1135" i="2"/>
  <c r="AO1135" i="2" s="1"/>
  <c r="X1134" i="2"/>
  <c r="Z1134" i="2"/>
  <c r="Y1134" i="2"/>
  <c r="AK1131" i="2"/>
  <c r="AI1131" i="2"/>
  <c r="AJ1131" i="2"/>
  <c r="AN1103" i="2"/>
  <c r="AO1103" i="2" s="1"/>
  <c r="X1102" i="2"/>
  <c r="AA1102" i="2" s="1"/>
  <c r="Z1102" i="2"/>
  <c r="Y1102" i="2"/>
  <c r="AK1099" i="2"/>
  <c r="AI1099" i="2"/>
  <c r="AJ1099" i="2"/>
  <c r="AJ983" i="2"/>
  <c r="AI983" i="2"/>
  <c r="AI980" i="2"/>
  <c r="AJ980" i="2"/>
  <c r="AK980" i="2"/>
  <c r="AJ967" i="2"/>
  <c r="AI967" i="2"/>
  <c r="AI964" i="2"/>
  <c r="AJ964" i="2"/>
  <c r="AK964" i="2"/>
  <c r="AJ951" i="2"/>
  <c r="AI951" i="2"/>
  <c r="AI948" i="2"/>
  <c r="AJ948" i="2"/>
  <c r="AK948" i="2"/>
  <c r="AJ935" i="2"/>
  <c r="AI935" i="2"/>
  <c r="AI932" i="2"/>
  <c r="AJ932" i="2"/>
  <c r="AK932" i="2"/>
  <c r="AJ919" i="2"/>
  <c r="AI919" i="2"/>
  <c r="AI916" i="2"/>
  <c r="AJ916" i="2"/>
  <c r="AK916" i="2"/>
  <c r="X566" i="2"/>
  <c r="Y566" i="2"/>
  <c r="Z566" i="2"/>
  <c r="AN564" i="2"/>
  <c r="AO564" i="2" s="1"/>
  <c r="AN559" i="2"/>
  <c r="AO559" i="2" s="1"/>
  <c r="Y289" i="2"/>
  <c r="X289" i="2"/>
  <c r="AA289" i="2" s="1"/>
  <c r="Z289" i="2"/>
  <c r="AN287" i="2"/>
  <c r="AO287" i="2" s="1"/>
  <c r="AI199" i="2"/>
  <c r="AJ199" i="2"/>
  <c r="AK199" i="2"/>
  <c r="AF198" i="2"/>
  <c r="AG198" i="2"/>
  <c r="AH198" i="2"/>
  <c r="X180" i="2"/>
  <c r="AA180" i="2" s="1"/>
  <c r="Y180" i="2"/>
  <c r="Z180" i="2"/>
  <c r="X172" i="2"/>
  <c r="Y172" i="2"/>
  <c r="Z172" i="2"/>
  <c r="X164" i="2"/>
  <c r="AA164" i="2" s="1"/>
  <c r="Y164" i="2"/>
  <c r="Z164" i="2"/>
  <c r="X156" i="2"/>
  <c r="AA156" i="2" s="1"/>
  <c r="Y156" i="2"/>
  <c r="Z156" i="2"/>
  <c r="AN145" i="2"/>
  <c r="AO145" i="2" s="1"/>
  <c r="AN122" i="2"/>
  <c r="AO122" i="2" s="1"/>
  <c r="X11" i="2"/>
  <c r="Y11" i="2"/>
  <c r="Z11" i="2"/>
  <c r="AH2125" i="2"/>
  <c r="AF2124" i="2"/>
  <c r="AH2123" i="2"/>
  <c r="AF2122" i="2"/>
  <c r="AH2121" i="2"/>
  <c r="AF2120" i="2"/>
  <c r="AH2119" i="2"/>
  <c r="AF2118" i="2"/>
  <c r="AH2117" i="2"/>
  <c r="AF2116" i="2"/>
  <c r="AH2115" i="2"/>
  <c r="AF2114" i="2"/>
  <c r="AH2113" i="2"/>
  <c r="AF2112" i="2"/>
  <c r="AH2111" i="2"/>
  <c r="AF2110" i="2"/>
  <c r="AH2109" i="2"/>
  <c r="AF2108" i="2"/>
  <c r="AH2107" i="2"/>
  <c r="AF2106" i="2"/>
  <c r="AH2105" i="2"/>
  <c r="AF2104" i="2"/>
  <c r="AH2103" i="2"/>
  <c r="AF2102" i="2"/>
  <c r="AH2101" i="2"/>
  <c r="AF2100" i="2"/>
  <c r="AH2099" i="2"/>
  <c r="AF2098" i="2"/>
  <c r="AH2097" i="2"/>
  <c r="AF2096" i="2"/>
  <c r="AH2095" i="2"/>
  <c r="AF2094" i="2"/>
  <c r="AH2093" i="2"/>
  <c r="AF2092" i="2"/>
  <c r="AH2091" i="2"/>
  <c r="AF2090" i="2"/>
  <c r="AH2089" i="2"/>
  <c r="AF2088" i="2"/>
  <c r="AH2087" i="2"/>
  <c r="AF2086" i="2"/>
  <c r="AH2085" i="2"/>
  <c r="AF2084" i="2"/>
  <c r="AH2083" i="2"/>
  <c r="AF2082" i="2"/>
  <c r="AH2081" i="2"/>
  <c r="AF2080" i="2"/>
  <c r="AH2079" i="2"/>
  <c r="AF2078" i="2"/>
  <c r="AH2077" i="2"/>
  <c r="AF2076" i="2"/>
  <c r="AH2075" i="2"/>
  <c r="AF2074" i="2"/>
  <c r="AH2073" i="2"/>
  <c r="AF2072" i="2"/>
  <c r="AH2071" i="2"/>
  <c r="AF2070" i="2"/>
  <c r="AH2069" i="2"/>
  <c r="AF2068" i="2"/>
  <c r="AH2067" i="2"/>
  <c r="AF2066" i="2"/>
  <c r="AH2065" i="2"/>
  <c r="AF2064" i="2"/>
  <c r="AH2063" i="2"/>
  <c r="AF2062" i="2"/>
  <c r="AH2061" i="2"/>
  <c r="AF2060" i="2"/>
  <c r="AH2059" i="2"/>
  <c r="AF2058" i="2"/>
  <c r="AH2057" i="2"/>
  <c r="AF2056" i="2"/>
  <c r="AH2055" i="2"/>
  <c r="AF2054" i="2"/>
  <c r="AH2053" i="2"/>
  <c r="AF2052" i="2"/>
  <c r="AH2051" i="2"/>
  <c r="AF2050" i="2"/>
  <c r="AH2049" i="2"/>
  <c r="AF2048" i="2"/>
  <c r="AH2047" i="2"/>
  <c r="AF2046" i="2"/>
  <c r="AH2045" i="2"/>
  <c r="AF2044" i="2"/>
  <c r="AH2043" i="2"/>
  <c r="AF2042" i="2"/>
  <c r="AH2041" i="2"/>
  <c r="AF2040" i="2"/>
  <c r="AH2039" i="2"/>
  <c r="AF2038" i="2"/>
  <c r="AH2037" i="2"/>
  <c r="AF2036" i="2"/>
  <c r="AH2035" i="2"/>
  <c r="AF2034" i="2"/>
  <c r="AH2033" i="2"/>
  <c r="AF2032" i="2"/>
  <c r="AH2031" i="2"/>
  <c r="AF2030" i="2"/>
  <c r="AH2029" i="2"/>
  <c r="AF2028" i="2"/>
  <c r="AH2027" i="2"/>
  <c r="AF2026" i="2"/>
  <c r="AH2025" i="2"/>
  <c r="AF2024" i="2"/>
  <c r="AH2023" i="2"/>
  <c r="AF2022" i="2"/>
  <c r="AH2021" i="2"/>
  <c r="AF2020" i="2"/>
  <c r="AH2019" i="2"/>
  <c r="AF2018" i="2"/>
  <c r="AH2017" i="2"/>
  <c r="AF2016" i="2"/>
  <c r="AH2015" i="2"/>
  <c r="AF2014" i="2"/>
  <c r="AH2013" i="2"/>
  <c r="AF2012" i="2"/>
  <c r="AH2011" i="2"/>
  <c r="AF2010" i="2"/>
  <c r="AH2009" i="2"/>
  <c r="AF2008" i="2"/>
  <c r="AH2007" i="2"/>
  <c r="AF2006" i="2"/>
  <c r="AH2005" i="2"/>
  <c r="AF2004" i="2"/>
  <c r="AH2003" i="2"/>
  <c r="AF2002" i="2"/>
  <c r="AH2001" i="2"/>
  <c r="AF2000" i="2"/>
  <c r="AH1999" i="2"/>
  <c r="AF1998" i="2"/>
  <c r="AH1997" i="2"/>
  <c r="AF1996" i="2"/>
  <c r="AH1995" i="2"/>
  <c r="AF1994" i="2"/>
  <c r="AH1993" i="2"/>
  <c r="AF1992" i="2"/>
  <c r="AH1991" i="2"/>
  <c r="AF1990" i="2"/>
  <c r="AH1989" i="2"/>
  <c r="AF1988" i="2"/>
  <c r="AH1987" i="2"/>
  <c r="AF1986" i="2"/>
  <c r="AH1985" i="2"/>
  <c r="AF1984" i="2"/>
  <c r="AH1983" i="2"/>
  <c r="AF1982" i="2"/>
  <c r="AH1981" i="2"/>
  <c r="AF1980" i="2"/>
  <c r="AH1979" i="2"/>
  <c r="AF1978" i="2"/>
  <c r="AH1977" i="2"/>
  <c r="AF1976" i="2"/>
  <c r="AH1975" i="2"/>
  <c r="AF1974" i="2"/>
  <c r="AH1973" i="2"/>
  <c r="AF1972" i="2"/>
  <c r="AH1971" i="2"/>
  <c r="AF1970" i="2"/>
  <c r="AH1969" i="2"/>
  <c r="AF1968" i="2"/>
  <c r="AH1967" i="2"/>
  <c r="AF1966" i="2"/>
  <c r="AH1965" i="2"/>
  <c r="AF1964" i="2"/>
  <c r="AH1963" i="2"/>
  <c r="AF1962" i="2"/>
  <c r="AH1961" i="2"/>
  <c r="AF1960" i="2"/>
  <c r="AH1959" i="2"/>
  <c r="AF1958" i="2"/>
  <c r="AH1957" i="2"/>
  <c r="AF1956" i="2"/>
  <c r="AH1955" i="2"/>
  <c r="AF1954" i="2"/>
  <c r="AH1953" i="2"/>
  <c r="AF1952" i="2"/>
  <c r="AH1951" i="2"/>
  <c r="AF1950" i="2"/>
  <c r="AH1949" i="2"/>
  <c r="AF1948" i="2"/>
  <c r="AH1947" i="2"/>
  <c r="AF1946" i="2"/>
  <c r="AH1945" i="2"/>
  <c r="AF1944" i="2"/>
  <c r="AH1943" i="2"/>
  <c r="AF1942" i="2"/>
  <c r="AH1941" i="2"/>
  <c r="AF1940" i="2"/>
  <c r="AH1939" i="2"/>
  <c r="AF1938" i="2"/>
  <c r="AH1937" i="2"/>
  <c r="AF1936" i="2"/>
  <c r="AH1935" i="2"/>
  <c r="AF1934" i="2"/>
  <c r="AH1933" i="2"/>
  <c r="AF1932" i="2"/>
  <c r="AH1931" i="2"/>
  <c r="AF1930" i="2"/>
  <c r="AH1929" i="2"/>
  <c r="AF1928" i="2"/>
  <c r="AH1927" i="2"/>
  <c r="AF1926" i="2"/>
  <c r="AH1925" i="2"/>
  <c r="AF1924" i="2"/>
  <c r="AH1923" i="2"/>
  <c r="AF1922" i="2"/>
  <c r="AH1921" i="2"/>
  <c r="AF1920" i="2"/>
  <c r="AH1919" i="2"/>
  <c r="AF1918" i="2"/>
  <c r="AH1917" i="2"/>
  <c r="AF1916" i="2"/>
  <c r="AH1915" i="2"/>
  <c r="AF1914" i="2"/>
  <c r="AH1913" i="2"/>
  <c r="AF1912" i="2"/>
  <c r="AH1911" i="2"/>
  <c r="AF1910" i="2"/>
  <c r="AH1909" i="2"/>
  <c r="AF1908" i="2"/>
  <c r="AH1907" i="2"/>
  <c r="AF1906" i="2"/>
  <c r="AH1905" i="2"/>
  <c r="AF1904" i="2"/>
  <c r="AH1903" i="2"/>
  <c r="AF1902" i="2"/>
  <c r="AH1901" i="2"/>
  <c r="AF1900" i="2"/>
  <c r="AH1899" i="2"/>
  <c r="AF1898" i="2"/>
  <c r="AH1897" i="2"/>
  <c r="AF1896" i="2"/>
  <c r="AH1895" i="2"/>
  <c r="AF1894" i="2"/>
  <c r="AH1893" i="2"/>
  <c r="AF1892" i="2"/>
  <c r="AH1891" i="2"/>
  <c r="AF1890" i="2"/>
  <c r="AH1889" i="2"/>
  <c r="AF1888" i="2"/>
  <c r="AH1887" i="2"/>
  <c r="AF1886" i="2"/>
  <c r="AH1885" i="2"/>
  <c r="AF1884" i="2"/>
  <c r="AH1883" i="2"/>
  <c r="AF1882" i="2"/>
  <c r="AH1881" i="2"/>
  <c r="AF1880" i="2"/>
  <c r="AH1879" i="2"/>
  <c r="AF1878" i="2"/>
  <c r="AH1877" i="2"/>
  <c r="AF1876" i="2"/>
  <c r="AH1875" i="2"/>
  <c r="AF1874" i="2"/>
  <c r="AH1873" i="2"/>
  <c r="AF1872" i="2"/>
  <c r="AH1871" i="2"/>
  <c r="AF1870" i="2"/>
  <c r="AH1869" i="2"/>
  <c r="AF1868" i="2"/>
  <c r="AH1867" i="2"/>
  <c r="AF1866" i="2"/>
  <c r="AH1865" i="2"/>
  <c r="AF1864" i="2"/>
  <c r="AH1863" i="2"/>
  <c r="AF1862" i="2"/>
  <c r="AH1861" i="2"/>
  <c r="AF1860" i="2"/>
  <c r="AH1859" i="2"/>
  <c r="AF1858" i="2"/>
  <c r="AH1857" i="2"/>
  <c r="AF1856" i="2"/>
  <c r="AH1855" i="2"/>
  <c r="AF1854" i="2"/>
  <c r="AH1853" i="2"/>
  <c r="AG1852" i="2"/>
  <c r="X1852" i="2"/>
  <c r="AA1852" i="2" s="1"/>
  <c r="AJ1851" i="2"/>
  <c r="AH1851" i="2"/>
  <c r="AH1850" i="2"/>
  <c r="Z1850" i="2"/>
  <c r="AA1850" i="2" s="1"/>
  <c r="AK1849" i="2"/>
  <c r="AF1849" i="2"/>
  <c r="AA1849" i="2"/>
  <c r="AI1848" i="2"/>
  <c r="AN1847" i="2"/>
  <c r="AO1847" i="2" s="1"/>
  <c r="AK1846" i="2"/>
  <c r="AI1845" i="2"/>
  <c r="AG1844" i="2"/>
  <c r="X1844" i="2"/>
  <c r="AA1844" i="2" s="1"/>
  <c r="AJ1843" i="2"/>
  <c r="AH1843" i="2"/>
  <c r="AH1842" i="2"/>
  <c r="Z1842" i="2"/>
  <c r="AK1841" i="2"/>
  <c r="AF1841" i="2"/>
  <c r="AI1840" i="2"/>
  <c r="AK1838" i="2"/>
  <c r="AI1837" i="2"/>
  <c r="AG1836" i="2"/>
  <c r="X1836" i="2"/>
  <c r="AA1836" i="2" s="1"/>
  <c r="AJ1835" i="2"/>
  <c r="AH1835" i="2"/>
  <c r="AH1834" i="2"/>
  <c r="Z1834" i="2"/>
  <c r="AK1833" i="2"/>
  <c r="AF1833" i="2"/>
  <c r="AI1832" i="2"/>
  <c r="AN1831" i="2"/>
  <c r="AO1831" i="2" s="1"/>
  <c r="AK1830" i="2"/>
  <c r="AI1829" i="2"/>
  <c r="AG1828" i="2"/>
  <c r="X1828" i="2"/>
  <c r="AA1828" i="2" s="1"/>
  <c r="AJ1827" i="2"/>
  <c r="AH1827" i="2"/>
  <c r="AH1826" i="2"/>
  <c r="Z1826" i="2"/>
  <c r="AK1825" i="2"/>
  <c r="AF1825" i="2"/>
  <c r="AI1824" i="2"/>
  <c r="AN1823" i="2"/>
  <c r="AO1823" i="2" s="1"/>
  <c r="AK1822" i="2"/>
  <c r="AI1821" i="2"/>
  <c r="AG1820" i="2"/>
  <c r="X1820" i="2"/>
  <c r="AA1820" i="2" s="1"/>
  <c r="AJ1819" i="2"/>
  <c r="AH1819" i="2"/>
  <c r="AH1818" i="2"/>
  <c r="Z1818" i="2"/>
  <c r="AK1817" i="2"/>
  <c r="AF1817" i="2"/>
  <c r="AI1816" i="2"/>
  <c r="AN1815" i="2"/>
  <c r="AO1815" i="2" s="1"/>
  <c r="AK1814" i="2"/>
  <c r="AI1813" i="2"/>
  <c r="AG1812" i="2"/>
  <c r="X1812" i="2"/>
  <c r="AA1812" i="2" s="1"/>
  <c r="AJ1811" i="2"/>
  <c r="AH1811" i="2"/>
  <c r="AH1810" i="2"/>
  <c r="Z1810" i="2"/>
  <c r="AA1810" i="2" s="1"/>
  <c r="AK1809" i="2"/>
  <c r="AF1809" i="2"/>
  <c r="AA1809" i="2"/>
  <c r="AI1808" i="2"/>
  <c r="AK1806" i="2"/>
  <c r="AI1805" i="2"/>
  <c r="AG1804" i="2"/>
  <c r="X1804" i="2"/>
  <c r="AA1804" i="2" s="1"/>
  <c r="AJ1803" i="2"/>
  <c r="AH1803" i="2"/>
  <c r="AH1802" i="2"/>
  <c r="Z1802" i="2"/>
  <c r="AA1802" i="2" s="1"/>
  <c r="AK1801" i="2"/>
  <c r="AF1801" i="2"/>
  <c r="AA1801" i="2"/>
  <c r="AI1800" i="2"/>
  <c r="AK1798" i="2"/>
  <c r="AI1797" i="2"/>
  <c r="AG1796" i="2"/>
  <c r="X1796" i="2"/>
  <c r="AA1796" i="2" s="1"/>
  <c r="AJ1795" i="2"/>
  <c r="AH1795" i="2"/>
  <c r="AH1794" i="2"/>
  <c r="Z1794" i="2"/>
  <c r="AA1794" i="2" s="1"/>
  <c r="AK1793" i="2"/>
  <c r="AF1793" i="2"/>
  <c r="AA1793" i="2"/>
  <c r="AI1792" i="2"/>
  <c r="AK1790" i="2"/>
  <c r="AI1789" i="2"/>
  <c r="AG1788" i="2"/>
  <c r="X1788" i="2"/>
  <c r="AA1788" i="2" s="1"/>
  <c r="AJ1787" i="2"/>
  <c r="AH1787" i="2"/>
  <c r="AH1786" i="2"/>
  <c r="Z1786" i="2"/>
  <c r="AA1786" i="2" s="1"/>
  <c r="AK1785" i="2"/>
  <c r="AF1785" i="2"/>
  <c r="AA1785" i="2"/>
  <c r="AI1784" i="2"/>
  <c r="AK1782" i="2"/>
  <c r="AI1781" i="2"/>
  <c r="AG1780" i="2"/>
  <c r="X1780" i="2"/>
  <c r="AA1780" i="2" s="1"/>
  <c r="AJ1779" i="2"/>
  <c r="AH1779" i="2"/>
  <c r="AH1778" i="2"/>
  <c r="Z1778" i="2"/>
  <c r="AA1778" i="2" s="1"/>
  <c r="AK1777" i="2"/>
  <c r="AF1777" i="2"/>
  <c r="AA1777" i="2"/>
  <c r="AI1776" i="2"/>
  <c r="AN1775" i="2"/>
  <c r="AO1775" i="2" s="1"/>
  <c r="AK1774" i="2"/>
  <c r="AI1773" i="2"/>
  <c r="AG1772" i="2"/>
  <c r="X1772" i="2"/>
  <c r="AA1772" i="2" s="1"/>
  <c r="AJ1771" i="2"/>
  <c r="AH1771" i="2"/>
  <c r="AH1770" i="2"/>
  <c r="Z1770" i="2"/>
  <c r="AA1770" i="2" s="1"/>
  <c r="AK1769" i="2"/>
  <c r="AF1769" i="2"/>
  <c r="AA1769" i="2"/>
  <c r="AI1768" i="2"/>
  <c r="AK1766" i="2"/>
  <c r="AI1765" i="2"/>
  <c r="AG1764" i="2"/>
  <c r="X1764" i="2"/>
  <c r="AA1764" i="2" s="1"/>
  <c r="AJ1763" i="2"/>
  <c r="AH1763" i="2"/>
  <c r="AH1762" i="2"/>
  <c r="Z1762" i="2"/>
  <c r="AA1762" i="2" s="1"/>
  <c r="AK1761" i="2"/>
  <c r="AF1761" i="2"/>
  <c r="AA1761" i="2"/>
  <c r="AI1760" i="2"/>
  <c r="AK1758" i="2"/>
  <c r="AI1757" i="2"/>
  <c r="AG1756" i="2"/>
  <c r="X1756" i="2"/>
  <c r="AA1756" i="2" s="1"/>
  <c r="AJ1755" i="2"/>
  <c r="AH1755" i="2"/>
  <c r="AH1754" i="2"/>
  <c r="Z1754" i="2"/>
  <c r="AA1754" i="2" s="1"/>
  <c r="AK1753" i="2"/>
  <c r="AF1753" i="2"/>
  <c r="AA1753" i="2"/>
  <c r="AI1752" i="2"/>
  <c r="AN1751" i="2"/>
  <c r="AO1751" i="2" s="1"/>
  <c r="AK1750" i="2"/>
  <c r="AI1749" i="2"/>
  <c r="AG1748" i="2"/>
  <c r="X1748" i="2"/>
  <c r="AA1748" i="2" s="1"/>
  <c r="AJ1747" i="2"/>
  <c r="AH1747" i="2"/>
  <c r="AH1746" i="2"/>
  <c r="Z1746" i="2"/>
  <c r="AK1745" i="2"/>
  <c r="AF1745" i="2"/>
  <c r="AH1745" i="2"/>
  <c r="AH1744" i="2"/>
  <c r="AF1744" i="2"/>
  <c r="AO1744" i="2"/>
  <c r="AK1743" i="2"/>
  <c r="AO1743" i="2"/>
  <c r="AK1742" i="2"/>
  <c r="AI1741" i="2"/>
  <c r="AF1737" i="2"/>
  <c r="AH1737" i="2"/>
  <c r="AH1736" i="2"/>
  <c r="AF1736" i="2"/>
  <c r="AO1736" i="2"/>
  <c r="AK1735" i="2"/>
  <c r="AO1735" i="2"/>
  <c r="AK1734" i="2"/>
  <c r="AI1733" i="2"/>
  <c r="AF1729" i="2"/>
  <c r="AH1729" i="2"/>
  <c r="AH1728" i="2"/>
  <c r="AF1728" i="2"/>
  <c r="AO1728" i="2"/>
  <c r="AK1727" i="2"/>
  <c r="AO1727" i="2"/>
  <c r="AK1726" i="2"/>
  <c r="AI1725" i="2"/>
  <c r="AF1721" i="2"/>
  <c r="AH1721" i="2"/>
  <c r="AH1720" i="2"/>
  <c r="AF1720" i="2"/>
  <c r="AO1720" i="2"/>
  <c r="AK1719" i="2"/>
  <c r="AO1719" i="2"/>
  <c r="AK1718" i="2"/>
  <c r="AI1717" i="2"/>
  <c r="AA1716" i="2"/>
  <c r="AA1715" i="2"/>
  <c r="AF1713" i="2"/>
  <c r="AH1713" i="2"/>
  <c r="AH1712" i="2"/>
  <c r="AF1712" i="2"/>
  <c r="AO1712" i="2"/>
  <c r="AK1711" i="2"/>
  <c r="AO1711" i="2"/>
  <c r="AK1710" i="2"/>
  <c r="AI1709" i="2"/>
  <c r="AA1708" i="2"/>
  <c r="AA1707" i="2"/>
  <c r="AF1705" i="2"/>
  <c r="AH1705" i="2"/>
  <c r="AH1704" i="2"/>
  <c r="AF1704" i="2"/>
  <c r="AO1704" i="2"/>
  <c r="AK1703" i="2"/>
  <c r="AO1703" i="2"/>
  <c r="AK1702" i="2"/>
  <c r="AI1701" i="2"/>
  <c r="AA1700" i="2"/>
  <c r="AA1699" i="2"/>
  <c r="AF1697" i="2"/>
  <c r="AH1697" i="2"/>
  <c r="AH1696" i="2"/>
  <c r="AF1696" i="2"/>
  <c r="AO1696" i="2"/>
  <c r="AK1695" i="2"/>
  <c r="AO1695" i="2"/>
  <c r="AK1694" i="2"/>
  <c r="AI1693" i="2"/>
  <c r="AA1692" i="2"/>
  <c r="AA1691" i="2"/>
  <c r="AF1689" i="2"/>
  <c r="AH1689" i="2"/>
  <c r="AH1688" i="2"/>
  <c r="AF1688" i="2"/>
  <c r="AO1688" i="2"/>
  <c r="AK1687" i="2"/>
  <c r="AO1687" i="2"/>
  <c r="AK1686" i="2"/>
  <c r="AI1685" i="2"/>
  <c r="AA1684" i="2"/>
  <c r="AA1683" i="2"/>
  <c r="AF1681" i="2"/>
  <c r="AH1681" i="2"/>
  <c r="AH1680" i="2"/>
  <c r="AF1680" i="2"/>
  <c r="AO1680" i="2"/>
  <c r="AK1679" i="2"/>
  <c r="AO1679" i="2"/>
  <c r="AK1678" i="2"/>
  <c r="AI1677" i="2"/>
  <c r="AA1676" i="2"/>
  <c r="AA1675" i="2"/>
  <c r="AF1673" i="2"/>
  <c r="AH1673" i="2"/>
  <c r="AH1672" i="2"/>
  <c r="AF1672" i="2"/>
  <c r="AO1672" i="2"/>
  <c r="AK1671" i="2"/>
  <c r="AO1671" i="2"/>
  <c r="AK1670" i="2"/>
  <c r="AI1669" i="2"/>
  <c r="AA1668" i="2"/>
  <c r="AA1667" i="2"/>
  <c r="AF1665" i="2"/>
  <c r="AH1665" i="2"/>
  <c r="AH1664" i="2"/>
  <c r="AF1664" i="2"/>
  <c r="AO1664" i="2"/>
  <c r="AK1663" i="2"/>
  <c r="AO1663" i="2"/>
  <c r="AK1662" i="2"/>
  <c r="AI1661" i="2"/>
  <c r="AA1660" i="2"/>
  <c r="AA1659" i="2"/>
  <c r="AF1657" i="2"/>
  <c r="AH1657" i="2"/>
  <c r="AH1656" i="2"/>
  <c r="AF1656" i="2"/>
  <c r="AO1656" i="2"/>
  <c r="AK1655" i="2"/>
  <c r="AO1655" i="2"/>
  <c r="AK1654" i="2"/>
  <c r="AI1653" i="2"/>
  <c r="AA1652" i="2"/>
  <c r="AA1651" i="2"/>
  <c r="AF1649" i="2"/>
  <c r="AH1649" i="2"/>
  <c r="AH1648" i="2"/>
  <c r="AF1648" i="2"/>
  <c r="AO1648" i="2"/>
  <c r="AK1647" i="2"/>
  <c r="AO1647" i="2"/>
  <c r="AK1646" i="2"/>
  <c r="AI1645" i="2"/>
  <c r="AF1641" i="2"/>
  <c r="AH1641" i="2"/>
  <c r="AH1640" i="2"/>
  <c r="AF1640" i="2"/>
  <c r="AO1640" i="2"/>
  <c r="AK1639" i="2"/>
  <c r="AO1639" i="2"/>
  <c r="AK1638" i="2"/>
  <c r="AI1637" i="2"/>
  <c r="AN1629" i="2"/>
  <c r="AO1629" i="2" s="1"/>
  <c r="AN1627" i="2"/>
  <c r="AO1627" i="2" s="1"/>
  <c r="AN1625" i="2"/>
  <c r="AO1625" i="2" s="1"/>
  <c r="AN1617" i="2"/>
  <c r="AO1617" i="2" s="1"/>
  <c r="AN1615" i="2"/>
  <c r="AO1615" i="2" s="1"/>
  <c r="AN1613" i="2"/>
  <c r="AO1613" i="2" s="1"/>
  <c r="AN1611" i="2"/>
  <c r="AO1611" i="2" s="1"/>
  <c r="AN1603" i="2"/>
  <c r="AO1603" i="2" s="1"/>
  <c r="AN1601" i="2"/>
  <c r="AO1601" i="2" s="1"/>
  <c r="AN1595" i="2"/>
  <c r="AO1595" i="2" s="1"/>
  <c r="AN1591" i="2"/>
  <c r="AO1591" i="2" s="1"/>
  <c r="AN1587" i="2"/>
  <c r="AO1587" i="2" s="1"/>
  <c r="AN1585" i="2"/>
  <c r="AO1585" i="2" s="1"/>
  <c r="X1573" i="2"/>
  <c r="Y1573" i="2"/>
  <c r="Z1573" i="2"/>
  <c r="X1569" i="2"/>
  <c r="Y1569" i="2"/>
  <c r="Z1569" i="2"/>
  <c r="AF1562" i="2"/>
  <c r="AG1562" i="2"/>
  <c r="AH1562" i="2"/>
  <c r="AF1554" i="2"/>
  <c r="AG1554" i="2"/>
  <c r="AH1554" i="2"/>
  <c r="AF1546" i="2"/>
  <c r="AG1546" i="2"/>
  <c r="AH1546" i="2"/>
  <c r="AF1538" i="2"/>
  <c r="AG1538" i="2"/>
  <c r="AH1538" i="2"/>
  <c r="AA1528" i="2"/>
  <c r="AA1520" i="2"/>
  <c r="AJ1478" i="2"/>
  <c r="AI1478" i="2"/>
  <c r="AF1476" i="2"/>
  <c r="AG1476" i="2"/>
  <c r="AH1476" i="2"/>
  <c r="AN1473" i="2"/>
  <c r="AO1473" i="2"/>
  <c r="AJ1462" i="2"/>
  <c r="AI1462" i="2"/>
  <c r="AF1460" i="2"/>
  <c r="AG1460" i="2"/>
  <c r="AH1460" i="2"/>
  <c r="AN1457" i="2"/>
  <c r="AO1457" i="2"/>
  <c r="AJ1446" i="2"/>
  <c r="AI1446" i="2"/>
  <c r="AF1444" i="2"/>
  <c r="AG1444" i="2"/>
  <c r="AH1444" i="2"/>
  <c r="AN1441" i="2"/>
  <c r="AO1441" i="2" s="1"/>
  <c r="AJ1430" i="2"/>
  <c r="AI1430" i="2"/>
  <c r="AF1428" i="2"/>
  <c r="AG1428" i="2"/>
  <c r="AH1428" i="2"/>
  <c r="AN1425" i="2"/>
  <c r="AO1425" i="2" s="1"/>
  <c r="AJ1414" i="2"/>
  <c r="AI1414" i="2"/>
  <c r="AF1412" i="2"/>
  <c r="AG1412" i="2"/>
  <c r="AH1412" i="2"/>
  <c r="AN1409" i="2"/>
  <c r="AO1409" i="2"/>
  <c r="AJ1398" i="2"/>
  <c r="AI1398" i="2"/>
  <c r="AF1396" i="2"/>
  <c r="AG1396" i="2"/>
  <c r="AH1396" i="2"/>
  <c r="AN1393" i="2"/>
  <c r="AO1393" i="2"/>
  <c r="AJ1382" i="2"/>
  <c r="AI1382" i="2"/>
  <c r="AF1380" i="2"/>
  <c r="AG1380" i="2"/>
  <c r="AH1380" i="2"/>
  <c r="AN1377" i="2"/>
  <c r="AO1377" i="2" s="1"/>
  <c r="AJ1366" i="2"/>
  <c r="AI1366" i="2"/>
  <c r="AF1364" i="2"/>
  <c r="AG1364" i="2"/>
  <c r="AH1364" i="2"/>
  <c r="AN1361" i="2"/>
  <c r="AO1361" i="2" s="1"/>
  <c r="AJ1350" i="2"/>
  <c r="AI1350" i="2"/>
  <c r="AF1348" i="2"/>
  <c r="AG1348" i="2"/>
  <c r="AH1348" i="2"/>
  <c r="AN1345" i="2"/>
  <c r="AO1345" i="2" s="1"/>
  <c r="AJ1334" i="2"/>
  <c r="AI1334" i="2"/>
  <c r="AF1332" i="2"/>
  <c r="AG1332" i="2"/>
  <c r="AH1332" i="2"/>
  <c r="AN1329" i="2"/>
  <c r="AO1329" i="2" s="1"/>
  <c r="AJ1318" i="2"/>
  <c r="AI1318" i="2"/>
  <c r="AF1316" i="2"/>
  <c r="AG1316" i="2"/>
  <c r="AH1316" i="2"/>
  <c r="AN1313" i="2"/>
  <c r="AO1313" i="2"/>
  <c r="AJ1302" i="2"/>
  <c r="AI1302" i="2"/>
  <c r="AF1300" i="2"/>
  <c r="AG1300" i="2"/>
  <c r="AH1300" i="2"/>
  <c r="AN1297" i="2"/>
  <c r="AO1297" i="2"/>
  <c r="AJ1286" i="2"/>
  <c r="AI1286" i="2"/>
  <c r="AF1284" i="2"/>
  <c r="AG1284" i="2"/>
  <c r="AH1284" i="2"/>
  <c r="AN1281" i="2"/>
  <c r="AO1281" i="2" s="1"/>
  <c r="AJ1270" i="2"/>
  <c r="AI1270" i="2"/>
  <c r="AF1268" i="2"/>
  <c r="AG1268" i="2"/>
  <c r="AH1268" i="2"/>
  <c r="AN1265" i="2"/>
  <c r="AO1265" i="2" s="1"/>
  <c r="AJ1254" i="2"/>
  <c r="AI1254" i="2"/>
  <c r="AF1252" i="2"/>
  <c r="AG1252" i="2"/>
  <c r="AH1252" i="2"/>
  <c r="AN1249" i="2"/>
  <c r="AO1249" i="2"/>
  <c r="AJ1238" i="2"/>
  <c r="AI1238" i="2"/>
  <c r="AF1236" i="2"/>
  <c r="AG1236" i="2"/>
  <c r="AH1236" i="2"/>
  <c r="AN1233" i="2"/>
  <c r="AO1233" i="2" s="1"/>
  <c r="AJ1222" i="2"/>
  <c r="AI1222" i="2"/>
  <c r="AF1220" i="2"/>
  <c r="AG1220" i="2"/>
  <c r="AH1220" i="2"/>
  <c r="AN1217" i="2"/>
  <c r="AO1217" i="2" s="1"/>
  <c r="AJ1206" i="2"/>
  <c r="AI1206" i="2"/>
  <c r="AF1204" i="2"/>
  <c r="AG1204" i="2"/>
  <c r="AH1204" i="2"/>
  <c r="AN1201" i="2"/>
  <c r="AO1201" i="2"/>
  <c r="AJ1190" i="2"/>
  <c r="AI1190" i="2"/>
  <c r="AF1188" i="2"/>
  <c r="AG1188" i="2"/>
  <c r="AH1188" i="2"/>
  <c r="AN1185" i="2"/>
  <c r="AO1185" i="2" s="1"/>
  <c r="AA1182" i="2"/>
  <c r="AN1181" i="2"/>
  <c r="AO1181" i="2" s="1"/>
  <c r="AI1163" i="2"/>
  <c r="AJ1163" i="2"/>
  <c r="AK1163" i="2"/>
  <c r="X1161" i="2"/>
  <c r="Y1161" i="2"/>
  <c r="Z1161" i="2"/>
  <c r="AN1143" i="2"/>
  <c r="AO1143" i="2" s="1"/>
  <c r="AN1111" i="2"/>
  <c r="AO1111" i="2" s="1"/>
  <c r="X1110" i="2"/>
  <c r="AA1110" i="2" s="1"/>
  <c r="Z1110" i="2"/>
  <c r="Y1110" i="2"/>
  <c r="AK1107" i="2"/>
  <c r="AI1107" i="2"/>
  <c r="AJ1107" i="2"/>
  <c r="AN1038" i="2"/>
  <c r="AO1038" i="2" s="1"/>
  <c r="Z1035" i="2"/>
  <c r="X1035" i="2"/>
  <c r="AA1035" i="2" s="1"/>
  <c r="Y1035" i="2"/>
  <c r="AK1033" i="2"/>
  <c r="AI1033" i="2"/>
  <c r="AJ1033" i="2"/>
  <c r="AK1021" i="2"/>
  <c r="AI1021" i="2"/>
  <c r="AJ1021" i="2"/>
  <c r="AG1019" i="2"/>
  <c r="AF1019" i="2"/>
  <c r="AH1019" i="2"/>
  <c r="Z1007" i="2"/>
  <c r="X1007" i="2"/>
  <c r="Y1007" i="2"/>
  <c r="AH1742" i="2"/>
  <c r="AF1742" i="2"/>
  <c r="AO1726" i="2"/>
  <c r="AF1719" i="2"/>
  <c r="AH1719" i="2"/>
  <c r="AN1718" i="2"/>
  <c r="AO1718" i="2" s="1"/>
  <c r="AF1711" i="2"/>
  <c r="AH1711" i="2"/>
  <c r="AN1710" i="2"/>
  <c r="AO1710" i="2" s="1"/>
  <c r="AF1703" i="2"/>
  <c r="AH1703" i="2"/>
  <c r="AN1702" i="2"/>
  <c r="AO1702" i="2" s="1"/>
  <c r="AO1694" i="2"/>
  <c r="AH1686" i="2"/>
  <c r="AF1686" i="2"/>
  <c r="AH1670" i="2"/>
  <c r="AF1670" i="2"/>
  <c r="AF1663" i="2"/>
  <c r="AH1663" i="2"/>
  <c r="AO1654" i="2"/>
  <c r="AF1639" i="2"/>
  <c r="AH1639" i="2"/>
  <c r="AO1638" i="2"/>
  <c r="AO1631" i="2"/>
  <c r="AO1619" i="2"/>
  <c r="AO1599" i="2"/>
  <c r="AO1597" i="2"/>
  <c r="AO1593" i="2"/>
  <c r="AO1589" i="2"/>
  <c r="AO1583" i="2"/>
  <c r="AO1579" i="2"/>
  <c r="AF1556" i="2"/>
  <c r="AG1556" i="2"/>
  <c r="AH1556" i="2"/>
  <c r="AF1540" i="2"/>
  <c r="AG1540" i="2"/>
  <c r="AH1540" i="2"/>
  <c r="AF1530" i="2"/>
  <c r="AG1530" i="2"/>
  <c r="AH1530" i="2"/>
  <c r="AF1526" i="2"/>
  <c r="AG1526" i="2"/>
  <c r="AH1526" i="2"/>
  <c r="AF1518" i="2"/>
  <c r="AG1518" i="2"/>
  <c r="AH1518" i="2"/>
  <c r="AF1514" i="2"/>
  <c r="AG1514" i="2"/>
  <c r="AH1514" i="2"/>
  <c r="AF1508" i="2"/>
  <c r="AG1508" i="2"/>
  <c r="AH1508" i="2"/>
  <c r="AF1504" i="2"/>
  <c r="AG1504" i="2"/>
  <c r="AH1504" i="2"/>
  <c r="AF1496" i="2"/>
  <c r="AG1496" i="2"/>
  <c r="AH1496" i="2"/>
  <c r="AF1492" i="2"/>
  <c r="AG1492" i="2"/>
  <c r="AH1492" i="2"/>
  <c r="AF1486" i="2"/>
  <c r="AG1486" i="2"/>
  <c r="AH1486" i="2"/>
  <c r="AF1482" i="2"/>
  <c r="AG1482" i="2"/>
  <c r="AH1482" i="2"/>
  <c r="AG2123" i="2"/>
  <c r="AK2121" i="2"/>
  <c r="AK2119" i="2"/>
  <c r="AG2119" i="2"/>
  <c r="AG2115" i="2"/>
  <c r="AG2113" i="2"/>
  <c r="AK2111" i="2"/>
  <c r="AG2111" i="2"/>
  <c r="AK2109" i="2"/>
  <c r="AG2109" i="2"/>
  <c r="AK2105" i="2"/>
  <c r="AG2105" i="2"/>
  <c r="AK2101" i="2"/>
  <c r="AG2101" i="2"/>
  <c r="AG2097" i="2"/>
  <c r="AK2093" i="2"/>
  <c r="AG2093" i="2"/>
  <c r="AK2089" i="2"/>
  <c r="AG2089" i="2"/>
  <c r="AK2087" i="2"/>
  <c r="AG2087" i="2"/>
  <c r="AK2083" i="2"/>
  <c r="AG2083" i="2"/>
  <c r="AK2079" i="2"/>
  <c r="AG2079" i="2"/>
  <c r="AK2073" i="2"/>
  <c r="AG2073" i="2"/>
  <c r="AK2069" i="2"/>
  <c r="AG2069" i="2"/>
  <c r="AK2065" i="2"/>
  <c r="AG2065" i="2"/>
  <c r="AK2063" i="2"/>
  <c r="AG2059" i="2"/>
  <c r="AK2057" i="2"/>
  <c r="AG2057" i="2"/>
  <c r="AK2053" i="2"/>
  <c r="AG2053" i="2"/>
  <c r="AK2051" i="2"/>
  <c r="AK2049" i="2"/>
  <c r="AG2049" i="2"/>
  <c r="AK2047" i="2"/>
  <c r="AG2047" i="2"/>
  <c r="AK2041" i="2"/>
  <c r="AG2041" i="2"/>
  <c r="AK2039" i="2"/>
  <c r="AG2039" i="2"/>
  <c r="AK2037" i="2"/>
  <c r="AG2037" i="2"/>
  <c r="AK2035" i="2"/>
  <c r="AG2035" i="2"/>
  <c r="AK2025" i="2"/>
  <c r="AG2025" i="2"/>
  <c r="AG2021" i="2"/>
  <c r="AK2019" i="2"/>
  <c r="AK2017" i="2"/>
  <c r="AG2017" i="2"/>
  <c r="AK2013" i="2"/>
  <c r="AG2013" i="2"/>
  <c r="AK2011" i="2"/>
  <c r="AG2011" i="2"/>
  <c r="AK2007" i="2"/>
  <c r="AG2007" i="2"/>
  <c r="AK2005" i="2"/>
  <c r="AG2005" i="2"/>
  <c r="AK2003" i="2"/>
  <c r="AG2003" i="2"/>
  <c r="AK1999" i="2"/>
  <c r="AG1999" i="2"/>
  <c r="AK1997" i="2"/>
  <c r="AG1997" i="2"/>
  <c r="AK1995" i="2"/>
  <c r="AG1995" i="2"/>
  <c r="AK1993" i="2"/>
  <c r="AG1993" i="2"/>
  <c r="AK1987" i="2"/>
  <c r="AK1985" i="2"/>
  <c r="AG1985" i="2"/>
  <c r="AK1983" i="2"/>
  <c r="AG1983" i="2"/>
  <c r="AK1979" i="2"/>
  <c r="AG1979" i="2"/>
  <c r="AK1977" i="2"/>
  <c r="AK1973" i="2"/>
  <c r="AG1973" i="2"/>
  <c r="AK1971" i="2"/>
  <c r="AG1971" i="2"/>
  <c r="AK1969" i="2"/>
  <c r="AK1967" i="2"/>
  <c r="AG1967" i="2"/>
  <c r="AK1965" i="2"/>
  <c r="AG1965" i="2"/>
  <c r="AK1963" i="2"/>
  <c r="AK1961" i="2"/>
  <c r="AG1961" i="2"/>
  <c r="AK1957" i="2"/>
  <c r="AG1953" i="2"/>
  <c r="AG1949" i="2"/>
  <c r="AK1947" i="2"/>
  <c r="AG1947" i="2"/>
  <c r="AK1945" i="2"/>
  <c r="AG1943" i="2"/>
  <c r="AK1941" i="2"/>
  <c r="AG1941" i="2"/>
  <c r="AK1939" i="2"/>
  <c r="AK1937" i="2"/>
  <c r="AG1937" i="2"/>
  <c r="AK1935" i="2"/>
  <c r="AK1933" i="2"/>
  <c r="AG1931" i="2"/>
  <c r="AK1929" i="2"/>
  <c r="AK1927" i="2"/>
  <c r="AG1927" i="2"/>
  <c r="AK1925" i="2"/>
  <c r="AG1925" i="2"/>
  <c r="AK1923" i="2"/>
  <c r="AG1923" i="2"/>
  <c r="AK1921" i="2"/>
  <c r="AG1921" i="2"/>
  <c r="AK1919" i="2"/>
  <c r="AG1919" i="2"/>
  <c r="AK1917" i="2"/>
  <c r="AG1917" i="2"/>
  <c r="AK1915" i="2"/>
  <c r="AG1915" i="2"/>
  <c r="AK1913" i="2"/>
  <c r="AG1913" i="2"/>
  <c r="AK1911" i="2"/>
  <c r="AG1911" i="2"/>
  <c r="AK1909" i="2"/>
  <c r="AG1909" i="2"/>
  <c r="AK1907" i="2"/>
  <c r="AG1907" i="2"/>
  <c r="AK1905" i="2"/>
  <c r="AG1905" i="2"/>
  <c r="AK1903" i="2"/>
  <c r="AG1903" i="2"/>
  <c r="AK1901" i="2"/>
  <c r="AG1901" i="2"/>
  <c r="AK1899" i="2"/>
  <c r="AG1899" i="2"/>
  <c r="AK1897" i="2"/>
  <c r="AG1897" i="2"/>
  <c r="AK1895" i="2"/>
  <c r="AG1895" i="2"/>
  <c r="AK1893" i="2"/>
  <c r="AG1893" i="2"/>
  <c r="AK1891" i="2"/>
  <c r="AG1891" i="2"/>
  <c r="AK1889" i="2"/>
  <c r="AG1889" i="2"/>
  <c r="AK1887" i="2"/>
  <c r="AG1887" i="2"/>
  <c r="AK1885" i="2"/>
  <c r="AG1885" i="2"/>
  <c r="AK1883" i="2"/>
  <c r="AG1883" i="2"/>
  <c r="AK1881" i="2"/>
  <c r="AG1881" i="2"/>
  <c r="AK1879" i="2"/>
  <c r="AG1879" i="2"/>
  <c r="AK1877" i="2"/>
  <c r="AG1877" i="2"/>
  <c r="AK1875" i="2"/>
  <c r="AG1875" i="2"/>
  <c r="AK1873" i="2"/>
  <c r="AG1873" i="2"/>
  <c r="AK1871" i="2"/>
  <c r="AG1871" i="2"/>
  <c r="AK1869" i="2"/>
  <c r="AG1869" i="2"/>
  <c r="AK1867" i="2"/>
  <c r="AG1867" i="2"/>
  <c r="AK1865" i="2"/>
  <c r="AG1865" i="2"/>
  <c r="AK1863" i="2"/>
  <c r="AG1863" i="2"/>
  <c r="AK1861" i="2"/>
  <c r="AG1861" i="2"/>
  <c r="AK1859" i="2"/>
  <c r="AG1859" i="2"/>
  <c r="AK1857" i="2"/>
  <c r="AG1857" i="2"/>
  <c r="AK1855" i="2"/>
  <c r="AG1855" i="2"/>
  <c r="AG1853" i="2"/>
  <c r="AJ1849" i="2"/>
  <c r="AH1848" i="2"/>
  <c r="Z1848" i="2"/>
  <c r="AA1847" i="2"/>
  <c r="AI1846" i="2"/>
  <c r="AG1845" i="2"/>
  <c r="AJ1841" i="2"/>
  <c r="AH1840" i="2"/>
  <c r="Z1840" i="2"/>
  <c r="AI1838" i="2"/>
  <c r="AG1837" i="2"/>
  <c r="AJ1833" i="2"/>
  <c r="AH1832" i="2"/>
  <c r="Z1832" i="2"/>
  <c r="AI1830" i="2"/>
  <c r="AG1829" i="2"/>
  <c r="AJ1825" i="2"/>
  <c r="AH1824" i="2"/>
  <c r="Z1824" i="2"/>
  <c r="AI1822" i="2"/>
  <c r="AG1821" i="2"/>
  <c r="AJ1817" i="2"/>
  <c r="AH1816" i="2"/>
  <c r="Z1816" i="2"/>
  <c r="AI1814" i="2"/>
  <c r="AG1813" i="2"/>
  <c r="AJ1809" i="2"/>
  <c r="AH1808" i="2"/>
  <c r="Z1808" i="2"/>
  <c r="AA1807" i="2"/>
  <c r="AI1806" i="2"/>
  <c r="AG1805" i="2"/>
  <c r="AJ1801" i="2"/>
  <c r="AH1800" i="2"/>
  <c r="Z1800" i="2"/>
  <c r="AA1799" i="2"/>
  <c r="AI1798" i="2"/>
  <c r="AG1797" i="2"/>
  <c r="AJ1793" i="2"/>
  <c r="AH1792" i="2"/>
  <c r="Z1792" i="2"/>
  <c r="AA1791" i="2"/>
  <c r="AI1790" i="2"/>
  <c r="AG1789" i="2"/>
  <c r="AJ1785" i="2"/>
  <c r="AH1784" i="2"/>
  <c r="Z1784" i="2"/>
  <c r="AA1783" i="2"/>
  <c r="AI1782" i="2"/>
  <c r="AG1781" i="2"/>
  <c r="AJ1777" i="2"/>
  <c r="AH1776" i="2"/>
  <c r="Z1776" i="2"/>
  <c r="AA1775" i="2"/>
  <c r="AI1774" i="2"/>
  <c r="AG1773" i="2"/>
  <c r="AJ1769" i="2"/>
  <c r="AH1768" i="2"/>
  <c r="Z1768" i="2"/>
  <c r="AA1767" i="2"/>
  <c r="AI1766" i="2"/>
  <c r="AG1765" i="2"/>
  <c r="AJ1761" i="2"/>
  <c r="AH1760" i="2"/>
  <c r="Z1760" i="2"/>
  <c r="AA1759" i="2"/>
  <c r="AI1758" i="2"/>
  <c r="AG1757" i="2"/>
  <c r="AJ1753" i="2"/>
  <c r="AH1752" i="2"/>
  <c r="Z1752" i="2"/>
  <c r="AA1751" i="2"/>
  <c r="AI1750" i="2"/>
  <c r="AG1749" i="2"/>
  <c r="AJ1745" i="2"/>
  <c r="AF1739" i="2"/>
  <c r="AH1739" i="2"/>
  <c r="AH1738" i="2"/>
  <c r="AF1738" i="2"/>
  <c r="AO1738" i="2"/>
  <c r="AK1737" i="2"/>
  <c r="AO1737" i="2"/>
  <c r="AF1731" i="2"/>
  <c r="AH1731" i="2"/>
  <c r="AH1730" i="2"/>
  <c r="AF1730" i="2"/>
  <c r="AO1730" i="2"/>
  <c r="AK1729" i="2"/>
  <c r="AO1729" i="2"/>
  <c r="AF1723" i="2"/>
  <c r="AH1723" i="2"/>
  <c r="AH1722" i="2"/>
  <c r="AF1722" i="2"/>
  <c r="AO1722" i="2"/>
  <c r="AK1721" i="2"/>
  <c r="AO1721" i="2"/>
  <c r="AA1717" i="2"/>
  <c r="AF1715" i="2"/>
  <c r="AH1715" i="2"/>
  <c r="AH1714" i="2"/>
  <c r="AF1714" i="2"/>
  <c r="AO1714" i="2"/>
  <c r="AK1713" i="2"/>
  <c r="AO1713" i="2"/>
  <c r="AA1709" i="2"/>
  <c r="AF1707" i="2"/>
  <c r="AH1707" i="2"/>
  <c r="AH1706" i="2"/>
  <c r="AF1706" i="2"/>
  <c r="AO1706" i="2"/>
  <c r="AK1705" i="2"/>
  <c r="AO1705" i="2"/>
  <c r="AA1701" i="2"/>
  <c r="AF1699" i="2"/>
  <c r="AH1699" i="2"/>
  <c r="AH1698" i="2"/>
  <c r="AF1698" i="2"/>
  <c r="AO1698" i="2"/>
  <c r="AK1697" i="2"/>
  <c r="AO1697" i="2"/>
  <c r="AA1693" i="2"/>
  <c r="AF1691" i="2"/>
  <c r="AH1691" i="2"/>
  <c r="AH1690" i="2"/>
  <c r="AF1690" i="2"/>
  <c r="AO1690" i="2"/>
  <c r="AK1689" i="2"/>
  <c r="AO1689" i="2"/>
  <c r="AA1685" i="2"/>
  <c r="AF1683" i="2"/>
  <c r="AH1683" i="2"/>
  <c r="AH1682" i="2"/>
  <c r="AF1682" i="2"/>
  <c r="AO1682" i="2"/>
  <c r="AK1681" i="2"/>
  <c r="AO1681" i="2"/>
  <c r="AA1677" i="2"/>
  <c r="AF1675" i="2"/>
  <c r="AH1675" i="2"/>
  <c r="AH1674" i="2"/>
  <c r="AF1674" i="2"/>
  <c r="AO1674" i="2"/>
  <c r="AK1673" i="2"/>
  <c r="AO1673" i="2"/>
  <c r="AA1669" i="2"/>
  <c r="AF1667" i="2"/>
  <c r="AH1667" i="2"/>
  <c r="AH1666" i="2"/>
  <c r="AF1666" i="2"/>
  <c r="AO1666" i="2"/>
  <c r="AK1665" i="2"/>
  <c r="AO1665" i="2"/>
  <c r="AA1661" i="2"/>
  <c r="AF1659" i="2"/>
  <c r="AH1659" i="2"/>
  <c r="AH1658" i="2"/>
  <c r="AF1658" i="2"/>
  <c r="AO1658" i="2"/>
  <c r="AK1657" i="2"/>
  <c r="AO1657" i="2"/>
  <c r="AA1653" i="2"/>
  <c r="AF1651" i="2"/>
  <c r="AH1651" i="2"/>
  <c r="AH1650" i="2"/>
  <c r="AF1650" i="2"/>
  <c r="AO1650" i="2"/>
  <c r="AK1649" i="2"/>
  <c r="AO1649" i="2"/>
  <c r="AF1643" i="2"/>
  <c r="AH1643" i="2"/>
  <c r="AH1642" i="2"/>
  <c r="AF1642" i="2"/>
  <c r="AO1642" i="2"/>
  <c r="AK1641" i="2"/>
  <c r="AO1641" i="2"/>
  <c r="AF1635" i="2"/>
  <c r="AH1635" i="2"/>
  <c r="AH1634" i="2"/>
  <c r="AF1634" i="2"/>
  <c r="AO1634" i="2"/>
  <c r="AJ1633" i="2"/>
  <c r="AK1633" i="2"/>
  <c r="AN1632" i="2"/>
  <c r="AO1632" i="2" s="1"/>
  <c r="AJ1631" i="2"/>
  <c r="AK1631" i="2"/>
  <c r="AN1630" i="2"/>
  <c r="AO1630" i="2" s="1"/>
  <c r="AJ1629" i="2"/>
  <c r="AK1629" i="2"/>
  <c r="AN1628" i="2"/>
  <c r="AO1628" i="2" s="1"/>
  <c r="AJ1627" i="2"/>
  <c r="AK1627" i="2"/>
  <c r="AN1626" i="2"/>
  <c r="AO1626" i="2" s="1"/>
  <c r="AJ1625" i="2"/>
  <c r="AK1625" i="2"/>
  <c r="AN1624" i="2"/>
  <c r="AO1624" i="2" s="1"/>
  <c r="AJ1623" i="2"/>
  <c r="AK1623" i="2"/>
  <c r="AN1622" i="2"/>
  <c r="AO1622" i="2" s="1"/>
  <c r="AJ1621" i="2"/>
  <c r="AK1621" i="2"/>
  <c r="AN1620" i="2"/>
  <c r="AO1620" i="2" s="1"/>
  <c r="AJ1619" i="2"/>
  <c r="AK1619" i="2"/>
  <c r="AN1618" i="2"/>
  <c r="AO1618" i="2" s="1"/>
  <c r="AJ1617" i="2"/>
  <c r="AK1617" i="2"/>
  <c r="AN1616" i="2"/>
  <c r="AO1616" i="2" s="1"/>
  <c r="AJ1615" i="2"/>
  <c r="AK1615" i="2"/>
  <c r="AN1614" i="2"/>
  <c r="AO1614" i="2" s="1"/>
  <c r="AJ1613" i="2"/>
  <c r="AK1613" i="2"/>
  <c r="AN1612" i="2"/>
  <c r="AO1612" i="2" s="1"/>
  <c r="AJ1611" i="2"/>
  <c r="AK1611" i="2"/>
  <c r="AN1610" i="2"/>
  <c r="AO1610" i="2" s="1"/>
  <c r="AJ1609" i="2"/>
  <c r="AK1609" i="2"/>
  <c r="AN1608" i="2"/>
  <c r="AO1608" i="2" s="1"/>
  <c r="AJ1607" i="2"/>
  <c r="AK1607" i="2"/>
  <c r="AN1606" i="2"/>
  <c r="AO1606" i="2" s="1"/>
  <c r="AJ1605" i="2"/>
  <c r="AK1605" i="2"/>
  <c r="AN1604" i="2"/>
  <c r="AO1604" i="2" s="1"/>
  <c r="AJ1603" i="2"/>
  <c r="AK1603" i="2"/>
  <c r="AN1602" i="2"/>
  <c r="AO1602" i="2" s="1"/>
  <c r="AJ1601" i="2"/>
  <c r="AK1601" i="2"/>
  <c r="AN1600" i="2"/>
  <c r="AO1600" i="2" s="1"/>
  <c r="AJ1599" i="2"/>
  <c r="AK1599" i="2"/>
  <c r="AN1598" i="2"/>
  <c r="AO1598" i="2" s="1"/>
  <c r="AJ1597" i="2"/>
  <c r="AK1597" i="2"/>
  <c r="AN1596" i="2"/>
  <c r="AO1596" i="2" s="1"/>
  <c r="AJ1595" i="2"/>
  <c r="AK1595" i="2"/>
  <c r="AN1594" i="2"/>
  <c r="AO1594" i="2" s="1"/>
  <c r="AJ1593" i="2"/>
  <c r="AK1593" i="2"/>
  <c r="AN1592" i="2"/>
  <c r="AO1592" i="2" s="1"/>
  <c r="AJ1591" i="2"/>
  <c r="AK1591" i="2"/>
  <c r="AN1590" i="2"/>
  <c r="AO1590" i="2" s="1"/>
  <c r="AJ1589" i="2"/>
  <c r="AK1589" i="2"/>
  <c r="AN1588" i="2"/>
  <c r="AO1588" i="2" s="1"/>
  <c r="AJ1587" i="2"/>
  <c r="AK1587" i="2"/>
  <c r="AN1586" i="2"/>
  <c r="AO1586" i="2" s="1"/>
  <c r="AJ1585" i="2"/>
  <c r="AK1585" i="2"/>
  <c r="AN1584" i="2"/>
  <c r="AO1584" i="2" s="1"/>
  <c r="AJ1583" i="2"/>
  <c r="AK1583" i="2"/>
  <c r="AN1582" i="2"/>
  <c r="AO1582" i="2" s="1"/>
  <c r="AJ1581" i="2"/>
  <c r="AK1581" i="2"/>
  <c r="AN1580" i="2"/>
  <c r="AO1580" i="2" s="1"/>
  <c r="AJ1579" i="2"/>
  <c r="AK1579" i="2"/>
  <c r="AN1578" i="2"/>
  <c r="AO1578" i="2" s="1"/>
  <c r="AJ1577" i="2"/>
  <c r="AK1577" i="2"/>
  <c r="AN1576" i="2"/>
  <c r="AO1576" i="2" s="1"/>
  <c r="AJ1575" i="2"/>
  <c r="AK1575" i="2"/>
  <c r="AN1574" i="2"/>
  <c r="AO1574" i="2" s="1"/>
  <c r="AN1570" i="2"/>
  <c r="AO1570" i="2" s="1"/>
  <c r="AH1570" i="2"/>
  <c r="AI1570" i="2"/>
  <c r="AJ1570" i="2"/>
  <c r="AF1560" i="2"/>
  <c r="AG1560" i="2"/>
  <c r="AH1560" i="2"/>
  <c r="AF1552" i="2"/>
  <c r="AG1552" i="2"/>
  <c r="AH1552" i="2"/>
  <c r="AF1544" i="2"/>
  <c r="AG1544" i="2"/>
  <c r="AH1544" i="2"/>
  <c r="AF1536" i="2"/>
  <c r="AG1536" i="2"/>
  <c r="AH1536" i="2"/>
  <c r="AN1170" i="2"/>
  <c r="AO1170" i="2"/>
  <c r="AN1165" i="2"/>
  <c r="AO1165" i="2" s="1"/>
  <c r="AI1147" i="2"/>
  <c r="AJ1147" i="2"/>
  <c r="AK1147" i="2"/>
  <c r="X1145" i="2"/>
  <c r="Y1145" i="2"/>
  <c r="Z1145" i="2"/>
  <c r="AN1119" i="2"/>
  <c r="AO1119" i="2" s="1"/>
  <c r="X1118" i="2"/>
  <c r="Z1118" i="2"/>
  <c r="Y1118" i="2"/>
  <c r="AK1115" i="2"/>
  <c r="AI1115" i="2"/>
  <c r="AJ1115" i="2"/>
  <c r="AN1087" i="2"/>
  <c r="AO1087" i="2" s="1"/>
  <c r="X1086" i="2"/>
  <c r="AA1086" i="2" s="1"/>
  <c r="Z1086" i="2"/>
  <c r="Y1086" i="2"/>
  <c r="AH1734" i="2"/>
  <c r="AF1734" i="2"/>
  <c r="AH1726" i="2"/>
  <c r="AF1726" i="2"/>
  <c r="AH1718" i="2"/>
  <c r="AF1718" i="2"/>
  <c r="AH1710" i="2"/>
  <c r="AF1710" i="2"/>
  <c r="AH1702" i="2"/>
  <c r="AF1702" i="2"/>
  <c r="AH1694" i="2"/>
  <c r="AF1694" i="2"/>
  <c r="AO1693" i="2"/>
  <c r="AO1686" i="2"/>
  <c r="AF1679" i="2"/>
  <c r="AH1679" i="2"/>
  <c r="AN1678" i="2"/>
  <c r="AO1678" i="2" s="1"/>
  <c r="AO1662" i="2"/>
  <c r="AH1654" i="2"/>
  <c r="AF1654" i="2"/>
  <c r="AF1647" i="2"/>
  <c r="AH1647" i="2"/>
  <c r="AN1646" i="2"/>
  <c r="AO1646" i="2" s="1"/>
  <c r="AH1638" i="2"/>
  <c r="AF1638" i="2"/>
  <c r="AO1633" i="2"/>
  <c r="AO1623" i="2"/>
  <c r="AO1621" i="2"/>
  <c r="AO1609" i="2"/>
  <c r="AO1607" i="2"/>
  <c r="AO1605" i="2"/>
  <c r="AO1581" i="2"/>
  <c r="AO1577" i="2"/>
  <c r="AO1575" i="2"/>
  <c r="AN1571" i="2"/>
  <c r="AO1571" i="2" s="1"/>
  <c r="AI1571" i="2"/>
  <c r="AJ1571" i="2"/>
  <c r="AK1571" i="2"/>
  <c r="AF1548" i="2"/>
  <c r="AG1548" i="2"/>
  <c r="AH1548" i="2"/>
  <c r="AF1528" i="2"/>
  <c r="AG1528" i="2"/>
  <c r="AH1528" i="2"/>
  <c r="AF1522" i="2"/>
  <c r="AG1522" i="2"/>
  <c r="AH1522" i="2"/>
  <c r="AF1516" i="2"/>
  <c r="AG1516" i="2"/>
  <c r="AH1516" i="2"/>
  <c r="AF1510" i="2"/>
  <c r="AG1510" i="2"/>
  <c r="AH1510" i="2"/>
  <c r="AF1506" i="2"/>
  <c r="AG1506" i="2"/>
  <c r="AH1506" i="2"/>
  <c r="AF1500" i="2"/>
  <c r="AG1500" i="2"/>
  <c r="AH1500" i="2"/>
  <c r="AF1494" i="2"/>
  <c r="AG1494" i="2"/>
  <c r="AH1494" i="2"/>
  <c r="AF1488" i="2"/>
  <c r="AG1488" i="2"/>
  <c r="AH1488" i="2"/>
  <c r="AF1484" i="2"/>
  <c r="AG1484" i="2"/>
  <c r="AH1484" i="2"/>
  <c r="AK2125" i="2"/>
  <c r="AG2125" i="2"/>
  <c r="AK2123" i="2"/>
  <c r="AG2121" i="2"/>
  <c r="AK2117" i="2"/>
  <c r="AG2117" i="2"/>
  <c r="AK2115" i="2"/>
  <c r="AK2113" i="2"/>
  <c r="AK2107" i="2"/>
  <c r="AG2107" i="2"/>
  <c r="AK2103" i="2"/>
  <c r="AG2103" i="2"/>
  <c r="AK2099" i="2"/>
  <c r="AG2099" i="2"/>
  <c r="AK2097" i="2"/>
  <c r="AK2095" i="2"/>
  <c r="AG2095" i="2"/>
  <c r="AK2091" i="2"/>
  <c r="AG2091" i="2"/>
  <c r="AK2085" i="2"/>
  <c r="AG2085" i="2"/>
  <c r="AK2081" i="2"/>
  <c r="AG2081" i="2"/>
  <c r="AK2077" i="2"/>
  <c r="AG2077" i="2"/>
  <c r="AK2075" i="2"/>
  <c r="AG2075" i="2"/>
  <c r="AK2071" i="2"/>
  <c r="AG2071" i="2"/>
  <c r="AK2067" i="2"/>
  <c r="AG2067" i="2"/>
  <c r="AG2063" i="2"/>
  <c r="AK2061" i="2"/>
  <c r="AG2061" i="2"/>
  <c r="AK2059" i="2"/>
  <c r="AK2055" i="2"/>
  <c r="AG2055" i="2"/>
  <c r="AG2051" i="2"/>
  <c r="AK2045" i="2"/>
  <c r="AG2045" i="2"/>
  <c r="AK2043" i="2"/>
  <c r="AG2043" i="2"/>
  <c r="AK2033" i="2"/>
  <c r="AG2033" i="2"/>
  <c r="AK2031" i="2"/>
  <c r="AG2031" i="2"/>
  <c r="AK2029" i="2"/>
  <c r="AG2029" i="2"/>
  <c r="AK2027" i="2"/>
  <c r="AG2027" i="2"/>
  <c r="AK2023" i="2"/>
  <c r="AG2023" i="2"/>
  <c r="AK2021" i="2"/>
  <c r="AG2019" i="2"/>
  <c r="AK2015" i="2"/>
  <c r="AG2015" i="2"/>
  <c r="AK2009" i="2"/>
  <c r="AG2009" i="2"/>
  <c r="AK2001" i="2"/>
  <c r="AG2001" i="2"/>
  <c r="AK1991" i="2"/>
  <c r="AG1991" i="2"/>
  <c r="AK1989" i="2"/>
  <c r="AG1989" i="2"/>
  <c r="AG1987" i="2"/>
  <c r="AK1981" i="2"/>
  <c r="AG1981" i="2"/>
  <c r="AG1977" i="2"/>
  <c r="AK1975" i="2"/>
  <c r="AG1975" i="2"/>
  <c r="AG1969" i="2"/>
  <c r="AG1963" i="2"/>
  <c r="AK1959" i="2"/>
  <c r="AG1959" i="2"/>
  <c r="AG1957" i="2"/>
  <c r="AK1955" i="2"/>
  <c r="AG1955" i="2"/>
  <c r="AK1953" i="2"/>
  <c r="AK1951" i="2"/>
  <c r="AG1951" i="2"/>
  <c r="AK1949" i="2"/>
  <c r="AG1945" i="2"/>
  <c r="AK1943" i="2"/>
  <c r="AG1939" i="2"/>
  <c r="AG1935" i="2"/>
  <c r="AG1933" i="2"/>
  <c r="AK1931" i="2"/>
  <c r="AG1929" i="2"/>
  <c r="AA1853" i="2"/>
  <c r="AK1850" i="2"/>
  <c r="AO1848" i="2"/>
  <c r="AG1848" i="2"/>
  <c r="X1848" i="2"/>
  <c r="AH1847" i="2"/>
  <c r="AN1846" i="2"/>
  <c r="AO1846" i="2" s="1"/>
  <c r="AH1846" i="2"/>
  <c r="AF1845" i="2"/>
  <c r="AA1845" i="2"/>
  <c r="AK1842" i="2"/>
  <c r="AO1840" i="2"/>
  <c r="AG1840" i="2"/>
  <c r="X1840" i="2"/>
  <c r="AA1840" i="2" s="1"/>
  <c r="AH1839" i="2"/>
  <c r="AN1838" i="2"/>
  <c r="AO1838" i="2" s="1"/>
  <c r="AH1838" i="2"/>
  <c r="AF1837" i="2"/>
  <c r="AK1834" i="2"/>
  <c r="AO1832" i="2"/>
  <c r="AG1832" i="2"/>
  <c r="X1832" i="2"/>
  <c r="AA1832" i="2" s="1"/>
  <c r="AH1831" i="2"/>
  <c r="AN1830" i="2"/>
  <c r="AO1830" i="2" s="1"/>
  <c r="AH1830" i="2"/>
  <c r="AF1829" i="2"/>
  <c r="AK1826" i="2"/>
  <c r="AO1824" i="2"/>
  <c r="AG1824" i="2"/>
  <c r="X1824" i="2"/>
  <c r="AA1824" i="2" s="1"/>
  <c r="AH1823" i="2"/>
  <c r="AN1822" i="2"/>
  <c r="AO1822" i="2" s="1"/>
  <c r="AH1822" i="2"/>
  <c r="AF1821" i="2"/>
  <c r="AK1818" i="2"/>
  <c r="AO1816" i="2"/>
  <c r="AG1816" i="2"/>
  <c r="X1816" i="2"/>
  <c r="AA1816" i="2" s="1"/>
  <c r="AH1815" i="2"/>
  <c r="AN1814" i="2"/>
  <c r="AO1814" i="2" s="1"/>
  <c r="AH1814" i="2"/>
  <c r="AF1813" i="2"/>
  <c r="AA1813" i="2"/>
  <c r="AK1810" i="2"/>
  <c r="AO1808" i="2"/>
  <c r="AG1808" i="2"/>
  <c r="X1808" i="2"/>
  <c r="AA1808" i="2" s="1"/>
  <c r="AH1807" i="2"/>
  <c r="AN1806" i="2"/>
  <c r="AO1806" i="2" s="1"/>
  <c r="AH1806" i="2"/>
  <c r="AF1805" i="2"/>
  <c r="AA1805" i="2"/>
  <c r="AK1802" i="2"/>
  <c r="AO1800" i="2"/>
  <c r="AG1800" i="2"/>
  <c r="X1800" i="2"/>
  <c r="AH1799" i="2"/>
  <c r="AN1798" i="2"/>
  <c r="AO1798" i="2" s="1"/>
  <c r="AH1798" i="2"/>
  <c r="AF1797" i="2"/>
  <c r="AA1797" i="2"/>
  <c r="AK1794" i="2"/>
  <c r="AO1792" i="2"/>
  <c r="AG1792" i="2"/>
  <c r="X1792" i="2"/>
  <c r="AA1792" i="2" s="1"/>
  <c r="AH1791" i="2"/>
  <c r="AN1790" i="2"/>
  <c r="AO1790" i="2" s="1"/>
  <c r="AH1790" i="2"/>
  <c r="AF1789" i="2"/>
  <c r="AA1789" i="2"/>
  <c r="AK1786" i="2"/>
  <c r="AO1784" i="2"/>
  <c r="AG1784" i="2"/>
  <c r="X1784" i="2"/>
  <c r="AA1784" i="2" s="1"/>
  <c r="AH1783" i="2"/>
  <c r="AN1782" i="2"/>
  <c r="AO1782" i="2" s="1"/>
  <c r="AH1782" i="2"/>
  <c r="AF1781" i="2"/>
  <c r="AA1781" i="2"/>
  <c r="AK1778" i="2"/>
  <c r="AO1776" i="2"/>
  <c r="AG1776" i="2"/>
  <c r="X1776" i="2"/>
  <c r="AA1776" i="2" s="1"/>
  <c r="AH1775" i="2"/>
  <c r="AN1774" i="2"/>
  <c r="AO1774" i="2" s="1"/>
  <c r="AH1774" i="2"/>
  <c r="AF1773" i="2"/>
  <c r="AA1773" i="2"/>
  <c r="AK1770" i="2"/>
  <c r="AO1768" i="2"/>
  <c r="AG1768" i="2"/>
  <c r="X1768" i="2"/>
  <c r="AH1767" i="2"/>
  <c r="AN1766" i="2"/>
  <c r="AO1766" i="2" s="1"/>
  <c r="AH1766" i="2"/>
  <c r="AF1765" i="2"/>
  <c r="AA1765" i="2"/>
  <c r="AK1762" i="2"/>
  <c r="AO1760" i="2"/>
  <c r="AG1760" i="2"/>
  <c r="X1760" i="2"/>
  <c r="AA1760" i="2" s="1"/>
  <c r="AH1759" i="2"/>
  <c r="AN1758" i="2"/>
  <c r="AO1758" i="2" s="1"/>
  <c r="AH1758" i="2"/>
  <c r="AF1757" i="2"/>
  <c r="AA1757" i="2"/>
  <c r="AK1754" i="2"/>
  <c r="AO1752" i="2"/>
  <c r="AG1752" i="2"/>
  <c r="X1752" i="2"/>
  <c r="AA1752" i="2" s="1"/>
  <c r="AH1751" i="2"/>
  <c r="AN1750" i="2"/>
  <c r="AO1750" i="2" s="1"/>
  <c r="AH1750" i="2"/>
  <c r="AF1749" i="2"/>
  <c r="AA1749" i="2"/>
  <c r="AK1746" i="2"/>
  <c r="AG1743" i="2"/>
  <c r="AG1742" i="2"/>
  <c r="AN1741" i="2"/>
  <c r="AO1741" i="2" s="1"/>
  <c r="AF1741" i="2"/>
  <c r="AH1741" i="2"/>
  <c r="AH1740" i="2"/>
  <c r="AF1740" i="2"/>
  <c r="AO1740" i="2"/>
  <c r="AO1739" i="2"/>
  <c r="AK1738" i="2"/>
  <c r="AI1737" i="2"/>
  <c r="AG1735" i="2"/>
  <c r="AG1734" i="2"/>
  <c r="AN1733" i="2"/>
  <c r="AO1733" i="2" s="1"/>
  <c r="AF1733" i="2"/>
  <c r="AH1733" i="2"/>
  <c r="AH1732" i="2"/>
  <c r="AF1732" i="2"/>
  <c r="AO1732" i="2"/>
  <c r="AO1731" i="2"/>
  <c r="AK1730" i="2"/>
  <c r="AI1729" i="2"/>
  <c r="AG1727" i="2"/>
  <c r="AG1726" i="2"/>
  <c r="AN1725" i="2"/>
  <c r="AO1725" i="2" s="1"/>
  <c r="AF1725" i="2"/>
  <c r="AH1725" i="2"/>
  <c r="AH1724" i="2"/>
  <c r="AF1724" i="2"/>
  <c r="AO1724" i="2"/>
  <c r="AO1723" i="2"/>
  <c r="AK1722" i="2"/>
  <c r="AI1721" i="2"/>
  <c r="AG1719" i="2"/>
  <c r="AG1718" i="2"/>
  <c r="AN1717" i="2"/>
  <c r="AO1717" i="2" s="1"/>
  <c r="AF1717" i="2"/>
  <c r="AH1717" i="2"/>
  <c r="AH1716" i="2"/>
  <c r="AF1716" i="2"/>
  <c r="AO1716" i="2"/>
  <c r="AO1715" i="2"/>
  <c r="AK1714" i="2"/>
  <c r="AI1713" i="2"/>
  <c r="AA1712" i="2"/>
  <c r="AG1711" i="2"/>
  <c r="AG1710" i="2"/>
  <c r="AN1709" i="2"/>
  <c r="AO1709" i="2" s="1"/>
  <c r="AF1709" i="2"/>
  <c r="AH1709" i="2"/>
  <c r="AH1708" i="2"/>
  <c r="AF1708" i="2"/>
  <c r="AO1708" i="2"/>
  <c r="AO1707" i="2"/>
  <c r="AK1706" i="2"/>
  <c r="AI1705" i="2"/>
  <c r="AA1704" i="2"/>
  <c r="AG1703" i="2"/>
  <c r="AG1702" i="2"/>
  <c r="AN1701" i="2"/>
  <c r="AO1701" i="2" s="1"/>
  <c r="AF1701" i="2"/>
  <c r="AH1701" i="2"/>
  <c r="AH1700" i="2"/>
  <c r="AF1700" i="2"/>
  <c r="AO1700" i="2"/>
  <c r="AO1699" i="2"/>
  <c r="AK1698" i="2"/>
  <c r="AI1697" i="2"/>
  <c r="AA1696" i="2"/>
  <c r="AG1695" i="2"/>
  <c r="AG1694" i="2"/>
  <c r="AN1693" i="2"/>
  <c r="AF1693" i="2"/>
  <c r="AH1693" i="2"/>
  <c r="AH1692" i="2"/>
  <c r="AF1692" i="2"/>
  <c r="AO1692" i="2"/>
  <c r="AO1691" i="2"/>
  <c r="AK1690" i="2"/>
  <c r="AI1689" i="2"/>
  <c r="AA1688" i="2"/>
  <c r="AG1687" i="2"/>
  <c r="AG1686" i="2"/>
  <c r="AN1685" i="2"/>
  <c r="AO1685" i="2" s="1"/>
  <c r="AF1685" i="2"/>
  <c r="AH1685" i="2"/>
  <c r="AH1684" i="2"/>
  <c r="AF1684" i="2"/>
  <c r="AO1684" i="2"/>
  <c r="AO1683" i="2"/>
  <c r="AK1682" i="2"/>
  <c r="AI1681" i="2"/>
  <c r="AA1680" i="2"/>
  <c r="AG1679" i="2"/>
  <c r="AG1678" i="2"/>
  <c r="AN1677" i="2"/>
  <c r="AO1677" i="2" s="1"/>
  <c r="AF1677" i="2"/>
  <c r="AH1677" i="2"/>
  <c r="AH1676" i="2"/>
  <c r="AF1676" i="2"/>
  <c r="AO1676" i="2"/>
  <c r="AO1675" i="2"/>
  <c r="AK1674" i="2"/>
  <c r="AI1673" i="2"/>
  <c r="AA1672" i="2"/>
  <c r="AG1671" i="2"/>
  <c r="AG1670" i="2"/>
  <c r="AN1669" i="2"/>
  <c r="AO1669" i="2" s="1"/>
  <c r="AF1669" i="2"/>
  <c r="AH1669" i="2"/>
  <c r="AH1668" i="2"/>
  <c r="AF1668" i="2"/>
  <c r="AO1668" i="2"/>
  <c r="AO1667" i="2"/>
  <c r="AK1666" i="2"/>
  <c r="AI1665" i="2"/>
  <c r="AA1664" i="2"/>
  <c r="AG1663" i="2"/>
  <c r="AG1662" i="2"/>
  <c r="AN1661" i="2"/>
  <c r="AO1661" i="2" s="1"/>
  <c r="AF1661" i="2"/>
  <c r="AH1661" i="2"/>
  <c r="AH1660" i="2"/>
  <c r="AF1660" i="2"/>
  <c r="AO1660" i="2"/>
  <c r="AO1659" i="2"/>
  <c r="AK1658" i="2"/>
  <c r="AI1657" i="2"/>
  <c r="AA1656" i="2"/>
  <c r="AG1655" i="2"/>
  <c r="AG1654" i="2"/>
  <c r="AN1653" i="2"/>
  <c r="AO1653" i="2" s="1"/>
  <c r="AF1653" i="2"/>
  <c r="AH1653" i="2"/>
  <c r="AH1652" i="2"/>
  <c r="AF1652" i="2"/>
  <c r="AO1652" i="2"/>
  <c r="AO1651" i="2"/>
  <c r="AK1650" i="2"/>
  <c r="AI1649" i="2"/>
  <c r="AG1647" i="2"/>
  <c r="AG1646" i="2"/>
  <c r="AN1645" i="2"/>
  <c r="AO1645" i="2" s="1"/>
  <c r="AF1645" i="2"/>
  <c r="AH1645" i="2"/>
  <c r="AH1644" i="2"/>
  <c r="AF1644" i="2"/>
  <c r="AO1644" i="2"/>
  <c r="AO1643" i="2"/>
  <c r="AK1642" i="2"/>
  <c r="AI1641" i="2"/>
  <c r="AG1639" i="2"/>
  <c r="AG1638" i="2"/>
  <c r="AN1637" i="2"/>
  <c r="AO1637" i="2" s="1"/>
  <c r="AF1637" i="2"/>
  <c r="AH1637" i="2"/>
  <c r="AH1636" i="2"/>
  <c r="AF1636" i="2"/>
  <c r="AO1636" i="2"/>
  <c r="AO1635" i="2"/>
  <c r="AF1633" i="2"/>
  <c r="AG1633" i="2"/>
  <c r="AH1633" i="2"/>
  <c r="AF1631" i="2"/>
  <c r="AG1631" i="2"/>
  <c r="AH1631" i="2"/>
  <c r="AF1629" i="2"/>
  <c r="AG1629" i="2"/>
  <c r="AH1629" i="2"/>
  <c r="AF1627" i="2"/>
  <c r="AG1627" i="2"/>
  <c r="AH1627" i="2"/>
  <c r="AF1625" i="2"/>
  <c r="AG1625" i="2"/>
  <c r="AH1625" i="2"/>
  <c r="AF1623" i="2"/>
  <c r="AG1623" i="2"/>
  <c r="AH1623" i="2"/>
  <c r="AF1621" i="2"/>
  <c r="AG1621" i="2"/>
  <c r="AH1621" i="2"/>
  <c r="AF1619" i="2"/>
  <c r="AG1619" i="2"/>
  <c r="AH1619" i="2"/>
  <c r="AF1617" i="2"/>
  <c r="AG1617" i="2"/>
  <c r="AH1617" i="2"/>
  <c r="AF1615" i="2"/>
  <c r="AG1615" i="2"/>
  <c r="AH1615" i="2"/>
  <c r="AF1613" i="2"/>
  <c r="AG1613" i="2"/>
  <c r="AH1613" i="2"/>
  <c r="AF1611" i="2"/>
  <c r="AG1611" i="2"/>
  <c r="AH1611" i="2"/>
  <c r="AF1609" i="2"/>
  <c r="AG1609" i="2"/>
  <c r="AH1609" i="2"/>
  <c r="AF1607" i="2"/>
  <c r="AG1607" i="2"/>
  <c r="AH1607" i="2"/>
  <c r="AF1605" i="2"/>
  <c r="AG1605" i="2"/>
  <c r="AH1605" i="2"/>
  <c r="AF1603" i="2"/>
  <c r="AG1603" i="2"/>
  <c r="AH1603" i="2"/>
  <c r="AF1601" i="2"/>
  <c r="AG1601" i="2"/>
  <c r="AH1601" i="2"/>
  <c r="AF1599" i="2"/>
  <c r="AG1599" i="2"/>
  <c r="AH1599" i="2"/>
  <c r="AF1597" i="2"/>
  <c r="AG1597" i="2"/>
  <c r="AH1597" i="2"/>
  <c r="AF1595" i="2"/>
  <c r="AG1595" i="2"/>
  <c r="AH1595" i="2"/>
  <c r="AF1593" i="2"/>
  <c r="AG1593" i="2"/>
  <c r="AH1593" i="2"/>
  <c r="AF1591" i="2"/>
  <c r="AG1591" i="2"/>
  <c r="AH1591" i="2"/>
  <c r="AF1589" i="2"/>
  <c r="AG1589" i="2"/>
  <c r="AH1589" i="2"/>
  <c r="AF1587" i="2"/>
  <c r="AG1587" i="2"/>
  <c r="AH1587" i="2"/>
  <c r="AF1585" i="2"/>
  <c r="AG1585" i="2"/>
  <c r="AH1585" i="2"/>
  <c r="AF1583" i="2"/>
  <c r="AG1583" i="2"/>
  <c r="AH1583" i="2"/>
  <c r="AF1581" i="2"/>
  <c r="AG1581" i="2"/>
  <c r="AH1581" i="2"/>
  <c r="AF1579" i="2"/>
  <c r="AG1579" i="2"/>
  <c r="AH1579" i="2"/>
  <c r="AF1577" i="2"/>
  <c r="AG1577" i="2"/>
  <c r="AH1577" i="2"/>
  <c r="AF1575" i="2"/>
  <c r="AG1575" i="2"/>
  <c r="AH1575" i="2"/>
  <c r="AF1566" i="2"/>
  <c r="AG1566" i="2"/>
  <c r="AH1566" i="2"/>
  <c r="AF1558" i="2"/>
  <c r="AG1558" i="2"/>
  <c r="AH1558" i="2"/>
  <c r="AF1550" i="2"/>
  <c r="AG1550" i="2"/>
  <c r="AH1550" i="2"/>
  <c r="AF1542" i="2"/>
  <c r="AG1542" i="2"/>
  <c r="AH1542" i="2"/>
  <c r="AF1534" i="2"/>
  <c r="AG1534" i="2"/>
  <c r="AH1534" i="2"/>
  <c r="AJ1470" i="2"/>
  <c r="AI1470" i="2"/>
  <c r="AF1468" i="2"/>
  <c r="AG1468" i="2"/>
  <c r="AH1468" i="2"/>
  <c r="AN1465" i="2"/>
  <c r="AO1465" i="2" s="1"/>
  <c r="AJ1454" i="2"/>
  <c r="AI1454" i="2"/>
  <c r="AF1452" i="2"/>
  <c r="AG1452" i="2"/>
  <c r="AH1452" i="2"/>
  <c r="AN1449" i="2"/>
  <c r="AO1449" i="2" s="1"/>
  <c r="AJ1438" i="2"/>
  <c r="AI1438" i="2"/>
  <c r="AF1436" i="2"/>
  <c r="AG1436" i="2"/>
  <c r="AH1436" i="2"/>
  <c r="AN1433" i="2"/>
  <c r="AO1433" i="2"/>
  <c r="AJ1422" i="2"/>
  <c r="AI1422" i="2"/>
  <c r="AF1420" i="2"/>
  <c r="AG1420" i="2"/>
  <c r="AH1420" i="2"/>
  <c r="AN1417" i="2"/>
  <c r="AO1417" i="2"/>
  <c r="AJ1406" i="2"/>
  <c r="AI1406" i="2"/>
  <c r="AF1404" i="2"/>
  <c r="AG1404" i="2"/>
  <c r="AH1404" i="2"/>
  <c r="AN1401" i="2"/>
  <c r="AO1401" i="2" s="1"/>
  <c r="AJ1390" i="2"/>
  <c r="AI1390" i="2"/>
  <c r="AF1388" i="2"/>
  <c r="AG1388" i="2"/>
  <c r="AH1388" i="2"/>
  <c r="AN1385" i="2"/>
  <c r="AO1385" i="2" s="1"/>
  <c r="AJ1374" i="2"/>
  <c r="AI1374" i="2"/>
  <c r="AF1372" i="2"/>
  <c r="AG1372" i="2"/>
  <c r="AH1372" i="2"/>
  <c r="AN1369" i="2"/>
  <c r="AO1369" i="2" s="1"/>
  <c r="AJ1358" i="2"/>
  <c r="AI1358" i="2"/>
  <c r="AF1356" i="2"/>
  <c r="AG1356" i="2"/>
  <c r="AH1356" i="2"/>
  <c r="AN1353" i="2"/>
  <c r="AO1353" i="2" s="1"/>
  <c r="AJ1342" i="2"/>
  <c r="AI1342" i="2"/>
  <c r="AF1340" i="2"/>
  <c r="AG1340" i="2"/>
  <c r="AH1340" i="2"/>
  <c r="AN1337" i="2"/>
  <c r="AO1337" i="2"/>
  <c r="AJ1326" i="2"/>
  <c r="AI1326" i="2"/>
  <c r="AF1324" i="2"/>
  <c r="AG1324" i="2"/>
  <c r="AH1324" i="2"/>
  <c r="AN1321" i="2"/>
  <c r="AO1321" i="2" s="1"/>
  <c r="AJ1310" i="2"/>
  <c r="AI1310" i="2"/>
  <c r="AF1308" i="2"/>
  <c r="AG1308" i="2"/>
  <c r="AH1308" i="2"/>
  <c r="AN1305" i="2"/>
  <c r="AO1305" i="2" s="1"/>
  <c r="AJ1294" i="2"/>
  <c r="AI1294" i="2"/>
  <c r="AF1292" i="2"/>
  <c r="AG1292" i="2"/>
  <c r="AH1292" i="2"/>
  <c r="AN1289" i="2"/>
  <c r="AO1289" i="2"/>
  <c r="AJ1278" i="2"/>
  <c r="AI1278" i="2"/>
  <c r="AF1276" i="2"/>
  <c r="AG1276" i="2"/>
  <c r="AH1276" i="2"/>
  <c r="AN1273" i="2"/>
  <c r="AO1273" i="2"/>
  <c r="AJ1262" i="2"/>
  <c r="AI1262" i="2"/>
  <c r="AF1260" i="2"/>
  <c r="AG1260" i="2"/>
  <c r="AH1260" i="2"/>
  <c r="AN1257" i="2"/>
  <c r="AO1257" i="2" s="1"/>
  <c r="AJ1246" i="2"/>
  <c r="AI1246" i="2"/>
  <c r="AF1244" i="2"/>
  <c r="AG1244" i="2"/>
  <c r="AH1244" i="2"/>
  <c r="AN1241" i="2"/>
  <c r="AO1241" i="2" s="1"/>
  <c r="AJ1230" i="2"/>
  <c r="AI1230" i="2"/>
  <c r="AF1228" i="2"/>
  <c r="AG1228" i="2"/>
  <c r="AH1228" i="2"/>
  <c r="AN1225" i="2"/>
  <c r="AO1225" i="2" s="1"/>
  <c r="AJ1214" i="2"/>
  <c r="AI1214" i="2"/>
  <c r="AF1212" i="2"/>
  <c r="AG1212" i="2"/>
  <c r="AH1212" i="2"/>
  <c r="AN1209" i="2"/>
  <c r="AO1209" i="2" s="1"/>
  <c r="AJ1198" i="2"/>
  <c r="AI1198" i="2"/>
  <c r="AF1196" i="2"/>
  <c r="AG1196" i="2"/>
  <c r="AH1196" i="2"/>
  <c r="AN1193" i="2"/>
  <c r="AO1193" i="2" s="1"/>
  <c r="AN1175" i="2"/>
  <c r="AO1175" i="2"/>
  <c r="AN1154" i="2"/>
  <c r="AO1154" i="2" s="1"/>
  <c r="AN1149" i="2"/>
  <c r="AO1149" i="2"/>
  <c r="AN1127" i="2"/>
  <c r="AO1127" i="2" s="1"/>
  <c r="X1126" i="2"/>
  <c r="Z1126" i="2"/>
  <c r="Y1126" i="2"/>
  <c r="AK1123" i="2"/>
  <c r="AI1123" i="2"/>
  <c r="AJ1123" i="2"/>
  <c r="AN1095" i="2"/>
  <c r="AO1095" i="2" s="1"/>
  <c r="X1094" i="2"/>
  <c r="AA1094" i="2" s="1"/>
  <c r="Z1094" i="2"/>
  <c r="Y1094" i="2"/>
  <c r="AK1091" i="2"/>
  <c r="AI1091" i="2"/>
  <c r="AJ1091" i="2"/>
  <c r="AF1632" i="2"/>
  <c r="AF1630" i="2"/>
  <c r="AF1628" i="2"/>
  <c r="AF1626" i="2"/>
  <c r="AF1624" i="2"/>
  <c r="AF1622" i="2"/>
  <c r="AF1620" i="2"/>
  <c r="AF1618" i="2"/>
  <c r="AF1616" i="2"/>
  <c r="AF1614" i="2"/>
  <c r="AF1612" i="2"/>
  <c r="AF1610" i="2"/>
  <c r="AF1608" i="2"/>
  <c r="AF1606" i="2"/>
  <c r="AF1604" i="2"/>
  <c r="AF1602" i="2"/>
  <c r="AF1600" i="2"/>
  <c r="AF1598" i="2"/>
  <c r="AF1596" i="2"/>
  <c r="AF1594" i="2"/>
  <c r="AF1592" i="2"/>
  <c r="AF1590" i="2"/>
  <c r="AF1588" i="2"/>
  <c r="AF1586" i="2"/>
  <c r="AF1584" i="2"/>
  <c r="AF1582" i="2"/>
  <c r="AF1580" i="2"/>
  <c r="AF1578" i="2"/>
  <c r="AF1576" i="2"/>
  <c r="AF1574" i="2"/>
  <c r="AH1572" i="2"/>
  <c r="Y1572" i="2"/>
  <c r="AA1572" i="2" s="1"/>
  <c r="AK1572" i="2"/>
  <c r="Y1571" i="2"/>
  <c r="AA1571" i="2" s="1"/>
  <c r="AO1569" i="2"/>
  <c r="AH1568" i="2"/>
  <c r="Y1568" i="2"/>
  <c r="AA1568" i="2" s="1"/>
  <c r="AK1568" i="2"/>
  <c r="AJ1567" i="2"/>
  <c r="AO1566" i="2"/>
  <c r="AK1566" i="2"/>
  <c r="AJ1565" i="2"/>
  <c r="AO1564" i="2"/>
  <c r="AK1564" i="2"/>
  <c r="AJ1563" i="2"/>
  <c r="AO1562" i="2"/>
  <c r="AK1562" i="2"/>
  <c r="AJ1561" i="2"/>
  <c r="AO1560" i="2"/>
  <c r="AK1560" i="2"/>
  <c r="AJ1559" i="2"/>
  <c r="AO1558" i="2"/>
  <c r="AK1558" i="2"/>
  <c r="AJ1557" i="2"/>
  <c r="AO1556" i="2"/>
  <c r="AK1556" i="2"/>
  <c r="AJ1555" i="2"/>
  <c r="AO1554" i="2"/>
  <c r="AK1554" i="2"/>
  <c r="AJ1553" i="2"/>
  <c r="AO1552" i="2"/>
  <c r="AK1552" i="2"/>
  <c r="AJ1551" i="2"/>
  <c r="AO1550" i="2"/>
  <c r="AK1550" i="2"/>
  <c r="AJ1549" i="2"/>
  <c r="AO1548" i="2"/>
  <c r="AK1548" i="2"/>
  <c r="AJ1547" i="2"/>
  <c r="AO1546" i="2"/>
  <c r="AK1546" i="2"/>
  <c r="AJ1545" i="2"/>
  <c r="AO1544" i="2"/>
  <c r="AK1544" i="2"/>
  <c r="AJ1543" i="2"/>
  <c r="AO1542" i="2"/>
  <c r="AK1542" i="2"/>
  <c r="AJ1541" i="2"/>
  <c r="AO1540" i="2"/>
  <c r="AK1540" i="2"/>
  <c r="AJ1539" i="2"/>
  <c r="AO1538" i="2"/>
  <c r="AK1538" i="2"/>
  <c r="AJ1537" i="2"/>
  <c r="AO1536" i="2"/>
  <c r="AK1536" i="2"/>
  <c r="AJ1535" i="2"/>
  <c r="AO1534" i="2"/>
  <c r="AK1534" i="2"/>
  <c r="AJ1533" i="2"/>
  <c r="AO1532" i="2"/>
  <c r="AK1532" i="2"/>
  <c r="AJ1531" i="2"/>
  <c r="AO1530" i="2"/>
  <c r="AK1530" i="2"/>
  <c r="AJ1529" i="2"/>
  <c r="AO1528" i="2"/>
  <c r="AK1528" i="2"/>
  <c r="AJ1527" i="2"/>
  <c r="AO1526" i="2"/>
  <c r="AK1526" i="2"/>
  <c r="AJ1525" i="2"/>
  <c r="AO1524" i="2"/>
  <c r="AK1524" i="2"/>
  <c r="AJ1523" i="2"/>
  <c r="AO1522" i="2"/>
  <c r="AK1522" i="2"/>
  <c r="AJ1521" i="2"/>
  <c r="AO1520" i="2"/>
  <c r="AK1520" i="2"/>
  <c r="AJ1519" i="2"/>
  <c r="AO1518" i="2"/>
  <c r="AK1518" i="2"/>
  <c r="AJ1517" i="2"/>
  <c r="AO1516" i="2"/>
  <c r="AK1516" i="2"/>
  <c r="AJ1515" i="2"/>
  <c r="AO1514" i="2"/>
  <c r="AK1514" i="2"/>
  <c r="AJ1513" i="2"/>
  <c r="AO1512" i="2"/>
  <c r="AK1512" i="2"/>
  <c r="AJ1511" i="2"/>
  <c r="AO1510" i="2"/>
  <c r="AK1510" i="2"/>
  <c r="AJ1509" i="2"/>
  <c r="AO1508" i="2"/>
  <c r="AK1508" i="2"/>
  <c r="AJ1507" i="2"/>
  <c r="AO1506" i="2"/>
  <c r="AK1506" i="2"/>
  <c r="AJ1505" i="2"/>
  <c r="AO1504" i="2"/>
  <c r="AK1504" i="2"/>
  <c r="AJ1503" i="2"/>
  <c r="AO1502" i="2"/>
  <c r="AK1502" i="2"/>
  <c r="AJ1501" i="2"/>
  <c r="AO1500" i="2"/>
  <c r="AK1500" i="2"/>
  <c r="AJ1499" i="2"/>
  <c r="AO1498" i="2"/>
  <c r="AK1498" i="2"/>
  <c r="AJ1497" i="2"/>
  <c r="AO1496" i="2"/>
  <c r="AK1496" i="2"/>
  <c r="AJ1495" i="2"/>
  <c r="AO1494" i="2"/>
  <c r="AK1494" i="2"/>
  <c r="AJ1493" i="2"/>
  <c r="AO1492" i="2"/>
  <c r="AK1492" i="2"/>
  <c r="AJ1491" i="2"/>
  <c r="AO1490" i="2"/>
  <c r="AK1490" i="2"/>
  <c r="AJ1489" i="2"/>
  <c r="AO1488" i="2"/>
  <c r="AK1488" i="2"/>
  <c r="AJ1487" i="2"/>
  <c r="AO1486" i="2"/>
  <c r="AK1486" i="2"/>
  <c r="AJ1485" i="2"/>
  <c r="AO1484" i="2"/>
  <c r="AK1484" i="2"/>
  <c r="AJ1483" i="2"/>
  <c r="AO1482" i="2"/>
  <c r="AK1482" i="2"/>
  <c r="AJ1481" i="2"/>
  <c r="AO1480" i="2"/>
  <c r="AK1480" i="2"/>
  <c r="AO1478" i="2"/>
  <c r="AA1477" i="2"/>
  <c r="AA1476" i="2"/>
  <c r="AF1474" i="2"/>
  <c r="AG1474" i="2"/>
  <c r="AH1474" i="2"/>
  <c r="AK1474" i="2"/>
  <c r="AI1472" i="2"/>
  <c r="AN1471" i="2"/>
  <c r="AO1471" i="2"/>
  <c r="AO1470" i="2"/>
  <c r="AA1469" i="2"/>
  <c r="AF1466" i="2"/>
  <c r="AG1466" i="2"/>
  <c r="AH1466" i="2"/>
  <c r="AK1466" i="2"/>
  <c r="AI1464" i="2"/>
  <c r="AN1463" i="2"/>
  <c r="AO1463" i="2" s="1"/>
  <c r="AO1462" i="2"/>
  <c r="AA1461" i="2"/>
  <c r="AF1458" i="2"/>
  <c r="AG1458" i="2"/>
  <c r="AH1458" i="2"/>
  <c r="AK1458" i="2"/>
  <c r="AI1456" i="2"/>
  <c r="AN1455" i="2"/>
  <c r="AO1455" i="2"/>
  <c r="AO1454" i="2"/>
  <c r="AA1453" i="2"/>
  <c r="AF1450" i="2"/>
  <c r="AG1450" i="2"/>
  <c r="AH1450" i="2"/>
  <c r="AK1450" i="2"/>
  <c r="AI1448" i="2"/>
  <c r="AN1447" i="2"/>
  <c r="AO1447" i="2" s="1"/>
  <c r="AO1446" i="2"/>
  <c r="AA1445" i="2"/>
  <c r="AA1444" i="2"/>
  <c r="AF1442" i="2"/>
  <c r="AG1442" i="2"/>
  <c r="AH1442" i="2"/>
  <c r="AK1442" i="2"/>
  <c r="AI1440" i="2"/>
  <c r="AN1439" i="2"/>
  <c r="AO1439" i="2"/>
  <c r="AO1438" i="2"/>
  <c r="AA1437" i="2"/>
  <c r="AF1434" i="2"/>
  <c r="AG1434" i="2"/>
  <c r="AH1434" i="2"/>
  <c r="AK1434" i="2"/>
  <c r="AI1432" i="2"/>
  <c r="AN1431" i="2"/>
  <c r="AO1431" i="2" s="1"/>
  <c r="AO1430" i="2"/>
  <c r="AA1429" i="2"/>
  <c r="AF1426" i="2"/>
  <c r="AG1426" i="2"/>
  <c r="AH1426" i="2"/>
  <c r="AK1426" i="2"/>
  <c r="AI1424" i="2"/>
  <c r="AN1423" i="2"/>
  <c r="AO1423" i="2"/>
  <c r="AO1422" i="2"/>
  <c r="AA1421" i="2"/>
  <c r="AF1418" i="2"/>
  <c r="AG1418" i="2"/>
  <c r="AH1418" i="2"/>
  <c r="AK1418" i="2"/>
  <c r="AI1416" i="2"/>
  <c r="AN1415" i="2"/>
  <c r="AO1415" i="2" s="1"/>
  <c r="AO1414" i="2"/>
  <c r="AA1413" i="2"/>
  <c r="AA1412" i="2"/>
  <c r="AF1410" i="2"/>
  <c r="AG1410" i="2"/>
  <c r="AH1410" i="2"/>
  <c r="AK1410" i="2"/>
  <c r="AI1408" i="2"/>
  <c r="AN1407" i="2"/>
  <c r="AO1407" i="2"/>
  <c r="AO1406" i="2"/>
  <c r="AA1405" i="2"/>
  <c r="AF1402" i="2"/>
  <c r="AG1402" i="2"/>
  <c r="AH1402" i="2"/>
  <c r="AK1402" i="2"/>
  <c r="AI1400" i="2"/>
  <c r="AN1399" i="2"/>
  <c r="AO1399" i="2" s="1"/>
  <c r="AO1398" i="2"/>
  <c r="AF1394" i="2"/>
  <c r="AG1394" i="2"/>
  <c r="AH1394" i="2"/>
  <c r="AK1394" i="2"/>
  <c r="AI1392" i="2"/>
  <c r="AN1391" i="2"/>
  <c r="AO1391" i="2" s="1"/>
  <c r="AO1390" i="2"/>
  <c r="AF1386" i="2"/>
  <c r="AG1386" i="2"/>
  <c r="AH1386" i="2"/>
  <c r="AK1386" i="2"/>
  <c r="AI1384" i="2"/>
  <c r="AN1383" i="2"/>
  <c r="AO1383" i="2" s="1"/>
  <c r="AO1382" i="2"/>
  <c r="AF1378" i="2"/>
  <c r="AG1378" i="2"/>
  <c r="AH1378" i="2"/>
  <c r="AK1378" i="2"/>
  <c r="AI1376" i="2"/>
  <c r="AN1375" i="2"/>
  <c r="AO1375" i="2" s="1"/>
  <c r="AO1374" i="2"/>
  <c r="AF1370" i="2"/>
  <c r="AG1370" i="2"/>
  <c r="AH1370" i="2"/>
  <c r="AK1370" i="2"/>
  <c r="AI1368" i="2"/>
  <c r="AN1367" i="2"/>
  <c r="AO1367" i="2" s="1"/>
  <c r="AO1366" i="2"/>
  <c r="AF1362" i="2"/>
  <c r="AG1362" i="2"/>
  <c r="AH1362" i="2"/>
  <c r="AK1362" i="2"/>
  <c r="AI1360" i="2"/>
  <c r="AN1359" i="2"/>
  <c r="AO1359" i="2" s="1"/>
  <c r="AO1358" i="2"/>
  <c r="AF1354" i="2"/>
  <c r="AG1354" i="2"/>
  <c r="AH1354" i="2"/>
  <c r="AK1354" i="2"/>
  <c r="AI1352" i="2"/>
  <c r="AN1351" i="2"/>
  <c r="AO1351" i="2" s="1"/>
  <c r="AO1350" i="2"/>
  <c r="AF1346" i="2"/>
  <c r="AG1346" i="2"/>
  <c r="AH1346" i="2"/>
  <c r="AK1346" i="2"/>
  <c r="AI1344" i="2"/>
  <c r="AN1343" i="2"/>
  <c r="AO1343" i="2" s="1"/>
  <c r="AO1342" i="2"/>
  <c r="AF1338" i="2"/>
  <c r="AG1338" i="2"/>
  <c r="AH1338" i="2"/>
  <c r="AK1338" i="2"/>
  <c r="AI1336" i="2"/>
  <c r="AN1335" i="2"/>
  <c r="AO1335" i="2"/>
  <c r="AO1334" i="2"/>
  <c r="AA1333" i="2"/>
  <c r="AF1330" i="2"/>
  <c r="AG1330" i="2"/>
  <c r="AH1330" i="2"/>
  <c r="AK1330" i="2"/>
  <c r="AI1328" i="2"/>
  <c r="AN1327" i="2"/>
  <c r="AO1327" i="2"/>
  <c r="AO1326" i="2"/>
  <c r="AA1325" i="2"/>
  <c r="AF1322" i="2"/>
  <c r="AG1322" i="2"/>
  <c r="AH1322" i="2"/>
  <c r="AK1322" i="2"/>
  <c r="AI1320" i="2"/>
  <c r="AN1319" i="2"/>
  <c r="AO1319" i="2" s="1"/>
  <c r="AO1318" i="2"/>
  <c r="AA1317" i="2"/>
  <c r="AF1314" i="2"/>
  <c r="AG1314" i="2"/>
  <c r="AH1314" i="2"/>
  <c r="AK1314" i="2"/>
  <c r="AI1312" i="2"/>
  <c r="AN1311" i="2"/>
  <c r="AO1311" i="2" s="1"/>
  <c r="AO1310" i="2"/>
  <c r="AA1309" i="2"/>
  <c r="AF1306" i="2"/>
  <c r="AG1306" i="2"/>
  <c r="AH1306" i="2"/>
  <c r="AK1306" i="2"/>
  <c r="AI1304" i="2"/>
  <c r="AN1303" i="2"/>
  <c r="AO1303" i="2"/>
  <c r="AO1302" i="2"/>
  <c r="AA1301" i="2"/>
  <c r="AF1298" i="2"/>
  <c r="AG1298" i="2"/>
  <c r="AH1298" i="2"/>
  <c r="AK1298" i="2"/>
  <c r="AI1296" i="2"/>
  <c r="AN1295" i="2"/>
  <c r="AO1295" i="2"/>
  <c r="AO1294" i="2"/>
  <c r="AA1293" i="2"/>
  <c r="AF1290" i="2"/>
  <c r="AG1290" i="2"/>
  <c r="AH1290" i="2"/>
  <c r="AK1290" i="2"/>
  <c r="AI1288" i="2"/>
  <c r="AN1287" i="2"/>
  <c r="AO1287" i="2" s="1"/>
  <c r="AO1286" i="2"/>
  <c r="AA1285" i="2"/>
  <c r="AF1282" i="2"/>
  <c r="AG1282" i="2"/>
  <c r="AH1282" i="2"/>
  <c r="AK1282" i="2"/>
  <c r="AI1280" i="2"/>
  <c r="AN1279" i="2"/>
  <c r="AO1279" i="2"/>
  <c r="AO1278" i="2"/>
  <c r="AA1277" i="2"/>
  <c r="AF1274" i="2"/>
  <c r="AG1274" i="2"/>
  <c r="AH1274" i="2"/>
  <c r="AK1274" i="2"/>
  <c r="AI1272" i="2"/>
  <c r="AN1271" i="2"/>
  <c r="AO1271" i="2"/>
  <c r="AO1270" i="2"/>
  <c r="AA1269" i="2"/>
  <c r="AF1266" i="2"/>
  <c r="AG1266" i="2"/>
  <c r="AH1266" i="2"/>
  <c r="AK1266" i="2"/>
  <c r="AI1264" i="2"/>
  <c r="AN1263" i="2"/>
  <c r="AO1263" i="2"/>
  <c r="AO1262" i="2"/>
  <c r="AF1258" i="2"/>
  <c r="AG1258" i="2"/>
  <c r="AH1258" i="2"/>
  <c r="AK1258" i="2"/>
  <c r="AI1256" i="2"/>
  <c r="AN1255" i="2"/>
  <c r="AO1255" i="2"/>
  <c r="AO1254" i="2"/>
  <c r="AF1250" i="2"/>
  <c r="AG1250" i="2"/>
  <c r="AH1250" i="2"/>
  <c r="AK1250" i="2"/>
  <c r="AI1248" i="2"/>
  <c r="AN1247" i="2"/>
  <c r="AO1247" i="2"/>
  <c r="AO1246" i="2"/>
  <c r="AF1242" i="2"/>
  <c r="AG1242" i="2"/>
  <c r="AH1242" i="2"/>
  <c r="AK1242" i="2"/>
  <c r="AI1240" i="2"/>
  <c r="AN1239" i="2"/>
  <c r="AO1239" i="2"/>
  <c r="AO1238" i="2"/>
  <c r="AF1234" i="2"/>
  <c r="AG1234" i="2"/>
  <c r="AH1234" i="2"/>
  <c r="AK1234" i="2"/>
  <c r="AI1232" i="2"/>
  <c r="AN1231" i="2"/>
  <c r="AO1231" i="2"/>
  <c r="AO1230" i="2"/>
  <c r="AF1226" i="2"/>
  <c r="AG1226" i="2"/>
  <c r="AH1226" i="2"/>
  <c r="AK1226" i="2"/>
  <c r="AI1224" i="2"/>
  <c r="AN1223" i="2"/>
  <c r="AO1223" i="2"/>
  <c r="AO1222" i="2"/>
  <c r="AF1218" i="2"/>
  <c r="AG1218" i="2"/>
  <c r="AH1218" i="2"/>
  <c r="AK1218" i="2"/>
  <c r="AI1216" i="2"/>
  <c r="AN1215" i="2"/>
  <c r="AO1215" i="2"/>
  <c r="AO1214" i="2"/>
  <c r="AA1213" i="2"/>
  <c r="AF1210" i="2"/>
  <c r="AG1210" i="2"/>
  <c r="AH1210" i="2"/>
  <c r="AK1210" i="2"/>
  <c r="AI1208" i="2"/>
  <c r="AN1207" i="2"/>
  <c r="AO1207" i="2" s="1"/>
  <c r="AO1206" i="2"/>
  <c r="AF1202" i="2"/>
  <c r="AG1202" i="2"/>
  <c r="AH1202" i="2"/>
  <c r="AK1202" i="2"/>
  <c r="AI1200" i="2"/>
  <c r="AN1199" i="2"/>
  <c r="AO1199" i="2" s="1"/>
  <c r="AO1198" i="2"/>
  <c r="AF1194" i="2"/>
  <c r="AG1194" i="2"/>
  <c r="AH1194" i="2"/>
  <c r="AK1194" i="2"/>
  <c r="AI1192" i="2"/>
  <c r="AN1191" i="2"/>
  <c r="AO1191" i="2" s="1"/>
  <c r="AO1190" i="2"/>
  <c r="AF1186" i="2"/>
  <c r="AG1186" i="2"/>
  <c r="AH1186" i="2"/>
  <c r="AK1186" i="2"/>
  <c r="AN1182" i="2"/>
  <c r="AO1182" i="2" s="1"/>
  <c r="AA1179" i="2"/>
  <c r="AN1177" i="2"/>
  <c r="AO1177" i="2"/>
  <c r="AI1175" i="2"/>
  <c r="AJ1175" i="2"/>
  <c r="AK1175" i="2"/>
  <c r="AI1174" i="2"/>
  <c r="X1173" i="2"/>
  <c r="Y1173" i="2"/>
  <c r="Z1173" i="2"/>
  <c r="AN1171" i="2"/>
  <c r="AO1171" i="2" s="1"/>
  <c r="AN1166" i="2"/>
  <c r="AO1166" i="2" s="1"/>
  <c r="AA1163" i="2"/>
  <c r="AN1161" i="2"/>
  <c r="AO1161" i="2" s="1"/>
  <c r="AI1159" i="2"/>
  <c r="AJ1159" i="2"/>
  <c r="AK1159" i="2"/>
  <c r="AI1158" i="2"/>
  <c r="X1157" i="2"/>
  <c r="AA1157" i="2" s="1"/>
  <c r="Y1157" i="2"/>
  <c r="Z1157" i="2"/>
  <c r="AN1155" i="2"/>
  <c r="AO1155" i="2"/>
  <c r="AN1150" i="2"/>
  <c r="AO1150" i="2"/>
  <c r="AA1147" i="2"/>
  <c r="AA1146" i="2"/>
  <c r="AN1145" i="2"/>
  <c r="AO1145" i="2" s="1"/>
  <c r="AI1143" i="2"/>
  <c r="AJ1143" i="2"/>
  <c r="AK1143" i="2"/>
  <c r="AI1142" i="2"/>
  <c r="X1141" i="2"/>
  <c r="Y1141" i="2"/>
  <c r="Z1141" i="2"/>
  <c r="AN1139" i="2"/>
  <c r="AO1139" i="2" s="1"/>
  <c r="AK1041" i="2"/>
  <c r="AI1041" i="2"/>
  <c r="AJ1041" i="2"/>
  <c r="Z1023" i="2"/>
  <c r="X1023" i="2"/>
  <c r="Y1023" i="2"/>
  <c r="AN998" i="2"/>
  <c r="AO998" i="2" s="1"/>
  <c r="AN996" i="2"/>
  <c r="AO996" i="2" s="1"/>
  <c r="AN607" i="2"/>
  <c r="AO607" i="2" s="1"/>
  <c r="AN1477" i="2"/>
  <c r="AO1477" i="2" s="1"/>
  <c r="AA1475" i="2"/>
  <c r="AF1472" i="2"/>
  <c r="AG1472" i="2"/>
  <c r="AH1472" i="2"/>
  <c r="AK1472" i="2"/>
  <c r="AN1469" i="2"/>
  <c r="AO1469" i="2" s="1"/>
  <c r="AA1467" i="2"/>
  <c r="AF1464" i="2"/>
  <c r="AG1464" i="2"/>
  <c r="AH1464" i="2"/>
  <c r="AK1464" i="2"/>
  <c r="AN1461" i="2"/>
  <c r="AO1461" i="2" s="1"/>
  <c r="AA1459" i="2"/>
  <c r="AF1456" i="2"/>
  <c r="AG1456" i="2"/>
  <c r="AH1456" i="2"/>
  <c r="AK1456" i="2"/>
  <c r="AN1453" i="2"/>
  <c r="AO1453" i="2" s="1"/>
  <c r="AA1451" i="2"/>
  <c r="AF1448" i="2"/>
  <c r="AG1448" i="2"/>
  <c r="AH1448" i="2"/>
  <c r="AK1448" i="2"/>
  <c r="AN1445" i="2"/>
  <c r="AO1445" i="2" s="1"/>
  <c r="AA1443" i="2"/>
  <c r="AF1440" i="2"/>
  <c r="AG1440" i="2"/>
  <c r="AH1440" i="2"/>
  <c r="AK1440" i="2"/>
  <c r="AN1437" i="2"/>
  <c r="AO1437" i="2" s="1"/>
  <c r="AA1435" i="2"/>
  <c r="AF1432" i="2"/>
  <c r="AG1432" i="2"/>
  <c r="AH1432" i="2"/>
  <c r="AK1432" i="2"/>
  <c r="AN1429" i="2"/>
  <c r="AO1429" i="2" s="1"/>
  <c r="AA1427" i="2"/>
  <c r="AF1424" i="2"/>
  <c r="AG1424" i="2"/>
  <c r="AH1424" i="2"/>
  <c r="AK1424" i="2"/>
  <c r="AN1421" i="2"/>
  <c r="AO1421" i="2" s="1"/>
  <c r="AA1419" i="2"/>
  <c r="AF1416" i="2"/>
  <c r="AG1416" i="2"/>
  <c r="AH1416" i="2"/>
  <c r="AK1416" i="2"/>
  <c r="AN1413" i="2"/>
  <c r="AO1413" i="2" s="1"/>
  <c r="AA1411" i="2"/>
  <c r="AF1408" i="2"/>
  <c r="AG1408" i="2"/>
  <c r="AH1408" i="2"/>
  <c r="AK1408" i="2"/>
  <c r="AN1405" i="2"/>
  <c r="AO1405" i="2" s="1"/>
  <c r="AA1403" i="2"/>
  <c r="AF1400" i="2"/>
  <c r="AG1400" i="2"/>
  <c r="AH1400" i="2"/>
  <c r="AK1400" i="2"/>
  <c r="AN1397" i="2"/>
  <c r="AO1397" i="2" s="1"/>
  <c r="AF1392" i="2"/>
  <c r="AG1392" i="2"/>
  <c r="AH1392" i="2"/>
  <c r="AK1392" i="2"/>
  <c r="AN1389" i="2"/>
  <c r="AO1389" i="2"/>
  <c r="AF1384" i="2"/>
  <c r="AG1384" i="2"/>
  <c r="AH1384" i="2"/>
  <c r="AK1384" i="2"/>
  <c r="AN1381" i="2"/>
  <c r="AO1381" i="2" s="1"/>
  <c r="AF1376" i="2"/>
  <c r="AG1376" i="2"/>
  <c r="AH1376" i="2"/>
  <c r="AK1376" i="2"/>
  <c r="AN1373" i="2"/>
  <c r="AO1373" i="2"/>
  <c r="AF1368" i="2"/>
  <c r="AG1368" i="2"/>
  <c r="AH1368" i="2"/>
  <c r="AK1368" i="2"/>
  <c r="AN1365" i="2"/>
  <c r="AO1365" i="2" s="1"/>
  <c r="AF1360" i="2"/>
  <c r="AG1360" i="2"/>
  <c r="AH1360" i="2"/>
  <c r="AK1360" i="2"/>
  <c r="AN1357" i="2"/>
  <c r="AO1357" i="2"/>
  <c r="AF1352" i="2"/>
  <c r="AG1352" i="2"/>
  <c r="AH1352" i="2"/>
  <c r="AK1352" i="2"/>
  <c r="AN1349" i="2"/>
  <c r="AO1349" i="2" s="1"/>
  <c r="AF1344" i="2"/>
  <c r="AG1344" i="2"/>
  <c r="AH1344" i="2"/>
  <c r="AK1344" i="2"/>
  <c r="AN1341" i="2"/>
  <c r="AO1341" i="2"/>
  <c r="AA1339" i="2"/>
  <c r="AF1336" i="2"/>
  <c r="AG1336" i="2"/>
  <c r="AH1336" i="2"/>
  <c r="AK1336" i="2"/>
  <c r="AN1333" i="2"/>
  <c r="AO1333" i="2"/>
  <c r="AA1331" i="2"/>
  <c r="AF1328" i="2"/>
  <c r="AG1328" i="2"/>
  <c r="AH1328" i="2"/>
  <c r="AK1328" i="2"/>
  <c r="AN1325" i="2"/>
  <c r="AO1325" i="2"/>
  <c r="AA1323" i="2"/>
  <c r="AF1320" i="2"/>
  <c r="AG1320" i="2"/>
  <c r="AH1320" i="2"/>
  <c r="AK1320" i="2"/>
  <c r="AN1317" i="2"/>
  <c r="AO1317" i="2"/>
  <c r="AA1315" i="2"/>
  <c r="AF1312" i="2"/>
  <c r="AG1312" i="2"/>
  <c r="AH1312" i="2"/>
  <c r="AK1312" i="2"/>
  <c r="AN1309" i="2"/>
  <c r="AO1309" i="2"/>
  <c r="AA1307" i="2"/>
  <c r="AF1304" i="2"/>
  <c r="AG1304" i="2"/>
  <c r="AH1304" i="2"/>
  <c r="AK1304" i="2"/>
  <c r="AN1301" i="2"/>
  <c r="AO1301" i="2"/>
  <c r="AA1299" i="2"/>
  <c r="AF1296" i="2"/>
  <c r="AG1296" i="2"/>
  <c r="AH1296" i="2"/>
  <c r="AK1296" i="2"/>
  <c r="AN1293" i="2"/>
  <c r="AO1293" i="2"/>
  <c r="AA1291" i="2"/>
  <c r="AF1288" i="2"/>
  <c r="AG1288" i="2"/>
  <c r="AH1288" i="2"/>
  <c r="AK1288" i="2"/>
  <c r="AN1285" i="2"/>
  <c r="AO1285" i="2"/>
  <c r="AA1283" i="2"/>
  <c r="AF1280" i="2"/>
  <c r="AG1280" i="2"/>
  <c r="AH1280" i="2"/>
  <c r="AK1280" i="2"/>
  <c r="AN1277" i="2"/>
  <c r="AO1277" i="2"/>
  <c r="AA1275" i="2"/>
  <c r="AF1272" i="2"/>
  <c r="AG1272" i="2"/>
  <c r="AH1272" i="2"/>
  <c r="AK1272" i="2"/>
  <c r="AN1269" i="2"/>
  <c r="AO1269" i="2"/>
  <c r="AA1267" i="2"/>
  <c r="AF1264" i="2"/>
  <c r="AG1264" i="2"/>
  <c r="AH1264" i="2"/>
  <c r="AK1264" i="2"/>
  <c r="AN1261" i="2"/>
  <c r="AO1261" i="2"/>
  <c r="AF1256" i="2"/>
  <c r="AG1256" i="2"/>
  <c r="AH1256" i="2"/>
  <c r="AK1256" i="2"/>
  <c r="AN1253" i="2"/>
  <c r="AO1253" i="2" s="1"/>
  <c r="AF1248" i="2"/>
  <c r="AG1248" i="2"/>
  <c r="AH1248" i="2"/>
  <c r="AK1248" i="2"/>
  <c r="AN1245" i="2"/>
  <c r="AO1245" i="2"/>
  <c r="AF1240" i="2"/>
  <c r="AG1240" i="2"/>
  <c r="AH1240" i="2"/>
  <c r="AK1240" i="2"/>
  <c r="AN1237" i="2"/>
  <c r="AO1237" i="2" s="1"/>
  <c r="AF1232" i="2"/>
  <c r="AG1232" i="2"/>
  <c r="AH1232" i="2"/>
  <c r="AK1232" i="2"/>
  <c r="AN1229" i="2"/>
  <c r="AO1229" i="2"/>
  <c r="AO1228" i="2"/>
  <c r="AF1224" i="2"/>
  <c r="AG1224" i="2"/>
  <c r="AH1224" i="2"/>
  <c r="AK1224" i="2"/>
  <c r="AN1221" i="2"/>
  <c r="AO1221" i="2" s="1"/>
  <c r="AF1216" i="2"/>
  <c r="AG1216" i="2"/>
  <c r="AH1216" i="2"/>
  <c r="AK1216" i="2"/>
  <c r="AN1213" i="2"/>
  <c r="AO1213" i="2" s="1"/>
  <c r="AF1208" i="2"/>
  <c r="AG1208" i="2"/>
  <c r="AH1208" i="2"/>
  <c r="AK1208" i="2"/>
  <c r="AN1205" i="2"/>
  <c r="AO1205" i="2" s="1"/>
  <c r="AF1200" i="2"/>
  <c r="AG1200" i="2"/>
  <c r="AH1200" i="2"/>
  <c r="AK1200" i="2"/>
  <c r="AN1197" i="2"/>
  <c r="AO1197" i="2" s="1"/>
  <c r="AF1192" i="2"/>
  <c r="AG1192" i="2"/>
  <c r="AH1192" i="2"/>
  <c r="AK1192" i="2"/>
  <c r="AN1189" i="2"/>
  <c r="AO1189" i="2" s="1"/>
  <c r="AA1187" i="2"/>
  <c r="AN1183" i="2"/>
  <c r="AO1183" i="2" s="1"/>
  <c r="AN1178" i="2"/>
  <c r="AO1178" i="2" s="1"/>
  <c r="AN1173" i="2"/>
  <c r="AO1173" i="2"/>
  <c r="AI1171" i="2"/>
  <c r="AJ1171" i="2"/>
  <c r="AK1171" i="2"/>
  <c r="AI1170" i="2"/>
  <c r="X1169" i="2"/>
  <c r="Y1169" i="2"/>
  <c r="Z1169" i="2"/>
  <c r="AN1167" i="2"/>
  <c r="AO1167" i="2" s="1"/>
  <c r="AN1162" i="2"/>
  <c r="AO1162" i="2" s="1"/>
  <c r="AN1157" i="2"/>
  <c r="AO1157" i="2" s="1"/>
  <c r="AI1155" i="2"/>
  <c r="AJ1155" i="2"/>
  <c r="AK1155" i="2"/>
  <c r="AI1154" i="2"/>
  <c r="X1153" i="2"/>
  <c r="Y1153" i="2"/>
  <c r="Z1153" i="2"/>
  <c r="AN1151" i="2"/>
  <c r="AO1151" i="2" s="1"/>
  <c r="AN1146" i="2"/>
  <c r="AO1146" i="2" s="1"/>
  <c r="AA1142" i="2"/>
  <c r="AN1141" i="2"/>
  <c r="AO1141" i="2" s="1"/>
  <c r="AI1139" i="2"/>
  <c r="AJ1139" i="2"/>
  <c r="AK1139" i="2"/>
  <c r="AI1138" i="2"/>
  <c r="Z1135" i="2"/>
  <c r="X1135" i="2"/>
  <c r="AA1135" i="2" s="1"/>
  <c r="Y1135" i="2"/>
  <c r="Z1127" i="2"/>
  <c r="X1127" i="2"/>
  <c r="Y1127" i="2"/>
  <c r="Z1119" i="2"/>
  <c r="X1119" i="2"/>
  <c r="Y1119" i="2"/>
  <c r="Z1111" i="2"/>
  <c r="X1111" i="2"/>
  <c r="Y1111" i="2"/>
  <c r="Z1103" i="2"/>
  <c r="X1103" i="2"/>
  <c r="AA1103" i="2" s="1"/>
  <c r="Y1103" i="2"/>
  <c r="Z1095" i="2"/>
  <c r="X1095" i="2"/>
  <c r="AA1095" i="2" s="1"/>
  <c r="Y1095" i="2"/>
  <c r="Z1087" i="2"/>
  <c r="X1087" i="2"/>
  <c r="AA1087" i="2" s="1"/>
  <c r="Y1087" i="2"/>
  <c r="AN1046" i="2"/>
  <c r="AO1046" i="2" s="1"/>
  <c r="Z1043" i="2"/>
  <c r="X1043" i="2"/>
  <c r="Y1043" i="2"/>
  <c r="AN1014" i="2"/>
  <c r="AO1014" i="2" s="1"/>
  <c r="AN1012" i="2"/>
  <c r="AO1012" i="2"/>
  <c r="AJ991" i="2"/>
  <c r="AI991" i="2"/>
  <c r="AI988" i="2"/>
  <c r="AJ988" i="2"/>
  <c r="AK988" i="2"/>
  <c r="AJ975" i="2"/>
  <c r="AI975" i="2"/>
  <c r="AI972" i="2"/>
  <c r="AJ972" i="2"/>
  <c r="AK972" i="2"/>
  <c r="AJ959" i="2"/>
  <c r="AI959" i="2"/>
  <c r="AI956" i="2"/>
  <c r="AJ956" i="2"/>
  <c r="AK956" i="2"/>
  <c r="AJ943" i="2"/>
  <c r="AI943" i="2"/>
  <c r="AI940" i="2"/>
  <c r="AJ940" i="2"/>
  <c r="AK940" i="2"/>
  <c r="AJ927" i="2"/>
  <c r="AI927" i="2"/>
  <c r="AI924" i="2"/>
  <c r="AJ924" i="2"/>
  <c r="AK924" i="2"/>
  <c r="AK1570" i="2"/>
  <c r="AK1569" i="2"/>
  <c r="Y1566" i="2"/>
  <c r="Z1566" i="2"/>
  <c r="Y1564" i="2"/>
  <c r="AA1564" i="2" s="1"/>
  <c r="Z1564" i="2"/>
  <c r="Y1562" i="2"/>
  <c r="Z1562" i="2"/>
  <c r="Y1560" i="2"/>
  <c r="AA1560" i="2" s="1"/>
  <c r="Z1560" i="2"/>
  <c r="Y1558" i="2"/>
  <c r="Z1558" i="2"/>
  <c r="Y1556" i="2"/>
  <c r="AA1556" i="2" s="1"/>
  <c r="Z1556" i="2"/>
  <c r="Y1554" i="2"/>
  <c r="Z1554" i="2"/>
  <c r="Y1552" i="2"/>
  <c r="AA1552" i="2" s="1"/>
  <c r="Z1552" i="2"/>
  <c r="Y1550" i="2"/>
  <c r="Z1550" i="2"/>
  <c r="Y1548" i="2"/>
  <c r="AA1548" i="2" s="1"/>
  <c r="Z1548" i="2"/>
  <c r="Y1546" i="2"/>
  <c r="Z1546" i="2"/>
  <c r="Y1544" i="2"/>
  <c r="AA1544" i="2" s="1"/>
  <c r="Z1544" i="2"/>
  <c r="Y1542" i="2"/>
  <c r="Z1542" i="2"/>
  <c r="Y1540" i="2"/>
  <c r="AA1540" i="2" s="1"/>
  <c r="Z1540" i="2"/>
  <c r="Y1538" i="2"/>
  <c r="Z1538" i="2"/>
  <c r="Y1536" i="2"/>
  <c r="AA1536" i="2" s="1"/>
  <c r="Z1536" i="2"/>
  <c r="Y1534" i="2"/>
  <c r="Z1534" i="2"/>
  <c r="Y1532" i="2"/>
  <c r="AA1532" i="2" s="1"/>
  <c r="Z1532" i="2"/>
  <c r="Y1530" i="2"/>
  <c r="Z1530" i="2"/>
  <c r="Y1528" i="2"/>
  <c r="Z1528" i="2"/>
  <c r="Y1526" i="2"/>
  <c r="Z1526" i="2"/>
  <c r="Y1524" i="2"/>
  <c r="AA1524" i="2" s="1"/>
  <c r="Z1524" i="2"/>
  <c r="Y1522" i="2"/>
  <c r="Z1522" i="2"/>
  <c r="Y1520" i="2"/>
  <c r="Z1520" i="2"/>
  <c r="Y1518" i="2"/>
  <c r="Z1518" i="2"/>
  <c r="Y1516" i="2"/>
  <c r="Z1516" i="2"/>
  <c r="Y1514" i="2"/>
  <c r="Z1514" i="2"/>
  <c r="Y1512" i="2"/>
  <c r="Z1512" i="2"/>
  <c r="Y1510" i="2"/>
  <c r="Z1510" i="2"/>
  <c r="Y1508" i="2"/>
  <c r="Z1508" i="2"/>
  <c r="Y1506" i="2"/>
  <c r="Z1506" i="2"/>
  <c r="Y1504" i="2"/>
  <c r="AA1504" i="2" s="1"/>
  <c r="Z1504" i="2"/>
  <c r="Y1502" i="2"/>
  <c r="Z1502" i="2"/>
  <c r="Y1500" i="2"/>
  <c r="Z1500" i="2"/>
  <c r="Y1498" i="2"/>
  <c r="Z1498" i="2"/>
  <c r="Y1496" i="2"/>
  <c r="Z1496" i="2"/>
  <c r="Y1494" i="2"/>
  <c r="Z1494" i="2"/>
  <c r="Y1492" i="2"/>
  <c r="Z1492" i="2"/>
  <c r="Y1490" i="2"/>
  <c r="Z1490" i="2"/>
  <c r="Y1488" i="2"/>
  <c r="Z1488" i="2"/>
  <c r="Y1486" i="2"/>
  <c r="Z1486" i="2"/>
  <c r="Y1484" i="2"/>
  <c r="Z1484" i="2"/>
  <c r="Y1482" i="2"/>
  <c r="Z1482" i="2"/>
  <c r="Y1480" i="2"/>
  <c r="AA1480" i="2" s="1"/>
  <c r="Z1480" i="2"/>
  <c r="AF1478" i="2"/>
  <c r="AG1478" i="2"/>
  <c r="AH1478" i="2"/>
  <c r="AK1478" i="2"/>
  <c r="AN1475" i="2"/>
  <c r="AO1475" i="2" s="1"/>
  <c r="AF1470" i="2"/>
  <c r="AG1470" i="2"/>
  <c r="AH1470" i="2"/>
  <c r="AK1470" i="2"/>
  <c r="AN1467" i="2"/>
  <c r="AO1467" i="2" s="1"/>
  <c r="AF1462" i="2"/>
  <c r="AG1462" i="2"/>
  <c r="AH1462" i="2"/>
  <c r="AK1462" i="2"/>
  <c r="AN1459" i="2"/>
  <c r="AO1459" i="2" s="1"/>
  <c r="AF1454" i="2"/>
  <c r="AG1454" i="2"/>
  <c r="AH1454" i="2"/>
  <c r="AK1454" i="2"/>
  <c r="AN1451" i="2"/>
  <c r="AO1451" i="2" s="1"/>
  <c r="AF1446" i="2"/>
  <c r="AG1446" i="2"/>
  <c r="AH1446" i="2"/>
  <c r="AK1446" i="2"/>
  <c r="AN1443" i="2"/>
  <c r="AO1443" i="2" s="1"/>
  <c r="AF1438" i="2"/>
  <c r="AG1438" i="2"/>
  <c r="AH1438" i="2"/>
  <c r="AK1438" i="2"/>
  <c r="AN1435" i="2"/>
  <c r="AO1435" i="2"/>
  <c r="AF1430" i="2"/>
  <c r="AG1430" i="2"/>
  <c r="AH1430" i="2"/>
  <c r="AK1430" i="2"/>
  <c r="AN1427" i="2"/>
  <c r="AO1427" i="2" s="1"/>
  <c r="AF1422" i="2"/>
  <c r="AG1422" i="2"/>
  <c r="AH1422" i="2"/>
  <c r="AK1422" i="2"/>
  <c r="AN1419" i="2"/>
  <c r="AO1419" i="2"/>
  <c r="AF1414" i="2"/>
  <c r="AG1414" i="2"/>
  <c r="AH1414" i="2"/>
  <c r="AK1414" i="2"/>
  <c r="AN1411" i="2"/>
  <c r="AO1411" i="2" s="1"/>
  <c r="AF1406" i="2"/>
  <c r="AG1406" i="2"/>
  <c r="AH1406" i="2"/>
  <c r="AK1406" i="2"/>
  <c r="AN1403" i="2"/>
  <c r="AO1403" i="2"/>
  <c r="AF1398" i="2"/>
  <c r="AG1398" i="2"/>
  <c r="AH1398" i="2"/>
  <c r="AK1398" i="2"/>
  <c r="AN1395" i="2"/>
  <c r="AO1395" i="2" s="1"/>
  <c r="AF1390" i="2"/>
  <c r="AG1390" i="2"/>
  <c r="AH1390" i="2"/>
  <c r="AK1390" i="2"/>
  <c r="AN1387" i="2"/>
  <c r="AO1387" i="2"/>
  <c r="AF1382" i="2"/>
  <c r="AG1382" i="2"/>
  <c r="AH1382" i="2"/>
  <c r="AK1382" i="2"/>
  <c r="AN1379" i="2"/>
  <c r="AO1379" i="2" s="1"/>
  <c r="AF1374" i="2"/>
  <c r="AG1374" i="2"/>
  <c r="AH1374" i="2"/>
  <c r="AK1374" i="2"/>
  <c r="AN1371" i="2"/>
  <c r="AO1371" i="2"/>
  <c r="AF1366" i="2"/>
  <c r="AG1366" i="2"/>
  <c r="AH1366" i="2"/>
  <c r="AK1366" i="2"/>
  <c r="AN1363" i="2"/>
  <c r="AO1363" i="2" s="1"/>
  <c r="AF1358" i="2"/>
  <c r="AG1358" i="2"/>
  <c r="AH1358" i="2"/>
  <c r="AK1358" i="2"/>
  <c r="AN1355" i="2"/>
  <c r="AO1355" i="2"/>
  <c r="AF1350" i="2"/>
  <c r="AG1350" i="2"/>
  <c r="AH1350" i="2"/>
  <c r="AK1350" i="2"/>
  <c r="AN1347" i="2"/>
  <c r="AO1347" i="2" s="1"/>
  <c r="AF1342" i="2"/>
  <c r="AG1342" i="2"/>
  <c r="AH1342" i="2"/>
  <c r="AK1342" i="2"/>
  <c r="AN1339" i="2"/>
  <c r="AO1339" i="2"/>
  <c r="AF1334" i="2"/>
  <c r="AG1334" i="2"/>
  <c r="AH1334" i="2"/>
  <c r="AK1334" i="2"/>
  <c r="AN1331" i="2"/>
  <c r="AO1331" i="2" s="1"/>
  <c r="AF1326" i="2"/>
  <c r="AG1326" i="2"/>
  <c r="AH1326" i="2"/>
  <c r="AK1326" i="2"/>
  <c r="AN1323" i="2"/>
  <c r="AO1323" i="2"/>
  <c r="AF1318" i="2"/>
  <c r="AG1318" i="2"/>
  <c r="AH1318" i="2"/>
  <c r="AK1318" i="2"/>
  <c r="AN1315" i="2"/>
  <c r="AO1315" i="2" s="1"/>
  <c r="AF1310" i="2"/>
  <c r="AG1310" i="2"/>
  <c r="AH1310" i="2"/>
  <c r="AK1310" i="2"/>
  <c r="AN1307" i="2"/>
  <c r="AO1307" i="2" s="1"/>
  <c r="AF1302" i="2"/>
  <c r="AG1302" i="2"/>
  <c r="AH1302" i="2"/>
  <c r="AK1302" i="2"/>
  <c r="AN1299" i="2"/>
  <c r="AO1299" i="2" s="1"/>
  <c r="AF1294" i="2"/>
  <c r="AG1294" i="2"/>
  <c r="AH1294" i="2"/>
  <c r="AK1294" i="2"/>
  <c r="AN1291" i="2"/>
  <c r="AO1291" i="2" s="1"/>
  <c r="AF1286" i="2"/>
  <c r="AG1286" i="2"/>
  <c r="AH1286" i="2"/>
  <c r="AK1286" i="2"/>
  <c r="AN1283" i="2"/>
  <c r="AO1283" i="2" s="1"/>
  <c r="AF1278" i="2"/>
  <c r="AG1278" i="2"/>
  <c r="AH1278" i="2"/>
  <c r="AK1278" i="2"/>
  <c r="AN1275" i="2"/>
  <c r="AO1275" i="2" s="1"/>
  <c r="AF1270" i="2"/>
  <c r="AG1270" i="2"/>
  <c r="AH1270" i="2"/>
  <c r="AK1270" i="2"/>
  <c r="AN1267" i="2"/>
  <c r="AO1267" i="2" s="1"/>
  <c r="AF1262" i="2"/>
  <c r="AG1262" i="2"/>
  <c r="AH1262" i="2"/>
  <c r="AK1262" i="2"/>
  <c r="AN1259" i="2"/>
  <c r="AO1259" i="2" s="1"/>
  <c r="AF1254" i="2"/>
  <c r="AG1254" i="2"/>
  <c r="AH1254" i="2"/>
  <c r="AK1254" i="2"/>
  <c r="AN1251" i="2"/>
  <c r="AO1251" i="2" s="1"/>
  <c r="AF1246" i="2"/>
  <c r="AG1246" i="2"/>
  <c r="AH1246" i="2"/>
  <c r="AK1246" i="2"/>
  <c r="AN1243" i="2"/>
  <c r="AO1243" i="2" s="1"/>
  <c r="AF1238" i="2"/>
  <c r="AG1238" i="2"/>
  <c r="AH1238" i="2"/>
  <c r="AK1238" i="2"/>
  <c r="AN1235" i="2"/>
  <c r="AO1235" i="2" s="1"/>
  <c r="AF1230" i="2"/>
  <c r="AG1230" i="2"/>
  <c r="AH1230" i="2"/>
  <c r="AK1230" i="2"/>
  <c r="AN1227" i="2"/>
  <c r="AO1227" i="2" s="1"/>
  <c r="AF1222" i="2"/>
  <c r="AG1222" i="2"/>
  <c r="AH1222" i="2"/>
  <c r="AK1222" i="2"/>
  <c r="AN1219" i="2"/>
  <c r="AO1219" i="2" s="1"/>
  <c r="AF1214" i="2"/>
  <c r="AG1214" i="2"/>
  <c r="AH1214" i="2"/>
  <c r="AK1214" i="2"/>
  <c r="AN1211" i="2"/>
  <c r="AO1211" i="2"/>
  <c r="AF1206" i="2"/>
  <c r="AG1206" i="2"/>
  <c r="AH1206" i="2"/>
  <c r="AK1206" i="2"/>
  <c r="AN1203" i="2"/>
  <c r="AO1203" i="2" s="1"/>
  <c r="AF1198" i="2"/>
  <c r="AG1198" i="2"/>
  <c r="AH1198" i="2"/>
  <c r="AK1198" i="2"/>
  <c r="AN1195" i="2"/>
  <c r="AO1195" i="2" s="1"/>
  <c r="AF1190" i="2"/>
  <c r="AG1190" i="2"/>
  <c r="AH1190" i="2"/>
  <c r="AK1190" i="2"/>
  <c r="AN1187" i="2"/>
  <c r="AO1187" i="2" s="1"/>
  <c r="AI1183" i="2"/>
  <c r="AJ1183" i="2"/>
  <c r="AK1183" i="2"/>
  <c r="AI1182" i="2"/>
  <c r="X1181" i="2"/>
  <c r="Y1181" i="2"/>
  <c r="Z1181" i="2"/>
  <c r="AN1179" i="2"/>
  <c r="AO1179" i="2"/>
  <c r="AN1174" i="2"/>
  <c r="AO1174" i="2" s="1"/>
  <c r="AN1169" i="2"/>
  <c r="AO1169" i="2" s="1"/>
  <c r="AI1167" i="2"/>
  <c r="AJ1167" i="2"/>
  <c r="AK1167" i="2"/>
  <c r="AI1166" i="2"/>
  <c r="X1165" i="2"/>
  <c r="AA1165" i="2" s="1"/>
  <c r="Y1165" i="2"/>
  <c r="Z1165" i="2"/>
  <c r="AN1163" i="2"/>
  <c r="AO1163" i="2"/>
  <c r="AN1158" i="2"/>
  <c r="AO1158" i="2" s="1"/>
  <c r="AN1153" i="2"/>
  <c r="AO1153" i="2" s="1"/>
  <c r="AI1151" i="2"/>
  <c r="AJ1151" i="2"/>
  <c r="AK1151" i="2"/>
  <c r="AI1150" i="2"/>
  <c r="X1149" i="2"/>
  <c r="Y1149" i="2"/>
  <c r="Z1149" i="2"/>
  <c r="AN1147" i="2"/>
  <c r="AO1147" i="2"/>
  <c r="AN1142" i="2"/>
  <c r="AO1142" i="2" s="1"/>
  <c r="AN1136" i="2"/>
  <c r="AO1136" i="2" s="1"/>
  <c r="AI1130" i="2"/>
  <c r="AK1130" i="2"/>
  <c r="AN1128" i="2"/>
  <c r="AO1128" i="2" s="1"/>
  <c r="AI1122" i="2"/>
  <c r="AK1122" i="2"/>
  <c r="AN1120" i="2"/>
  <c r="AO1120" i="2" s="1"/>
  <c r="AI1114" i="2"/>
  <c r="AK1114" i="2"/>
  <c r="AN1112" i="2"/>
  <c r="AO1112" i="2" s="1"/>
  <c r="AI1106" i="2"/>
  <c r="AK1106" i="2"/>
  <c r="AN1104" i="2"/>
  <c r="AO1104" i="2" s="1"/>
  <c r="AI1098" i="2"/>
  <c r="AK1098" i="2"/>
  <c r="AN1096" i="2"/>
  <c r="AO1096" i="2" s="1"/>
  <c r="AI1090" i="2"/>
  <c r="AK1090" i="2"/>
  <c r="AN1088" i="2"/>
  <c r="AO1088" i="2" s="1"/>
  <c r="AN1030" i="2"/>
  <c r="AO1030" i="2" s="1"/>
  <c r="AN1028" i="2"/>
  <c r="AO1028" i="2" s="1"/>
  <c r="AK1005" i="2"/>
  <c r="AI1005" i="2"/>
  <c r="AJ1005" i="2"/>
  <c r="AG1003" i="2"/>
  <c r="AF1003" i="2"/>
  <c r="AH1003" i="2"/>
  <c r="AJ907" i="2"/>
  <c r="AI907" i="2"/>
  <c r="AO892" i="2"/>
  <c r="AN892" i="2"/>
  <c r="AN876" i="2"/>
  <c r="AO876" i="2" s="1"/>
  <c r="AO860" i="2"/>
  <c r="AN860" i="2"/>
  <c r="AN844" i="2"/>
  <c r="AO844" i="2" s="1"/>
  <c r="AO828" i="2"/>
  <c r="AN828" i="2"/>
  <c r="AN812" i="2"/>
  <c r="AO812" i="2" s="1"/>
  <c r="AO796" i="2"/>
  <c r="AN796" i="2"/>
  <c r="AN764" i="2"/>
  <c r="AO764" i="2" s="1"/>
  <c r="AN757" i="2"/>
  <c r="AO757" i="2" s="1"/>
  <c r="AN679" i="2"/>
  <c r="AO679" i="2" s="1"/>
  <c r="AN677" i="2"/>
  <c r="AO677" i="2" s="1"/>
  <c r="AN675" i="2"/>
  <c r="AO675" i="2" s="1"/>
  <c r="AI1136" i="2"/>
  <c r="AK1136" i="2"/>
  <c r="Z1133" i="2"/>
  <c r="X1133" i="2"/>
  <c r="X1132" i="2"/>
  <c r="AA1132" i="2" s="1"/>
  <c r="Z1132" i="2"/>
  <c r="AK1129" i="2"/>
  <c r="AI1129" i="2"/>
  <c r="AI1128" i="2"/>
  <c r="AK1128" i="2"/>
  <c r="Z1125" i="2"/>
  <c r="X1125" i="2"/>
  <c r="X1124" i="2"/>
  <c r="AA1124" i="2" s="1"/>
  <c r="Z1124" i="2"/>
  <c r="AK1121" i="2"/>
  <c r="AI1121" i="2"/>
  <c r="AI1120" i="2"/>
  <c r="AK1120" i="2"/>
  <c r="Z1117" i="2"/>
  <c r="X1117" i="2"/>
  <c r="X1116" i="2"/>
  <c r="AA1116" i="2" s="1"/>
  <c r="Z1116" i="2"/>
  <c r="AK1113" i="2"/>
  <c r="AI1113" i="2"/>
  <c r="AI1112" i="2"/>
  <c r="AK1112" i="2"/>
  <c r="Z1109" i="2"/>
  <c r="X1109" i="2"/>
  <c r="AA1109" i="2" s="1"/>
  <c r="X1108" i="2"/>
  <c r="AA1108" i="2" s="1"/>
  <c r="Z1108" i="2"/>
  <c r="AK1105" i="2"/>
  <c r="AI1105" i="2"/>
  <c r="AI1104" i="2"/>
  <c r="AK1104" i="2"/>
  <c r="Z1101" i="2"/>
  <c r="X1101" i="2"/>
  <c r="AA1101" i="2" s="1"/>
  <c r="X1100" i="2"/>
  <c r="AA1100" i="2" s="1"/>
  <c r="Z1100" i="2"/>
  <c r="AK1097" i="2"/>
  <c r="AI1097" i="2"/>
  <c r="AI1096" i="2"/>
  <c r="AK1096" i="2"/>
  <c r="Z1093" i="2"/>
  <c r="X1093" i="2"/>
  <c r="AA1093" i="2" s="1"/>
  <c r="X1092" i="2"/>
  <c r="AA1092" i="2" s="1"/>
  <c r="Z1092" i="2"/>
  <c r="AK1089" i="2"/>
  <c r="AI1089" i="2"/>
  <c r="AI1088" i="2"/>
  <c r="AK1088" i="2"/>
  <c r="Z1085" i="2"/>
  <c r="X1085" i="2"/>
  <c r="AA1085" i="2" s="1"/>
  <c r="X1084" i="2"/>
  <c r="AA1084" i="2" s="1"/>
  <c r="Z1084" i="2"/>
  <c r="AN1082" i="2"/>
  <c r="AO1082" i="2" s="1"/>
  <c r="AK1081" i="2"/>
  <c r="AI1081" i="2"/>
  <c r="X1080" i="2"/>
  <c r="AA1080" i="2" s="1"/>
  <c r="Y1080" i="2"/>
  <c r="Z1080" i="2"/>
  <c r="AN1078" i="2"/>
  <c r="AO1078" i="2" s="1"/>
  <c r="AK1077" i="2"/>
  <c r="AI1077" i="2"/>
  <c r="X1076" i="2"/>
  <c r="AA1076" i="2" s="1"/>
  <c r="Y1076" i="2"/>
  <c r="Z1076" i="2"/>
  <c r="AN1074" i="2"/>
  <c r="AO1074" i="2" s="1"/>
  <c r="AK1073" i="2"/>
  <c r="AI1073" i="2"/>
  <c r="X1072" i="2"/>
  <c r="AA1072" i="2" s="1"/>
  <c r="Y1072" i="2"/>
  <c r="Z1072" i="2"/>
  <c r="AN1070" i="2"/>
  <c r="AO1070" i="2" s="1"/>
  <c r="AK1069" i="2"/>
  <c r="AI1069" i="2"/>
  <c r="X1068" i="2"/>
  <c r="Y1068" i="2"/>
  <c r="Z1068" i="2"/>
  <c r="AN1066" i="2"/>
  <c r="AO1066" i="2" s="1"/>
  <c r="AK1065" i="2"/>
  <c r="AI1065" i="2"/>
  <c r="X1064" i="2"/>
  <c r="Y1064" i="2"/>
  <c r="Z1064" i="2"/>
  <c r="AN1062" i="2"/>
  <c r="AO1062" i="2"/>
  <c r="AK1061" i="2"/>
  <c r="AI1061" i="2"/>
  <c r="X1060" i="2"/>
  <c r="AA1060" i="2" s="1"/>
  <c r="Y1060" i="2"/>
  <c r="Z1060" i="2"/>
  <c r="AN1058" i="2"/>
  <c r="AO1058" i="2" s="1"/>
  <c r="AK1057" i="2"/>
  <c r="AI1057" i="2"/>
  <c r="X1056" i="2"/>
  <c r="AA1056" i="2" s="1"/>
  <c r="Y1056" i="2"/>
  <c r="Z1056" i="2"/>
  <c r="AN1054" i="2"/>
  <c r="AO1054" i="2"/>
  <c r="AK1053" i="2"/>
  <c r="AI1053" i="2"/>
  <c r="X1052" i="2"/>
  <c r="AA1052" i="2" s="1"/>
  <c r="Y1052" i="2"/>
  <c r="Z1052" i="2"/>
  <c r="AN1050" i="2"/>
  <c r="AO1050" i="2" s="1"/>
  <c r="AK1049" i="2"/>
  <c r="AI1049" i="2"/>
  <c r="X1048" i="2"/>
  <c r="Y1048" i="2"/>
  <c r="Z1048" i="2"/>
  <c r="AN1044" i="2"/>
  <c r="AO1044" i="2" s="1"/>
  <c r="AG1039" i="2"/>
  <c r="AF1039" i="2"/>
  <c r="AH1039" i="2"/>
  <c r="AN1036" i="2"/>
  <c r="AO1036" i="2" s="1"/>
  <c r="AG1031" i="2"/>
  <c r="AF1031" i="2"/>
  <c r="AH1031" i="2"/>
  <c r="AN1024" i="2"/>
  <c r="AO1024" i="2"/>
  <c r="Z1019" i="2"/>
  <c r="X1019" i="2"/>
  <c r="AA1019" i="2" s="1"/>
  <c r="Y1019" i="2"/>
  <c r="AK1017" i="2"/>
  <c r="AI1017" i="2"/>
  <c r="AJ1017" i="2"/>
  <c r="AG1015" i="2"/>
  <c r="AF1015" i="2"/>
  <c r="AH1015" i="2"/>
  <c r="AN1008" i="2"/>
  <c r="AO1008" i="2" s="1"/>
  <c r="Z1003" i="2"/>
  <c r="X1003" i="2"/>
  <c r="Y1003" i="2"/>
  <c r="AK1001" i="2"/>
  <c r="AI1001" i="2"/>
  <c r="AJ1001" i="2"/>
  <c r="AG999" i="2"/>
  <c r="AF999" i="2"/>
  <c r="AH999" i="2"/>
  <c r="AN992" i="2"/>
  <c r="AO992" i="2"/>
  <c r="AI990" i="2"/>
  <c r="AJ990" i="2"/>
  <c r="AK990" i="2"/>
  <c r="AI982" i="2"/>
  <c r="AJ982" i="2"/>
  <c r="AK982" i="2"/>
  <c r="AI974" i="2"/>
  <c r="AJ974" i="2"/>
  <c r="AK974" i="2"/>
  <c r="AI966" i="2"/>
  <c r="AJ966" i="2"/>
  <c r="AK966" i="2"/>
  <c r="AI958" i="2"/>
  <c r="AJ958" i="2"/>
  <c r="AK958" i="2"/>
  <c r="AI950" i="2"/>
  <c r="AJ950" i="2"/>
  <c r="AK950" i="2"/>
  <c r="AI942" i="2"/>
  <c r="AJ942" i="2"/>
  <c r="AK942" i="2"/>
  <c r="AI934" i="2"/>
  <c r="AJ934" i="2"/>
  <c r="AK934" i="2"/>
  <c r="AI926" i="2"/>
  <c r="AJ926" i="2"/>
  <c r="AK926" i="2"/>
  <c r="AI918" i="2"/>
  <c r="AJ918" i="2"/>
  <c r="AK918" i="2"/>
  <c r="AN772" i="2"/>
  <c r="AO772" i="2" s="1"/>
  <c r="AN759" i="2"/>
  <c r="AO759" i="2" s="1"/>
  <c r="AN751" i="2"/>
  <c r="AO751" i="2" s="1"/>
  <c r="AN749" i="2"/>
  <c r="AO749" i="2" s="1"/>
  <c r="AN747" i="2"/>
  <c r="AO747" i="2" s="1"/>
  <c r="AN745" i="2"/>
  <c r="AO745" i="2" s="1"/>
  <c r="AN743" i="2"/>
  <c r="AO743" i="2" s="1"/>
  <c r="AN741" i="2"/>
  <c r="AO741" i="2" s="1"/>
  <c r="AN739" i="2"/>
  <c r="AO739" i="2" s="1"/>
  <c r="AN737" i="2"/>
  <c r="AO737" i="2" s="1"/>
  <c r="AN735" i="2"/>
  <c r="AO735" i="2" s="1"/>
  <c r="AN733" i="2"/>
  <c r="AO733" i="2" s="1"/>
  <c r="AN731" i="2"/>
  <c r="AO731" i="2" s="1"/>
  <c r="AN729" i="2"/>
  <c r="AO729" i="2" s="1"/>
  <c r="AN727" i="2"/>
  <c r="AO727" i="2" s="1"/>
  <c r="AN725" i="2"/>
  <c r="AO725" i="2" s="1"/>
  <c r="AN723" i="2"/>
  <c r="AO723" i="2" s="1"/>
  <c r="AN721" i="2"/>
  <c r="AO721" i="2" s="1"/>
  <c r="AN719" i="2"/>
  <c r="AO719" i="2" s="1"/>
  <c r="AN717" i="2"/>
  <c r="AO717" i="2" s="1"/>
  <c r="AN715" i="2"/>
  <c r="AO715" i="2" s="1"/>
  <c r="AN713" i="2"/>
  <c r="AO713" i="2" s="1"/>
  <c r="AN711" i="2"/>
  <c r="AO711" i="2" s="1"/>
  <c r="AN709" i="2"/>
  <c r="AO709" i="2" s="1"/>
  <c r="AN707" i="2"/>
  <c r="AO707" i="2" s="1"/>
  <c r="AN705" i="2"/>
  <c r="AO705" i="2" s="1"/>
  <c r="AN703" i="2"/>
  <c r="AO703" i="2" s="1"/>
  <c r="AN701" i="2"/>
  <c r="AO701" i="2" s="1"/>
  <c r="AN699" i="2"/>
  <c r="AO699" i="2" s="1"/>
  <c r="AN697" i="2"/>
  <c r="AO697" i="2" s="1"/>
  <c r="AN695" i="2"/>
  <c r="AO695" i="2" s="1"/>
  <c r="AN693" i="2"/>
  <c r="AO693" i="2" s="1"/>
  <c r="AN691" i="2"/>
  <c r="AO691" i="2" s="1"/>
  <c r="AN689" i="2"/>
  <c r="AO689" i="2" s="1"/>
  <c r="AN687" i="2"/>
  <c r="AO687" i="2" s="1"/>
  <c r="AN685" i="2"/>
  <c r="AO685" i="2" s="1"/>
  <c r="AN683" i="2"/>
  <c r="AO683" i="2" s="1"/>
  <c r="AN681" i="2"/>
  <c r="AO681" i="2" s="1"/>
  <c r="X662" i="2"/>
  <c r="AA662" i="2" s="1"/>
  <c r="Y662" i="2"/>
  <c r="Z662" i="2"/>
  <c r="AN660" i="2"/>
  <c r="AO660" i="2" s="1"/>
  <c r="AK657" i="2"/>
  <c r="AI657" i="2"/>
  <c r="AJ657" i="2"/>
  <c r="AK577" i="2"/>
  <c r="AI577" i="2"/>
  <c r="AJ577" i="2"/>
  <c r="AN520" i="2"/>
  <c r="AO520" i="2" s="1"/>
  <c r="X518" i="2"/>
  <c r="AA518" i="2" s="1"/>
  <c r="Y518" i="2"/>
  <c r="Z518" i="2"/>
  <c r="Z1478" i="2"/>
  <c r="AA1478" i="2" s="1"/>
  <c r="Z1476" i="2"/>
  <c r="Z1474" i="2"/>
  <c r="AA1474" i="2" s="1"/>
  <c r="Z1472" i="2"/>
  <c r="AA1472" i="2" s="1"/>
  <c r="Z1470" i="2"/>
  <c r="AA1470" i="2" s="1"/>
  <c r="Z1468" i="2"/>
  <c r="AA1468" i="2" s="1"/>
  <c r="Z1466" i="2"/>
  <c r="AA1466" i="2" s="1"/>
  <c r="Z1464" i="2"/>
  <c r="AA1464" i="2" s="1"/>
  <c r="Z1462" i="2"/>
  <c r="AA1462" i="2" s="1"/>
  <c r="Z1460" i="2"/>
  <c r="AA1460" i="2" s="1"/>
  <c r="Z1458" i="2"/>
  <c r="AA1458" i="2" s="1"/>
  <c r="Z1456" i="2"/>
  <c r="AA1456" i="2" s="1"/>
  <c r="Z1454" i="2"/>
  <c r="AA1454" i="2" s="1"/>
  <c r="Z1452" i="2"/>
  <c r="AA1452" i="2" s="1"/>
  <c r="Z1450" i="2"/>
  <c r="AA1450" i="2" s="1"/>
  <c r="Z1448" i="2"/>
  <c r="AA1448" i="2" s="1"/>
  <c r="Z1446" i="2"/>
  <c r="AA1446" i="2" s="1"/>
  <c r="Z1444" i="2"/>
  <c r="Z1442" i="2"/>
  <c r="AA1442" i="2" s="1"/>
  <c r="Z1440" i="2"/>
  <c r="AA1440" i="2" s="1"/>
  <c r="Z1438" i="2"/>
  <c r="AA1438" i="2" s="1"/>
  <c r="Z1436" i="2"/>
  <c r="AA1436" i="2" s="1"/>
  <c r="Z1434" i="2"/>
  <c r="AA1434" i="2" s="1"/>
  <c r="Z1432" i="2"/>
  <c r="AA1432" i="2" s="1"/>
  <c r="Z1430" i="2"/>
  <c r="AA1430" i="2" s="1"/>
  <c r="Z1428" i="2"/>
  <c r="AA1428" i="2" s="1"/>
  <c r="Z1426" i="2"/>
  <c r="AA1426" i="2" s="1"/>
  <c r="Z1424" i="2"/>
  <c r="AA1424" i="2" s="1"/>
  <c r="Z1422" i="2"/>
  <c r="AA1422" i="2" s="1"/>
  <c r="Z1420" i="2"/>
  <c r="AA1420" i="2" s="1"/>
  <c r="Z1418" i="2"/>
  <c r="AA1418" i="2" s="1"/>
  <c r="Z1416" i="2"/>
  <c r="AA1416" i="2" s="1"/>
  <c r="Z1414" i="2"/>
  <c r="AA1414" i="2" s="1"/>
  <c r="Z1412" i="2"/>
  <c r="Z1410" i="2"/>
  <c r="AA1410" i="2" s="1"/>
  <c r="Z1408" i="2"/>
  <c r="AA1408" i="2" s="1"/>
  <c r="Z1406" i="2"/>
  <c r="AA1406" i="2" s="1"/>
  <c r="Z1404" i="2"/>
  <c r="AA1404" i="2" s="1"/>
  <c r="Z1402" i="2"/>
  <c r="Z1400" i="2"/>
  <c r="Z1398" i="2"/>
  <c r="Z1396" i="2"/>
  <c r="Z1394" i="2"/>
  <c r="Z1392" i="2"/>
  <c r="Z1390" i="2"/>
  <c r="Z1388" i="2"/>
  <c r="Z1386" i="2"/>
  <c r="Z1384" i="2"/>
  <c r="Z1382" i="2"/>
  <c r="Z1380" i="2"/>
  <c r="Z1378" i="2"/>
  <c r="Z1376" i="2"/>
  <c r="Z1374" i="2"/>
  <c r="Z1372" i="2"/>
  <c r="Z1370" i="2"/>
  <c r="Z1368" i="2"/>
  <c r="Z1366" i="2"/>
  <c r="Z1364" i="2"/>
  <c r="Z1362" i="2"/>
  <c r="Z1360" i="2"/>
  <c r="Z1358" i="2"/>
  <c r="Z1356" i="2"/>
  <c r="Z1354" i="2"/>
  <c r="Z1352" i="2"/>
  <c r="Z1350" i="2"/>
  <c r="Z1348" i="2"/>
  <c r="Z1346" i="2"/>
  <c r="Z1344" i="2"/>
  <c r="Z1342" i="2"/>
  <c r="Z1340" i="2"/>
  <c r="AA1340" i="2" s="1"/>
  <c r="Z1338" i="2"/>
  <c r="AA1338" i="2" s="1"/>
  <c r="Z1336" i="2"/>
  <c r="AA1336" i="2" s="1"/>
  <c r="Z1334" i="2"/>
  <c r="AA1334" i="2" s="1"/>
  <c r="Z1332" i="2"/>
  <c r="AA1332" i="2" s="1"/>
  <c r="Z1330" i="2"/>
  <c r="AA1330" i="2" s="1"/>
  <c r="Z1328" i="2"/>
  <c r="AA1328" i="2" s="1"/>
  <c r="Z1326" i="2"/>
  <c r="AA1326" i="2" s="1"/>
  <c r="Z1324" i="2"/>
  <c r="AA1324" i="2" s="1"/>
  <c r="Z1322" i="2"/>
  <c r="AA1322" i="2" s="1"/>
  <c r="Z1320" i="2"/>
  <c r="AA1320" i="2" s="1"/>
  <c r="Z1318" i="2"/>
  <c r="AA1318" i="2" s="1"/>
  <c r="Z1316" i="2"/>
  <c r="AA1316" i="2" s="1"/>
  <c r="Z1314" i="2"/>
  <c r="AA1314" i="2" s="1"/>
  <c r="Z1312" i="2"/>
  <c r="AA1312" i="2" s="1"/>
  <c r="Z1310" i="2"/>
  <c r="AA1310" i="2" s="1"/>
  <c r="Z1308" i="2"/>
  <c r="AA1308" i="2" s="1"/>
  <c r="Z1306" i="2"/>
  <c r="AA1306" i="2" s="1"/>
  <c r="Z1304" i="2"/>
  <c r="AA1304" i="2" s="1"/>
  <c r="Z1302" i="2"/>
  <c r="AA1302" i="2" s="1"/>
  <c r="Z1300" i="2"/>
  <c r="AA1300" i="2" s="1"/>
  <c r="Z1298" i="2"/>
  <c r="AA1298" i="2" s="1"/>
  <c r="Z1296" i="2"/>
  <c r="AA1296" i="2" s="1"/>
  <c r="Z1294" i="2"/>
  <c r="AA1294" i="2" s="1"/>
  <c r="Z1292" i="2"/>
  <c r="AA1292" i="2" s="1"/>
  <c r="Z1290" i="2"/>
  <c r="AA1290" i="2" s="1"/>
  <c r="Z1288" i="2"/>
  <c r="AA1288" i="2" s="1"/>
  <c r="Z1286" i="2"/>
  <c r="AA1286" i="2" s="1"/>
  <c r="Z1284" i="2"/>
  <c r="AA1284" i="2" s="1"/>
  <c r="Z1282" i="2"/>
  <c r="AA1282" i="2" s="1"/>
  <c r="Z1280" i="2"/>
  <c r="AA1280" i="2" s="1"/>
  <c r="Z1278" i="2"/>
  <c r="AA1278" i="2" s="1"/>
  <c r="Z1276" i="2"/>
  <c r="AA1276" i="2" s="1"/>
  <c r="Z1274" i="2"/>
  <c r="AA1274" i="2" s="1"/>
  <c r="Z1272" i="2"/>
  <c r="AA1272" i="2" s="1"/>
  <c r="Z1270" i="2"/>
  <c r="AA1270" i="2" s="1"/>
  <c r="Z1268" i="2"/>
  <c r="AA1268" i="2" s="1"/>
  <c r="Z1266" i="2"/>
  <c r="AA1266" i="2" s="1"/>
  <c r="Z1264" i="2"/>
  <c r="Z1262" i="2"/>
  <c r="Z1260" i="2"/>
  <c r="Z1258" i="2"/>
  <c r="Z1256" i="2"/>
  <c r="Z1254" i="2"/>
  <c r="Z1252" i="2"/>
  <c r="Z1250" i="2"/>
  <c r="Z1248" i="2"/>
  <c r="Z1246" i="2"/>
  <c r="Z1244" i="2"/>
  <c r="Z1242" i="2"/>
  <c r="Z1240" i="2"/>
  <c r="Z1238" i="2"/>
  <c r="Z1236" i="2"/>
  <c r="Z1234" i="2"/>
  <c r="Z1232" i="2"/>
  <c r="Z1230" i="2"/>
  <c r="Z1228" i="2"/>
  <c r="Z1226" i="2"/>
  <c r="Z1224" i="2"/>
  <c r="Z1222" i="2"/>
  <c r="Z1220" i="2"/>
  <c r="Z1218" i="2"/>
  <c r="Z1216" i="2"/>
  <c r="AA1216" i="2" s="1"/>
  <c r="Z1214" i="2"/>
  <c r="AA1214" i="2" s="1"/>
  <c r="Z1212" i="2"/>
  <c r="Z1210" i="2"/>
  <c r="Z1208" i="2"/>
  <c r="Z1206" i="2"/>
  <c r="Z1204" i="2"/>
  <c r="Z1202" i="2"/>
  <c r="Z1200" i="2"/>
  <c r="AA1200" i="2" s="1"/>
  <c r="Z1198" i="2"/>
  <c r="Z1196" i="2"/>
  <c r="Z1194" i="2"/>
  <c r="Z1192" i="2"/>
  <c r="Z1190" i="2"/>
  <c r="Z1188" i="2"/>
  <c r="Z1186" i="2"/>
  <c r="AA1186" i="2" s="1"/>
  <c r="AK1184" i="2"/>
  <c r="AF1184" i="2"/>
  <c r="X1184" i="2"/>
  <c r="AA1184" i="2" s="1"/>
  <c r="AF1180" i="2"/>
  <c r="X1180" i="2"/>
  <c r="AA1180" i="2" s="1"/>
  <c r="AF1176" i="2"/>
  <c r="X1176" i="2"/>
  <c r="AA1176" i="2" s="1"/>
  <c r="AF1172" i="2"/>
  <c r="X1172" i="2"/>
  <c r="AA1172" i="2" s="1"/>
  <c r="AF1168" i="2"/>
  <c r="X1168" i="2"/>
  <c r="AA1168" i="2" s="1"/>
  <c r="AF1164" i="2"/>
  <c r="X1164" i="2"/>
  <c r="AA1164" i="2" s="1"/>
  <c r="AF1160" i="2"/>
  <c r="X1160" i="2"/>
  <c r="AA1160" i="2" s="1"/>
  <c r="AF1156" i="2"/>
  <c r="X1156" i="2"/>
  <c r="AA1156" i="2" s="1"/>
  <c r="AF1152" i="2"/>
  <c r="X1152" i="2"/>
  <c r="AA1152" i="2" s="1"/>
  <c r="AF1148" i="2"/>
  <c r="X1148" i="2"/>
  <c r="AA1148" i="2" s="1"/>
  <c r="AF1144" i="2"/>
  <c r="X1144" i="2"/>
  <c r="AA1144" i="2" s="1"/>
  <c r="AF1140" i="2"/>
  <c r="X1140" i="2"/>
  <c r="AA1140" i="2" s="1"/>
  <c r="AK1135" i="2"/>
  <c r="AI1135" i="2"/>
  <c r="AI1134" i="2"/>
  <c r="AK1134" i="2"/>
  <c r="Z1131" i="2"/>
  <c r="X1131" i="2"/>
  <c r="AO1130" i="2"/>
  <c r="X1130" i="2"/>
  <c r="Z1130" i="2"/>
  <c r="AO1129" i="2"/>
  <c r="AK1127" i="2"/>
  <c r="AI1127" i="2"/>
  <c r="AI1126" i="2"/>
  <c r="AK1126" i="2"/>
  <c r="Z1123" i="2"/>
  <c r="X1123" i="2"/>
  <c r="AO1122" i="2"/>
  <c r="X1122" i="2"/>
  <c r="Z1122" i="2"/>
  <c r="AO1121" i="2"/>
  <c r="AK1119" i="2"/>
  <c r="AI1119" i="2"/>
  <c r="AI1118" i="2"/>
  <c r="AK1118" i="2"/>
  <c r="Z1115" i="2"/>
  <c r="X1115" i="2"/>
  <c r="AO1114" i="2"/>
  <c r="X1114" i="2"/>
  <c r="Z1114" i="2"/>
  <c r="AO1113" i="2"/>
  <c r="AK1111" i="2"/>
  <c r="AI1111" i="2"/>
  <c r="AI1110" i="2"/>
  <c r="AK1110" i="2"/>
  <c r="Z1107" i="2"/>
  <c r="X1107" i="2"/>
  <c r="AA1107" i="2" s="1"/>
  <c r="AO1106" i="2"/>
  <c r="X1106" i="2"/>
  <c r="AA1106" i="2" s="1"/>
  <c r="Z1106" i="2"/>
  <c r="AO1105" i="2"/>
  <c r="AK1103" i="2"/>
  <c r="AI1103" i="2"/>
  <c r="AI1102" i="2"/>
  <c r="AK1102" i="2"/>
  <c r="Z1099" i="2"/>
  <c r="X1099" i="2"/>
  <c r="AA1099" i="2" s="1"/>
  <c r="AO1098" i="2"/>
  <c r="X1098" i="2"/>
  <c r="AA1098" i="2" s="1"/>
  <c r="Z1098" i="2"/>
  <c r="AO1097" i="2"/>
  <c r="AK1095" i="2"/>
  <c r="AI1095" i="2"/>
  <c r="AI1094" i="2"/>
  <c r="AK1094" i="2"/>
  <c r="Z1091" i="2"/>
  <c r="X1091" i="2"/>
  <c r="AA1091" i="2" s="1"/>
  <c r="AO1090" i="2"/>
  <c r="X1090" i="2"/>
  <c r="AA1090" i="2" s="1"/>
  <c r="Z1090" i="2"/>
  <c r="AO1089" i="2"/>
  <c r="AK1087" i="2"/>
  <c r="AI1087" i="2"/>
  <c r="AI1086" i="2"/>
  <c r="AK1086" i="2"/>
  <c r="AK1045" i="2"/>
  <c r="AI1045" i="2"/>
  <c r="AJ1045" i="2"/>
  <c r="Z1039" i="2"/>
  <c r="X1039" i="2"/>
  <c r="AA1039" i="2" s="1"/>
  <c r="Y1039" i="2"/>
  <c r="AK1037" i="2"/>
  <c r="AI1037" i="2"/>
  <c r="AJ1037" i="2"/>
  <c r="Z1031" i="2"/>
  <c r="X1031" i="2"/>
  <c r="AA1031" i="2" s="1"/>
  <c r="Y1031" i="2"/>
  <c r="AK1029" i="2"/>
  <c r="AI1029" i="2"/>
  <c r="AJ1029" i="2"/>
  <c r="AG1027" i="2"/>
  <c r="AF1027" i="2"/>
  <c r="AH1027" i="2"/>
  <c r="AN1020" i="2"/>
  <c r="AO1020" i="2" s="1"/>
  <c r="Z1015" i="2"/>
  <c r="X1015" i="2"/>
  <c r="Y1015" i="2"/>
  <c r="AK1013" i="2"/>
  <c r="AI1013" i="2"/>
  <c r="AJ1013" i="2"/>
  <c r="AG1011" i="2"/>
  <c r="AF1011" i="2"/>
  <c r="AH1011" i="2"/>
  <c r="AN1004" i="2"/>
  <c r="AO1004" i="2" s="1"/>
  <c r="Z999" i="2"/>
  <c r="X999" i="2"/>
  <c r="AA999" i="2" s="1"/>
  <c r="Y999" i="2"/>
  <c r="AK997" i="2"/>
  <c r="AI997" i="2"/>
  <c r="AJ997" i="2"/>
  <c r="AG995" i="2"/>
  <c r="AF995" i="2"/>
  <c r="AH995" i="2"/>
  <c r="AI984" i="2"/>
  <c r="AJ984" i="2"/>
  <c r="AK984" i="2"/>
  <c r="AI976" i="2"/>
  <c r="AJ976" i="2"/>
  <c r="AK976" i="2"/>
  <c r="AI968" i="2"/>
  <c r="AJ968" i="2"/>
  <c r="AK968" i="2"/>
  <c r="AI960" i="2"/>
  <c r="AJ960" i="2"/>
  <c r="AK960" i="2"/>
  <c r="AI952" i="2"/>
  <c r="AJ952" i="2"/>
  <c r="AK952" i="2"/>
  <c r="AI944" i="2"/>
  <c r="AJ944" i="2"/>
  <c r="AK944" i="2"/>
  <c r="AI936" i="2"/>
  <c r="AJ936" i="2"/>
  <c r="AK936" i="2"/>
  <c r="AI928" i="2"/>
  <c r="AJ928" i="2"/>
  <c r="AK928" i="2"/>
  <c r="AI920" i="2"/>
  <c r="AJ920" i="2"/>
  <c r="AK920" i="2"/>
  <c r="AI912" i="2"/>
  <c r="AJ912" i="2"/>
  <c r="AK912" i="2"/>
  <c r="AN910" i="2"/>
  <c r="AO910" i="2" s="1"/>
  <c r="AN900" i="2"/>
  <c r="AO900" i="2" s="1"/>
  <c r="AN884" i="2"/>
  <c r="AO884" i="2" s="1"/>
  <c r="AN868" i="2"/>
  <c r="AO868" i="2" s="1"/>
  <c r="AN852" i="2"/>
  <c r="AO852" i="2" s="1"/>
  <c r="AN836" i="2"/>
  <c r="AO836" i="2" s="1"/>
  <c r="AN820" i="2"/>
  <c r="AO820" i="2" s="1"/>
  <c r="AN804" i="2"/>
  <c r="AO804" i="2" s="1"/>
  <c r="AN780" i="2"/>
  <c r="AO780" i="2" s="1"/>
  <c r="AN761" i="2"/>
  <c r="AO761" i="2"/>
  <c r="AN753" i="2"/>
  <c r="AO753" i="2" s="1"/>
  <c r="AN671" i="2"/>
  <c r="AO671" i="2"/>
  <c r="X630" i="2"/>
  <c r="Y630" i="2"/>
  <c r="Z630" i="2"/>
  <c r="AN628" i="2"/>
  <c r="AO628" i="2" s="1"/>
  <c r="AK625" i="2"/>
  <c r="AI625" i="2"/>
  <c r="AJ625" i="2"/>
  <c r="AH1182" i="2"/>
  <c r="Y1182" i="2"/>
  <c r="AK1182" i="2"/>
  <c r="AJ1180" i="2"/>
  <c r="AH1178" i="2"/>
  <c r="Y1178" i="2"/>
  <c r="AA1178" i="2" s="1"/>
  <c r="AK1178" i="2"/>
  <c r="AJ1176" i="2"/>
  <c r="AH1174" i="2"/>
  <c r="Y1174" i="2"/>
  <c r="AA1174" i="2" s="1"/>
  <c r="AK1174" i="2"/>
  <c r="AJ1172" i="2"/>
  <c r="AH1170" i="2"/>
  <c r="Y1170" i="2"/>
  <c r="AA1170" i="2" s="1"/>
  <c r="AK1170" i="2"/>
  <c r="AJ1168" i="2"/>
  <c r="AH1166" i="2"/>
  <c r="Y1166" i="2"/>
  <c r="AA1166" i="2" s="1"/>
  <c r="AK1166" i="2"/>
  <c r="AJ1164" i="2"/>
  <c r="AH1162" i="2"/>
  <c r="Y1162" i="2"/>
  <c r="AA1162" i="2" s="1"/>
  <c r="AK1162" i="2"/>
  <c r="AJ1160" i="2"/>
  <c r="AH1158" i="2"/>
  <c r="Y1158" i="2"/>
  <c r="AA1158" i="2" s="1"/>
  <c r="AK1158" i="2"/>
  <c r="AJ1156" i="2"/>
  <c r="AH1154" i="2"/>
  <c r="Y1154" i="2"/>
  <c r="AA1154" i="2" s="1"/>
  <c r="AK1154" i="2"/>
  <c r="AJ1152" i="2"/>
  <c r="AH1150" i="2"/>
  <c r="Y1150" i="2"/>
  <c r="AA1150" i="2" s="1"/>
  <c r="AK1150" i="2"/>
  <c r="AJ1148" i="2"/>
  <c r="AH1146" i="2"/>
  <c r="Y1146" i="2"/>
  <c r="AK1146" i="2"/>
  <c r="AJ1144" i="2"/>
  <c r="AH1142" i="2"/>
  <c r="Y1142" i="2"/>
  <c r="AK1142" i="2"/>
  <c r="AJ1140" i="2"/>
  <c r="AH1138" i="2"/>
  <c r="Y1138" i="2"/>
  <c r="AA1138" i="2" s="1"/>
  <c r="AK1138" i="2"/>
  <c r="AK1137" i="2"/>
  <c r="Z1137" i="2"/>
  <c r="X1137" i="2"/>
  <c r="X1136" i="2"/>
  <c r="Z1136" i="2"/>
  <c r="AK1133" i="2"/>
  <c r="AI1133" i="2"/>
  <c r="AI1132" i="2"/>
  <c r="AK1132" i="2"/>
  <c r="Z1129" i="2"/>
  <c r="X1129" i="2"/>
  <c r="X1128" i="2"/>
  <c r="Z1128" i="2"/>
  <c r="AK1125" i="2"/>
  <c r="AI1125" i="2"/>
  <c r="AI1124" i="2"/>
  <c r="AK1124" i="2"/>
  <c r="Z1121" i="2"/>
  <c r="X1121" i="2"/>
  <c r="X1120" i="2"/>
  <c r="Z1120" i="2"/>
  <c r="AK1117" i="2"/>
  <c r="AI1117" i="2"/>
  <c r="AI1116" i="2"/>
  <c r="AK1116" i="2"/>
  <c r="Z1113" i="2"/>
  <c r="X1113" i="2"/>
  <c r="X1112" i="2"/>
  <c r="Z1112" i="2"/>
  <c r="AK1109" i="2"/>
  <c r="AI1109" i="2"/>
  <c r="AI1108" i="2"/>
  <c r="AK1108" i="2"/>
  <c r="Z1105" i="2"/>
  <c r="X1105" i="2"/>
  <c r="AA1105" i="2" s="1"/>
  <c r="X1104" i="2"/>
  <c r="AA1104" i="2" s="1"/>
  <c r="Z1104" i="2"/>
  <c r="AK1101" i="2"/>
  <c r="AI1101" i="2"/>
  <c r="AI1100" i="2"/>
  <c r="AK1100" i="2"/>
  <c r="Z1097" i="2"/>
  <c r="X1097" i="2"/>
  <c r="AA1097" i="2" s="1"/>
  <c r="X1096" i="2"/>
  <c r="AA1096" i="2" s="1"/>
  <c r="Z1096" i="2"/>
  <c r="AK1093" i="2"/>
  <c r="AI1093" i="2"/>
  <c r="AI1092" i="2"/>
  <c r="AK1092" i="2"/>
  <c r="Z1089" i="2"/>
  <c r="X1089" i="2"/>
  <c r="AA1089" i="2" s="1"/>
  <c r="X1088" i="2"/>
  <c r="AA1088" i="2" s="1"/>
  <c r="Z1088" i="2"/>
  <c r="AK1085" i="2"/>
  <c r="AI1085" i="2"/>
  <c r="AK1083" i="2"/>
  <c r="AI1083" i="2"/>
  <c r="X1082" i="2"/>
  <c r="AA1082" i="2" s="1"/>
  <c r="Y1082" i="2"/>
  <c r="Z1082" i="2"/>
  <c r="AN1080" i="2"/>
  <c r="AO1080" i="2" s="1"/>
  <c r="AK1079" i="2"/>
  <c r="AI1079" i="2"/>
  <c r="X1078" i="2"/>
  <c r="AA1078" i="2" s="1"/>
  <c r="Y1078" i="2"/>
  <c r="Z1078" i="2"/>
  <c r="AN1076" i="2"/>
  <c r="AO1076" i="2" s="1"/>
  <c r="AK1075" i="2"/>
  <c r="AI1075" i="2"/>
  <c r="X1074" i="2"/>
  <c r="AA1074" i="2" s="1"/>
  <c r="Y1074" i="2"/>
  <c r="Z1074" i="2"/>
  <c r="AN1072" i="2"/>
  <c r="AO1072" i="2" s="1"/>
  <c r="AK1071" i="2"/>
  <c r="AI1071" i="2"/>
  <c r="X1070" i="2"/>
  <c r="Y1070" i="2"/>
  <c r="Z1070" i="2"/>
  <c r="AN1068" i="2"/>
  <c r="AO1068" i="2"/>
  <c r="AK1067" i="2"/>
  <c r="AI1067" i="2"/>
  <c r="X1066" i="2"/>
  <c r="AA1066" i="2" s="1"/>
  <c r="Y1066" i="2"/>
  <c r="Z1066" i="2"/>
  <c r="AN1064" i="2"/>
  <c r="AO1064" i="2" s="1"/>
  <c r="AK1063" i="2"/>
  <c r="AI1063" i="2"/>
  <c r="X1062" i="2"/>
  <c r="AA1062" i="2" s="1"/>
  <c r="Y1062" i="2"/>
  <c r="Z1062" i="2"/>
  <c r="AN1060" i="2"/>
  <c r="AO1060" i="2"/>
  <c r="AK1059" i="2"/>
  <c r="AI1059" i="2"/>
  <c r="X1058" i="2"/>
  <c r="AA1058" i="2" s="1"/>
  <c r="Y1058" i="2"/>
  <c r="Z1058" i="2"/>
  <c r="AN1056" i="2"/>
  <c r="AO1056" i="2" s="1"/>
  <c r="AK1055" i="2"/>
  <c r="AI1055" i="2"/>
  <c r="X1054" i="2"/>
  <c r="AA1054" i="2" s="1"/>
  <c r="Y1054" i="2"/>
  <c r="Z1054" i="2"/>
  <c r="AN1052" i="2"/>
  <c r="AO1052" i="2" s="1"/>
  <c r="AK1051" i="2"/>
  <c r="AI1051" i="2"/>
  <c r="X1050" i="2"/>
  <c r="AA1050" i="2" s="1"/>
  <c r="Y1050" i="2"/>
  <c r="Z1050" i="2"/>
  <c r="AN1048" i="2"/>
  <c r="AO1048" i="2" s="1"/>
  <c r="AK1047" i="2"/>
  <c r="AI1047" i="2"/>
  <c r="AG1043" i="2"/>
  <c r="AF1043" i="2"/>
  <c r="AH1043" i="2"/>
  <c r="AN1040" i="2"/>
  <c r="AO1040" i="2"/>
  <c r="AG1035" i="2"/>
  <c r="AF1035" i="2"/>
  <c r="AH1035" i="2"/>
  <c r="AN1032" i="2"/>
  <c r="AO1032" i="2" s="1"/>
  <c r="Z1027" i="2"/>
  <c r="X1027" i="2"/>
  <c r="Y1027" i="2"/>
  <c r="AO1026" i="2"/>
  <c r="AK1025" i="2"/>
  <c r="AI1025" i="2"/>
  <c r="AJ1025" i="2"/>
  <c r="AG1023" i="2"/>
  <c r="AF1023" i="2"/>
  <c r="AH1023" i="2"/>
  <c r="AN1016" i="2"/>
  <c r="AO1016" i="2" s="1"/>
  <c r="Z1011" i="2"/>
  <c r="X1011" i="2"/>
  <c r="Y1011" i="2"/>
  <c r="AO1010" i="2"/>
  <c r="AK1009" i="2"/>
  <c r="AI1009" i="2"/>
  <c r="AJ1009" i="2"/>
  <c r="AG1007" i="2"/>
  <c r="AF1007" i="2"/>
  <c r="AH1007" i="2"/>
  <c r="AN1000" i="2"/>
  <c r="AO1000" i="2" s="1"/>
  <c r="Z995" i="2"/>
  <c r="X995" i="2"/>
  <c r="Y995" i="2"/>
  <c r="AO994" i="2"/>
  <c r="AK993" i="2"/>
  <c r="AI993" i="2"/>
  <c r="AJ993" i="2"/>
  <c r="AH991" i="2"/>
  <c r="AI986" i="2"/>
  <c r="AJ986" i="2"/>
  <c r="AK986" i="2"/>
  <c r="AI985" i="2"/>
  <c r="AH983" i="2"/>
  <c r="AI978" i="2"/>
  <c r="AJ978" i="2"/>
  <c r="AK978" i="2"/>
  <c r="AI977" i="2"/>
  <c r="AH975" i="2"/>
  <c r="AI970" i="2"/>
  <c r="AJ970" i="2"/>
  <c r="AK970" i="2"/>
  <c r="AI969" i="2"/>
  <c r="AH967" i="2"/>
  <c r="AI962" i="2"/>
  <c r="AJ962" i="2"/>
  <c r="AK962" i="2"/>
  <c r="AI961" i="2"/>
  <c r="AH959" i="2"/>
  <c r="AI954" i="2"/>
  <c r="AJ954" i="2"/>
  <c r="AK954" i="2"/>
  <c r="AI953" i="2"/>
  <c r="AH951" i="2"/>
  <c r="AA949" i="2"/>
  <c r="AI946" i="2"/>
  <c r="AJ946" i="2"/>
  <c r="AK946" i="2"/>
  <c r="AI945" i="2"/>
  <c r="AH943" i="2"/>
  <c r="AI938" i="2"/>
  <c r="AJ938" i="2"/>
  <c r="AK938" i="2"/>
  <c r="AI937" i="2"/>
  <c r="AH935" i="2"/>
  <c r="AI930" i="2"/>
  <c r="AJ930" i="2"/>
  <c r="AK930" i="2"/>
  <c r="AI929" i="2"/>
  <c r="AH927" i="2"/>
  <c r="AI922" i="2"/>
  <c r="AJ922" i="2"/>
  <c r="AK922" i="2"/>
  <c r="AI921" i="2"/>
  <c r="AH919" i="2"/>
  <c r="AI914" i="2"/>
  <c r="AJ914" i="2"/>
  <c r="AK914" i="2"/>
  <c r="AI913" i="2"/>
  <c r="AN788" i="2"/>
  <c r="AO788" i="2" s="1"/>
  <c r="AN763" i="2"/>
  <c r="AO763" i="2" s="1"/>
  <c r="AN755" i="2"/>
  <c r="AO755" i="2"/>
  <c r="AN673" i="2"/>
  <c r="AO673" i="2" s="1"/>
  <c r="AN639" i="2"/>
  <c r="AO639" i="2" s="1"/>
  <c r="X598" i="2"/>
  <c r="Y598" i="2"/>
  <c r="Z598" i="2"/>
  <c r="AN596" i="2"/>
  <c r="AO596" i="2"/>
  <c r="AK593" i="2"/>
  <c r="AI593" i="2"/>
  <c r="AJ593" i="2"/>
  <c r="AK1084" i="2"/>
  <c r="X1083" i="2"/>
  <c r="AA1083" i="2" s="1"/>
  <c r="AK1082" i="2"/>
  <c r="X1081" i="2"/>
  <c r="AA1081" i="2" s="1"/>
  <c r="AK1080" i="2"/>
  <c r="X1079" i="2"/>
  <c r="AA1079" i="2" s="1"/>
  <c r="AK1078" i="2"/>
  <c r="X1077" i="2"/>
  <c r="AA1077" i="2" s="1"/>
  <c r="AK1076" i="2"/>
  <c r="X1075" i="2"/>
  <c r="AA1075" i="2" s="1"/>
  <c r="AK1074" i="2"/>
  <c r="X1073" i="2"/>
  <c r="AA1073" i="2" s="1"/>
  <c r="AK1072" i="2"/>
  <c r="X1071" i="2"/>
  <c r="AA1071" i="2" s="1"/>
  <c r="AK1070" i="2"/>
  <c r="X1069" i="2"/>
  <c r="AA1069" i="2" s="1"/>
  <c r="AK1068" i="2"/>
  <c r="X1067" i="2"/>
  <c r="AA1067" i="2" s="1"/>
  <c r="AK1066" i="2"/>
  <c r="X1065" i="2"/>
  <c r="AA1065" i="2" s="1"/>
  <c r="AK1064" i="2"/>
  <c r="X1063" i="2"/>
  <c r="AA1063" i="2" s="1"/>
  <c r="AK1062" i="2"/>
  <c r="X1061" i="2"/>
  <c r="AA1061" i="2" s="1"/>
  <c r="AK1060" i="2"/>
  <c r="X1059" i="2"/>
  <c r="AA1059" i="2" s="1"/>
  <c r="AK1058" i="2"/>
  <c r="X1057" i="2"/>
  <c r="AA1057" i="2" s="1"/>
  <c r="AK1056" i="2"/>
  <c r="X1055" i="2"/>
  <c r="AA1055" i="2" s="1"/>
  <c r="AK1054" i="2"/>
  <c r="X1053" i="2"/>
  <c r="AA1053" i="2" s="1"/>
  <c r="AK1052" i="2"/>
  <c r="X1051" i="2"/>
  <c r="AA1051" i="2" s="1"/>
  <c r="AK1050" i="2"/>
  <c r="X1049" i="2"/>
  <c r="AA1049" i="2" s="1"/>
  <c r="AK1048" i="2"/>
  <c r="X1047" i="2"/>
  <c r="AA1047" i="2" s="1"/>
  <c r="Z1046" i="2"/>
  <c r="AF1045" i="2"/>
  <c r="X1045" i="2"/>
  <c r="AA1045" i="2" s="1"/>
  <c r="AJ1044" i="2"/>
  <c r="AI1043" i="2"/>
  <c r="Z1042" i="2"/>
  <c r="AA1042" i="2" s="1"/>
  <c r="AF1041" i="2"/>
  <c r="X1041" i="2"/>
  <c r="AA1041" i="2" s="1"/>
  <c r="AJ1040" i="2"/>
  <c r="AI1039" i="2"/>
  <c r="Z1038" i="2"/>
  <c r="AF1037" i="2"/>
  <c r="X1037" i="2"/>
  <c r="AA1037" i="2" s="1"/>
  <c r="AJ1036" i="2"/>
  <c r="AI1035" i="2"/>
  <c r="Z1034" i="2"/>
  <c r="AF1033" i="2"/>
  <c r="X1033" i="2"/>
  <c r="AA1033" i="2" s="1"/>
  <c r="AJ1032" i="2"/>
  <c r="AI1031" i="2"/>
  <c r="Z1030" i="2"/>
  <c r="AF1029" i="2"/>
  <c r="X1029" i="2"/>
  <c r="AA1029" i="2" s="1"/>
  <c r="AJ1028" i="2"/>
  <c r="AI1027" i="2"/>
  <c r="Z1026" i="2"/>
  <c r="AA1026" i="2" s="1"/>
  <c r="AF1025" i="2"/>
  <c r="X1025" i="2"/>
  <c r="AA1025" i="2" s="1"/>
  <c r="AJ1024" i="2"/>
  <c r="AI1023" i="2"/>
  <c r="Z1022" i="2"/>
  <c r="AA1022" i="2" s="1"/>
  <c r="AF1021" i="2"/>
  <c r="X1021" i="2"/>
  <c r="AA1021" i="2" s="1"/>
  <c r="AJ1020" i="2"/>
  <c r="AI1019" i="2"/>
  <c r="Z1018" i="2"/>
  <c r="AA1018" i="2" s="1"/>
  <c r="AF1017" i="2"/>
  <c r="X1017" i="2"/>
  <c r="AA1017" i="2" s="1"/>
  <c r="AJ1016" i="2"/>
  <c r="AI1015" i="2"/>
  <c r="Z1014" i="2"/>
  <c r="AA1014" i="2" s="1"/>
  <c r="AF1013" i="2"/>
  <c r="X1013" i="2"/>
  <c r="AA1013" i="2" s="1"/>
  <c r="AJ1012" i="2"/>
  <c r="AI1011" i="2"/>
  <c r="Z1010" i="2"/>
  <c r="AA1010" i="2" s="1"/>
  <c r="AF1009" i="2"/>
  <c r="X1009" i="2"/>
  <c r="AA1009" i="2" s="1"/>
  <c r="AJ1008" i="2"/>
  <c r="AI1007" i="2"/>
  <c r="Z1006" i="2"/>
  <c r="AA1006" i="2" s="1"/>
  <c r="AF1005" i="2"/>
  <c r="X1005" i="2"/>
  <c r="AA1005" i="2" s="1"/>
  <c r="AJ1004" i="2"/>
  <c r="AI1003" i="2"/>
  <c r="Z1002" i="2"/>
  <c r="AA1002" i="2" s="1"/>
  <c r="AF1001" i="2"/>
  <c r="X1001" i="2"/>
  <c r="AA1001" i="2" s="1"/>
  <c r="AJ1000" i="2"/>
  <c r="AI999" i="2"/>
  <c r="Z998" i="2"/>
  <c r="AA998" i="2" s="1"/>
  <c r="AF997" i="2"/>
  <c r="X997" i="2"/>
  <c r="AA997" i="2" s="1"/>
  <c r="AJ996" i="2"/>
  <c r="AI995" i="2"/>
  <c r="Z994" i="2"/>
  <c r="AA994" i="2" s="1"/>
  <c r="AF993" i="2"/>
  <c r="X993" i="2"/>
  <c r="AA993" i="2" s="1"/>
  <c r="AJ992" i="2"/>
  <c r="Y991" i="2"/>
  <c r="Z991" i="2"/>
  <c r="AO990" i="2"/>
  <c r="Y989" i="2"/>
  <c r="AA989" i="2" s="1"/>
  <c r="Z989" i="2"/>
  <c r="AO988" i="2"/>
  <c r="Y987" i="2"/>
  <c r="AA987" i="2" s="1"/>
  <c r="Z987" i="2"/>
  <c r="AO986" i="2"/>
  <c r="Y985" i="2"/>
  <c r="Z985" i="2"/>
  <c r="AO984" i="2"/>
  <c r="Y983" i="2"/>
  <c r="Z983" i="2"/>
  <c r="AA983" i="2" s="1"/>
  <c r="AO982" i="2"/>
  <c r="Y981" i="2"/>
  <c r="AA981" i="2" s="1"/>
  <c r="Z981" i="2"/>
  <c r="AO980" i="2"/>
  <c r="Y979" i="2"/>
  <c r="AA979" i="2" s="1"/>
  <c r="Z979" i="2"/>
  <c r="AO978" i="2"/>
  <c r="Y977" i="2"/>
  <c r="Z977" i="2"/>
  <c r="AO976" i="2"/>
  <c r="Y975" i="2"/>
  <c r="Z975" i="2"/>
  <c r="AO974" i="2"/>
  <c r="Y973" i="2"/>
  <c r="AA973" i="2" s="1"/>
  <c r="Z973" i="2"/>
  <c r="AO972" i="2"/>
  <c r="Y971" i="2"/>
  <c r="AA971" i="2" s="1"/>
  <c r="Z971" i="2"/>
  <c r="AO970" i="2"/>
  <c r="Y969" i="2"/>
  <c r="Z969" i="2"/>
  <c r="AO968" i="2"/>
  <c r="Y967" i="2"/>
  <c r="Z967" i="2"/>
  <c r="AO966" i="2"/>
  <c r="Y965" i="2"/>
  <c r="AA965" i="2" s="1"/>
  <c r="Z965" i="2"/>
  <c r="AO964" i="2"/>
  <c r="Y963" i="2"/>
  <c r="AA963" i="2" s="1"/>
  <c r="Z963" i="2"/>
  <c r="AO962" i="2"/>
  <c r="Y961" i="2"/>
  <c r="Z961" i="2"/>
  <c r="AO960" i="2"/>
  <c r="Y959" i="2"/>
  <c r="Z959" i="2"/>
  <c r="AO958" i="2"/>
  <c r="Y957" i="2"/>
  <c r="Z957" i="2"/>
  <c r="AO956" i="2"/>
  <c r="Y955" i="2"/>
  <c r="AA955" i="2" s="1"/>
  <c r="Z955" i="2"/>
  <c r="AO954" i="2"/>
  <c r="Y953" i="2"/>
  <c r="Z953" i="2"/>
  <c r="AO952" i="2"/>
  <c r="Y951" i="2"/>
  <c r="Z951" i="2"/>
  <c r="AA951" i="2" s="1"/>
  <c r="AO950" i="2"/>
  <c r="Y949" i="2"/>
  <c r="Z949" i="2"/>
  <c r="AO948" i="2"/>
  <c r="Y947" i="2"/>
  <c r="AA947" i="2" s="1"/>
  <c r="Z947" i="2"/>
  <c r="AO946" i="2"/>
  <c r="Y945" i="2"/>
  <c r="Z945" i="2"/>
  <c r="AO944" i="2"/>
  <c r="Y943" i="2"/>
  <c r="Z943" i="2"/>
  <c r="AO942" i="2"/>
  <c r="Y941" i="2"/>
  <c r="Z941" i="2"/>
  <c r="AO940" i="2"/>
  <c r="Y939" i="2"/>
  <c r="AA939" i="2" s="1"/>
  <c r="Z939" i="2"/>
  <c r="AO938" i="2"/>
  <c r="Y937" i="2"/>
  <c r="Z937" i="2"/>
  <c r="AO936" i="2"/>
  <c r="Y935" i="2"/>
  <c r="Z935" i="2"/>
  <c r="AO934" i="2"/>
  <c r="Y933" i="2"/>
  <c r="Z933" i="2"/>
  <c r="AO932" i="2"/>
  <c r="Y931" i="2"/>
  <c r="Z931" i="2"/>
  <c r="AO930" i="2"/>
  <c r="Y929" i="2"/>
  <c r="Z929" i="2"/>
  <c r="AO928" i="2"/>
  <c r="Y927" i="2"/>
  <c r="Z927" i="2"/>
  <c r="AO926" i="2"/>
  <c r="Y925" i="2"/>
  <c r="Z925" i="2"/>
  <c r="AO924" i="2"/>
  <c r="Y923" i="2"/>
  <c r="Z923" i="2"/>
  <c r="AO922" i="2"/>
  <c r="Y921" i="2"/>
  <c r="Z921" i="2"/>
  <c r="AO920" i="2"/>
  <c r="Y919" i="2"/>
  <c r="Z919" i="2"/>
  <c r="AO918" i="2"/>
  <c r="Y917" i="2"/>
  <c r="Z917" i="2"/>
  <c r="AO916" i="2"/>
  <c r="Y915" i="2"/>
  <c r="Z915" i="2"/>
  <c r="AO914" i="2"/>
  <c r="Y913" i="2"/>
  <c r="Z913" i="2"/>
  <c r="AO912" i="2"/>
  <c r="AF911" i="2"/>
  <c r="AG911" i="2"/>
  <c r="AH911" i="2"/>
  <c r="AK911" i="2"/>
  <c r="AI909" i="2"/>
  <c r="AN908" i="2"/>
  <c r="AO908" i="2" s="1"/>
  <c r="AO907" i="2"/>
  <c r="AF905" i="2"/>
  <c r="AG905" i="2"/>
  <c r="AH905" i="2"/>
  <c r="AK903" i="2"/>
  <c r="AI903" i="2"/>
  <c r="AJ898" i="2"/>
  <c r="AI898" i="2"/>
  <c r="AK898" i="2"/>
  <c r="AH897" i="2"/>
  <c r="AF897" i="2"/>
  <c r="AG897" i="2"/>
  <c r="AK895" i="2"/>
  <c r="AI895" i="2"/>
  <c r="AJ890" i="2"/>
  <c r="AI890" i="2"/>
  <c r="AK890" i="2"/>
  <c r="AH889" i="2"/>
  <c r="AF889" i="2"/>
  <c r="AG889" i="2"/>
  <c r="AK887" i="2"/>
  <c r="AI887" i="2"/>
  <c r="AJ882" i="2"/>
  <c r="AI882" i="2"/>
  <c r="AK882" i="2"/>
  <c r="AH881" i="2"/>
  <c r="AF881" i="2"/>
  <c r="AG881" i="2"/>
  <c r="AK879" i="2"/>
  <c r="AI879" i="2"/>
  <c r="AJ874" i="2"/>
  <c r="AI874" i="2"/>
  <c r="AK874" i="2"/>
  <c r="AH873" i="2"/>
  <c r="AF873" i="2"/>
  <c r="AG873" i="2"/>
  <c r="AK871" i="2"/>
  <c r="AI871" i="2"/>
  <c r="AJ866" i="2"/>
  <c r="AI866" i="2"/>
  <c r="AK866" i="2"/>
  <c r="AH865" i="2"/>
  <c r="AF865" i="2"/>
  <c r="AG865" i="2"/>
  <c r="AK863" i="2"/>
  <c r="AI863" i="2"/>
  <c r="AJ858" i="2"/>
  <c r="AI858" i="2"/>
  <c r="AK858" i="2"/>
  <c r="AH857" i="2"/>
  <c r="AF857" i="2"/>
  <c r="AG857" i="2"/>
  <c r="AK855" i="2"/>
  <c r="AI855" i="2"/>
  <c r="AJ850" i="2"/>
  <c r="AI850" i="2"/>
  <c r="AK850" i="2"/>
  <c r="AH849" i="2"/>
  <c r="AF849" i="2"/>
  <c r="AG849" i="2"/>
  <c r="AK847" i="2"/>
  <c r="AI847" i="2"/>
  <c r="AJ842" i="2"/>
  <c r="AI842" i="2"/>
  <c r="AK842" i="2"/>
  <c r="AH841" i="2"/>
  <c r="AF841" i="2"/>
  <c r="AG841" i="2"/>
  <c r="AK839" i="2"/>
  <c r="AI839" i="2"/>
  <c r="AJ834" i="2"/>
  <c r="AI834" i="2"/>
  <c r="AK834" i="2"/>
  <c r="AH833" i="2"/>
  <c r="AF833" i="2"/>
  <c r="AG833" i="2"/>
  <c r="AK831" i="2"/>
  <c r="AI831" i="2"/>
  <c r="AJ826" i="2"/>
  <c r="AI826" i="2"/>
  <c r="AK826" i="2"/>
  <c r="AH825" i="2"/>
  <c r="AF825" i="2"/>
  <c r="AG825" i="2"/>
  <c r="AK823" i="2"/>
  <c r="AI823" i="2"/>
  <c r="AA818" i="2"/>
  <c r="AJ818" i="2"/>
  <c r="AI818" i="2"/>
  <c r="AK818" i="2"/>
  <c r="AH817" i="2"/>
  <c r="AF817" i="2"/>
  <c r="AG817" i="2"/>
  <c r="AK815" i="2"/>
  <c r="AI815" i="2"/>
  <c r="AJ810" i="2"/>
  <c r="AI810" i="2"/>
  <c r="AK810" i="2"/>
  <c r="AH809" i="2"/>
  <c r="AF809" i="2"/>
  <c r="AG809" i="2"/>
  <c r="AK807" i="2"/>
  <c r="AI807" i="2"/>
  <c r="AJ802" i="2"/>
  <c r="AI802" i="2"/>
  <c r="AK802" i="2"/>
  <c r="AH801" i="2"/>
  <c r="AF801" i="2"/>
  <c r="AG801" i="2"/>
  <c r="AK799" i="2"/>
  <c r="AI799" i="2"/>
  <c r="AJ794" i="2"/>
  <c r="AI794" i="2"/>
  <c r="AK794" i="2"/>
  <c r="AH793" i="2"/>
  <c r="AF793" i="2"/>
  <c r="AG793" i="2"/>
  <c r="AI791" i="2"/>
  <c r="AJ786" i="2"/>
  <c r="AI786" i="2"/>
  <c r="AK786" i="2"/>
  <c r="AH785" i="2"/>
  <c r="AF785" i="2"/>
  <c r="AG785" i="2"/>
  <c r="AJ778" i="2"/>
  <c r="AI778" i="2"/>
  <c r="AK778" i="2"/>
  <c r="AH777" i="2"/>
  <c r="AF777" i="2"/>
  <c r="AG777" i="2"/>
  <c r="AJ770" i="2"/>
  <c r="AI770" i="2"/>
  <c r="AK770" i="2"/>
  <c r="AH769" i="2"/>
  <c r="AF769" i="2"/>
  <c r="AG769" i="2"/>
  <c r="AN663" i="2"/>
  <c r="AO663" i="2" s="1"/>
  <c r="X654" i="2"/>
  <c r="Y654" i="2"/>
  <c r="Z654" i="2"/>
  <c r="AN652" i="2"/>
  <c r="AO652" i="2" s="1"/>
  <c r="AK649" i="2"/>
  <c r="AI649" i="2"/>
  <c r="AJ649" i="2"/>
  <c r="AN631" i="2"/>
  <c r="AO631" i="2" s="1"/>
  <c r="X622" i="2"/>
  <c r="Y622" i="2"/>
  <c r="Z622" i="2"/>
  <c r="AN620" i="2"/>
  <c r="AO620" i="2"/>
  <c r="AK617" i="2"/>
  <c r="AI617" i="2"/>
  <c r="AJ617" i="2"/>
  <c r="AN599" i="2"/>
  <c r="AO599" i="2" s="1"/>
  <c r="X590" i="2"/>
  <c r="Y590" i="2"/>
  <c r="Z590" i="2"/>
  <c r="AN588" i="2"/>
  <c r="AO588" i="2"/>
  <c r="AK585" i="2"/>
  <c r="AI585" i="2"/>
  <c r="AJ585" i="2"/>
  <c r="X574" i="2"/>
  <c r="Y574" i="2"/>
  <c r="Z574" i="2"/>
  <c r="AN572" i="2"/>
  <c r="AO572" i="2"/>
  <c r="AN567" i="2"/>
  <c r="AO567" i="2" s="1"/>
  <c r="AK553" i="2"/>
  <c r="AI553" i="2"/>
  <c r="AJ553" i="2"/>
  <c r="Z545" i="2"/>
  <c r="X545" i="2"/>
  <c r="AA545" i="2" s="1"/>
  <c r="Y545" i="2"/>
  <c r="Z537" i="2"/>
  <c r="X537" i="2"/>
  <c r="AA537" i="2" s="1"/>
  <c r="Y537" i="2"/>
  <c r="Z529" i="2"/>
  <c r="X529" i="2"/>
  <c r="AA529" i="2" s="1"/>
  <c r="Y529" i="2"/>
  <c r="AF991" i="2"/>
  <c r="AG991" i="2"/>
  <c r="AA990" i="2"/>
  <c r="AF989" i="2"/>
  <c r="AG989" i="2"/>
  <c r="AA988" i="2"/>
  <c r="AF987" i="2"/>
  <c r="AG987" i="2"/>
  <c r="AA986" i="2"/>
  <c r="AF985" i="2"/>
  <c r="AG985" i="2"/>
  <c r="AA984" i="2"/>
  <c r="AF983" i="2"/>
  <c r="AG983" i="2"/>
  <c r="AA982" i="2"/>
  <c r="AF981" i="2"/>
  <c r="AG981" i="2"/>
  <c r="AA980" i="2"/>
  <c r="AF979" i="2"/>
  <c r="AG979" i="2"/>
  <c r="AA978" i="2"/>
  <c r="AF977" i="2"/>
  <c r="AG977" i="2"/>
  <c r="AA976" i="2"/>
  <c r="AF975" i="2"/>
  <c r="AG975" i="2"/>
  <c r="AA974" i="2"/>
  <c r="AF973" i="2"/>
  <c r="AG973" i="2"/>
  <c r="AA972" i="2"/>
  <c r="AF971" i="2"/>
  <c r="AG971" i="2"/>
  <c r="AA970" i="2"/>
  <c r="AF969" i="2"/>
  <c r="AG969" i="2"/>
  <c r="AA968" i="2"/>
  <c r="AF967" i="2"/>
  <c r="AG967" i="2"/>
  <c r="AA966" i="2"/>
  <c r="AF965" i="2"/>
  <c r="AG965" i="2"/>
  <c r="AA964" i="2"/>
  <c r="AF963" i="2"/>
  <c r="AG963" i="2"/>
  <c r="AA962" i="2"/>
  <c r="AF961" i="2"/>
  <c r="AG961" i="2"/>
  <c r="AA960" i="2"/>
  <c r="AF959" i="2"/>
  <c r="AG959" i="2"/>
  <c r="AA958" i="2"/>
  <c r="AF957" i="2"/>
  <c r="AG957" i="2"/>
  <c r="AA956" i="2"/>
  <c r="AF955" i="2"/>
  <c r="AG955" i="2"/>
  <c r="AA954" i="2"/>
  <c r="AF953" i="2"/>
  <c r="AG953" i="2"/>
  <c r="AA952" i="2"/>
  <c r="AF951" i="2"/>
  <c r="AG951" i="2"/>
  <c r="AA950" i="2"/>
  <c r="AF949" i="2"/>
  <c r="AG949" i="2"/>
  <c r="AA948" i="2"/>
  <c r="AF947" i="2"/>
  <c r="AG947" i="2"/>
  <c r="AA946" i="2"/>
  <c r="AF945" i="2"/>
  <c r="AG945" i="2"/>
  <c r="AA944" i="2"/>
  <c r="AF943" i="2"/>
  <c r="AG943" i="2"/>
  <c r="AA942" i="2"/>
  <c r="AF941" i="2"/>
  <c r="AG941" i="2"/>
  <c r="AA940" i="2"/>
  <c r="AF939" i="2"/>
  <c r="AG939" i="2"/>
  <c r="AA938" i="2"/>
  <c r="AF937" i="2"/>
  <c r="AG937" i="2"/>
  <c r="AF935" i="2"/>
  <c r="AG935" i="2"/>
  <c r="AF933" i="2"/>
  <c r="AG933" i="2"/>
  <c r="AF931" i="2"/>
  <c r="AG931" i="2"/>
  <c r="AF929" i="2"/>
  <c r="AG929" i="2"/>
  <c r="AF927" i="2"/>
  <c r="AG927" i="2"/>
  <c r="AF925" i="2"/>
  <c r="AG925" i="2"/>
  <c r="AF923" i="2"/>
  <c r="AG923" i="2"/>
  <c r="AF921" i="2"/>
  <c r="AG921" i="2"/>
  <c r="AF919" i="2"/>
  <c r="AG919" i="2"/>
  <c r="AF917" i="2"/>
  <c r="AG917" i="2"/>
  <c r="AF915" i="2"/>
  <c r="AG915" i="2"/>
  <c r="AF913" i="2"/>
  <c r="AG913" i="2"/>
  <c r="AF909" i="2"/>
  <c r="AG909" i="2"/>
  <c r="AH909" i="2"/>
  <c r="AN906" i="2"/>
  <c r="AO906" i="2" s="1"/>
  <c r="AN902" i="2"/>
  <c r="AO902" i="2" s="1"/>
  <c r="AI901" i="2"/>
  <c r="AK901" i="2"/>
  <c r="AF900" i="2"/>
  <c r="AG900" i="2"/>
  <c r="AH900" i="2"/>
  <c r="AN898" i="2"/>
  <c r="AO898" i="2" s="1"/>
  <c r="AN894" i="2"/>
  <c r="AO894" i="2" s="1"/>
  <c r="AI893" i="2"/>
  <c r="AK893" i="2"/>
  <c r="AF892" i="2"/>
  <c r="AG892" i="2"/>
  <c r="AH892" i="2"/>
  <c r="AN890" i="2"/>
  <c r="AO890" i="2" s="1"/>
  <c r="AN886" i="2"/>
  <c r="AO886" i="2" s="1"/>
  <c r="AI885" i="2"/>
  <c r="AK885" i="2"/>
  <c r="AF884" i="2"/>
  <c r="AG884" i="2"/>
  <c r="AH884" i="2"/>
  <c r="AN882" i="2"/>
  <c r="AO882" i="2" s="1"/>
  <c r="AN878" i="2"/>
  <c r="AO878" i="2" s="1"/>
  <c r="AI877" i="2"/>
  <c r="AK877" i="2"/>
  <c r="AF876" i="2"/>
  <c r="AG876" i="2"/>
  <c r="AH876" i="2"/>
  <c r="AN874" i="2"/>
  <c r="AO874" i="2" s="1"/>
  <c r="AN870" i="2"/>
  <c r="AO870" i="2" s="1"/>
  <c r="AI869" i="2"/>
  <c r="AK869" i="2"/>
  <c r="AF868" i="2"/>
  <c r="AG868" i="2"/>
  <c r="AH868" i="2"/>
  <c r="AN866" i="2"/>
  <c r="AO866" i="2" s="1"/>
  <c r="AN862" i="2"/>
  <c r="AO862" i="2" s="1"/>
  <c r="AI861" i="2"/>
  <c r="AK861" i="2"/>
  <c r="AF860" i="2"/>
  <c r="AG860" i="2"/>
  <c r="AH860" i="2"/>
  <c r="AN858" i="2"/>
  <c r="AO858" i="2" s="1"/>
  <c r="AN854" i="2"/>
  <c r="AO854" i="2" s="1"/>
  <c r="AI853" i="2"/>
  <c r="AK853" i="2"/>
  <c r="AF852" i="2"/>
  <c r="AG852" i="2"/>
  <c r="AH852" i="2"/>
  <c r="AN850" i="2"/>
  <c r="AO850" i="2" s="1"/>
  <c r="AN846" i="2"/>
  <c r="AO846" i="2" s="1"/>
  <c r="AI845" i="2"/>
  <c r="AK845" i="2"/>
  <c r="AF844" i="2"/>
  <c r="AG844" i="2"/>
  <c r="AH844" i="2"/>
  <c r="AN842" i="2"/>
  <c r="AO842" i="2" s="1"/>
  <c r="AN838" i="2"/>
  <c r="AO838" i="2" s="1"/>
  <c r="AI837" i="2"/>
  <c r="AK837" i="2"/>
  <c r="AF836" i="2"/>
  <c r="AG836" i="2"/>
  <c r="AH836" i="2"/>
  <c r="AO834" i="2"/>
  <c r="AN834" i="2"/>
  <c r="AN830" i="2"/>
  <c r="AO830" i="2" s="1"/>
  <c r="AI829" i="2"/>
  <c r="AK829" i="2"/>
  <c r="AF828" i="2"/>
  <c r="AG828" i="2"/>
  <c r="AH828" i="2"/>
  <c r="AO826" i="2"/>
  <c r="AN826" i="2"/>
  <c r="AN822" i="2"/>
  <c r="AO822" i="2" s="1"/>
  <c r="AI821" i="2"/>
  <c r="AK821" i="2"/>
  <c r="AF820" i="2"/>
  <c r="AG820" i="2"/>
  <c r="AH820" i="2"/>
  <c r="AN818" i="2"/>
  <c r="AO818" i="2" s="1"/>
  <c r="AN814" i="2"/>
  <c r="AO814" i="2" s="1"/>
  <c r="AI813" i="2"/>
  <c r="AK813" i="2"/>
  <c r="AF812" i="2"/>
  <c r="AG812" i="2"/>
  <c r="AH812" i="2"/>
  <c r="AN810" i="2"/>
  <c r="AO810" i="2" s="1"/>
  <c r="AN806" i="2"/>
  <c r="AO806" i="2" s="1"/>
  <c r="AI805" i="2"/>
  <c r="AK805" i="2"/>
  <c r="AF804" i="2"/>
  <c r="AG804" i="2"/>
  <c r="AH804" i="2"/>
  <c r="AO802" i="2"/>
  <c r="AN802" i="2"/>
  <c r="AN798" i="2"/>
  <c r="AO798" i="2" s="1"/>
  <c r="AI797" i="2"/>
  <c r="AK797" i="2"/>
  <c r="AF796" i="2"/>
  <c r="AG796" i="2"/>
  <c r="AH796" i="2"/>
  <c r="AO794" i="2"/>
  <c r="AN794" i="2"/>
  <c r="AN790" i="2"/>
  <c r="AO790" i="2" s="1"/>
  <c r="AI789" i="2"/>
  <c r="AK789" i="2"/>
  <c r="AF788" i="2"/>
  <c r="AG788" i="2"/>
  <c r="AH788" i="2"/>
  <c r="AO786" i="2"/>
  <c r="AN786" i="2"/>
  <c r="AN782" i="2"/>
  <c r="AO782" i="2" s="1"/>
  <c r="AI781" i="2"/>
  <c r="AK781" i="2"/>
  <c r="AF780" i="2"/>
  <c r="AG780" i="2"/>
  <c r="AH780" i="2"/>
  <c r="AN778" i="2"/>
  <c r="AO778" i="2" s="1"/>
  <c r="AN774" i="2"/>
  <c r="AO774" i="2" s="1"/>
  <c r="AI773" i="2"/>
  <c r="AK773" i="2"/>
  <c r="AF772" i="2"/>
  <c r="AG772" i="2"/>
  <c r="AH772" i="2"/>
  <c r="AN770" i="2"/>
  <c r="AO770" i="2" s="1"/>
  <c r="AN766" i="2"/>
  <c r="AO766" i="2" s="1"/>
  <c r="AI765" i="2"/>
  <c r="AK765" i="2"/>
  <c r="AF764" i="2"/>
  <c r="AG764" i="2"/>
  <c r="AH764" i="2"/>
  <c r="AN655" i="2"/>
  <c r="AO655" i="2" s="1"/>
  <c r="X646" i="2"/>
  <c r="AA646" i="2" s="1"/>
  <c r="Y646" i="2"/>
  <c r="Z646" i="2"/>
  <c r="AN644" i="2"/>
  <c r="AO644" i="2"/>
  <c r="AK641" i="2"/>
  <c r="AI641" i="2"/>
  <c r="AJ641" i="2"/>
  <c r="AN623" i="2"/>
  <c r="AO623" i="2"/>
  <c r="X614" i="2"/>
  <c r="Y614" i="2"/>
  <c r="Z614" i="2"/>
  <c r="AN612" i="2"/>
  <c r="AO612" i="2" s="1"/>
  <c r="AK609" i="2"/>
  <c r="AI609" i="2"/>
  <c r="AJ609" i="2"/>
  <c r="AN591" i="2"/>
  <c r="AO591" i="2" s="1"/>
  <c r="X582" i="2"/>
  <c r="Y582" i="2"/>
  <c r="Z582" i="2"/>
  <c r="AN580" i="2"/>
  <c r="AO580" i="2" s="1"/>
  <c r="AN575" i="2"/>
  <c r="AO575" i="2" s="1"/>
  <c r="AK561" i="2"/>
  <c r="AI561" i="2"/>
  <c r="AJ561" i="2"/>
  <c r="X550" i="2"/>
  <c r="Y550" i="2"/>
  <c r="Z550" i="2"/>
  <c r="AN548" i="2"/>
  <c r="AO548" i="2" s="1"/>
  <c r="AG511" i="2"/>
  <c r="AH511" i="2"/>
  <c r="AF511" i="2"/>
  <c r="AN502" i="2"/>
  <c r="AO502" i="2" s="1"/>
  <c r="AI497" i="2"/>
  <c r="AK497" i="2"/>
  <c r="AF496" i="2"/>
  <c r="AG496" i="2"/>
  <c r="AH496" i="2"/>
  <c r="Y494" i="2"/>
  <c r="Z494" i="2"/>
  <c r="X494" i="2"/>
  <c r="AH483" i="2"/>
  <c r="AG483" i="2"/>
  <c r="AF483" i="2"/>
  <c r="AH469" i="2"/>
  <c r="AF469" i="2"/>
  <c r="AG469" i="2"/>
  <c r="AK991" i="2"/>
  <c r="AO989" i="2"/>
  <c r="AK989" i="2"/>
  <c r="AO987" i="2"/>
  <c r="AK987" i="2"/>
  <c r="AO985" i="2"/>
  <c r="AK985" i="2"/>
  <c r="AO983" i="2"/>
  <c r="AK983" i="2"/>
  <c r="AO981" i="2"/>
  <c r="AK981" i="2"/>
  <c r="AO979" i="2"/>
  <c r="AK979" i="2"/>
  <c r="AO977" i="2"/>
  <c r="AK977" i="2"/>
  <c r="AO975" i="2"/>
  <c r="AK975" i="2"/>
  <c r="AO973" i="2"/>
  <c r="AK973" i="2"/>
  <c r="AO971" i="2"/>
  <c r="AK971" i="2"/>
  <c r="AO969" i="2"/>
  <c r="AK969" i="2"/>
  <c r="AO967" i="2"/>
  <c r="AK967" i="2"/>
  <c r="AO965" i="2"/>
  <c r="AK965" i="2"/>
  <c r="AO963" i="2"/>
  <c r="AK963" i="2"/>
  <c r="AO961" i="2"/>
  <c r="AK961" i="2"/>
  <c r="AO959" i="2"/>
  <c r="AK959" i="2"/>
  <c r="AO957" i="2"/>
  <c r="AK957" i="2"/>
  <c r="AO955" i="2"/>
  <c r="AK955" i="2"/>
  <c r="AO953" i="2"/>
  <c r="AK953" i="2"/>
  <c r="AO951" i="2"/>
  <c r="AK951" i="2"/>
  <c r="AO949" i="2"/>
  <c r="AK949" i="2"/>
  <c r="AO947" i="2"/>
  <c r="AK947" i="2"/>
  <c r="AO945" i="2"/>
  <c r="AK945" i="2"/>
  <c r="AO943" i="2"/>
  <c r="AK943" i="2"/>
  <c r="AO941" i="2"/>
  <c r="AK941" i="2"/>
  <c r="AO939" i="2"/>
  <c r="AK939" i="2"/>
  <c r="AO937" i="2"/>
  <c r="AK937" i="2"/>
  <c r="AO935" i="2"/>
  <c r="AK935" i="2"/>
  <c r="AO933" i="2"/>
  <c r="AK933" i="2"/>
  <c r="AO931" i="2"/>
  <c r="AK931" i="2"/>
  <c r="AO929" i="2"/>
  <c r="AK929" i="2"/>
  <c r="AO927" i="2"/>
  <c r="AK927" i="2"/>
  <c r="AO925" i="2"/>
  <c r="AK925" i="2"/>
  <c r="AO923" i="2"/>
  <c r="AK923" i="2"/>
  <c r="AO921" i="2"/>
  <c r="AK921" i="2"/>
  <c r="AO919" i="2"/>
  <c r="AK919" i="2"/>
  <c r="AO917" i="2"/>
  <c r="AK917" i="2"/>
  <c r="AO915" i="2"/>
  <c r="AK915" i="2"/>
  <c r="AO913" i="2"/>
  <c r="AK913" i="2"/>
  <c r="AO911" i="2"/>
  <c r="AF907" i="2"/>
  <c r="AG907" i="2"/>
  <c r="AH907" i="2"/>
  <c r="AK907" i="2"/>
  <c r="AJ901" i="2"/>
  <c r="Y900" i="2"/>
  <c r="X900" i="2"/>
  <c r="AA900" i="2" s="1"/>
  <c r="Z900" i="2"/>
  <c r="AJ893" i="2"/>
  <c r="Y892" i="2"/>
  <c r="X892" i="2"/>
  <c r="AA892" i="2" s="1"/>
  <c r="Z892" i="2"/>
  <c r="AJ885" i="2"/>
  <c r="Y884" i="2"/>
  <c r="X884" i="2"/>
  <c r="AA884" i="2" s="1"/>
  <c r="Z884" i="2"/>
  <c r="AJ877" i="2"/>
  <c r="Y876" i="2"/>
  <c r="X876" i="2"/>
  <c r="AA876" i="2" s="1"/>
  <c r="Z876" i="2"/>
  <c r="AJ869" i="2"/>
  <c r="Y868" i="2"/>
  <c r="X868" i="2"/>
  <c r="AA868" i="2" s="1"/>
  <c r="Z868" i="2"/>
  <c r="AJ861" i="2"/>
  <c r="Y860" i="2"/>
  <c r="X860" i="2"/>
  <c r="Z860" i="2"/>
  <c r="AJ853" i="2"/>
  <c r="Y852" i="2"/>
  <c r="X852" i="2"/>
  <c r="AA852" i="2" s="1"/>
  <c r="Z852" i="2"/>
  <c r="AJ845" i="2"/>
  <c r="Y844" i="2"/>
  <c r="X844" i="2"/>
  <c r="AA844" i="2" s="1"/>
  <c r="Z844" i="2"/>
  <c r="AA840" i="2"/>
  <c r="AJ837" i="2"/>
  <c r="Y836" i="2"/>
  <c r="X836" i="2"/>
  <c r="AA836" i="2" s="1"/>
  <c r="Z836" i="2"/>
  <c r="AA832" i="2"/>
  <c r="AJ829" i="2"/>
  <c r="Y828" i="2"/>
  <c r="X828" i="2"/>
  <c r="Z828" i="2"/>
  <c r="AA824" i="2"/>
  <c r="AJ821" i="2"/>
  <c r="Y820" i="2"/>
  <c r="X820" i="2"/>
  <c r="Z820" i="2"/>
  <c r="AA816" i="2"/>
  <c r="AJ813" i="2"/>
  <c r="Y812" i="2"/>
  <c r="X812" i="2"/>
  <c r="Z812" i="2"/>
  <c r="AA808" i="2"/>
  <c r="AJ805" i="2"/>
  <c r="Y804" i="2"/>
  <c r="X804" i="2"/>
  <c r="AA804" i="2" s="1"/>
  <c r="Z804" i="2"/>
  <c r="AA800" i="2"/>
  <c r="AJ797" i="2"/>
  <c r="Y796" i="2"/>
  <c r="X796" i="2"/>
  <c r="Z796" i="2"/>
  <c r="AA792" i="2"/>
  <c r="AJ789" i="2"/>
  <c r="Y788" i="2"/>
  <c r="X788" i="2"/>
  <c r="Z788" i="2"/>
  <c r="AA784" i="2"/>
  <c r="AJ781" i="2"/>
  <c r="Y780" i="2"/>
  <c r="X780" i="2"/>
  <c r="Z780" i="2"/>
  <c r="AA776" i="2"/>
  <c r="AJ773" i="2"/>
  <c r="Y772" i="2"/>
  <c r="X772" i="2"/>
  <c r="AA772" i="2" s="1"/>
  <c r="Z772" i="2"/>
  <c r="AA768" i="2"/>
  <c r="AJ765" i="2"/>
  <c r="Y764" i="2"/>
  <c r="X764" i="2"/>
  <c r="Z764" i="2"/>
  <c r="AN762" i="2"/>
  <c r="AO762" i="2" s="1"/>
  <c r="AO760" i="2"/>
  <c r="AN760" i="2"/>
  <c r="AN758" i="2"/>
  <c r="AO758" i="2" s="1"/>
  <c r="AN756" i="2"/>
  <c r="AO756" i="2" s="1"/>
  <c r="AN754" i="2"/>
  <c r="AO754" i="2" s="1"/>
  <c r="AN752" i="2"/>
  <c r="AO752" i="2" s="1"/>
  <c r="AN750" i="2"/>
  <c r="AO750" i="2" s="1"/>
  <c r="AO748" i="2"/>
  <c r="AN748" i="2"/>
  <c r="AN746" i="2"/>
  <c r="AO746" i="2" s="1"/>
  <c r="AO744" i="2"/>
  <c r="AN744" i="2"/>
  <c r="AN742" i="2"/>
  <c r="AO742" i="2" s="1"/>
  <c r="AN740" i="2"/>
  <c r="AO740" i="2" s="1"/>
  <c r="AN738" i="2"/>
  <c r="AO738" i="2" s="1"/>
  <c r="AN736" i="2"/>
  <c r="AO736" i="2" s="1"/>
  <c r="AN734" i="2"/>
  <c r="AO734" i="2" s="1"/>
  <c r="AO732" i="2"/>
  <c r="AN732" i="2"/>
  <c r="AN730" i="2"/>
  <c r="AO730" i="2" s="1"/>
  <c r="AO728" i="2"/>
  <c r="AN728" i="2"/>
  <c r="AN726" i="2"/>
  <c r="AO726" i="2" s="1"/>
  <c r="AN724" i="2"/>
  <c r="AO724" i="2" s="1"/>
  <c r="AN722" i="2"/>
  <c r="AO722" i="2" s="1"/>
  <c r="AN720" i="2"/>
  <c r="AO720" i="2" s="1"/>
  <c r="AN718" i="2"/>
  <c r="AO718" i="2" s="1"/>
  <c r="AO716" i="2"/>
  <c r="AN716" i="2"/>
  <c r="AN714" i="2"/>
  <c r="AO714" i="2" s="1"/>
  <c r="AO712" i="2"/>
  <c r="AN712" i="2"/>
  <c r="AN710" i="2"/>
  <c r="AO710" i="2" s="1"/>
  <c r="AN708" i="2"/>
  <c r="AO708" i="2" s="1"/>
  <c r="AN706" i="2"/>
  <c r="AO706" i="2" s="1"/>
  <c r="AN704" i="2"/>
  <c r="AO704" i="2" s="1"/>
  <c r="AN702" i="2"/>
  <c r="AO702" i="2" s="1"/>
  <c r="AO700" i="2"/>
  <c r="AN700" i="2"/>
  <c r="AN698" i="2"/>
  <c r="AO698" i="2" s="1"/>
  <c r="AO696" i="2"/>
  <c r="AN696" i="2"/>
  <c r="AN694" i="2"/>
  <c r="AO694" i="2" s="1"/>
  <c r="AN692" i="2"/>
  <c r="AO692" i="2" s="1"/>
  <c r="AN690" i="2"/>
  <c r="AO690" i="2" s="1"/>
  <c r="AN688" i="2"/>
  <c r="AO688" i="2" s="1"/>
  <c r="AN686" i="2"/>
  <c r="AO686" i="2" s="1"/>
  <c r="AO684" i="2"/>
  <c r="AN684" i="2"/>
  <c r="AN682" i="2"/>
  <c r="AO682" i="2" s="1"/>
  <c r="AO680" i="2"/>
  <c r="AN680" i="2"/>
  <c r="AN678" i="2"/>
  <c r="AO678" i="2" s="1"/>
  <c r="AN676" i="2"/>
  <c r="AO676" i="2" s="1"/>
  <c r="AN674" i="2"/>
  <c r="AO674" i="2" s="1"/>
  <c r="AN672" i="2"/>
  <c r="AO672" i="2" s="1"/>
  <c r="X670" i="2"/>
  <c r="AA670" i="2" s="1"/>
  <c r="Y670" i="2"/>
  <c r="Z670" i="2"/>
  <c r="AN668" i="2"/>
  <c r="AO668" i="2"/>
  <c r="AK665" i="2"/>
  <c r="AI665" i="2"/>
  <c r="AJ665" i="2"/>
  <c r="AN647" i="2"/>
  <c r="AO647" i="2" s="1"/>
  <c r="X638" i="2"/>
  <c r="AA638" i="2" s="1"/>
  <c r="Y638" i="2"/>
  <c r="Z638" i="2"/>
  <c r="AN636" i="2"/>
  <c r="AO636" i="2" s="1"/>
  <c r="AK633" i="2"/>
  <c r="AI633" i="2"/>
  <c r="AJ633" i="2"/>
  <c r="AN615" i="2"/>
  <c r="AO615" i="2" s="1"/>
  <c r="X606" i="2"/>
  <c r="Y606" i="2"/>
  <c r="Z606" i="2"/>
  <c r="AN604" i="2"/>
  <c r="AO604" i="2" s="1"/>
  <c r="AK601" i="2"/>
  <c r="AI601" i="2"/>
  <c r="AJ601" i="2"/>
  <c r="AN583" i="2"/>
  <c r="AO583" i="2"/>
  <c r="AK569" i="2"/>
  <c r="AI569" i="2"/>
  <c r="AJ569" i="2"/>
  <c r="X558" i="2"/>
  <c r="Y558" i="2"/>
  <c r="Z558" i="2"/>
  <c r="AN556" i="2"/>
  <c r="AO556" i="2"/>
  <c r="AN551" i="2"/>
  <c r="AO551" i="2" s="1"/>
  <c r="AO904" i="2"/>
  <c r="AH903" i="2"/>
  <c r="AO896" i="2"/>
  <c r="AH895" i="2"/>
  <c r="AO888" i="2"/>
  <c r="AH887" i="2"/>
  <c r="AA885" i="2"/>
  <c r="AO880" i="2"/>
  <c r="AH879" i="2"/>
  <c r="AO872" i="2"/>
  <c r="AH871" i="2"/>
  <c r="AA869" i="2"/>
  <c r="AO864" i="2"/>
  <c r="AH863" i="2"/>
  <c r="AA861" i="2"/>
  <c r="AO856" i="2"/>
  <c r="AH855" i="2"/>
  <c r="AO848" i="2"/>
  <c r="AH847" i="2"/>
  <c r="AO840" i="2"/>
  <c r="AH839" i="2"/>
  <c r="AA837" i="2"/>
  <c r="AO832" i="2"/>
  <c r="AH831" i="2"/>
  <c r="AA829" i="2"/>
  <c r="AO824" i="2"/>
  <c r="AH823" i="2"/>
  <c r="AA821" i="2"/>
  <c r="AO816" i="2"/>
  <c r="AH815" i="2"/>
  <c r="AA813" i="2"/>
  <c r="AO808" i="2"/>
  <c r="AH807" i="2"/>
  <c r="AA805" i="2"/>
  <c r="AO800" i="2"/>
  <c r="AH799" i="2"/>
  <c r="AA797" i="2"/>
  <c r="AO792" i="2"/>
  <c r="AH791" i="2"/>
  <c r="AA789" i="2"/>
  <c r="AO784" i="2"/>
  <c r="AH783" i="2"/>
  <c r="AA781" i="2"/>
  <c r="AO776" i="2"/>
  <c r="AH775" i="2"/>
  <c r="AA773" i="2"/>
  <c r="AO768" i="2"/>
  <c r="AH767" i="2"/>
  <c r="AA765" i="2"/>
  <c r="AJ762" i="2"/>
  <c r="AK762" i="2"/>
  <c r="AJ760" i="2"/>
  <c r="AK760" i="2"/>
  <c r="AJ758" i="2"/>
  <c r="AK758" i="2"/>
  <c r="AJ756" i="2"/>
  <c r="AK756" i="2"/>
  <c r="AJ754" i="2"/>
  <c r="AK754" i="2"/>
  <c r="AJ752" i="2"/>
  <c r="AK752" i="2"/>
  <c r="AJ750" i="2"/>
  <c r="AK750" i="2"/>
  <c r="AJ748" i="2"/>
  <c r="AK748" i="2"/>
  <c r="AJ746" i="2"/>
  <c r="AK746" i="2"/>
  <c r="AJ744" i="2"/>
  <c r="AK744" i="2"/>
  <c r="AJ742" i="2"/>
  <c r="AK742" i="2"/>
  <c r="AJ740" i="2"/>
  <c r="AK740" i="2"/>
  <c r="AJ738" i="2"/>
  <c r="AK738" i="2"/>
  <c r="AJ736" i="2"/>
  <c r="AK736" i="2"/>
  <c r="AJ734" i="2"/>
  <c r="AK734" i="2"/>
  <c r="AJ732" i="2"/>
  <c r="AK732" i="2"/>
  <c r="AJ730" i="2"/>
  <c r="AK730" i="2"/>
  <c r="AJ728" i="2"/>
  <c r="AK728" i="2"/>
  <c r="AJ726" i="2"/>
  <c r="AK726" i="2"/>
  <c r="AJ724" i="2"/>
  <c r="AK724" i="2"/>
  <c r="AJ722" i="2"/>
  <c r="AK722" i="2"/>
  <c r="AJ720" i="2"/>
  <c r="AK720" i="2"/>
  <c r="AJ718" i="2"/>
  <c r="AK718" i="2"/>
  <c r="AJ716" i="2"/>
  <c r="AK716" i="2"/>
  <c r="AJ714" i="2"/>
  <c r="AK714" i="2"/>
  <c r="AJ712" i="2"/>
  <c r="AK712" i="2"/>
  <c r="AJ710" i="2"/>
  <c r="AK710" i="2"/>
  <c r="AJ708" i="2"/>
  <c r="AK708" i="2"/>
  <c r="AJ706" i="2"/>
  <c r="AK706" i="2"/>
  <c r="AJ704" i="2"/>
  <c r="AK704" i="2"/>
  <c r="AJ702" i="2"/>
  <c r="AK702" i="2"/>
  <c r="AJ700" i="2"/>
  <c r="AK700" i="2"/>
  <c r="AJ698" i="2"/>
  <c r="AK698" i="2"/>
  <c r="AJ696" i="2"/>
  <c r="AK696" i="2"/>
  <c r="AJ694" i="2"/>
  <c r="AK694" i="2"/>
  <c r="AJ692" i="2"/>
  <c r="AK692" i="2"/>
  <c r="AJ690" i="2"/>
  <c r="AK690" i="2"/>
  <c r="AJ688" i="2"/>
  <c r="AK688" i="2"/>
  <c r="AJ686" i="2"/>
  <c r="AK686" i="2"/>
  <c r="AJ684" i="2"/>
  <c r="AK684" i="2"/>
  <c r="AJ682" i="2"/>
  <c r="AK682" i="2"/>
  <c r="AJ680" i="2"/>
  <c r="AK680" i="2"/>
  <c r="AJ678" i="2"/>
  <c r="AK678" i="2"/>
  <c r="AJ676" i="2"/>
  <c r="AK676" i="2"/>
  <c r="AJ674" i="2"/>
  <c r="AK674" i="2"/>
  <c r="AJ672" i="2"/>
  <c r="AK672" i="2"/>
  <c r="X668" i="2"/>
  <c r="AA668" i="2" s="1"/>
  <c r="Y668" i="2"/>
  <c r="Z668" i="2"/>
  <c r="AN666" i="2"/>
  <c r="AO666" i="2" s="1"/>
  <c r="AK663" i="2"/>
  <c r="AI663" i="2"/>
  <c r="X660" i="2"/>
  <c r="AA660" i="2" s="1"/>
  <c r="Y660" i="2"/>
  <c r="Z660" i="2"/>
  <c r="AN658" i="2"/>
  <c r="AO658" i="2" s="1"/>
  <c r="AK655" i="2"/>
  <c r="AI655" i="2"/>
  <c r="X652" i="2"/>
  <c r="Y652" i="2"/>
  <c r="Z652" i="2"/>
  <c r="AN650" i="2"/>
  <c r="AO650" i="2" s="1"/>
  <c r="AA649" i="2"/>
  <c r="AK647" i="2"/>
  <c r="AI647" i="2"/>
  <c r="X644" i="2"/>
  <c r="AA644" i="2" s="1"/>
  <c r="Y644" i="2"/>
  <c r="Z644" i="2"/>
  <c r="AN642" i="2"/>
  <c r="AO642" i="2" s="1"/>
  <c r="AK639" i="2"/>
  <c r="AI639" i="2"/>
  <c r="X636" i="2"/>
  <c r="AA636" i="2" s="1"/>
  <c r="Y636" i="2"/>
  <c r="Z636" i="2"/>
  <c r="AN634" i="2"/>
  <c r="AO634" i="2" s="1"/>
  <c r="AA633" i="2"/>
  <c r="AK631" i="2"/>
  <c r="AI631" i="2"/>
  <c r="X628" i="2"/>
  <c r="AA628" i="2" s="1"/>
  <c r="Y628" i="2"/>
  <c r="Z628" i="2"/>
  <c r="AN626" i="2"/>
  <c r="AO626" i="2" s="1"/>
  <c r="AA625" i="2"/>
  <c r="AK623" i="2"/>
  <c r="AI623" i="2"/>
  <c r="X620" i="2"/>
  <c r="Y620" i="2"/>
  <c r="Z620" i="2"/>
  <c r="AN618" i="2"/>
  <c r="AO618" i="2" s="1"/>
  <c r="AA617" i="2"/>
  <c r="AK615" i="2"/>
  <c r="AI615" i="2"/>
  <c r="X612" i="2"/>
  <c r="Y612" i="2"/>
  <c r="Z612" i="2"/>
  <c r="AN610" i="2"/>
  <c r="AO610" i="2" s="1"/>
  <c r="AA609" i="2"/>
  <c r="AK607" i="2"/>
  <c r="AI607" i="2"/>
  <c r="X604" i="2"/>
  <c r="Y604" i="2"/>
  <c r="Z604" i="2"/>
  <c r="AN602" i="2"/>
  <c r="AO602" i="2" s="1"/>
  <c r="AA601" i="2"/>
  <c r="AK599" i="2"/>
  <c r="AI599" i="2"/>
  <c r="X596" i="2"/>
  <c r="AA596" i="2" s="1"/>
  <c r="Y596" i="2"/>
  <c r="Z596" i="2"/>
  <c r="AN594" i="2"/>
  <c r="AO594" i="2" s="1"/>
  <c r="AA593" i="2"/>
  <c r="AK591" i="2"/>
  <c r="AI591" i="2"/>
  <c r="X588" i="2"/>
  <c r="Y588" i="2"/>
  <c r="Z588" i="2"/>
  <c r="AN586" i="2"/>
  <c r="AO586" i="2" s="1"/>
  <c r="AA585" i="2"/>
  <c r="AK583" i="2"/>
  <c r="AI583" i="2"/>
  <c r="X580" i="2"/>
  <c r="Y580" i="2"/>
  <c r="Z580" i="2"/>
  <c r="AN578" i="2"/>
  <c r="AO578" i="2" s="1"/>
  <c r="AA577" i="2"/>
  <c r="AK575" i="2"/>
  <c r="AI575" i="2"/>
  <c r="X572" i="2"/>
  <c r="Y572" i="2"/>
  <c r="Z572" i="2"/>
  <c r="AN570" i="2"/>
  <c r="AO570" i="2" s="1"/>
  <c r="AA569" i="2"/>
  <c r="AK567" i="2"/>
  <c r="AI567" i="2"/>
  <c r="X564" i="2"/>
  <c r="AA564" i="2" s="1"/>
  <c r="Y564" i="2"/>
  <c r="Z564" i="2"/>
  <c r="AN562" i="2"/>
  <c r="AO562" i="2" s="1"/>
  <c r="AA561" i="2"/>
  <c r="AK559" i="2"/>
  <c r="AI559" i="2"/>
  <c r="X556" i="2"/>
  <c r="Y556" i="2"/>
  <c r="Z556" i="2"/>
  <c r="AN554" i="2"/>
  <c r="AO554" i="2" s="1"/>
  <c r="AA553" i="2"/>
  <c r="AK551" i="2"/>
  <c r="AI551" i="2"/>
  <c r="X548" i="2"/>
  <c r="Y548" i="2"/>
  <c r="Z548" i="2"/>
  <c r="AN546" i="2"/>
  <c r="AO546" i="2" s="1"/>
  <c r="AK543" i="2"/>
  <c r="AI543" i="2"/>
  <c r="AG541" i="2"/>
  <c r="AF541" i="2"/>
  <c r="AH541" i="2"/>
  <c r="AK535" i="2"/>
  <c r="AI535" i="2"/>
  <c r="AG533" i="2"/>
  <c r="AF533" i="2"/>
  <c r="AH533" i="2"/>
  <c r="AK527" i="2"/>
  <c r="AI527" i="2"/>
  <c r="AG523" i="2"/>
  <c r="AH523" i="2"/>
  <c r="AF523" i="2"/>
  <c r="AN516" i="2"/>
  <c r="AO516" i="2" s="1"/>
  <c r="X514" i="2"/>
  <c r="AA514" i="2" s="1"/>
  <c r="Y514" i="2"/>
  <c r="Z514" i="2"/>
  <c r="AN504" i="2"/>
  <c r="AO504" i="2" s="1"/>
  <c r="AN495" i="2"/>
  <c r="AO495" i="2" s="1"/>
  <c r="AI491" i="2"/>
  <c r="AJ491" i="2"/>
  <c r="AK491" i="2"/>
  <c r="AK487" i="2"/>
  <c r="AI487" i="2"/>
  <c r="AN474" i="2"/>
  <c r="AO474" i="2" s="1"/>
  <c r="X378" i="2"/>
  <c r="Y378" i="2"/>
  <c r="Z378" i="2"/>
  <c r="AN376" i="2"/>
  <c r="AO376" i="2" s="1"/>
  <c r="AN371" i="2"/>
  <c r="AO371" i="2" s="1"/>
  <c r="AK331" i="2"/>
  <c r="AI331" i="2"/>
  <c r="AJ331" i="2"/>
  <c r="Z911" i="2"/>
  <c r="Z909" i="2"/>
  <c r="Z907" i="2"/>
  <c r="AK904" i="2"/>
  <c r="AG902" i="2"/>
  <c r="X902" i="2"/>
  <c r="AA902" i="2" s="1"/>
  <c r="AH901" i="2"/>
  <c r="AK899" i="2"/>
  <c r="AF899" i="2"/>
  <c r="AK896" i="2"/>
  <c r="AG894" i="2"/>
  <c r="X894" i="2"/>
  <c r="AA894" i="2" s="1"/>
  <c r="AH893" i="2"/>
  <c r="AK891" i="2"/>
  <c r="AF891" i="2"/>
  <c r="AK888" i="2"/>
  <c r="AG886" i="2"/>
  <c r="X886" i="2"/>
  <c r="AA886" i="2" s="1"/>
  <c r="AH885" i="2"/>
  <c r="AK883" i="2"/>
  <c r="AF883" i="2"/>
  <c r="AA883" i="2"/>
  <c r="AK880" i="2"/>
  <c r="AG878" i="2"/>
  <c r="X878" i="2"/>
  <c r="AA878" i="2" s="1"/>
  <c r="AH877" i="2"/>
  <c r="AK875" i="2"/>
  <c r="AF875" i="2"/>
  <c r="AK872" i="2"/>
  <c r="AG870" i="2"/>
  <c r="X870" i="2"/>
  <c r="AA870" i="2" s="1"/>
  <c r="AH869" i="2"/>
  <c r="AK867" i="2"/>
  <c r="AF867" i="2"/>
  <c r="AA867" i="2"/>
  <c r="AK864" i="2"/>
  <c r="AG862" i="2"/>
  <c r="X862" i="2"/>
  <c r="AA862" i="2" s="1"/>
  <c r="AH861" i="2"/>
  <c r="AK859" i="2"/>
  <c r="AF859" i="2"/>
  <c r="AA859" i="2"/>
  <c r="AK856" i="2"/>
  <c r="AG854" i="2"/>
  <c r="X854" i="2"/>
  <c r="AA854" i="2" s="1"/>
  <c r="AH853" i="2"/>
  <c r="AK851" i="2"/>
  <c r="AF851" i="2"/>
  <c r="AK848" i="2"/>
  <c r="AG846" i="2"/>
  <c r="X846" i="2"/>
  <c r="AA846" i="2" s="1"/>
  <c r="AH845" i="2"/>
  <c r="AK843" i="2"/>
  <c r="AF843" i="2"/>
  <c r="AA843" i="2"/>
  <c r="AK840" i="2"/>
  <c r="AG838" i="2"/>
  <c r="X838" i="2"/>
  <c r="AA838" i="2" s="1"/>
  <c r="AH837" i="2"/>
  <c r="AK835" i="2"/>
  <c r="AF835" i="2"/>
  <c r="AA835" i="2"/>
  <c r="AK832" i="2"/>
  <c r="AG830" i="2"/>
  <c r="X830" i="2"/>
  <c r="AA830" i="2" s="1"/>
  <c r="AH829" i="2"/>
  <c r="AK827" i="2"/>
  <c r="AF827" i="2"/>
  <c r="AA827" i="2"/>
  <c r="AK824" i="2"/>
  <c r="AG822" i="2"/>
  <c r="X822" i="2"/>
  <c r="AA822" i="2" s="1"/>
  <c r="AH821" i="2"/>
  <c r="AK819" i="2"/>
  <c r="AF819" i="2"/>
  <c r="AA819" i="2"/>
  <c r="AK816" i="2"/>
  <c r="AG814" i="2"/>
  <c r="X814" i="2"/>
  <c r="AA814" i="2" s="1"/>
  <c r="AH813" i="2"/>
  <c r="AK811" i="2"/>
  <c r="AF811" i="2"/>
  <c r="AA811" i="2"/>
  <c r="AK808" i="2"/>
  <c r="AG806" i="2"/>
  <c r="X806" i="2"/>
  <c r="AA806" i="2" s="1"/>
  <c r="AH805" i="2"/>
  <c r="AK803" i="2"/>
  <c r="AF803" i="2"/>
  <c r="AA803" i="2"/>
  <c r="AK800" i="2"/>
  <c r="AG798" i="2"/>
  <c r="X798" i="2"/>
  <c r="AA798" i="2" s="1"/>
  <c r="AH797" i="2"/>
  <c r="AK795" i="2"/>
  <c r="AF795" i="2"/>
  <c r="AA795" i="2"/>
  <c r="AK792" i="2"/>
  <c r="AG790" i="2"/>
  <c r="X790" i="2"/>
  <c r="AA790" i="2" s="1"/>
  <c r="AH789" i="2"/>
  <c r="AK787" i="2"/>
  <c r="AF787" i="2"/>
  <c r="AA787" i="2"/>
  <c r="AK784" i="2"/>
  <c r="AG782" i="2"/>
  <c r="X782" i="2"/>
  <c r="AA782" i="2" s="1"/>
  <c r="AH781" i="2"/>
  <c r="AK779" i="2"/>
  <c r="AF779" i="2"/>
  <c r="AA779" i="2"/>
  <c r="AK776" i="2"/>
  <c r="AG774" i="2"/>
  <c r="X774" i="2"/>
  <c r="AA774" i="2" s="1"/>
  <c r="AH773" i="2"/>
  <c r="AK771" i="2"/>
  <c r="AF771" i="2"/>
  <c r="AA771" i="2"/>
  <c r="AK768" i="2"/>
  <c r="AG766" i="2"/>
  <c r="X766" i="2"/>
  <c r="AA766" i="2" s="1"/>
  <c r="AH765" i="2"/>
  <c r="AK763" i="2"/>
  <c r="AA763" i="2"/>
  <c r="Y762" i="2"/>
  <c r="Z762" i="2"/>
  <c r="AA761" i="2"/>
  <c r="Y760" i="2"/>
  <c r="AA760" i="2" s="1"/>
  <c r="Z760" i="2"/>
  <c r="AA759" i="2"/>
  <c r="Y758" i="2"/>
  <c r="AA758" i="2" s="1"/>
  <c r="Z758" i="2"/>
  <c r="AA757" i="2"/>
  <c r="Y756" i="2"/>
  <c r="Z756" i="2"/>
  <c r="AA755" i="2"/>
  <c r="Y754" i="2"/>
  <c r="Z754" i="2"/>
  <c r="AA753" i="2"/>
  <c r="Y752" i="2"/>
  <c r="AA752" i="2" s="1"/>
  <c r="Z752" i="2"/>
  <c r="Y750" i="2"/>
  <c r="Z750" i="2"/>
  <c r="Y748" i="2"/>
  <c r="Z748" i="2"/>
  <c r="Y746" i="2"/>
  <c r="Z746" i="2"/>
  <c r="Y744" i="2"/>
  <c r="Z744" i="2"/>
  <c r="Y742" i="2"/>
  <c r="Z742" i="2"/>
  <c r="Y740" i="2"/>
  <c r="Z740" i="2"/>
  <c r="Y738" i="2"/>
  <c r="Z738" i="2"/>
  <c r="Y736" i="2"/>
  <c r="Z736" i="2"/>
  <c r="Y734" i="2"/>
  <c r="Z734" i="2"/>
  <c r="Y732" i="2"/>
  <c r="Z732" i="2"/>
  <c r="Y730" i="2"/>
  <c r="Z730" i="2"/>
  <c r="Y728" i="2"/>
  <c r="Z728" i="2"/>
  <c r="Y726" i="2"/>
  <c r="Z726" i="2"/>
  <c r="Y724" i="2"/>
  <c r="Z724" i="2"/>
  <c r="Y722" i="2"/>
  <c r="Z722" i="2"/>
  <c r="Y720" i="2"/>
  <c r="Z720" i="2"/>
  <c r="Y718" i="2"/>
  <c r="Z718" i="2"/>
  <c r="Y716" i="2"/>
  <c r="Z716" i="2"/>
  <c r="Y714" i="2"/>
  <c r="Z714" i="2"/>
  <c r="Y712" i="2"/>
  <c r="Z712" i="2"/>
  <c r="Y710" i="2"/>
  <c r="Z710" i="2"/>
  <c r="Y708" i="2"/>
  <c r="Z708" i="2"/>
  <c r="Y706" i="2"/>
  <c r="Z706" i="2"/>
  <c r="Y704" i="2"/>
  <c r="Z704" i="2"/>
  <c r="Y702" i="2"/>
  <c r="Z702" i="2"/>
  <c r="Y700" i="2"/>
  <c r="Z700" i="2"/>
  <c r="Y698" i="2"/>
  <c r="Z698" i="2"/>
  <c r="Y696" i="2"/>
  <c r="Z696" i="2"/>
  <c r="Y694" i="2"/>
  <c r="Z694" i="2"/>
  <c r="Y692" i="2"/>
  <c r="Z692" i="2"/>
  <c r="Y690" i="2"/>
  <c r="Z690" i="2"/>
  <c r="Y688" i="2"/>
  <c r="Z688" i="2"/>
  <c r="Y686" i="2"/>
  <c r="Z686" i="2"/>
  <c r="Y684" i="2"/>
  <c r="Z684" i="2"/>
  <c r="Y682" i="2"/>
  <c r="Z682" i="2"/>
  <c r="AA681" i="2"/>
  <c r="Y680" i="2"/>
  <c r="AA680" i="2" s="1"/>
  <c r="Z680" i="2"/>
  <c r="Y678" i="2"/>
  <c r="Z678" i="2"/>
  <c r="Y676" i="2"/>
  <c r="Z676" i="2"/>
  <c r="AA675" i="2"/>
  <c r="Y674" i="2"/>
  <c r="AA674" i="2" s="1"/>
  <c r="Z674" i="2"/>
  <c r="AA673" i="2"/>
  <c r="Y672" i="2"/>
  <c r="AA672" i="2" s="1"/>
  <c r="Z672" i="2"/>
  <c r="AK669" i="2"/>
  <c r="AI669" i="2"/>
  <c r="X666" i="2"/>
  <c r="AA666" i="2" s="1"/>
  <c r="Y666" i="2"/>
  <c r="Z666" i="2"/>
  <c r="AO665" i="2"/>
  <c r="AN664" i="2"/>
  <c r="AO664" i="2" s="1"/>
  <c r="AK661" i="2"/>
  <c r="AI661" i="2"/>
  <c r="X658" i="2"/>
  <c r="AA658" i="2" s="1"/>
  <c r="Y658" i="2"/>
  <c r="Z658" i="2"/>
  <c r="AO657" i="2"/>
  <c r="AN656" i="2"/>
  <c r="AO656" i="2" s="1"/>
  <c r="AA655" i="2"/>
  <c r="AK653" i="2"/>
  <c r="AI653" i="2"/>
  <c r="X650" i="2"/>
  <c r="Y650" i="2"/>
  <c r="Z650" i="2"/>
  <c r="AO649" i="2"/>
  <c r="AN648" i="2"/>
  <c r="AO648" i="2"/>
  <c r="AA647" i="2"/>
  <c r="AK645" i="2"/>
  <c r="AI645" i="2"/>
  <c r="X642" i="2"/>
  <c r="AA642" i="2" s="1"/>
  <c r="Y642" i="2"/>
  <c r="Z642" i="2"/>
  <c r="AO641" i="2"/>
  <c r="AN640" i="2"/>
  <c r="AO640" i="2" s="1"/>
  <c r="AK637" i="2"/>
  <c r="AI637" i="2"/>
  <c r="X634" i="2"/>
  <c r="Y634" i="2"/>
  <c r="Z634" i="2"/>
  <c r="AO633" i="2"/>
  <c r="AN632" i="2"/>
  <c r="AO632" i="2" s="1"/>
  <c r="AA631" i="2"/>
  <c r="AK629" i="2"/>
  <c r="AI629" i="2"/>
  <c r="X626" i="2"/>
  <c r="Y626" i="2"/>
  <c r="Z626" i="2"/>
  <c r="AO625" i="2"/>
  <c r="AN624" i="2"/>
  <c r="AO624" i="2" s="1"/>
  <c r="AA623" i="2"/>
  <c r="AK621" i="2"/>
  <c r="AI621" i="2"/>
  <c r="X618" i="2"/>
  <c r="Y618" i="2"/>
  <c r="Z618" i="2"/>
  <c r="AO617" i="2"/>
  <c r="AN616" i="2"/>
  <c r="AO616" i="2" s="1"/>
  <c r="AA615" i="2"/>
  <c r="AK613" i="2"/>
  <c r="AI613" i="2"/>
  <c r="X610" i="2"/>
  <c r="Y610" i="2"/>
  <c r="Z610" i="2"/>
  <c r="AO609" i="2"/>
  <c r="AN608" i="2"/>
  <c r="AO608" i="2" s="1"/>
  <c r="AA607" i="2"/>
  <c r="AK605" i="2"/>
  <c r="AI605" i="2"/>
  <c r="X602" i="2"/>
  <c r="Y602" i="2"/>
  <c r="Z602" i="2"/>
  <c r="AO601" i="2"/>
  <c r="AN600" i="2"/>
  <c r="AO600" i="2"/>
  <c r="AA599" i="2"/>
  <c r="AK597" i="2"/>
  <c r="AI597" i="2"/>
  <c r="X594" i="2"/>
  <c r="Y594" i="2"/>
  <c r="Z594" i="2"/>
  <c r="AO593" i="2"/>
  <c r="AN592" i="2"/>
  <c r="AO592" i="2" s="1"/>
  <c r="AA591" i="2"/>
  <c r="AK589" i="2"/>
  <c r="AI589" i="2"/>
  <c r="X586" i="2"/>
  <c r="Y586" i="2"/>
  <c r="Z586" i="2"/>
  <c r="AO585" i="2"/>
  <c r="AN584" i="2"/>
  <c r="AO584" i="2" s="1"/>
  <c r="AA583" i="2"/>
  <c r="AK581" i="2"/>
  <c r="AI581" i="2"/>
  <c r="X578" i="2"/>
  <c r="Y578" i="2"/>
  <c r="Z578" i="2"/>
  <c r="AN576" i="2"/>
  <c r="AO576" i="2" s="1"/>
  <c r="AA575" i="2"/>
  <c r="AK573" i="2"/>
  <c r="AI573" i="2"/>
  <c r="X570" i="2"/>
  <c r="Y570" i="2"/>
  <c r="Z570" i="2"/>
  <c r="AN568" i="2"/>
  <c r="AO568" i="2" s="1"/>
  <c r="AA567" i="2"/>
  <c r="AK565" i="2"/>
  <c r="AI565" i="2"/>
  <c r="X562" i="2"/>
  <c r="Y562" i="2"/>
  <c r="Z562" i="2"/>
  <c r="AN560" i="2"/>
  <c r="AO560" i="2" s="1"/>
  <c r="AA559" i="2"/>
  <c r="AK557" i="2"/>
  <c r="AI557" i="2"/>
  <c r="X554" i="2"/>
  <c r="Y554" i="2"/>
  <c r="Z554" i="2"/>
  <c r="AN552" i="2"/>
  <c r="AO552" i="2" s="1"/>
  <c r="AA551" i="2"/>
  <c r="AK549" i="2"/>
  <c r="AI549" i="2"/>
  <c r="X546" i="2"/>
  <c r="Y546" i="2"/>
  <c r="Z546" i="2"/>
  <c r="AJ543" i="2"/>
  <c r="Z541" i="2"/>
  <c r="X541" i="2"/>
  <c r="AA541" i="2" s="1"/>
  <c r="Y541" i="2"/>
  <c r="AJ535" i="2"/>
  <c r="Z533" i="2"/>
  <c r="X533" i="2"/>
  <c r="AA533" i="2" s="1"/>
  <c r="Y533" i="2"/>
  <c r="AJ527" i="2"/>
  <c r="X526" i="2"/>
  <c r="AA526" i="2" s="1"/>
  <c r="Y526" i="2"/>
  <c r="Z526" i="2"/>
  <c r="AG519" i="2"/>
  <c r="AH519" i="2"/>
  <c r="AF519" i="2"/>
  <c r="AN512" i="2"/>
  <c r="AO512" i="2" s="1"/>
  <c r="X510" i="2"/>
  <c r="AA510" i="2" s="1"/>
  <c r="Y510" i="2"/>
  <c r="Z510" i="2"/>
  <c r="AN506" i="2"/>
  <c r="AO506" i="2" s="1"/>
  <c r="AJ502" i="2"/>
  <c r="AI502" i="2"/>
  <c r="AK502" i="2"/>
  <c r="AH501" i="2"/>
  <c r="AF501" i="2"/>
  <c r="AG501" i="2"/>
  <c r="Y480" i="2"/>
  <c r="X480" i="2"/>
  <c r="AA480" i="2" s="1"/>
  <c r="Z480" i="2"/>
  <c r="AH461" i="2"/>
  <c r="AF461" i="2"/>
  <c r="AG461" i="2"/>
  <c r="AK389" i="2"/>
  <c r="AI389" i="2"/>
  <c r="AJ389" i="2"/>
  <c r="AI904" i="2"/>
  <c r="AG903" i="2"/>
  <c r="AH898" i="2"/>
  <c r="Z898" i="2"/>
  <c r="AI896" i="2"/>
  <c r="AG895" i="2"/>
  <c r="AH890" i="2"/>
  <c r="Z890" i="2"/>
  <c r="AI888" i="2"/>
  <c r="AG887" i="2"/>
  <c r="AH882" i="2"/>
  <c r="Z882" i="2"/>
  <c r="AI880" i="2"/>
  <c r="AG879" i="2"/>
  <c r="AH874" i="2"/>
  <c r="Z874" i="2"/>
  <c r="AI872" i="2"/>
  <c r="AG871" i="2"/>
  <c r="AH866" i="2"/>
  <c r="Z866" i="2"/>
  <c r="AI864" i="2"/>
  <c r="AG863" i="2"/>
  <c r="AH858" i="2"/>
  <c r="Z858" i="2"/>
  <c r="AA858" i="2" s="1"/>
  <c r="AA857" i="2"/>
  <c r="AI856" i="2"/>
  <c r="AG855" i="2"/>
  <c r="AH850" i="2"/>
  <c r="Z850" i="2"/>
  <c r="AI848" i="2"/>
  <c r="AG847" i="2"/>
  <c r="AH842" i="2"/>
  <c r="Z842" i="2"/>
  <c r="AA842" i="2" s="1"/>
  <c r="AA841" i="2"/>
  <c r="AI840" i="2"/>
  <c r="AG839" i="2"/>
  <c r="AH834" i="2"/>
  <c r="Z834" i="2"/>
  <c r="AA834" i="2" s="1"/>
  <c r="AA833" i="2"/>
  <c r="AI832" i="2"/>
  <c r="AG831" i="2"/>
  <c r="AH826" i="2"/>
  <c r="Z826" i="2"/>
  <c r="AA826" i="2" s="1"/>
  <c r="AA825" i="2"/>
  <c r="AI824" i="2"/>
  <c r="AG823" i="2"/>
  <c r="AH818" i="2"/>
  <c r="Z818" i="2"/>
  <c r="AA817" i="2"/>
  <c r="AI816" i="2"/>
  <c r="AG815" i="2"/>
  <c r="AH810" i="2"/>
  <c r="Z810" i="2"/>
  <c r="AA810" i="2" s="1"/>
  <c r="AA809" i="2"/>
  <c r="AI808" i="2"/>
  <c r="AG807" i="2"/>
  <c r="AH802" i="2"/>
  <c r="Z802" i="2"/>
  <c r="AA802" i="2" s="1"/>
  <c r="AA801" i="2"/>
  <c r="AI800" i="2"/>
  <c r="AG799" i="2"/>
  <c r="AH794" i="2"/>
  <c r="Z794" i="2"/>
  <c r="AA794" i="2" s="1"/>
  <c r="AA793" i="2"/>
  <c r="AI792" i="2"/>
  <c r="AG791" i="2"/>
  <c r="AH786" i="2"/>
  <c r="Z786" i="2"/>
  <c r="AA786" i="2" s="1"/>
  <c r="AA785" i="2"/>
  <c r="AI784" i="2"/>
  <c r="AG783" i="2"/>
  <c r="AH778" i="2"/>
  <c r="Z778" i="2"/>
  <c r="AA778" i="2" s="1"/>
  <c r="AA777" i="2"/>
  <c r="AI776" i="2"/>
  <c r="AG775" i="2"/>
  <c r="AH770" i="2"/>
  <c r="Z770" i="2"/>
  <c r="AA770" i="2" s="1"/>
  <c r="AA769" i="2"/>
  <c r="AI768" i="2"/>
  <c r="AG767" i="2"/>
  <c r="AF762" i="2"/>
  <c r="AG762" i="2"/>
  <c r="AK761" i="2"/>
  <c r="AF760" i="2"/>
  <c r="AG760" i="2"/>
  <c r="AK759" i="2"/>
  <c r="AF758" i="2"/>
  <c r="AG758" i="2"/>
  <c r="AK757" i="2"/>
  <c r="AF756" i="2"/>
  <c r="AG756" i="2"/>
  <c r="AK755" i="2"/>
  <c r="AF754" i="2"/>
  <c r="AG754" i="2"/>
  <c r="AK753" i="2"/>
  <c r="AF752" i="2"/>
  <c r="AG752" i="2"/>
  <c r="AK751" i="2"/>
  <c r="AF750" i="2"/>
  <c r="AG750" i="2"/>
  <c r="AK749" i="2"/>
  <c r="AF748" i="2"/>
  <c r="AG748" i="2"/>
  <c r="AK747" i="2"/>
  <c r="AF746" i="2"/>
  <c r="AG746" i="2"/>
  <c r="AK745" i="2"/>
  <c r="AF744" i="2"/>
  <c r="AG744" i="2"/>
  <c r="AK743" i="2"/>
  <c r="AF742" i="2"/>
  <c r="AG742" i="2"/>
  <c r="AK741" i="2"/>
  <c r="AF740" i="2"/>
  <c r="AG740" i="2"/>
  <c r="AK739" i="2"/>
  <c r="AF738" i="2"/>
  <c r="AG738" i="2"/>
  <c r="AK737" i="2"/>
  <c r="AF736" i="2"/>
  <c r="AG736" i="2"/>
  <c r="AK735" i="2"/>
  <c r="AF734" i="2"/>
  <c r="AG734" i="2"/>
  <c r="AK733" i="2"/>
  <c r="AF732" i="2"/>
  <c r="AG732" i="2"/>
  <c r="AK731" i="2"/>
  <c r="AF730" i="2"/>
  <c r="AG730" i="2"/>
  <c r="AK729" i="2"/>
  <c r="AF728" i="2"/>
  <c r="AG728" i="2"/>
  <c r="AK727" i="2"/>
  <c r="AF726" i="2"/>
  <c r="AG726" i="2"/>
  <c r="AK725" i="2"/>
  <c r="AF724" i="2"/>
  <c r="AG724" i="2"/>
  <c r="AK723" i="2"/>
  <c r="AF722" i="2"/>
  <c r="AG722" i="2"/>
  <c r="AK721" i="2"/>
  <c r="AF720" i="2"/>
  <c r="AG720" i="2"/>
  <c r="AK719" i="2"/>
  <c r="AF718" i="2"/>
  <c r="AG718" i="2"/>
  <c r="AK717" i="2"/>
  <c r="AF716" i="2"/>
  <c r="AG716" i="2"/>
  <c r="AK715" i="2"/>
  <c r="AF714" i="2"/>
  <c r="AG714" i="2"/>
  <c r="AK713" i="2"/>
  <c r="AF712" i="2"/>
  <c r="AG712" i="2"/>
  <c r="AK711" i="2"/>
  <c r="AF710" i="2"/>
  <c r="AG710" i="2"/>
  <c r="AK709" i="2"/>
  <c r="AF708" i="2"/>
  <c r="AG708" i="2"/>
  <c r="AK707" i="2"/>
  <c r="AF706" i="2"/>
  <c r="AG706" i="2"/>
  <c r="AK705" i="2"/>
  <c r="AF704" i="2"/>
  <c r="AG704" i="2"/>
  <c r="AK703" i="2"/>
  <c r="AF702" i="2"/>
  <c r="AG702" i="2"/>
  <c r="AK701" i="2"/>
  <c r="AF700" i="2"/>
  <c r="AG700" i="2"/>
  <c r="AK699" i="2"/>
  <c r="AF698" i="2"/>
  <c r="AG698" i="2"/>
  <c r="AK697" i="2"/>
  <c r="AF696" i="2"/>
  <c r="AG696" i="2"/>
  <c r="AK695" i="2"/>
  <c r="AF694" i="2"/>
  <c r="AG694" i="2"/>
  <c r="AK693" i="2"/>
  <c r="AF692" i="2"/>
  <c r="AG692" i="2"/>
  <c r="AK691" i="2"/>
  <c r="AF690" i="2"/>
  <c r="AG690" i="2"/>
  <c r="AK689" i="2"/>
  <c r="AF688" i="2"/>
  <c r="AG688" i="2"/>
  <c r="AK687" i="2"/>
  <c r="AF686" i="2"/>
  <c r="AG686" i="2"/>
  <c r="AK685" i="2"/>
  <c r="AF684" i="2"/>
  <c r="AG684" i="2"/>
  <c r="AK683" i="2"/>
  <c r="AF682" i="2"/>
  <c r="AG682" i="2"/>
  <c r="AK681" i="2"/>
  <c r="AF680" i="2"/>
  <c r="AG680" i="2"/>
  <c r="AK679" i="2"/>
  <c r="AF678" i="2"/>
  <c r="AG678" i="2"/>
  <c r="AK677" i="2"/>
  <c r="AF676" i="2"/>
  <c r="AG676" i="2"/>
  <c r="AK675" i="2"/>
  <c r="AF674" i="2"/>
  <c r="AG674" i="2"/>
  <c r="AK673" i="2"/>
  <c r="AF672" i="2"/>
  <c r="AG672" i="2"/>
  <c r="AK671" i="2"/>
  <c r="AN670" i="2"/>
  <c r="AO670" i="2"/>
  <c r="AK667" i="2"/>
  <c r="AI667" i="2"/>
  <c r="X664" i="2"/>
  <c r="AA664" i="2" s="1"/>
  <c r="Y664" i="2"/>
  <c r="Z664" i="2"/>
  <c r="AN662" i="2"/>
  <c r="AO662" i="2" s="1"/>
  <c r="AK659" i="2"/>
  <c r="AI659" i="2"/>
  <c r="X656" i="2"/>
  <c r="Y656" i="2"/>
  <c r="Z656" i="2"/>
  <c r="AN654" i="2"/>
  <c r="AO654" i="2"/>
  <c r="AK651" i="2"/>
  <c r="AI651" i="2"/>
  <c r="X648" i="2"/>
  <c r="Y648" i="2"/>
  <c r="Z648" i="2"/>
  <c r="AN646" i="2"/>
  <c r="AO646" i="2" s="1"/>
  <c r="AK643" i="2"/>
  <c r="AI643" i="2"/>
  <c r="X640" i="2"/>
  <c r="AA640" i="2" s="1"/>
  <c r="Y640" i="2"/>
  <c r="Z640" i="2"/>
  <c r="AN638" i="2"/>
  <c r="AO638" i="2" s="1"/>
  <c r="AK635" i="2"/>
  <c r="AI635" i="2"/>
  <c r="X632" i="2"/>
  <c r="Y632" i="2"/>
  <c r="Z632" i="2"/>
  <c r="AN630" i="2"/>
  <c r="AO630" i="2" s="1"/>
  <c r="AK627" i="2"/>
  <c r="AI627" i="2"/>
  <c r="X624" i="2"/>
  <c r="Y624" i="2"/>
  <c r="Z624" i="2"/>
  <c r="AN622" i="2"/>
  <c r="AO622" i="2" s="1"/>
  <c r="AK619" i="2"/>
  <c r="AI619" i="2"/>
  <c r="X616" i="2"/>
  <c r="Y616" i="2"/>
  <c r="Z616" i="2"/>
  <c r="AN614" i="2"/>
  <c r="AO614" i="2" s="1"/>
  <c r="AK611" i="2"/>
  <c r="AI611" i="2"/>
  <c r="X608" i="2"/>
  <c r="Y608" i="2"/>
  <c r="Z608" i="2"/>
  <c r="AN606" i="2"/>
  <c r="AO606" i="2"/>
  <c r="AK603" i="2"/>
  <c r="AI603" i="2"/>
  <c r="X600" i="2"/>
  <c r="Y600" i="2"/>
  <c r="Z600" i="2"/>
  <c r="AN598" i="2"/>
  <c r="AO598" i="2" s="1"/>
  <c r="AK595" i="2"/>
  <c r="AI595" i="2"/>
  <c r="X592" i="2"/>
  <c r="Y592" i="2"/>
  <c r="Z592" i="2"/>
  <c r="AN590" i="2"/>
  <c r="AO590" i="2" s="1"/>
  <c r="AK587" i="2"/>
  <c r="AI587" i="2"/>
  <c r="X584" i="2"/>
  <c r="Y584" i="2"/>
  <c r="Z584" i="2"/>
  <c r="AN582" i="2"/>
  <c r="AO582" i="2"/>
  <c r="AK579" i="2"/>
  <c r="AI579" i="2"/>
  <c r="X576" i="2"/>
  <c r="Y576" i="2"/>
  <c r="Z576" i="2"/>
  <c r="AN574" i="2"/>
  <c r="AO574" i="2" s="1"/>
  <c r="AA573" i="2"/>
  <c r="AK571" i="2"/>
  <c r="AI571" i="2"/>
  <c r="X568" i="2"/>
  <c r="Y568" i="2"/>
  <c r="Z568" i="2"/>
  <c r="AN566" i="2"/>
  <c r="AO566" i="2" s="1"/>
  <c r="AA565" i="2"/>
  <c r="AK563" i="2"/>
  <c r="AI563" i="2"/>
  <c r="X560" i="2"/>
  <c r="Y560" i="2"/>
  <c r="Z560" i="2"/>
  <c r="AN558" i="2"/>
  <c r="AO558" i="2" s="1"/>
  <c r="AA557" i="2"/>
  <c r="AK555" i="2"/>
  <c r="AI555" i="2"/>
  <c r="X552" i="2"/>
  <c r="Y552" i="2"/>
  <c r="Z552" i="2"/>
  <c r="AN550" i="2"/>
  <c r="AO550" i="2"/>
  <c r="AA549" i="2"/>
  <c r="AK547" i="2"/>
  <c r="AI547" i="2"/>
  <c r="AG545" i="2"/>
  <c r="AF545" i="2"/>
  <c r="AH545" i="2"/>
  <c r="AK539" i="2"/>
  <c r="AI539" i="2"/>
  <c r="AG537" i="2"/>
  <c r="AF537" i="2"/>
  <c r="AH537" i="2"/>
  <c r="AK531" i="2"/>
  <c r="AI531" i="2"/>
  <c r="AG529" i="2"/>
  <c r="AF529" i="2"/>
  <c r="AH529" i="2"/>
  <c r="AN524" i="2"/>
  <c r="AO524" i="2" s="1"/>
  <c r="X522" i="2"/>
  <c r="AA522" i="2" s="1"/>
  <c r="Y522" i="2"/>
  <c r="Z522" i="2"/>
  <c r="AG515" i="2"/>
  <c r="AH515" i="2"/>
  <c r="AF515" i="2"/>
  <c r="AN492" i="2"/>
  <c r="AO492" i="2" s="1"/>
  <c r="AK489" i="2"/>
  <c r="AJ484" i="2"/>
  <c r="AI484" i="2"/>
  <c r="AK484" i="2"/>
  <c r="AF478" i="2"/>
  <c r="AH478" i="2"/>
  <c r="AG478" i="2"/>
  <c r="AI467" i="2"/>
  <c r="AJ467" i="2"/>
  <c r="AK467" i="2"/>
  <c r="AK357" i="2"/>
  <c r="AI357" i="2"/>
  <c r="AJ357" i="2"/>
  <c r="X352" i="2"/>
  <c r="AA352" i="2" s="1"/>
  <c r="Y352" i="2"/>
  <c r="Z352" i="2"/>
  <c r="AN350" i="2"/>
  <c r="AO350" i="2"/>
  <c r="AN345" i="2"/>
  <c r="AO345" i="2" s="1"/>
  <c r="X3" i="2"/>
  <c r="Y3" i="2"/>
  <c r="Z3" i="2"/>
  <c r="AK670" i="2"/>
  <c r="AG670" i="2"/>
  <c r="AK668" i="2"/>
  <c r="AG668" i="2"/>
  <c r="AK666" i="2"/>
  <c r="AG666" i="2"/>
  <c r="AK664" i="2"/>
  <c r="AG664" i="2"/>
  <c r="AK662" i="2"/>
  <c r="AG662" i="2"/>
  <c r="AK660" i="2"/>
  <c r="AG660" i="2"/>
  <c r="AK658" i="2"/>
  <c r="AG658" i="2"/>
  <c r="AK656" i="2"/>
  <c r="AG656" i="2"/>
  <c r="AK654" i="2"/>
  <c r="AG654" i="2"/>
  <c r="AK652" i="2"/>
  <c r="AG652" i="2"/>
  <c r="AK650" i="2"/>
  <c r="AG650" i="2"/>
  <c r="AK648" i="2"/>
  <c r="AG648" i="2"/>
  <c r="AK646" i="2"/>
  <c r="AG646" i="2"/>
  <c r="AK644" i="2"/>
  <c r="AG644" i="2"/>
  <c r="AK642" i="2"/>
  <c r="AG642" i="2"/>
  <c r="AK640" i="2"/>
  <c r="AG640" i="2"/>
  <c r="AK638" i="2"/>
  <c r="AG638" i="2"/>
  <c r="AK636" i="2"/>
  <c r="AG636" i="2"/>
  <c r="AK634" i="2"/>
  <c r="AG634" i="2"/>
  <c r="AK632" i="2"/>
  <c r="AG632" i="2"/>
  <c r="AK630" i="2"/>
  <c r="AG630" i="2"/>
  <c r="AK628" i="2"/>
  <c r="AG628" i="2"/>
  <c r="AK626" i="2"/>
  <c r="AG626" i="2"/>
  <c r="AK624" i="2"/>
  <c r="AG624" i="2"/>
  <c r="AK622" i="2"/>
  <c r="AG622" i="2"/>
  <c r="AK620" i="2"/>
  <c r="AG620" i="2"/>
  <c r="AK618" i="2"/>
  <c r="AG618" i="2"/>
  <c r="AK616" i="2"/>
  <c r="AG616" i="2"/>
  <c r="AK614" i="2"/>
  <c r="AG614" i="2"/>
  <c r="AK612" i="2"/>
  <c r="AG612" i="2"/>
  <c r="AK610" i="2"/>
  <c r="AG610" i="2"/>
  <c r="AK608" i="2"/>
  <c r="AG608" i="2"/>
  <c r="AK606" i="2"/>
  <c r="AG606" i="2"/>
  <c r="AK604" i="2"/>
  <c r="AG604" i="2"/>
  <c r="AK602" i="2"/>
  <c r="AG602" i="2"/>
  <c r="AK600" i="2"/>
  <c r="AG600" i="2"/>
  <c r="AK598" i="2"/>
  <c r="AG598" i="2"/>
  <c r="AK596" i="2"/>
  <c r="AG596" i="2"/>
  <c r="AK594" i="2"/>
  <c r="AG594" i="2"/>
  <c r="AK592" i="2"/>
  <c r="AG592" i="2"/>
  <c r="AK590" i="2"/>
  <c r="AG590" i="2"/>
  <c r="AK588" i="2"/>
  <c r="AG588" i="2"/>
  <c r="AK586" i="2"/>
  <c r="AG586" i="2"/>
  <c r="AK584" i="2"/>
  <c r="AG584" i="2"/>
  <c r="AK582" i="2"/>
  <c r="AG582" i="2"/>
  <c r="AK580" i="2"/>
  <c r="AG580" i="2"/>
  <c r="AK578" i="2"/>
  <c r="AG578" i="2"/>
  <c r="AK576" i="2"/>
  <c r="AG576" i="2"/>
  <c r="AK574" i="2"/>
  <c r="AG574" i="2"/>
  <c r="AK572" i="2"/>
  <c r="AG572" i="2"/>
  <c r="AK570" i="2"/>
  <c r="AG570" i="2"/>
  <c r="AK568" i="2"/>
  <c r="AG568" i="2"/>
  <c r="AK566" i="2"/>
  <c r="AG566" i="2"/>
  <c r="AK564" i="2"/>
  <c r="AG564" i="2"/>
  <c r="AK562" i="2"/>
  <c r="AG562" i="2"/>
  <c r="AK560" i="2"/>
  <c r="AG560" i="2"/>
  <c r="AK558" i="2"/>
  <c r="AG558" i="2"/>
  <c r="AK556" i="2"/>
  <c r="AG556" i="2"/>
  <c r="AK554" i="2"/>
  <c r="AG554" i="2"/>
  <c r="AK552" i="2"/>
  <c r="AG552" i="2"/>
  <c r="AK550" i="2"/>
  <c r="AG550" i="2"/>
  <c r="AK548" i="2"/>
  <c r="AG548" i="2"/>
  <c r="AK546" i="2"/>
  <c r="AG546" i="2"/>
  <c r="Z544" i="2"/>
  <c r="AJ542" i="2"/>
  <c r="AO541" i="2"/>
  <c r="Z540" i="2"/>
  <c r="AJ538" i="2"/>
  <c r="AO537" i="2"/>
  <c r="Z536" i="2"/>
  <c r="AJ534" i="2"/>
  <c r="AO533" i="2"/>
  <c r="Z532" i="2"/>
  <c r="AJ530" i="2"/>
  <c r="AO529" i="2"/>
  <c r="Z528" i="2"/>
  <c r="AN508" i="2"/>
  <c r="AO508" i="2" s="1"/>
  <c r="AF504" i="2"/>
  <c r="AG504" i="2"/>
  <c r="AH504" i="2"/>
  <c r="Y502" i="2"/>
  <c r="Z502" i="2"/>
  <c r="AO500" i="2"/>
  <c r="AJ497" i="2"/>
  <c r="AJ492" i="2"/>
  <c r="AI492" i="2"/>
  <c r="AK492" i="2"/>
  <c r="AH491" i="2"/>
  <c r="AG491" i="2"/>
  <c r="Y488" i="2"/>
  <c r="X488" i="2"/>
  <c r="Z488" i="2"/>
  <c r="AO487" i="2"/>
  <c r="AJ487" i="2"/>
  <c r="AF486" i="2"/>
  <c r="AH486" i="2"/>
  <c r="AK483" i="2"/>
  <c r="AO482" i="2"/>
  <c r="AK481" i="2"/>
  <c r="AN480" i="2"/>
  <c r="AO480" i="2" s="1"/>
  <c r="AN478" i="2"/>
  <c r="AO478" i="2" s="1"/>
  <c r="AJ478" i="2"/>
  <c r="AI478" i="2"/>
  <c r="AH477" i="2"/>
  <c r="AF477" i="2"/>
  <c r="AG477" i="2"/>
  <c r="AF472" i="2"/>
  <c r="AG472" i="2"/>
  <c r="AH472" i="2"/>
  <c r="AJ470" i="2"/>
  <c r="AI470" i="2"/>
  <c r="AK470" i="2"/>
  <c r="AO466" i="2"/>
  <c r="AN466" i="2"/>
  <c r="AI465" i="2"/>
  <c r="AK465" i="2"/>
  <c r="AF464" i="2"/>
  <c r="AG464" i="2"/>
  <c r="AH464" i="2"/>
  <c r="AJ462" i="2"/>
  <c r="AI462" i="2"/>
  <c r="AK462" i="2"/>
  <c r="X386" i="2"/>
  <c r="Y386" i="2"/>
  <c r="Z386" i="2"/>
  <c r="AN384" i="2"/>
  <c r="AO384" i="2" s="1"/>
  <c r="AN379" i="2"/>
  <c r="AO379" i="2"/>
  <c r="AK365" i="2"/>
  <c r="AI365" i="2"/>
  <c r="AJ365" i="2"/>
  <c r="X354" i="2"/>
  <c r="AA354" i="2" s="1"/>
  <c r="Y354" i="2"/>
  <c r="Z354" i="2"/>
  <c r="AK339" i="2"/>
  <c r="AI339" i="2"/>
  <c r="AJ339" i="2"/>
  <c r="AJ315" i="2"/>
  <c r="AK315" i="2"/>
  <c r="AJ296" i="2"/>
  <c r="AK296" i="2"/>
  <c r="AI296" i="2"/>
  <c r="AN291" i="2"/>
  <c r="AO291" i="2" s="1"/>
  <c r="AN283" i="2"/>
  <c r="AO283" i="2" s="1"/>
  <c r="AH258" i="2"/>
  <c r="AF258" i="2"/>
  <c r="AG258" i="2"/>
  <c r="AK544" i="2"/>
  <c r="Y544" i="2"/>
  <c r="AO542" i="2"/>
  <c r="AK541" i="2"/>
  <c r="AK540" i="2"/>
  <c r="Y540" i="2"/>
  <c r="AO538" i="2"/>
  <c r="AK537" i="2"/>
  <c r="AK536" i="2"/>
  <c r="Y536" i="2"/>
  <c r="AO534" i="2"/>
  <c r="AK533" i="2"/>
  <c r="AK532" i="2"/>
  <c r="Y532" i="2"/>
  <c r="AO530" i="2"/>
  <c r="AK529" i="2"/>
  <c r="AK528" i="2"/>
  <c r="Y528" i="2"/>
  <c r="AO526" i="2"/>
  <c r="AG525" i="2"/>
  <c r="AH525" i="2"/>
  <c r="X524" i="2"/>
  <c r="AA524" i="2" s="1"/>
  <c r="Y524" i="2"/>
  <c r="AI523" i="2"/>
  <c r="AG521" i="2"/>
  <c r="AH521" i="2"/>
  <c r="X520" i="2"/>
  <c r="AA520" i="2" s="1"/>
  <c r="Y520" i="2"/>
  <c r="AI519" i="2"/>
  <c r="AG517" i="2"/>
  <c r="AH517" i="2"/>
  <c r="X516" i="2"/>
  <c r="AA516" i="2" s="1"/>
  <c r="Y516" i="2"/>
  <c r="AI515" i="2"/>
  <c r="AG513" i="2"/>
  <c r="AH513" i="2"/>
  <c r="X512" i="2"/>
  <c r="AA512" i="2" s="1"/>
  <c r="Y512" i="2"/>
  <c r="AI511" i="2"/>
  <c r="AG509" i="2"/>
  <c r="AH509" i="2"/>
  <c r="AJ505" i="2"/>
  <c r="AJ500" i="2"/>
  <c r="AI500" i="2"/>
  <c r="AK500" i="2"/>
  <c r="AH499" i="2"/>
  <c r="AG499" i="2"/>
  <c r="Y496" i="2"/>
  <c r="X496" i="2"/>
  <c r="AA496" i="2" s="1"/>
  <c r="Z496" i="2"/>
  <c r="AJ495" i="2"/>
  <c r="AF494" i="2"/>
  <c r="AH494" i="2"/>
  <c r="AO490" i="2"/>
  <c r="AN488" i="2"/>
  <c r="AO488" i="2" s="1"/>
  <c r="AN486" i="2"/>
  <c r="AO486" i="2" s="1"/>
  <c r="AJ486" i="2"/>
  <c r="AI486" i="2"/>
  <c r="AH485" i="2"/>
  <c r="AF485" i="2"/>
  <c r="AG485" i="2"/>
  <c r="AJ483" i="2"/>
  <c r="AI481" i="2"/>
  <c r="AF480" i="2"/>
  <c r="AG480" i="2"/>
  <c r="AH480" i="2"/>
  <c r="AI479" i="2"/>
  <c r="AK478" i="2"/>
  <c r="Y478" i="2"/>
  <c r="Z478" i="2"/>
  <c r="AO476" i="2"/>
  <c r="AJ473" i="2"/>
  <c r="Y472" i="2"/>
  <c r="X472" i="2"/>
  <c r="AA472" i="2" s="1"/>
  <c r="Z472" i="2"/>
  <c r="AO471" i="2"/>
  <c r="AN470" i="2"/>
  <c r="AO470" i="2" s="1"/>
  <c r="AA468" i="2"/>
  <c r="AJ465" i="2"/>
  <c r="Y464" i="2"/>
  <c r="X464" i="2"/>
  <c r="Z464" i="2"/>
  <c r="AO463" i="2"/>
  <c r="AN462" i="2"/>
  <c r="AO462" i="2" s="1"/>
  <c r="AN458" i="2"/>
  <c r="AO458" i="2" s="1"/>
  <c r="AO456" i="2"/>
  <c r="AN456" i="2"/>
  <c r="AN454" i="2"/>
  <c r="AO454" i="2" s="1"/>
  <c r="AN452" i="2"/>
  <c r="AO452" i="2" s="1"/>
  <c r="AN450" i="2"/>
  <c r="AO450" i="2" s="1"/>
  <c r="AN448" i="2"/>
  <c r="AO448" i="2" s="1"/>
  <c r="AN446" i="2"/>
  <c r="AO446" i="2" s="1"/>
  <c r="AN444" i="2"/>
  <c r="AO444" i="2" s="1"/>
  <c r="AN442" i="2"/>
  <c r="AO442" i="2" s="1"/>
  <c r="AO440" i="2"/>
  <c r="AN440" i="2"/>
  <c r="AN438" i="2"/>
  <c r="AO438" i="2" s="1"/>
  <c r="AN436" i="2"/>
  <c r="AO436" i="2" s="1"/>
  <c r="AN434" i="2"/>
  <c r="AO434" i="2" s="1"/>
  <c r="AN432" i="2"/>
  <c r="AO432" i="2" s="1"/>
  <c r="AN430" i="2"/>
  <c r="AO430" i="2" s="1"/>
  <c r="AN428" i="2"/>
  <c r="AO428" i="2" s="1"/>
  <c r="AN426" i="2"/>
  <c r="AO426" i="2" s="1"/>
  <c r="AO424" i="2"/>
  <c r="AN424" i="2"/>
  <c r="AN422" i="2"/>
  <c r="AO422" i="2" s="1"/>
  <c r="AN420" i="2"/>
  <c r="AO420" i="2" s="1"/>
  <c r="AN418" i="2"/>
  <c r="AO418" i="2" s="1"/>
  <c r="AN416" i="2"/>
  <c r="AO416" i="2" s="1"/>
  <c r="AN414" i="2"/>
  <c r="AO414" i="2" s="1"/>
  <c r="AN412" i="2"/>
  <c r="AO412" i="2" s="1"/>
  <c r="AN410" i="2"/>
  <c r="AO410" i="2" s="1"/>
  <c r="AO408" i="2"/>
  <c r="AN408" i="2"/>
  <c r="AN406" i="2"/>
  <c r="AO406" i="2" s="1"/>
  <c r="AN404" i="2"/>
  <c r="AO404" i="2" s="1"/>
  <c r="AN402" i="2"/>
  <c r="AO402" i="2" s="1"/>
  <c r="AN400" i="2"/>
  <c r="AO400" i="2" s="1"/>
  <c r="AN398" i="2"/>
  <c r="AO398" i="2" s="1"/>
  <c r="AN396" i="2"/>
  <c r="AO396" i="2" s="1"/>
  <c r="X394" i="2"/>
  <c r="Y394" i="2"/>
  <c r="Z394" i="2"/>
  <c r="AN392" i="2"/>
  <c r="AO392" i="2"/>
  <c r="AN387" i="2"/>
  <c r="AO387" i="2" s="1"/>
  <c r="AK373" i="2"/>
  <c r="AI373" i="2"/>
  <c r="AJ373" i="2"/>
  <c r="X362" i="2"/>
  <c r="AA362" i="2" s="1"/>
  <c r="Y362" i="2"/>
  <c r="Z362" i="2"/>
  <c r="AN360" i="2"/>
  <c r="AO360" i="2" s="1"/>
  <c r="AN355" i="2"/>
  <c r="AO355" i="2"/>
  <c r="AK347" i="2"/>
  <c r="AI347" i="2"/>
  <c r="AJ347" i="2"/>
  <c r="X336" i="2"/>
  <c r="AA336" i="2" s="1"/>
  <c r="Y336" i="2"/>
  <c r="Z336" i="2"/>
  <c r="AN334" i="2"/>
  <c r="AO334" i="2" s="1"/>
  <c r="Y328" i="2"/>
  <c r="X328" i="2"/>
  <c r="AA328" i="2" s="1"/>
  <c r="Z328" i="2"/>
  <c r="AN326" i="2"/>
  <c r="AO326" i="2" s="1"/>
  <c r="AJ326" i="2"/>
  <c r="AH326" i="2"/>
  <c r="AI326" i="2"/>
  <c r="AK326" i="2"/>
  <c r="AH325" i="2"/>
  <c r="AF325" i="2"/>
  <c r="AG325" i="2"/>
  <c r="AH300" i="2"/>
  <c r="AF300" i="2"/>
  <c r="AG300" i="2"/>
  <c r="AN300" i="2"/>
  <c r="AO300" i="2" s="1"/>
  <c r="Y281" i="2"/>
  <c r="X281" i="2"/>
  <c r="Z281" i="2"/>
  <c r="AK525" i="2"/>
  <c r="AN522" i="2"/>
  <c r="AO522" i="2" s="1"/>
  <c r="AK521" i="2"/>
  <c r="AN518" i="2"/>
  <c r="AO518" i="2" s="1"/>
  <c r="AK517" i="2"/>
  <c r="AN514" i="2"/>
  <c r="AO514" i="2" s="1"/>
  <c r="AK513" i="2"/>
  <c r="AN510" i="2"/>
  <c r="AO510" i="2" s="1"/>
  <c r="AK509" i="2"/>
  <c r="AI508" i="2"/>
  <c r="AJ508" i="2"/>
  <c r="AH507" i="2"/>
  <c r="AG507" i="2"/>
  <c r="Y504" i="2"/>
  <c r="X504" i="2"/>
  <c r="AA504" i="2" s="1"/>
  <c r="Z504" i="2"/>
  <c r="AF502" i="2"/>
  <c r="AH502" i="2"/>
  <c r="AO498" i="2"/>
  <c r="AN496" i="2"/>
  <c r="AO496" i="2" s="1"/>
  <c r="AN494" i="2"/>
  <c r="AO494" i="2" s="1"/>
  <c r="AJ494" i="2"/>
  <c r="AI494" i="2"/>
  <c r="AH493" i="2"/>
  <c r="AF493" i="2"/>
  <c r="AG493" i="2"/>
  <c r="AI489" i="2"/>
  <c r="AF488" i="2"/>
  <c r="AG488" i="2"/>
  <c r="AH488" i="2"/>
  <c r="Y486" i="2"/>
  <c r="AA486" i="2" s="1"/>
  <c r="Z486" i="2"/>
  <c r="AO484" i="2"/>
  <c r="AJ476" i="2"/>
  <c r="AI476" i="2"/>
  <c r="AK476" i="2"/>
  <c r="AH475" i="2"/>
  <c r="AG475" i="2"/>
  <c r="AN472" i="2"/>
  <c r="AO472" i="2" s="1"/>
  <c r="AN464" i="2"/>
  <c r="AO464" i="2" s="1"/>
  <c r="AN459" i="2"/>
  <c r="AO459" i="2"/>
  <c r="AN457" i="2"/>
  <c r="AO457" i="2" s="1"/>
  <c r="AN455" i="2"/>
  <c r="AO455" i="2"/>
  <c r="AN453" i="2"/>
  <c r="AO453" i="2" s="1"/>
  <c r="AN451" i="2"/>
  <c r="AO451" i="2"/>
  <c r="AN449" i="2"/>
  <c r="AO449" i="2" s="1"/>
  <c r="AN447" i="2"/>
  <c r="AO447" i="2"/>
  <c r="AN445" i="2"/>
  <c r="AO445" i="2" s="1"/>
  <c r="AN443" i="2"/>
  <c r="AO443" i="2" s="1"/>
  <c r="AN441" i="2"/>
  <c r="AO441" i="2" s="1"/>
  <c r="AN439" i="2"/>
  <c r="AO439" i="2" s="1"/>
  <c r="AN437" i="2"/>
  <c r="AO437" i="2" s="1"/>
  <c r="AN435" i="2"/>
  <c r="AO435" i="2"/>
  <c r="AN433" i="2"/>
  <c r="AO433" i="2" s="1"/>
  <c r="AN431" i="2"/>
  <c r="AO431" i="2"/>
  <c r="AN429" i="2"/>
  <c r="AO429" i="2" s="1"/>
  <c r="AN427" i="2"/>
  <c r="AO427" i="2" s="1"/>
  <c r="AN425" i="2"/>
  <c r="AO425" i="2" s="1"/>
  <c r="AN423" i="2"/>
  <c r="AO423" i="2" s="1"/>
  <c r="AN421" i="2"/>
  <c r="AO421" i="2" s="1"/>
  <c r="AN419" i="2"/>
  <c r="AO419" i="2"/>
  <c r="AN417" i="2"/>
  <c r="AO417" i="2" s="1"/>
  <c r="AN415" i="2"/>
  <c r="AO415" i="2"/>
  <c r="AN413" i="2"/>
  <c r="AO413" i="2" s="1"/>
  <c r="AN411" i="2"/>
  <c r="AO411" i="2" s="1"/>
  <c r="AN409" i="2"/>
  <c r="AO409" i="2" s="1"/>
  <c r="AN407" i="2"/>
  <c r="AO407" i="2" s="1"/>
  <c r="AN405" i="2"/>
  <c r="AO405" i="2" s="1"/>
  <c r="AN403" i="2"/>
  <c r="AO403" i="2"/>
  <c r="AN401" i="2"/>
  <c r="AO401" i="2" s="1"/>
  <c r="AN399" i="2"/>
  <c r="AO399" i="2"/>
  <c r="AN397" i="2"/>
  <c r="AO397" i="2" s="1"/>
  <c r="AN395" i="2"/>
  <c r="AO395" i="2" s="1"/>
  <c r="AK381" i="2"/>
  <c r="AI381" i="2"/>
  <c r="AJ381" i="2"/>
  <c r="X370" i="2"/>
  <c r="AA370" i="2" s="1"/>
  <c r="Y370" i="2"/>
  <c r="Z370" i="2"/>
  <c r="AN368" i="2"/>
  <c r="AO368" i="2" s="1"/>
  <c r="AN363" i="2"/>
  <c r="AO363" i="2" s="1"/>
  <c r="X344" i="2"/>
  <c r="AA344" i="2" s="1"/>
  <c r="Y344" i="2"/>
  <c r="Z344" i="2"/>
  <c r="AN342" i="2"/>
  <c r="AO342" i="2"/>
  <c r="AN337" i="2"/>
  <c r="AO337" i="2" s="1"/>
  <c r="AN319" i="2"/>
  <c r="AO319" i="2"/>
  <c r="AO468" i="2"/>
  <c r="AH467" i="2"/>
  <c r="AA465" i="2"/>
  <c r="AO460" i="2"/>
  <c r="AJ458" i="2"/>
  <c r="AK458" i="2"/>
  <c r="AJ456" i="2"/>
  <c r="AK456" i="2"/>
  <c r="AJ454" i="2"/>
  <c r="AK454" i="2"/>
  <c r="AJ452" i="2"/>
  <c r="AK452" i="2"/>
  <c r="AJ450" i="2"/>
  <c r="AK450" i="2"/>
  <c r="AJ448" i="2"/>
  <c r="AK448" i="2"/>
  <c r="AJ446" i="2"/>
  <c r="AK446" i="2"/>
  <c r="AJ444" i="2"/>
  <c r="AK444" i="2"/>
  <c r="AJ442" i="2"/>
  <c r="AK442" i="2"/>
  <c r="AJ440" i="2"/>
  <c r="AK440" i="2"/>
  <c r="AJ438" i="2"/>
  <c r="AK438" i="2"/>
  <c r="AJ436" i="2"/>
  <c r="AK436" i="2"/>
  <c r="AJ434" i="2"/>
  <c r="AK434" i="2"/>
  <c r="AJ432" i="2"/>
  <c r="AK432" i="2"/>
  <c r="AJ430" i="2"/>
  <c r="AK430" i="2"/>
  <c r="AJ428" i="2"/>
  <c r="AK428" i="2"/>
  <c r="AJ426" i="2"/>
  <c r="AK426" i="2"/>
  <c r="AJ424" i="2"/>
  <c r="AK424" i="2"/>
  <c r="AJ422" i="2"/>
  <c r="AK422" i="2"/>
  <c r="AJ420" i="2"/>
  <c r="AK420" i="2"/>
  <c r="AJ418" i="2"/>
  <c r="AK418" i="2"/>
  <c r="AJ416" i="2"/>
  <c r="AK416" i="2"/>
  <c r="AJ414" i="2"/>
  <c r="AK414" i="2"/>
  <c r="AJ412" i="2"/>
  <c r="AK412" i="2"/>
  <c r="AJ410" i="2"/>
  <c r="AK410" i="2"/>
  <c r="AJ408" i="2"/>
  <c r="AK408" i="2"/>
  <c r="AJ406" i="2"/>
  <c r="AK406" i="2"/>
  <c r="AJ404" i="2"/>
  <c r="AK404" i="2"/>
  <c r="AJ402" i="2"/>
  <c r="AK402" i="2"/>
  <c r="AJ400" i="2"/>
  <c r="AK400" i="2"/>
  <c r="AJ398" i="2"/>
  <c r="AK398" i="2"/>
  <c r="AJ396" i="2"/>
  <c r="AK396" i="2"/>
  <c r="X392" i="2"/>
  <c r="AA392" i="2" s="1"/>
  <c r="Y392" i="2"/>
  <c r="Z392" i="2"/>
  <c r="AN390" i="2"/>
  <c r="AO390" i="2"/>
  <c r="AA389" i="2"/>
  <c r="AK387" i="2"/>
  <c r="AI387" i="2"/>
  <c r="X384" i="2"/>
  <c r="AA384" i="2" s="1"/>
  <c r="Y384" i="2"/>
  <c r="Z384" i="2"/>
  <c r="AN382" i="2"/>
  <c r="AO382" i="2"/>
  <c r="AA381" i="2"/>
  <c r="AK379" i="2"/>
  <c r="AI379" i="2"/>
  <c r="X376" i="2"/>
  <c r="AA376" i="2" s="1"/>
  <c r="Y376" i="2"/>
  <c r="Z376" i="2"/>
  <c r="AN374" i="2"/>
  <c r="AO374" i="2"/>
  <c r="AK371" i="2"/>
  <c r="AI371" i="2"/>
  <c r="X368" i="2"/>
  <c r="AA368" i="2" s="1"/>
  <c r="Y368" i="2"/>
  <c r="Z368" i="2"/>
  <c r="AN366" i="2"/>
  <c r="AO366" i="2" s="1"/>
  <c r="AK363" i="2"/>
  <c r="AI363" i="2"/>
  <c r="X360" i="2"/>
  <c r="AA360" i="2" s="1"/>
  <c r="Y360" i="2"/>
  <c r="Z360" i="2"/>
  <c r="AN358" i="2"/>
  <c r="AO358" i="2" s="1"/>
  <c r="AK355" i="2"/>
  <c r="AI355" i="2"/>
  <c r="AK353" i="2"/>
  <c r="AI353" i="2"/>
  <c r="X350" i="2"/>
  <c r="AA350" i="2" s="1"/>
  <c r="Y350" i="2"/>
  <c r="Z350" i="2"/>
  <c r="AN348" i="2"/>
  <c r="AO348" i="2" s="1"/>
  <c r="AK345" i="2"/>
  <c r="AI345" i="2"/>
  <c r="X342" i="2"/>
  <c r="AA342" i="2" s="1"/>
  <c r="Y342" i="2"/>
  <c r="Z342" i="2"/>
  <c r="AN340" i="2"/>
  <c r="AO340" i="2" s="1"/>
  <c r="AK337" i="2"/>
  <c r="AI337" i="2"/>
  <c r="X334" i="2"/>
  <c r="Y334" i="2"/>
  <c r="Z334" i="2"/>
  <c r="AA333" i="2"/>
  <c r="AN332" i="2"/>
  <c r="AO332" i="2" s="1"/>
  <c r="AI313" i="2"/>
  <c r="AJ313" i="2"/>
  <c r="AK313" i="2"/>
  <c r="AF312" i="2"/>
  <c r="AG312" i="2"/>
  <c r="AH312" i="2"/>
  <c r="AJ304" i="2"/>
  <c r="AK304" i="2"/>
  <c r="AN299" i="2"/>
  <c r="AO299" i="2" s="1"/>
  <c r="AJ295" i="2"/>
  <c r="AI295" i="2"/>
  <c r="AK295" i="2"/>
  <c r="Y285" i="2"/>
  <c r="X285" i="2"/>
  <c r="Z285" i="2"/>
  <c r="AK282" i="2"/>
  <c r="AI282" i="2"/>
  <c r="AN269" i="2"/>
  <c r="AO269" i="2" s="1"/>
  <c r="AN267" i="2"/>
  <c r="AO267" i="2" s="1"/>
  <c r="AI262" i="2"/>
  <c r="AJ262" i="2"/>
  <c r="AK262" i="2"/>
  <c r="AF261" i="2"/>
  <c r="AG261" i="2"/>
  <c r="AH261" i="2"/>
  <c r="AG236" i="2"/>
  <c r="AH236" i="2"/>
  <c r="AF236" i="2"/>
  <c r="AN235" i="2"/>
  <c r="AO235" i="2" s="1"/>
  <c r="AN226" i="2"/>
  <c r="AO226" i="2" s="1"/>
  <c r="AN213" i="2"/>
  <c r="AO213" i="2" s="1"/>
  <c r="AH505" i="2"/>
  <c r="AH497" i="2"/>
  <c r="AH489" i="2"/>
  <c r="AA487" i="2"/>
  <c r="AH481" i="2"/>
  <c r="AH473" i="2"/>
  <c r="AK468" i="2"/>
  <c r="AH465" i="2"/>
  <c r="AA463" i="2"/>
  <c r="AK460" i="2"/>
  <c r="AH458" i="2"/>
  <c r="Y458" i="2"/>
  <c r="Z458" i="2"/>
  <c r="AH456" i="2"/>
  <c r="Y456" i="2"/>
  <c r="Z456" i="2"/>
  <c r="AH454" i="2"/>
  <c r="Y454" i="2"/>
  <c r="Z454" i="2"/>
  <c r="AH452" i="2"/>
  <c r="Y452" i="2"/>
  <c r="Z452" i="2"/>
  <c r="AH450" i="2"/>
  <c r="Y450" i="2"/>
  <c r="Z450" i="2"/>
  <c r="AA449" i="2"/>
  <c r="AH448" i="2"/>
  <c r="Y448" i="2"/>
  <c r="AA448" i="2" s="1"/>
  <c r="Z448" i="2"/>
  <c r="AA447" i="2"/>
  <c r="AH446" i="2"/>
  <c r="Y446" i="2"/>
  <c r="AA446" i="2" s="1"/>
  <c r="Z446" i="2"/>
  <c r="AA445" i="2"/>
  <c r="AH444" i="2"/>
  <c r="Y444" i="2"/>
  <c r="AA444" i="2" s="1"/>
  <c r="Z444" i="2"/>
  <c r="AA443" i="2"/>
  <c r="AH442" i="2"/>
  <c r="Y442" i="2"/>
  <c r="AA442" i="2" s="1"/>
  <c r="Z442" i="2"/>
  <c r="AA441" i="2"/>
  <c r="AH440" i="2"/>
  <c r="Y440" i="2"/>
  <c r="AA440" i="2" s="1"/>
  <c r="Z440" i="2"/>
  <c r="AA439" i="2"/>
  <c r="AH438" i="2"/>
  <c r="Y438" i="2"/>
  <c r="AA438" i="2" s="1"/>
  <c r="Z438" i="2"/>
  <c r="AA437" i="2"/>
  <c r="AH436" i="2"/>
  <c r="Y436" i="2"/>
  <c r="AA436" i="2" s="1"/>
  <c r="Z436" i="2"/>
  <c r="AA435" i="2"/>
  <c r="AH434" i="2"/>
  <c r="Y434" i="2"/>
  <c r="AA434" i="2" s="1"/>
  <c r="Z434" i="2"/>
  <c r="AA433" i="2"/>
  <c r="AH432" i="2"/>
  <c r="Y432" i="2"/>
  <c r="AA432" i="2" s="1"/>
  <c r="Z432" i="2"/>
  <c r="AA431" i="2"/>
  <c r="AH430" i="2"/>
  <c r="Y430" i="2"/>
  <c r="AA430" i="2" s="1"/>
  <c r="Z430" i="2"/>
  <c r="AA429" i="2"/>
  <c r="AH428" i="2"/>
  <c r="Y428" i="2"/>
  <c r="AA428" i="2" s="1"/>
  <c r="Z428" i="2"/>
  <c r="AA427" i="2"/>
  <c r="AH426" i="2"/>
  <c r="Y426" i="2"/>
  <c r="AA426" i="2" s="1"/>
  <c r="Z426" i="2"/>
  <c r="AA425" i="2"/>
  <c r="AH424" i="2"/>
  <c r="Y424" i="2"/>
  <c r="AA424" i="2" s="1"/>
  <c r="Z424" i="2"/>
  <c r="AA423" i="2"/>
  <c r="AH422" i="2"/>
  <c r="Y422" i="2"/>
  <c r="AA422" i="2" s="1"/>
  <c r="Z422" i="2"/>
  <c r="AA421" i="2"/>
  <c r="AH420" i="2"/>
  <c r="Y420" i="2"/>
  <c r="AA420" i="2" s="1"/>
  <c r="Z420" i="2"/>
  <c r="AA419" i="2"/>
  <c r="AH418" i="2"/>
  <c r="Y418" i="2"/>
  <c r="AA418" i="2" s="1"/>
  <c r="Z418" i="2"/>
  <c r="AA417" i="2"/>
  <c r="AH416" i="2"/>
  <c r="Y416" i="2"/>
  <c r="AA416" i="2" s="1"/>
  <c r="Z416" i="2"/>
  <c r="AA415" i="2"/>
  <c r="AH414" i="2"/>
  <c r="Y414" i="2"/>
  <c r="AA414" i="2" s="1"/>
  <c r="Z414" i="2"/>
  <c r="AA413" i="2"/>
  <c r="AH412" i="2"/>
  <c r="Y412" i="2"/>
  <c r="AA412" i="2" s="1"/>
  <c r="Z412" i="2"/>
  <c r="AA411" i="2"/>
  <c r="AH410" i="2"/>
  <c r="Y410" i="2"/>
  <c r="AA410" i="2" s="1"/>
  <c r="Z410" i="2"/>
  <c r="AA409" i="2"/>
  <c r="AH408" i="2"/>
  <c r="Y408" i="2"/>
  <c r="AA408" i="2" s="1"/>
  <c r="Z408" i="2"/>
  <c r="AA407" i="2"/>
  <c r="AH406" i="2"/>
  <c r="Y406" i="2"/>
  <c r="AA406" i="2" s="1"/>
  <c r="Z406" i="2"/>
  <c r="AA405" i="2"/>
  <c r="AH404" i="2"/>
  <c r="Y404" i="2"/>
  <c r="AA404" i="2" s="1"/>
  <c r="Z404" i="2"/>
  <c r="AA403" i="2"/>
  <c r="AH402" i="2"/>
  <c r="Y402" i="2"/>
  <c r="AA402" i="2" s="1"/>
  <c r="Z402" i="2"/>
  <c r="AA401" i="2"/>
  <c r="AH400" i="2"/>
  <c r="Y400" i="2"/>
  <c r="AA400" i="2" s="1"/>
  <c r="Z400" i="2"/>
  <c r="AA399" i="2"/>
  <c r="AH398" i="2"/>
  <c r="Y398" i="2"/>
  <c r="AA398" i="2" s="1"/>
  <c r="Z398" i="2"/>
  <c r="AA397" i="2"/>
  <c r="AH396" i="2"/>
  <c r="Y396" i="2"/>
  <c r="AA396" i="2" s="1"/>
  <c r="Z396" i="2"/>
  <c r="AA395" i="2"/>
  <c r="AK393" i="2"/>
  <c r="AI393" i="2"/>
  <c r="X390" i="2"/>
  <c r="Y390" i="2"/>
  <c r="Z390" i="2"/>
  <c r="AN388" i="2"/>
  <c r="AO388" i="2" s="1"/>
  <c r="AA387" i="2"/>
  <c r="AK385" i="2"/>
  <c r="AI385" i="2"/>
  <c r="X382" i="2"/>
  <c r="Y382" i="2"/>
  <c r="Z382" i="2"/>
  <c r="AN380" i="2"/>
  <c r="AO380" i="2" s="1"/>
  <c r="AA379" i="2"/>
  <c r="AK377" i="2"/>
  <c r="AI377" i="2"/>
  <c r="X374" i="2"/>
  <c r="AA374" i="2" s="1"/>
  <c r="Y374" i="2"/>
  <c r="Z374" i="2"/>
  <c r="AN372" i="2"/>
  <c r="AO372" i="2" s="1"/>
  <c r="AK369" i="2"/>
  <c r="AI369" i="2"/>
  <c r="X366" i="2"/>
  <c r="AA366" i="2" s="1"/>
  <c r="Y366" i="2"/>
  <c r="Z366" i="2"/>
  <c r="AN364" i="2"/>
  <c r="AO364" i="2" s="1"/>
  <c r="AK361" i="2"/>
  <c r="AI361" i="2"/>
  <c r="X358" i="2"/>
  <c r="AA358" i="2" s="1"/>
  <c r="Y358" i="2"/>
  <c r="Z358" i="2"/>
  <c r="AN356" i="2"/>
  <c r="AO356" i="2" s="1"/>
  <c r="AK351" i="2"/>
  <c r="AI351" i="2"/>
  <c r="X348" i="2"/>
  <c r="AA348" i="2" s="1"/>
  <c r="Y348" i="2"/>
  <c r="Z348" i="2"/>
  <c r="AN346" i="2"/>
  <c r="AO346" i="2"/>
  <c r="AK343" i="2"/>
  <c r="AI343" i="2"/>
  <c r="X340" i="2"/>
  <c r="AA340" i="2" s="1"/>
  <c r="Y340" i="2"/>
  <c r="Z340" i="2"/>
  <c r="AA339" i="2"/>
  <c r="AN338" i="2"/>
  <c r="AO338" i="2"/>
  <c r="AK335" i="2"/>
  <c r="AI335" i="2"/>
  <c r="X332" i="2"/>
  <c r="Y332" i="2"/>
  <c r="Z332" i="2"/>
  <c r="AN330" i="2"/>
  <c r="AO330" i="2" s="1"/>
  <c r="AI321" i="2"/>
  <c r="AJ321" i="2"/>
  <c r="AK321" i="2"/>
  <c r="AF320" i="2"/>
  <c r="AG320" i="2"/>
  <c r="AH320" i="2"/>
  <c r="AN314" i="2"/>
  <c r="AO314" i="2" s="1"/>
  <c r="Y312" i="2"/>
  <c r="X312" i="2"/>
  <c r="Z312" i="2"/>
  <c r="AN310" i="2"/>
  <c r="AO310" i="2" s="1"/>
  <c r="AJ310" i="2"/>
  <c r="AH310" i="2"/>
  <c r="AI310" i="2"/>
  <c r="AK310" i="2"/>
  <c r="AH309" i="2"/>
  <c r="AF309" i="2"/>
  <c r="AG309" i="2"/>
  <c r="AN308" i="2"/>
  <c r="AO308" i="2" s="1"/>
  <c r="AN307" i="2"/>
  <c r="AO307" i="2" s="1"/>
  <c r="AI304" i="2"/>
  <c r="AJ303" i="2"/>
  <c r="AI303" i="2"/>
  <c r="AK303" i="2"/>
  <c r="AF301" i="2"/>
  <c r="AH301" i="2"/>
  <c r="AG301" i="2"/>
  <c r="Y293" i="2"/>
  <c r="X293" i="2"/>
  <c r="Z293" i="2"/>
  <c r="AK290" i="2"/>
  <c r="AI290" i="2"/>
  <c r="AJ288" i="2"/>
  <c r="AI288" i="2"/>
  <c r="AK288" i="2"/>
  <c r="AJ282" i="2"/>
  <c r="AJ280" i="2"/>
  <c r="AI280" i="2"/>
  <c r="AK280" i="2"/>
  <c r="Y277" i="2"/>
  <c r="X277" i="2"/>
  <c r="Z277" i="2"/>
  <c r="AN275" i="2"/>
  <c r="AO275" i="2" s="1"/>
  <c r="AJ275" i="2"/>
  <c r="AH275" i="2"/>
  <c r="AI275" i="2"/>
  <c r="AK275" i="2"/>
  <c r="AK506" i="2"/>
  <c r="AH503" i="2"/>
  <c r="AK498" i="2"/>
  <c r="AH495" i="2"/>
  <c r="AA493" i="2"/>
  <c r="AK490" i="2"/>
  <c r="AH487" i="2"/>
  <c r="AA485" i="2"/>
  <c r="AK482" i="2"/>
  <c r="AH479" i="2"/>
  <c r="AK474" i="2"/>
  <c r="AH471" i="2"/>
  <c r="AH470" i="2"/>
  <c r="Z470" i="2"/>
  <c r="AA470" i="2" s="1"/>
  <c r="AA469" i="2"/>
  <c r="AI468" i="2"/>
  <c r="AG467" i="2"/>
  <c r="AK466" i="2"/>
  <c r="AH463" i="2"/>
  <c r="AH462" i="2"/>
  <c r="Z462" i="2"/>
  <c r="AI460" i="2"/>
  <c r="AK459" i="2"/>
  <c r="AF458" i="2"/>
  <c r="AG458" i="2"/>
  <c r="AK457" i="2"/>
  <c r="AF456" i="2"/>
  <c r="AG456" i="2"/>
  <c r="AK455" i="2"/>
  <c r="AF454" i="2"/>
  <c r="AG454" i="2"/>
  <c r="AK453" i="2"/>
  <c r="AF452" i="2"/>
  <c r="AG452" i="2"/>
  <c r="AK451" i="2"/>
  <c r="AF450" i="2"/>
  <c r="AG450" i="2"/>
  <c r="AK449" i="2"/>
  <c r="AF448" i="2"/>
  <c r="AG448" i="2"/>
  <c r="AK447" i="2"/>
  <c r="AF446" i="2"/>
  <c r="AG446" i="2"/>
  <c r="AK445" i="2"/>
  <c r="AF444" i="2"/>
  <c r="AG444" i="2"/>
  <c r="AK443" i="2"/>
  <c r="AF442" i="2"/>
  <c r="AG442" i="2"/>
  <c r="AK441" i="2"/>
  <c r="AF440" i="2"/>
  <c r="AG440" i="2"/>
  <c r="AK439" i="2"/>
  <c r="AF438" i="2"/>
  <c r="AG438" i="2"/>
  <c r="AK437" i="2"/>
  <c r="AF436" i="2"/>
  <c r="AG436" i="2"/>
  <c r="AK435" i="2"/>
  <c r="AF434" i="2"/>
  <c r="AG434" i="2"/>
  <c r="AK433" i="2"/>
  <c r="AF432" i="2"/>
  <c r="AG432" i="2"/>
  <c r="AK431" i="2"/>
  <c r="AF430" i="2"/>
  <c r="AG430" i="2"/>
  <c r="AK429" i="2"/>
  <c r="AF428" i="2"/>
  <c r="AG428" i="2"/>
  <c r="AK427" i="2"/>
  <c r="AF426" i="2"/>
  <c r="AG426" i="2"/>
  <c r="AK425" i="2"/>
  <c r="AF424" i="2"/>
  <c r="AG424" i="2"/>
  <c r="AK423" i="2"/>
  <c r="AF422" i="2"/>
  <c r="AG422" i="2"/>
  <c r="AK421" i="2"/>
  <c r="AF420" i="2"/>
  <c r="AG420" i="2"/>
  <c r="AK419" i="2"/>
  <c r="AF418" i="2"/>
  <c r="AG418" i="2"/>
  <c r="AK417" i="2"/>
  <c r="AF416" i="2"/>
  <c r="AG416" i="2"/>
  <c r="AK415" i="2"/>
  <c r="AF414" i="2"/>
  <c r="AG414" i="2"/>
  <c r="AK413" i="2"/>
  <c r="AF412" i="2"/>
  <c r="AG412" i="2"/>
  <c r="AK411" i="2"/>
  <c r="AF410" i="2"/>
  <c r="AG410" i="2"/>
  <c r="AK409" i="2"/>
  <c r="AF408" i="2"/>
  <c r="AG408" i="2"/>
  <c r="AK407" i="2"/>
  <c r="AF406" i="2"/>
  <c r="AG406" i="2"/>
  <c r="AK405" i="2"/>
  <c r="AF404" i="2"/>
  <c r="AG404" i="2"/>
  <c r="AK403" i="2"/>
  <c r="AF402" i="2"/>
  <c r="AG402" i="2"/>
  <c r="AK401" i="2"/>
  <c r="AF400" i="2"/>
  <c r="AG400" i="2"/>
  <c r="AK399" i="2"/>
  <c r="AF398" i="2"/>
  <c r="AG398" i="2"/>
  <c r="AK397" i="2"/>
  <c r="AF396" i="2"/>
  <c r="AG396" i="2"/>
  <c r="AK395" i="2"/>
  <c r="AN394" i="2"/>
  <c r="AO394" i="2" s="1"/>
  <c r="AA393" i="2"/>
  <c r="AK391" i="2"/>
  <c r="AI391" i="2"/>
  <c r="X388" i="2"/>
  <c r="Y388" i="2"/>
  <c r="Z388" i="2"/>
  <c r="AN386" i="2"/>
  <c r="AO386" i="2" s="1"/>
  <c r="AA385" i="2"/>
  <c r="AK383" i="2"/>
  <c r="AI383" i="2"/>
  <c r="X380" i="2"/>
  <c r="Y380" i="2"/>
  <c r="Z380" i="2"/>
  <c r="AN378" i="2"/>
  <c r="AO378" i="2" s="1"/>
  <c r="AK375" i="2"/>
  <c r="AI375" i="2"/>
  <c r="X372" i="2"/>
  <c r="AA372" i="2" s="1"/>
  <c r="Y372" i="2"/>
  <c r="Z372" i="2"/>
  <c r="AN370" i="2"/>
  <c r="AO370" i="2"/>
  <c r="AK367" i="2"/>
  <c r="AI367" i="2"/>
  <c r="X364" i="2"/>
  <c r="AA364" i="2" s="1"/>
  <c r="Y364" i="2"/>
  <c r="Z364" i="2"/>
  <c r="AN362" i="2"/>
  <c r="AO362" i="2" s="1"/>
  <c r="AK359" i="2"/>
  <c r="AI359" i="2"/>
  <c r="X356" i="2"/>
  <c r="AA356" i="2" s="1"/>
  <c r="Y356" i="2"/>
  <c r="Z356" i="2"/>
  <c r="AN354" i="2"/>
  <c r="AO354" i="2"/>
  <c r="AN352" i="2"/>
  <c r="AO352" i="2" s="1"/>
  <c r="AK349" i="2"/>
  <c r="AI349" i="2"/>
  <c r="X346" i="2"/>
  <c r="AA346" i="2" s="1"/>
  <c r="Y346" i="2"/>
  <c r="Z346" i="2"/>
  <c r="AN344" i="2"/>
  <c r="AO344" i="2" s="1"/>
  <c r="AK341" i="2"/>
  <c r="AI341" i="2"/>
  <c r="X338" i="2"/>
  <c r="Y338" i="2"/>
  <c r="Z338" i="2"/>
  <c r="AN336" i="2"/>
  <c r="AO336" i="2"/>
  <c r="AK333" i="2"/>
  <c r="AI333" i="2"/>
  <c r="X330" i="2"/>
  <c r="AA330" i="2" s="1"/>
  <c r="Y330" i="2"/>
  <c r="Z330" i="2"/>
  <c r="AO329" i="2"/>
  <c r="AK329" i="2"/>
  <c r="AI329" i="2"/>
  <c r="AF328" i="2"/>
  <c r="AG328" i="2"/>
  <c r="AH328" i="2"/>
  <c r="AO324" i="2"/>
  <c r="AK323" i="2"/>
  <c r="AN322" i="2"/>
  <c r="AO322" i="2" s="1"/>
  <c r="Y320" i="2"/>
  <c r="X320" i="2"/>
  <c r="AA320" i="2" s="1"/>
  <c r="Z320" i="2"/>
  <c r="AN318" i="2"/>
  <c r="AO318" i="2" s="1"/>
  <c r="AJ318" i="2"/>
  <c r="AH318" i="2"/>
  <c r="AI318" i="2"/>
  <c r="AK318" i="2"/>
  <c r="AH317" i="2"/>
  <c r="AF317" i="2"/>
  <c r="AG317" i="2"/>
  <c r="AN316" i="2"/>
  <c r="AO316" i="2" s="1"/>
  <c r="AI315" i="2"/>
  <c r="AJ290" i="2"/>
  <c r="AI286" i="2"/>
  <c r="AK286" i="2"/>
  <c r="AN253" i="2"/>
  <c r="AO253" i="2" s="1"/>
  <c r="AN251" i="2"/>
  <c r="AO251" i="2" s="1"/>
  <c r="AN246" i="2"/>
  <c r="AO246" i="2" s="1"/>
  <c r="AK394" i="2"/>
  <c r="AG394" i="2"/>
  <c r="AK392" i="2"/>
  <c r="AG392" i="2"/>
  <c r="AK390" i="2"/>
  <c r="AG390" i="2"/>
  <c r="AK388" i="2"/>
  <c r="AG388" i="2"/>
  <c r="AK386" i="2"/>
  <c r="AG386" i="2"/>
  <c r="AK384" i="2"/>
  <c r="AG384" i="2"/>
  <c r="AK382" i="2"/>
  <c r="AG382" i="2"/>
  <c r="AK380" i="2"/>
  <c r="AG380" i="2"/>
  <c r="AK378" i="2"/>
  <c r="AG378" i="2"/>
  <c r="AK376" i="2"/>
  <c r="AG376" i="2"/>
  <c r="AK374" i="2"/>
  <c r="AG374" i="2"/>
  <c r="AK372" i="2"/>
  <c r="AG372" i="2"/>
  <c r="AK370" i="2"/>
  <c r="AG370" i="2"/>
  <c r="AK368" i="2"/>
  <c r="AG368" i="2"/>
  <c r="AK366" i="2"/>
  <c r="AG366" i="2"/>
  <c r="AK364" i="2"/>
  <c r="AG364" i="2"/>
  <c r="AK362" i="2"/>
  <c r="AG362" i="2"/>
  <c r="AK360" i="2"/>
  <c r="AG360" i="2"/>
  <c r="AK358" i="2"/>
  <c r="AG358" i="2"/>
  <c r="AK356" i="2"/>
  <c r="AG356" i="2"/>
  <c r="AK354" i="2"/>
  <c r="AG354" i="2"/>
  <c r="AK352" i="2"/>
  <c r="AG352" i="2"/>
  <c r="AG350" i="2"/>
  <c r="AG348" i="2"/>
  <c r="AG346" i="2"/>
  <c r="AG344" i="2"/>
  <c r="AG342" i="2"/>
  <c r="AG340" i="2"/>
  <c r="AG338" i="2"/>
  <c r="AG336" i="2"/>
  <c r="AG334" i="2"/>
  <c r="AG332" i="2"/>
  <c r="AG330" i="2"/>
  <c r="AI328" i="2"/>
  <c r="AG327" i="2"/>
  <c r="AG324" i="2"/>
  <c r="X324" i="2"/>
  <c r="AA324" i="2" s="1"/>
  <c r="AH323" i="2"/>
  <c r="AH322" i="2"/>
  <c r="Z322" i="2"/>
  <c r="AF321" i="2"/>
  <c r="AI320" i="2"/>
  <c r="AG319" i="2"/>
  <c r="AG316" i="2"/>
  <c r="X316" i="2"/>
  <c r="AA316" i="2" s="1"/>
  <c r="AH315" i="2"/>
  <c r="AH314" i="2"/>
  <c r="Z314" i="2"/>
  <c r="AF313" i="2"/>
  <c r="AA313" i="2"/>
  <c r="AI312" i="2"/>
  <c r="AG311" i="2"/>
  <c r="AG308" i="2"/>
  <c r="X308" i="2"/>
  <c r="AA308" i="2" s="1"/>
  <c r="AI307" i="2"/>
  <c r="AF303" i="2"/>
  <c r="AH303" i="2"/>
  <c r="AH302" i="2"/>
  <c r="AF302" i="2"/>
  <c r="AO302" i="2"/>
  <c r="AK301" i="2"/>
  <c r="AO301" i="2"/>
  <c r="AK300" i="2"/>
  <c r="AI299" i="2"/>
  <c r="AF295" i="2"/>
  <c r="AH295" i="2"/>
  <c r="AH294" i="2"/>
  <c r="AF294" i="2"/>
  <c r="AO294" i="2"/>
  <c r="AK292" i="2"/>
  <c r="AO289" i="2"/>
  <c r="AK284" i="2"/>
  <c r="AO281" i="2"/>
  <c r="AI264" i="2"/>
  <c r="AJ264" i="2"/>
  <c r="AN263" i="2"/>
  <c r="AO263" i="2" s="1"/>
  <c r="Y261" i="2"/>
  <c r="X261" i="2"/>
  <c r="Z261" i="2"/>
  <c r="AO260" i="2"/>
  <c r="AJ259" i="2"/>
  <c r="AI259" i="2"/>
  <c r="AK259" i="2"/>
  <c r="AI248" i="2"/>
  <c r="AJ248" i="2"/>
  <c r="X243" i="2"/>
  <c r="Y243" i="2"/>
  <c r="Z243" i="2"/>
  <c r="AN238" i="2"/>
  <c r="AO238" i="2" s="1"/>
  <c r="AO236" i="2"/>
  <c r="AF327" i="2"/>
  <c r="AG322" i="2"/>
  <c r="X322" i="2"/>
  <c r="AA322" i="2" s="1"/>
  <c r="AF319" i="2"/>
  <c r="AG314" i="2"/>
  <c r="X314" i="2"/>
  <c r="AF311" i="2"/>
  <c r="AF305" i="2"/>
  <c r="AH305" i="2"/>
  <c r="AH304" i="2"/>
  <c r="AF304" i="2"/>
  <c r="AO304" i="2"/>
  <c r="AO303" i="2"/>
  <c r="AK302" i="2"/>
  <c r="AI301" i="2"/>
  <c r="AF297" i="2"/>
  <c r="AH297" i="2"/>
  <c r="AH296" i="2"/>
  <c r="AF296" i="2"/>
  <c r="AO296" i="2"/>
  <c r="AO295" i="2"/>
  <c r="AK294" i="2"/>
  <c r="AF293" i="2"/>
  <c r="AH293" i="2"/>
  <c r="AI292" i="2"/>
  <c r="AJ291" i="2"/>
  <c r="AH291" i="2"/>
  <c r="AK291" i="2"/>
  <c r="AH290" i="2"/>
  <c r="AF290" i="2"/>
  <c r="AF289" i="2"/>
  <c r="AG289" i="2"/>
  <c r="AJ287" i="2"/>
  <c r="AK287" i="2"/>
  <c r="AH286" i="2"/>
  <c r="AF286" i="2"/>
  <c r="AF285" i="2"/>
  <c r="AG285" i="2"/>
  <c r="AI284" i="2"/>
  <c r="AJ283" i="2"/>
  <c r="AH283" i="2"/>
  <c r="AK283" i="2"/>
  <c r="AH282" i="2"/>
  <c r="AF282" i="2"/>
  <c r="AF281" i="2"/>
  <c r="AG281" i="2"/>
  <c r="AI278" i="2"/>
  <c r="AJ278" i="2"/>
  <c r="AK278" i="2"/>
  <c r="AO273" i="2"/>
  <c r="AI270" i="2"/>
  <c r="AJ270" i="2"/>
  <c r="AK270" i="2"/>
  <c r="AF269" i="2"/>
  <c r="AG269" i="2"/>
  <c r="AH269" i="2"/>
  <c r="AH266" i="2"/>
  <c r="AF266" i="2"/>
  <c r="AG266" i="2"/>
  <c r="AN261" i="2"/>
  <c r="AO261" i="2" s="1"/>
  <c r="AN259" i="2"/>
  <c r="AO259" i="2" s="1"/>
  <c r="AI254" i="2"/>
  <c r="AJ254" i="2"/>
  <c r="AK254" i="2"/>
  <c r="AF253" i="2"/>
  <c r="AG253" i="2"/>
  <c r="AH253" i="2"/>
  <c r="AH250" i="2"/>
  <c r="AF250" i="2"/>
  <c r="AG250" i="2"/>
  <c r="AN245" i="2"/>
  <c r="AO245" i="2"/>
  <c r="AI242" i="2"/>
  <c r="AJ242" i="2"/>
  <c r="AN241" i="2"/>
  <c r="AO241" i="2"/>
  <c r="X235" i="2"/>
  <c r="AA235" i="2" s="1"/>
  <c r="Y235" i="2"/>
  <c r="Z235" i="2"/>
  <c r="AJ230" i="2"/>
  <c r="AI230" i="2"/>
  <c r="AK230" i="2"/>
  <c r="AJ209" i="2"/>
  <c r="AK209" i="2"/>
  <c r="AO192" i="2"/>
  <c r="AN192" i="2"/>
  <c r="Y190" i="2"/>
  <c r="X190" i="2"/>
  <c r="AA190" i="2" s="1"/>
  <c r="Z190" i="2"/>
  <c r="AN188" i="2"/>
  <c r="AO188" i="2" s="1"/>
  <c r="AJ188" i="2"/>
  <c r="AH188" i="2"/>
  <c r="AI188" i="2"/>
  <c r="AK188" i="2"/>
  <c r="AH187" i="2"/>
  <c r="AF187" i="2"/>
  <c r="AG187" i="2"/>
  <c r="AO328" i="2"/>
  <c r="AO320" i="2"/>
  <c r="AO312" i="2"/>
  <c r="AF307" i="2"/>
  <c r="AH307" i="2"/>
  <c r="AH306" i="2"/>
  <c r="AF306" i="2"/>
  <c r="AO306" i="2"/>
  <c r="AO305" i="2"/>
  <c r="AF299" i="2"/>
  <c r="AH299" i="2"/>
  <c r="AH298" i="2"/>
  <c r="AF298" i="2"/>
  <c r="AO298" i="2"/>
  <c r="AO297" i="2"/>
  <c r="AA294" i="2"/>
  <c r="AN279" i="2"/>
  <c r="AO279" i="2" s="1"/>
  <c r="AF277" i="2"/>
  <c r="AG277" i="2"/>
  <c r="AH277" i="2"/>
  <c r="AH274" i="2"/>
  <c r="AF274" i="2"/>
  <c r="AG274" i="2"/>
  <c r="AI272" i="2"/>
  <c r="AJ272" i="2"/>
  <c r="AN271" i="2"/>
  <c r="AO271" i="2" s="1"/>
  <c r="Y269" i="2"/>
  <c r="X269" i="2"/>
  <c r="Z269" i="2"/>
  <c r="AJ267" i="2"/>
  <c r="AI267" i="2"/>
  <c r="AK267" i="2"/>
  <c r="AI256" i="2"/>
  <c r="AJ256" i="2"/>
  <c r="AN255" i="2"/>
  <c r="AO255" i="2" s="1"/>
  <c r="Y253" i="2"/>
  <c r="X253" i="2"/>
  <c r="Z253" i="2"/>
  <c r="AJ251" i="2"/>
  <c r="AI251" i="2"/>
  <c r="AK251" i="2"/>
  <c r="AG244" i="2"/>
  <c r="AH244" i="2"/>
  <c r="AF244" i="2"/>
  <c r="AN243" i="2"/>
  <c r="AO243" i="2"/>
  <c r="AN237" i="2"/>
  <c r="AO237" i="2" s="1"/>
  <c r="AI234" i="2"/>
  <c r="AJ234" i="2"/>
  <c r="AN233" i="2"/>
  <c r="AO233" i="2" s="1"/>
  <c r="Y232" i="2"/>
  <c r="X232" i="2"/>
  <c r="AA232" i="2" s="1"/>
  <c r="Z232" i="2"/>
  <c r="AN230" i="2"/>
  <c r="AO230" i="2" s="1"/>
  <c r="AO224" i="2"/>
  <c r="AN224" i="2"/>
  <c r="Y222" i="2"/>
  <c r="X222" i="2"/>
  <c r="AA222" i="2" s="1"/>
  <c r="Z222" i="2"/>
  <c r="AN220" i="2"/>
  <c r="AO220" i="2" s="1"/>
  <c r="AJ220" i="2"/>
  <c r="AH220" i="2"/>
  <c r="AI220" i="2"/>
  <c r="AK220" i="2"/>
  <c r="AH219" i="2"/>
  <c r="AF219" i="2"/>
  <c r="AG219" i="2"/>
  <c r="AN194" i="2"/>
  <c r="AO194" i="2" s="1"/>
  <c r="AH288" i="2"/>
  <c r="AH287" i="2"/>
  <c r="Z287" i="2"/>
  <c r="AA287" i="2" s="1"/>
  <c r="AA286" i="2"/>
  <c r="AI285" i="2"/>
  <c r="AH280" i="2"/>
  <c r="AH279" i="2"/>
  <c r="Z279" i="2"/>
  <c r="AA279" i="2" s="1"/>
  <c r="AF278" i="2"/>
  <c r="AA278" i="2"/>
  <c r="AI277" i="2"/>
  <c r="AI274" i="2"/>
  <c r="AG273" i="2"/>
  <c r="X273" i="2"/>
  <c r="AA273" i="2" s="1"/>
  <c r="AH272" i="2"/>
  <c r="AH271" i="2"/>
  <c r="AF270" i="2"/>
  <c r="AA270" i="2"/>
  <c r="AI266" i="2"/>
  <c r="AO265" i="2"/>
  <c r="AG265" i="2"/>
  <c r="X265" i="2"/>
  <c r="AA265" i="2" s="1"/>
  <c r="AH264" i="2"/>
  <c r="AH263" i="2"/>
  <c r="AF262" i="2"/>
  <c r="AA262" i="2"/>
  <c r="AI258" i="2"/>
  <c r="AO257" i="2"/>
  <c r="AG257" i="2"/>
  <c r="X257" i="2"/>
  <c r="AA257" i="2" s="1"/>
  <c r="AH256" i="2"/>
  <c r="AH255" i="2"/>
  <c r="AF254" i="2"/>
  <c r="AA254" i="2"/>
  <c r="AI250" i="2"/>
  <c r="AO249" i="2"/>
  <c r="AG249" i="2"/>
  <c r="X249" i="2"/>
  <c r="AA249" i="2" s="1"/>
  <c r="AH248" i="2"/>
  <c r="AK246" i="2"/>
  <c r="AJ244" i="2"/>
  <c r="AG242" i="2"/>
  <c r="AH242" i="2"/>
  <c r="X241" i="2"/>
  <c r="Y241" i="2"/>
  <c r="AA240" i="2"/>
  <c r="AK238" i="2"/>
  <c r="AJ236" i="2"/>
  <c r="AG234" i="2"/>
  <c r="AH234" i="2"/>
  <c r="X233" i="2"/>
  <c r="AA233" i="2" s="1"/>
  <c r="Y233" i="2"/>
  <c r="Y230" i="2"/>
  <c r="Z230" i="2"/>
  <c r="AO229" i="2"/>
  <c r="AN228" i="2"/>
  <c r="AO228" i="2" s="1"/>
  <c r="AJ228" i="2"/>
  <c r="AH228" i="2"/>
  <c r="AI228" i="2"/>
  <c r="AK228" i="2"/>
  <c r="AH227" i="2"/>
  <c r="AF227" i="2"/>
  <c r="AG227" i="2"/>
  <c r="AI207" i="2"/>
  <c r="AJ207" i="2"/>
  <c r="AK207" i="2"/>
  <c r="AF206" i="2"/>
  <c r="AG206" i="2"/>
  <c r="AH206" i="2"/>
  <c r="AN200" i="2"/>
  <c r="AO200" i="2" s="1"/>
  <c r="Y198" i="2"/>
  <c r="X198" i="2"/>
  <c r="AA198" i="2" s="1"/>
  <c r="Z198" i="2"/>
  <c r="AN196" i="2"/>
  <c r="AO196" i="2" s="1"/>
  <c r="AJ196" i="2"/>
  <c r="AH196" i="2"/>
  <c r="AI196" i="2"/>
  <c r="AK196" i="2"/>
  <c r="AH195" i="2"/>
  <c r="AF195" i="2"/>
  <c r="AG195" i="2"/>
  <c r="AO184" i="2"/>
  <c r="AN184" i="2"/>
  <c r="AN131" i="2"/>
  <c r="AO131" i="2"/>
  <c r="AG128" i="2"/>
  <c r="AH128" i="2"/>
  <c r="AF128" i="2"/>
  <c r="AN127" i="2"/>
  <c r="AO127" i="2" s="1"/>
  <c r="AI126" i="2"/>
  <c r="AJ126" i="2"/>
  <c r="AA276" i="2"/>
  <c r="AA268" i="2"/>
  <c r="AA260" i="2"/>
  <c r="AA252" i="2"/>
  <c r="AO247" i="2"/>
  <c r="X247" i="2"/>
  <c r="Y247" i="2"/>
  <c r="AG240" i="2"/>
  <c r="AH240" i="2"/>
  <c r="AN239" i="2"/>
  <c r="AO239" i="2" s="1"/>
  <c r="X239" i="2"/>
  <c r="Y239" i="2"/>
  <c r="AF232" i="2"/>
  <c r="AG232" i="2"/>
  <c r="AH232" i="2"/>
  <c r="AJ231" i="2"/>
  <c r="AK231" i="2"/>
  <c r="AI215" i="2"/>
  <c r="AJ215" i="2"/>
  <c r="AK215" i="2"/>
  <c r="AF214" i="2"/>
  <c r="AG214" i="2"/>
  <c r="AH214" i="2"/>
  <c r="AO208" i="2"/>
  <c r="AN208" i="2"/>
  <c r="Y206" i="2"/>
  <c r="X206" i="2"/>
  <c r="AA206" i="2" s="1"/>
  <c r="Z206" i="2"/>
  <c r="AN204" i="2"/>
  <c r="AO204" i="2" s="1"/>
  <c r="AJ204" i="2"/>
  <c r="AH204" i="2"/>
  <c r="AI204" i="2"/>
  <c r="AK204" i="2"/>
  <c r="AH203" i="2"/>
  <c r="AF203" i="2"/>
  <c r="AG203" i="2"/>
  <c r="AN202" i="2"/>
  <c r="AO202" i="2" s="1"/>
  <c r="AN183" i="2"/>
  <c r="AO183" i="2" s="1"/>
  <c r="X176" i="2"/>
  <c r="AA176" i="2" s="1"/>
  <c r="Y176" i="2"/>
  <c r="Z176" i="2"/>
  <c r="X168" i="2"/>
  <c r="Y168" i="2"/>
  <c r="Z168" i="2"/>
  <c r="X160" i="2"/>
  <c r="AA160" i="2" s="1"/>
  <c r="Y160" i="2"/>
  <c r="Z160" i="2"/>
  <c r="AN153" i="2"/>
  <c r="AO153" i="2" s="1"/>
  <c r="AN137" i="2"/>
  <c r="AO137" i="2" s="1"/>
  <c r="X135" i="2"/>
  <c r="Y135" i="2"/>
  <c r="Z135" i="2"/>
  <c r="AH292" i="2"/>
  <c r="AA290" i="2"/>
  <c r="AO285" i="2"/>
  <c r="AH284" i="2"/>
  <c r="AA282" i="2"/>
  <c r="AK279" i="2"/>
  <c r="AO277" i="2"/>
  <c r="AH276" i="2"/>
  <c r="AA274" i="2"/>
  <c r="AK271" i="2"/>
  <c r="AH268" i="2"/>
  <c r="AH267" i="2"/>
  <c r="Z267" i="2"/>
  <c r="AA267" i="2" s="1"/>
  <c r="AA266" i="2"/>
  <c r="AI265" i="2"/>
  <c r="AG264" i="2"/>
  <c r="AK263" i="2"/>
  <c r="AH260" i="2"/>
  <c r="AH259" i="2"/>
  <c r="Z259" i="2"/>
  <c r="AA259" i="2" s="1"/>
  <c r="AA258" i="2"/>
  <c r="AI257" i="2"/>
  <c r="AG256" i="2"/>
  <c r="AK255" i="2"/>
  <c r="AH252" i="2"/>
  <c r="AH251" i="2"/>
  <c r="Z251" i="2"/>
  <c r="AA251" i="2" s="1"/>
  <c r="AA250" i="2"/>
  <c r="AI249" i="2"/>
  <c r="AG248" i="2"/>
  <c r="AG246" i="2"/>
  <c r="AH246" i="2"/>
  <c r="X245" i="2"/>
  <c r="Y245" i="2"/>
  <c r="AA244" i="2"/>
  <c r="AK242" i="2"/>
  <c r="AG238" i="2"/>
  <c r="AH238" i="2"/>
  <c r="X237" i="2"/>
  <c r="Y237" i="2"/>
  <c r="AA236" i="2"/>
  <c r="AK234" i="2"/>
  <c r="AF230" i="2"/>
  <c r="AH230" i="2"/>
  <c r="AI223" i="2"/>
  <c r="AJ223" i="2"/>
  <c r="AK223" i="2"/>
  <c r="AF222" i="2"/>
  <c r="AG222" i="2"/>
  <c r="AH222" i="2"/>
  <c r="AO218" i="2"/>
  <c r="AK217" i="2"/>
  <c r="AN216" i="2"/>
  <c r="AO216" i="2" s="1"/>
  <c r="Y214" i="2"/>
  <c r="X214" i="2"/>
  <c r="AA214" i="2" s="1"/>
  <c r="Z214" i="2"/>
  <c r="AN212" i="2"/>
  <c r="AO212" i="2" s="1"/>
  <c r="AJ212" i="2"/>
  <c r="AH212" i="2"/>
  <c r="AI212" i="2"/>
  <c r="AK212" i="2"/>
  <c r="AH211" i="2"/>
  <c r="AF211" i="2"/>
  <c r="AG211" i="2"/>
  <c r="AN210" i="2"/>
  <c r="AO210" i="2" s="1"/>
  <c r="AI209" i="2"/>
  <c r="AI191" i="2"/>
  <c r="AJ191" i="2"/>
  <c r="AK191" i="2"/>
  <c r="AF190" i="2"/>
  <c r="AG190" i="2"/>
  <c r="AH190" i="2"/>
  <c r="AO186" i="2"/>
  <c r="AK185" i="2"/>
  <c r="AF231" i="2"/>
  <c r="AG229" i="2"/>
  <c r="AG226" i="2"/>
  <c r="X226" i="2"/>
  <c r="AA226" i="2" s="1"/>
  <c r="AH225" i="2"/>
  <c r="AH224" i="2"/>
  <c r="Z224" i="2"/>
  <c r="AF223" i="2"/>
  <c r="AI222" i="2"/>
  <c r="AG221" i="2"/>
  <c r="AG218" i="2"/>
  <c r="X218" i="2"/>
  <c r="AA218" i="2" s="1"/>
  <c r="AH217" i="2"/>
  <c r="AH216" i="2"/>
  <c r="Z216" i="2"/>
  <c r="AF215" i="2"/>
  <c r="AI214" i="2"/>
  <c r="AG213" i="2"/>
  <c r="AG210" i="2"/>
  <c r="X210" i="2"/>
  <c r="AA210" i="2" s="1"/>
  <c r="AH209" i="2"/>
  <c r="AH208" i="2"/>
  <c r="Z208" i="2"/>
  <c r="AF207" i="2"/>
  <c r="AI206" i="2"/>
  <c r="AG205" i="2"/>
  <c r="AG202" i="2"/>
  <c r="X202" i="2"/>
  <c r="AA202" i="2" s="1"/>
  <c r="AH201" i="2"/>
  <c r="AH200" i="2"/>
  <c r="Z200" i="2"/>
  <c r="AF199" i="2"/>
  <c r="AI198" i="2"/>
  <c r="AG197" i="2"/>
  <c r="AG194" i="2"/>
  <c r="X194" i="2"/>
  <c r="AA194" i="2" s="1"/>
  <c r="AH193" i="2"/>
  <c r="AH192" i="2"/>
  <c r="Z192" i="2"/>
  <c r="AF191" i="2"/>
  <c r="AA191" i="2"/>
  <c r="AI190" i="2"/>
  <c r="AG189" i="2"/>
  <c r="AG186" i="2"/>
  <c r="X186" i="2"/>
  <c r="AA186" i="2" s="1"/>
  <c r="AH185" i="2"/>
  <c r="AK183" i="2"/>
  <c r="AN180" i="2"/>
  <c r="AO180" i="2"/>
  <c r="AK179" i="2"/>
  <c r="AI179" i="2"/>
  <c r="AN176" i="2"/>
  <c r="AO176" i="2" s="1"/>
  <c r="AK175" i="2"/>
  <c r="AI175" i="2"/>
  <c r="AN172" i="2"/>
  <c r="AO172" i="2" s="1"/>
  <c r="AK171" i="2"/>
  <c r="AI171" i="2"/>
  <c r="AN168" i="2"/>
  <c r="AO168" i="2" s="1"/>
  <c r="AK167" i="2"/>
  <c r="AI167" i="2"/>
  <c r="AN164" i="2"/>
  <c r="AO164" i="2" s="1"/>
  <c r="AK163" i="2"/>
  <c r="AI163" i="2"/>
  <c r="AN160" i="2"/>
  <c r="AO160" i="2" s="1"/>
  <c r="AK159" i="2"/>
  <c r="AI159" i="2"/>
  <c r="AN156" i="2"/>
  <c r="AO156" i="2" s="1"/>
  <c r="AK155" i="2"/>
  <c r="AI155" i="2"/>
  <c r="AJ151" i="2"/>
  <c r="AI151" i="2"/>
  <c r="AK151" i="2"/>
  <c r="AH150" i="2"/>
  <c r="AF150" i="2"/>
  <c r="AG150" i="2"/>
  <c r="AK148" i="2"/>
  <c r="AI148" i="2"/>
  <c r="AJ143" i="2"/>
  <c r="AI143" i="2"/>
  <c r="AK143" i="2"/>
  <c r="AH142" i="2"/>
  <c r="AF142" i="2"/>
  <c r="AG142" i="2"/>
  <c r="AK140" i="2"/>
  <c r="AI140" i="2"/>
  <c r="AO128" i="2"/>
  <c r="AJ124" i="2"/>
  <c r="AJ112" i="2"/>
  <c r="AK112" i="2"/>
  <c r="AF229" i="2"/>
  <c r="AG224" i="2"/>
  <c r="X224" i="2"/>
  <c r="AA224" i="2" s="1"/>
  <c r="AF221" i="2"/>
  <c r="AG216" i="2"/>
  <c r="X216" i="2"/>
  <c r="AA216" i="2" s="1"/>
  <c r="AF213" i="2"/>
  <c r="AG208" i="2"/>
  <c r="X208" i="2"/>
  <c r="AA208" i="2" s="1"/>
  <c r="AF205" i="2"/>
  <c r="AG200" i="2"/>
  <c r="X200" i="2"/>
  <c r="AA200" i="2" s="1"/>
  <c r="AF197" i="2"/>
  <c r="AG192" i="2"/>
  <c r="X192" i="2"/>
  <c r="AA192" i="2" s="1"/>
  <c r="AF189" i="2"/>
  <c r="X184" i="2"/>
  <c r="AA184" i="2" s="1"/>
  <c r="Y184" i="2"/>
  <c r="X182" i="2"/>
  <c r="AA182" i="2" s="1"/>
  <c r="Y182" i="2"/>
  <c r="Z182" i="2"/>
  <c r="X178" i="2"/>
  <c r="AA178" i="2" s="1"/>
  <c r="Y178" i="2"/>
  <c r="Z178" i="2"/>
  <c r="X174" i="2"/>
  <c r="Y174" i="2"/>
  <c r="Z174" i="2"/>
  <c r="X170" i="2"/>
  <c r="Y170" i="2"/>
  <c r="Z170" i="2"/>
  <c r="X166" i="2"/>
  <c r="AA166" i="2" s="1"/>
  <c r="Y166" i="2"/>
  <c r="Z166" i="2"/>
  <c r="X162" i="2"/>
  <c r="AA162" i="2" s="1"/>
  <c r="Y162" i="2"/>
  <c r="Z162" i="2"/>
  <c r="X158" i="2"/>
  <c r="AA158" i="2" s="1"/>
  <c r="Y158" i="2"/>
  <c r="Z158" i="2"/>
  <c r="X154" i="2"/>
  <c r="Y154" i="2"/>
  <c r="Z154" i="2"/>
  <c r="AF153" i="2"/>
  <c r="AG153" i="2"/>
  <c r="AH153" i="2"/>
  <c r="AO151" i="2"/>
  <c r="AN151" i="2"/>
  <c r="AN147" i="2"/>
  <c r="AO147" i="2" s="1"/>
  <c r="AI146" i="2"/>
  <c r="AK146" i="2"/>
  <c r="AF145" i="2"/>
  <c r="AG145" i="2"/>
  <c r="AH145" i="2"/>
  <c r="AO143" i="2"/>
  <c r="AN143" i="2"/>
  <c r="AN139" i="2"/>
  <c r="AO139" i="2" s="1"/>
  <c r="AI138" i="2"/>
  <c r="AK138" i="2"/>
  <c r="AF137" i="2"/>
  <c r="AG137" i="2"/>
  <c r="AH137" i="2"/>
  <c r="AN135" i="2"/>
  <c r="AO135" i="2" s="1"/>
  <c r="AI134" i="2"/>
  <c r="AJ134" i="2"/>
  <c r="AN130" i="2"/>
  <c r="AO130" i="2"/>
  <c r="X127" i="2"/>
  <c r="Y127" i="2"/>
  <c r="Z127" i="2"/>
  <c r="AN123" i="2"/>
  <c r="AO123" i="2" s="1"/>
  <c r="AN119" i="2"/>
  <c r="AO119" i="2" s="1"/>
  <c r="AI118" i="2"/>
  <c r="AK118" i="2"/>
  <c r="AF117" i="2"/>
  <c r="AG117" i="2"/>
  <c r="AH117" i="2"/>
  <c r="AO115" i="2"/>
  <c r="AN115" i="2"/>
  <c r="AO222" i="2"/>
  <c r="AO214" i="2"/>
  <c r="AO206" i="2"/>
  <c r="AO198" i="2"/>
  <c r="AO190" i="2"/>
  <c r="AG183" i="2"/>
  <c r="AH183" i="2"/>
  <c r="AN182" i="2"/>
  <c r="AO182" i="2" s="1"/>
  <c r="AK181" i="2"/>
  <c r="AI181" i="2"/>
  <c r="AN178" i="2"/>
  <c r="AO178" i="2" s="1"/>
  <c r="AK177" i="2"/>
  <c r="AI177" i="2"/>
  <c r="AN174" i="2"/>
  <c r="AO174" i="2" s="1"/>
  <c r="AK173" i="2"/>
  <c r="AI173" i="2"/>
  <c r="AN170" i="2"/>
  <c r="AO170" i="2" s="1"/>
  <c r="AK169" i="2"/>
  <c r="AI169" i="2"/>
  <c r="AN166" i="2"/>
  <c r="AO166" i="2" s="1"/>
  <c r="AK165" i="2"/>
  <c r="AI165" i="2"/>
  <c r="AN162" i="2"/>
  <c r="AO162" i="2" s="1"/>
  <c r="AK161" i="2"/>
  <c r="AI161" i="2"/>
  <c r="AN158" i="2"/>
  <c r="AO158" i="2" s="1"/>
  <c r="AK157" i="2"/>
  <c r="AI157" i="2"/>
  <c r="AN154" i="2"/>
  <c r="AO154" i="2" s="1"/>
  <c r="Y153" i="2"/>
  <c r="X153" i="2"/>
  <c r="Z153" i="2"/>
  <c r="AA149" i="2"/>
  <c r="Y145" i="2"/>
  <c r="X145" i="2"/>
  <c r="Z145" i="2"/>
  <c r="AA141" i="2"/>
  <c r="Y137" i="2"/>
  <c r="X137" i="2"/>
  <c r="Z137" i="2"/>
  <c r="AN129" i="2"/>
  <c r="AO129" i="2"/>
  <c r="AJ120" i="2"/>
  <c r="AK120" i="2"/>
  <c r="AO149" i="2"/>
  <c r="AH148" i="2"/>
  <c r="AA146" i="2"/>
  <c r="AO141" i="2"/>
  <c r="AH140" i="2"/>
  <c r="AA138" i="2"/>
  <c r="AG134" i="2"/>
  <c r="AH134" i="2"/>
  <c r="AN133" i="2"/>
  <c r="AO133" i="2"/>
  <c r="X133" i="2"/>
  <c r="AA133" i="2" s="1"/>
  <c r="Y133" i="2"/>
  <c r="AA132" i="2"/>
  <c r="AG126" i="2"/>
  <c r="AH126" i="2"/>
  <c r="AN125" i="2"/>
  <c r="AO125" i="2"/>
  <c r="X125" i="2"/>
  <c r="Y125" i="2"/>
  <c r="AA124" i="2"/>
  <c r="AA121" i="2"/>
  <c r="AJ118" i="2"/>
  <c r="Y117" i="2"/>
  <c r="X117" i="2"/>
  <c r="Z117" i="2"/>
  <c r="AA113" i="2"/>
  <c r="AO111" i="2"/>
  <c r="AN111" i="2"/>
  <c r="AJ106" i="2"/>
  <c r="AI106" i="2"/>
  <c r="AK106" i="2"/>
  <c r="AH103" i="2"/>
  <c r="AF103" i="2"/>
  <c r="AG103" i="2"/>
  <c r="AJ98" i="2"/>
  <c r="AI98" i="2"/>
  <c r="AK98" i="2"/>
  <c r="AH95" i="2"/>
  <c r="AF95" i="2"/>
  <c r="AG95" i="2"/>
  <c r="AJ90" i="2"/>
  <c r="AI90" i="2"/>
  <c r="AK90" i="2"/>
  <c r="AH87" i="2"/>
  <c r="AF87" i="2"/>
  <c r="AG87" i="2"/>
  <c r="AJ74" i="2"/>
  <c r="AI74" i="2"/>
  <c r="AN71" i="2"/>
  <c r="AO71" i="2" s="1"/>
  <c r="AF58" i="2"/>
  <c r="AG58" i="2"/>
  <c r="AH58" i="2"/>
  <c r="AN55" i="2"/>
  <c r="AO55" i="2" s="1"/>
  <c r="AH181" i="2"/>
  <c r="AH179" i="2"/>
  <c r="AH177" i="2"/>
  <c r="AH175" i="2"/>
  <c r="AH173" i="2"/>
  <c r="AH171" i="2"/>
  <c r="AH169" i="2"/>
  <c r="AH167" i="2"/>
  <c r="AH165" i="2"/>
  <c r="AH163" i="2"/>
  <c r="AH161" i="2"/>
  <c r="AH159" i="2"/>
  <c r="AH157" i="2"/>
  <c r="AH155" i="2"/>
  <c r="AK152" i="2"/>
  <c r="AF152" i="2"/>
  <c r="AA152" i="2"/>
  <c r="AK149" i="2"/>
  <c r="AG147" i="2"/>
  <c r="X147" i="2"/>
  <c r="AA147" i="2" s="1"/>
  <c r="AH146" i="2"/>
  <c r="AK144" i="2"/>
  <c r="AF144" i="2"/>
  <c r="AA144" i="2"/>
  <c r="AK141" i="2"/>
  <c r="AG139" i="2"/>
  <c r="X139" i="2"/>
  <c r="AA139" i="2" s="1"/>
  <c r="AH138" i="2"/>
  <c r="AK136" i="2"/>
  <c r="AF136" i="2"/>
  <c r="AA136" i="2"/>
  <c r="AG132" i="2"/>
  <c r="AH132" i="2"/>
  <c r="X131" i="2"/>
  <c r="Y131" i="2"/>
  <c r="AA130" i="2"/>
  <c r="AK128" i="2"/>
  <c r="AG124" i="2"/>
  <c r="AH124" i="2"/>
  <c r="X123" i="2"/>
  <c r="Y123" i="2"/>
  <c r="AA122" i="2"/>
  <c r="AN117" i="2"/>
  <c r="AO117" i="2" s="1"/>
  <c r="AF104" i="2"/>
  <c r="AH104" i="2"/>
  <c r="AG104" i="2"/>
  <c r="AN103" i="2"/>
  <c r="AO103" i="2" s="1"/>
  <c r="AF96" i="2"/>
  <c r="AH96" i="2"/>
  <c r="AG96" i="2"/>
  <c r="AN95" i="2"/>
  <c r="AO95" i="2" s="1"/>
  <c r="AF88" i="2"/>
  <c r="AH88" i="2"/>
  <c r="AG88" i="2"/>
  <c r="AN87" i="2"/>
  <c r="AO87" i="2" s="1"/>
  <c r="AN81" i="2"/>
  <c r="AO81" i="2" s="1"/>
  <c r="Z78" i="2"/>
  <c r="X78" i="2"/>
  <c r="AA78" i="2" s="1"/>
  <c r="Y78" i="2"/>
  <c r="AH151" i="2"/>
  <c r="Z151" i="2"/>
  <c r="AA151" i="2" s="1"/>
  <c r="AA150" i="2"/>
  <c r="AI149" i="2"/>
  <c r="AG148" i="2"/>
  <c r="AH143" i="2"/>
  <c r="Z143" i="2"/>
  <c r="AA143" i="2" s="1"/>
  <c r="AA142" i="2"/>
  <c r="AI141" i="2"/>
  <c r="AG140" i="2"/>
  <c r="AK134" i="2"/>
  <c r="AG130" i="2"/>
  <c r="AH130" i="2"/>
  <c r="X129" i="2"/>
  <c r="Y129" i="2"/>
  <c r="AK126" i="2"/>
  <c r="AG122" i="2"/>
  <c r="AH122" i="2"/>
  <c r="AN121" i="2"/>
  <c r="AO121" i="2"/>
  <c r="AI120" i="2"/>
  <c r="AJ115" i="2"/>
  <c r="AI115" i="2"/>
  <c r="AK115" i="2"/>
  <c r="AH114" i="2"/>
  <c r="AF114" i="2"/>
  <c r="AG114" i="2"/>
  <c r="AI112" i="2"/>
  <c r="AN110" i="2"/>
  <c r="AO110" i="2" s="1"/>
  <c r="AJ107" i="2"/>
  <c r="AK107" i="2"/>
  <c r="AN102" i="2"/>
  <c r="AO102" i="2" s="1"/>
  <c r="AJ99" i="2"/>
  <c r="AK99" i="2"/>
  <c r="AN94" i="2"/>
  <c r="AO94" i="2" s="1"/>
  <c r="AJ91" i="2"/>
  <c r="AK91" i="2"/>
  <c r="AN86" i="2"/>
  <c r="AO86" i="2" s="1"/>
  <c r="AJ83" i="2"/>
  <c r="AK83" i="2"/>
  <c r="AH120" i="2"/>
  <c r="AA118" i="2"/>
  <c r="AO113" i="2"/>
  <c r="AH112" i="2"/>
  <c r="AA109" i="2"/>
  <c r="AF106" i="2"/>
  <c r="AH106" i="2"/>
  <c r="AH105" i="2"/>
  <c r="AF105" i="2"/>
  <c r="AO105" i="2"/>
  <c r="AO104" i="2"/>
  <c r="AF98" i="2"/>
  <c r="AH98" i="2"/>
  <c r="AH97" i="2"/>
  <c r="AF97" i="2"/>
  <c r="AO97" i="2"/>
  <c r="AO96" i="2"/>
  <c r="AF90" i="2"/>
  <c r="AH90" i="2"/>
  <c r="AH89" i="2"/>
  <c r="AF89" i="2"/>
  <c r="AO89" i="2"/>
  <c r="AO88" i="2"/>
  <c r="AF82" i="2"/>
  <c r="AG82" i="2"/>
  <c r="AH82" i="2"/>
  <c r="AN79" i="2"/>
  <c r="AO79" i="2" s="1"/>
  <c r="AG76" i="2"/>
  <c r="AH76" i="2"/>
  <c r="AF76" i="2"/>
  <c r="AG72" i="2"/>
  <c r="AH72" i="2"/>
  <c r="AF72" i="2"/>
  <c r="AJ62" i="2"/>
  <c r="AI62" i="2"/>
  <c r="AJ46" i="2"/>
  <c r="AI46" i="2"/>
  <c r="AJ121" i="2"/>
  <c r="AG119" i="2"/>
  <c r="X119" i="2"/>
  <c r="AA119" i="2" s="1"/>
  <c r="AH118" i="2"/>
  <c r="AK116" i="2"/>
  <c r="AF116" i="2"/>
  <c r="AA116" i="2"/>
  <c r="AK113" i="2"/>
  <c r="AG111" i="2"/>
  <c r="AA110" i="2"/>
  <c r="AF108" i="2"/>
  <c r="AH108" i="2"/>
  <c r="AH107" i="2"/>
  <c r="AF107" i="2"/>
  <c r="AO107" i="2"/>
  <c r="AO106" i="2"/>
  <c r="AK105" i="2"/>
  <c r="AI104" i="2"/>
  <c r="AA103" i="2"/>
  <c r="AF100" i="2"/>
  <c r="AH100" i="2"/>
  <c r="AH99" i="2"/>
  <c r="AF99" i="2"/>
  <c r="AO99" i="2"/>
  <c r="AO98" i="2"/>
  <c r="AK97" i="2"/>
  <c r="AI96" i="2"/>
  <c r="AF92" i="2"/>
  <c r="AH92" i="2"/>
  <c r="AH91" i="2"/>
  <c r="AF91" i="2"/>
  <c r="AO91" i="2"/>
  <c r="AO90" i="2"/>
  <c r="AK89" i="2"/>
  <c r="AI88" i="2"/>
  <c r="AF84" i="2"/>
  <c r="AH84" i="2"/>
  <c r="AH83" i="2"/>
  <c r="AF83" i="2"/>
  <c r="AO83" i="2"/>
  <c r="Z82" i="2"/>
  <c r="X82" i="2"/>
  <c r="AA82" i="2" s="1"/>
  <c r="Y82" i="2"/>
  <c r="AK80" i="2"/>
  <c r="AI80" i="2"/>
  <c r="AJ80" i="2"/>
  <c r="X75" i="2"/>
  <c r="AA75" i="2" s="1"/>
  <c r="Y75" i="2"/>
  <c r="Z75" i="2"/>
  <c r="AF66" i="2"/>
  <c r="AG66" i="2"/>
  <c r="AH66" i="2"/>
  <c r="AN63" i="2"/>
  <c r="AO63" i="2" s="1"/>
  <c r="AF50" i="2"/>
  <c r="AG50" i="2"/>
  <c r="AH50" i="2"/>
  <c r="AN47" i="2"/>
  <c r="AO47" i="2"/>
  <c r="AG120" i="2"/>
  <c r="AH115" i="2"/>
  <c r="Z115" i="2"/>
  <c r="AA115" i="2" s="1"/>
  <c r="AA114" i="2"/>
  <c r="AI113" i="2"/>
  <c r="AG112" i="2"/>
  <c r="AF110" i="2"/>
  <c r="AH110" i="2"/>
  <c r="AH109" i="2"/>
  <c r="AF109" i="2"/>
  <c r="AO109" i="2"/>
  <c r="AK108" i="2"/>
  <c r="AO108" i="2"/>
  <c r="AA105" i="2"/>
  <c r="AA104" i="2"/>
  <c r="AF102" i="2"/>
  <c r="AH102" i="2"/>
  <c r="AH101" i="2"/>
  <c r="AF101" i="2"/>
  <c r="AO101" i="2"/>
  <c r="AK100" i="2"/>
  <c r="AO100" i="2"/>
  <c r="AF94" i="2"/>
  <c r="AH94" i="2"/>
  <c r="AH93" i="2"/>
  <c r="AF93" i="2"/>
  <c r="AO93" i="2"/>
  <c r="AK92" i="2"/>
  <c r="AO92" i="2"/>
  <c r="AF86" i="2"/>
  <c r="AH86" i="2"/>
  <c r="AH85" i="2"/>
  <c r="AF85" i="2"/>
  <c r="AO85" i="2"/>
  <c r="AK84" i="2"/>
  <c r="AO84" i="2"/>
  <c r="AG78" i="2"/>
  <c r="AF78" i="2"/>
  <c r="AH78" i="2"/>
  <c r="AN75" i="2"/>
  <c r="AO75" i="2" s="1"/>
  <c r="AJ70" i="2"/>
  <c r="AI70" i="2"/>
  <c r="AJ54" i="2"/>
  <c r="AI54" i="2"/>
  <c r="Z81" i="2"/>
  <c r="AF80" i="2"/>
  <c r="X80" i="2"/>
  <c r="AA80" i="2" s="1"/>
  <c r="AJ79" i="2"/>
  <c r="AI78" i="2"/>
  <c r="AK76" i="2"/>
  <c r="AN73" i="2"/>
  <c r="AO73" i="2" s="1"/>
  <c r="AK72" i="2"/>
  <c r="AN69" i="2"/>
  <c r="AO69" i="2"/>
  <c r="AA68" i="2"/>
  <c r="AK66" i="2"/>
  <c r="AF64" i="2"/>
  <c r="AG64" i="2"/>
  <c r="AH64" i="2"/>
  <c r="AN61" i="2"/>
  <c r="AO61" i="2" s="1"/>
  <c r="AK58" i="2"/>
  <c r="AF56" i="2"/>
  <c r="AG56" i="2"/>
  <c r="AH56" i="2"/>
  <c r="AN53" i="2"/>
  <c r="AO53" i="2" s="1"/>
  <c r="AA52" i="2"/>
  <c r="AK50" i="2"/>
  <c r="AF48" i="2"/>
  <c r="AG48" i="2"/>
  <c r="AH48" i="2"/>
  <c r="AN45" i="2"/>
  <c r="AO45" i="2" s="1"/>
  <c r="AK44" i="2"/>
  <c r="AI44" i="2"/>
  <c r="AG42" i="2"/>
  <c r="AF42" i="2"/>
  <c r="AH42" i="2"/>
  <c r="AA35" i="2"/>
  <c r="AI18" i="2"/>
  <c r="AJ18" i="2"/>
  <c r="AK18" i="2"/>
  <c r="X77" i="2"/>
  <c r="AA77" i="2" s="1"/>
  <c r="Y77" i="2"/>
  <c r="AG74" i="2"/>
  <c r="AH74" i="2"/>
  <c r="X73" i="2"/>
  <c r="AA73" i="2" s="1"/>
  <c r="Y73" i="2"/>
  <c r="AF70" i="2"/>
  <c r="AG70" i="2"/>
  <c r="AH70" i="2"/>
  <c r="AN67" i="2"/>
  <c r="AO67" i="2" s="1"/>
  <c r="AF62" i="2"/>
  <c r="AG62" i="2"/>
  <c r="AH62" i="2"/>
  <c r="AN59" i="2"/>
  <c r="AO59" i="2" s="1"/>
  <c r="AF54" i="2"/>
  <c r="AG54" i="2"/>
  <c r="AH54" i="2"/>
  <c r="AN51" i="2"/>
  <c r="AO51" i="2" s="1"/>
  <c r="AF46" i="2"/>
  <c r="AG46" i="2"/>
  <c r="AH46" i="2"/>
  <c r="Z42" i="2"/>
  <c r="X42" i="2"/>
  <c r="Y42" i="2"/>
  <c r="AK40" i="2"/>
  <c r="AI40" i="2"/>
  <c r="AG38" i="2"/>
  <c r="AF38" i="2"/>
  <c r="AH38" i="2"/>
  <c r="AK33" i="2"/>
  <c r="AI33" i="2"/>
  <c r="AJ33" i="2"/>
  <c r="AN27" i="2"/>
  <c r="AO27" i="2" s="1"/>
  <c r="AN25" i="2"/>
  <c r="AO25" i="2" s="1"/>
  <c r="AF23" i="2"/>
  <c r="AG23" i="2"/>
  <c r="AH23" i="2"/>
  <c r="AH20" i="2"/>
  <c r="AF20" i="2"/>
  <c r="AG20" i="2"/>
  <c r="AK74" i="2"/>
  <c r="AK70" i="2"/>
  <c r="AF68" i="2"/>
  <c r="AG68" i="2"/>
  <c r="AH68" i="2"/>
  <c r="AI66" i="2"/>
  <c r="AN65" i="2"/>
  <c r="AO65" i="2"/>
  <c r="AK62" i="2"/>
  <c r="AF60" i="2"/>
  <c r="AG60" i="2"/>
  <c r="AH60" i="2"/>
  <c r="AI58" i="2"/>
  <c r="AN57" i="2"/>
  <c r="AO57" i="2" s="1"/>
  <c r="AA56" i="2"/>
  <c r="AK54" i="2"/>
  <c r="AF52" i="2"/>
  <c r="AG52" i="2"/>
  <c r="AH52" i="2"/>
  <c r="AI50" i="2"/>
  <c r="AN49" i="2"/>
  <c r="AO49" i="2" s="1"/>
  <c r="AA48" i="2"/>
  <c r="AK46" i="2"/>
  <c r="AA43" i="2"/>
  <c r="AJ40" i="2"/>
  <c r="Z38" i="2"/>
  <c r="X38" i="2"/>
  <c r="Y38" i="2"/>
  <c r="AK36" i="2"/>
  <c r="AI36" i="2"/>
  <c r="Y71" i="2"/>
  <c r="AA71" i="2" s="1"/>
  <c r="Y69" i="2"/>
  <c r="Y67" i="2"/>
  <c r="AA67" i="2" s="1"/>
  <c r="Y65" i="2"/>
  <c r="Y63" i="2"/>
  <c r="Y61" i="2"/>
  <c r="Y59" i="2"/>
  <c r="Y57" i="2"/>
  <c r="AA57" i="2" s="1"/>
  <c r="Y55" i="2"/>
  <c r="AA55" i="2" s="1"/>
  <c r="Y53" i="2"/>
  <c r="AA53" i="2" s="1"/>
  <c r="Y51" i="2"/>
  <c r="AA51" i="2" s="1"/>
  <c r="Y49" i="2"/>
  <c r="AA49" i="2" s="1"/>
  <c r="Y47" i="2"/>
  <c r="AA47" i="2" s="1"/>
  <c r="Y45" i="2"/>
  <c r="AA45" i="2" s="1"/>
  <c r="AJ43" i="2"/>
  <c r="AO42" i="2"/>
  <c r="Z41" i="2"/>
  <c r="AJ39" i="2"/>
  <c r="AO38" i="2"/>
  <c r="Z37" i="2"/>
  <c r="AJ35" i="2"/>
  <c r="X34" i="2"/>
  <c r="Z34" i="2"/>
  <c r="X32" i="2"/>
  <c r="Y32" i="2"/>
  <c r="Z32" i="2"/>
  <c r="AN30" i="2"/>
  <c r="AO30" i="2" s="1"/>
  <c r="AK29" i="2"/>
  <c r="AI29" i="2"/>
  <c r="X28" i="2"/>
  <c r="AA28" i="2" s="1"/>
  <c r="Y28" i="2"/>
  <c r="Z28" i="2"/>
  <c r="AI26" i="2"/>
  <c r="AJ26" i="2"/>
  <c r="Y23" i="2"/>
  <c r="X23" i="2"/>
  <c r="AA23" i="2" s="1"/>
  <c r="Z23" i="2"/>
  <c r="AN21" i="2"/>
  <c r="AO21" i="2" s="1"/>
  <c r="AJ21" i="2"/>
  <c r="AH21" i="2"/>
  <c r="AI21" i="2"/>
  <c r="AK21" i="2"/>
  <c r="AN3" i="2"/>
  <c r="AO3" i="2"/>
  <c r="AO43" i="2"/>
  <c r="AK42" i="2"/>
  <c r="AK41" i="2"/>
  <c r="Y41" i="2"/>
  <c r="AA41" i="2" s="1"/>
  <c r="AO39" i="2"/>
  <c r="AK38" i="2"/>
  <c r="AK37" i="2"/>
  <c r="Y37" i="2"/>
  <c r="AA37" i="2" s="1"/>
  <c r="AO35" i="2"/>
  <c r="Z33" i="2"/>
  <c r="X33" i="2"/>
  <c r="AO32" i="2"/>
  <c r="AI16" i="2"/>
  <c r="AJ16" i="2"/>
  <c r="AK16" i="2"/>
  <c r="AN14" i="2"/>
  <c r="AO14" i="2" s="1"/>
  <c r="X7" i="2"/>
  <c r="AA7" i="2" s="1"/>
  <c r="Y7" i="2"/>
  <c r="Z7" i="2"/>
  <c r="AI34" i="2"/>
  <c r="AK34" i="2"/>
  <c r="AK31" i="2"/>
  <c r="AI31" i="2"/>
  <c r="X30" i="2"/>
  <c r="AA30" i="2" s="1"/>
  <c r="Y30" i="2"/>
  <c r="Z30" i="2"/>
  <c r="AN28" i="2"/>
  <c r="AO28" i="2" s="1"/>
  <c r="AI24" i="2"/>
  <c r="AJ24" i="2"/>
  <c r="AK24" i="2"/>
  <c r="AO19" i="2"/>
  <c r="AN17" i="2"/>
  <c r="AO17" i="2" s="1"/>
  <c r="AK32" i="2"/>
  <c r="X31" i="2"/>
  <c r="AA31" i="2" s="1"/>
  <c r="AK30" i="2"/>
  <c r="X29" i="2"/>
  <c r="AA29" i="2" s="1"/>
  <c r="AK28" i="2"/>
  <c r="AG27" i="2"/>
  <c r="X27" i="2"/>
  <c r="AA27" i="2" s="1"/>
  <c r="AH26" i="2"/>
  <c r="AH25" i="2"/>
  <c r="Z25" i="2"/>
  <c r="AF24" i="2"/>
  <c r="AI23" i="2"/>
  <c r="AI20" i="2"/>
  <c r="AG19" i="2"/>
  <c r="X19" i="2"/>
  <c r="AA19" i="2" s="1"/>
  <c r="AH18" i="2"/>
  <c r="AH17" i="2"/>
  <c r="Z17" i="2"/>
  <c r="AA17" i="2" s="1"/>
  <c r="AF16" i="2"/>
  <c r="AA16" i="2"/>
  <c r="AK14" i="2"/>
  <c r="AN11" i="2"/>
  <c r="AO11" i="2" s="1"/>
  <c r="AK10" i="2"/>
  <c r="AI10" i="2"/>
  <c r="AN7" i="2"/>
  <c r="AO7" i="2" s="1"/>
  <c r="AK6" i="2"/>
  <c r="AI6" i="2"/>
  <c r="AN15" i="2"/>
  <c r="AO15" i="2" s="1"/>
  <c r="X15" i="2"/>
  <c r="Y15" i="2"/>
  <c r="X13" i="2"/>
  <c r="Y13" i="2"/>
  <c r="Z13" i="2"/>
  <c r="X9" i="2"/>
  <c r="Y9" i="2"/>
  <c r="Z9" i="2"/>
  <c r="AK4" i="2"/>
  <c r="AI4" i="2"/>
  <c r="AK25" i="2"/>
  <c r="AO23" i="2"/>
  <c r="AH22" i="2"/>
  <c r="AK17" i="2"/>
  <c r="AG14" i="2"/>
  <c r="AH14" i="2"/>
  <c r="AN13" i="2"/>
  <c r="AO13" i="2" s="1"/>
  <c r="AK12" i="2"/>
  <c r="AI12" i="2"/>
  <c r="AN9" i="2"/>
  <c r="AO9" i="2" s="1"/>
  <c r="AK8" i="2"/>
  <c r="AI8" i="2"/>
  <c r="AN5" i="2"/>
  <c r="AO5" i="2" s="1"/>
  <c r="X5" i="2"/>
  <c r="AA5" i="2" s="1"/>
  <c r="Y5" i="2"/>
  <c r="Z5" i="2"/>
  <c r="AA4" i="2"/>
  <c r="AH12" i="2"/>
  <c r="AH10" i="2"/>
  <c r="AH8" i="2"/>
  <c r="AH6" i="2"/>
  <c r="AH4" i="2"/>
  <c r="X2" i="2"/>
  <c r="AI2" i="2"/>
  <c r="AN2" i="2"/>
  <c r="AO2" i="2" s="1"/>
  <c r="Y2" i="2"/>
  <c r="AF2" i="2"/>
  <c r="AA494" i="3" l="1"/>
  <c r="AA360" i="3"/>
  <c r="AA575" i="3"/>
  <c r="AA576" i="3"/>
  <c r="AA461" i="3"/>
  <c r="AA630" i="3"/>
  <c r="AA455" i="3"/>
  <c r="AA480" i="3"/>
  <c r="AA636" i="3"/>
  <c r="AA336" i="3"/>
  <c r="AA304" i="3"/>
  <c r="AA268" i="3"/>
  <c r="AA701" i="3"/>
  <c r="AA507" i="3"/>
  <c r="AA673" i="3"/>
  <c r="AA669" i="3"/>
  <c r="AA610" i="3"/>
  <c r="AA323" i="3"/>
  <c r="AA397" i="3"/>
  <c r="AA1034" i="3"/>
  <c r="AA498" i="3"/>
  <c r="AA410" i="3"/>
  <c r="AA712" i="3"/>
  <c r="AA426" i="3"/>
  <c r="AA477" i="3"/>
  <c r="AA349" i="3"/>
  <c r="AA305" i="3"/>
  <c r="AA218" i="3"/>
  <c r="AA170" i="3"/>
  <c r="AA85" i="3"/>
  <c r="AA133" i="3"/>
  <c r="AA100" i="3"/>
  <c r="AA173" i="3"/>
  <c r="AA177" i="3"/>
  <c r="AA102" i="3"/>
  <c r="AA93" i="3"/>
  <c r="AA217" i="3"/>
  <c r="AA209" i="3"/>
  <c r="AA192" i="3"/>
  <c r="AA81" i="3"/>
  <c r="AA117" i="3"/>
  <c r="AA128" i="3"/>
  <c r="AA204" i="3"/>
  <c r="AA202" i="3"/>
  <c r="AA187" i="3"/>
  <c r="AA185" i="3"/>
  <c r="AA166" i="3"/>
  <c r="AA68" i="3"/>
  <c r="AA71" i="3"/>
  <c r="AA137" i="3"/>
  <c r="AA180" i="3"/>
  <c r="AA152" i="3"/>
  <c r="AA80" i="3"/>
  <c r="AA114" i="3"/>
  <c r="AA1719" i="3"/>
  <c r="AA1607" i="3"/>
  <c r="AA1559" i="3"/>
  <c r="AA1530" i="3"/>
  <c r="AA215" i="3"/>
  <c r="AA213" i="3"/>
  <c r="AA1445" i="3"/>
  <c r="AA312" i="3"/>
  <c r="AA299" i="3"/>
  <c r="AA616" i="3"/>
  <c r="AA1221" i="3"/>
  <c r="AA333" i="3"/>
  <c r="AA1201" i="3"/>
  <c r="AA115" i="3"/>
  <c r="AA358" i="3"/>
  <c r="AA1159" i="3"/>
  <c r="AA1704" i="3"/>
  <c r="AA178" i="3"/>
  <c r="AA690" i="3"/>
  <c r="AA416" i="3"/>
  <c r="AA714" i="3"/>
  <c r="AA676" i="3"/>
  <c r="AA1321" i="3"/>
  <c r="AA816" i="3"/>
  <c r="AA315" i="3"/>
  <c r="AA1637" i="3"/>
  <c r="AA182" i="3"/>
  <c r="AA1408" i="3"/>
  <c r="AA69" i="3"/>
  <c r="AA149" i="3"/>
  <c r="AA703" i="3"/>
  <c r="AA1212" i="3"/>
  <c r="AA1175" i="3"/>
  <c r="AA1164" i="3"/>
  <c r="AA279" i="3"/>
  <c r="AA1078" i="3"/>
  <c r="AA1671" i="3"/>
  <c r="AA625" i="3"/>
  <c r="AA1561" i="3"/>
  <c r="AA687" i="3"/>
  <c r="AA489" i="3"/>
  <c r="AA425" i="3"/>
  <c r="AA1137" i="3"/>
  <c r="AA1125" i="3"/>
  <c r="AA330" i="3"/>
  <c r="AA231" i="3"/>
  <c r="AA283" i="3"/>
  <c r="AA79" i="3"/>
  <c r="AA386" i="3"/>
  <c r="AA567" i="3"/>
  <c r="AA169" i="3"/>
  <c r="AA450" i="3"/>
  <c r="AA92" i="3"/>
  <c r="AA1721" i="3"/>
  <c r="AA1692" i="3"/>
  <c r="AA452" i="3"/>
  <c r="AA216" i="3"/>
  <c r="AA324" i="3"/>
  <c r="AA383" i="3"/>
  <c r="AA1118" i="3"/>
  <c r="AA1092" i="3"/>
  <c r="AA101" i="3"/>
  <c r="AA436" i="3"/>
  <c r="AA588" i="3"/>
  <c r="AA193" i="3"/>
  <c r="AA513" i="3"/>
  <c r="AA292" i="3"/>
  <c r="AA1019" i="3"/>
  <c r="AA1585" i="3"/>
  <c r="AA1597" i="3"/>
  <c r="AA515" i="3"/>
  <c r="AA379" i="3"/>
  <c r="AA83" i="3"/>
  <c r="AA1271" i="3"/>
  <c r="AA662" i="3"/>
  <c r="AA1121" i="3"/>
  <c r="AA230" i="3"/>
  <c r="AA1369" i="3"/>
  <c r="AA1042" i="3"/>
  <c r="AA1022" i="3"/>
  <c r="AA473" i="3"/>
  <c r="AA1591" i="3"/>
  <c r="AA1384" i="3"/>
  <c r="AA1088" i="3"/>
  <c r="AA201" i="3"/>
  <c r="AA1612" i="3"/>
  <c r="AA1285" i="3"/>
  <c r="AA486" i="3"/>
  <c r="AA353" i="3"/>
  <c r="AA556" i="3"/>
  <c r="AA1339" i="3"/>
  <c r="AA1315" i="3"/>
  <c r="AA250" i="3"/>
  <c r="AA1007" i="3"/>
  <c r="AA1136" i="3"/>
  <c r="AA287" i="3"/>
  <c r="AA1698" i="3"/>
  <c r="AA619" i="3"/>
  <c r="AA579" i="3"/>
  <c r="AA229" i="3"/>
  <c r="AA67" i="3"/>
  <c r="AA308" i="3"/>
  <c r="AA536" i="3"/>
  <c r="AA697" i="3"/>
  <c r="AA568" i="3"/>
  <c r="AA160" i="3"/>
  <c r="AA159" i="3"/>
  <c r="AA1364" i="3"/>
  <c r="AA253" i="3"/>
  <c r="AA577" i="3"/>
  <c r="AA1731" i="3"/>
  <c r="AA561" i="3"/>
  <c r="AA541" i="3"/>
  <c r="AA393" i="3"/>
  <c r="AA195" i="3"/>
  <c r="AA271" i="3"/>
  <c r="AA437" i="3"/>
  <c r="AA297" i="3"/>
  <c r="AA105" i="3"/>
  <c r="AA1091" i="3"/>
  <c r="AA1075" i="3"/>
  <c r="AA1594" i="3"/>
  <c r="AA1693" i="3"/>
  <c r="AA331" i="3"/>
  <c r="AA1269" i="3"/>
  <c r="AA139" i="3"/>
  <c r="AA549" i="3"/>
  <c r="AA694" i="3"/>
  <c r="AA587" i="3"/>
  <c r="AA1267" i="3"/>
  <c r="AA138" i="3"/>
  <c r="AA384" i="3"/>
  <c r="AA638" i="3"/>
  <c r="AA623" i="3"/>
  <c r="AA1264" i="3"/>
  <c r="AA136" i="3"/>
  <c r="AA400" i="3"/>
  <c r="AA622" i="3"/>
  <c r="AA600" i="3"/>
  <c r="AA1262" i="3"/>
  <c r="AA1260" i="3"/>
  <c r="AA134" i="3"/>
  <c r="AA375" i="3"/>
  <c r="AA521" i="3"/>
  <c r="AA394" i="3"/>
  <c r="AA1257" i="3"/>
  <c r="AA1255" i="3"/>
  <c r="AA131" i="3"/>
  <c r="AA332" i="3"/>
  <c r="AA389" i="3"/>
  <c r="AA257" i="3"/>
  <c r="AA1253" i="3"/>
  <c r="AA129" i="3"/>
  <c r="AA38" i="3"/>
  <c r="AA259" i="3"/>
  <c r="AA1251" i="3"/>
  <c r="AA1237" i="3"/>
  <c r="AA1037" i="3"/>
  <c r="AA601" i="3"/>
  <c r="AA537" i="3"/>
  <c r="AA153" i="3"/>
  <c r="AA110" i="3"/>
  <c r="AA464" i="3"/>
  <c r="AA368" i="3"/>
  <c r="AA1119" i="3"/>
  <c r="AA401" i="3"/>
  <c r="AA415" i="3"/>
  <c r="AA1645" i="3"/>
  <c r="AA597" i="3"/>
  <c r="AA1552" i="3"/>
  <c r="AA1550" i="3"/>
  <c r="AA273" i="3"/>
  <c r="AA1383" i="3"/>
  <c r="AA171" i="3"/>
  <c r="AA629" i="3"/>
  <c r="AA942" i="3"/>
  <c r="AA551" i="3"/>
  <c r="AA1215" i="3"/>
  <c r="AA1214" i="3"/>
  <c r="AA1207" i="3"/>
  <c r="AA1206" i="3"/>
  <c r="AA303" i="3"/>
  <c r="AA1028" i="3"/>
  <c r="AA1097" i="3"/>
  <c r="AA964" i="3"/>
  <c r="AA1566" i="3"/>
  <c r="AA1494" i="3"/>
  <c r="AA302" i="3"/>
  <c r="AA1636" i="3"/>
  <c r="AA1614" i="3"/>
  <c r="AA615" i="3"/>
  <c r="AA296" i="3"/>
  <c r="AA1706" i="3"/>
  <c r="AA1699" i="3"/>
  <c r="AA527" i="3"/>
  <c r="AA359" i="3"/>
  <c r="AA646" i="3"/>
  <c r="AA348" i="3"/>
  <c r="AA594" i="2"/>
  <c r="AA961" i="2"/>
  <c r="AA1064" i="2"/>
  <c r="AA1482" i="2"/>
  <c r="AA1518" i="2"/>
  <c r="AA1530" i="2"/>
  <c r="AA1542" i="2"/>
  <c r="AA1554" i="2"/>
  <c r="AA1566" i="2"/>
  <c r="AA1023" i="2"/>
  <c r="AA1848" i="2"/>
  <c r="AA1702" i="3"/>
  <c r="AA1593" i="3"/>
  <c r="AA1590" i="3"/>
  <c r="AA1589" i="3"/>
  <c r="AA1571" i="3"/>
  <c r="AA534" i="3"/>
  <c r="AA1480" i="3"/>
  <c r="AA602" i="3"/>
  <c r="AA721" i="3"/>
  <c r="AA1413" i="3"/>
  <c r="AA1373" i="3"/>
  <c r="AA1486" i="3"/>
  <c r="AA656" i="3"/>
  <c r="AA1365" i="3"/>
  <c r="AA523" i="3"/>
  <c r="AA343" i="3"/>
  <c r="AA248" i="2"/>
  <c r="AA126" i="2"/>
  <c r="AA272" i="2"/>
  <c r="AA1463" i="2"/>
  <c r="AA1531" i="2"/>
  <c r="AA1409" i="2"/>
  <c r="AA1439" i="2"/>
  <c r="AA1465" i="2"/>
  <c r="AA1473" i="2"/>
  <c r="AA1681" i="2"/>
  <c r="AA1527" i="2"/>
  <c r="AA1541" i="2"/>
  <c r="AA1289" i="2"/>
  <c r="AA1321" i="2"/>
  <c r="AA1417" i="2"/>
  <c r="AA1449" i="2"/>
  <c r="AA131" i="2"/>
  <c r="AA338" i="2"/>
  <c r="AA756" i="2"/>
  <c r="AA556" i="2"/>
  <c r="AA620" i="2"/>
  <c r="AA937" i="2"/>
  <c r="AA969" i="2"/>
  <c r="AA985" i="2"/>
  <c r="AA598" i="2"/>
  <c r="AA1522" i="2"/>
  <c r="AA1534" i="2"/>
  <c r="AA1546" i="2"/>
  <c r="AA1558" i="2"/>
  <c r="AA13" i="2"/>
  <c r="AA237" i="2"/>
  <c r="AA243" i="2"/>
  <c r="AA312" i="2"/>
  <c r="AA334" i="2"/>
  <c r="AA624" i="2"/>
  <c r="AA548" i="2"/>
  <c r="AA580" i="2"/>
  <c r="AA612" i="2"/>
  <c r="AA550" i="2"/>
  <c r="AA622" i="2"/>
  <c r="AA943" i="2"/>
  <c r="AA959" i="2"/>
  <c r="AA967" i="2"/>
  <c r="AA975" i="2"/>
  <c r="AA991" i="2"/>
  <c r="AA1119" i="2"/>
  <c r="AA1768" i="2"/>
  <c r="AA1800" i="2"/>
  <c r="AA1725" i="3"/>
  <c r="AA470" i="3"/>
  <c r="AA583" i="3"/>
  <c r="AA1682" i="3"/>
  <c r="AA554" i="3"/>
  <c r="AA405" i="3"/>
  <c r="AA1679" i="3"/>
  <c r="AA1675" i="3"/>
  <c r="AA427" i="3"/>
  <c r="AA488" i="3"/>
  <c r="AA1625" i="3"/>
  <c r="AA1584" i="3"/>
  <c r="AA1635" i="3"/>
  <c r="AA1633" i="3"/>
  <c r="AA530" i="3"/>
  <c r="AA431" i="3"/>
  <c r="AA432" i="3"/>
  <c r="AA220" i="3"/>
  <c r="AA566" i="3"/>
  <c r="AA1487" i="3"/>
  <c r="AA472" i="3"/>
  <c r="AA1492" i="3"/>
  <c r="AA632" i="3"/>
  <c r="AA1484" i="3"/>
  <c r="AA440" i="3"/>
  <c r="AA1376" i="3"/>
  <c r="AA710" i="3"/>
  <c r="AA300" i="3"/>
  <c r="AA164" i="3"/>
  <c r="AA402" i="3"/>
  <c r="AA502" i="3"/>
  <c r="AA357" i="3"/>
  <c r="AA154" i="3"/>
  <c r="AA912" i="3"/>
  <c r="AA319" i="3"/>
  <c r="AA691" i="3"/>
  <c r="AA702" i="3"/>
  <c r="AA1595" i="3"/>
  <c r="AA1563" i="3"/>
  <c r="AA1608" i="3"/>
  <c r="AA221" i="3"/>
  <c r="AA206" i="3"/>
  <c r="AA1514" i="3"/>
  <c r="AA565" i="3"/>
  <c r="AA1525" i="3"/>
  <c r="AA522" i="3"/>
  <c r="AA430" i="3"/>
  <c r="AA685" i="3"/>
  <c r="AA255" i="3"/>
  <c r="AA704" i="3"/>
  <c r="AA1340" i="3"/>
  <c r="AA151" i="3"/>
  <c r="AA666" i="3"/>
  <c r="AA1341" i="3"/>
  <c r="AA50" i="2"/>
  <c r="AA255" i="2"/>
  <c r="AA263" i="2"/>
  <c r="AA271" i="2"/>
  <c r="AA619" i="2"/>
  <c r="AA595" i="2"/>
  <c r="AA1533" i="2"/>
  <c r="AA1710" i="2"/>
  <c r="AA1415" i="2"/>
  <c r="AA1447" i="2"/>
  <c r="AA1287" i="2"/>
  <c r="AA1319" i="2"/>
  <c r="AA1351" i="2"/>
  <c r="AA1425" i="2"/>
  <c r="AA1457" i="2"/>
  <c r="AA1559" i="2"/>
  <c r="AA1766" i="2"/>
  <c r="AA32" i="2"/>
  <c r="AA168" i="2"/>
  <c r="AA247" i="2"/>
  <c r="AA656" i="2"/>
  <c r="AA586" i="2"/>
  <c r="AA588" i="2"/>
  <c r="AA558" i="2"/>
  <c r="AA945" i="2"/>
  <c r="AA953" i="2"/>
  <c r="AA977" i="2"/>
  <c r="AA1070" i="2"/>
  <c r="AA1526" i="2"/>
  <c r="AA1538" i="2"/>
  <c r="AA1550" i="2"/>
  <c r="AA1562" i="2"/>
  <c r="AA137" i="2"/>
  <c r="AA145" i="2"/>
  <c r="AA153" i="2"/>
  <c r="AA127" i="2"/>
  <c r="AA592" i="2"/>
  <c r="AA618" i="2"/>
  <c r="AA626" i="2"/>
  <c r="AA378" i="2"/>
  <c r="AA572" i="2"/>
  <c r="AA604" i="2"/>
  <c r="AA614" i="2"/>
  <c r="AA941" i="2"/>
  <c r="AA957" i="2"/>
  <c r="AA1113" i="2"/>
  <c r="AA1121" i="2"/>
  <c r="AA1129" i="2"/>
  <c r="AA1137" i="2"/>
  <c r="AA1573" i="2"/>
  <c r="AA566" i="2"/>
  <c r="AA1709" i="3"/>
  <c r="AA1705" i="3"/>
  <c r="AA1643" i="3"/>
  <c r="AA1602" i="3"/>
  <c r="AA637" i="3"/>
  <c r="AA1482" i="3"/>
  <c r="AA496" i="3"/>
  <c r="AA1049" i="3"/>
  <c r="AA1372" i="3"/>
  <c r="AA590" i="3"/>
  <c r="AA1389" i="3"/>
  <c r="AA1370" i="3"/>
  <c r="AA699" i="3"/>
  <c r="AA1732" i="3"/>
  <c r="AA1696" i="3"/>
  <c r="AA1638" i="3"/>
  <c r="AA1564" i="3"/>
  <c r="AA1556" i="3"/>
  <c r="AA270" i="3"/>
  <c r="AA219" i="3"/>
  <c r="AA1522" i="3"/>
  <c r="AA1495" i="3"/>
  <c r="AA286" i="3"/>
  <c r="AA1368" i="3"/>
  <c r="AA417" i="3"/>
  <c r="AA256" i="3"/>
  <c r="AA145" i="3"/>
  <c r="AA113" i="3"/>
  <c r="AA108" i="3"/>
  <c r="AA1021" i="3"/>
  <c r="AA148" i="2"/>
  <c r="AA815" i="2"/>
  <c r="AA996" i="2"/>
  <c r="AA1367" i="2"/>
  <c r="AA1431" i="2"/>
  <c r="AA1535" i="2"/>
  <c r="AA1682" i="2"/>
  <c r="AA1407" i="2"/>
  <c r="AA1433" i="2"/>
  <c r="AA1441" i="2"/>
  <c r="AA1471" i="2"/>
  <c r="AA1543" i="2"/>
  <c r="AA1698" i="2"/>
  <c r="AA1479" i="2"/>
  <c r="AA1551" i="2"/>
  <c r="AA1584" i="2"/>
  <c r="AA1654" i="2"/>
  <c r="AA1273" i="2"/>
  <c r="AA1305" i="2"/>
  <c r="AA1337" i="2"/>
  <c r="AA1529" i="2"/>
  <c r="AA1549" i="2"/>
  <c r="AA1570" i="2"/>
  <c r="AA1758" i="2"/>
  <c r="AA1711" i="3"/>
  <c r="AA1707" i="3"/>
  <c r="AA1700" i="3"/>
  <c r="AA1727" i="3"/>
  <c r="AA469" i="3"/>
  <c r="AA1667" i="3"/>
  <c r="AA1680" i="3"/>
  <c r="AA373" i="3"/>
  <c r="AA1565" i="3"/>
  <c r="AA505" i="3"/>
  <c r="AA222" i="3"/>
  <c r="AA1726" i="3"/>
  <c r="AA454" i="3"/>
  <c r="AA499" i="3"/>
  <c r="AA1703" i="3"/>
  <c r="AA1697" i="3"/>
  <c r="AA501" i="3"/>
  <c r="AA1723" i="3"/>
  <c r="AA573" i="3"/>
  <c r="AA227" i="3"/>
  <c r="AA224" i="3"/>
  <c r="AA1627" i="3"/>
  <c r="AA1605" i="3"/>
  <c r="AA547" i="3"/>
  <c r="AA435" i="3"/>
  <c r="AA493" i="3"/>
  <c r="AA624" i="3"/>
  <c r="AA419" i="3"/>
  <c r="AA467" i="3"/>
  <c r="AA338" i="3"/>
  <c r="AA508" i="3"/>
  <c r="AA606" i="3"/>
  <c r="AA1496" i="3"/>
  <c r="AA1610" i="3"/>
  <c r="AA306" i="3"/>
  <c r="AA1551" i="3"/>
  <c r="AA518" i="3"/>
  <c r="AA491" i="3"/>
  <c r="AA203" i="3"/>
  <c r="AA578" i="3"/>
  <c r="AA492" i="3"/>
  <c r="AA1477" i="3"/>
  <c r="AA1547" i="3"/>
  <c r="AA351" i="3"/>
  <c r="AA208" i="3"/>
  <c r="AA563" i="3"/>
  <c r="AA618" i="3"/>
  <c r="AA186" i="3"/>
  <c r="AA1442" i="3"/>
  <c r="AA176" i="3"/>
  <c r="AA284" i="3"/>
  <c r="AA295" i="3"/>
  <c r="AA1390" i="3"/>
  <c r="AA696" i="3"/>
  <c r="AA611" i="3"/>
  <c r="AA1367" i="3"/>
  <c r="AA604" i="3"/>
  <c r="AA620" i="3"/>
  <c r="AA441" i="3"/>
  <c r="AA157" i="3"/>
  <c r="AA156" i="3"/>
  <c r="AA1328" i="3"/>
  <c r="AA717" i="3"/>
  <c r="AA661" i="3"/>
  <c r="AA258" i="3"/>
  <c r="AA1375" i="3"/>
  <c r="AA677" i="3"/>
  <c r="AA544" i="3"/>
  <c r="AA346" i="3"/>
  <c r="AA146" i="3"/>
  <c r="AA475" i="3"/>
  <c r="AA1316" i="3"/>
  <c r="AA142" i="3"/>
  <c r="AA261" i="3"/>
  <c r="AA1012" i="3"/>
  <c r="AA1290" i="3"/>
  <c r="AA1287" i="3"/>
  <c r="AA1280" i="3"/>
  <c r="AA140" i="3"/>
  <c r="AA342" i="3"/>
  <c r="AA627" i="3"/>
  <c r="AA644" i="3"/>
  <c r="AA1222" i="3"/>
  <c r="AA642" i="3"/>
  <c r="AA1213" i="3"/>
  <c r="AA120" i="3"/>
  <c r="AA1322" i="3"/>
  <c r="AA1232" i="3"/>
  <c r="AA1225" i="3"/>
  <c r="AA1218" i="3"/>
  <c r="AA631" i="3"/>
  <c r="AA1210" i="3"/>
  <c r="AA1177" i="3"/>
  <c r="AA1006" i="3"/>
  <c r="AA1174" i="3"/>
  <c r="AA955" i="3"/>
  <c r="AA1171" i="3"/>
  <c r="AA1167" i="3"/>
  <c r="AA347" i="3"/>
  <c r="AA1338" i="3"/>
  <c r="AA582" i="3"/>
  <c r="AA675" i="3"/>
  <c r="AA1231" i="3"/>
  <c r="AA1224" i="3"/>
  <c r="AA126" i="3"/>
  <c r="AA593" i="3"/>
  <c r="AA1209" i="3"/>
  <c r="AA1166" i="3"/>
  <c r="AA564" i="3"/>
  <c r="AA1165" i="3"/>
  <c r="AA412" i="3"/>
  <c r="AA1163" i="3"/>
  <c r="AA111" i="3"/>
  <c r="AA995" i="3"/>
  <c r="AA538" i="3"/>
  <c r="AA125" i="3"/>
  <c r="AA478" i="3"/>
  <c r="AA682" i="3"/>
  <c r="AA1406" i="3"/>
  <c r="AA1677" i="3"/>
  <c r="AA301" i="3"/>
  <c r="AA1654" i="3"/>
  <c r="AA1641" i="3"/>
  <c r="AA490" i="3"/>
  <c r="AA1600" i="3"/>
  <c r="AA1586" i="3"/>
  <c r="AA321" i="3"/>
  <c r="AA226" i="3"/>
  <c r="AA322" i="3"/>
  <c r="AA223" i="3"/>
  <c r="AA503" i="3"/>
  <c r="AA1558" i="3"/>
  <c r="AA457" i="3"/>
  <c r="AA495" i="3"/>
  <c r="AA225" i="3"/>
  <c r="AA1613" i="3"/>
  <c r="AA533" i="3"/>
  <c r="AA1491" i="3"/>
  <c r="AA197" i="3"/>
  <c r="AA543" i="3"/>
  <c r="AA1509" i="3"/>
  <c r="AA294" i="3"/>
  <c r="AA1554" i="3"/>
  <c r="AA267" i="3"/>
  <c r="AA595" i="3"/>
  <c r="AA317" i="3"/>
  <c r="AA670" i="3"/>
  <c r="AA328" i="3"/>
  <c r="AA1443" i="3"/>
  <c r="AA1440" i="3"/>
  <c r="AA683" i="3"/>
  <c r="AA172" i="3"/>
  <c r="AA1380" i="3"/>
  <c r="AA874" i="3"/>
  <c r="AA715" i="3"/>
  <c r="AA914" i="3"/>
  <c r="AA693" i="3"/>
  <c r="AA584" i="3"/>
  <c r="AA278" i="3"/>
  <c r="AA162" i="3"/>
  <c r="AA298" i="3"/>
  <c r="AA356" i="3"/>
  <c r="AA59" i="3"/>
  <c r="AA1326" i="3"/>
  <c r="AA147" i="3"/>
  <c r="AA716" i="3"/>
  <c r="AA388" i="3"/>
  <c r="AA713" i="3"/>
  <c r="AA594" i="3"/>
  <c r="AA1318" i="3"/>
  <c r="AA272" i="3"/>
  <c r="AA453" i="3"/>
  <c r="AA144" i="3"/>
  <c r="AA339" i="3"/>
  <c r="AA1314" i="3"/>
  <c r="AA1024" i="3"/>
  <c r="AA1291" i="3"/>
  <c r="AA1289" i="3"/>
  <c r="AA1286" i="3"/>
  <c r="AA1279" i="3"/>
  <c r="AA1277" i="3"/>
  <c r="AA1274" i="3"/>
  <c r="AA698" i="3"/>
  <c r="AA1272" i="3"/>
  <c r="AA1001" i="3"/>
  <c r="AA1220" i="3"/>
  <c r="AA124" i="3"/>
  <c r="AA558" i="3"/>
  <c r="AA391" i="3"/>
  <c r="AA1204" i="3"/>
  <c r="AA118" i="3"/>
  <c r="AA251" i="3"/>
  <c r="AA993" i="3"/>
  <c r="AA969" i="3"/>
  <c r="AA926" i="3"/>
  <c r="AA788" i="3"/>
  <c r="AA1170" i="3"/>
  <c r="AA116" i="3"/>
  <c r="AA434" i="3"/>
  <c r="AA1185" i="3"/>
  <c r="AA476" i="3"/>
  <c r="AA516" i="3"/>
  <c r="AA504" i="3"/>
  <c r="AA1516" i="3"/>
  <c r="AA1511" i="3"/>
  <c r="AA580" i="3"/>
  <c r="AA581" i="3"/>
  <c r="AA326" i="3"/>
  <c r="AA1479" i="3"/>
  <c r="AA199" i="3"/>
  <c r="AA1475" i="3"/>
  <c r="AA591" i="3"/>
  <c r="AA681" i="3"/>
  <c r="AA1342" i="3"/>
  <c r="AA652" i="3"/>
  <c r="AA1217" i="3"/>
  <c r="AA123" i="3"/>
  <c r="AA127" i="3"/>
  <c r="AA648" i="3"/>
  <c r="AA121" i="3"/>
  <c r="AA707" i="3"/>
  <c r="AA433" i="3"/>
  <c r="AA1205" i="3"/>
  <c r="AA119" i="3"/>
  <c r="AA263" i="3"/>
  <c r="AA418" i="3"/>
  <c r="AA112" i="3"/>
  <c r="AA9" i="2"/>
  <c r="AA34" i="2"/>
  <c r="AA42" i="2"/>
  <c r="AA123" i="2"/>
  <c r="AA125" i="2"/>
  <c r="AA174" i="2"/>
  <c r="AA135" i="2"/>
  <c r="AA239" i="2"/>
  <c r="AA241" i="2"/>
  <c r="AA269" i="2"/>
  <c r="AA314" i="2"/>
  <c r="AA261" i="2"/>
  <c r="AA380" i="2"/>
  <c r="AA388" i="2"/>
  <c r="AA277" i="2"/>
  <c r="AA488" i="2"/>
  <c r="AA584" i="2"/>
  <c r="AA616" i="2"/>
  <c r="AA648" i="2"/>
  <c r="AA602" i="2"/>
  <c r="AA634" i="2"/>
  <c r="AA754" i="2"/>
  <c r="AA762" i="2"/>
  <c r="AA606" i="2"/>
  <c r="AA780" i="2"/>
  <c r="AA812" i="2"/>
  <c r="AA860" i="2"/>
  <c r="AA582" i="2"/>
  <c r="AA995" i="2"/>
  <c r="AA1011" i="2"/>
  <c r="AA1027" i="2"/>
  <c r="AA1112" i="2"/>
  <c r="AA1120" i="2"/>
  <c r="AA1128" i="2"/>
  <c r="AA1136" i="2"/>
  <c r="AA1114" i="2"/>
  <c r="AA1123" i="2"/>
  <c r="AA1130" i="2"/>
  <c r="AA1068" i="2"/>
  <c r="AA1117" i="2"/>
  <c r="AA1125" i="2"/>
  <c r="AA1133" i="2"/>
  <c r="AA1043" i="2"/>
  <c r="AA1127" i="2"/>
  <c r="AA1169" i="2"/>
  <c r="AA1141" i="2"/>
  <c r="AA1569" i="2"/>
  <c r="AA15" i="2"/>
  <c r="AA33" i="2"/>
  <c r="AA38" i="2"/>
  <c r="AA129" i="2"/>
  <c r="AA154" i="2"/>
  <c r="AA170" i="2"/>
  <c r="AA245" i="2"/>
  <c r="AA253" i="2"/>
  <c r="AA293" i="2"/>
  <c r="AA285" i="2"/>
  <c r="AA394" i="2"/>
  <c r="AA386" i="2"/>
  <c r="AA3" i="2"/>
  <c r="AA552" i="2"/>
  <c r="AA560" i="2"/>
  <c r="AA568" i="2"/>
  <c r="AA576" i="2"/>
  <c r="AA608" i="2"/>
  <c r="AA546" i="2"/>
  <c r="AA554" i="2"/>
  <c r="AA562" i="2"/>
  <c r="AA570" i="2"/>
  <c r="AA578" i="2"/>
  <c r="AA610" i="2"/>
  <c r="AA650" i="2"/>
  <c r="AA652" i="2"/>
  <c r="AA788" i="2"/>
  <c r="AA820" i="2"/>
  <c r="AA494" i="2"/>
  <c r="AA574" i="2"/>
  <c r="AA590" i="2"/>
  <c r="AA654" i="2"/>
  <c r="AA1048" i="2"/>
  <c r="AA1149" i="2"/>
  <c r="AA1181" i="2"/>
  <c r="AA1126" i="2"/>
  <c r="AA1118" i="2"/>
  <c r="AA1007" i="2"/>
  <c r="AA1161" i="2"/>
  <c r="AA11" i="2"/>
  <c r="AA1134" i="2"/>
  <c r="AA117" i="2"/>
  <c r="AA332" i="2"/>
  <c r="AA382" i="2"/>
  <c r="AA390" i="2"/>
  <c r="AA281" i="2"/>
  <c r="AA464" i="2"/>
  <c r="AA600" i="2"/>
  <c r="AA632" i="2"/>
  <c r="AA764" i="2"/>
  <c r="AA796" i="2"/>
  <c r="AA828" i="2"/>
  <c r="AA630" i="2"/>
  <c r="AA1015" i="2"/>
  <c r="AA1115" i="2"/>
  <c r="AA1122" i="2"/>
  <c r="AA1131" i="2"/>
  <c r="AA1003" i="2"/>
  <c r="AA1111" i="2"/>
  <c r="AA1153" i="2"/>
  <c r="AA1173" i="2"/>
  <c r="AA1145" i="2"/>
  <c r="AA172" i="2"/>
  <c r="AA1177" i="2"/>
  <c r="AA2" i="2"/>
</calcChain>
</file>

<file path=xl/sharedStrings.xml><?xml version="1.0" encoding="utf-8"?>
<sst xmlns="http://schemas.openxmlformats.org/spreadsheetml/2006/main" count="6857" uniqueCount="38">
  <si>
    <t>C</t>
  </si>
  <si>
    <t>H</t>
  </si>
  <si>
    <t>N</t>
  </si>
  <si>
    <t>O</t>
  </si>
  <si>
    <t>S</t>
  </si>
  <si>
    <t>P</t>
  </si>
  <si>
    <t>Na</t>
  </si>
  <si>
    <t>mass</t>
  </si>
  <si>
    <t>PreSW4.csv</t>
  </si>
  <si>
    <t>PreSW5.csv</t>
  </si>
  <si>
    <t>PreSW6.csv</t>
  </si>
  <si>
    <t>PreSWGt16.csv</t>
  </si>
  <si>
    <t>PreSWGt17.csv</t>
  </si>
  <si>
    <t>PreSWGt18.csv</t>
  </si>
  <si>
    <t>NA</t>
  </si>
  <si>
    <t>Initial</t>
  </si>
  <si>
    <t>H/C</t>
  </si>
  <si>
    <t>O/C</t>
  </si>
  <si>
    <t>m/z</t>
  </si>
  <si>
    <t>DBE</t>
  </si>
  <si>
    <t>DBE/C</t>
  </si>
  <si>
    <t>DBE/H</t>
  </si>
  <si>
    <t>DBE/O</t>
  </si>
  <si>
    <t>CRAM</t>
  </si>
  <si>
    <t>AI</t>
  </si>
  <si>
    <t>AI-mod</t>
  </si>
  <si>
    <t>PolyCyArom</t>
  </si>
  <si>
    <t>Aromatic</t>
  </si>
  <si>
    <t>HighUnsatLign</t>
  </si>
  <si>
    <t>UnsatAliph-N</t>
  </si>
  <si>
    <t>SatFatAcCarb</t>
  </si>
  <si>
    <t>UnSatAlip+N</t>
  </si>
  <si>
    <t>KM</t>
  </si>
  <si>
    <t>NKM</t>
  </si>
  <si>
    <t>KMD</t>
  </si>
  <si>
    <t>AvgInitial</t>
  </si>
  <si>
    <t>Min</t>
  </si>
  <si>
    <t>2XMin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</si>
</sst>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25"/>
  <sheetViews>
    <sheetView workbookViewId="0"/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>
        <v>12</v>
      </c>
      <c r="C2">
        <v>16</v>
      </c>
      <c r="D2">
        <v>0</v>
      </c>
      <c r="E2">
        <v>12</v>
      </c>
      <c r="F2">
        <v>0</v>
      </c>
      <c r="G2">
        <v>0</v>
      </c>
      <c r="H2">
        <v>0</v>
      </c>
      <c r="I2">
        <v>351.0568988</v>
      </c>
      <c r="J2">
        <v>2094388</v>
      </c>
      <c r="K2">
        <v>2063171</v>
      </c>
      <c r="L2">
        <v>2137102</v>
      </c>
      <c r="M2">
        <v>5946271</v>
      </c>
      <c r="N2">
        <v>5492242</v>
      </c>
      <c r="O2">
        <v>5158689</v>
      </c>
    </row>
    <row r="3" spans="1:15" x14ac:dyDescent="0.25">
      <c r="A3">
        <v>2</v>
      </c>
      <c r="B3">
        <v>12</v>
      </c>
      <c r="C3">
        <v>18</v>
      </c>
      <c r="D3">
        <v>0</v>
      </c>
      <c r="E3">
        <v>10</v>
      </c>
      <c r="F3">
        <v>0</v>
      </c>
      <c r="G3">
        <v>0</v>
      </c>
      <c r="H3">
        <v>0</v>
      </c>
      <c r="I3">
        <v>321.08271960000002</v>
      </c>
      <c r="J3" t="s">
        <v>14</v>
      </c>
      <c r="K3" t="s">
        <v>14</v>
      </c>
      <c r="L3" t="s">
        <v>14</v>
      </c>
      <c r="M3">
        <v>1948631</v>
      </c>
      <c r="N3">
        <v>2093288</v>
      </c>
      <c r="O3">
        <v>1931867</v>
      </c>
    </row>
    <row r="4" spans="1:15" x14ac:dyDescent="0.25">
      <c r="A4">
        <v>3</v>
      </c>
      <c r="B4">
        <v>12</v>
      </c>
      <c r="C4">
        <v>18</v>
      </c>
      <c r="D4">
        <v>0</v>
      </c>
      <c r="E4">
        <v>13</v>
      </c>
      <c r="F4">
        <v>0</v>
      </c>
      <c r="G4">
        <v>0</v>
      </c>
      <c r="H4">
        <v>0</v>
      </c>
      <c r="I4">
        <v>369.06746340000001</v>
      </c>
      <c r="J4">
        <v>2643235</v>
      </c>
      <c r="K4">
        <v>3711689</v>
      </c>
      <c r="L4">
        <v>2520371</v>
      </c>
      <c r="M4">
        <v>7255319</v>
      </c>
      <c r="N4">
        <v>6162112</v>
      </c>
      <c r="O4">
        <v>6103996</v>
      </c>
    </row>
    <row r="5" spans="1:15" x14ac:dyDescent="0.25">
      <c r="A5">
        <v>4</v>
      </c>
      <c r="B5">
        <v>12</v>
      </c>
      <c r="C5">
        <v>20</v>
      </c>
      <c r="D5">
        <v>0</v>
      </c>
      <c r="E5">
        <v>10</v>
      </c>
      <c r="F5">
        <v>0</v>
      </c>
      <c r="G5">
        <v>0</v>
      </c>
      <c r="H5">
        <v>0</v>
      </c>
      <c r="I5">
        <v>323.09836960000001</v>
      </c>
      <c r="J5">
        <v>2114022</v>
      </c>
      <c r="K5">
        <v>2421934</v>
      </c>
      <c r="L5">
        <v>2394751</v>
      </c>
      <c r="M5">
        <v>2672001</v>
      </c>
      <c r="N5">
        <v>1977955</v>
      </c>
      <c r="O5">
        <v>1848312</v>
      </c>
    </row>
    <row r="6" spans="1:15" x14ac:dyDescent="0.25">
      <c r="A6">
        <v>5</v>
      </c>
      <c r="B6">
        <v>12</v>
      </c>
      <c r="C6">
        <v>20</v>
      </c>
      <c r="D6">
        <v>0</v>
      </c>
      <c r="E6">
        <v>11</v>
      </c>
      <c r="F6">
        <v>0</v>
      </c>
      <c r="G6">
        <v>0</v>
      </c>
      <c r="H6">
        <v>0</v>
      </c>
      <c r="I6">
        <v>339.09328420000003</v>
      </c>
      <c r="J6">
        <v>1657910</v>
      </c>
      <c r="K6">
        <v>2013595</v>
      </c>
      <c r="L6">
        <v>2270569</v>
      </c>
      <c r="M6">
        <v>1480559</v>
      </c>
      <c r="N6">
        <v>2130387</v>
      </c>
      <c r="O6">
        <v>1835624</v>
      </c>
    </row>
    <row r="7" spans="1:15" x14ac:dyDescent="0.25">
      <c r="A7">
        <v>6</v>
      </c>
      <c r="B7">
        <v>12</v>
      </c>
      <c r="C7">
        <v>22</v>
      </c>
      <c r="D7">
        <v>0</v>
      </c>
      <c r="E7">
        <v>11</v>
      </c>
      <c r="F7">
        <v>0</v>
      </c>
      <c r="G7">
        <v>0</v>
      </c>
      <c r="H7">
        <v>0</v>
      </c>
      <c r="I7">
        <v>341.10893420000002</v>
      </c>
      <c r="J7">
        <v>1683534</v>
      </c>
      <c r="K7">
        <v>1761906</v>
      </c>
      <c r="L7">
        <v>1619815</v>
      </c>
      <c r="M7" t="s">
        <v>14</v>
      </c>
      <c r="N7" t="s">
        <v>14</v>
      </c>
      <c r="O7" t="s">
        <v>14</v>
      </c>
    </row>
    <row r="8" spans="1:15" x14ac:dyDescent="0.25">
      <c r="A8">
        <v>7</v>
      </c>
      <c r="B8">
        <v>13</v>
      </c>
      <c r="C8">
        <v>10</v>
      </c>
      <c r="D8">
        <v>0</v>
      </c>
      <c r="E8">
        <v>10</v>
      </c>
      <c r="F8">
        <v>0</v>
      </c>
      <c r="G8">
        <v>0</v>
      </c>
      <c r="H8">
        <v>0</v>
      </c>
      <c r="I8">
        <v>325.02011959999999</v>
      </c>
      <c r="J8">
        <v>1783353</v>
      </c>
      <c r="K8">
        <v>1671958</v>
      </c>
      <c r="L8">
        <v>1596416</v>
      </c>
      <c r="M8" t="s">
        <v>14</v>
      </c>
      <c r="N8" t="s">
        <v>14</v>
      </c>
      <c r="O8" t="s">
        <v>14</v>
      </c>
    </row>
    <row r="9" spans="1:15" x14ac:dyDescent="0.25">
      <c r="A9">
        <v>8</v>
      </c>
      <c r="B9">
        <v>13</v>
      </c>
      <c r="C9">
        <v>12</v>
      </c>
      <c r="D9">
        <v>0</v>
      </c>
      <c r="E9">
        <v>10</v>
      </c>
      <c r="F9">
        <v>0</v>
      </c>
      <c r="G9">
        <v>0</v>
      </c>
      <c r="H9">
        <v>0</v>
      </c>
      <c r="I9">
        <v>327.03576959999998</v>
      </c>
      <c r="J9">
        <v>1932976</v>
      </c>
      <c r="K9">
        <v>1799834</v>
      </c>
      <c r="L9">
        <v>1869983</v>
      </c>
      <c r="M9" t="s">
        <v>14</v>
      </c>
      <c r="N9" t="s">
        <v>14</v>
      </c>
      <c r="O9" t="s">
        <v>14</v>
      </c>
    </row>
    <row r="10" spans="1:15" x14ac:dyDescent="0.25">
      <c r="A10">
        <v>9</v>
      </c>
      <c r="B10">
        <v>13</v>
      </c>
      <c r="C10">
        <v>12</v>
      </c>
      <c r="D10">
        <v>0</v>
      </c>
      <c r="E10">
        <v>11</v>
      </c>
      <c r="F10">
        <v>0</v>
      </c>
      <c r="G10">
        <v>0</v>
      </c>
      <c r="H10">
        <v>0</v>
      </c>
      <c r="I10">
        <v>343.0306842</v>
      </c>
      <c r="J10">
        <v>1442661</v>
      </c>
      <c r="K10">
        <v>1897791</v>
      </c>
      <c r="L10">
        <v>1829210</v>
      </c>
      <c r="M10" t="s">
        <v>14</v>
      </c>
      <c r="N10" t="s">
        <v>14</v>
      </c>
      <c r="O10" t="s">
        <v>14</v>
      </c>
    </row>
    <row r="11" spans="1:15" x14ac:dyDescent="0.25">
      <c r="A11">
        <v>10</v>
      </c>
      <c r="B11">
        <v>13</v>
      </c>
      <c r="C11">
        <v>14</v>
      </c>
      <c r="D11">
        <v>0</v>
      </c>
      <c r="E11">
        <v>9</v>
      </c>
      <c r="F11">
        <v>0</v>
      </c>
      <c r="G11">
        <v>0</v>
      </c>
      <c r="H11">
        <v>0</v>
      </c>
      <c r="I11">
        <v>313.05650500000002</v>
      </c>
      <c r="J11">
        <v>1607667</v>
      </c>
      <c r="K11">
        <v>2094316</v>
      </c>
      <c r="L11">
        <v>1556569</v>
      </c>
      <c r="M11" t="s">
        <v>14</v>
      </c>
      <c r="N11" t="s">
        <v>14</v>
      </c>
      <c r="O11" t="s">
        <v>14</v>
      </c>
    </row>
    <row r="12" spans="1:15" x14ac:dyDescent="0.25">
      <c r="A12">
        <v>11</v>
      </c>
      <c r="B12">
        <v>13</v>
      </c>
      <c r="C12">
        <v>14</v>
      </c>
      <c r="D12">
        <v>0</v>
      </c>
      <c r="E12">
        <v>10</v>
      </c>
      <c r="F12">
        <v>0</v>
      </c>
      <c r="G12">
        <v>0</v>
      </c>
      <c r="H12">
        <v>0</v>
      </c>
      <c r="I12">
        <v>329.05141959999997</v>
      </c>
      <c r="J12">
        <v>2126907</v>
      </c>
      <c r="K12">
        <v>2135593</v>
      </c>
      <c r="L12">
        <v>2135628</v>
      </c>
      <c r="M12" t="s">
        <v>14</v>
      </c>
      <c r="N12" t="s">
        <v>14</v>
      </c>
      <c r="O12" t="s">
        <v>14</v>
      </c>
    </row>
    <row r="13" spans="1:15" x14ac:dyDescent="0.25">
      <c r="A13">
        <v>12</v>
      </c>
      <c r="B13">
        <v>13</v>
      </c>
      <c r="C13">
        <v>16</v>
      </c>
      <c r="D13">
        <v>0</v>
      </c>
      <c r="E13">
        <v>9</v>
      </c>
      <c r="F13">
        <v>0</v>
      </c>
      <c r="G13">
        <v>0</v>
      </c>
      <c r="H13">
        <v>0</v>
      </c>
      <c r="I13">
        <v>315.07215500000001</v>
      </c>
      <c r="J13">
        <v>8896774</v>
      </c>
      <c r="K13">
        <v>9570611</v>
      </c>
      <c r="L13">
        <v>9098673</v>
      </c>
      <c r="M13">
        <v>1668141</v>
      </c>
      <c r="N13">
        <v>1867198</v>
      </c>
      <c r="O13">
        <v>2322128</v>
      </c>
    </row>
    <row r="14" spans="1:15" x14ac:dyDescent="0.25">
      <c r="A14">
        <v>13</v>
      </c>
      <c r="B14">
        <v>13</v>
      </c>
      <c r="C14">
        <v>16</v>
      </c>
      <c r="D14">
        <v>0</v>
      </c>
      <c r="E14">
        <v>10</v>
      </c>
      <c r="F14">
        <v>0</v>
      </c>
      <c r="G14">
        <v>0</v>
      </c>
      <c r="H14">
        <v>0</v>
      </c>
      <c r="I14">
        <v>331.06706960000002</v>
      </c>
      <c r="J14">
        <v>2823130</v>
      </c>
      <c r="K14">
        <v>3245252</v>
      </c>
      <c r="L14">
        <v>3575301</v>
      </c>
      <c r="M14" t="s">
        <v>14</v>
      </c>
      <c r="N14" t="s">
        <v>14</v>
      </c>
      <c r="O14" t="s">
        <v>14</v>
      </c>
    </row>
    <row r="15" spans="1:15" x14ac:dyDescent="0.25">
      <c r="A15">
        <v>14</v>
      </c>
      <c r="B15">
        <v>13</v>
      </c>
      <c r="C15">
        <v>18</v>
      </c>
      <c r="D15">
        <v>0</v>
      </c>
      <c r="E15">
        <v>12</v>
      </c>
      <c r="F15">
        <v>0</v>
      </c>
      <c r="G15">
        <v>0</v>
      </c>
      <c r="H15">
        <v>0</v>
      </c>
      <c r="I15">
        <v>365.07254879999999</v>
      </c>
      <c r="J15">
        <v>1697077</v>
      </c>
      <c r="K15">
        <v>2014831</v>
      </c>
      <c r="L15">
        <v>1621889</v>
      </c>
      <c r="M15">
        <v>6186076</v>
      </c>
      <c r="N15">
        <v>5545505</v>
      </c>
      <c r="O15">
        <v>5594937</v>
      </c>
    </row>
    <row r="16" spans="1:15" x14ac:dyDescent="0.25">
      <c r="A16">
        <v>15</v>
      </c>
      <c r="B16">
        <v>13</v>
      </c>
      <c r="C16">
        <v>20</v>
      </c>
      <c r="D16">
        <v>0</v>
      </c>
      <c r="E16">
        <v>13</v>
      </c>
      <c r="F16">
        <v>0</v>
      </c>
      <c r="G16">
        <v>0</v>
      </c>
      <c r="H16">
        <v>0</v>
      </c>
      <c r="I16">
        <v>383.0831134</v>
      </c>
      <c r="J16" t="s">
        <v>14</v>
      </c>
      <c r="K16" t="s">
        <v>14</v>
      </c>
      <c r="L16" t="s">
        <v>14</v>
      </c>
      <c r="M16">
        <v>2436696</v>
      </c>
      <c r="N16">
        <v>2120170</v>
      </c>
      <c r="O16">
        <v>2177551</v>
      </c>
    </row>
    <row r="17" spans="1:15" x14ac:dyDescent="0.25">
      <c r="A17">
        <v>16</v>
      </c>
      <c r="B17">
        <v>13</v>
      </c>
      <c r="C17">
        <v>20</v>
      </c>
      <c r="D17">
        <v>2</v>
      </c>
      <c r="E17">
        <v>7</v>
      </c>
      <c r="F17">
        <v>0</v>
      </c>
      <c r="G17">
        <v>0</v>
      </c>
      <c r="H17">
        <v>0</v>
      </c>
      <c r="I17">
        <v>315.11977380000002</v>
      </c>
      <c r="J17">
        <v>1555469</v>
      </c>
      <c r="K17">
        <v>1654075</v>
      </c>
      <c r="L17">
        <v>1801657</v>
      </c>
      <c r="M17" t="s">
        <v>14</v>
      </c>
      <c r="N17" t="s">
        <v>14</v>
      </c>
      <c r="O17" t="s">
        <v>14</v>
      </c>
    </row>
    <row r="18" spans="1:15" x14ac:dyDescent="0.25">
      <c r="A18">
        <v>17</v>
      </c>
      <c r="B18">
        <v>13</v>
      </c>
      <c r="C18">
        <v>21</v>
      </c>
      <c r="D18">
        <v>3</v>
      </c>
      <c r="E18">
        <v>6</v>
      </c>
      <c r="F18">
        <v>0</v>
      </c>
      <c r="G18">
        <v>0</v>
      </c>
      <c r="H18">
        <v>0</v>
      </c>
      <c r="I18">
        <v>314.1357582</v>
      </c>
      <c r="J18" t="s">
        <v>14</v>
      </c>
      <c r="K18" t="s">
        <v>14</v>
      </c>
      <c r="L18" t="s">
        <v>14</v>
      </c>
      <c r="M18">
        <v>2192510</v>
      </c>
      <c r="N18">
        <v>2257697</v>
      </c>
      <c r="O18">
        <v>1688612</v>
      </c>
    </row>
    <row r="19" spans="1:15" x14ac:dyDescent="0.25">
      <c r="A19">
        <v>18</v>
      </c>
      <c r="B19">
        <v>13</v>
      </c>
      <c r="C19">
        <v>21</v>
      </c>
      <c r="D19">
        <v>5</v>
      </c>
      <c r="E19">
        <v>9</v>
      </c>
      <c r="F19">
        <v>0</v>
      </c>
      <c r="G19">
        <v>0</v>
      </c>
      <c r="H19">
        <v>0</v>
      </c>
      <c r="I19">
        <v>390.12664999999998</v>
      </c>
      <c r="J19" t="s">
        <v>14</v>
      </c>
      <c r="K19" t="s">
        <v>14</v>
      </c>
      <c r="L19" t="s">
        <v>14</v>
      </c>
      <c r="M19">
        <v>3001008</v>
      </c>
      <c r="N19">
        <v>2494563</v>
      </c>
      <c r="O19">
        <v>2507217</v>
      </c>
    </row>
    <row r="20" spans="1:15" x14ac:dyDescent="0.25">
      <c r="A20">
        <v>19</v>
      </c>
      <c r="B20">
        <v>13</v>
      </c>
      <c r="C20">
        <v>22</v>
      </c>
      <c r="D20">
        <v>0</v>
      </c>
      <c r="E20">
        <v>11</v>
      </c>
      <c r="F20">
        <v>0</v>
      </c>
      <c r="G20">
        <v>0</v>
      </c>
      <c r="H20">
        <v>0</v>
      </c>
      <c r="I20">
        <v>353.10893420000002</v>
      </c>
      <c r="J20">
        <v>2170870</v>
      </c>
      <c r="K20">
        <v>2153068</v>
      </c>
      <c r="L20">
        <v>2039910</v>
      </c>
      <c r="M20" t="s">
        <v>14</v>
      </c>
      <c r="N20" t="s">
        <v>14</v>
      </c>
      <c r="O20" t="s">
        <v>14</v>
      </c>
    </row>
    <row r="21" spans="1:15" x14ac:dyDescent="0.25">
      <c r="A21">
        <v>20</v>
      </c>
      <c r="B21">
        <v>13</v>
      </c>
      <c r="C21">
        <v>22</v>
      </c>
      <c r="D21">
        <v>0</v>
      </c>
      <c r="E21">
        <v>12</v>
      </c>
      <c r="F21">
        <v>0</v>
      </c>
      <c r="G21">
        <v>0</v>
      </c>
      <c r="H21">
        <v>0</v>
      </c>
      <c r="I21">
        <v>369.10384879999998</v>
      </c>
      <c r="J21">
        <v>2144049</v>
      </c>
      <c r="K21">
        <v>1776339</v>
      </c>
      <c r="L21">
        <v>1951294</v>
      </c>
      <c r="M21" t="s">
        <v>14</v>
      </c>
      <c r="N21" t="s">
        <v>14</v>
      </c>
      <c r="O21" t="s">
        <v>14</v>
      </c>
    </row>
    <row r="22" spans="1:15" x14ac:dyDescent="0.25">
      <c r="A22">
        <v>21</v>
      </c>
      <c r="B22">
        <v>13</v>
      </c>
      <c r="C22">
        <v>23</v>
      </c>
      <c r="D22">
        <v>3</v>
      </c>
      <c r="E22">
        <v>6</v>
      </c>
      <c r="F22">
        <v>0</v>
      </c>
      <c r="G22">
        <v>0</v>
      </c>
      <c r="H22">
        <v>0</v>
      </c>
      <c r="I22">
        <v>316.15140819999999</v>
      </c>
      <c r="J22">
        <v>1382815</v>
      </c>
      <c r="K22">
        <v>1497575</v>
      </c>
      <c r="L22">
        <v>1372270</v>
      </c>
      <c r="M22" t="s">
        <v>14</v>
      </c>
      <c r="N22" t="s">
        <v>14</v>
      </c>
      <c r="O22" t="s">
        <v>14</v>
      </c>
    </row>
    <row r="23" spans="1:15" x14ac:dyDescent="0.25">
      <c r="A23">
        <v>22</v>
      </c>
      <c r="B23">
        <v>13</v>
      </c>
      <c r="C23">
        <v>24</v>
      </c>
      <c r="D23">
        <v>0</v>
      </c>
      <c r="E23">
        <v>8</v>
      </c>
      <c r="F23">
        <v>0</v>
      </c>
      <c r="G23">
        <v>0</v>
      </c>
      <c r="H23">
        <v>0</v>
      </c>
      <c r="I23">
        <v>307.13984040000003</v>
      </c>
      <c r="J23">
        <v>2348052</v>
      </c>
      <c r="K23">
        <v>3020894</v>
      </c>
      <c r="L23">
        <v>2834087</v>
      </c>
      <c r="M23">
        <v>3833777</v>
      </c>
      <c r="N23">
        <v>5052873</v>
      </c>
      <c r="O23">
        <v>4194926</v>
      </c>
    </row>
    <row r="24" spans="1:15" x14ac:dyDescent="0.25">
      <c r="A24">
        <v>23</v>
      </c>
      <c r="B24">
        <v>13</v>
      </c>
      <c r="C24">
        <v>24</v>
      </c>
      <c r="D24">
        <v>0</v>
      </c>
      <c r="E24">
        <v>9</v>
      </c>
      <c r="F24">
        <v>0</v>
      </c>
      <c r="G24">
        <v>0</v>
      </c>
      <c r="H24">
        <v>0</v>
      </c>
      <c r="I24">
        <v>323.13475499999998</v>
      </c>
      <c r="J24" t="s">
        <v>14</v>
      </c>
      <c r="K24" t="s">
        <v>14</v>
      </c>
      <c r="L24" t="s">
        <v>14</v>
      </c>
      <c r="M24">
        <v>2872712</v>
      </c>
      <c r="N24">
        <v>2785386</v>
      </c>
      <c r="O24">
        <v>2546176</v>
      </c>
    </row>
    <row r="25" spans="1:15" x14ac:dyDescent="0.25">
      <c r="A25">
        <v>24</v>
      </c>
      <c r="B25">
        <v>13</v>
      </c>
      <c r="C25">
        <v>24</v>
      </c>
      <c r="D25">
        <v>0</v>
      </c>
      <c r="E25">
        <v>10</v>
      </c>
      <c r="F25">
        <v>1</v>
      </c>
      <c r="G25">
        <v>0</v>
      </c>
      <c r="H25">
        <v>0</v>
      </c>
      <c r="I25">
        <v>371.10174030000002</v>
      </c>
      <c r="J25">
        <v>2666019</v>
      </c>
      <c r="K25">
        <v>2698488</v>
      </c>
      <c r="L25">
        <v>2717070</v>
      </c>
      <c r="M25">
        <v>6062964</v>
      </c>
      <c r="N25">
        <v>5287186</v>
      </c>
      <c r="O25">
        <v>6590971</v>
      </c>
    </row>
    <row r="26" spans="1:15" x14ac:dyDescent="0.25">
      <c r="A26">
        <v>25</v>
      </c>
      <c r="B26">
        <v>13</v>
      </c>
      <c r="C26">
        <v>24</v>
      </c>
      <c r="D26">
        <v>0</v>
      </c>
      <c r="E26">
        <v>12</v>
      </c>
      <c r="F26">
        <v>1</v>
      </c>
      <c r="G26">
        <v>0</v>
      </c>
      <c r="H26">
        <v>0</v>
      </c>
      <c r="I26">
        <v>403.09156949999999</v>
      </c>
      <c r="J26" t="s">
        <v>14</v>
      </c>
      <c r="K26" t="s">
        <v>14</v>
      </c>
      <c r="L26" t="s">
        <v>14</v>
      </c>
      <c r="M26">
        <v>2270919</v>
      </c>
      <c r="N26">
        <v>3085059</v>
      </c>
      <c r="O26">
        <v>2463887</v>
      </c>
    </row>
    <row r="27" spans="1:15" x14ac:dyDescent="0.25">
      <c r="A27">
        <v>26</v>
      </c>
      <c r="B27">
        <v>13</v>
      </c>
      <c r="C27">
        <v>27</v>
      </c>
      <c r="D27">
        <v>4</v>
      </c>
      <c r="E27">
        <v>5</v>
      </c>
      <c r="F27">
        <v>0</v>
      </c>
      <c r="G27">
        <v>1</v>
      </c>
      <c r="H27">
        <v>0</v>
      </c>
      <c r="I27">
        <v>349.16462910000001</v>
      </c>
      <c r="J27">
        <v>3322558</v>
      </c>
      <c r="K27">
        <v>3334478</v>
      </c>
      <c r="L27">
        <v>3287021</v>
      </c>
      <c r="M27" t="s">
        <v>14</v>
      </c>
      <c r="N27" t="s">
        <v>14</v>
      </c>
      <c r="O27" t="s">
        <v>14</v>
      </c>
    </row>
    <row r="28" spans="1:15" x14ac:dyDescent="0.25">
      <c r="A28">
        <v>27</v>
      </c>
      <c r="B28">
        <v>13</v>
      </c>
      <c r="C28">
        <v>29</v>
      </c>
      <c r="D28">
        <v>4</v>
      </c>
      <c r="E28">
        <v>5</v>
      </c>
      <c r="F28">
        <v>0</v>
      </c>
      <c r="G28">
        <v>1</v>
      </c>
      <c r="H28">
        <v>0</v>
      </c>
      <c r="I28">
        <v>351.18027910000001</v>
      </c>
      <c r="J28" t="s">
        <v>14</v>
      </c>
      <c r="K28" t="s">
        <v>14</v>
      </c>
      <c r="L28" t="s">
        <v>14</v>
      </c>
      <c r="M28">
        <v>5202883</v>
      </c>
      <c r="N28">
        <v>5295157</v>
      </c>
      <c r="O28">
        <v>4897861</v>
      </c>
    </row>
    <row r="29" spans="1:15" x14ac:dyDescent="0.25">
      <c r="A29">
        <v>28</v>
      </c>
      <c r="B29">
        <v>14</v>
      </c>
      <c r="C29">
        <v>10</v>
      </c>
      <c r="D29">
        <v>0</v>
      </c>
      <c r="E29">
        <v>9</v>
      </c>
      <c r="F29">
        <v>0</v>
      </c>
      <c r="G29">
        <v>0</v>
      </c>
      <c r="H29">
        <v>0</v>
      </c>
      <c r="I29">
        <v>321.02520500000003</v>
      </c>
      <c r="J29">
        <v>2843786</v>
      </c>
      <c r="K29">
        <v>2863924</v>
      </c>
      <c r="L29">
        <v>2268653</v>
      </c>
      <c r="M29" t="s">
        <v>14</v>
      </c>
      <c r="N29" t="s">
        <v>14</v>
      </c>
      <c r="O29" t="s">
        <v>14</v>
      </c>
    </row>
    <row r="30" spans="1:15" x14ac:dyDescent="0.25">
      <c r="A30">
        <v>29</v>
      </c>
      <c r="B30">
        <v>14</v>
      </c>
      <c r="C30">
        <v>10</v>
      </c>
      <c r="D30">
        <v>0</v>
      </c>
      <c r="E30">
        <v>10</v>
      </c>
      <c r="F30">
        <v>0</v>
      </c>
      <c r="G30">
        <v>0</v>
      </c>
      <c r="H30">
        <v>0</v>
      </c>
      <c r="I30">
        <v>337.02011959999999</v>
      </c>
      <c r="J30">
        <v>3404075</v>
      </c>
      <c r="K30">
        <v>3405764</v>
      </c>
      <c r="L30">
        <v>3133803</v>
      </c>
      <c r="M30" t="s">
        <v>14</v>
      </c>
      <c r="N30" t="s">
        <v>14</v>
      </c>
      <c r="O30" t="s">
        <v>14</v>
      </c>
    </row>
    <row r="31" spans="1:15" x14ac:dyDescent="0.25">
      <c r="A31">
        <v>30</v>
      </c>
      <c r="B31">
        <v>14</v>
      </c>
      <c r="C31">
        <v>10</v>
      </c>
      <c r="D31">
        <v>0</v>
      </c>
      <c r="E31">
        <v>11</v>
      </c>
      <c r="F31">
        <v>0</v>
      </c>
      <c r="G31">
        <v>0</v>
      </c>
      <c r="H31">
        <v>0</v>
      </c>
      <c r="I31">
        <v>353.0150342</v>
      </c>
      <c r="J31">
        <v>2558421</v>
      </c>
      <c r="K31">
        <v>2775891</v>
      </c>
      <c r="L31">
        <v>2911819</v>
      </c>
      <c r="M31" t="s">
        <v>14</v>
      </c>
      <c r="N31" t="s">
        <v>14</v>
      </c>
      <c r="O31" t="s">
        <v>14</v>
      </c>
    </row>
    <row r="32" spans="1:15" x14ac:dyDescent="0.25">
      <c r="A32">
        <v>31</v>
      </c>
      <c r="B32">
        <v>14</v>
      </c>
      <c r="C32">
        <v>12</v>
      </c>
      <c r="D32">
        <v>0</v>
      </c>
      <c r="E32">
        <v>8</v>
      </c>
      <c r="F32">
        <v>0</v>
      </c>
      <c r="G32">
        <v>0</v>
      </c>
      <c r="H32">
        <v>0</v>
      </c>
      <c r="I32">
        <v>307.04594040000001</v>
      </c>
      <c r="J32">
        <v>1733641</v>
      </c>
      <c r="K32">
        <v>1736272</v>
      </c>
      <c r="L32">
        <v>1545368</v>
      </c>
      <c r="M32" t="s">
        <v>14</v>
      </c>
      <c r="N32" t="s">
        <v>14</v>
      </c>
      <c r="O32" t="s">
        <v>14</v>
      </c>
    </row>
    <row r="33" spans="1:15" x14ac:dyDescent="0.25">
      <c r="A33">
        <v>32</v>
      </c>
      <c r="B33">
        <v>14</v>
      </c>
      <c r="C33">
        <v>12</v>
      </c>
      <c r="D33">
        <v>0</v>
      </c>
      <c r="E33">
        <v>9</v>
      </c>
      <c r="F33">
        <v>0</v>
      </c>
      <c r="G33">
        <v>0</v>
      </c>
      <c r="H33">
        <v>0</v>
      </c>
      <c r="I33">
        <v>323.04085500000002</v>
      </c>
      <c r="J33">
        <v>3351004</v>
      </c>
      <c r="K33">
        <v>3510435</v>
      </c>
      <c r="L33">
        <v>3502452</v>
      </c>
      <c r="M33" t="s">
        <v>14</v>
      </c>
      <c r="N33" t="s">
        <v>14</v>
      </c>
      <c r="O33" t="s">
        <v>14</v>
      </c>
    </row>
    <row r="34" spans="1:15" x14ac:dyDescent="0.25">
      <c r="A34">
        <v>33</v>
      </c>
      <c r="B34">
        <v>14</v>
      </c>
      <c r="C34">
        <v>12</v>
      </c>
      <c r="D34">
        <v>0</v>
      </c>
      <c r="E34">
        <v>10</v>
      </c>
      <c r="F34">
        <v>0</v>
      </c>
      <c r="G34">
        <v>0</v>
      </c>
      <c r="H34">
        <v>0</v>
      </c>
      <c r="I34">
        <v>339.03576959999998</v>
      </c>
      <c r="J34">
        <v>4127015</v>
      </c>
      <c r="K34">
        <v>4361102</v>
      </c>
      <c r="L34">
        <v>5111131</v>
      </c>
      <c r="M34" t="s">
        <v>14</v>
      </c>
      <c r="N34" t="s">
        <v>14</v>
      </c>
      <c r="O34" t="s">
        <v>14</v>
      </c>
    </row>
    <row r="35" spans="1:15" x14ac:dyDescent="0.25">
      <c r="A35">
        <v>34</v>
      </c>
      <c r="B35">
        <v>14</v>
      </c>
      <c r="C35">
        <v>12</v>
      </c>
      <c r="D35">
        <v>0</v>
      </c>
      <c r="E35">
        <v>11</v>
      </c>
      <c r="F35">
        <v>0</v>
      </c>
      <c r="G35">
        <v>0</v>
      </c>
      <c r="H35">
        <v>0</v>
      </c>
      <c r="I35">
        <v>355.0306842</v>
      </c>
      <c r="J35">
        <v>3782813</v>
      </c>
      <c r="K35">
        <v>3921786</v>
      </c>
      <c r="L35">
        <v>3432097</v>
      </c>
      <c r="M35" t="s">
        <v>14</v>
      </c>
      <c r="N35" t="s">
        <v>14</v>
      </c>
      <c r="O35" t="s">
        <v>14</v>
      </c>
    </row>
    <row r="36" spans="1:15" x14ac:dyDescent="0.25">
      <c r="A36">
        <v>35</v>
      </c>
      <c r="B36">
        <v>14</v>
      </c>
      <c r="C36">
        <v>12</v>
      </c>
      <c r="D36">
        <v>0</v>
      </c>
      <c r="E36">
        <v>12</v>
      </c>
      <c r="F36">
        <v>0</v>
      </c>
      <c r="G36">
        <v>0</v>
      </c>
      <c r="H36">
        <v>0</v>
      </c>
      <c r="I36">
        <v>371.02559880000001</v>
      </c>
      <c r="J36">
        <v>1919494</v>
      </c>
      <c r="K36">
        <v>1733347</v>
      </c>
      <c r="L36">
        <v>2004343</v>
      </c>
      <c r="M36" t="s">
        <v>14</v>
      </c>
      <c r="N36" t="s">
        <v>14</v>
      </c>
      <c r="O36" t="s">
        <v>14</v>
      </c>
    </row>
    <row r="37" spans="1:15" x14ac:dyDescent="0.25">
      <c r="A37">
        <v>36</v>
      </c>
      <c r="B37">
        <v>14</v>
      </c>
      <c r="C37">
        <v>14</v>
      </c>
      <c r="D37">
        <v>0</v>
      </c>
      <c r="E37">
        <v>8</v>
      </c>
      <c r="F37">
        <v>0</v>
      </c>
      <c r="G37">
        <v>0</v>
      </c>
      <c r="H37">
        <v>0</v>
      </c>
      <c r="I37">
        <v>309.0615904</v>
      </c>
      <c r="J37">
        <v>2608888</v>
      </c>
      <c r="K37">
        <v>2772861</v>
      </c>
      <c r="L37">
        <v>2614736</v>
      </c>
      <c r="M37" t="s">
        <v>14</v>
      </c>
      <c r="N37" t="s">
        <v>14</v>
      </c>
      <c r="O37" t="s">
        <v>14</v>
      </c>
    </row>
    <row r="38" spans="1:15" x14ac:dyDescent="0.25">
      <c r="A38">
        <v>37</v>
      </c>
      <c r="B38">
        <v>14</v>
      </c>
      <c r="C38">
        <v>14</v>
      </c>
      <c r="D38">
        <v>0</v>
      </c>
      <c r="E38">
        <v>9</v>
      </c>
      <c r="F38">
        <v>0</v>
      </c>
      <c r="G38">
        <v>0</v>
      </c>
      <c r="H38">
        <v>0</v>
      </c>
      <c r="I38">
        <v>325.05650500000002</v>
      </c>
      <c r="J38">
        <v>4354880</v>
      </c>
      <c r="K38">
        <v>3850269</v>
      </c>
      <c r="L38">
        <v>4354311</v>
      </c>
      <c r="M38" t="s">
        <v>14</v>
      </c>
      <c r="N38" t="s">
        <v>14</v>
      </c>
      <c r="O38" t="s">
        <v>14</v>
      </c>
    </row>
    <row r="39" spans="1:15" x14ac:dyDescent="0.25">
      <c r="A39">
        <v>38</v>
      </c>
      <c r="B39">
        <v>14</v>
      </c>
      <c r="C39">
        <v>14</v>
      </c>
      <c r="D39">
        <v>0</v>
      </c>
      <c r="E39">
        <v>10</v>
      </c>
      <c r="F39">
        <v>0</v>
      </c>
      <c r="G39">
        <v>0</v>
      </c>
      <c r="H39">
        <v>0</v>
      </c>
      <c r="I39">
        <v>341.05141959999997</v>
      </c>
      <c r="J39">
        <v>4495678</v>
      </c>
      <c r="K39">
        <v>4510053</v>
      </c>
      <c r="L39">
        <v>4323160</v>
      </c>
      <c r="M39" t="s">
        <v>14</v>
      </c>
      <c r="N39" t="s">
        <v>14</v>
      </c>
      <c r="O39" t="s">
        <v>14</v>
      </c>
    </row>
    <row r="40" spans="1:15" x14ac:dyDescent="0.25">
      <c r="A40">
        <v>39</v>
      </c>
      <c r="B40">
        <v>14</v>
      </c>
      <c r="C40">
        <v>14</v>
      </c>
      <c r="D40">
        <v>0</v>
      </c>
      <c r="E40">
        <v>11</v>
      </c>
      <c r="F40">
        <v>0</v>
      </c>
      <c r="G40">
        <v>0</v>
      </c>
      <c r="H40">
        <v>0</v>
      </c>
      <c r="I40">
        <v>357.04633419999999</v>
      </c>
      <c r="J40">
        <v>3565942</v>
      </c>
      <c r="K40">
        <v>3762599</v>
      </c>
      <c r="L40">
        <v>4216062</v>
      </c>
      <c r="M40" t="s">
        <v>14</v>
      </c>
      <c r="N40" t="s">
        <v>14</v>
      </c>
      <c r="O40" t="s">
        <v>14</v>
      </c>
    </row>
    <row r="41" spans="1:15" x14ac:dyDescent="0.25">
      <c r="A41">
        <v>40</v>
      </c>
      <c r="B41">
        <v>14</v>
      </c>
      <c r="C41">
        <v>14</v>
      </c>
      <c r="D41">
        <v>0</v>
      </c>
      <c r="E41">
        <v>12</v>
      </c>
      <c r="F41">
        <v>0</v>
      </c>
      <c r="G41">
        <v>0</v>
      </c>
      <c r="H41">
        <v>0</v>
      </c>
      <c r="I41">
        <v>373.04124880000001</v>
      </c>
      <c r="J41">
        <v>2918649</v>
      </c>
      <c r="K41">
        <v>2302727</v>
      </c>
      <c r="L41">
        <v>2107332</v>
      </c>
      <c r="M41" t="s">
        <v>14</v>
      </c>
      <c r="N41" t="s">
        <v>14</v>
      </c>
      <c r="O41" t="s">
        <v>14</v>
      </c>
    </row>
    <row r="42" spans="1:15" x14ac:dyDescent="0.25">
      <c r="A42">
        <v>41</v>
      </c>
      <c r="B42">
        <v>14</v>
      </c>
      <c r="C42">
        <v>16</v>
      </c>
      <c r="D42">
        <v>0</v>
      </c>
      <c r="E42">
        <v>8</v>
      </c>
      <c r="F42">
        <v>0</v>
      </c>
      <c r="G42">
        <v>0</v>
      </c>
      <c r="H42">
        <v>0</v>
      </c>
      <c r="I42">
        <v>311.07724039999999</v>
      </c>
      <c r="J42">
        <v>2318321</v>
      </c>
      <c r="K42">
        <v>2656435</v>
      </c>
      <c r="L42">
        <v>2683666</v>
      </c>
      <c r="M42">
        <v>1468498</v>
      </c>
      <c r="N42">
        <v>1527596</v>
      </c>
      <c r="O42">
        <v>1539588</v>
      </c>
    </row>
    <row r="43" spans="1:15" x14ac:dyDescent="0.25">
      <c r="A43">
        <v>42</v>
      </c>
      <c r="B43">
        <v>14</v>
      </c>
      <c r="C43">
        <v>16</v>
      </c>
      <c r="D43">
        <v>0</v>
      </c>
      <c r="E43">
        <v>9</v>
      </c>
      <c r="F43">
        <v>0</v>
      </c>
      <c r="G43">
        <v>0</v>
      </c>
      <c r="H43">
        <v>0</v>
      </c>
      <c r="I43">
        <v>327.07215500000001</v>
      </c>
      <c r="J43">
        <v>4361911</v>
      </c>
      <c r="K43">
        <v>3994529</v>
      </c>
      <c r="L43">
        <v>4137639</v>
      </c>
      <c r="M43">
        <v>2047724</v>
      </c>
      <c r="N43">
        <v>1563248</v>
      </c>
      <c r="O43">
        <v>1661001</v>
      </c>
    </row>
    <row r="44" spans="1:15" x14ac:dyDescent="0.25">
      <c r="A44">
        <v>43</v>
      </c>
      <c r="B44">
        <v>14</v>
      </c>
      <c r="C44">
        <v>16</v>
      </c>
      <c r="D44">
        <v>0</v>
      </c>
      <c r="E44">
        <v>10</v>
      </c>
      <c r="F44">
        <v>0</v>
      </c>
      <c r="G44">
        <v>0</v>
      </c>
      <c r="H44">
        <v>0</v>
      </c>
      <c r="I44">
        <v>343.06706960000002</v>
      </c>
      <c r="J44">
        <v>4104047</v>
      </c>
      <c r="K44">
        <v>4291400</v>
      </c>
      <c r="L44">
        <v>4650340</v>
      </c>
      <c r="M44" t="s">
        <v>14</v>
      </c>
      <c r="N44" t="s">
        <v>14</v>
      </c>
      <c r="O44" t="s">
        <v>14</v>
      </c>
    </row>
    <row r="45" spans="1:15" x14ac:dyDescent="0.25">
      <c r="A45">
        <v>44</v>
      </c>
      <c r="B45">
        <v>14</v>
      </c>
      <c r="C45">
        <v>16</v>
      </c>
      <c r="D45">
        <v>0</v>
      </c>
      <c r="E45">
        <v>11</v>
      </c>
      <c r="F45">
        <v>0</v>
      </c>
      <c r="G45">
        <v>0</v>
      </c>
      <c r="H45">
        <v>0</v>
      </c>
      <c r="I45">
        <v>359.06198419999998</v>
      </c>
      <c r="J45">
        <v>4807772</v>
      </c>
      <c r="K45">
        <v>4769753</v>
      </c>
      <c r="L45">
        <v>4492127</v>
      </c>
      <c r="M45" t="s">
        <v>14</v>
      </c>
      <c r="N45" t="s">
        <v>14</v>
      </c>
      <c r="O45" t="s">
        <v>14</v>
      </c>
    </row>
    <row r="46" spans="1:15" x14ac:dyDescent="0.25">
      <c r="A46">
        <v>45</v>
      </c>
      <c r="B46">
        <v>14</v>
      </c>
      <c r="C46">
        <v>16</v>
      </c>
      <c r="D46">
        <v>0</v>
      </c>
      <c r="E46">
        <v>12</v>
      </c>
      <c r="F46">
        <v>0</v>
      </c>
      <c r="G46">
        <v>0</v>
      </c>
      <c r="H46">
        <v>0</v>
      </c>
      <c r="I46">
        <v>375.0568988</v>
      </c>
      <c r="J46">
        <v>1695200</v>
      </c>
      <c r="K46">
        <v>1881890</v>
      </c>
      <c r="L46">
        <v>2225157</v>
      </c>
      <c r="M46" t="s">
        <v>14</v>
      </c>
      <c r="N46" t="s">
        <v>14</v>
      </c>
      <c r="O46" t="s">
        <v>14</v>
      </c>
    </row>
    <row r="47" spans="1:15" x14ac:dyDescent="0.25">
      <c r="A47">
        <v>46</v>
      </c>
      <c r="B47">
        <v>14</v>
      </c>
      <c r="C47">
        <v>17</v>
      </c>
      <c r="D47">
        <v>5</v>
      </c>
      <c r="E47">
        <v>8</v>
      </c>
      <c r="F47">
        <v>0</v>
      </c>
      <c r="G47">
        <v>0</v>
      </c>
      <c r="H47">
        <v>0</v>
      </c>
      <c r="I47">
        <v>382.10043539999998</v>
      </c>
      <c r="J47">
        <v>2109325</v>
      </c>
      <c r="K47">
        <v>1710112</v>
      </c>
      <c r="L47">
        <v>2343288</v>
      </c>
      <c r="M47" t="s">
        <v>14</v>
      </c>
      <c r="N47" t="s">
        <v>14</v>
      </c>
      <c r="O47" t="s">
        <v>14</v>
      </c>
    </row>
    <row r="48" spans="1:15" x14ac:dyDescent="0.25">
      <c r="A48">
        <v>47</v>
      </c>
      <c r="B48">
        <v>14</v>
      </c>
      <c r="C48">
        <v>18</v>
      </c>
      <c r="D48">
        <v>0</v>
      </c>
      <c r="E48">
        <v>8</v>
      </c>
      <c r="F48">
        <v>0</v>
      </c>
      <c r="G48">
        <v>0</v>
      </c>
      <c r="H48">
        <v>0</v>
      </c>
      <c r="I48">
        <v>313.09289039999999</v>
      </c>
      <c r="J48">
        <v>2678264</v>
      </c>
      <c r="K48">
        <v>2126833</v>
      </c>
      <c r="L48">
        <v>2232415</v>
      </c>
      <c r="M48">
        <v>2205629</v>
      </c>
      <c r="N48">
        <v>2194548</v>
      </c>
      <c r="O48">
        <v>2335592</v>
      </c>
    </row>
    <row r="49" spans="1:15" x14ac:dyDescent="0.25">
      <c r="A49">
        <v>48</v>
      </c>
      <c r="B49">
        <v>14</v>
      </c>
      <c r="C49">
        <v>18</v>
      </c>
      <c r="D49">
        <v>0</v>
      </c>
      <c r="E49">
        <v>9</v>
      </c>
      <c r="F49">
        <v>0</v>
      </c>
      <c r="G49">
        <v>0</v>
      </c>
      <c r="H49">
        <v>0</v>
      </c>
      <c r="I49">
        <v>329.087805</v>
      </c>
      <c r="J49">
        <v>4914754</v>
      </c>
      <c r="K49">
        <v>4943664</v>
      </c>
      <c r="L49">
        <v>5095508</v>
      </c>
      <c r="M49">
        <v>4337851</v>
      </c>
      <c r="N49">
        <v>5351695</v>
      </c>
      <c r="O49">
        <v>5005577</v>
      </c>
    </row>
    <row r="50" spans="1:15" x14ac:dyDescent="0.25">
      <c r="A50">
        <v>49</v>
      </c>
      <c r="B50">
        <v>14</v>
      </c>
      <c r="C50">
        <v>18</v>
      </c>
      <c r="D50">
        <v>0</v>
      </c>
      <c r="E50">
        <v>10</v>
      </c>
      <c r="F50">
        <v>0</v>
      </c>
      <c r="G50">
        <v>0</v>
      </c>
      <c r="H50">
        <v>0</v>
      </c>
      <c r="I50">
        <v>345.08271960000002</v>
      </c>
      <c r="J50">
        <v>2871741</v>
      </c>
      <c r="K50">
        <v>2921784</v>
      </c>
      <c r="L50">
        <v>2854270</v>
      </c>
      <c r="M50" t="s">
        <v>14</v>
      </c>
      <c r="N50" t="s">
        <v>14</v>
      </c>
      <c r="O50" t="s">
        <v>14</v>
      </c>
    </row>
    <row r="51" spans="1:15" x14ac:dyDescent="0.25">
      <c r="A51">
        <v>50</v>
      </c>
      <c r="B51">
        <v>14</v>
      </c>
      <c r="C51">
        <v>18</v>
      </c>
      <c r="D51">
        <v>0</v>
      </c>
      <c r="E51">
        <v>11</v>
      </c>
      <c r="F51">
        <v>0</v>
      </c>
      <c r="G51">
        <v>0</v>
      </c>
      <c r="H51">
        <v>0</v>
      </c>
      <c r="I51">
        <v>361.07763419999998</v>
      </c>
      <c r="J51">
        <v>1914701</v>
      </c>
      <c r="K51">
        <v>2442254</v>
      </c>
      <c r="L51">
        <v>2607043</v>
      </c>
      <c r="M51" t="s">
        <v>14</v>
      </c>
      <c r="N51" t="s">
        <v>14</v>
      </c>
      <c r="O51" t="s">
        <v>14</v>
      </c>
    </row>
    <row r="52" spans="1:15" x14ac:dyDescent="0.25">
      <c r="A52">
        <v>51</v>
      </c>
      <c r="B52">
        <v>14</v>
      </c>
      <c r="C52">
        <v>19</v>
      </c>
      <c r="D52">
        <v>3</v>
      </c>
      <c r="E52">
        <v>7</v>
      </c>
      <c r="F52">
        <v>0</v>
      </c>
      <c r="G52">
        <v>0</v>
      </c>
      <c r="H52">
        <v>0</v>
      </c>
      <c r="I52">
        <v>340.11502280000002</v>
      </c>
      <c r="J52" t="s">
        <v>14</v>
      </c>
      <c r="K52" t="s">
        <v>14</v>
      </c>
      <c r="L52" t="s">
        <v>14</v>
      </c>
      <c r="M52">
        <v>1609599</v>
      </c>
      <c r="N52">
        <v>1581259</v>
      </c>
      <c r="O52">
        <v>1470318</v>
      </c>
    </row>
    <row r="53" spans="1:15" x14ac:dyDescent="0.25">
      <c r="A53">
        <v>52</v>
      </c>
      <c r="B53">
        <v>14</v>
      </c>
      <c r="C53">
        <v>20</v>
      </c>
      <c r="D53">
        <v>0</v>
      </c>
      <c r="E53">
        <v>8</v>
      </c>
      <c r="F53">
        <v>0</v>
      </c>
      <c r="G53">
        <v>0</v>
      </c>
      <c r="H53">
        <v>0</v>
      </c>
      <c r="I53">
        <v>315.10854039999998</v>
      </c>
      <c r="J53">
        <v>2351371</v>
      </c>
      <c r="K53">
        <v>2359609</v>
      </c>
      <c r="L53">
        <v>1949879</v>
      </c>
      <c r="M53">
        <v>2058292</v>
      </c>
      <c r="N53">
        <v>2150596</v>
      </c>
      <c r="O53">
        <v>1681879</v>
      </c>
    </row>
    <row r="54" spans="1:15" x14ac:dyDescent="0.25">
      <c r="A54">
        <v>53</v>
      </c>
      <c r="B54">
        <v>14</v>
      </c>
      <c r="C54">
        <v>20</v>
      </c>
      <c r="D54">
        <v>0</v>
      </c>
      <c r="E54">
        <v>9</v>
      </c>
      <c r="F54">
        <v>0</v>
      </c>
      <c r="G54">
        <v>0</v>
      </c>
      <c r="H54">
        <v>0</v>
      </c>
      <c r="I54">
        <v>331.103455</v>
      </c>
      <c r="J54">
        <v>2224098</v>
      </c>
      <c r="K54">
        <v>2260171</v>
      </c>
      <c r="L54">
        <v>2800141</v>
      </c>
      <c r="M54">
        <v>1403030</v>
      </c>
      <c r="N54">
        <v>1554105</v>
      </c>
      <c r="O54">
        <v>1415892</v>
      </c>
    </row>
    <row r="55" spans="1:15" x14ac:dyDescent="0.25">
      <c r="A55">
        <v>54</v>
      </c>
      <c r="B55">
        <v>14</v>
      </c>
      <c r="C55">
        <v>20</v>
      </c>
      <c r="D55">
        <v>0</v>
      </c>
      <c r="E55">
        <v>10</v>
      </c>
      <c r="F55">
        <v>0</v>
      </c>
      <c r="G55">
        <v>0</v>
      </c>
      <c r="H55">
        <v>0</v>
      </c>
      <c r="I55">
        <v>347.09836960000001</v>
      </c>
      <c r="J55">
        <v>9396263</v>
      </c>
      <c r="K55">
        <v>9573174</v>
      </c>
      <c r="L55">
        <v>8157607</v>
      </c>
      <c r="M55">
        <v>8854291</v>
      </c>
      <c r="N55">
        <v>9529805</v>
      </c>
      <c r="O55">
        <v>8925886</v>
      </c>
    </row>
    <row r="56" spans="1:15" x14ac:dyDescent="0.25">
      <c r="A56">
        <v>55</v>
      </c>
      <c r="B56">
        <v>14</v>
      </c>
      <c r="C56">
        <v>20</v>
      </c>
      <c r="D56">
        <v>0</v>
      </c>
      <c r="E56">
        <v>11</v>
      </c>
      <c r="F56">
        <v>0</v>
      </c>
      <c r="G56">
        <v>0</v>
      </c>
      <c r="H56">
        <v>0</v>
      </c>
      <c r="I56">
        <v>363.09328420000003</v>
      </c>
      <c r="J56">
        <v>2134598</v>
      </c>
      <c r="K56">
        <v>2092612</v>
      </c>
      <c r="L56">
        <v>1566760</v>
      </c>
      <c r="M56" t="s">
        <v>14</v>
      </c>
      <c r="N56" t="s">
        <v>14</v>
      </c>
      <c r="O56" t="s">
        <v>14</v>
      </c>
    </row>
    <row r="57" spans="1:15" x14ac:dyDescent="0.25">
      <c r="A57">
        <v>56</v>
      </c>
      <c r="B57">
        <v>14</v>
      </c>
      <c r="C57">
        <v>21</v>
      </c>
      <c r="D57">
        <v>3</v>
      </c>
      <c r="E57">
        <v>7</v>
      </c>
      <c r="F57">
        <v>0</v>
      </c>
      <c r="G57">
        <v>0</v>
      </c>
      <c r="H57">
        <v>0</v>
      </c>
      <c r="I57">
        <v>342.13067280000001</v>
      </c>
      <c r="J57">
        <v>2337895</v>
      </c>
      <c r="K57">
        <v>2687590</v>
      </c>
      <c r="L57">
        <v>2341487</v>
      </c>
      <c r="M57">
        <v>3188639</v>
      </c>
      <c r="N57">
        <v>3046591</v>
      </c>
      <c r="O57">
        <v>3163515</v>
      </c>
    </row>
    <row r="58" spans="1:15" x14ac:dyDescent="0.25">
      <c r="A58">
        <v>57</v>
      </c>
      <c r="B58">
        <v>14</v>
      </c>
      <c r="C58">
        <v>21</v>
      </c>
      <c r="D58">
        <v>3</v>
      </c>
      <c r="E58">
        <v>8</v>
      </c>
      <c r="F58">
        <v>0</v>
      </c>
      <c r="G58">
        <v>0</v>
      </c>
      <c r="H58">
        <v>0</v>
      </c>
      <c r="I58">
        <v>358.12558739999997</v>
      </c>
      <c r="J58">
        <v>1852162</v>
      </c>
      <c r="K58">
        <v>2062035</v>
      </c>
      <c r="L58">
        <v>1763907</v>
      </c>
      <c r="M58">
        <v>1657604</v>
      </c>
      <c r="N58">
        <v>1697297</v>
      </c>
      <c r="O58">
        <v>1486648</v>
      </c>
    </row>
    <row r="59" spans="1:15" x14ac:dyDescent="0.25">
      <c r="A59">
        <v>58</v>
      </c>
      <c r="B59">
        <v>14</v>
      </c>
      <c r="C59">
        <v>22</v>
      </c>
      <c r="D59">
        <v>0</v>
      </c>
      <c r="E59">
        <v>6</v>
      </c>
      <c r="F59">
        <v>1</v>
      </c>
      <c r="G59">
        <v>0</v>
      </c>
      <c r="H59">
        <v>0</v>
      </c>
      <c r="I59">
        <v>317.10643190000002</v>
      </c>
      <c r="J59">
        <v>5380650</v>
      </c>
      <c r="K59">
        <v>5182088</v>
      </c>
      <c r="L59">
        <v>5112600</v>
      </c>
      <c r="M59" t="s">
        <v>14</v>
      </c>
      <c r="N59" t="s">
        <v>14</v>
      </c>
      <c r="O59" t="s">
        <v>14</v>
      </c>
    </row>
    <row r="60" spans="1:15" x14ac:dyDescent="0.25">
      <c r="A60">
        <v>59</v>
      </c>
      <c r="B60">
        <v>14</v>
      </c>
      <c r="C60">
        <v>22</v>
      </c>
      <c r="D60">
        <v>0</v>
      </c>
      <c r="E60">
        <v>9</v>
      </c>
      <c r="F60">
        <v>0</v>
      </c>
      <c r="G60">
        <v>0</v>
      </c>
      <c r="H60">
        <v>0</v>
      </c>
      <c r="I60">
        <v>333.11910499999999</v>
      </c>
      <c r="J60">
        <v>3105688</v>
      </c>
      <c r="K60">
        <v>3701361</v>
      </c>
      <c r="L60">
        <v>3872724</v>
      </c>
      <c r="M60">
        <v>5767295</v>
      </c>
      <c r="N60">
        <v>5560432</v>
      </c>
      <c r="O60">
        <v>5036204</v>
      </c>
    </row>
    <row r="61" spans="1:15" x14ac:dyDescent="0.25">
      <c r="A61">
        <v>60</v>
      </c>
      <c r="B61">
        <v>14</v>
      </c>
      <c r="C61">
        <v>22</v>
      </c>
      <c r="D61">
        <v>0</v>
      </c>
      <c r="E61">
        <v>10</v>
      </c>
      <c r="F61">
        <v>0</v>
      </c>
      <c r="G61">
        <v>0</v>
      </c>
      <c r="H61">
        <v>0</v>
      </c>
      <c r="I61">
        <v>349.11401960000001</v>
      </c>
      <c r="J61">
        <v>1461933</v>
      </c>
      <c r="K61">
        <v>1464385</v>
      </c>
      <c r="L61">
        <v>1604063</v>
      </c>
      <c r="M61" t="s">
        <v>14</v>
      </c>
      <c r="N61" t="s">
        <v>14</v>
      </c>
      <c r="O61" t="s">
        <v>14</v>
      </c>
    </row>
    <row r="62" spans="1:15" x14ac:dyDescent="0.25">
      <c r="A62">
        <v>61</v>
      </c>
      <c r="B62">
        <v>14</v>
      </c>
      <c r="C62">
        <v>22</v>
      </c>
      <c r="D62">
        <v>0</v>
      </c>
      <c r="E62">
        <v>11</v>
      </c>
      <c r="F62">
        <v>0</v>
      </c>
      <c r="G62">
        <v>0</v>
      </c>
      <c r="H62">
        <v>0</v>
      </c>
      <c r="I62">
        <v>365.10893420000002</v>
      </c>
      <c r="J62">
        <v>2256195</v>
      </c>
      <c r="K62">
        <v>2612345</v>
      </c>
      <c r="L62">
        <v>2494092</v>
      </c>
      <c r="M62">
        <v>2197095</v>
      </c>
      <c r="N62">
        <v>2024492</v>
      </c>
      <c r="O62">
        <v>2117444</v>
      </c>
    </row>
    <row r="63" spans="1:15" x14ac:dyDescent="0.25">
      <c r="A63">
        <v>62</v>
      </c>
      <c r="B63">
        <v>14</v>
      </c>
      <c r="C63">
        <v>22</v>
      </c>
      <c r="D63">
        <v>0</v>
      </c>
      <c r="E63">
        <v>12</v>
      </c>
      <c r="F63">
        <v>0</v>
      </c>
      <c r="G63">
        <v>0</v>
      </c>
      <c r="H63">
        <v>0</v>
      </c>
      <c r="I63">
        <v>381.10384879999998</v>
      </c>
      <c r="J63">
        <v>3504189</v>
      </c>
      <c r="K63">
        <v>3241261</v>
      </c>
      <c r="L63">
        <v>3563638</v>
      </c>
      <c r="M63">
        <v>3578463</v>
      </c>
      <c r="N63">
        <v>2915821</v>
      </c>
      <c r="O63">
        <v>3313212</v>
      </c>
    </row>
    <row r="64" spans="1:15" x14ac:dyDescent="0.25">
      <c r="A64">
        <v>63</v>
      </c>
      <c r="B64">
        <v>14</v>
      </c>
      <c r="C64">
        <v>22</v>
      </c>
      <c r="D64">
        <v>0</v>
      </c>
      <c r="E64">
        <v>12</v>
      </c>
      <c r="F64">
        <v>1</v>
      </c>
      <c r="G64">
        <v>0</v>
      </c>
      <c r="H64">
        <v>0</v>
      </c>
      <c r="I64">
        <v>413.0759195</v>
      </c>
      <c r="J64">
        <v>3683440</v>
      </c>
      <c r="K64">
        <v>4368924</v>
      </c>
      <c r="L64">
        <v>3978011</v>
      </c>
      <c r="M64">
        <v>8162593</v>
      </c>
      <c r="N64">
        <v>7468039</v>
      </c>
      <c r="O64">
        <v>7167904</v>
      </c>
    </row>
    <row r="65" spans="1:15" x14ac:dyDescent="0.25">
      <c r="A65">
        <v>64</v>
      </c>
      <c r="B65">
        <v>14</v>
      </c>
      <c r="C65">
        <v>22</v>
      </c>
      <c r="D65">
        <v>0</v>
      </c>
      <c r="E65">
        <v>13</v>
      </c>
      <c r="F65">
        <v>0</v>
      </c>
      <c r="G65">
        <v>0</v>
      </c>
      <c r="H65">
        <v>0</v>
      </c>
      <c r="I65">
        <v>397.0987634</v>
      </c>
      <c r="J65">
        <v>2163651</v>
      </c>
      <c r="K65">
        <v>2249233</v>
      </c>
      <c r="L65">
        <v>2196945</v>
      </c>
      <c r="M65">
        <v>1606068</v>
      </c>
      <c r="N65">
        <v>1579428</v>
      </c>
      <c r="O65">
        <v>1654823</v>
      </c>
    </row>
    <row r="66" spans="1:15" x14ac:dyDescent="0.25">
      <c r="A66">
        <v>65</v>
      </c>
      <c r="B66">
        <v>14</v>
      </c>
      <c r="C66">
        <v>22</v>
      </c>
      <c r="D66">
        <v>2</v>
      </c>
      <c r="E66">
        <v>7</v>
      </c>
      <c r="F66">
        <v>0</v>
      </c>
      <c r="G66">
        <v>0</v>
      </c>
      <c r="H66">
        <v>0</v>
      </c>
      <c r="I66">
        <v>329.13542380000001</v>
      </c>
      <c r="J66" t="s">
        <v>14</v>
      </c>
      <c r="K66" t="s">
        <v>14</v>
      </c>
      <c r="L66" t="s">
        <v>14</v>
      </c>
      <c r="M66">
        <v>1726662</v>
      </c>
      <c r="N66">
        <v>1604632</v>
      </c>
      <c r="O66">
        <v>1812755</v>
      </c>
    </row>
    <row r="67" spans="1:15" x14ac:dyDescent="0.25">
      <c r="A67">
        <v>66</v>
      </c>
      <c r="B67">
        <v>14</v>
      </c>
      <c r="C67">
        <v>22</v>
      </c>
      <c r="D67">
        <v>2</v>
      </c>
      <c r="E67">
        <v>8</v>
      </c>
      <c r="F67">
        <v>0</v>
      </c>
      <c r="G67">
        <v>0</v>
      </c>
      <c r="H67">
        <v>0</v>
      </c>
      <c r="I67">
        <v>345.13033840000003</v>
      </c>
      <c r="J67">
        <v>2943435</v>
      </c>
      <c r="K67">
        <v>2824516</v>
      </c>
      <c r="L67">
        <v>2517387</v>
      </c>
      <c r="M67">
        <v>4126945</v>
      </c>
      <c r="N67">
        <v>4381634</v>
      </c>
      <c r="O67">
        <v>4384928</v>
      </c>
    </row>
    <row r="68" spans="1:15" x14ac:dyDescent="0.25">
      <c r="A68">
        <v>67</v>
      </c>
      <c r="B68">
        <v>14</v>
      </c>
      <c r="C68">
        <v>22</v>
      </c>
      <c r="D68">
        <v>4</v>
      </c>
      <c r="E68">
        <v>7</v>
      </c>
      <c r="F68">
        <v>0</v>
      </c>
      <c r="G68">
        <v>0</v>
      </c>
      <c r="H68">
        <v>0</v>
      </c>
      <c r="I68">
        <v>357.14157180000001</v>
      </c>
      <c r="J68" t="s">
        <v>14</v>
      </c>
      <c r="K68" t="s">
        <v>14</v>
      </c>
      <c r="L68" t="s">
        <v>14</v>
      </c>
      <c r="M68">
        <v>1570517</v>
      </c>
      <c r="N68">
        <v>2088175</v>
      </c>
      <c r="O68">
        <v>1495061</v>
      </c>
    </row>
    <row r="69" spans="1:15" x14ac:dyDescent="0.25">
      <c r="A69">
        <v>68</v>
      </c>
      <c r="B69">
        <v>14</v>
      </c>
      <c r="C69">
        <v>23</v>
      </c>
      <c r="D69">
        <v>1</v>
      </c>
      <c r="E69">
        <v>10</v>
      </c>
      <c r="F69">
        <v>0</v>
      </c>
      <c r="G69">
        <v>0</v>
      </c>
      <c r="H69">
        <v>0</v>
      </c>
      <c r="I69">
        <v>364.1249186</v>
      </c>
      <c r="J69">
        <v>1692621</v>
      </c>
      <c r="K69">
        <v>2263397</v>
      </c>
      <c r="L69">
        <v>1882466</v>
      </c>
      <c r="M69" t="s">
        <v>14</v>
      </c>
      <c r="N69" t="s">
        <v>14</v>
      </c>
      <c r="O69" t="s">
        <v>14</v>
      </c>
    </row>
    <row r="70" spans="1:15" x14ac:dyDescent="0.25">
      <c r="A70">
        <v>69</v>
      </c>
      <c r="B70">
        <v>14</v>
      </c>
      <c r="C70">
        <v>23</v>
      </c>
      <c r="D70">
        <v>3</v>
      </c>
      <c r="E70">
        <v>5</v>
      </c>
      <c r="F70">
        <v>0</v>
      </c>
      <c r="G70">
        <v>0</v>
      </c>
      <c r="H70">
        <v>0</v>
      </c>
      <c r="I70">
        <v>312.15649359999998</v>
      </c>
      <c r="J70" t="s">
        <v>14</v>
      </c>
      <c r="K70" t="s">
        <v>14</v>
      </c>
      <c r="L70" t="s">
        <v>14</v>
      </c>
      <c r="M70">
        <v>1815059</v>
      </c>
      <c r="N70">
        <v>2535642</v>
      </c>
      <c r="O70">
        <v>2094017</v>
      </c>
    </row>
    <row r="71" spans="1:15" x14ac:dyDescent="0.25">
      <c r="A71">
        <v>70</v>
      </c>
      <c r="B71">
        <v>14</v>
      </c>
      <c r="C71">
        <v>23</v>
      </c>
      <c r="D71">
        <v>3</v>
      </c>
      <c r="E71">
        <v>6</v>
      </c>
      <c r="F71">
        <v>0</v>
      </c>
      <c r="G71">
        <v>0</v>
      </c>
      <c r="H71">
        <v>0</v>
      </c>
      <c r="I71">
        <v>328.15140819999999</v>
      </c>
      <c r="J71">
        <v>3648392</v>
      </c>
      <c r="K71">
        <v>3806325</v>
      </c>
      <c r="L71">
        <v>3559819</v>
      </c>
      <c r="M71">
        <v>6040546</v>
      </c>
      <c r="N71">
        <v>6275149</v>
      </c>
      <c r="O71">
        <v>5902391</v>
      </c>
    </row>
    <row r="72" spans="1:15" x14ac:dyDescent="0.25">
      <c r="A72">
        <v>71</v>
      </c>
      <c r="B72">
        <v>14</v>
      </c>
      <c r="C72">
        <v>23</v>
      </c>
      <c r="D72">
        <v>3</v>
      </c>
      <c r="E72">
        <v>7</v>
      </c>
      <c r="F72">
        <v>0</v>
      </c>
      <c r="G72">
        <v>0</v>
      </c>
      <c r="H72">
        <v>0</v>
      </c>
      <c r="I72">
        <v>344.14632280000001</v>
      </c>
      <c r="J72">
        <v>2106535</v>
      </c>
      <c r="K72">
        <v>2131024</v>
      </c>
      <c r="L72">
        <v>2185858</v>
      </c>
      <c r="M72">
        <v>2663372</v>
      </c>
      <c r="N72">
        <v>3065538</v>
      </c>
      <c r="O72">
        <v>3021205</v>
      </c>
    </row>
    <row r="73" spans="1:15" x14ac:dyDescent="0.25">
      <c r="A73">
        <v>72</v>
      </c>
      <c r="B73">
        <v>14</v>
      </c>
      <c r="C73">
        <v>24</v>
      </c>
      <c r="D73">
        <v>0</v>
      </c>
      <c r="E73">
        <v>10</v>
      </c>
      <c r="F73">
        <v>0</v>
      </c>
      <c r="G73">
        <v>0</v>
      </c>
      <c r="H73">
        <v>0</v>
      </c>
      <c r="I73">
        <v>351.1296696</v>
      </c>
      <c r="J73">
        <v>2350925</v>
      </c>
      <c r="K73">
        <v>2418007</v>
      </c>
      <c r="L73">
        <v>2744355</v>
      </c>
      <c r="M73">
        <v>3789748</v>
      </c>
      <c r="N73">
        <v>3983911</v>
      </c>
      <c r="O73">
        <v>3479350</v>
      </c>
    </row>
    <row r="74" spans="1:15" x14ac:dyDescent="0.25">
      <c r="A74">
        <v>73</v>
      </c>
      <c r="B74">
        <v>14</v>
      </c>
      <c r="C74">
        <v>24</v>
      </c>
      <c r="D74">
        <v>0</v>
      </c>
      <c r="E74">
        <v>11</v>
      </c>
      <c r="F74">
        <v>0</v>
      </c>
      <c r="G74">
        <v>0</v>
      </c>
      <c r="H74">
        <v>0</v>
      </c>
      <c r="I74">
        <v>367.12458420000002</v>
      </c>
      <c r="J74">
        <v>2112065</v>
      </c>
      <c r="K74">
        <v>2350765</v>
      </c>
      <c r="L74">
        <v>2350317</v>
      </c>
      <c r="M74">
        <v>2396877</v>
      </c>
      <c r="N74">
        <v>2090114</v>
      </c>
      <c r="O74">
        <v>1893774</v>
      </c>
    </row>
    <row r="75" spans="1:15" x14ac:dyDescent="0.25">
      <c r="A75">
        <v>74</v>
      </c>
      <c r="B75">
        <v>14</v>
      </c>
      <c r="C75">
        <v>24</v>
      </c>
      <c r="D75">
        <v>0</v>
      </c>
      <c r="E75">
        <v>12</v>
      </c>
      <c r="F75">
        <v>0</v>
      </c>
      <c r="G75">
        <v>0</v>
      </c>
      <c r="H75">
        <v>0</v>
      </c>
      <c r="I75">
        <v>383.11949879999997</v>
      </c>
      <c r="J75">
        <v>3225822</v>
      </c>
      <c r="K75">
        <v>3605780</v>
      </c>
      <c r="L75">
        <v>3712634</v>
      </c>
      <c r="M75">
        <v>2347617</v>
      </c>
      <c r="N75">
        <v>2813427</v>
      </c>
      <c r="O75">
        <v>2313240</v>
      </c>
    </row>
    <row r="76" spans="1:15" x14ac:dyDescent="0.25">
      <c r="A76">
        <v>75</v>
      </c>
      <c r="B76">
        <v>14</v>
      </c>
      <c r="C76">
        <v>24</v>
      </c>
      <c r="D76">
        <v>4</v>
      </c>
      <c r="E76">
        <v>7</v>
      </c>
      <c r="F76">
        <v>0</v>
      </c>
      <c r="G76">
        <v>0</v>
      </c>
      <c r="H76">
        <v>0</v>
      </c>
      <c r="I76">
        <v>359.1572218</v>
      </c>
      <c r="J76" t="s">
        <v>14</v>
      </c>
      <c r="K76" t="s">
        <v>14</v>
      </c>
      <c r="L76" t="s">
        <v>14</v>
      </c>
      <c r="M76">
        <v>1677633</v>
      </c>
      <c r="N76">
        <v>1752386</v>
      </c>
      <c r="O76">
        <v>1632873</v>
      </c>
    </row>
    <row r="77" spans="1:15" x14ac:dyDescent="0.25">
      <c r="A77">
        <v>76</v>
      </c>
      <c r="B77">
        <v>14</v>
      </c>
      <c r="C77">
        <v>25</v>
      </c>
      <c r="D77">
        <v>0</v>
      </c>
      <c r="E77">
        <v>13</v>
      </c>
      <c r="F77">
        <v>0</v>
      </c>
      <c r="G77">
        <v>1</v>
      </c>
      <c r="H77">
        <v>0</v>
      </c>
      <c r="I77">
        <v>431.09599989999998</v>
      </c>
      <c r="J77" t="s">
        <v>14</v>
      </c>
      <c r="K77" t="s">
        <v>14</v>
      </c>
      <c r="L77" t="s">
        <v>14</v>
      </c>
      <c r="M77">
        <v>3428104</v>
      </c>
      <c r="N77">
        <v>4458347</v>
      </c>
      <c r="O77">
        <v>5283596</v>
      </c>
    </row>
    <row r="78" spans="1:15" x14ac:dyDescent="0.25">
      <c r="A78">
        <v>77</v>
      </c>
      <c r="B78">
        <v>14</v>
      </c>
      <c r="C78">
        <v>25</v>
      </c>
      <c r="D78">
        <v>3</v>
      </c>
      <c r="E78">
        <v>5</v>
      </c>
      <c r="F78">
        <v>0</v>
      </c>
      <c r="G78">
        <v>0</v>
      </c>
      <c r="H78">
        <v>0</v>
      </c>
      <c r="I78">
        <v>314.17214360000003</v>
      </c>
      <c r="J78">
        <v>1591177</v>
      </c>
      <c r="K78">
        <v>1408672</v>
      </c>
      <c r="L78">
        <v>1537302</v>
      </c>
      <c r="M78">
        <v>2541188</v>
      </c>
      <c r="N78">
        <v>2296615</v>
      </c>
      <c r="O78">
        <v>2303275</v>
      </c>
    </row>
    <row r="79" spans="1:15" x14ac:dyDescent="0.25">
      <c r="A79">
        <v>78</v>
      </c>
      <c r="B79">
        <v>14</v>
      </c>
      <c r="C79">
        <v>25</v>
      </c>
      <c r="D79">
        <v>3</v>
      </c>
      <c r="E79">
        <v>6</v>
      </c>
      <c r="F79">
        <v>0</v>
      </c>
      <c r="G79">
        <v>0</v>
      </c>
      <c r="H79">
        <v>0</v>
      </c>
      <c r="I79">
        <v>330.16705819999999</v>
      </c>
      <c r="J79">
        <v>2572318</v>
      </c>
      <c r="K79">
        <v>2554635</v>
      </c>
      <c r="L79">
        <v>2701630</v>
      </c>
      <c r="M79">
        <v>3242424</v>
      </c>
      <c r="N79">
        <v>3164145</v>
      </c>
      <c r="O79">
        <v>2756093</v>
      </c>
    </row>
    <row r="80" spans="1:15" x14ac:dyDescent="0.25">
      <c r="A80">
        <v>79</v>
      </c>
      <c r="B80">
        <v>14</v>
      </c>
      <c r="C80">
        <v>25</v>
      </c>
      <c r="D80">
        <v>3</v>
      </c>
      <c r="E80">
        <v>7</v>
      </c>
      <c r="F80">
        <v>0</v>
      </c>
      <c r="G80">
        <v>0</v>
      </c>
      <c r="H80">
        <v>0</v>
      </c>
      <c r="I80">
        <v>346.1619728</v>
      </c>
      <c r="J80">
        <v>5129988</v>
      </c>
      <c r="K80">
        <v>5327432</v>
      </c>
      <c r="L80">
        <v>4728997</v>
      </c>
      <c r="M80">
        <v>2489350</v>
      </c>
      <c r="N80">
        <v>2207443</v>
      </c>
      <c r="O80">
        <v>2191803</v>
      </c>
    </row>
    <row r="81" spans="1:15" x14ac:dyDescent="0.25">
      <c r="A81">
        <v>80</v>
      </c>
      <c r="B81">
        <v>14</v>
      </c>
      <c r="C81">
        <v>25</v>
      </c>
      <c r="D81">
        <v>3</v>
      </c>
      <c r="E81">
        <v>7</v>
      </c>
      <c r="F81">
        <v>1</v>
      </c>
      <c r="G81">
        <v>0</v>
      </c>
      <c r="H81">
        <v>0</v>
      </c>
      <c r="I81">
        <v>378.13404350000002</v>
      </c>
      <c r="J81" t="s">
        <v>14</v>
      </c>
      <c r="K81" t="s">
        <v>14</v>
      </c>
      <c r="L81" t="s">
        <v>14</v>
      </c>
      <c r="M81">
        <v>1599815</v>
      </c>
      <c r="N81">
        <v>1561300</v>
      </c>
      <c r="O81">
        <v>1562715</v>
      </c>
    </row>
    <row r="82" spans="1:15" x14ac:dyDescent="0.25">
      <c r="A82">
        <v>81</v>
      </c>
      <c r="B82">
        <v>14</v>
      </c>
      <c r="C82">
        <v>26</v>
      </c>
      <c r="D82">
        <v>0</v>
      </c>
      <c r="E82">
        <v>8</v>
      </c>
      <c r="F82">
        <v>0</v>
      </c>
      <c r="G82">
        <v>0</v>
      </c>
      <c r="H82">
        <v>0</v>
      </c>
      <c r="I82">
        <v>321.15549040000002</v>
      </c>
      <c r="J82" t="s">
        <v>14</v>
      </c>
      <c r="K82" t="s">
        <v>14</v>
      </c>
      <c r="L82" t="s">
        <v>14</v>
      </c>
      <c r="M82">
        <v>2122726</v>
      </c>
      <c r="N82">
        <v>3131126</v>
      </c>
      <c r="O82">
        <v>2030442</v>
      </c>
    </row>
    <row r="83" spans="1:15" x14ac:dyDescent="0.25">
      <c r="A83">
        <v>82</v>
      </c>
      <c r="B83">
        <v>14</v>
      </c>
      <c r="C83">
        <v>26</v>
      </c>
      <c r="D83">
        <v>0</v>
      </c>
      <c r="E83">
        <v>8</v>
      </c>
      <c r="F83">
        <v>1</v>
      </c>
      <c r="G83">
        <v>0</v>
      </c>
      <c r="H83">
        <v>0</v>
      </c>
      <c r="I83">
        <v>353.12756109999998</v>
      </c>
      <c r="J83" t="s">
        <v>14</v>
      </c>
      <c r="K83" t="s">
        <v>14</v>
      </c>
      <c r="L83" t="s">
        <v>14</v>
      </c>
      <c r="M83">
        <v>3765261</v>
      </c>
      <c r="N83">
        <v>4590687</v>
      </c>
      <c r="O83">
        <v>3957113</v>
      </c>
    </row>
    <row r="84" spans="1:15" x14ac:dyDescent="0.25">
      <c r="A84">
        <v>83</v>
      </c>
      <c r="B84">
        <v>14</v>
      </c>
      <c r="C84">
        <v>26</v>
      </c>
      <c r="D84">
        <v>0</v>
      </c>
      <c r="E84">
        <v>9</v>
      </c>
      <c r="F84">
        <v>1</v>
      </c>
      <c r="G84">
        <v>0</v>
      </c>
      <c r="H84">
        <v>0</v>
      </c>
      <c r="I84">
        <v>369.1224757</v>
      </c>
      <c r="J84" t="s">
        <v>14</v>
      </c>
      <c r="K84" t="s">
        <v>14</v>
      </c>
      <c r="L84" t="s">
        <v>14</v>
      </c>
      <c r="M84">
        <v>1964839</v>
      </c>
      <c r="N84">
        <v>2755280</v>
      </c>
      <c r="O84">
        <v>2214348</v>
      </c>
    </row>
    <row r="85" spans="1:15" x14ac:dyDescent="0.25">
      <c r="A85">
        <v>84</v>
      </c>
      <c r="B85">
        <v>14</v>
      </c>
      <c r="C85">
        <v>26</v>
      </c>
      <c r="D85">
        <v>0</v>
      </c>
      <c r="E85">
        <v>10</v>
      </c>
      <c r="F85">
        <v>1</v>
      </c>
      <c r="G85">
        <v>0</v>
      </c>
      <c r="H85">
        <v>0</v>
      </c>
      <c r="I85">
        <v>385.11739030000001</v>
      </c>
      <c r="J85">
        <v>4198753</v>
      </c>
      <c r="K85">
        <v>4539110</v>
      </c>
      <c r="L85">
        <v>3586148</v>
      </c>
      <c r="M85">
        <v>11992650</v>
      </c>
      <c r="N85">
        <v>8256483</v>
      </c>
      <c r="O85">
        <v>11736025</v>
      </c>
    </row>
    <row r="86" spans="1:15" x14ac:dyDescent="0.25">
      <c r="A86">
        <v>85</v>
      </c>
      <c r="B86">
        <v>14</v>
      </c>
      <c r="C86">
        <v>26</v>
      </c>
      <c r="D86">
        <v>0</v>
      </c>
      <c r="E86">
        <v>12</v>
      </c>
      <c r="F86">
        <v>1</v>
      </c>
      <c r="G86">
        <v>0</v>
      </c>
      <c r="H86">
        <v>0</v>
      </c>
      <c r="I86">
        <v>417.10721949999999</v>
      </c>
      <c r="J86">
        <v>2633302</v>
      </c>
      <c r="K86">
        <v>2150020</v>
      </c>
      <c r="L86">
        <v>2357025</v>
      </c>
      <c r="M86">
        <v>4179261</v>
      </c>
      <c r="N86">
        <v>4900979</v>
      </c>
      <c r="O86">
        <v>3593518</v>
      </c>
    </row>
    <row r="87" spans="1:15" x14ac:dyDescent="0.25">
      <c r="A87">
        <v>86</v>
      </c>
      <c r="B87">
        <v>14</v>
      </c>
      <c r="C87">
        <v>26</v>
      </c>
      <c r="D87">
        <v>0</v>
      </c>
      <c r="E87">
        <v>13</v>
      </c>
      <c r="F87">
        <v>1</v>
      </c>
      <c r="G87">
        <v>0</v>
      </c>
      <c r="H87">
        <v>0</v>
      </c>
      <c r="I87">
        <v>433.1021341</v>
      </c>
      <c r="J87">
        <v>1865045</v>
      </c>
      <c r="K87">
        <v>2136362</v>
      </c>
      <c r="L87">
        <v>1658809</v>
      </c>
      <c r="M87">
        <v>3540093</v>
      </c>
      <c r="N87">
        <v>3839756</v>
      </c>
      <c r="O87">
        <v>3385919</v>
      </c>
    </row>
    <row r="88" spans="1:15" x14ac:dyDescent="0.25">
      <c r="A88">
        <v>87</v>
      </c>
      <c r="B88">
        <v>14</v>
      </c>
      <c r="C88">
        <v>26</v>
      </c>
      <c r="D88">
        <v>4</v>
      </c>
      <c r="E88">
        <v>5</v>
      </c>
      <c r="F88">
        <v>0</v>
      </c>
      <c r="G88">
        <v>0</v>
      </c>
      <c r="H88">
        <v>0</v>
      </c>
      <c r="I88">
        <v>329.18304260000002</v>
      </c>
      <c r="J88" t="s">
        <v>14</v>
      </c>
      <c r="K88" t="s">
        <v>14</v>
      </c>
      <c r="L88" t="s">
        <v>14</v>
      </c>
      <c r="M88">
        <v>2084305</v>
      </c>
      <c r="N88">
        <v>1868578</v>
      </c>
      <c r="O88">
        <v>2015518</v>
      </c>
    </row>
    <row r="89" spans="1:15" x14ac:dyDescent="0.25">
      <c r="A89">
        <v>88</v>
      </c>
      <c r="B89">
        <v>14</v>
      </c>
      <c r="C89">
        <v>26</v>
      </c>
      <c r="D89">
        <v>4</v>
      </c>
      <c r="E89">
        <v>6</v>
      </c>
      <c r="F89">
        <v>0</v>
      </c>
      <c r="G89">
        <v>0</v>
      </c>
      <c r="H89">
        <v>0</v>
      </c>
      <c r="I89">
        <v>345.17795719999998</v>
      </c>
      <c r="J89">
        <v>2330073</v>
      </c>
      <c r="K89">
        <v>2351440</v>
      </c>
      <c r="L89">
        <v>2416024</v>
      </c>
      <c r="M89">
        <v>3332846</v>
      </c>
      <c r="N89">
        <v>3280334</v>
      </c>
      <c r="O89">
        <v>3127981</v>
      </c>
    </row>
    <row r="90" spans="1:15" x14ac:dyDescent="0.25">
      <c r="A90">
        <v>89</v>
      </c>
      <c r="B90">
        <v>14</v>
      </c>
      <c r="C90">
        <v>27</v>
      </c>
      <c r="D90">
        <v>3</v>
      </c>
      <c r="E90">
        <v>4</v>
      </c>
      <c r="F90">
        <v>0</v>
      </c>
      <c r="G90">
        <v>0</v>
      </c>
      <c r="H90">
        <v>0</v>
      </c>
      <c r="I90">
        <v>300.192879</v>
      </c>
      <c r="J90">
        <v>1920040</v>
      </c>
      <c r="K90">
        <v>1748110</v>
      </c>
      <c r="L90">
        <v>1875139</v>
      </c>
      <c r="M90">
        <v>3541891</v>
      </c>
      <c r="N90">
        <v>3889123</v>
      </c>
      <c r="O90">
        <v>3624519</v>
      </c>
    </row>
    <row r="91" spans="1:15" x14ac:dyDescent="0.25">
      <c r="A91">
        <v>90</v>
      </c>
      <c r="B91">
        <v>14</v>
      </c>
      <c r="C91">
        <v>27</v>
      </c>
      <c r="D91">
        <v>3</v>
      </c>
      <c r="E91">
        <v>5</v>
      </c>
      <c r="F91">
        <v>0</v>
      </c>
      <c r="G91">
        <v>0</v>
      </c>
      <c r="H91">
        <v>0</v>
      </c>
      <c r="I91">
        <v>316.18779360000002</v>
      </c>
      <c r="J91">
        <v>2493348</v>
      </c>
      <c r="K91">
        <v>2066157</v>
      </c>
      <c r="L91">
        <v>2605684</v>
      </c>
      <c r="M91">
        <v>3936771</v>
      </c>
      <c r="N91">
        <v>5186429</v>
      </c>
      <c r="O91">
        <v>3947168</v>
      </c>
    </row>
    <row r="92" spans="1:15" x14ac:dyDescent="0.25">
      <c r="A92">
        <v>91</v>
      </c>
      <c r="B92">
        <v>14</v>
      </c>
      <c r="C92">
        <v>27</v>
      </c>
      <c r="D92">
        <v>3</v>
      </c>
      <c r="E92">
        <v>6</v>
      </c>
      <c r="F92">
        <v>0</v>
      </c>
      <c r="G92">
        <v>0</v>
      </c>
      <c r="H92">
        <v>0</v>
      </c>
      <c r="I92">
        <v>332.18270819999998</v>
      </c>
      <c r="J92" t="s">
        <v>14</v>
      </c>
      <c r="K92" t="s">
        <v>14</v>
      </c>
      <c r="L92" t="s">
        <v>14</v>
      </c>
      <c r="M92">
        <v>2344858</v>
      </c>
      <c r="N92">
        <v>2516899</v>
      </c>
      <c r="O92">
        <v>1784271</v>
      </c>
    </row>
    <row r="93" spans="1:15" x14ac:dyDescent="0.25">
      <c r="A93">
        <v>92</v>
      </c>
      <c r="B93">
        <v>14</v>
      </c>
      <c r="C93">
        <v>27</v>
      </c>
      <c r="D93">
        <v>3</v>
      </c>
      <c r="E93">
        <v>6</v>
      </c>
      <c r="F93">
        <v>1</v>
      </c>
      <c r="G93">
        <v>0</v>
      </c>
      <c r="H93">
        <v>0</v>
      </c>
      <c r="I93">
        <v>364.1547789</v>
      </c>
      <c r="J93" t="s">
        <v>14</v>
      </c>
      <c r="K93" t="s">
        <v>14</v>
      </c>
      <c r="L93" t="s">
        <v>14</v>
      </c>
      <c r="M93">
        <v>1617475</v>
      </c>
      <c r="N93">
        <v>1921296</v>
      </c>
      <c r="O93">
        <v>1591853</v>
      </c>
    </row>
    <row r="94" spans="1:15" x14ac:dyDescent="0.25">
      <c r="A94">
        <v>93</v>
      </c>
      <c r="B94">
        <v>14</v>
      </c>
      <c r="C94">
        <v>27</v>
      </c>
      <c r="D94">
        <v>3</v>
      </c>
      <c r="E94">
        <v>7</v>
      </c>
      <c r="F94">
        <v>1</v>
      </c>
      <c r="G94">
        <v>0</v>
      </c>
      <c r="H94">
        <v>0</v>
      </c>
      <c r="I94">
        <v>380.14969350000001</v>
      </c>
      <c r="J94" t="s">
        <v>14</v>
      </c>
      <c r="K94" t="s">
        <v>14</v>
      </c>
      <c r="L94" t="s">
        <v>14</v>
      </c>
      <c r="M94">
        <v>1877349</v>
      </c>
      <c r="N94">
        <v>1891570</v>
      </c>
      <c r="O94">
        <v>1977172</v>
      </c>
    </row>
    <row r="95" spans="1:15" x14ac:dyDescent="0.25">
      <c r="A95">
        <v>94</v>
      </c>
      <c r="B95">
        <v>14</v>
      </c>
      <c r="C95">
        <v>28</v>
      </c>
      <c r="D95">
        <v>0</v>
      </c>
      <c r="E95">
        <v>6</v>
      </c>
      <c r="F95">
        <v>1</v>
      </c>
      <c r="G95">
        <v>0</v>
      </c>
      <c r="H95">
        <v>0</v>
      </c>
      <c r="I95">
        <v>323.1533819</v>
      </c>
      <c r="J95" t="s">
        <v>14</v>
      </c>
      <c r="K95" t="s">
        <v>14</v>
      </c>
      <c r="L95" t="s">
        <v>14</v>
      </c>
      <c r="M95">
        <v>2574732</v>
      </c>
      <c r="N95">
        <v>2705006</v>
      </c>
      <c r="O95">
        <v>2306308</v>
      </c>
    </row>
    <row r="96" spans="1:15" x14ac:dyDescent="0.25">
      <c r="A96">
        <v>95</v>
      </c>
      <c r="B96">
        <v>14</v>
      </c>
      <c r="C96">
        <v>30</v>
      </c>
      <c r="D96">
        <v>0</v>
      </c>
      <c r="E96">
        <v>5</v>
      </c>
      <c r="F96">
        <v>1</v>
      </c>
      <c r="G96">
        <v>0</v>
      </c>
      <c r="H96">
        <v>0</v>
      </c>
      <c r="I96">
        <v>309.17411729999998</v>
      </c>
      <c r="J96" t="s">
        <v>14</v>
      </c>
      <c r="K96" t="s">
        <v>14</v>
      </c>
      <c r="L96" t="s">
        <v>14</v>
      </c>
      <c r="M96">
        <v>3506439</v>
      </c>
      <c r="N96">
        <v>3205376</v>
      </c>
      <c r="O96">
        <v>2127551</v>
      </c>
    </row>
    <row r="97" spans="1:15" x14ac:dyDescent="0.25">
      <c r="A97">
        <v>96</v>
      </c>
      <c r="B97">
        <v>14</v>
      </c>
      <c r="C97">
        <v>31</v>
      </c>
      <c r="D97">
        <v>4</v>
      </c>
      <c r="E97">
        <v>4</v>
      </c>
      <c r="F97">
        <v>0</v>
      </c>
      <c r="G97">
        <v>1</v>
      </c>
      <c r="H97">
        <v>0</v>
      </c>
      <c r="I97">
        <v>349.20101449999999</v>
      </c>
      <c r="J97">
        <v>6110921</v>
      </c>
      <c r="K97">
        <v>6841688</v>
      </c>
      <c r="L97">
        <v>6569976</v>
      </c>
      <c r="M97">
        <v>9856376</v>
      </c>
      <c r="N97">
        <v>12347404</v>
      </c>
      <c r="O97">
        <v>9767182</v>
      </c>
    </row>
    <row r="98" spans="1:15" x14ac:dyDescent="0.25">
      <c r="A98">
        <v>97</v>
      </c>
      <c r="B98">
        <v>15</v>
      </c>
      <c r="C98">
        <v>10</v>
      </c>
      <c r="D98">
        <v>0</v>
      </c>
      <c r="E98">
        <v>8</v>
      </c>
      <c r="F98">
        <v>0</v>
      </c>
      <c r="G98">
        <v>0</v>
      </c>
      <c r="H98">
        <v>0</v>
      </c>
      <c r="I98">
        <v>317.03029040000001</v>
      </c>
      <c r="J98">
        <v>1844255</v>
      </c>
      <c r="K98">
        <v>1823867</v>
      </c>
      <c r="L98">
        <v>1647882</v>
      </c>
      <c r="M98" t="s">
        <v>14</v>
      </c>
      <c r="N98" t="s">
        <v>14</v>
      </c>
      <c r="O98" t="s">
        <v>14</v>
      </c>
    </row>
    <row r="99" spans="1:15" x14ac:dyDescent="0.25">
      <c r="A99">
        <v>98</v>
      </c>
      <c r="B99">
        <v>15</v>
      </c>
      <c r="C99">
        <v>10</v>
      </c>
      <c r="D99">
        <v>0</v>
      </c>
      <c r="E99">
        <v>9</v>
      </c>
      <c r="F99">
        <v>0</v>
      </c>
      <c r="G99">
        <v>0</v>
      </c>
      <c r="H99">
        <v>0</v>
      </c>
      <c r="I99">
        <v>333.02520500000003</v>
      </c>
      <c r="J99">
        <v>3117443</v>
      </c>
      <c r="K99">
        <v>2946653</v>
      </c>
      <c r="L99">
        <v>3399103</v>
      </c>
      <c r="M99" t="s">
        <v>14</v>
      </c>
      <c r="N99" t="s">
        <v>14</v>
      </c>
      <c r="O99" t="s">
        <v>14</v>
      </c>
    </row>
    <row r="100" spans="1:15" x14ac:dyDescent="0.25">
      <c r="A100">
        <v>99</v>
      </c>
      <c r="B100">
        <v>15</v>
      </c>
      <c r="C100">
        <v>10</v>
      </c>
      <c r="D100">
        <v>0</v>
      </c>
      <c r="E100">
        <v>10</v>
      </c>
      <c r="F100">
        <v>0</v>
      </c>
      <c r="G100">
        <v>0</v>
      </c>
      <c r="H100">
        <v>0</v>
      </c>
      <c r="I100">
        <v>349.02011959999999</v>
      </c>
      <c r="J100">
        <v>4771470</v>
      </c>
      <c r="K100">
        <v>4616488</v>
      </c>
      <c r="L100">
        <v>4309956</v>
      </c>
      <c r="M100" t="s">
        <v>14</v>
      </c>
      <c r="N100" t="s">
        <v>14</v>
      </c>
      <c r="O100" t="s">
        <v>14</v>
      </c>
    </row>
    <row r="101" spans="1:15" x14ac:dyDescent="0.25">
      <c r="A101">
        <v>100</v>
      </c>
      <c r="B101">
        <v>15</v>
      </c>
      <c r="C101">
        <v>10</v>
      </c>
      <c r="D101">
        <v>0</v>
      </c>
      <c r="E101">
        <v>11</v>
      </c>
      <c r="F101">
        <v>0</v>
      </c>
      <c r="G101">
        <v>0</v>
      </c>
      <c r="H101">
        <v>0</v>
      </c>
      <c r="I101">
        <v>365.0150342</v>
      </c>
      <c r="J101">
        <v>4629791</v>
      </c>
      <c r="K101">
        <v>4674143</v>
      </c>
      <c r="L101">
        <v>5160560</v>
      </c>
      <c r="M101" t="s">
        <v>14</v>
      </c>
      <c r="N101" t="s">
        <v>14</v>
      </c>
      <c r="O101" t="s">
        <v>14</v>
      </c>
    </row>
    <row r="102" spans="1:15" x14ac:dyDescent="0.25">
      <c r="A102">
        <v>101</v>
      </c>
      <c r="B102">
        <v>15</v>
      </c>
      <c r="C102">
        <v>10</v>
      </c>
      <c r="D102">
        <v>0</v>
      </c>
      <c r="E102">
        <v>12</v>
      </c>
      <c r="F102">
        <v>0</v>
      </c>
      <c r="G102">
        <v>0</v>
      </c>
      <c r="H102">
        <v>0</v>
      </c>
      <c r="I102">
        <v>381.00994880000002</v>
      </c>
      <c r="J102">
        <v>2958365</v>
      </c>
      <c r="K102">
        <v>2538262</v>
      </c>
      <c r="L102">
        <v>2810974</v>
      </c>
      <c r="M102" t="s">
        <v>14</v>
      </c>
      <c r="N102" t="s">
        <v>14</v>
      </c>
      <c r="O102" t="s">
        <v>14</v>
      </c>
    </row>
    <row r="103" spans="1:15" x14ac:dyDescent="0.25">
      <c r="A103">
        <v>102</v>
      </c>
      <c r="B103">
        <v>15</v>
      </c>
      <c r="C103">
        <v>12</v>
      </c>
      <c r="D103">
        <v>0</v>
      </c>
      <c r="E103">
        <v>8</v>
      </c>
      <c r="F103">
        <v>0</v>
      </c>
      <c r="G103">
        <v>0</v>
      </c>
      <c r="H103">
        <v>0</v>
      </c>
      <c r="I103">
        <v>319.04594040000001</v>
      </c>
      <c r="J103">
        <v>2910544</v>
      </c>
      <c r="K103">
        <v>2488790</v>
      </c>
      <c r="L103">
        <v>3025017</v>
      </c>
      <c r="M103" t="s">
        <v>14</v>
      </c>
      <c r="N103" t="s">
        <v>14</v>
      </c>
      <c r="O103" t="s">
        <v>14</v>
      </c>
    </row>
    <row r="104" spans="1:15" x14ac:dyDescent="0.25">
      <c r="A104">
        <v>103</v>
      </c>
      <c r="B104">
        <v>15</v>
      </c>
      <c r="C104">
        <v>12</v>
      </c>
      <c r="D104">
        <v>0</v>
      </c>
      <c r="E104">
        <v>9</v>
      </c>
      <c r="F104">
        <v>0</v>
      </c>
      <c r="G104">
        <v>0</v>
      </c>
      <c r="H104">
        <v>0</v>
      </c>
      <c r="I104">
        <v>335.04085500000002</v>
      </c>
      <c r="J104">
        <v>4726608</v>
      </c>
      <c r="K104">
        <v>5133327</v>
      </c>
      <c r="L104">
        <v>5528979</v>
      </c>
      <c r="M104" t="s">
        <v>14</v>
      </c>
      <c r="N104" t="s">
        <v>14</v>
      </c>
      <c r="O104" t="s">
        <v>14</v>
      </c>
    </row>
    <row r="105" spans="1:15" x14ac:dyDescent="0.25">
      <c r="A105">
        <v>104</v>
      </c>
      <c r="B105">
        <v>15</v>
      </c>
      <c r="C105">
        <v>12</v>
      </c>
      <c r="D105">
        <v>0</v>
      </c>
      <c r="E105">
        <v>10</v>
      </c>
      <c r="F105">
        <v>0</v>
      </c>
      <c r="G105">
        <v>0</v>
      </c>
      <c r="H105">
        <v>0</v>
      </c>
      <c r="I105">
        <v>351.03576959999998</v>
      </c>
      <c r="J105">
        <v>7064877</v>
      </c>
      <c r="K105">
        <v>7675710</v>
      </c>
      <c r="L105">
        <v>7721480</v>
      </c>
      <c r="M105" t="s">
        <v>14</v>
      </c>
      <c r="N105" t="s">
        <v>14</v>
      </c>
      <c r="O105" t="s">
        <v>14</v>
      </c>
    </row>
    <row r="106" spans="1:15" x14ac:dyDescent="0.25">
      <c r="A106">
        <v>105</v>
      </c>
      <c r="B106">
        <v>15</v>
      </c>
      <c r="C106">
        <v>12</v>
      </c>
      <c r="D106">
        <v>0</v>
      </c>
      <c r="E106">
        <v>11</v>
      </c>
      <c r="F106">
        <v>0</v>
      </c>
      <c r="G106">
        <v>0</v>
      </c>
      <c r="H106">
        <v>0</v>
      </c>
      <c r="I106">
        <v>367.0306842</v>
      </c>
      <c r="J106">
        <v>7189534</v>
      </c>
      <c r="K106">
        <v>7620755</v>
      </c>
      <c r="L106">
        <v>7654609</v>
      </c>
      <c r="M106" t="s">
        <v>14</v>
      </c>
      <c r="N106" t="s">
        <v>14</v>
      </c>
      <c r="O106" t="s">
        <v>14</v>
      </c>
    </row>
    <row r="107" spans="1:15" x14ac:dyDescent="0.25">
      <c r="A107">
        <v>106</v>
      </c>
      <c r="B107">
        <v>15</v>
      </c>
      <c r="C107">
        <v>12</v>
      </c>
      <c r="D107">
        <v>0</v>
      </c>
      <c r="E107">
        <v>12</v>
      </c>
      <c r="F107">
        <v>0</v>
      </c>
      <c r="G107">
        <v>0</v>
      </c>
      <c r="H107">
        <v>0</v>
      </c>
      <c r="I107">
        <v>383.02559880000001</v>
      </c>
      <c r="J107">
        <v>4362943</v>
      </c>
      <c r="K107">
        <v>4103422</v>
      </c>
      <c r="L107">
        <v>4195938</v>
      </c>
      <c r="M107" t="s">
        <v>14</v>
      </c>
      <c r="N107" t="s">
        <v>14</v>
      </c>
      <c r="O107" t="s">
        <v>14</v>
      </c>
    </row>
    <row r="108" spans="1:15" x14ac:dyDescent="0.25">
      <c r="A108">
        <v>107</v>
      </c>
      <c r="B108">
        <v>15</v>
      </c>
      <c r="C108">
        <v>12</v>
      </c>
      <c r="D108">
        <v>0</v>
      </c>
      <c r="E108">
        <v>13</v>
      </c>
      <c r="F108">
        <v>0</v>
      </c>
      <c r="G108">
        <v>0</v>
      </c>
      <c r="H108">
        <v>0</v>
      </c>
      <c r="I108">
        <v>399.02051340000003</v>
      </c>
      <c r="J108">
        <v>1982777</v>
      </c>
      <c r="K108">
        <v>1711412</v>
      </c>
      <c r="L108">
        <v>2307823</v>
      </c>
      <c r="M108" t="s">
        <v>14</v>
      </c>
      <c r="N108" t="s">
        <v>14</v>
      </c>
      <c r="O108" t="s">
        <v>14</v>
      </c>
    </row>
    <row r="109" spans="1:15" x14ac:dyDescent="0.25">
      <c r="A109">
        <v>108</v>
      </c>
      <c r="B109">
        <v>15</v>
      </c>
      <c r="C109">
        <v>14</v>
      </c>
      <c r="D109">
        <v>0</v>
      </c>
      <c r="E109">
        <v>8</v>
      </c>
      <c r="F109">
        <v>0</v>
      </c>
      <c r="G109">
        <v>0</v>
      </c>
      <c r="H109">
        <v>0</v>
      </c>
      <c r="I109">
        <v>321.0615904</v>
      </c>
      <c r="J109">
        <v>4031120</v>
      </c>
      <c r="K109">
        <v>3297083</v>
      </c>
      <c r="L109">
        <v>3918324</v>
      </c>
      <c r="M109" t="s">
        <v>14</v>
      </c>
      <c r="N109" t="s">
        <v>14</v>
      </c>
      <c r="O109" t="s">
        <v>14</v>
      </c>
    </row>
    <row r="110" spans="1:15" x14ac:dyDescent="0.25">
      <c r="A110">
        <v>109</v>
      </c>
      <c r="B110">
        <v>15</v>
      </c>
      <c r="C110">
        <v>14</v>
      </c>
      <c r="D110">
        <v>0</v>
      </c>
      <c r="E110">
        <v>9</v>
      </c>
      <c r="F110">
        <v>0</v>
      </c>
      <c r="G110">
        <v>0</v>
      </c>
      <c r="H110">
        <v>0</v>
      </c>
      <c r="I110">
        <v>337.05650500000002</v>
      </c>
      <c r="J110">
        <v>7051572</v>
      </c>
      <c r="K110">
        <v>6731213</v>
      </c>
      <c r="L110">
        <v>7309172</v>
      </c>
      <c r="M110">
        <v>2119772</v>
      </c>
      <c r="N110">
        <v>1611504</v>
      </c>
      <c r="O110">
        <v>1504872</v>
      </c>
    </row>
    <row r="111" spans="1:15" x14ac:dyDescent="0.25">
      <c r="A111">
        <v>110</v>
      </c>
      <c r="B111">
        <v>15</v>
      </c>
      <c r="C111">
        <v>14</v>
      </c>
      <c r="D111">
        <v>0</v>
      </c>
      <c r="E111">
        <v>10</v>
      </c>
      <c r="F111">
        <v>0</v>
      </c>
      <c r="G111">
        <v>0</v>
      </c>
      <c r="H111">
        <v>0</v>
      </c>
      <c r="I111">
        <v>353.05141959999997</v>
      </c>
      <c r="J111">
        <v>8333282</v>
      </c>
      <c r="K111">
        <v>9378141</v>
      </c>
      <c r="L111">
        <v>9395285</v>
      </c>
      <c r="M111" t="s">
        <v>14</v>
      </c>
      <c r="N111" t="s">
        <v>14</v>
      </c>
      <c r="O111" t="s">
        <v>14</v>
      </c>
    </row>
    <row r="112" spans="1:15" x14ac:dyDescent="0.25">
      <c r="A112">
        <v>111</v>
      </c>
      <c r="B112">
        <v>15</v>
      </c>
      <c r="C112">
        <v>14</v>
      </c>
      <c r="D112">
        <v>0</v>
      </c>
      <c r="E112">
        <v>11</v>
      </c>
      <c r="F112">
        <v>0</v>
      </c>
      <c r="G112">
        <v>0</v>
      </c>
      <c r="H112">
        <v>0</v>
      </c>
      <c r="I112">
        <v>369.04633419999999</v>
      </c>
      <c r="J112">
        <v>8738587</v>
      </c>
      <c r="K112">
        <v>8833731</v>
      </c>
      <c r="L112">
        <v>8867629</v>
      </c>
      <c r="M112" t="s">
        <v>14</v>
      </c>
      <c r="N112" t="s">
        <v>14</v>
      </c>
      <c r="O112" t="s">
        <v>14</v>
      </c>
    </row>
    <row r="113" spans="1:15" x14ac:dyDescent="0.25">
      <c r="A113">
        <v>112</v>
      </c>
      <c r="B113">
        <v>15</v>
      </c>
      <c r="C113">
        <v>14</v>
      </c>
      <c r="D113">
        <v>0</v>
      </c>
      <c r="E113">
        <v>12</v>
      </c>
      <c r="F113">
        <v>0</v>
      </c>
      <c r="G113">
        <v>0</v>
      </c>
      <c r="H113">
        <v>0</v>
      </c>
      <c r="I113">
        <v>385.04124880000001</v>
      </c>
      <c r="J113">
        <v>5026121</v>
      </c>
      <c r="K113">
        <v>4783828</v>
      </c>
      <c r="L113">
        <v>4569170</v>
      </c>
      <c r="M113" t="s">
        <v>14</v>
      </c>
      <c r="N113" t="s">
        <v>14</v>
      </c>
      <c r="O113" t="s">
        <v>14</v>
      </c>
    </row>
    <row r="114" spans="1:15" x14ac:dyDescent="0.25">
      <c r="A114">
        <v>113</v>
      </c>
      <c r="B114">
        <v>15</v>
      </c>
      <c r="C114">
        <v>14</v>
      </c>
      <c r="D114">
        <v>0</v>
      </c>
      <c r="E114">
        <v>13</v>
      </c>
      <c r="F114">
        <v>0</v>
      </c>
      <c r="G114">
        <v>0</v>
      </c>
      <c r="H114">
        <v>0</v>
      </c>
      <c r="I114">
        <v>401.03616340000002</v>
      </c>
      <c r="J114">
        <v>1731730</v>
      </c>
      <c r="K114">
        <v>2082375</v>
      </c>
      <c r="L114">
        <v>2219255</v>
      </c>
      <c r="M114" t="s">
        <v>14</v>
      </c>
      <c r="N114" t="s">
        <v>14</v>
      </c>
      <c r="O114" t="s">
        <v>14</v>
      </c>
    </row>
    <row r="115" spans="1:15" x14ac:dyDescent="0.25">
      <c r="A115">
        <v>114</v>
      </c>
      <c r="B115">
        <v>15</v>
      </c>
      <c r="C115">
        <v>16</v>
      </c>
      <c r="D115">
        <v>0</v>
      </c>
      <c r="E115">
        <v>7</v>
      </c>
      <c r="F115">
        <v>0</v>
      </c>
      <c r="G115">
        <v>0</v>
      </c>
      <c r="H115">
        <v>0</v>
      </c>
      <c r="I115">
        <v>307.08232579999998</v>
      </c>
      <c r="J115">
        <v>1769742</v>
      </c>
      <c r="K115">
        <v>1727061</v>
      </c>
      <c r="L115">
        <v>1563294</v>
      </c>
      <c r="M115" t="s">
        <v>14</v>
      </c>
      <c r="N115" t="s">
        <v>14</v>
      </c>
      <c r="O115" t="s">
        <v>14</v>
      </c>
    </row>
    <row r="116" spans="1:15" x14ac:dyDescent="0.25">
      <c r="A116">
        <v>115</v>
      </c>
      <c r="B116">
        <v>15</v>
      </c>
      <c r="C116">
        <v>16</v>
      </c>
      <c r="D116">
        <v>0</v>
      </c>
      <c r="E116">
        <v>8</v>
      </c>
      <c r="F116">
        <v>0</v>
      </c>
      <c r="G116">
        <v>0</v>
      </c>
      <c r="H116">
        <v>0</v>
      </c>
      <c r="I116">
        <v>323.07724039999999</v>
      </c>
      <c r="J116">
        <v>5002210</v>
      </c>
      <c r="K116">
        <v>4549802</v>
      </c>
      <c r="L116">
        <v>4768635</v>
      </c>
      <c r="M116">
        <v>2300028</v>
      </c>
      <c r="N116">
        <v>2576991</v>
      </c>
      <c r="O116">
        <v>2355956</v>
      </c>
    </row>
    <row r="117" spans="1:15" x14ac:dyDescent="0.25">
      <c r="A117">
        <v>116</v>
      </c>
      <c r="B117">
        <v>15</v>
      </c>
      <c r="C117">
        <v>16</v>
      </c>
      <c r="D117">
        <v>0</v>
      </c>
      <c r="E117">
        <v>9</v>
      </c>
      <c r="F117">
        <v>0</v>
      </c>
      <c r="G117">
        <v>0</v>
      </c>
      <c r="H117">
        <v>0</v>
      </c>
      <c r="I117">
        <v>339.07215500000001</v>
      </c>
      <c r="J117">
        <v>6949681</v>
      </c>
      <c r="K117">
        <v>7035799</v>
      </c>
      <c r="L117">
        <v>6533476</v>
      </c>
      <c r="M117">
        <v>2612842</v>
      </c>
      <c r="N117">
        <v>2538446</v>
      </c>
      <c r="O117">
        <v>2718307</v>
      </c>
    </row>
    <row r="118" spans="1:15" x14ac:dyDescent="0.25">
      <c r="A118">
        <v>117</v>
      </c>
      <c r="B118">
        <v>15</v>
      </c>
      <c r="C118">
        <v>16</v>
      </c>
      <c r="D118">
        <v>0</v>
      </c>
      <c r="E118">
        <v>10</v>
      </c>
      <c r="F118">
        <v>0</v>
      </c>
      <c r="G118">
        <v>0</v>
      </c>
      <c r="H118">
        <v>0</v>
      </c>
      <c r="I118">
        <v>355.06706960000002</v>
      </c>
      <c r="J118">
        <v>8714922</v>
      </c>
      <c r="K118">
        <v>8835972</v>
      </c>
      <c r="L118">
        <v>8898220</v>
      </c>
      <c r="M118">
        <v>2200666</v>
      </c>
      <c r="N118">
        <v>2009232</v>
      </c>
      <c r="O118">
        <v>1976241</v>
      </c>
    </row>
    <row r="119" spans="1:15" x14ac:dyDescent="0.25">
      <c r="A119">
        <v>118</v>
      </c>
      <c r="B119">
        <v>15</v>
      </c>
      <c r="C119">
        <v>16</v>
      </c>
      <c r="D119">
        <v>0</v>
      </c>
      <c r="E119">
        <v>11</v>
      </c>
      <c r="F119">
        <v>0</v>
      </c>
      <c r="G119">
        <v>0</v>
      </c>
      <c r="H119">
        <v>0</v>
      </c>
      <c r="I119">
        <v>371.06198419999998</v>
      </c>
      <c r="J119">
        <v>8684052</v>
      </c>
      <c r="K119">
        <v>8680685</v>
      </c>
      <c r="L119">
        <v>8083842</v>
      </c>
      <c r="M119" t="s">
        <v>14</v>
      </c>
      <c r="N119" t="s">
        <v>14</v>
      </c>
      <c r="O119" t="s">
        <v>14</v>
      </c>
    </row>
    <row r="120" spans="1:15" x14ac:dyDescent="0.25">
      <c r="A120">
        <v>119</v>
      </c>
      <c r="B120">
        <v>15</v>
      </c>
      <c r="C120">
        <v>16</v>
      </c>
      <c r="D120">
        <v>0</v>
      </c>
      <c r="E120">
        <v>12</v>
      </c>
      <c r="F120">
        <v>0</v>
      </c>
      <c r="G120">
        <v>0</v>
      </c>
      <c r="H120">
        <v>0</v>
      </c>
      <c r="I120">
        <v>387.0568988</v>
      </c>
      <c r="J120">
        <v>4741046</v>
      </c>
      <c r="K120">
        <v>4689048</v>
      </c>
      <c r="L120">
        <v>4787755</v>
      </c>
      <c r="M120" t="s">
        <v>14</v>
      </c>
      <c r="N120" t="s">
        <v>14</v>
      </c>
      <c r="O120" t="s">
        <v>14</v>
      </c>
    </row>
    <row r="121" spans="1:15" x14ac:dyDescent="0.25">
      <c r="A121">
        <v>120</v>
      </c>
      <c r="B121">
        <v>15</v>
      </c>
      <c r="C121">
        <v>16</v>
      </c>
      <c r="D121">
        <v>0</v>
      </c>
      <c r="E121">
        <v>13</v>
      </c>
      <c r="F121">
        <v>0</v>
      </c>
      <c r="G121">
        <v>0</v>
      </c>
      <c r="H121">
        <v>0</v>
      </c>
      <c r="I121">
        <v>403.05181340000001</v>
      </c>
      <c r="J121">
        <v>1771191</v>
      </c>
      <c r="K121">
        <v>1673018</v>
      </c>
      <c r="L121">
        <v>1913562</v>
      </c>
      <c r="M121" t="s">
        <v>14</v>
      </c>
      <c r="N121" t="s">
        <v>14</v>
      </c>
      <c r="O121" t="s">
        <v>14</v>
      </c>
    </row>
    <row r="122" spans="1:15" x14ac:dyDescent="0.25">
      <c r="A122">
        <v>121</v>
      </c>
      <c r="B122">
        <v>15</v>
      </c>
      <c r="C122">
        <v>18</v>
      </c>
      <c r="D122">
        <v>0</v>
      </c>
      <c r="E122">
        <v>7</v>
      </c>
      <c r="F122">
        <v>0</v>
      </c>
      <c r="G122">
        <v>0</v>
      </c>
      <c r="H122">
        <v>0</v>
      </c>
      <c r="I122">
        <v>309.09797579999997</v>
      </c>
      <c r="J122">
        <v>2317052</v>
      </c>
      <c r="K122">
        <v>1897858</v>
      </c>
      <c r="L122">
        <v>2524117</v>
      </c>
      <c r="M122">
        <v>2479866</v>
      </c>
      <c r="N122">
        <v>2621941</v>
      </c>
      <c r="O122">
        <v>2042290</v>
      </c>
    </row>
    <row r="123" spans="1:15" x14ac:dyDescent="0.25">
      <c r="A123">
        <v>122</v>
      </c>
      <c r="B123">
        <v>15</v>
      </c>
      <c r="C123">
        <v>18</v>
      </c>
      <c r="D123">
        <v>0</v>
      </c>
      <c r="E123">
        <v>8</v>
      </c>
      <c r="F123">
        <v>0</v>
      </c>
      <c r="G123">
        <v>0</v>
      </c>
      <c r="H123">
        <v>0</v>
      </c>
      <c r="I123">
        <v>325.09289039999999</v>
      </c>
      <c r="J123">
        <v>4798278</v>
      </c>
      <c r="K123">
        <v>4311588</v>
      </c>
      <c r="L123">
        <v>4524815</v>
      </c>
      <c r="M123">
        <v>3805490</v>
      </c>
      <c r="N123">
        <v>3870694</v>
      </c>
      <c r="O123">
        <v>3909532</v>
      </c>
    </row>
    <row r="124" spans="1:15" x14ac:dyDescent="0.25">
      <c r="A124">
        <v>123</v>
      </c>
      <c r="B124">
        <v>15</v>
      </c>
      <c r="C124">
        <v>18</v>
      </c>
      <c r="D124">
        <v>0</v>
      </c>
      <c r="E124">
        <v>9</v>
      </c>
      <c r="F124">
        <v>0</v>
      </c>
      <c r="G124">
        <v>0</v>
      </c>
      <c r="H124">
        <v>0</v>
      </c>
      <c r="I124">
        <v>341.087805</v>
      </c>
      <c r="J124">
        <v>6113608</v>
      </c>
      <c r="K124">
        <v>6539629</v>
      </c>
      <c r="L124">
        <v>6841185</v>
      </c>
      <c r="M124">
        <v>3530372</v>
      </c>
      <c r="N124">
        <v>2226619</v>
      </c>
      <c r="O124">
        <v>2728042</v>
      </c>
    </row>
    <row r="125" spans="1:15" x14ac:dyDescent="0.25">
      <c r="A125">
        <v>124</v>
      </c>
      <c r="B125">
        <v>15</v>
      </c>
      <c r="C125">
        <v>18</v>
      </c>
      <c r="D125">
        <v>0</v>
      </c>
      <c r="E125">
        <v>10</v>
      </c>
      <c r="F125">
        <v>0</v>
      </c>
      <c r="G125">
        <v>0</v>
      </c>
      <c r="H125">
        <v>0</v>
      </c>
      <c r="I125">
        <v>357.08271960000002</v>
      </c>
      <c r="J125">
        <v>6994307</v>
      </c>
      <c r="K125">
        <v>7270833</v>
      </c>
      <c r="L125">
        <v>7388424</v>
      </c>
      <c r="M125">
        <v>2842307</v>
      </c>
      <c r="N125">
        <v>2516189</v>
      </c>
      <c r="O125">
        <v>2605059</v>
      </c>
    </row>
    <row r="126" spans="1:15" x14ac:dyDescent="0.25">
      <c r="A126">
        <v>125</v>
      </c>
      <c r="B126">
        <v>15</v>
      </c>
      <c r="C126">
        <v>18</v>
      </c>
      <c r="D126">
        <v>0</v>
      </c>
      <c r="E126">
        <v>11</v>
      </c>
      <c r="F126">
        <v>0</v>
      </c>
      <c r="G126">
        <v>0</v>
      </c>
      <c r="H126">
        <v>0</v>
      </c>
      <c r="I126">
        <v>373.07763419999998</v>
      </c>
      <c r="J126">
        <v>6666502</v>
      </c>
      <c r="K126">
        <v>6706961</v>
      </c>
      <c r="L126">
        <v>6470606</v>
      </c>
      <c r="M126" t="s">
        <v>14</v>
      </c>
      <c r="N126" t="s">
        <v>14</v>
      </c>
      <c r="O126" t="s">
        <v>14</v>
      </c>
    </row>
    <row r="127" spans="1:15" x14ac:dyDescent="0.25">
      <c r="A127">
        <v>126</v>
      </c>
      <c r="B127">
        <v>15</v>
      </c>
      <c r="C127">
        <v>18</v>
      </c>
      <c r="D127">
        <v>0</v>
      </c>
      <c r="E127">
        <v>12</v>
      </c>
      <c r="F127">
        <v>0</v>
      </c>
      <c r="G127">
        <v>0</v>
      </c>
      <c r="H127">
        <v>0</v>
      </c>
      <c r="I127">
        <v>389.07254879999999</v>
      </c>
      <c r="J127">
        <v>2820612</v>
      </c>
      <c r="K127">
        <v>3170888</v>
      </c>
      <c r="L127">
        <v>2578412</v>
      </c>
      <c r="M127" t="s">
        <v>14</v>
      </c>
      <c r="N127" t="s">
        <v>14</v>
      </c>
      <c r="O127" t="s">
        <v>14</v>
      </c>
    </row>
    <row r="128" spans="1:15" x14ac:dyDescent="0.25">
      <c r="A128">
        <v>127</v>
      </c>
      <c r="B128">
        <v>15</v>
      </c>
      <c r="C128">
        <v>20</v>
      </c>
      <c r="D128">
        <v>0</v>
      </c>
      <c r="E128">
        <v>6</v>
      </c>
      <c r="F128">
        <v>0</v>
      </c>
      <c r="G128">
        <v>0</v>
      </c>
      <c r="H128">
        <v>0</v>
      </c>
      <c r="I128">
        <v>295.11871120000001</v>
      </c>
      <c r="J128">
        <v>1897789</v>
      </c>
      <c r="K128">
        <v>1643775</v>
      </c>
      <c r="L128">
        <v>1523511</v>
      </c>
      <c r="M128">
        <v>1947604</v>
      </c>
      <c r="N128">
        <v>1687878</v>
      </c>
      <c r="O128">
        <v>1727889</v>
      </c>
    </row>
    <row r="129" spans="1:15" x14ac:dyDescent="0.25">
      <c r="A129">
        <v>128</v>
      </c>
      <c r="B129">
        <v>15</v>
      </c>
      <c r="C129">
        <v>20</v>
      </c>
      <c r="D129">
        <v>0</v>
      </c>
      <c r="E129">
        <v>7</v>
      </c>
      <c r="F129">
        <v>0</v>
      </c>
      <c r="G129">
        <v>0</v>
      </c>
      <c r="H129">
        <v>0</v>
      </c>
      <c r="I129">
        <v>311.11362580000002</v>
      </c>
      <c r="J129">
        <v>3217654</v>
      </c>
      <c r="K129">
        <v>3056312</v>
      </c>
      <c r="L129">
        <v>3628312</v>
      </c>
      <c r="M129">
        <v>4520024</v>
      </c>
      <c r="N129">
        <v>4176434</v>
      </c>
      <c r="O129">
        <v>4182794</v>
      </c>
    </row>
    <row r="130" spans="1:15" x14ac:dyDescent="0.25">
      <c r="A130">
        <v>129</v>
      </c>
      <c r="B130">
        <v>15</v>
      </c>
      <c r="C130">
        <v>20</v>
      </c>
      <c r="D130">
        <v>0</v>
      </c>
      <c r="E130">
        <v>8</v>
      </c>
      <c r="F130">
        <v>0</v>
      </c>
      <c r="G130">
        <v>0</v>
      </c>
      <c r="H130">
        <v>0</v>
      </c>
      <c r="I130">
        <v>327.10854039999998</v>
      </c>
      <c r="J130">
        <v>4751550</v>
      </c>
      <c r="K130">
        <v>5478824</v>
      </c>
      <c r="L130">
        <v>4730543</v>
      </c>
      <c r="M130">
        <v>5386996</v>
      </c>
      <c r="N130">
        <v>4604280</v>
      </c>
      <c r="O130">
        <v>4790097</v>
      </c>
    </row>
    <row r="131" spans="1:15" x14ac:dyDescent="0.25">
      <c r="A131">
        <v>130</v>
      </c>
      <c r="B131">
        <v>15</v>
      </c>
      <c r="C131">
        <v>20</v>
      </c>
      <c r="D131">
        <v>0</v>
      </c>
      <c r="E131">
        <v>9</v>
      </c>
      <c r="F131">
        <v>0</v>
      </c>
      <c r="G131">
        <v>0</v>
      </c>
      <c r="H131">
        <v>0</v>
      </c>
      <c r="I131">
        <v>343.103455</v>
      </c>
      <c r="J131">
        <v>5554042</v>
      </c>
      <c r="K131">
        <v>5602129</v>
      </c>
      <c r="L131">
        <v>5214573</v>
      </c>
      <c r="M131">
        <v>4113066</v>
      </c>
      <c r="N131">
        <v>3108278</v>
      </c>
      <c r="O131">
        <v>3975805</v>
      </c>
    </row>
    <row r="132" spans="1:15" x14ac:dyDescent="0.25">
      <c r="A132">
        <v>131</v>
      </c>
      <c r="B132">
        <v>15</v>
      </c>
      <c r="C132">
        <v>20</v>
      </c>
      <c r="D132">
        <v>0</v>
      </c>
      <c r="E132">
        <v>9</v>
      </c>
      <c r="F132">
        <v>1</v>
      </c>
      <c r="G132">
        <v>0</v>
      </c>
      <c r="H132">
        <v>0</v>
      </c>
      <c r="I132">
        <v>375.07552570000001</v>
      </c>
      <c r="J132" t="s">
        <v>14</v>
      </c>
      <c r="K132" t="s">
        <v>14</v>
      </c>
      <c r="L132" t="s">
        <v>14</v>
      </c>
      <c r="M132">
        <v>3215859</v>
      </c>
      <c r="N132">
        <v>3036548</v>
      </c>
      <c r="O132">
        <v>2321468</v>
      </c>
    </row>
    <row r="133" spans="1:15" x14ac:dyDescent="0.25">
      <c r="A133">
        <v>132</v>
      </c>
      <c r="B133">
        <v>15</v>
      </c>
      <c r="C133">
        <v>20</v>
      </c>
      <c r="D133">
        <v>0</v>
      </c>
      <c r="E133">
        <v>10</v>
      </c>
      <c r="F133">
        <v>0</v>
      </c>
      <c r="G133">
        <v>0</v>
      </c>
      <c r="H133">
        <v>0</v>
      </c>
      <c r="I133">
        <v>359.09836960000001</v>
      </c>
      <c r="J133">
        <v>4492394</v>
      </c>
      <c r="K133">
        <v>4266979</v>
      </c>
      <c r="L133">
        <v>4610922</v>
      </c>
      <c r="M133">
        <v>2712367</v>
      </c>
      <c r="N133">
        <v>2595632</v>
      </c>
      <c r="O133">
        <v>2522200</v>
      </c>
    </row>
    <row r="134" spans="1:15" x14ac:dyDescent="0.25">
      <c r="A134">
        <v>133</v>
      </c>
      <c r="B134">
        <v>15</v>
      </c>
      <c r="C134">
        <v>20</v>
      </c>
      <c r="D134">
        <v>0</v>
      </c>
      <c r="E134">
        <v>11</v>
      </c>
      <c r="F134">
        <v>0</v>
      </c>
      <c r="G134">
        <v>0</v>
      </c>
      <c r="H134">
        <v>0</v>
      </c>
      <c r="I134">
        <v>375.09328420000003</v>
      </c>
      <c r="J134">
        <v>3318766</v>
      </c>
      <c r="K134">
        <v>3354923</v>
      </c>
      <c r="L134">
        <v>3438096</v>
      </c>
      <c r="M134" t="s">
        <v>14</v>
      </c>
      <c r="N134" t="s">
        <v>14</v>
      </c>
      <c r="O134" t="s">
        <v>14</v>
      </c>
    </row>
    <row r="135" spans="1:15" x14ac:dyDescent="0.25">
      <c r="A135">
        <v>134</v>
      </c>
      <c r="B135">
        <v>15</v>
      </c>
      <c r="C135">
        <v>20</v>
      </c>
      <c r="D135">
        <v>0</v>
      </c>
      <c r="E135">
        <v>12</v>
      </c>
      <c r="F135">
        <v>0</v>
      </c>
      <c r="G135">
        <v>0</v>
      </c>
      <c r="H135">
        <v>0</v>
      </c>
      <c r="I135">
        <v>391.08819879999999</v>
      </c>
      <c r="J135">
        <v>2052656</v>
      </c>
      <c r="K135">
        <v>1605089</v>
      </c>
      <c r="L135">
        <v>1857683</v>
      </c>
      <c r="M135" t="s">
        <v>14</v>
      </c>
      <c r="N135" t="s">
        <v>14</v>
      </c>
      <c r="O135" t="s">
        <v>14</v>
      </c>
    </row>
    <row r="136" spans="1:15" x14ac:dyDescent="0.25">
      <c r="A136">
        <v>135</v>
      </c>
      <c r="B136">
        <v>15</v>
      </c>
      <c r="C136">
        <v>21</v>
      </c>
      <c r="D136">
        <v>3</v>
      </c>
      <c r="E136">
        <v>7</v>
      </c>
      <c r="F136">
        <v>0</v>
      </c>
      <c r="G136">
        <v>0</v>
      </c>
      <c r="H136">
        <v>0</v>
      </c>
      <c r="I136">
        <v>354.13067280000001</v>
      </c>
      <c r="J136">
        <v>1651037</v>
      </c>
      <c r="K136">
        <v>2256515</v>
      </c>
      <c r="L136">
        <v>1508757</v>
      </c>
      <c r="M136" t="s">
        <v>14</v>
      </c>
      <c r="N136" t="s">
        <v>14</v>
      </c>
      <c r="O136" t="s">
        <v>14</v>
      </c>
    </row>
    <row r="137" spans="1:15" x14ac:dyDescent="0.25">
      <c r="A137">
        <v>136</v>
      </c>
      <c r="B137">
        <v>15</v>
      </c>
      <c r="C137">
        <v>21</v>
      </c>
      <c r="D137">
        <v>3</v>
      </c>
      <c r="E137">
        <v>9</v>
      </c>
      <c r="F137">
        <v>0</v>
      </c>
      <c r="G137">
        <v>0</v>
      </c>
      <c r="H137">
        <v>0</v>
      </c>
      <c r="I137">
        <v>386.12050199999999</v>
      </c>
      <c r="J137">
        <v>2556569</v>
      </c>
      <c r="K137">
        <v>2422217</v>
      </c>
      <c r="L137">
        <v>2410322</v>
      </c>
      <c r="M137" t="s">
        <v>14</v>
      </c>
      <c r="N137" t="s">
        <v>14</v>
      </c>
      <c r="O137" t="s">
        <v>14</v>
      </c>
    </row>
    <row r="138" spans="1:15" x14ac:dyDescent="0.25">
      <c r="A138">
        <v>137</v>
      </c>
      <c r="B138">
        <v>15</v>
      </c>
      <c r="C138">
        <v>22</v>
      </c>
      <c r="D138">
        <v>0</v>
      </c>
      <c r="E138">
        <v>6</v>
      </c>
      <c r="F138">
        <v>0</v>
      </c>
      <c r="G138">
        <v>0</v>
      </c>
      <c r="H138">
        <v>0</v>
      </c>
      <c r="I138">
        <v>297.1343612</v>
      </c>
      <c r="J138">
        <v>1369468</v>
      </c>
      <c r="K138">
        <v>1348606</v>
      </c>
      <c r="L138">
        <v>1885235</v>
      </c>
      <c r="M138">
        <v>2641372</v>
      </c>
      <c r="N138">
        <v>2650187</v>
      </c>
      <c r="O138">
        <v>2360476</v>
      </c>
    </row>
    <row r="139" spans="1:15" x14ac:dyDescent="0.25">
      <c r="A139">
        <v>138</v>
      </c>
      <c r="B139">
        <v>15</v>
      </c>
      <c r="C139">
        <v>22</v>
      </c>
      <c r="D139">
        <v>0</v>
      </c>
      <c r="E139">
        <v>7</v>
      </c>
      <c r="F139">
        <v>0</v>
      </c>
      <c r="G139">
        <v>0</v>
      </c>
      <c r="H139">
        <v>0</v>
      </c>
      <c r="I139">
        <v>313.12927580000002</v>
      </c>
      <c r="J139">
        <v>3006460</v>
      </c>
      <c r="K139">
        <v>3646455</v>
      </c>
      <c r="L139">
        <v>3319397</v>
      </c>
      <c r="M139">
        <v>4128195</v>
      </c>
      <c r="N139">
        <v>4241786</v>
      </c>
      <c r="O139">
        <v>4210798</v>
      </c>
    </row>
    <row r="140" spans="1:15" x14ac:dyDescent="0.25">
      <c r="A140">
        <v>139</v>
      </c>
      <c r="B140">
        <v>15</v>
      </c>
      <c r="C140">
        <v>22</v>
      </c>
      <c r="D140">
        <v>0</v>
      </c>
      <c r="E140">
        <v>8</v>
      </c>
      <c r="F140">
        <v>0</v>
      </c>
      <c r="G140">
        <v>0</v>
      </c>
      <c r="H140">
        <v>0</v>
      </c>
      <c r="I140">
        <v>329.12419039999997</v>
      </c>
      <c r="J140">
        <v>4022345</v>
      </c>
      <c r="K140">
        <v>4264248</v>
      </c>
      <c r="L140">
        <v>4342875</v>
      </c>
      <c r="M140">
        <v>4967619</v>
      </c>
      <c r="N140">
        <v>4781334</v>
      </c>
      <c r="O140">
        <v>4725521</v>
      </c>
    </row>
    <row r="141" spans="1:15" x14ac:dyDescent="0.25">
      <c r="A141">
        <v>140</v>
      </c>
      <c r="B141">
        <v>15</v>
      </c>
      <c r="C141">
        <v>22</v>
      </c>
      <c r="D141">
        <v>0</v>
      </c>
      <c r="E141">
        <v>9</v>
      </c>
      <c r="F141">
        <v>0</v>
      </c>
      <c r="G141">
        <v>0</v>
      </c>
      <c r="H141">
        <v>0</v>
      </c>
      <c r="I141">
        <v>345.11910499999999</v>
      </c>
      <c r="J141">
        <v>4294088</v>
      </c>
      <c r="K141">
        <v>4457793</v>
      </c>
      <c r="L141">
        <v>4045704</v>
      </c>
      <c r="M141">
        <v>4477150</v>
      </c>
      <c r="N141">
        <v>4736959</v>
      </c>
      <c r="O141">
        <v>4282525</v>
      </c>
    </row>
    <row r="142" spans="1:15" x14ac:dyDescent="0.25">
      <c r="A142">
        <v>141</v>
      </c>
      <c r="B142">
        <v>15</v>
      </c>
      <c r="C142">
        <v>22</v>
      </c>
      <c r="D142">
        <v>0</v>
      </c>
      <c r="E142">
        <v>10</v>
      </c>
      <c r="F142">
        <v>0</v>
      </c>
      <c r="G142">
        <v>0</v>
      </c>
      <c r="H142">
        <v>0</v>
      </c>
      <c r="I142">
        <v>361.11401960000001</v>
      </c>
      <c r="J142">
        <v>3865435</v>
      </c>
      <c r="K142">
        <v>4583960</v>
      </c>
      <c r="L142">
        <v>4362702</v>
      </c>
      <c r="M142">
        <v>4168604</v>
      </c>
      <c r="N142">
        <v>4778375</v>
      </c>
      <c r="O142">
        <v>4462252</v>
      </c>
    </row>
    <row r="143" spans="1:15" x14ac:dyDescent="0.25">
      <c r="A143">
        <v>142</v>
      </c>
      <c r="B143">
        <v>15</v>
      </c>
      <c r="C143">
        <v>22</v>
      </c>
      <c r="D143">
        <v>0</v>
      </c>
      <c r="E143">
        <v>10</v>
      </c>
      <c r="F143">
        <v>1</v>
      </c>
      <c r="G143">
        <v>0</v>
      </c>
      <c r="H143">
        <v>0</v>
      </c>
      <c r="I143">
        <v>393.08609030000002</v>
      </c>
      <c r="J143">
        <v>3369523</v>
      </c>
      <c r="K143">
        <v>3148639</v>
      </c>
      <c r="L143">
        <v>2740506</v>
      </c>
      <c r="M143" t="s">
        <v>14</v>
      </c>
      <c r="N143" t="s">
        <v>14</v>
      </c>
      <c r="O143" t="s">
        <v>14</v>
      </c>
    </row>
    <row r="144" spans="1:15" x14ac:dyDescent="0.25">
      <c r="A144">
        <v>143</v>
      </c>
      <c r="B144">
        <v>15</v>
      </c>
      <c r="C144">
        <v>22</v>
      </c>
      <c r="D144">
        <v>0</v>
      </c>
      <c r="E144">
        <v>11</v>
      </c>
      <c r="F144">
        <v>0</v>
      </c>
      <c r="G144">
        <v>0</v>
      </c>
      <c r="H144">
        <v>0</v>
      </c>
      <c r="I144">
        <v>377.10893420000002</v>
      </c>
      <c r="J144">
        <v>2442952</v>
      </c>
      <c r="K144">
        <v>2772796</v>
      </c>
      <c r="L144">
        <v>2344516</v>
      </c>
      <c r="M144" t="s">
        <v>14</v>
      </c>
      <c r="N144" t="s">
        <v>14</v>
      </c>
      <c r="O144" t="s">
        <v>14</v>
      </c>
    </row>
    <row r="145" spans="1:15" x14ac:dyDescent="0.25">
      <c r="A145">
        <v>144</v>
      </c>
      <c r="B145">
        <v>15</v>
      </c>
      <c r="C145">
        <v>22</v>
      </c>
      <c r="D145">
        <v>0</v>
      </c>
      <c r="E145">
        <v>12</v>
      </c>
      <c r="F145">
        <v>0</v>
      </c>
      <c r="G145">
        <v>0</v>
      </c>
      <c r="H145">
        <v>0</v>
      </c>
      <c r="I145">
        <v>393.10384879999998</v>
      </c>
      <c r="J145">
        <v>2530359</v>
      </c>
      <c r="K145">
        <v>2821986</v>
      </c>
      <c r="L145">
        <v>2551582</v>
      </c>
      <c r="M145">
        <v>2175232</v>
      </c>
      <c r="N145">
        <v>1804490</v>
      </c>
      <c r="O145">
        <v>1827290</v>
      </c>
    </row>
    <row r="146" spans="1:15" x14ac:dyDescent="0.25">
      <c r="A146">
        <v>145</v>
      </c>
      <c r="B146">
        <v>15</v>
      </c>
      <c r="C146">
        <v>22</v>
      </c>
      <c r="D146">
        <v>0</v>
      </c>
      <c r="E146">
        <v>13</v>
      </c>
      <c r="F146">
        <v>0</v>
      </c>
      <c r="G146">
        <v>0</v>
      </c>
      <c r="H146">
        <v>0</v>
      </c>
      <c r="I146">
        <v>409.0987634</v>
      </c>
      <c r="J146">
        <v>2546665</v>
      </c>
      <c r="K146">
        <v>2263375</v>
      </c>
      <c r="L146">
        <v>2266781</v>
      </c>
      <c r="M146">
        <v>2079892</v>
      </c>
      <c r="N146">
        <v>2306865</v>
      </c>
      <c r="O146">
        <v>2173339</v>
      </c>
    </row>
    <row r="147" spans="1:15" x14ac:dyDescent="0.25">
      <c r="A147">
        <v>146</v>
      </c>
      <c r="B147">
        <v>15</v>
      </c>
      <c r="C147">
        <v>22</v>
      </c>
      <c r="D147">
        <v>4</v>
      </c>
      <c r="E147">
        <v>6</v>
      </c>
      <c r="F147">
        <v>0</v>
      </c>
      <c r="G147">
        <v>0</v>
      </c>
      <c r="H147">
        <v>0</v>
      </c>
      <c r="I147">
        <v>353.14665719999999</v>
      </c>
      <c r="J147" t="s">
        <v>14</v>
      </c>
      <c r="K147" t="s">
        <v>14</v>
      </c>
      <c r="L147" t="s">
        <v>14</v>
      </c>
      <c r="M147">
        <v>2771987</v>
      </c>
      <c r="N147">
        <v>1996389</v>
      </c>
      <c r="O147">
        <v>1950335</v>
      </c>
    </row>
    <row r="148" spans="1:15" x14ac:dyDescent="0.25">
      <c r="A148">
        <v>147</v>
      </c>
      <c r="B148">
        <v>15</v>
      </c>
      <c r="C148">
        <v>22</v>
      </c>
      <c r="D148">
        <v>4</v>
      </c>
      <c r="E148">
        <v>8</v>
      </c>
      <c r="F148">
        <v>0</v>
      </c>
      <c r="G148">
        <v>0</v>
      </c>
      <c r="H148">
        <v>0</v>
      </c>
      <c r="I148">
        <v>385.13648640000002</v>
      </c>
      <c r="J148">
        <v>4156775</v>
      </c>
      <c r="K148">
        <v>3657450</v>
      </c>
      <c r="L148">
        <v>3212905</v>
      </c>
      <c r="M148">
        <v>5065295</v>
      </c>
      <c r="N148">
        <v>5531624</v>
      </c>
      <c r="O148">
        <v>4390877</v>
      </c>
    </row>
    <row r="149" spans="1:15" x14ac:dyDescent="0.25">
      <c r="A149">
        <v>148</v>
      </c>
      <c r="B149">
        <v>15</v>
      </c>
      <c r="C149">
        <v>23</v>
      </c>
      <c r="D149">
        <v>3</v>
      </c>
      <c r="E149">
        <v>5</v>
      </c>
      <c r="F149">
        <v>0</v>
      </c>
      <c r="G149">
        <v>0</v>
      </c>
      <c r="H149">
        <v>0</v>
      </c>
      <c r="I149">
        <v>324.15649359999998</v>
      </c>
      <c r="J149" t="s">
        <v>14</v>
      </c>
      <c r="K149" t="s">
        <v>14</v>
      </c>
      <c r="L149" t="s">
        <v>14</v>
      </c>
      <c r="M149">
        <v>1792869</v>
      </c>
      <c r="N149">
        <v>2475311</v>
      </c>
      <c r="O149">
        <v>1783766</v>
      </c>
    </row>
    <row r="150" spans="1:15" x14ac:dyDescent="0.25">
      <c r="A150">
        <v>149</v>
      </c>
      <c r="B150">
        <v>15</v>
      </c>
      <c r="C150">
        <v>23</v>
      </c>
      <c r="D150">
        <v>3</v>
      </c>
      <c r="E150">
        <v>6</v>
      </c>
      <c r="F150">
        <v>0</v>
      </c>
      <c r="G150">
        <v>0</v>
      </c>
      <c r="H150">
        <v>0</v>
      </c>
      <c r="I150">
        <v>340.15140819999999</v>
      </c>
      <c r="J150" t="s">
        <v>14</v>
      </c>
      <c r="K150" t="s">
        <v>14</v>
      </c>
      <c r="L150" t="s">
        <v>14</v>
      </c>
      <c r="M150">
        <v>1691016</v>
      </c>
      <c r="N150">
        <v>1918676</v>
      </c>
      <c r="O150">
        <v>1918327</v>
      </c>
    </row>
    <row r="151" spans="1:15" x14ac:dyDescent="0.25">
      <c r="A151">
        <v>150</v>
      </c>
      <c r="B151">
        <v>15</v>
      </c>
      <c r="C151">
        <v>23</v>
      </c>
      <c r="D151">
        <v>3</v>
      </c>
      <c r="E151">
        <v>7</v>
      </c>
      <c r="F151">
        <v>0</v>
      </c>
      <c r="G151">
        <v>0</v>
      </c>
      <c r="H151">
        <v>0</v>
      </c>
      <c r="I151">
        <v>356.14632280000001</v>
      </c>
      <c r="J151">
        <v>6413359</v>
      </c>
      <c r="K151">
        <v>6847661</v>
      </c>
      <c r="L151">
        <v>5891055</v>
      </c>
      <c r="M151">
        <v>8576420</v>
      </c>
      <c r="N151">
        <v>9319371</v>
      </c>
      <c r="O151">
        <v>8115439</v>
      </c>
    </row>
    <row r="152" spans="1:15" x14ac:dyDescent="0.25">
      <c r="A152">
        <v>151</v>
      </c>
      <c r="B152">
        <v>15</v>
      </c>
      <c r="C152">
        <v>23</v>
      </c>
      <c r="D152">
        <v>3</v>
      </c>
      <c r="E152">
        <v>8</v>
      </c>
      <c r="F152">
        <v>0</v>
      </c>
      <c r="G152">
        <v>0</v>
      </c>
      <c r="H152">
        <v>0</v>
      </c>
      <c r="I152">
        <v>372.14123740000002</v>
      </c>
      <c r="J152">
        <v>3522473</v>
      </c>
      <c r="K152">
        <v>3447315</v>
      </c>
      <c r="L152">
        <v>3276990</v>
      </c>
      <c r="M152">
        <v>2928805</v>
      </c>
      <c r="N152">
        <v>2811967</v>
      </c>
      <c r="O152">
        <v>2594588</v>
      </c>
    </row>
    <row r="153" spans="1:15" x14ac:dyDescent="0.25">
      <c r="A153">
        <v>152</v>
      </c>
      <c r="B153">
        <v>15</v>
      </c>
      <c r="C153">
        <v>23</v>
      </c>
      <c r="D153">
        <v>3</v>
      </c>
      <c r="E153">
        <v>9</v>
      </c>
      <c r="F153">
        <v>0</v>
      </c>
      <c r="G153">
        <v>0</v>
      </c>
      <c r="H153">
        <v>0</v>
      </c>
      <c r="I153">
        <v>388.13615199999998</v>
      </c>
      <c r="J153">
        <v>1599734</v>
      </c>
      <c r="K153">
        <v>1648002</v>
      </c>
      <c r="L153">
        <v>1942303</v>
      </c>
      <c r="M153" t="s">
        <v>14</v>
      </c>
      <c r="N153" t="s">
        <v>14</v>
      </c>
      <c r="O153" t="s">
        <v>14</v>
      </c>
    </row>
    <row r="154" spans="1:15" x14ac:dyDescent="0.25">
      <c r="A154">
        <v>153</v>
      </c>
      <c r="B154">
        <v>15</v>
      </c>
      <c r="C154">
        <v>23</v>
      </c>
      <c r="D154">
        <v>5</v>
      </c>
      <c r="E154">
        <v>7</v>
      </c>
      <c r="F154">
        <v>0</v>
      </c>
      <c r="G154">
        <v>0</v>
      </c>
      <c r="H154">
        <v>0</v>
      </c>
      <c r="I154">
        <v>384.1524708</v>
      </c>
      <c r="J154">
        <v>2710574</v>
      </c>
      <c r="K154">
        <v>3144199</v>
      </c>
      <c r="L154">
        <v>2926458</v>
      </c>
      <c r="M154">
        <v>4643169</v>
      </c>
      <c r="N154">
        <v>5288694</v>
      </c>
      <c r="O154">
        <v>4601603</v>
      </c>
    </row>
    <row r="155" spans="1:15" x14ac:dyDescent="0.25">
      <c r="A155">
        <v>154</v>
      </c>
      <c r="B155">
        <v>15</v>
      </c>
      <c r="C155">
        <v>24</v>
      </c>
      <c r="D155">
        <v>0</v>
      </c>
      <c r="E155">
        <v>6</v>
      </c>
      <c r="F155">
        <v>0</v>
      </c>
      <c r="G155">
        <v>0</v>
      </c>
      <c r="H155">
        <v>0</v>
      </c>
      <c r="I155">
        <v>299.15001119999999</v>
      </c>
      <c r="J155" t="s">
        <v>14</v>
      </c>
      <c r="K155" t="s">
        <v>14</v>
      </c>
      <c r="L155" t="s">
        <v>14</v>
      </c>
      <c r="M155">
        <v>1963760</v>
      </c>
      <c r="N155">
        <v>2075734</v>
      </c>
      <c r="O155">
        <v>2180274</v>
      </c>
    </row>
    <row r="156" spans="1:15" x14ac:dyDescent="0.25">
      <c r="A156">
        <v>155</v>
      </c>
      <c r="B156">
        <v>15</v>
      </c>
      <c r="C156">
        <v>24</v>
      </c>
      <c r="D156">
        <v>0</v>
      </c>
      <c r="E156">
        <v>7</v>
      </c>
      <c r="F156">
        <v>0</v>
      </c>
      <c r="G156">
        <v>0</v>
      </c>
      <c r="H156">
        <v>0</v>
      </c>
      <c r="I156">
        <v>315.14492580000001</v>
      </c>
      <c r="J156">
        <v>3390224</v>
      </c>
      <c r="K156">
        <v>3347263</v>
      </c>
      <c r="L156">
        <v>2685117</v>
      </c>
      <c r="M156">
        <v>4419899</v>
      </c>
      <c r="N156">
        <v>4302027</v>
      </c>
      <c r="O156">
        <v>3882462</v>
      </c>
    </row>
    <row r="157" spans="1:15" x14ac:dyDescent="0.25">
      <c r="A157">
        <v>156</v>
      </c>
      <c r="B157">
        <v>15</v>
      </c>
      <c r="C157">
        <v>24</v>
      </c>
      <c r="D157">
        <v>0</v>
      </c>
      <c r="E157">
        <v>7</v>
      </c>
      <c r="F157">
        <v>1</v>
      </c>
      <c r="G157">
        <v>0</v>
      </c>
      <c r="H157">
        <v>0</v>
      </c>
      <c r="I157">
        <v>347.11699650000003</v>
      </c>
      <c r="J157" t="s">
        <v>14</v>
      </c>
      <c r="K157" t="s">
        <v>14</v>
      </c>
      <c r="L157" t="s">
        <v>14</v>
      </c>
      <c r="M157">
        <v>3067672</v>
      </c>
      <c r="N157">
        <v>7011794</v>
      </c>
      <c r="O157">
        <v>1529540</v>
      </c>
    </row>
    <row r="158" spans="1:15" x14ac:dyDescent="0.25">
      <c r="A158">
        <v>157</v>
      </c>
      <c r="B158">
        <v>15</v>
      </c>
      <c r="C158">
        <v>24</v>
      </c>
      <c r="D158">
        <v>0</v>
      </c>
      <c r="E158">
        <v>8</v>
      </c>
      <c r="F158">
        <v>0</v>
      </c>
      <c r="G158">
        <v>0</v>
      </c>
      <c r="H158">
        <v>0</v>
      </c>
      <c r="I158">
        <v>331.13984040000003</v>
      </c>
      <c r="J158">
        <v>3323882</v>
      </c>
      <c r="K158">
        <v>3348179</v>
      </c>
      <c r="L158">
        <v>3232277</v>
      </c>
      <c r="M158">
        <v>4141727</v>
      </c>
      <c r="N158">
        <v>3905217</v>
      </c>
      <c r="O158">
        <v>3667677</v>
      </c>
    </row>
    <row r="159" spans="1:15" x14ac:dyDescent="0.25">
      <c r="A159">
        <v>158</v>
      </c>
      <c r="B159">
        <v>15</v>
      </c>
      <c r="C159">
        <v>24</v>
      </c>
      <c r="D159">
        <v>0</v>
      </c>
      <c r="E159">
        <v>8</v>
      </c>
      <c r="F159">
        <v>1</v>
      </c>
      <c r="G159">
        <v>0</v>
      </c>
      <c r="H159">
        <v>0</v>
      </c>
      <c r="I159">
        <v>363.11191109999999</v>
      </c>
      <c r="J159" t="s">
        <v>14</v>
      </c>
      <c r="K159" t="s">
        <v>14</v>
      </c>
      <c r="L159" t="s">
        <v>14</v>
      </c>
      <c r="M159">
        <v>1626115</v>
      </c>
      <c r="N159">
        <v>1775066</v>
      </c>
      <c r="O159">
        <v>1641722</v>
      </c>
    </row>
    <row r="160" spans="1:15" x14ac:dyDescent="0.25">
      <c r="A160">
        <v>159</v>
      </c>
      <c r="B160">
        <v>15</v>
      </c>
      <c r="C160">
        <v>24</v>
      </c>
      <c r="D160">
        <v>0</v>
      </c>
      <c r="E160">
        <v>9</v>
      </c>
      <c r="F160">
        <v>0</v>
      </c>
      <c r="G160">
        <v>0</v>
      </c>
      <c r="H160">
        <v>0</v>
      </c>
      <c r="I160">
        <v>347.13475499999998</v>
      </c>
      <c r="J160">
        <v>2335026</v>
      </c>
      <c r="K160">
        <v>2645823</v>
      </c>
      <c r="L160">
        <v>2639794</v>
      </c>
      <c r="M160">
        <v>2442014</v>
      </c>
      <c r="N160">
        <v>2565079</v>
      </c>
      <c r="O160">
        <v>2304713</v>
      </c>
    </row>
    <row r="161" spans="1:15" x14ac:dyDescent="0.25">
      <c r="A161">
        <v>160</v>
      </c>
      <c r="B161">
        <v>15</v>
      </c>
      <c r="C161">
        <v>24</v>
      </c>
      <c r="D161">
        <v>0</v>
      </c>
      <c r="E161">
        <v>9</v>
      </c>
      <c r="F161">
        <v>1</v>
      </c>
      <c r="G161">
        <v>0</v>
      </c>
      <c r="H161">
        <v>0</v>
      </c>
      <c r="I161">
        <v>379.1068257</v>
      </c>
      <c r="J161" t="s">
        <v>14</v>
      </c>
      <c r="K161" t="s">
        <v>14</v>
      </c>
      <c r="L161" t="s">
        <v>14</v>
      </c>
      <c r="M161">
        <v>1741903</v>
      </c>
      <c r="N161">
        <v>3363291</v>
      </c>
      <c r="O161">
        <v>1936977</v>
      </c>
    </row>
    <row r="162" spans="1:15" x14ac:dyDescent="0.25">
      <c r="A162">
        <v>161</v>
      </c>
      <c r="B162">
        <v>15</v>
      </c>
      <c r="C162">
        <v>24</v>
      </c>
      <c r="D162">
        <v>0</v>
      </c>
      <c r="E162">
        <v>10</v>
      </c>
      <c r="F162">
        <v>0</v>
      </c>
      <c r="G162">
        <v>0</v>
      </c>
      <c r="H162">
        <v>0</v>
      </c>
      <c r="I162">
        <v>363.1296696</v>
      </c>
      <c r="J162">
        <v>2074195</v>
      </c>
      <c r="K162">
        <v>2281550</v>
      </c>
      <c r="L162">
        <v>2092339</v>
      </c>
      <c r="M162">
        <v>1814025</v>
      </c>
      <c r="N162">
        <v>1933535</v>
      </c>
      <c r="O162">
        <v>2122495</v>
      </c>
    </row>
    <row r="163" spans="1:15" x14ac:dyDescent="0.25">
      <c r="A163">
        <v>162</v>
      </c>
      <c r="B163">
        <v>15</v>
      </c>
      <c r="C163">
        <v>24</v>
      </c>
      <c r="D163">
        <v>0</v>
      </c>
      <c r="E163">
        <v>11</v>
      </c>
      <c r="F163">
        <v>0</v>
      </c>
      <c r="G163">
        <v>0</v>
      </c>
      <c r="H163">
        <v>0</v>
      </c>
      <c r="I163">
        <v>379.12458420000002</v>
      </c>
      <c r="J163">
        <v>2167186</v>
      </c>
      <c r="K163">
        <v>2361152</v>
      </c>
      <c r="L163">
        <v>2083947</v>
      </c>
      <c r="M163">
        <v>2290771</v>
      </c>
      <c r="N163">
        <v>2836960</v>
      </c>
      <c r="O163">
        <v>1947734</v>
      </c>
    </row>
    <row r="164" spans="1:15" x14ac:dyDescent="0.25">
      <c r="A164">
        <v>163</v>
      </c>
      <c r="B164">
        <v>15</v>
      </c>
      <c r="C164">
        <v>24</v>
      </c>
      <c r="D164">
        <v>0</v>
      </c>
      <c r="E164">
        <v>12</v>
      </c>
      <c r="F164">
        <v>0</v>
      </c>
      <c r="G164">
        <v>0</v>
      </c>
      <c r="H164">
        <v>0</v>
      </c>
      <c r="I164">
        <v>395.11949879999997</v>
      </c>
      <c r="J164">
        <v>15878167</v>
      </c>
      <c r="K164">
        <v>17398474</v>
      </c>
      <c r="L164">
        <v>16699530</v>
      </c>
      <c r="M164">
        <v>23273069</v>
      </c>
      <c r="N164">
        <v>23518281</v>
      </c>
      <c r="O164">
        <v>22145812</v>
      </c>
    </row>
    <row r="165" spans="1:15" x14ac:dyDescent="0.25">
      <c r="A165">
        <v>164</v>
      </c>
      <c r="B165">
        <v>15</v>
      </c>
      <c r="C165">
        <v>24</v>
      </c>
      <c r="D165">
        <v>0</v>
      </c>
      <c r="E165">
        <v>13</v>
      </c>
      <c r="F165">
        <v>0</v>
      </c>
      <c r="G165">
        <v>0</v>
      </c>
      <c r="H165">
        <v>0</v>
      </c>
      <c r="I165">
        <v>411.11441339999999</v>
      </c>
      <c r="J165">
        <v>4948035</v>
      </c>
      <c r="K165">
        <v>4608452</v>
      </c>
      <c r="L165">
        <v>4520685</v>
      </c>
      <c r="M165">
        <v>3821802</v>
      </c>
      <c r="N165">
        <v>4151212</v>
      </c>
      <c r="O165">
        <v>3034541</v>
      </c>
    </row>
    <row r="166" spans="1:15" x14ac:dyDescent="0.25">
      <c r="A166">
        <v>165</v>
      </c>
      <c r="B166">
        <v>15</v>
      </c>
      <c r="C166">
        <v>24</v>
      </c>
      <c r="D166">
        <v>0</v>
      </c>
      <c r="E166">
        <v>14</v>
      </c>
      <c r="F166">
        <v>0</v>
      </c>
      <c r="G166">
        <v>0</v>
      </c>
      <c r="H166">
        <v>0</v>
      </c>
      <c r="I166">
        <v>427.109328</v>
      </c>
      <c r="J166">
        <v>3301345</v>
      </c>
      <c r="K166">
        <v>4135454</v>
      </c>
      <c r="L166">
        <v>3305862</v>
      </c>
      <c r="M166">
        <v>2018811</v>
      </c>
      <c r="N166">
        <v>1563143</v>
      </c>
      <c r="O166">
        <v>1607816</v>
      </c>
    </row>
    <row r="167" spans="1:15" x14ac:dyDescent="0.25">
      <c r="A167">
        <v>166</v>
      </c>
      <c r="B167">
        <v>15</v>
      </c>
      <c r="C167">
        <v>24</v>
      </c>
      <c r="D167">
        <v>2</v>
      </c>
      <c r="E167">
        <v>7</v>
      </c>
      <c r="F167">
        <v>0</v>
      </c>
      <c r="G167">
        <v>0</v>
      </c>
      <c r="H167">
        <v>0</v>
      </c>
      <c r="I167">
        <v>343.15107380000001</v>
      </c>
      <c r="J167">
        <v>1926535</v>
      </c>
      <c r="K167">
        <v>1884508</v>
      </c>
      <c r="L167">
        <v>2402170</v>
      </c>
      <c r="M167">
        <v>2945208</v>
      </c>
      <c r="N167">
        <v>2881986</v>
      </c>
      <c r="O167">
        <v>2238602</v>
      </c>
    </row>
    <row r="168" spans="1:15" x14ac:dyDescent="0.25">
      <c r="A168">
        <v>167</v>
      </c>
      <c r="B168">
        <v>15</v>
      </c>
      <c r="C168">
        <v>24</v>
      </c>
      <c r="D168">
        <v>4</v>
      </c>
      <c r="E168">
        <v>6</v>
      </c>
      <c r="F168">
        <v>0</v>
      </c>
      <c r="G168">
        <v>0</v>
      </c>
      <c r="H168">
        <v>0</v>
      </c>
      <c r="I168">
        <v>355.16230719999999</v>
      </c>
      <c r="J168">
        <v>3001548</v>
      </c>
      <c r="K168">
        <v>3232670</v>
      </c>
      <c r="L168">
        <v>2625224</v>
      </c>
      <c r="M168">
        <v>4875383</v>
      </c>
      <c r="N168">
        <v>5825196</v>
      </c>
      <c r="O168">
        <v>4425677</v>
      </c>
    </row>
    <row r="169" spans="1:15" x14ac:dyDescent="0.25">
      <c r="A169">
        <v>168</v>
      </c>
      <c r="B169">
        <v>15</v>
      </c>
      <c r="C169">
        <v>24</v>
      </c>
      <c r="D169">
        <v>4</v>
      </c>
      <c r="E169">
        <v>7</v>
      </c>
      <c r="F169">
        <v>0</v>
      </c>
      <c r="G169">
        <v>0</v>
      </c>
      <c r="H169">
        <v>0</v>
      </c>
      <c r="I169">
        <v>371.1572218</v>
      </c>
      <c r="J169">
        <v>3283000</v>
      </c>
      <c r="K169">
        <v>3431175</v>
      </c>
      <c r="L169">
        <v>3468702</v>
      </c>
      <c r="M169">
        <v>3923844</v>
      </c>
      <c r="N169">
        <v>4594978</v>
      </c>
      <c r="O169">
        <v>3854858</v>
      </c>
    </row>
    <row r="170" spans="1:15" x14ac:dyDescent="0.25">
      <c r="A170">
        <v>169</v>
      </c>
      <c r="B170">
        <v>15</v>
      </c>
      <c r="C170">
        <v>24</v>
      </c>
      <c r="D170">
        <v>4</v>
      </c>
      <c r="E170">
        <v>8</v>
      </c>
      <c r="F170">
        <v>0</v>
      </c>
      <c r="G170">
        <v>0</v>
      </c>
      <c r="H170">
        <v>0</v>
      </c>
      <c r="I170">
        <v>387.15213640000002</v>
      </c>
      <c r="J170" t="s">
        <v>14</v>
      </c>
      <c r="K170" t="s">
        <v>14</v>
      </c>
      <c r="L170" t="s">
        <v>14</v>
      </c>
      <c r="M170">
        <v>2437670</v>
      </c>
      <c r="N170">
        <v>2430920</v>
      </c>
      <c r="O170">
        <v>2471818</v>
      </c>
    </row>
    <row r="171" spans="1:15" x14ac:dyDescent="0.25">
      <c r="A171">
        <v>170</v>
      </c>
      <c r="B171">
        <v>15</v>
      </c>
      <c r="C171">
        <v>25</v>
      </c>
      <c r="D171">
        <v>3</v>
      </c>
      <c r="E171">
        <v>5</v>
      </c>
      <c r="F171">
        <v>0</v>
      </c>
      <c r="G171">
        <v>0</v>
      </c>
      <c r="H171">
        <v>0</v>
      </c>
      <c r="I171">
        <v>326.17214360000003</v>
      </c>
      <c r="J171">
        <v>1864205</v>
      </c>
      <c r="K171">
        <v>1993714</v>
      </c>
      <c r="L171">
        <v>1521900</v>
      </c>
      <c r="M171">
        <v>2628642</v>
      </c>
      <c r="N171">
        <v>2843323</v>
      </c>
      <c r="O171">
        <v>3081860</v>
      </c>
    </row>
    <row r="172" spans="1:15" x14ac:dyDescent="0.25">
      <c r="A172">
        <v>171</v>
      </c>
      <c r="B172">
        <v>15</v>
      </c>
      <c r="C172">
        <v>25</v>
      </c>
      <c r="D172">
        <v>3</v>
      </c>
      <c r="E172">
        <v>6</v>
      </c>
      <c r="F172">
        <v>0</v>
      </c>
      <c r="G172">
        <v>0</v>
      </c>
      <c r="H172">
        <v>0</v>
      </c>
      <c r="I172">
        <v>342.16705819999999</v>
      </c>
      <c r="J172">
        <v>5780081</v>
      </c>
      <c r="K172">
        <v>6191727</v>
      </c>
      <c r="L172">
        <v>5759096</v>
      </c>
      <c r="M172">
        <v>7927209</v>
      </c>
      <c r="N172">
        <v>9041096</v>
      </c>
      <c r="O172">
        <v>7571845</v>
      </c>
    </row>
    <row r="173" spans="1:15" x14ac:dyDescent="0.25">
      <c r="A173">
        <v>172</v>
      </c>
      <c r="B173">
        <v>15</v>
      </c>
      <c r="C173">
        <v>25</v>
      </c>
      <c r="D173">
        <v>3</v>
      </c>
      <c r="E173">
        <v>7</v>
      </c>
      <c r="F173">
        <v>0</v>
      </c>
      <c r="G173">
        <v>0</v>
      </c>
      <c r="H173">
        <v>0</v>
      </c>
      <c r="I173">
        <v>358.1619728</v>
      </c>
      <c r="J173">
        <v>2900751</v>
      </c>
      <c r="K173">
        <v>3225821</v>
      </c>
      <c r="L173">
        <v>2756686</v>
      </c>
      <c r="M173">
        <v>4398095</v>
      </c>
      <c r="N173">
        <v>4750875</v>
      </c>
      <c r="O173">
        <v>4464451</v>
      </c>
    </row>
    <row r="174" spans="1:15" x14ac:dyDescent="0.25">
      <c r="A174">
        <v>173</v>
      </c>
      <c r="B174">
        <v>15</v>
      </c>
      <c r="C174">
        <v>25</v>
      </c>
      <c r="D174">
        <v>3</v>
      </c>
      <c r="E174">
        <v>8</v>
      </c>
      <c r="F174">
        <v>0</v>
      </c>
      <c r="G174">
        <v>0</v>
      </c>
      <c r="H174">
        <v>0</v>
      </c>
      <c r="I174">
        <v>374.15688740000002</v>
      </c>
      <c r="J174">
        <v>3392150</v>
      </c>
      <c r="K174">
        <v>3292210</v>
      </c>
      <c r="L174">
        <v>3556613</v>
      </c>
      <c r="M174">
        <v>2939629</v>
      </c>
      <c r="N174">
        <v>2474624</v>
      </c>
      <c r="O174">
        <v>2975044</v>
      </c>
    </row>
    <row r="175" spans="1:15" x14ac:dyDescent="0.25">
      <c r="A175">
        <v>174</v>
      </c>
      <c r="B175">
        <v>15</v>
      </c>
      <c r="C175">
        <v>26</v>
      </c>
      <c r="D175">
        <v>0</v>
      </c>
      <c r="E175">
        <v>6</v>
      </c>
      <c r="F175">
        <v>0</v>
      </c>
      <c r="G175">
        <v>0</v>
      </c>
      <c r="H175">
        <v>0</v>
      </c>
      <c r="I175">
        <v>301.16566119999999</v>
      </c>
      <c r="J175" t="s">
        <v>14</v>
      </c>
      <c r="K175" t="s">
        <v>14</v>
      </c>
      <c r="L175" t="s">
        <v>14</v>
      </c>
      <c r="M175">
        <v>2097168</v>
      </c>
      <c r="N175">
        <v>2364777</v>
      </c>
      <c r="O175">
        <v>1877971</v>
      </c>
    </row>
    <row r="176" spans="1:15" x14ac:dyDescent="0.25">
      <c r="A176">
        <v>175</v>
      </c>
      <c r="B176">
        <v>15</v>
      </c>
      <c r="C176">
        <v>26</v>
      </c>
      <c r="D176">
        <v>0</v>
      </c>
      <c r="E176">
        <v>7</v>
      </c>
      <c r="F176">
        <v>0</v>
      </c>
      <c r="G176">
        <v>0</v>
      </c>
      <c r="H176">
        <v>0</v>
      </c>
      <c r="I176">
        <v>317.1605758</v>
      </c>
      <c r="J176">
        <v>2215474</v>
      </c>
      <c r="K176">
        <v>2292369</v>
      </c>
      <c r="L176">
        <v>1878049</v>
      </c>
      <c r="M176">
        <v>3729087</v>
      </c>
      <c r="N176">
        <v>4230182</v>
      </c>
      <c r="O176">
        <v>3188057</v>
      </c>
    </row>
    <row r="177" spans="1:15" x14ac:dyDescent="0.25">
      <c r="A177">
        <v>176</v>
      </c>
      <c r="B177">
        <v>15</v>
      </c>
      <c r="C177">
        <v>26</v>
      </c>
      <c r="D177">
        <v>0</v>
      </c>
      <c r="E177">
        <v>8</v>
      </c>
      <c r="F177">
        <v>0</v>
      </c>
      <c r="G177">
        <v>0</v>
      </c>
      <c r="H177">
        <v>0</v>
      </c>
      <c r="I177">
        <v>333.15549040000002</v>
      </c>
      <c r="J177">
        <v>5409184</v>
      </c>
      <c r="K177">
        <v>6328953</v>
      </c>
      <c r="L177">
        <v>5896157</v>
      </c>
      <c r="M177">
        <v>8873095</v>
      </c>
      <c r="N177">
        <v>9364600</v>
      </c>
      <c r="O177">
        <v>9213109</v>
      </c>
    </row>
    <row r="178" spans="1:15" x14ac:dyDescent="0.25">
      <c r="A178">
        <v>177</v>
      </c>
      <c r="B178">
        <v>15</v>
      </c>
      <c r="C178">
        <v>26</v>
      </c>
      <c r="D178">
        <v>0</v>
      </c>
      <c r="E178">
        <v>8</v>
      </c>
      <c r="F178">
        <v>1</v>
      </c>
      <c r="G178">
        <v>0</v>
      </c>
      <c r="H178">
        <v>0</v>
      </c>
      <c r="I178">
        <v>365.12756109999998</v>
      </c>
      <c r="J178" t="s">
        <v>14</v>
      </c>
      <c r="K178" t="s">
        <v>14</v>
      </c>
      <c r="L178" t="s">
        <v>14</v>
      </c>
      <c r="M178">
        <v>2156141</v>
      </c>
      <c r="N178">
        <v>1895218</v>
      </c>
      <c r="O178">
        <v>1657161</v>
      </c>
    </row>
    <row r="179" spans="1:15" x14ac:dyDescent="0.25">
      <c r="A179">
        <v>178</v>
      </c>
      <c r="B179">
        <v>15</v>
      </c>
      <c r="C179">
        <v>26</v>
      </c>
      <c r="D179">
        <v>0</v>
      </c>
      <c r="E179">
        <v>9</v>
      </c>
      <c r="F179">
        <v>0</v>
      </c>
      <c r="G179">
        <v>0</v>
      </c>
      <c r="H179">
        <v>0</v>
      </c>
      <c r="I179">
        <v>349.15040499999998</v>
      </c>
      <c r="J179">
        <v>2353337</v>
      </c>
      <c r="K179">
        <v>2919242</v>
      </c>
      <c r="L179">
        <v>2512873</v>
      </c>
      <c r="M179">
        <v>3307881</v>
      </c>
      <c r="N179">
        <v>4007422</v>
      </c>
      <c r="O179">
        <v>3164416</v>
      </c>
    </row>
    <row r="180" spans="1:15" x14ac:dyDescent="0.25">
      <c r="A180">
        <v>179</v>
      </c>
      <c r="B180">
        <v>15</v>
      </c>
      <c r="C180">
        <v>26</v>
      </c>
      <c r="D180">
        <v>0</v>
      </c>
      <c r="E180">
        <v>9</v>
      </c>
      <c r="F180">
        <v>1</v>
      </c>
      <c r="G180">
        <v>0</v>
      </c>
      <c r="H180">
        <v>0</v>
      </c>
      <c r="I180">
        <v>381.1224757</v>
      </c>
      <c r="J180" t="s">
        <v>14</v>
      </c>
      <c r="K180" t="s">
        <v>14</v>
      </c>
      <c r="L180" t="s">
        <v>14</v>
      </c>
      <c r="M180">
        <v>1767012</v>
      </c>
      <c r="N180">
        <v>1896946</v>
      </c>
      <c r="O180">
        <v>1775681</v>
      </c>
    </row>
    <row r="181" spans="1:15" x14ac:dyDescent="0.25">
      <c r="A181">
        <v>180</v>
      </c>
      <c r="B181">
        <v>15</v>
      </c>
      <c r="C181">
        <v>26</v>
      </c>
      <c r="D181">
        <v>0</v>
      </c>
      <c r="E181">
        <v>10</v>
      </c>
      <c r="F181">
        <v>0</v>
      </c>
      <c r="G181">
        <v>0</v>
      </c>
      <c r="H181">
        <v>0</v>
      </c>
      <c r="I181">
        <v>365.14531959999999</v>
      </c>
      <c r="J181">
        <v>2351697</v>
      </c>
      <c r="K181">
        <v>1986948</v>
      </c>
      <c r="L181">
        <v>2175127</v>
      </c>
      <c r="M181">
        <v>3540595</v>
      </c>
      <c r="N181">
        <v>3451959</v>
      </c>
      <c r="O181">
        <v>2876751</v>
      </c>
    </row>
    <row r="182" spans="1:15" x14ac:dyDescent="0.25">
      <c r="A182">
        <v>181</v>
      </c>
      <c r="B182">
        <v>15</v>
      </c>
      <c r="C182">
        <v>26</v>
      </c>
      <c r="D182">
        <v>0</v>
      </c>
      <c r="E182">
        <v>11</v>
      </c>
      <c r="F182">
        <v>0</v>
      </c>
      <c r="G182">
        <v>0</v>
      </c>
      <c r="H182">
        <v>0</v>
      </c>
      <c r="I182">
        <v>381.14023420000001</v>
      </c>
      <c r="J182">
        <v>1836361</v>
      </c>
      <c r="K182">
        <v>2064694</v>
      </c>
      <c r="L182">
        <v>2056832</v>
      </c>
      <c r="M182">
        <v>2550888</v>
      </c>
      <c r="N182">
        <v>3100151</v>
      </c>
      <c r="O182">
        <v>2830917</v>
      </c>
    </row>
    <row r="183" spans="1:15" x14ac:dyDescent="0.25">
      <c r="A183">
        <v>182</v>
      </c>
      <c r="B183">
        <v>15</v>
      </c>
      <c r="C183">
        <v>26</v>
      </c>
      <c r="D183">
        <v>0</v>
      </c>
      <c r="E183">
        <v>12</v>
      </c>
      <c r="F183">
        <v>0</v>
      </c>
      <c r="G183">
        <v>0</v>
      </c>
      <c r="H183">
        <v>0</v>
      </c>
      <c r="I183">
        <v>397.13514880000002</v>
      </c>
      <c r="J183">
        <v>2734539</v>
      </c>
      <c r="K183">
        <v>2321943</v>
      </c>
      <c r="L183">
        <v>2172886</v>
      </c>
      <c r="M183">
        <v>3392953</v>
      </c>
      <c r="N183">
        <v>3601322</v>
      </c>
      <c r="O183">
        <v>2938412</v>
      </c>
    </row>
    <row r="184" spans="1:15" x14ac:dyDescent="0.25">
      <c r="A184">
        <v>183</v>
      </c>
      <c r="B184">
        <v>15</v>
      </c>
      <c r="C184">
        <v>26</v>
      </c>
      <c r="D184">
        <v>0</v>
      </c>
      <c r="E184">
        <v>13</v>
      </c>
      <c r="F184">
        <v>0</v>
      </c>
      <c r="G184">
        <v>0</v>
      </c>
      <c r="H184">
        <v>0</v>
      </c>
      <c r="I184">
        <v>413.13006339999998</v>
      </c>
      <c r="J184">
        <v>5245041</v>
      </c>
      <c r="K184">
        <v>5802526</v>
      </c>
      <c r="L184">
        <v>5805851</v>
      </c>
      <c r="M184">
        <v>4876578</v>
      </c>
      <c r="N184">
        <v>4630537</v>
      </c>
      <c r="O184">
        <v>4823967</v>
      </c>
    </row>
    <row r="185" spans="1:15" x14ac:dyDescent="0.25">
      <c r="A185">
        <v>184</v>
      </c>
      <c r="B185">
        <v>15</v>
      </c>
      <c r="C185">
        <v>26</v>
      </c>
      <c r="D185">
        <v>0</v>
      </c>
      <c r="E185">
        <v>14</v>
      </c>
      <c r="F185">
        <v>0</v>
      </c>
      <c r="G185">
        <v>0</v>
      </c>
      <c r="H185">
        <v>0</v>
      </c>
      <c r="I185">
        <v>429.124978</v>
      </c>
      <c r="J185">
        <v>4419863</v>
      </c>
      <c r="K185">
        <v>4404696</v>
      </c>
      <c r="L185">
        <v>4114682</v>
      </c>
      <c r="M185" t="s">
        <v>14</v>
      </c>
      <c r="N185" t="s">
        <v>14</v>
      </c>
      <c r="O185" t="s">
        <v>14</v>
      </c>
    </row>
    <row r="186" spans="1:15" x14ac:dyDescent="0.25">
      <c r="A186">
        <v>185</v>
      </c>
      <c r="B186">
        <v>15</v>
      </c>
      <c r="C186">
        <v>26</v>
      </c>
      <c r="D186">
        <v>2</v>
      </c>
      <c r="E186">
        <v>5</v>
      </c>
      <c r="F186">
        <v>0</v>
      </c>
      <c r="G186">
        <v>0</v>
      </c>
      <c r="H186">
        <v>0</v>
      </c>
      <c r="I186">
        <v>313.17689460000003</v>
      </c>
      <c r="J186" t="s">
        <v>14</v>
      </c>
      <c r="K186" t="s">
        <v>14</v>
      </c>
      <c r="L186" t="s">
        <v>14</v>
      </c>
      <c r="M186">
        <v>1727948</v>
      </c>
      <c r="N186">
        <v>2322817</v>
      </c>
      <c r="O186">
        <v>1394295</v>
      </c>
    </row>
    <row r="187" spans="1:15" x14ac:dyDescent="0.25">
      <c r="A187">
        <v>186</v>
      </c>
      <c r="B187">
        <v>15</v>
      </c>
      <c r="C187">
        <v>26</v>
      </c>
      <c r="D187">
        <v>2</v>
      </c>
      <c r="E187">
        <v>6</v>
      </c>
      <c r="F187">
        <v>0</v>
      </c>
      <c r="G187">
        <v>0</v>
      </c>
      <c r="H187">
        <v>0</v>
      </c>
      <c r="I187">
        <v>329.17180919999998</v>
      </c>
      <c r="J187" t="s">
        <v>14</v>
      </c>
      <c r="K187" t="s">
        <v>14</v>
      </c>
      <c r="L187" t="s">
        <v>14</v>
      </c>
      <c r="M187">
        <v>1808591</v>
      </c>
      <c r="N187">
        <v>1994784</v>
      </c>
      <c r="O187">
        <v>2017052</v>
      </c>
    </row>
    <row r="188" spans="1:15" x14ac:dyDescent="0.25">
      <c r="A188">
        <v>187</v>
      </c>
      <c r="B188">
        <v>15</v>
      </c>
      <c r="C188">
        <v>26</v>
      </c>
      <c r="D188">
        <v>4</v>
      </c>
      <c r="E188">
        <v>5</v>
      </c>
      <c r="F188">
        <v>0</v>
      </c>
      <c r="G188">
        <v>0</v>
      </c>
      <c r="H188">
        <v>0</v>
      </c>
      <c r="I188">
        <v>341.18304260000002</v>
      </c>
      <c r="J188">
        <v>1559138</v>
      </c>
      <c r="K188">
        <v>1929092</v>
      </c>
      <c r="L188">
        <v>1497210</v>
      </c>
      <c r="M188">
        <v>3103901</v>
      </c>
      <c r="N188">
        <v>3223506</v>
      </c>
      <c r="O188">
        <v>2550915</v>
      </c>
    </row>
    <row r="189" spans="1:15" x14ac:dyDescent="0.25">
      <c r="A189">
        <v>188</v>
      </c>
      <c r="B189">
        <v>15</v>
      </c>
      <c r="C189">
        <v>26</v>
      </c>
      <c r="D189">
        <v>4</v>
      </c>
      <c r="E189">
        <v>6</v>
      </c>
      <c r="F189">
        <v>0</v>
      </c>
      <c r="G189">
        <v>0</v>
      </c>
      <c r="H189">
        <v>0</v>
      </c>
      <c r="I189">
        <v>357.17795719999998</v>
      </c>
      <c r="J189" t="s">
        <v>14</v>
      </c>
      <c r="K189" t="s">
        <v>14</v>
      </c>
      <c r="L189" t="s">
        <v>14</v>
      </c>
      <c r="M189">
        <v>2828001</v>
      </c>
      <c r="N189">
        <v>2965753</v>
      </c>
      <c r="O189">
        <v>2462240</v>
      </c>
    </row>
    <row r="190" spans="1:15" x14ac:dyDescent="0.25">
      <c r="A190">
        <v>189</v>
      </c>
      <c r="B190">
        <v>15</v>
      </c>
      <c r="C190">
        <v>26</v>
      </c>
      <c r="D190">
        <v>4</v>
      </c>
      <c r="E190">
        <v>7</v>
      </c>
      <c r="F190">
        <v>0</v>
      </c>
      <c r="G190">
        <v>0</v>
      </c>
      <c r="H190">
        <v>0</v>
      </c>
      <c r="I190">
        <v>373.1728718</v>
      </c>
      <c r="J190">
        <v>3798313</v>
      </c>
      <c r="K190">
        <v>4005674</v>
      </c>
      <c r="L190">
        <v>3579882</v>
      </c>
      <c r="M190">
        <v>3683282</v>
      </c>
      <c r="N190">
        <v>3837800</v>
      </c>
      <c r="O190">
        <v>3655737</v>
      </c>
    </row>
    <row r="191" spans="1:15" x14ac:dyDescent="0.25">
      <c r="A191">
        <v>190</v>
      </c>
      <c r="B191">
        <v>15</v>
      </c>
      <c r="C191">
        <v>26</v>
      </c>
      <c r="D191">
        <v>4</v>
      </c>
      <c r="E191">
        <v>8</v>
      </c>
      <c r="F191">
        <v>0</v>
      </c>
      <c r="G191">
        <v>0</v>
      </c>
      <c r="H191">
        <v>0</v>
      </c>
      <c r="I191">
        <v>389.16778640000001</v>
      </c>
      <c r="J191">
        <v>1864223</v>
      </c>
      <c r="K191">
        <v>1600092</v>
      </c>
      <c r="L191">
        <v>1979905</v>
      </c>
      <c r="M191" t="s">
        <v>14</v>
      </c>
      <c r="N191" t="s">
        <v>14</v>
      </c>
      <c r="O191" t="s">
        <v>14</v>
      </c>
    </row>
    <row r="192" spans="1:15" x14ac:dyDescent="0.25">
      <c r="A192">
        <v>191</v>
      </c>
      <c r="B192">
        <v>15</v>
      </c>
      <c r="C192">
        <v>27</v>
      </c>
      <c r="D192">
        <v>0</v>
      </c>
      <c r="E192">
        <v>9</v>
      </c>
      <c r="F192">
        <v>0</v>
      </c>
      <c r="G192">
        <v>1</v>
      </c>
      <c r="H192">
        <v>0</v>
      </c>
      <c r="I192">
        <v>381.13199150000003</v>
      </c>
      <c r="J192" t="s">
        <v>14</v>
      </c>
      <c r="K192" t="s">
        <v>14</v>
      </c>
      <c r="L192" t="s">
        <v>14</v>
      </c>
      <c r="M192">
        <v>73405030</v>
      </c>
      <c r="N192">
        <v>117985269</v>
      </c>
      <c r="O192">
        <v>113659971</v>
      </c>
    </row>
    <row r="193" spans="1:15" x14ac:dyDescent="0.25">
      <c r="A193">
        <v>192</v>
      </c>
      <c r="B193">
        <v>15</v>
      </c>
      <c r="C193">
        <v>27</v>
      </c>
      <c r="D193">
        <v>1</v>
      </c>
      <c r="E193">
        <v>10</v>
      </c>
      <c r="F193">
        <v>0</v>
      </c>
      <c r="G193">
        <v>0</v>
      </c>
      <c r="H193">
        <v>0</v>
      </c>
      <c r="I193">
        <v>380.15621859999999</v>
      </c>
      <c r="J193">
        <v>2532089</v>
      </c>
      <c r="K193">
        <v>2315331</v>
      </c>
      <c r="L193">
        <v>2456446</v>
      </c>
      <c r="M193">
        <v>3844454</v>
      </c>
      <c r="N193">
        <v>3623668</v>
      </c>
      <c r="O193">
        <v>3652438</v>
      </c>
    </row>
    <row r="194" spans="1:15" x14ac:dyDescent="0.25">
      <c r="A194">
        <v>193</v>
      </c>
      <c r="B194">
        <v>15</v>
      </c>
      <c r="C194">
        <v>27</v>
      </c>
      <c r="D194">
        <v>1</v>
      </c>
      <c r="E194">
        <v>12</v>
      </c>
      <c r="F194">
        <v>1</v>
      </c>
      <c r="G194">
        <v>0</v>
      </c>
      <c r="H194">
        <v>0</v>
      </c>
      <c r="I194">
        <v>444.11811849999998</v>
      </c>
      <c r="J194">
        <v>6229425</v>
      </c>
      <c r="K194">
        <v>7069358</v>
      </c>
      <c r="L194">
        <v>5580684</v>
      </c>
      <c r="M194">
        <v>11820834</v>
      </c>
      <c r="N194">
        <v>13623442</v>
      </c>
      <c r="O194">
        <v>10104224</v>
      </c>
    </row>
    <row r="195" spans="1:15" x14ac:dyDescent="0.25">
      <c r="A195">
        <v>194</v>
      </c>
      <c r="B195">
        <v>15</v>
      </c>
      <c r="C195">
        <v>27</v>
      </c>
      <c r="D195">
        <v>2</v>
      </c>
      <c r="E195">
        <v>11</v>
      </c>
      <c r="F195">
        <v>0</v>
      </c>
      <c r="G195">
        <v>1</v>
      </c>
      <c r="H195">
        <v>0</v>
      </c>
      <c r="I195">
        <v>441.1279687</v>
      </c>
      <c r="J195" t="s">
        <v>14</v>
      </c>
      <c r="K195" t="s">
        <v>14</v>
      </c>
      <c r="L195" t="s">
        <v>14</v>
      </c>
      <c r="M195">
        <v>4559889</v>
      </c>
      <c r="N195">
        <v>5905736</v>
      </c>
      <c r="O195">
        <v>7677663</v>
      </c>
    </row>
    <row r="196" spans="1:15" x14ac:dyDescent="0.25">
      <c r="A196">
        <v>195</v>
      </c>
      <c r="B196">
        <v>15</v>
      </c>
      <c r="C196">
        <v>27</v>
      </c>
      <c r="D196">
        <v>3</v>
      </c>
      <c r="E196">
        <v>5</v>
      </c>
      <c r="F196">
        <v>0</v>
      </c>
      <c r="G196">
        <v>0</v>
      </c>
      <c r="H196">
        <v>0</v>
      </c>
      <c r="I196">
        <v>328.18779360000002</v>
      </c>
      <c r="J196">
        <v>2242959</v>
      </c>
      <c r="K196">
        <v>2255997</v>
      </c>
      <c r="L196">
        <v>1954707</v>
      </c>
      <c r="M196">
        <v>4057579</v>
      </c>
      <c r="N196">
        <v>4178004</v>
      </c>
      <c r="O196">
        <v>4075583</v>
      </c>
    </row>
    <row r="197" spans="1:15" x14ac:dyDescent="0.25">
      <c r="A197">
        <v>196</v>
      </c>
      <c r="B197">
        <v>15</v>
      </c>
      <c r="C197">
        <v>27</v>
      </c>
      <c r="D197">
        <v>3</v>
      </c>
      <c r="E197">
        <v>6</v>
      </c>
      <c r="F197">
        <v>0</v>
      </c>
      <c r="G197">
        <v>0</v>
      </c>
      <c r="H197">
        <v>0</v>
      </c>
      <c r="I197">
        <v>344.18270819999998</v>
      </c>
      <c r="J197">
        <v>9499826</v>
      </c>
      <c r="K197">
        <v>10162265</v>
      </c>
      <c r="L197">
        <v>9867916</v>
      </c>
      <c r="M197">
        <v>10842070</v>
      </c>
      <c r="N197">
        <v>12394187</v>
      </c>
      <c r="O197">
        <v>10893215</v>
      </c>
    </row>
    <row r="198" spans="1:15" x14ac:dyDescent="0.25">
      <c r="A198">
        <v>197</v>
      </c>
      <c r="B198">
        <v>15</v>
      </c>
      <c r="C198">
        <v>27</v>
      </c>
      <c r="D198">
        <v>3</v>
      </c>
      <c r="E198">
        <v>7</v>
      </c>
      <c r="F198">
        <v>0</v>
      </c>
      <c r="G198">
        <v>0</v>
      </c>
      <c r="H198">
        <v>0</v>
      </c>
      <c r="I198">
        <v>360.17762279999999</v>
      </c>
      <c r="J198">
        <v>4346364</v>
      </c>
      <c r="K198">
        <v>4261137</v>
      </c>
      <c r="L198">
        <v>4397234</v>
      </c>
      <c r="M198">
        <v>3952252</v>
      </c>
      <c r="N198">
        <v>4463728</v>
      </c>
      <c r="O198">
        <v>3698583</v>
      </c>
    </row>
    <row r="199" spans="1:15" x14ac:dyDescent="0.25">
      <c r="A199">
        <v>198</v>
      </c>
      <c r="B199">
        <v>15</v>
      </c>
      <c r="C199">
        <v>27</v>
      </c>
      <c r="D199">
        <v>3</v>
      </c>
      <c r="E199">
        <v>7</v>
      </c>
      <c r="F199">
        <v>1</v>
      </c>
      <c r="G199">
        <v>0</v>
      </c>
      <c r="H199">
        <v>0</v>
      </c>
      <c r="I199">
        <v>392.14969350000001</v>
      </c>
      <c r="J199" t="s">
        <v>14</v>
      </c>
      <c r="K199" t="s">
        <v>14</v>
      </c>
      <c r="L199" t="s">
        <v>14</v>
      </c>
      <c r="M199">
        <v>2338377</v>
      </c>
      <c r="N199">
        <v>2134027</v>
      </c>
      <c r="O199">
        <v>2025787</v>
      </c>
    </row>
    <row r="200" spans="1:15" x14ac:dyDescent="0.25">
      <c r="A200">
        <v>199</v>
      </c>
      <c r="B200">
        <v>15</v>
      </c>
      <c r="C200">
        <v>28</v>
      </c>
      <c r="D200">
        <v>0</v>
      </c>
      <c r="E200">
        <v>7</v>
      </c>
      <c r="F200">
        <v>0</v>
      </c>
      <c r="G200">
        <v>0</v>
      </c>
      <c r="H200">
        <v>0</v>
      </c>
      <c r="I200">
        <v>319.1762258</v>
      </c>
      <c r="J200" t="s">
        <v>14</v>
      </c>
      <c r="K200" t="s">
        <v>14</v>
      </c>
      <c r="L200" t="s">
        <v>14</v>
      </c>
      <c r="M200">
        <v>2094416</v>
      </c>
      <c r="N200">
        <v>1769868</v>
      </c>
      <c r="O200">
        <v>1495519</v>
      </c>
    </row>
    <row r="201" spans="1:15" x14ac:dyDescent="0.25">
      <c r="A201">
        <v>200</v>
      </c>
      <c r="B201">
        <v>15</v>
      </c>
      <c r="C201">
        <v>28</v>
      </c>
      <c r="D201">
        <v>0</v>
      </c>
      <c r="E201">
        <v>7</v>
      </c>
      <c r="F201">
        <v>1</v>
      </c>
      <c r="G201">
        <v>0</v>
      </c>
      <c r="H201">
        <v>0</v>
      </c>
      <c r="I201">
        <v>351.14829650000001</v>
      </c>
      <c r="J201" t="s">
        <v>14</v>
      </c>
      <c r="K201" t="s">
        <v>14</v>
      </c>
      <c r="L201" t="s">
        <v>14</v>
      </c>
      <c r="M201">
        <v>1620922</v>
      </c>
      <c r="N201">
        <v>1520172</v>
      </c>
      <c r="O201">
        <v>1677627</v>
      </c>
    </row>
    <row r="202" spans="1:15" x14ac:dyDescent="0.25">
      <c r="A202">
        <v>201</v>
      </c>
      <c r="B202">
        <v>15</v>
      </c>
      <c r="C202">
        <v>28</v>
      </c>
      <c r="D202">
        <v>0</v>
      </c>
      <c r="E202">
        <v>8</v>
      </c>
      <c r="F202">
        <v>0</v>
      </c>
      <c r="G202">
        <v>0</v>
      </c>
      <c r="H202">
        <v>0</v>
      </c>
      <c r="I202">
        <v>335.17114040000001</v>
      </c>
      <c r="J202">
        <v>4649838</v>
      </c>
      <c r="K202">
        <v>5514283</v>
      </c>
      <c r="L202">
        <v>4773297</v>
      </c>
      <c r="M202">
        <v>7563900</v>
      </c>
      <c r="N202">
        <v>10483261</v>
      </c>
      <c r="O202">
        <v>6975128</v>
      </c>
    </row>
    <row r="203" spans="1:15" x14ac:dyDescent="0.25">
      <c r="A203">
        <v>202</v>
      </c>
      <c r="B203">
        <v>15</v>
      </c>
      <c r="C203">
        <v>28</v>
      </c>
      <c r="D203">
        <v>0</v>
      </c>
      <c r="E203">
        <v>8</v>
      </c>
      <c r="F203">
        <v>1</v>
      </c>
      <c r="G203">
        <v>0</v>
      </c>
      <c r="H203">
        <v>0</v>
      </c>
      <c r="I203">
        <v>367.14321109999997</v>
      </c>
      <c r="J203" t="s">
        <v>14</v>
      </c>
      <c r="K203" t="s">
        <v>14</v>
      </c>
      <c r="L203" t="s">
        <v>14</v>
      </c>
      <c r="M203">
        <v>2832595</v>
      </c>
      <c r="N203">
        <v>2342024</v>
      </c>
      <c r="O203">
        <v>3511187</v>
      </c>
    </row>
    <row r="204" spans="1:15" x14ac:dyDescent="0.25">
      <c r="A204">
        <v>203</v>
      </c>
      <c r="B204">
        <v>15</v>
      </c>
      <c r="C204">
        <v>28</v>
      </c>
      <c r="D204">
        <v>0</v>
      </c>
      <c r="E204">
        <v>9</v>
      </c>
      <c r="F204">
        <v>0</v>
      </c>
      <c r="G204">
        <v>0</v>
      </c>
      <c r="H204">
        <v>0</v>
      </c>
      <c r="I204">
        <v>351.16605499999997</v>
      </c>
      <c r="J204">
        <v>2814297</v>
      </c>
      <c r="K204">
        <v>3198304</v>
      </c>
      <c r="L204">
        <v>3074605</v>
      </c>
      <c r="M204">
        <v>4153279</v>
      </c>
      <c r="N204">
        <v>4668977</v>
      </c>
      <c r="O204">
        <v>4429633</v>
      </c>
    </row>
    <row r="205" spans="1:15" x14ac:dyDescent="0.25">
      <c r="A205">
        <v>204</v>
      </c>
      <c r="B205">
        <v>15</v>
      </c>
      <c r="C205">
        <v>28</v>
      </c>
      <c r="D205">
        <v>0</v>
      </c>
      <c r="E205">
        <v>10</v>
      </c>
      <c r="F205">
        <v>0</v>
      </c>
      <c r="G205">
        <v>0</v>
      </c>
      <c r="H205">
        <v>0</v>
      </c>
      <c r="I205">
        <v>367.16096959999999</v>
      </c>
      <c r="J205">
        <v>2116175</v>
      </c>
      <c r="K205">
        <v>2076343</v>
      </c>
      <c r="L205">
        <v>2247416</v>
      </c>
      <c r="M205">
        <v>3711704</v>
      </c>
      <c r="N205">
        <v>2856589</v>
      </c>
      <c r="O205">
        <v>3085208</v>
      </c>
    </row>
    <row r="206" spans="1:15" x14ac:dyDescent="0.25">
      <c r="A206">
        <v>205</v>
      </c>
      <c r="B206">
        <v>15</v>
      </c>
      <c r="C206">
        <v>28</v>
      </c>
      <c r="D206">
        <v>0</v>
      </c>
      <c r="E206">
        <v>10</v>
      </c>
      <c r="F206">
        <v>1</v>
      </c>
      <c r="G206">
        <v>0</v>
      </c>
      <c r="H206">
        <v>0</v>
      </c>
      <c r="I206">
        <v>399.1330403</v>
      </c>
      <c r="J206">
        <v>2658638</v>
      </c>
      <c r="K206">
        <v>2934084</v>
      </c>
      <c r="L206">
        <v>2240254</v>
      </c>
      <c r="M206">
        <v>10316002</v>
      </c>
      <c r="N206">
        <v>4899562</v>
      </c>
      <c r="O206">
        <v>10773790</v>
      </c>
    </row>
    <row r="207" spans="1:15" x14ac:dyDescent="0.25">
      <c r="A207">
        <v>206</v>
      </c>
      <c r="B207">
        <v>15</v>
      </c>
      <c r="C207">
        <v>28</v>
      </c>
      <c r="D207">
        <v>0</v>
      </c>
      <c r="E207">
        <v>12</v>
      </c>
      <c r="F207">
        <v>1</v>
      </c>
      <c r="G207">
        <v>0</v>
      </c>
      <c r="H207">
        <v>0</v>
      </c>
      <c r="I207">
        <v>431.12286949999998</v>
      </c>
      <c r="J207" t="s">
        <v>14</v>
      </c>
      <c r="K207" t="s">
        <v>14</v>
      </c>
      <c r="L207" t="s">
        <v>14</v>
      </c>
      <c r="M207">
        <v>2235654</v>
      </c>
      <c r="N207">
        <v>2408810</v>
      </c>
      <c r="O207">
        <v>2238730</v>
      </c>
    </row>
    <row r="208" spans="1:15" x14ac:dyDescent="0.25">
      <c r="A208">
        <v>207</v>
      </c>
      <c r="B208">
        <v>15</v>
      </c>
      <c r="C208">
        <v>28</v>
      </c>
      <c r="D208">
        <v>4</v>
      </c>
      <c r="E208">
        <v>5</v>
      </c>
      <c r="F208">
        <v>0</v>
      </c>
      <c r="G208">
        <v>0</v>
      </c>
      <c r="H208">
        <v>0</v>
      </c>
      <c r="I208">
        <v>343.19869260000002</v>
      </c>
      <c r="J208">
        <v>2818453</v>
      </c>
      <c r="K208">
        <v>3353448</v>
      </c>
      <c r="L208">
        <v>2968966</v>
      </c>
      <c r="M208">
        <v>6041285</v>
      </c>
      <c r="N208">
        <v>7181774</v>
      </c>
      <c r="O208">
        <v>5596823</v>
      </c>
    </row>
    <row r="209" spans="1:15" x14ac:dyDescent="0.25">
      <c r="A209">
        <v>208</v>
      </c>
      <c r="B209">
        <v>15</v>
      </c>
      <c r="C209">
        <v>28</v>
      </c>
      <c r="D209">
        <v>4</v>
      </c>
      <c r="E209">
        <v>6</v>
      </c>
      <c r="F209">
        <v>0</v>
      </c>
      <c r="G209">
        <v>0</v>
      </c>
      <c r="H209">
        <v>0</v>
      </c>
      <c r="I209">
        <v>359.19360719999997</v>
      </c>
      <c r="J209">
        <v>2858125</v>
      </c>
      <c r="K209">
        <v>2650622</v>
      </c>
      <c r="L209">
        <v>2720135</v>
      </c>
      <c r="M209">
        <v>4751693</v>
      </c>
      <c r="N209">
        <v>5714765</v>
      </c>
      <c r="O209">
        <v>4378740</v>
      </c>
    </row>
    <row r="210" spans="1:15" x14ac:dyDescent="0.25">
      <c r="A210">
        <v>209</v>
      </c>
      <c r="B210">
        <v>15</v>
      </c>
      <c r="C210">
        <v>28</v>
      </c>
      <c r="D210">
        <v>4</v>
      </c>
      <c r="E210">
        <v>7</v>
      </c>
      <c r="F210">
        <v>0</v>
      </c>
      <c r="G210">
        <v>0</v>
      </c>
      <c r="H210">
        <v>0</v>
      </c>
      <c r="I210">
        <v>375.18852179999999</v>
      </c>
      <c r="J210">
        <v>2508305</v>
      </c>
      <c r="K210">
        <v>2093893</v>
      </c>
      <c r="L210">
        <v>2525739</v>
      </c>
      <c r="M210">
        <v>2415636</v>
      </c>
      <c r="N210">
        <v>2513316</v>
      </c>
      <c r="O210">
        <v>2237530</v>
      </c>
    </row>
    <row r="211" spans="1:15" x14ac:dyDescent="0.25">
      <c r="A211">
        <v>210</v>
      </c>
      <c r="B211">
        <v>15</v>
      </c>
      <c r="C211">
        <v>29</v>
      </c>
      <c r="D211">
        <v>0</v>
      </c>
      <c r="E211">
        <v>8</v>
      </c>
      <c r="F211">
        <v>0</v>
      </c>
      <c r="G211">
        <v>1</v>
      </c>
      <c r="H211">
        <v>0</v>
      </c>
      <c r="I211">
        <v>367.1527269</v>
      </c>
      <c r="J211">
        <v>14019660</v>
      </c>
      <c r="K211">
        <v>13000885</v>
      </c>
      <c r="L211">
        <v>16127222</v>
      </c>
      <c r="M211">
        <v>27308758</v>
      </c>
      <c r="N211">
        <v>41509003</v>
      </c>
      <c r="O211">
        <v>50348438</v>
      </c>
    </row>
    <row r="212" spans="1:15" x14ac:dyDescent="0.25">
      <c r="A212">
        <v>211</v>
      </c>
      <c r="B212">
        <v>15</v>
      </c>
      <c r="C212">
        <v>29</v>
      </c>
      <c r="D212">
        <v>3</v>
      </c>
      <c r="E212">
        <v>4</v>
      </c>
      <c r="F212">
        <v>0</v>
      </c>
      <c r="G212">
        <v>0</v>
      </c>
      <c r="H212">
        <v>0</v>
      </c>
      <c r="I212">
        <v>314.208529</v>
      </c>
      <c r="J212">
        <v>2196622</v>
      </c>
      <c r="K212">
        <v>1988518</v>
      </c>
      <c r="L212">
        <v>1811740</v>
      </c>
      <c r="M212">
        <v>3838091</v>
      </c>
      <c r="N212">
        <v>4565549</v>
      </c>
      <c r="O212">
        <v>3639090</v>
      </c>
    </row>
    <row r="213" spans="1:15" x14ac:dyDescent="0.25">
      <c r="A213">
        <v>212</v>
      </c>
      <c r="B213">
        <v>15</v>
      </c>
      <c r="C213">
        <v>29</v>
      </c>
      <c r="D213">
        <v>3</v>
      </c>
      <c r="E213">
        <v>5</v>
      </c>
      <c r="F213">
        <v>0</v>
      </c>
      <c r="G213">
        <v>0</v>
      </c>
      <c r="H213">
        <v>0</v>
      </c>
      <c r="I213">
        <v>330.20344360000001</v>
      </c>
      <c r="J213">
        <v>6676262</v>
      </c>
      <c r="K213">
        <v>6752274</v>
      </c>
      <c r="L213">
        <v>5982534</v>
      </c>
      <c r="M213">
        <v>12558785</v>
      </c>
      <c r="N213">
        <v>14918137</v>
      </c>
      <c r="O213">
        <v>11721222</v>
      </c>
    </row>
    <row r="214" spans="1:15" x14ac:dyDescent="0.25">
      <c r="A214">
        <v>213</v>
      </c>
      <c r="B214">
        <v>15</v>
      </c>
      <c r="C214">
        <v>29</v>
      </c>
      <c r="D214">
        <v>3</v>
      </c>
      <c r="E214">
        <v>6</v>
      </c>
      <c r="F214">
        <v>1</v>
      </c>
      <c r="G214">
        <v>0</v>
      </c>
      <c r="H214">
        <v>0</v>
      </c>
      <c r="I214">
        <v>378.17042889999999</v>
      </c>
      <c r="J214" t="s">
        <v>14</v>
      </c>
      <c r="K214" t="s">
        <v>14</v>
      </c>
      <c r="L214" t="s">
        <v>14</v>
      </c>
      <c r="M214">
        <v>2130257</v>
      </c>
      <c r="N214">
        <v>1618910</v>
      </c>
      <c r="O214">
        <v>2005860</v>
      </c>
    </row>
    <row r="215" spans="1:15" x14ac:dyDescent="0.25">
      <c r="A215">
        <v>214</v>
      </c>
      <c r="B215">
        <v>15</v>
      </c>
      <c r="C215">
        <v>29</v>
      </c>
      <c r="D215">
        <v>3</v>
      </c>
      <c r="E215">
        <v>7</v>
      </c>
      <c r="F215">
        <v>1</v>
      </c>
      <c r="G215">
        <v>0</v>
      </c>
      <c r="H215">
        <v>0</v>
      </c>
      <c r="I215">
        <v>394.16534350000001</v>
      </c>
      <c r="J215" t="s">
        <v>14</v>
      </c>
      <c r="K215" t="s">
        <v>14</v>
      </c>
      <c r="L215" t="s">
        <v>14</v>
      </c>
      <c r="M215">
        <v>3284420</v>
      </c>
      <c r="N215">
        <v>2975127</v>
      </c>
      <c r="O215">
        <v>2523780</v>
      </c>
    </row>
    <row r="216" spans="1:15" x14ac:dyDescent="0.25">
      <c r="A216">
        <v>215</v>
      </c>
      <c r="B216">
        <v>15</v>
      </c>
      <c r="C216">
        <v>30</v>
      </c>
      <c r="D216">
        <v>0</v>
      </c>
      <c r="E216">
        <v>6</v>
      </c>
      <c r="F216">
        <v>1</v>
      </c>
      <c r="G216">
        <v>0</v>
      </c>
      <c r="H216">
        <v>0</v>
      </c>
      <c r="I216">
        <v>337.16903189999999</v>
      </c>
      <c r="J216" t="s">
        <v>14</v>
      </c>
      <c r="K216" t="s">
        <v>14</v>
      </c>
      <c r="L216" t="s">
        <v>14</v>
      </c>
      <c r="M216">
        <v>5518457</v>
      </c>
      <c r="N216">
        <v>4139018</v>
      </c>
      <c r="O216">
        <v>5920900</v>
      </c>
    </row>
    <row r="217" spans="1:15" x14ac:dyDescent="0.25">
      <c r="A217">
        <v>216</v>
      </c>
      <c r="B217">
        <v>15</v>
      </c>
      <c r="C217">
        <v>30</v>
      </c>
      <c r="D217">
        <v>0</v>
      </c>
      <c r="E217">
        <v>7</v>
      </c>
      <c r="F217">
        <v>1</v>
      </c>
      <c r="G217">
        <v>0</v>
      </c>
      <c r="H217">
        <v>0</v>
      </c>
      <c r="I217">
        <v>353.16394650000001</v>
      </c>
      <c r="J217" t="s">
        <v>14</v>
      </c>
      <c r="K217" t="s">
        <v>14</v>
      </c>
      <c r="L217" t="s">
        <v>14</v>
      </c>
      <c r="M217">
        <v>2687000</v>
      </c>
      <c r="N217">
        <v>2059114</v>
      </c>
      <c r="O217">
        <v>2709380</v>
      </c>
    </row>
    <row r="218" spans="1:15" x14ac:dyDescent="0.25">
      <c r="A218">
        <v>217</v>
      </c>
      <c r="B218">
        <v>15</v>
      </c>
      <c r="C218">
        <v>30</v>
      </c>
      <c r="D218">
        <v>0</v>
      </c>
      <c r="E218">
        <v>10</v>
      </c>
      <c r="F218">
        <v>1</v>
      </c>
      <c r="G218">
        <v>0</v>
      </c>
      <c r="H218">
        <v>0</v>
      </c>
      <c r="I218">
        <v>401.1486903</v>
      </c>
      <c r="J218" t="s">
        <v>14</v>
      </c>
      <c r="K218" t="s">
        <v>14</v>
      </c>
      <c r="L218" t="s">
        <v>14</v>
      </c>
      <c r="M218">
        <v>2012139</v>
      </c>
      <c r="N218">
        <v>2416140</v>
      </c>
      <c r="O218">
        <v>2050541</v>
      </c>
    </row>
    <row r="219" spans="1:15" x14ac:dyDescent="0.25">
      <c r="A219">
        <v>218</v>
      </c>
      <c r="B219">
        <v>16</v>
      </c>
      <c r="C219">
        <v>8</v>
      </c>
      <c r="D219">
        <v>0</v>
      </c>
      <c r="E219">
        <v>9</v>
      </c>
      <c r="F219">
        <v>0</v>
      </c>
      <c r="G219">
        <v>0</v>
      </c>
      <c r="H219">
        <v>0</v>
      </c>
      <c r="I219">
        <v>343.00955499999998</v>
      </c>
      <c r="J219">
        <v>1726047</v>
      </c>
      <c r="K219">
        <v>2095930</v>
      </c>
      <c r="L219">
        <v>1855317</v>
      </c>
      <c r="M219" t="s">
        <v>14</v>
      </c>
      <c r="N219" t="s">
        <v>14</v>
      </c>
      <c r="O219" t="s">
        <v>14</v>
      </c>
    </row>
    <row r="220" spans="1:15" x14ac:dyDescent="0.25">
      <c r="A220">
        <v>219</v>
      </c>
      <c r="B220">
        <v>16</v>
      </c>
      <c r="C220">
        <v>8</v>
      </c>
      <c r="D220">
        <v>0</v>
      </c>
      <c r="E220">
        <v>10</v>
      </c>
      <c r="F220">
        <v>0</v>
      </c>
      <c r="G220">
        <v>0</v>
      </c>
      <c r="H220">
        <v>0</v>
      </c>
      <c r="I220">
        <v>359.00446959999999</v>
      </c>
      <c r="J220">
        <v>2094919</v>
      </c>
      <c r="K220">
        <v>2266569</v>
      </c>
      <c r="L220">
        <v>2291534</v>
      </c>
      <c r="M220" t="s">
        <v>14</v>
      </c>
      <c r="N220" t="s">
        <v>14</v>
      </c>
      <c r="O220" t="s">
        <v>14</v>
      </c>
    </row>
    <row r="221" spans="1:15" x14ac:dyDescent="0.25">
      <c r="A221">
        <v>220</v>
      </c>
      <c r="B221">
        <v>16</v>
      </c>
      <c r="C221">
        <v>8</v>
      </c>
      <c r="D221">
        <v>0</v>
      </c>
      <c r="E221">
        <v>11</v>
      </c>
      <c r="F221">
        <v>0</v>
      </c>
      <c r="G221">
        <v>0</v>
      </c>
      <c r="H221">
        <v>0</v>
      </c>
      <c r="I221">
        <v>374.99938420000001</v>
      </c>
      <c r="J221">
        <v>2273227</v>
      </c>
      <c r="K221">
        <v>2338067</v>
      </c>
      <c r="L221">
        <v>2429429</v>
      </c>
      <c r="M221" t="s">
        <v>14</v>
      </c>
      <c r="N221" t="s">
        <v>14</v>
      </c>
      <c r="O221" t="s">
        <v>14</v>
      </c>
    </row>
    <row r="222" spans="1:15" x14ac:dyDescent="0.25">
      <c r="A222">
        <v>221</v>
      </c>
      <c r="B222">
        <v>16</v>
      </c>
      <c r="C222">
        <v>10</v>
      </c>
      <c r="D222">
        <v>0</v>
      </c>
      <c r="E222">
        <v>8</v>
      </c>
      <c r="F222">
        <v>0</v>
      </c>
      <c r="G222">
        <v>0</v>
      </c>
      <c r="H222">
        <v>0</v>
      </c>
      <c r="I222">
        <v>329.03029040000001</v>
      </c>
      <c r="J222">
        <v>2094646</v>
      </c>
      <c r="K222">
        <v>1883429</v>
      </c>
      <c r="L222">
        <v>2288199</v>
      </c>
      <c r="M222" t="s">
        <v>14</v>
      </c>
      <c r="N222" t="s">
        <v>14</v>
      </c>
      <c r="O222" t="s">
        <v>14</v>
      </c>
    </row>
    <row r="223" spans="1:15" x14ac:dyDescent="0.25">
      <c r="A223">
        <v>222</v>
      </c>
      <c r="B223">
        <v>16</v>
      </c>
      <c r="C223">
        <v>10</v>
      </c>
      <c r="D223">
        <v>0</v>
      </c>
      <c r="E223">
        <v>9</v>
      </c>
      <c r="F223">
        <v>0</v>
      </c>
      <c r="G223">
        <v>0</v>
      </c>
      <c r="H223">
        <v>0</v>
      </c>
      <c r="I223">
        <v>345.02520500000003</v>
      </c>
      <c r="J223">
        <v>3871660</v>
      </c>
      <c r="K223">
        <v>3859754</v>
      </c>
      <c r="L223">
        <v>3680111</v>
      </c>
      <c r="M223" t="s">
        <v>14</v>
      </c>
      <c r="N223" t="s">
        <v>14</v>
      </c>
      <c r="O223" t="s">
        <v>14</v>
      </c>
    </row>
    <row r="224" spans="1:15" x14ac:dyDescent="0.25">
      <c r="A224">
        <v>223</v>
      </c>
      <c r="B224">
        <v>16</v>
      </c>
      <c r="C224">
        <v>10</v>
      </c>
      <c r="D224">
        <v>0</v>
      </c>
      <c r="E224">
        <v>10</v>
      </c>
      <c r="F224">
        <v>0</v>
      </c>
      <c r="G224">
        <v>0</v>
      </c>
      <c r="H224">
        <v>0</v>
      </c>
      <c r="I224">
        <v>361.02011959999999</v>
      </c>
      <c r="J224">
        <v>5431096</v>
      </c>
      <c r="K224">
        <v>5687806</v>
      </c>
      <c r="L224">
        <v>5494194</v>
      </c>
      <c r="M224" t="s">
        <v>14</v>
      </c>
      <c r="N224" t="s">
        <v>14</v>
      </c>
      <c r="O224" t="s">
        <v>14</v>
      </c>
    </row>
    <row r="225" spans="1:15" x14ac:dyDescent="0.25">
      <c r="A225">
        <v>224</v>
      </c>
      <c r="B225">
        <v>16</v>
      </c>
      <c r="C225">
        <v>10</v>
      </c>
      <c r="D225">
        <v>0</v>
      </c>
      <c r="E225">
        <v>11</v>
      </c>
      <c r="F225">
        <v>0</v>
      </c>
      <c r="G225">
        <v>0</v>
      </c>
      <c r="H225">
        <v>0</v>
      </c>
      <c r="I225">
        <v>377.0150342</v>
      </c>
      <c r="J225">
        <v>4948646</v>
      </c>
      <c r="K225">
        <v>5126947</v>
      </c>
      <c r="L225">
        <v>5164074</v>
      </c>
      <c r="M225" t="s">
        <v>14</v>
      </c>
      <c r="N225" t="s">
        <v>14</v>
      </c>
      <c r="O225" t="s">
        <v>14</v>
      </c>
    </row>
    <row r="226" spans="1:15" x14ac:dyDescent="0.25">
      <c r="A226">
        <v>225</v>
      </c>
      <c r="B226">
        <v>16</v>
      </c>
      <c r="C226">
        <v>10</v>
      </c>
      <c r="D226">
        <v>0</v>
      </c>
      <c r="E226">
        <v>12</v>
      </c>
      <c r="F226">
        <v>0</v>
      </c>
      <c r="G226">
        <v>0</v>
      </c>
      <c r="H226">
        <v>0</v>
      </c>
      <c r="I226">
        <v>393.00994880000002</v>
      </c>
      <c r="J226">
        <v>3004448</v>
      </c>
      <c r="K226">
        <v>3411793</v>
      </c>
      <c r="L226">
        <v>3760908</v>
      </c>
      <c r="M226" t="s">
        <v>14</v>
      </c>
      <c r="N226" t="s">
        <v>14</v>
      </c>
      <c r="O226" t="s">
        <v>14</v>
      </c>
    </row>
    <row r="227" spans="1:15" x14ac:dyDescent="0.25">
      <c r="A227">
        <v>226</v>
      </c>
      <c r="B227">
        <v>16</v>
      </c>
      <c r="C227">
        <v>12</v>
      </c>
      <c r="D227">
        <v>0</v>
      </c>
      <c r="E227">
        <v>7</v>
      </c>
      <c r="F227">
        <v>0</v>
      </c>
      <c r="G227">
        <v>0</v>
      </c>
      <c r="H227">
        <v>0</v>
      </c>
      <c r="I227">
        <v>315.05102579999999</v>
      </c>
      <c r="J227">
        <v>1812739</v>
      </c>
      <c r="K227">
        <v>1752624</v>
      </c>
      <c r="L227">
        <v>1519021</v>
      </c>
      <c r="M227" t="s">
        <v>14</v>
      </c>
      <c r="N227" t="s">
        <v>14</v>
      </c>
      <c r="O227" t="s">
        <v>14</v>
      </c>
    </row>
    <row r="228" spans="1:15" x14ac:dyDescent="0.25">
      <c r="A228">
        <v>227</v>
      </c>
      <c r="B228">
        <v>16</v>
      </c>
      <c r="C228">
        <v>12</v>
      </c>
      <c r="D228">
        <v>0</v>
      </c>
      <c r="E228">
        <v>8</v>
      </c>
      <c r="F228">
        <v>0</v>
      </c>
      <c r="G228">
        <v>0</v>
      </c>
      <c r="H228">
        <v>0</v>
      </c>
      <c r="I228">
        <v>331.04594040000001</v>
      </c>
      <c r="J228">
        <v>3672534</v>
      </c>
      <c r="K228">
        <v>3808959</v>
      </c>
      <c r="L228">
        <v>3610624</v>
      </c>
      <c r="M228" t="s">
        <v>14</v>
      </c>
      <c r="N228" t="s">
        <v>14</v>
      </c>
      <c r="O228" t="s">
        <v>14</v>
      </c>
    </row>
    <row r="229" spans="1:15" x14ac:dyDescent="0.25">
      <c r="A229">
        <v>228</v>
      </c>
      <c r="B229">
        <v>16</v>
      </c>
      <c r="C229">
        <v>12</v>
      </c>
      <c r="D229">
        <v>0</v>
      </c>
      <c r="E229">
        <v>9</v>
      </c>
      <c r="F229">
        <v>0</v>
      </c>
      <c r="G229">
        <v>0</v>
      </c>
      <c r="H229">
        <v>0</v>
      </c>
      <c r="I229">
        <v>347.04085500000002</v>
      </c>
      <c r="J229">
        <v>6538261</v>
      </c>
      <c r="K229">
        <v>6062887</v>
      </c>
      <c r="L229">
        <v>6298007</v>
      </c>
      <c r="M229" t="s">
        <v>14</v>
      </c>
      <c r="N229" t="s">
        <v>14</v>
      </c>
      <c r="O229" t="s">
        <v>14</v>
      </c>
    </row>
    <row r="230" spans="1:15" x14ac:dyDescent="0.25">
      <c r="A230">
        <v>229</v>
      </c>
      <c r="B230">
        <v>16</v>
      </c>
      <c r="C230">
        <v>12</v>
      </c>
      <c r="D230">
        <v>0</v>
      </c>
      <c r="E230">
        <v>10</v>
      </c>
      <c r="F230">
        <v>0</v>
      </c>
      <c r="G230">
        <v>0</v>
      </c>
      <c r="H230">
        <v>0</v>
      </c>
      <c r="I230">
        <v>363.03576959999998</v>
      </c>
      <c r="J230">
        <v>8984112</v>
      </c>
      <c r="K230">
        <v>8932404</v>
      </c>
      <c r="L230">
        <v>9336855</v>
      </c>
      <c r="M230" t="s">
        <v>14</v>
      </c>
      <c r="N230" t="s">
        <v>14</v>
      </c>
      <c r="O230" t="s">
        <v>14</v>
      </c>
    </row>
    <row r="231" spans="1:15" x14ac:dyDescent="0.25">
      <c r="A231">
        <v>230</v>
      </c>
      <c r="B231">
        <v>16</v>
      </c>
      <c r="C231">
        <v>12</v>
      </c>
      <c r="D231">
        <v>0</v>
      </c>
      <c r="E231">
        <v>11</v>
      </c>
      <c r="F231">
        <v>0</v>
      </c>
      <c r="G231">
        <v>0</v>
      </c>
      <c r="H231">
        <v>0</v>
      </c>
      <c r="I231">
        <v>379.0306842</v>
      </c>
      <c r="J231">
        <v>9452913</v>
      </c>
      <c r="K231">
        <v>8385832</v>
      </c>
      <c r="L231">
        <v>9192017</v>
      </c>
      <c r="M231" t="s">
        <v>14</v>
      </c>
      <c r="N231" t="s">
        <v>14</v>
      </c>
      <c r="O231" t="s">
        <v>14</v>
      </c>
    </row>
    <row r="232" spans="1:15" x14ac:dyDescent="0.25">
      <c r="A232">
        <v>231</v>
      </c>
      <c r="B232">
        <v>16</v>
      </c>
      <c r="C232">
        <v>12</v>
      </c>
      <c r="D232">
        <v>0</v>
      </c>
      <c r="E232">
        <v>12</v>
      </c>
      <c r="F232">
        <v>0</v>
      </c>
      <c r="G232">
        <v>0</v>
      </c>
      <c r="H232">
        <v>0</v>
      </c>
      <c r="I232">
        <v>395.02559880000001</v>
      </c>
      <c r="J232">
        <v>6506497</v>
      </c>
      <c r="K232">
        <v>6488762</v>
      </c>
      <c r="L232">
        <v>5636218</v>
      </c>
      <c r="M232" t="s">
        <v>14</v>
      </c>
      <c r="N232" t="s">
        <v>14</v>
      </c>
      <c r="O232" t="s">
        <v>14</v>
      </c>
    </row>
    <row r="233" spans="1:15" x14ac:dyDescent="0.25">
      <c r="A233">
        <v>232</v>
      </c>
      <c r="B233">
        <v>16</v>
      </c>
      <c r="C233">
        <v>12</v>
      </c>
      <c r="D233">
        <v>0</v>
      </c>
      <c r="E233">
        <v>13</v>
      </c>
      <c r="F233">
        <v>0</v>
      </c>
      <c r="G233">
        <v>0</v>
      </c>
      <c r="H233">
        <v>0</v>
      </c>
      <c r="I233">
        <v>411.02051340000003</v>
      </c>
      <c r="J233">
        <v>2904128</v>
      </c>
      <c r="K233">
        <v>2515391</v>
      </c>
      <c r="L233">
        <v>2845930</v>
      </c>
      <c r="M233" t="s">
        <v>14</v>
      </c>
      <c r="N233" t="s">
        <v>14</v>
      </c>
      <c r="O233" t="s">
        <v>14</v>
      </c>
    </row>
    <row r="234" spans="1:15" x14ac:dyDescent="0.25">
      <c r="A234">
        <v>233</v>
      </c>
      <c r="B234">
        <v>16</v>
      </c>
      <c r="C234">
        <v>14</v>
      </c>
      <c r="D234">
        <v>0</v>
      </c>
      <c r="E234">
        <v>7</v>
      </c>
      <c r="F234">
        <v>0</v>
      </c>
      <c r="G234">
        <v>0</v>
      </c>
      <c r="H234">
        <v>0</v>
      </c>
      <c r="I234">
        <v>317.06667579999998</v>
      </c>
      <c r="J234">
        <v>2738213</v>
      </c>
      <c r="K234">
        <v>2133633</v>
      </c>
      <c r="L234">
        <v>2572817</v>
      </c>
      <c r="M234" t="s">
        <v>14</v>
      </c>
      <c r="N234" t="s">
        <v>14</v>
      </c>
      <c r="O234" t="s">
        <v>14</v>
      </c>
    </row>
    <row r="235" spans="1:15" x14ac:dyDescent="0.25">
      <c r="A235">
        <v>234</v>
      </c>
      <c r="B235">
        <v>16</v>
      </c>
      <c r="C235">
        <v>14</v>
      </c>
      <c r="D235">
        <v>0</v>
      </c>
      <c r="E235">
        <v>8</v>
      </c>
      <c r="F235">
        <v>0</v>
      </c>
      <c r="G235">
        <v>0</v>
      </c>
      <c r="H235">
        <v>0</v>
      </c>
      <c r="I235">
        <v>333.0615904</v>
      </c>
      <c r="J235">
        <v>5657995</v>
      </c>
      <c r="K235">
        <v>6089317</v>
      </c>
      <c r="L235">
        <v>6013895</v>
      </c>
      <c r="M235">
        <v>2702448</v>
      </c>
      <c r="N235">
        <v>2146915</v>
      </c>
      <c r="O235">
        <v>2672286</v>
      </c>
    </row>
    <row r="236" spans="1:15" x14ac:dyDescent="0.25">
      <c r="A236">
        <v>235</v>
      </c>
      <c r="B236">
        <v>16</v>
      </c>
      <c r="C236">
        <v>14</v>
      </c>
      <c r="D236">
        <v>0</v>
      </c>
      <c r="E236">
        <v>9</v>
      </c>
      <c r="F236">
        <v>0</v>
      </c>
      <c r="G236">
        <v>0</v>
      </c>
      <c r="H236">
        <v>0</v>
      </c>
      <c r="I236">
        <v>349.05650500000002</v>
      </c>
      <c r="J236">
        <v>8514202</v>
      </c>
      <c r="K236">
        <v>9205042</v>
      </c>
      <c r="L236">
        <v>8558543</v>
      </c>
      <c r="M236">
        <v>2075470</v>
      </c>
      <c r="N236">
        <v>2118628</v>
      </c>
      <c r="O236">
        <v>1957093</v>
      </c>
    </row>
    <row r="237" spans="1:15" x14ac:dyDescent="0.25">
      <c r="A237">
        <v>236</v>
      </c>
      <c r="B237">
        <v>16</v>
      </c>
      <c r="C237">
        <v>14</v>
      </c>
      <c r="D237">
        <v>0</v>
      </c>
      <c r="E237">
        <v>10</v>
      </c>
      <c r="F237">
        <v>0</v>
      </c>
      <c r="G237">
        <v>0</v>
      </c>
      <c r="H237">
        <v>0</v>
      </c>
      <c r="I237">
        <v>365.05141959999997</v>
      </c>
      <c r="J237">
        <v>11962669</v>
      </c>
      <c r="K237">
        <v>12402281</v>
      </c>
      <c r="L237">
        <v>12515963</v>
      </c>
      <c r="M237">
        <v>2583126</v>
      </c>
      <c r="N237">
        <v>2110491</v>
      </c>
      <c r="O237">
        <v>2570035</v>
      </c>
    </row>
    <row r="238" spans="1:15" x14ac:dyDescent="0.25">
      <c r="A238">
        <v>237</v>
      </c>
      <c r="B238">
        <v>16</v>
      </c>
      <c r="C238">
        <v>14</v>
      </c>
      <c r="D238">
        <v>0</v>
      </c>
      <c r="E238">
        <v>11</v>
      </c>
      <c r="F238">
        <v>0</v>
      </c>
      <c r="G238">
        <v>0</v>
      </c>
      <c r="H238">
        <v>0</v>
      </c>
      <c r="I238">
        <v>381.04633419999999</v>
      </c>
      <c r="J238">
        <v>11468841</v>
      </c>
      <c r="K238">
        <v>11890463</v>
      </c>
      <c r="L238">
        <v>11457640</v>
      </c>
      <c r="M238" t="s">
        <v>14</v>
      </c>
      <c r="N238" t="s">
        <v>14</v>
      </c>
      <c r="O238" t="s">
        <v>14</v>
      </c>
    </row>
    <row r="239" spans="1:15" x14ac:dyDescent="0.25">
      <c r="A239">
        <v>238</v>
      </c>
      <c r="B239">
        <v>16</v>
      </c>
      <c r="C239">
        <v>14</v>
      </c>
      <c r="D239">
        <v>0</v>
      </c>
      <c r="E239">
        <v>12</v>
      </c>
      <c r="F239">
        <v>0</v>
      </c>
      <c r="G239">
        <v>0</v>
      </c>
      <c r="H239">
        <v>0</v>
      </c>
      <c r="I239">
        <v>397.04124880000001</v>
      </c>
      <c r="J239">
        <v>8319416</v>
      </c>
      <c r="K239">
        <v>8549384</v>
      </c>
      <c r="L239">
        <v>7426504</v>
      </c>
      <c r="M239" t="s">
        <v>14</v>
      </c>
      <c r="N239" t="s">
        <v>14</v>
      </c>
      <c r="O239" t="s">
        <v>14</v>
      </c>
    </row>
    <row r="240" spans="1:15" x14ac:dyDescent="0.25">
      <c r="A240">
        <v>239</v>
      </c>
      <c r="B240">
        <v>16</v>
      </c>
      <c r="C240">
        <v>14</v>
      </c>
      <c r="D240">
        <v>0</v>
      </c>
      <c r="E240">
        <v>13</v>
      </c>
      <c r="F240">
        <v>0</v>
      </c>
      <c r="G240">
        <v>0</v>
      </c>
      <c r="H240">
        <v>0</v>
      </c>
      <c r="I240">
        <v>413.03616340000002</v>
      </c>
      <c r="J240">
        <v>3628144</v>
      </c>
      <c r="K240">
        <v>3267610</v>
      </c>
      <c r="L240">
        <v>3809050</v>
      </c>
      <c r="M240" t="s">
        <v>14</v>
      </c>
      <c r="N240" t="s">
        <v>14</v>
      </c>
      <c r="O240" t="s">
        <v>14</v>
      </c>
    </row>
    <row r="241" spans="1:15" x14ac:dyDescent="0.25">
      <c r="A241">
        <v>240</v>
      </c>
      <c r="B241">
        <v>16</v>
      </c>
      <c r="C241">
        <v>15</v>
      </c>
      <c r="D241">
        <v>1</v>
      </c>
      <c r="E241">
        <v>9</v>
      </c>
      <c r="F241">
        <v>0</v>
      </c>
      <c r="G241">
        <v>0</v>
      </c>
      <c r="H241">
        <v>0</v>
      </c>
      <c r="I241">
        <v>364.06740400000001</v>
      </c>
      <c r="J241">
        <v>1757623</v>
      </c>
      <c r="K241">
        <v>1689045</v>
      </c>
      <c r="L241">
        <v>2080592</v>
      </c>
      <c r="M241" t="s">
        <v>14</v>
      </c>
      <c r="N241" t="s">
        <v>14</v>
      </c>
      <c r="O241" t="s">
        <v>14</v>
      </c>
    </row>
    <row r="242" spans="1:15" x14ac:dyDescent="0.25">
      <c r="A242">
        <v>241</v>
      </c>
      <c r="B242">
        <v>16</v>
      </c>
      <c r="C242">
        <v>15</v>
      </c>
      <c r="D242">
        <v>1</v>
      </c>
      <c r="E242">
        <v>10</v>
      </c>
      <c r="F242">
        <v>0</v>
      </c>
      <c r="G242">
        <v>0</v>
      </c>
      <c r="H242">
        <v>0</v>
      </c>
      <c r="I242">
        <v>380.06231860000003</v>
      </c>
      <c r="J242">
        <v>1749720</v>
      </c>
      <c r="K242">
        <v>1577259</v>
      </c>
      <c r="L242">
        <v>1840741</v>
      </c>
      <c r="M242" t="s">
        <v>14</v>
      </c>
      <c r="N242" t="s">
        <v>14</v>
      </c>
      <c r="O242" t="s">
        <v>14</v>
      </c>
    </row>
    <row r="243" spans="1:15" x14ac:dyDescent="0.25">
      <c r="A243">
        <v>242</v>
      </c>
      <c r="B243">
        <v>16</v>
      </c>
      <c r="C243">
        <v>16</v>
      </c>
      <c r="D243">
        <v>0</v>
      </c>
      <c r="E243">
        <v>7</v>
      </c>
      <c r="F243">
        <v>0</v>
      </c>
      <c r="G243">
        <v>0</v>
      </c>
      <c r="H243">
        <v>0</v>
      </c>
      <c r="I243">
        <v>319.08232579999998</v>
      </c>
      <c r="J243">
        <v>2784085</v>
      </c>
      <c r="K243">
        <v>2557916</v>
      </c>
      <c r="L243">
        <v>2759808</v>
      </c>
      <c r="M243">
        <v>1626429</v>
      </c>
      <c r="N243">
        <v>1472379</v>
      </c>
      <c r="O243">
        <v>1996237</v>
      </c>
    </row>
    <row r="244" spans="1:15" x14ac:dyDescent="0.25">
      <c r="A244">
        <v>243</v>
      </c>
      <c r="B244">
        <v>16</v>
      </c>
      <c r="C244">
        <v>16</v>
      </c>
      <c r="D244">
        <v>0</v>
      </c>
      <c r="E244">
        <v>8</v>
      </c>
      <c r="F244">
        <v>0</v>
      </c>
      <c r="G244">
        <v>0</v>
      </c>
      <c r="H244">
        <v>0</v>
      </c>
      <c r="I244">
        <v>335.07724039999999</v>
      </c>
      <c r="J244">
        <v>6552408</v>
      </c>
      <c r="K244">
        <v>6342679</v>
      </c>
      <c r="L244">
        <v>6259099</v>
      </c>
      <c r="M244">
        <v>2842725</v>
      </c>
      <c r="N244">
        <v>2536999</v>
      </c>
      <c r="O244">
        <v>2997378</v>
      </c>
    </row>
    <row r="245" spans="1:15" x14ac:dyDescent="0.25">
      <c r="A245">
        <v>244</v>
      </c>
      <c r="B245">
        <v>16</v>
      </c>
      <c r="C245">
        <v>16</v>
      </c>
      <c r="D245">
        <v>0</v>
      </c>
      <c r="E245">
        <v>9</v>
      </c>
      <c r="F245">
        <v>0</v>
      </c>
      <c r="G245">
        <v>0</v>
      </c>
      <c r="H245">
        <v>0</v>
      </c>
      <c r="I245">
        <v>351.07215500000001</v>
      </c>
      <c r="J245">
        <v>10558777</v>
      </c>
      <c r="K245">
        <v>10737479</v>
      </c>
      <c r="L245">
        <v>10377746</v>
      </c>
      <c r="M245">
        <v>3393443</v>
      </c>
      <c r="N245">
        <v>2952214</v>
      </c>
      <c r="O245">
        <v>3353894</v>
      </c>
    </row>
    <row r="246" spans="1:15" x14ac:dyDescent="0.25">
      <c r="A246">
        <v>245</v>
      </c>
      <c r="B246">
        <v>16</v>
      </c>
      <c r="C246">
        <v>16</v>
      </c>
      <c r="D246">
        <v>0</v>
      </c>
      <c r="E246">
        <v>10</v>
      </c>
      <c r="F246">
        <v>0</v>
      </c>
      <c r="G246">
        <v>0</v>
      </c>
      <c r="H246">
        <v>0</v>
      </c>
      <c r="I246">
        <v>367.06706960000002</v>
      </c>
      <c r="J246">
        <v>14193707</v>
      </c>
      <c r="K246">
        <v>12988573</v>
      </c>
      <c r="L246">
        <v>14011612</v>
      </c>
      <c r="M246">
        <v>2966716</v>
      </c>
      <c r="N246">
        <v>2359921</v>
      </c>
      <c r="O246">
        <v>3394429</v>
      </c>
    </row>
    <row r="247" spans="1:15" x14ac:dyDescent="0.25">
      <c r="A247">
        <v>246</v>
      </c>
      <c r="B247">
        <v>16</v>
      </c>
      <c r="C247">
        <v>16</v>
      </c>
      <c r="D247">
        <v>0</v>
      </c>
      <c r="E247">
        <v>11</v>
      </c>
      <c r="F247">
        <v>0</v>
      </c>
      <c r="G247">
        <v>0</v>
      </c>
      <c r="H247">
        <v>0</v>
      </c>
      <c r="I247">
        <v>383.06198419999998</v>
      </c>
      <c r="J247">
        <v>11657931</v>
      </c>
      <c r="K247">
        <v>10836230</v>
      </c>
      <c r="L247">
        <v>11243115</v>
      </c>
      <c r="M247" t="s">
        <v>14</v>
      </c>
      <c r="N247" t="s">
        <v>14</v>
      </c>
      <c r="O247" t="s">
        <v>14</v>
      </c>
    </row>
    <row r="248" spans="1:15" x14ac:dyDescent="0.25">
      <c r="A248">
        <v>247</v>
      </c>
      <c r="B248">
        <v>16</v>
      </c>
      <c r="C248">
        <v>16</v>
      </c>
      <c r="D248">
        <v>0</v>
      </c>
      <c r="E248">
        <v>12</v>
      </c>
      <c r="F248">
        <v>0</v>
      </c>
      <c r="G248">
        <v>0</v>
      </c>
      <c r="H248">
        <v>0</v>
      </c>
      <c r="I248">
        <v>399.0568988</v>
      </c>
      <c r="J248">
        <v>8248128</v>
      </c>
      <c r="K248">
        <v>8457529</v>
      </c>
      <c r="L248">
        <v>8190708</v>
      </c>
      <c r="M248" t="s">
        <v>14</v>
      </c>
      <c r="N248" t="s">
        <v>14</v>
      </c>
      <c r="O248" t="s">
        <v>14</v>
      </c>
    </row>
    <row r="249" spans="1:15" x14ac:dyDescent="0.25">
      <c r="A249">
        <v>248</v>
      </c>
      <c r="B249">
        <v>16</v>
      </c>
      <c r="C249">
        <v>16</v>
      </c>
      <c r="D249">
        <v>0</v>
      </c>
      <c r="E249">
        <v>13</v>
      </c>
      <c r="F249">
        <v>0</v>
      </c>
      <c r="G249">
        <v>0</v>
      </c>
      <c r="H249">
        <v>0</v>
      </c>
      <c r="I249">
        <v>415.05181340000001</v>
      </c>
      <c r="J249">
        <v>3890295</v>
      </c>
      <c r="K249">
        <v>3791451</v>
      </c>
      <c r="L249">
        <v>3496748</v>
      </c>
      <c r="M249" t="s">
        <v>14</v>
      </c>
      <c r="N249" t="s">
        <v>14</v>
      </c>
      <c r="O249" t="s">
        <v>14</v>
      </c>
    </row>
    <row r="250" spans="1:15" x14ac:dyDescent="0.25">
      <c r="A250">
        <v>249</v>
      </c>
      <c r="B250">
        <v>16</v>
      </c>
      <c r="C250">
        <v>17</v>
      </c>
      <c r="D250">
        <v>1</v>
      </c>
      <c r="E250">
        <v>9</v>
      </c>
      <c r="F250">
        <v>0</v>
      </c>
      <c r="G250">
        <v>0</v>
      </c>
      <c r="H250">
        <v>0</v>
      </c>
      <c r="I250">
        <v>366.083054</v>
      </c>
      <c r="J250">
        <v>1678005</v>
      </c>
      <c r="K250">
        <v>2276234</v>
      </c>
      <c r="L250">
        <v>2036147</v>
      </c>
      <c r="M250" t="s">
        <v>14</v>
      </c>
      <c r="N250" t="s">
        <v>14</v>
      </c>
      <c r="O250" t="s">
        <v>14</v>
      </c>
    </row>
    <row r="251" spans="1:15" x14ac:dyDescent="0.25">
      <c r="A251">
        <v>250</v>
      </c>
      <c r="B251">
        <v>16</v>
      </c>
      <c r="C251">
        <v>17</v>
      </c>
      <c r="D251">
        <v>1</v>
      </c>
      <c r="E251">
        <v>10</v>
      </c>
      <c r="F251">
        <v>0</v>
      </c>
      <c r="G251">
        <v>0</v>
      </c>
      <c r="H251">
        <v>0</v>
      </c>
      <c r="I251">
        <v>382.07796860000002</v>
      </c>
      <c r="J251">
        <v>1705093</v>
      </c>
      <c r="K251">
        <v>1894938</v>
      </c>
      <c r="L251">
        <v>1774194</v>
      </c>
      <c r="M251" t="s">
        <v>14</v>
      </c>
      <c r="N251" t="s">
        <v>14</v>
      </c>
      <c r="O251" t="s">
        <v>14</v>
      </c>
    </row>
    <row r="252" spans="1:15" x14ac:dyDescent="0.25">
      <c r="A252">
        <v>251</v>
      </c>
      <c r="B252">
        <v>16</v>
      </c>
      <c r="C252">
        <v>18</v>
      </c>
      <c r="D252">
        <v>0</v>
      </c>
      <c r="E252">
        <v>7</v>
      </c>
      <c r="F252">
        <v>0</v>
      </c>
      <c r="G252">
        <v>0</v>
      </c>
      <c r="H252">
        <v>0</v>
      </c>
      <c r="I252">
        <v>321.09797579999997</v>
      </c>
      <c r="J252">
        <v>3636886</v>
      </c>
      <c r="K252">
        <v>3486529</v>
      </c>
      <c r="L252">
        <v>3490299</v>
      </c>
      <c r="M252">
        <v>3235290</v>
      </c>
      <c r="N252">
        <v>2884331</v>
      </c>
      <c r="O252">
        <v>2807902</v>
      </c>
    </row>
    <row r="253" spans="1:15" x14ac:dyDescent="0.25">
      <c r="A253">
        <v>252</v>
      </c>
      <c r="B253">
        <v>16</v>
      </c>
      <c r="C253">
        <v>18</v>
      </c>
      <c r="D253">
        <v>0</v>
      </c>
      <c r="E253">
        <v>8</v>
      </c>
      <c r="F253">
        <v>0</v>
      </c>
      <c r="G253">
        <v>0</v>
      </c>
      <c r="H253">
        <v>0</v>
      </c>
      <c r="I253">
        <v>337.09289039999999</v>
      </c>
      <c r="J253">
        <v>6630717</v>
      </c>
      <c r="K253">
        <v>6993365</v>
      </c>
      <c r="L253">
        <v>6678397</v>
      </c>
      <c r="M253">
        <v>4934758</v>
      </c>
      <c r="N253">
        <v>4731896</v>
      </c>
      <c r="O253">
        <v>4662385</v>
      </c>
    </row>
    <row r="254" spans="1:15" x14ac:dyDescent="0.25">
      <c r="A254">
        <v>253</v>
      </c>
      <c r="B254">
        <v>16</v>
      </c>
      <c r="C254">
        <v>18</v>
      </c>
      <c r="D254">
        <v>0</v>
      </c>
      <c r="E254">
        <v>9</v>
      </c>
      <c r="F254">
        <v>0</v>
      </c>
      <c r="G254">
        <v>0</v>
      </c>
      <c r="H254">
        <v>0</v>
      </c>
      <c r="I254">
        <v>353.087805</v>
      </c>
      <c r="J254">
        <v>10342382</v>
      </c>
      <c r="K254">
        <v>10467687</v>
      </c>
      <c r="L254">
        <v>11768928</v>
      </c>
      <c r="M254">
        <v>4769281</v>
      </c>
      <c r="N254">
        <v>4692052</v>
      </c>
      <c r="O254">
        <v>5121390</v>
      </c>
    </row>
    <row r="255" spans="1:15" x14ac:dyDescent="0.25">
      <c r="A255">
        <v>254</v>
      </c>
      <c r="B255">
        <v>16</v>
      </c>
      <c r="C255">
        <v>18</v>
      </c>
      <c r="D255">
        <v>0</v>
      </c>
      <c r="E255">
        <v>10</v>
      </c>
      <c r="F255">
        <v>0</v>
      </c>
      <c r="G255">
        <v>0</v>
      </c>
      <c r="H255">
        <v>0</v>
      </c>
      <c r="I255">
        <v>369.08271960000002</v>
      </c>
      <c r="J255">
        <v>12541737</v>
      </c>
      <c r="K255">
        <v>13146829</v>
      </c>
      <c r="L255">
        <v>12418872</v>
      </c>
      <c r="M255">
        <v>4294939</v>
      </c>
      <c r="N255">
        <v>3873476</v>
      </c>
      <c r="O255">
        <v>3718080</v>
      </c>
    </row>
    <row r="256" spans="1:15" x14ac:dyDescent="0.25">
      <c r="A256">
        <v>255</v>
      </c>
      <c r="B256">
        <v>16</v>
      </c>
      <c r="C256">
        <v>18</v>
      </c>
      <c r="D256">
        <v>0</v>
      </c>
      <c r="E256">
        <v>11</v>
      </c>
      <c r="F256">
        <v>0</v>
      </c>
      <c r="G256">
        <v>0</v>
      </c>
      <c r="H256">
        <v>0</v>
      </c>
      <c r="I256">
        <v>385.07763419999998</v>
      </c>
      <c r="J256">
        <v>9885012</v>
      </c>
      <c r="K256">
        <v>9274077</v>
      </c>
      <c r="L256">
        <v>9470043</v>
      </c>
      <c r="M256">
        <v>2508865</v>
      </c>
      <c r="N256">
        <v>2083289</v>
      </c>
      <c r="O256">
        <v>1977296</v>
      </c>
    </row>
    <row r="257" spans="1:15" x14ac:dyDescent="0.25">
      <c r="A257">
        <v>256</v>
      </c>
      <c r="B257">
        <v>16</v>
      </c>
      <c r="C257">
        <v>18</v>
      </c>
      <c r="D257">
        <v>0</v>
      </c>
      <c r="E257">
        <v>12</v>
      </c>
      <c r="F257">
        <v>0</v>
      </c>
      <c r="G257">
        <v>0</v>
      </c>
      <c r="H257">
        <v>0</v>
      </c>
      <c r="I257">
        <v>401.07254879999999</v>
      </c>
      <c r="J257">
        <v>6088856</v>
      </c>
      <c r="K257">
        <v>6033996</v>
      </c>
      <c r="L257">
        <v>6339580</v>
      </c>
      <c r="M257" t="s">
        <v>14</v>
      </c>
      <c r="N257" t="s">
        <v>14</v>
      </c>
      <c r="O257" t="s">
        <v>14</v>
      </c>
    </row>
    <row r="258" spans="1:15" x14ac:dyDescent="0.25">
      <c r="A258">
        <v>257</v>
      </c>
      <c r="B258">
        <v>16</v>
      </c>
      <c r="C258">
        <v>18</v>
      </c>
      <c r="D258">
        <v>0</v>
      </c>
      <c r="E258">
        <v>13</v>
      </c>
      <c r="F258">
        <v>0</v>
      </c>
      <c r="G258">
        <v>0</v>
      </c>
      <c r="H258">
        <v>0</v>
      </c>
      <c r="I258">
        <v>417.06746340000001</v>
      </c>
      <c r="J258">
        <v>3125335</v>
      </c>
      <c r="K258">
        <v>2784900</v>
      </c>
      <c r="L258">
        <v>2328353</v>
      </c>
      <c r="M258" t="s">
        <v>14</v>
      </c>
      <c r="N258" t="s">
        <v>14</v>
      </c>
      <c r="O258" t="s">
        <v>14</v>
      </c>
    </row>
    <row r="259" spans="1:15" x14ac:dyDescent="0.25">
      <c r="A259">
        <v>258</v>
      </c>
      <c r="B259">
        <v>16</v>
      </c>
      <c r="C259">
        <v>19</v>
      </c>
      <c r="D259">
        <v>1</v>
      </c>
      <c r="E259">
        <v>9</v>
      </c>
      <c r="F259">
        <v>0</v>
      </c>
      <c r="G259">
        <v>0</v>
      </c>
      <c r="H259">
        <v>0</v>
      </c>
      <c r="I259">
        <v>368.098704</v>
      </c>
      <c r="J259">
        <v>1606836</v>
      </c>
      <c r="K259">
        <v>1833660</v>
      </c>
      <c r="L259">
        <v>1738258</v>
      </c>
      <c r="M259" t="s">
        <v>14</v>
      </c>
      <c r="N259" t="s">
        <v>14</v>
      </c>
      <c r="O259" t="s">
        <v>14</v>
      </c>
    </row>
    <row r="260" spans="1:15" x14ac:dyDescent="0.25">
      <c r="A260">
        <v>259</v>
      </c>
      <c r="B260">
        <v>16</v>
      </c>
      <c r="C260">
        <v>20</v>
      </c>
      <c r="D260">
        <v>0</v>
      </c>
      <c r="E260">
        <v>6</v>
      </c>
      <c r="F260">
        <v>0</v>
      </c>
      <c r="G260">
        <v>0</v>
      </c>
      <c r="H260">
        <v>0</v>
      </c>
      <c r="I260">
        <v>307.11871120000001</v>
      </c>
      <c r="J260" t="s">
        <v>14</v>
      </c>
      <c r="K260" t="s">
        <v>14</v>
      </c>
      <c r="L260" t="s">
        <v>14</v>
      </c>
      <c r="M260">
        <v>1956270</v>
      </c>
      <c r="N260">
        <v>2216902</v>
      </c>
      <c r="O260">
        <v>1421547</v>
      </c>
    </row>
    <row r="261" spans="1:15" x14ac:dyDescent="0.25">
      <c r="A261">
        <v>260</v>
      </c>
      <c r="B261">
        <v>16</v>
      </c>
      <c r="C261">
        <v>20</v>
      </c>
      <c r="D261">
        <v>0</v>
      </c>
      <c r="E261">
        <v>7</v>
      </c>
      <c r="F261">
        <v>0</v>
      </c>
      <c r="G261">
        <v>0</v>
      </c>
      <c r="H261">
        <v>0</v>
      </c>
      <c r="I261">
        <v>323.11362580000002</v>
      </c>
      <c r="J261">
        <v>4280297</v>
      </c>
      <c r="K261">
        <v>4552369</v>
      </c>
      <c r="L261">
        <v>4211074</v>
      </c>
      <c r="M261">
        <v>4704132</v>
      </c>
      <c r="N261">
        <v>5346406</v>
      </c>
      <c r="O261">
        <v>4730875</v>
      </c>
    </row>
    <row r="262" spans="1:15" x14ac:dyDescent="0.25">
      <c r="A262">
        <v>261</v>
      </c>
      <c r="B262">
        <v>16</v>
      </c>
      <c r="C262">
        <v>20</v>
      </c>
      <c r="D262">
        <v>0</v>
      </c>
      <c r="E262">
        <v>8</v>
      </c>
      <c r="F262">
        <v>0</v>
      </c>
      <c r="G262">
        <v>0</v>
      </c>
      <c r="H262">
        <v>0</v>
      </c>
      <c r="I262">
        <v>339.10854039999998</v>
      </c>
      <c r="J262">
        <v>7589690</v>
      </c>
      <c r="K262">
        <v>6797215</v>
      </c>
      <c r="L262">
        <v>7184749</v>
      </c>
      <c r="M262">
        <v>6353523</v>
      </c>
      <c r="N262">
        <v>5917143</v>
      </c>
      <c r="O262">
        <v>6557292</v>
      </c>
    </row>
    <row r="263" spans="1:15" x14ac:dyDescent="0.25">
      <c r="A263">
        <v>262</v>
      </c>
      <c r="B263">
        <v>16</v>
      </c>
      <c r="C263">
        <v>20</v>
      </c>
      <c r="D263">
        <v>0</v>
      </c>
      <c r="E263">
        <v>9</v>
      </c>
      <c r="F263">
        <v>0</v>
      </c>
      <c r="G263">
        <v>0</v>
      </c>
      <c r="H263">
        <v>0</v>
      </c>
      <c r="I263">
        <v>355.103455</v>
      </c>
      <c r="J263">
        <v>9673399</v>
      </c>
      <c r="K263">
        <v>9667470</v>
      </c>
      <c r="L263">
        <v>9619126</v>
      </c>
      <c r="M263">
        <v>7550053</v>
      </c>
      <c r="N263">
        <v>7124634</v>
      </c>
      <c r="O263">
        <v>7637948</v>
      </c>
    </row>
    <row r="264" spans="1:15" x14ac:dyDescent="0.25">
      <c r="A264">
        <v>263</v>
      </c>
      <c r="B264">
        <v>16</v>
      </c>
      <c r="C264">
        <v>20</v>
      </c>
      <c r="D264">
        <v>0</v>
      </c>
      <c r="E264">
        <v>10</v>
      </c>
      <c r="F264">
        <v>0</v>
      </c>
      <c r="G264">
        <v>0</v>
      </c>
      <c r="H264">
        <v>0</v>
      </c>
      <c r="I264">
        <v>371.09836960000001</v>
      </c>
      <c r="J264">
        <v>11516450</v>
      </c>
      <c r="K264">
        <v>11554039</v>
      </c>
      <c r="L264">
        <v>11379085</v>
      </c>
      <c r="M264">
        <v>4427635</v>
      </c>
      <c r="N264">
        <v>3754257</v>
      </c>
      <c r="O264">
        <v>3862010</v>
      </c>
    </row>
    <row r="265" spans="1:15" x14ac:dyDescent="0.25">
      <c r="A265">
        <v>264</v>
      </c>
      <c r="B265">
        <v>16</v>
      </c>
      <c r="C265">
        <v>20</v>
      </c>
      <c r="D265">
        <v>0</v>
      </c>
      <c r="E265">
        <v>11</v>
      </c>
      <c r="F265">
        <v>0</v>
      </c>
      <c r="G265">
        <v>0</v>
      </c>
      <c r="H265">
        <v>0</v>
      </c>
      <c r="I265">
        <v>387.09328420000003</v>
      </c>
      <c r="J265">
        <v>6660033</v>
      </c>
      <c r="K265">
        <v>6123680</v>
      </c>
      <c r="L265">
        <v>6134324</v>
      </c>
      <c r="M265">
        <v>2325017</v>
      </c>
      <c r="N265">
        <v>2157498</v>
      </c>
      <c r="O265">
        <v>2007421</v>
      </c>
    </row>
    <row r="266" spans="1:15" x14ac:dyDescent="0.25">
      <c r="A266">
        <v>265</v>
      </c>
      <c r="B266">
        <v>16</v>
      </c>
      <c r="C266">
        <v>20</v>
      </c>
      <c r="D266">
        <v>0</v>
      </c>
      <c r="E266">
        <v>12</v>
      </c>
      <c r="F266">
        <v>0</v>
      </c>
      <c r="G266">
        <v>0</v>
      </c>
      <c r="H266">
        <v>0</v>
      </c>
      <c r="I266">
        <v>403.08819879999999</v>
      </c>
      <c r="J266">
        <v>4173244</v>
      </c>
      <c r="K266">
        <v>4337470</v>
      </c>
      <c r="L266">
        <v>4200670</v>
      </c>
      <c r="M266" t="s">
        <v>14</v>
      </c>
      <c r="N266" t="s">
        <v>14</v>
      </c>
      <c r="O266" t="s">
        <v>14</v>
      </c>
    </row>
    <row r="267" spans="1:15" x14ac:dyDescent="0.25">
      <c r="A267">
        <v>266</v>
      </c>
      <c r="B267">
        <v>16</v>
      </c>
      <c r="C267">
        <v>21</v>
      </c>
      <c r="D267">
        <v>3</v>
      </c>
      <c r="E267">
        <v>7</v>
      </c>
      <c r="F267">
        <v>0</v>
      </c>
      <c r="G267">
        <v>0</v>
      </c>
      <c r="H267">
        <v>0</v>
      </c>
      <c r="I267">
        <v>366.13067280000001</v>
      </c>
      <c r="J267">
        <v>2014151</v>
      </c>
      <c r="K267">
        <v>1664151</v>
      </c>
      <c r="L267">
        <v>1800129</v>
      </c>
      <c r="M267" t="s">
        <v>14</v>
      </c>
      <c r="N267" t="s">
        <v>14</v>
      </c>
      <c r="O267" t="s">
        <v>14</v>
      </c>
    </row>
    <row r="268" spans="1:15" x14ac:dyDescent="0.25">
      <c r="A268">
        <v>267</v>
      </c>
      <c r="B268">
        <v>16</v>
      </c>
      <c r="C268">
        <v>22</v>
      </c>
      <c r="D268">
        <v>0</v>
      </c>
      <c r="E268">
        <v>6</v>
      </c>
      <c r="F268">
        <v>0</v>
      </c>
      <c r="G268">
        <v>0</v>
      </c>
      <c r="H268">
        <v>0</v>
      </c>
      <c r="I268">
        <v>309.1343612</v>
      </c>
      <c r="J268">
        <v>1976577</v>
      </c>
      <c r="K268">
        <v>2186888</v>
      </c>
      <c r="L268">
        <v>1876187</v>
      </c>
      <c r="M268">
        <v>3056384</v>
      </c>
      <c r="N268">
        <v>3610362</v>
      </c>
      <c r="O268">
        <v>3654072</v>
      </c>
    </row>
    <row r="269" spans="1:15" x14ac:dyDescent="0.25">
      <c r="A269">
        <v>268</v>
      </c>
      <c r="B269">
        <v>16</v>
      </c>
      <c r="C269">
        <v>22</v>
      </c>
      <c r="D269">
        <v>0</v>
      </c>
      <c r="E269">
        <v>7</v>
      </c>
      <c r="F269">
        <v>0</v>
      </c>
      <c r="G269">
        <v>0</v>
      </c>
      <c r="H269">
        <v>0</v>
      </c>
      <c r="I269">
        <v>325.12927580000002</v>
      </c>
      <c r="J269">
        <v>4888397</v>
      </c>
      <c r="K269">
        <v>4995627</v>
      </c>
      <c r="L269">
        <v>4794646</v>
      </c>
      <c r="M269">
        <v>7121210</v>
      </c>
      <c r="N269">
        <v>7152109</v>
      </c>
      <c r="O269">
        <v>7122340</v>
      </c>
    </row>
    <row r="270" spans="1:15" x14ac:dyDescent="0.25">
      <c r="A270">
        <v>269</v>
      </c>
      <c r="B270">
        <v>16</v>
      </c>
      <c r="C270">
        <v>22</v>
      </c>
      <c r="D270">
        <v>0</v>
      </c>
      <c r="E270">
        <v>8</v>
      </c>
      <c r="F270">
        <v>0</v>
      </c>
      <c r="G270">
        <v>0</v>
      </c>
      <c r="H270">
        <v>0</v>
      </c>
      <c r="I270">
        <v>341.12419039999997</v>
      </c>
      <c r="J270">
        <v>8806738</v>
      </c>
      <c r="K270">
        <v>8701302</v>
      </c>
      <c r="L270">
        <v>8865643</v>
      </c>
      <c r="M270">
        <v>11080846</v>
      </c>
      <c r="N270">
        <v>12188612</v>
      </c>
      <c r="O270">
        <v>12024948</v>
      </c>
    </row>
    <row r="271" spans="1:15" x14ac:dyDescent="0.25">
      <c r="A271">
        <v>270</v>
      </c>
      <c r="B271">
        <v>16</v>
      </c>
      <c r="C271">
        <v>22</v>
      </c>
      <c r="D271">
        <v>0</v>
      </c>
      <c r="E271">
        <v>8</v>
      </c>
      <c r="F271">
        <v>1</v>
      </c>
      <c r="G271">
        <v>0</v>
      </c>
      <c r="H271">
        <v>0</v>
      </c>
      <c r="I271">
        <v>373.09626109999999</v>
      </c>
      <c r="J271" t="s">
        <v>14</v>
      </c>
      <c r="K271" t="s">
        <v>14</v>
      </c>
      <c r="L271" t="s">
        <v>14</v>
      </c>
      <c r="M271">
        <v>3712955</v>
      </c>
      <c r="N271">
        <v>3256146</v>
      </c>
      <c r="O271">
        <v>3229220</v>
      </c>
    </row>
    <row r="272" spans="1:15" x14ac:dyDescent="0.25">
      <c r="A272">
        <v>271</v>
      </c>
      <c r="B272">
        <v>16</v>
      </c>
      <c r="C272">
        <v>22</v>
      </c>
      <c r="D272">
        <v>0</v>
      </c>
      <c r="E272">
        <v>9</v>
      </c>
      <c r="F272">
        <v>0</v>
      </c>
      <c r="G272">
        <v>0</v>
      </c>
      <c r="H272">
        <v>0</v>
      </c>
      <c r="I272">
        <v>357.11910499999999</v>
      </c>
      <c r="J272">
        <v>9086353</v>
      </c>
      <c r="K272">
        <v>7947707</v>
      </c>
      <c r="L272">
        <v>8464659</v>
      </c>
      <c r="M272">
        <v>8124110</v>
      </c>
      <c r="N272">
        <v>7974120</v>
      </c>
      <c r="O272">
        <v>8031758</v>
      </c>
    </row>
    <row r="273" spans="1:15" x14ac:dyDescent="0.25">
      <c r="A273">
        <v>272</v>
      </c>
      <c r="B273">
        <v>16</v>
      </c>
      <c r="C273">
        <v>22</v>
      </c>
      <c r="D273">
        <v>0</v>
      </c>
      <c r="E273">
        <v>10</v>
      </c>
      <c r="F273">
        <v>0</v>
      </c>
      <c r="G273">
        <v>0</v>
      </c>
      <c r="H273">
        <v>0</v>
      </c>
      <c r="I273">
        <v>373.11401960000001</v>
      </c>
      <c r="J273">
        <v>8080660</v>
      </c>
      <c r="K273">
        <v>7178011</v>
      </c>
      <c r="L273">
        <v>6980569</v>
      </c>
      <c r="M273">
        <v>4543937</v>
      </c>
      <c r="N273">
        <v>4185943</v>
      </c>
      <c r="O273">
        <v>4373544</v>
      </c>
    </row>
    <row r="274" spans="1:15" x14ac:dyDescent="0.25">
      <c r="A274">
        <v>273</v>
      </c>
      <c r="B274">
        <v>16</v>
      </c>
      <c r="C274">
        <v>22</v>
      </c>
      <c r="D274">
        <v>0</v>
      </c>
      <c r="E274">
        <v>11</v>
      </c>
      <c r="F274">
        <v>0</v>
      </c>
      <c r="G274">
        <v>0</v>
      </c>
      <c r="H274">
        <v>0</v>
      </c>
      <c r="I274">
        <v>389.10893420000002</v>
      </c>
      <c r="J274">
        <v>3902990</v>
      </c>
      <c r="K274">
        <v>4365903</v>
      </c>
      <c r="L274">
        <v>4439028</v>
      </c>
      <c r="M274">
        <v>1952472</v>
      </c>
      <c r="N274">
        <v>2176389</v>
      </c>
      <c r="O274">
        <v>1947408</v>
      </c>
    </row>
    <row r="275" spans="1:15" x14ac:dyDescent="0.25">
      <c r="A275">
        <v>274</v>
      </c>
      <c r="B275">
        <v>16</v>
      </c>
      <c r="C275">
        <v>22</v>
      </c>
      <c r="D275">
        <v>0</v>
      </c>
      <c r="E275">
        <v>12</v>
      </c>
      <c r="F275">
        <v>0</v>
      </c>
      <c r="G275">
        <v>0</v>
      </c>
      <c r="H275">
        <v>0</v>
      </c>
      <c r="I275">
        <v>405.10384879999998</v>
      </c>
      <c r="J275">
        <v>2645673</v>
      </c>
      <c r="K275">
        <v>2958863</v>
      </c>
      <c r="L275">
        <v>2962841</v>
      </c>
      <c r="M275" t="s">
        <v>14</v>
      </c>
      <c r="N275" t="s">
        <v>14</v>
      </c>
      <c r="O275" t="s">
        <v>14</v>
      </c>
    </row>
    <row r="276" spans="1:15" x14ac:dyDescent="0.25">
      <c r="A276">
        <v>275</v>
      </c>
      <c r="B276">
        <v>16</v>
      </c>
      <c r="C276">
        <v>23</v>
      </c>
      <c r="D276">
        <v>3</v>
      </c>
      <c r="E276">
        <v>6</v>
      </c>
      <c r="F276">
        <v>0</v>
      </c>
      <c r="G276">
        <v>0</v>
      </c>
      <c r="H276">
        <v>0</v>
      </c>
      <c r="I276">
        <v>352.15140819999999</v>
      </c>
      <c r="J276" t="s">
        <v>14</v>
      </c>
      <c r="K276" t="s">
        <v>14</v>
      </c>
      <c r="L276" t="s">
        <v>14</v>
      </c>
      <c r="M276">
        <v>2538727</v>
      </c>
      <c r="N276">
        <v>2582856</v>
      </c>
      <c r="O276">
        <v>2432606</v>
      </c>
    </row>
    <row r="277" spans="1:15" x14ac:dyDescent="0.25">
      <c r="A277">
        <v>276</v>
      </c>
      <c r="B277">
        <v>16</v>
      </c>
      <c r="C277">
        <v>23</v>
      </c>
      <c r="D277">
        <v>3</v>
      </c>
      <c r="E277">
        <v>7</v>
      </c>
      <c r="F277">
        <v>0</v>
      </c>
      <c r="G277">
        <v>0</v>
      </c>
      <c r="H277">
        <v>0</v>
      </c>
      <c r="I277">
        <v>368.14632280000001</v>
      </c>
      <c r="J277">
        <v>2343878</v>
      </c>
      <c r="K277">
        <v>1680841</v>
      </c>
      <c r="L277">
        <v>1905184</v>
      </c>
      <c r="M277">
        <v>2500098</v>
      </c>
      <c r="N277">
        <v>2433456</v>
      </c>
      <c r="O277">
        <v>2141364</v>
      </c>
    </row>
    <row r="278" spans="1:15" x14ac:dyDescent="0.25">
      <c r="A278">
        <v>277</v>
      </c>
      <c r="B278">
        <v>16</v>
      </c>
      <c r="C278">
        <v>23</v>
      </c>
      <c r="D278">
        <v>3</v>
      </c>
      <c r="E278">
        <v>8</v>
      </c>
      <c r="F278">
        <v>0</v>
      </c>
      <c r="G278">
        <v>0</v>
      </c>
      <c r="H278">
        <v>0</v>
      </c>
      <c r="I278">
        <v>384.14123740000002</v>
      </c>
      <c r="J278">
        <v>2205738</v>
      </c>
      <c r="K278">
        <v>1919492</v>
      </c>
      <c r="L278">
        <v>2100087</v>
      </c>
      <c r="M278" t="s">
        <v>14</v>
      </c>
      <c r="N278" t="s">
        <v>14</v>
      </c>
      <c r="O278" t="s">
        <v>14</v>
      </c>
    </row>
    <row r="279" spans="1:15" x14ac:dyDescent="0.25">
      <c r="A279">
        <v>278</v>
      </c>
      <c r="B279">
        <v>16</v>
      </c>
      <c r="C279">
        <v>23</v>
      </c>
      <c r="D279">
        <v>3</v>
      </c>
      <c r="E279">
        <v>9</v>
      </c>
      <c r="F279">
        <v>0</v>
      </c>
      <c r="G279">
        <v>0</v>
      </c>
      <c r="H279">
        <v>0</v>
      </c>
      <c r="I279">
        <v>400.13615199999998</v>
      </c>
      <c r="J279">
        <v>1748478</v>
      </c>
      <c r="K279">
        <v>2289616</v>
      </c>
      <c r="L279">
        <v>1771654</v>
      </c>
      <c r="M279" t="s">
        <v>14</v>
      </c>
      <c r="N279" t="s">
        <v>14</v>
      </c>
      <c r="O279" t="s">
        <v>14</v>
      </c>
    </row>
    <row r="280" spans="1:15" x14ac:dyDescent="0.25">
      <c r="A280">
        <v>279</v>
      </c>
      <c r="B280">
        <v>16</v>
      </c>
      <c r="C280">
        <v>24</v>
      </c>
      <c r="D280">
        <v>0</v>
      </c>
      <c r="E280">
        <v>6</v>
      </c>
      <c r="F280">
        <v>0</v>
      </c>
      <c r="G280">
        <v>0</v>
      </c>
      <c r="H280">
        <v>0</v>
      </c>
      <c r="I280">
        <v>311.15001119999999</v>
      </c>
      <c r="J280">
        <v>2904827</v>
      </c>
      <c r="K280">
        <v>2798270</v>
      </c>
      <c r="L280">
        <v>2674973</v>
      </c>
      <c r="M280">
        <v>4431455</v>
      </c>
      <c r="N280">
        <v>4394040</v>
      </c>
      <c r="O280">
        <v>4162321</v>
      </c>
    </row>
    <row r="281" spans="1:15" x14ac:dyDescent="0.25">
      <c r="A281">
        <v>280</v>
      </c>
      <c r="B281">
        <v>16</v>
      </c>
      <c r="C281">
        <v>24</v>
      </c>
      <c r="D281">
        <v>0</v>
      </c>
      <c r="E281">
        <v>7</v>
      </c>
      <c r="F281">
        <v>0</v>
      </c>
      <c r="G281">
        <v>0</v>
      </c>
      <c r="H281">
        <v>0</v>
      </c>
      <c r="I281">
        <v>327.14492580000001</v>
      </c>
      <c r="J281">
        <v>5986501</v>
      </c>
      <c r="K281">
        <v>6432175</v>
      </c>
      <c r="L281">
        <v>6152886</v>
      </c>
      <c r="M281">
        <v>9330429</v>
      </c>
      <c r="N281">
        <v>9567103</v>
      </c>
      <c r="O281">
        <v>9030489</v>
      </c>
    </row>
    <row r="282" spans="1:15" x14ac:dyDescent="0.25">
      <c r="A282">
        <v>281</v>
      </c>
      <c r="B282">
        <v>16</v>
      </c>
      <c r="C282">
        <v>24</v>
      </c>
      <c r="D282">
        <v>0</v>
      </c>
      <c r="E282">
        <v>8</v>
      </c>
      <c r="F282">
        <v>0</v>
      </c>
      <c r="G282">
        <v>0</v>
      </c>
      <c r="H282">
        <v>0</v>
      </c>
      <c r="I282">
        <v>343.13984040000003</v>
      </c>
      <c r="J282">
        <v>8278916</v>
      </c>
      <c r="K282">
        <v>8738650</v>
      </c>
      <c r="L282">
        <v>8673655</v>
      </c>
      <c r="M282">
        <v>11439796</v>
      </c>
      <c r="N282">
        <v>11822527</v>
      </c>
      <c r="O282">
        <v>11464327</v>
      </c>
    </row>
    <row r="283" spans="1:15" x14ac:dyDescent="0.25">
      <c r="A283">
        <v>282</v>
      </c>
      <c r="B283">
        <v>16</v>
      </c>
      <c r="C283">
        <v>24</v>
      </c>
      <c r="D283">
        <v>0</v>
      </c>
      <c r="E283">
        <v>9</v>
      </c>
      <c r="F283">
        <v>0</v>
      </c>
      <c r="G283">
        <v>0</v>
      </c>
      <c r="H283">
        <v>0</v>
      </c>
      <c r="I283">
        <v>359.13475499999998</v>
      </c>
      <c r="J283">
        <v>7073911</v>
      </c>
      <c r="K283">
        <v>7620589</v>
      </c>
      <c r="L283">
        <v>7469941</v>
      </c>
      <c r="M283">
        <v>7553338</v>
      </c>
      <c r="N283">
        <v>7598907</v>
      </c>
      <c r="O283">
        <v>7739491</v>
      </c>
    </row>
    <row r="284" spans="1:15" x14ac:dyDescent="0.25">
      <c r="A284">
        <v>283</v>
      </c>
      <c r="B284">
        <v>16</v>
      </c>
      <c r="C284">
        <v>24</v>
      </c>
      <c r="D284">
        <v>0</v>
      </c>
      <c r="E284">
        <v>10</v>
      </c>
      <c r="F284">
        <v>0</v>
      </c>
      <c r="G284">
        <v>0</v>
      </c>
      <c r="H284">
        <v>0</v>
      </c>
      <c r="I284">
        <v>375.1296696</v>
      </c>
      <c r="J284">
        <v>5736443</v>
      </c>
      <c r="K284">
        <v>4718901</v>
      </c>
      <c r="L284">
        <v>5590554</v>
      </c>
      <c r="M284">
        <v>5215235</v>
      </c>
      <c r="N284">
        <v>4289940</v>
      </c>
      <c r="O284">
        <v>5507658</v>
      </c>
    </row>
    <row r="285" spans="1:15" x14ac:dyDescent="0.25">
      <c r="A285">
        <v>284</v>
      </c>
      <c r="B285">
        <v>16</v>
      </c>
      <c r="C285">
        <v>24</v>
      </c>
      <c r="D285">
        <v>0</v>
      </c>
      <c r="E285">
        <v>11</v>
      </c>
      <c r="F285">
        <v>0</v>
      </c>
      <c r="G285">
        <v>0</v>
      </c>
      <c r="H285">
        <v>0</v>
      </c>
      <c r="I285">
        <v>391.12458420000002</v>
      </c>
      <c r="J285">
        <v>2418234</v>
      </c>
      <c r="K285">
        <v>2255848</v>
      </c>
      <c r="L285">
        <v>2359706</v>
      </c>
      <c r="M285" t="s">
        <v>14</v>
      </c>
      <c r="N285" t="s">
        <v>14</v>
      </c>
      <c r="O285" t="s">
        <v>14</v>
      </c>
    </row>
    <row r="286" spans="1:15" x14ac:dyDescent="0.25">
      <c r="A286">
        <v>285</v>
      </c>
      <c r="B286">
        <v>16</v>
      </c>
      <c r="C286">
        <v>24</v>
      </c>
      <c r="D286">
        <v>0</v>
      </c>
      <c r="E286">
        <v>12</v>
      </c>
      <c r="F286">
        <v>0</v>
      </c>
      <c r="G286">
        <v>0</v>
      </c>
      <c r="H286">
        <v>0</v>
      </c>
      <c r="I286">
        <v>407.11949879999997</v>
      </c>
      <c r="J286">
        <v>2143331</v>
      </c>
      <c r="K286">
        <v>2435264</v>
      </c>
      <c r="L286">
        <v>2224686</v>
      </c>
      <c r="M286" t="s">
        <v>14</v>
      </c>
      <c r="N286" t="s">
        <v>14</v>
      </c>
      <c r="O286" t="s">
        <v>14</v>
      </c>
    </row>
    <row r="287" spans="1:15" x14ac:dyDescent="0.25">
      <c r="A287">
        <v>286</v>
      </c>
      <c r="B287">
        <v>16</v>
      </c>
      <c r="C287">
        <v>24</v>
      </c>
      <c r="D287">
        <v>0</v>
      </c>
      <c r="E287">
        <v>13</v>
      </c>
      <c r="F287">
        <v>0</v>
      </c>
      <c r="G287">
        <v>0</v>
      </c>
      <c r="H287">
        <v>0</v>
      </c>
      <c r="I287">
        <v>423.11441339999999</v>
      </c>
      <c r="J287">
        <v>3262255</v>
      </c>
      <c r="K287">
        <v>2957949</v>
      </c>
      <c r="L287">
        <v>3726954</v>
      </c>
      <c r="M287">
        <v>2972853</v>
      </c>
      <c r="N287">
        <v>2607210</v>
      </c>
      <c r="O287">
        <v>2758095</v>
      </c>
    </row>
    <row r="288" spans="1:15" x14ac:dyDescent="0.25">
      <c r="A288">
        <v>287</v>
      </c>
      <c r="B288">
        <v>16</v>
      </c>
      <c r="C288">
        <v>24</v>
      </c>
      <c r="D288">
        <v>0</v>
      </c>
      <c r="E288">
        <v>14</v>
      </c>
      <c r="F288">
        <v>0</v>
      </c>
      <c r="G288">
        <v>0</v>
      </c>
      <c r="H288">
        <v>0</v>
      </c>
      <c r="I288">
        <v>439.109328</v>
      </c>
      <c r="J288">
        <v>2369620</v>
      </c>
      <c r="K288">
        <v>2330593</v>
      </c>
      <c r="L288">
        <v>2369928</v>
      </c>
      <c r="M288">
        <v>1651123</v>
      </c>
      <c r="N288">
        <v>2105280</v>
      </c>
      <c r="O288">
        <v>1845690</v>
      </c>
    </row>
    <row r="289" spans="1:15" x14ac:dyDescent="0.25">
      <c r="A289">
        <v>288</v>
      </c>
      <c r="B289">
        <v>16</v>
      </c>
      <c r="C289">
        <v>24</v>
      </c>
      <c r="D289">
        <v>4</v>
      </c>
      <c r="E289">
        <v>7</v>
      </c>
      <c r="F289">
        <v>0</v>
      </c>
      <c r="G289">
        <v>0</v>
      </c>
      <c r="H289">
        <v>0</v>
      </c>
      <c r="I289">
        <v>383.1572218</v>
      </c>
      <c r="J289" t="s">
        <v>14</v>
      </c>
      <c r="K289" t="s">
        <v>14</v>
      </c>
      <c r="L289" t="s">
        <v>14</v>
      </c>
      <c r="M289">
        <v>2050667</v>
      </c>
      <c r="N289">
        <v>2763773</v>
      </c>
      <c r="O289">
        <v>1725984</v>
      </c>
    </row>
    <row r="290" spans="1:15" x14ac:dyDescent="0.25">
      <c r="A290">
        <v>289</v>
      </c>
      <c r="B290">
        <v>16</v>
      </c>
      <c r="C290">
        <v>24</v>
      </c>
      <c r="D290">
        <v>4</v>
      </c>
      <c r="E290">
        <v>8</v>
      </c>
      <c r="F290">
        <v>0</v>
      </c>
      <c r="G290">
        <v>0</v>
      </c>
      <c r="H290">
        <v>0</v>
      </c>
      <c r="I290">
        <v>399.15213640000002</v>
      </c>
      <c r="J290">
        <v>2354001</v>
      </c>
      <c r="K290">
        <v>2316615</v>
      </c>
      <c r="L290">
        <v>2230017</v>
      </c>
      <c r="M290">
        <v>3033829</v>
      </c>
      <c r="N290">
        <v>2450669</v>
      </c>
      <c r="O290">
        <v>2598176</v>
      </c>
    </row>
    <row r="291" spans="1:15" x14ac:dyDescent="0.25">
      <c r="A291">
        <v>290</v>
      </c>
      <c r="B291">
        <v>16</v>
      </c>
      <c r="C291">
        <v>25</v>
      </c>
      <c r="D291">
        <v>2</v>
      </c>
      <c r="E291">
        <v>11</v>
      </c>
      <c r="F291">
        <v>0</v>
      </c>
      <c r="G291">
        <v>1</v>
      </c>
      <c r="H291">
        <v>0</v>
      </c>
      <c r="I291">
        <v>451.1123187</v>
      </c>
      <c r="J291">
        <v>5039652</v>
      </c>
      <c r="K291">
        <v>5256449</v>
      </c>
      <c r="L291">
        <v>4578503</v>
      </c>
      <c r="M291">
        <v>10761492</v>
      </c>
      <c r="N291">
        <v>10344191</v>
      </c>
      <c r="O291">
        <v>8553210</v>
      </c>
    </row>
    <row r="292" spans="1:15" x14ac:dyDescent="0.25">
      <c r="A292">
        <v>291</v>
      </c>
      <c r="B292">
        <v>16</v>
      </c>
      <c r="C292">
        <v>25</v>
      </c>
      <c r="D292">
        <v>3</v>
      </c>
      <c r="E292">
        <v>5</v>
      </c>
      <c r="F292">
        <v>0</v>
      </c>
      <c r="G292">
        <v>0</v>
      </c>
      <c r="H292">
        <v>0</v>
      </c>
      <c r="I292">
        <v>338.17214360000003</v>
      </c>
      <c r="J292">
        <v>3101770</v>
      </c>
      <c r="K292">
        <v>2934473</v>
      </c>
      <c r="L292">
        <v>3033221</v>
      </c>
      <c r="M292">
        <v>5342590</v>
      </c>
      <c r="N292">
        <v>5981431</v>
      </c>
      <c r="O292">
        <v>5064063</v>
      </c>
    </row>
    <row r="293" spans="1:15" x14ac:dyDescent="0.25">
      <c r="A293">
        <v>292</v>
      </c>
      <c r="B293">
        <v>16</v>
      </c>
      <c r="C293">
        <v>25</v>
      </c>
      <c r="D293">
        <v>3</v>
      </c>
      <c r="E293">
        <v>6</v>
      </c>
      <c r="F293">
        <v>0</v>
      </c>
      <c r="G293">
        <v>0</v>
      </c>
      <c r="H293">
        <v>0</v>
      </c>
      <c r="I293">
        <v>354.16705819999999</v>
      </c>
      <c r="J293">
        <v>2325866</v>
      </c>
      <c r="K293">
        <v>2330253</v>
      </c>
      <c r="L293">
        <v>2334623</v>
      </c>
      <c r="M293">
        <v>4305736</v>
      </c>
      <c r="N293">
        <v>4386187</v>
      </c>
      <c r="O293">
        <v>3586729</v>
      </c>
    </row>
    <row r="294" spans="1:15" x14ac:dyDescent="0.25">
      <c r="A294">
        <v>293</v>
      </c>
      <c r="B294">
        <v>16</v>
      </c>
      <c r="C294">
        <v>25</v>
      </c>
      <c r="D294">
        <v>3</v>
      </c>
      <c r="E294">
        <v>7</v>
      </c>
      <c r="F294">
        <v>0</v>
      </c>
      <c r="G294">
        <v>0</v>
      </c>
      <c r="H294">
        <v>0</v>
      </c>
      <c r="I294">
        <v>370.1619728</v>
      </c>
      <c r="J294">
        <v>5164225</v>
      </c>
      <c r="K294">
        <v>5389303</v>
      </c>
      <c r="L294">
        <v>4597880</v>
      </c>
      <c r="M294">
        <v>7880285</v>
      </c>
      <c r="N294">
        <v>8287232</v>
      </c>
      <c r="O294">
        <v>7140594</v>
      </c>
    </row>
    <row r="295" spans="1:15" x14ac:dyDescent="0.25">
      <c r="A295">
        <v>294</v>
      </c>
      <c r="B295">
        <v>16</v>
      </c>
      <c r="C295">
        <v>25</v>
      </c>
      <c r="D295">
        <v>3</v>
      </c>
      <c r="E295">
        <v>8</v>
      </c>
      <c r="F295">
        <v>0</v>
      </c>
      <c r="G295">
        <v>0</v>
      </c>
      <c r="H295">
        <v>0</v>
      </c>
      <c r="I295">
        <v>386.15688740000002</v>
      </c>
      <c r="J295">
        <v>3316388</v>
      </c>
      <c r="K295">
        <v>3460049</v>
      </c>
      <c r="L295">
        <v>2862939</v>
      </c>
      <c r="M295">
        <v>3964736</v>
      </c>
      <c r="N295">
        <v>3564253</v>
      </c>
      <c r="O295">
        <v>3479737</v>
      </c>
    </row>
    <row r="296" spans="1:15" x14ac:dyDescent="0.25">
      <c r="A296">
        <v>295</v>
      </c>
      <c r="B296">
        <v>16</v>
      </c>
      <c r="C296">
        <v>25</v>
      </c>
      <c r="D296">
        <v>3</v>
      </c>
      <c r="E296">
        <v>9</v>
      </c>
      <c r="F296">
        <v>0</v>
      </c>
      <c r="G296">
        <v>0</v>
      </c>
      <c r="H296">
        <v>0</v>
      </c>
      <c r="I296">
        <v>402.15180199999998</v>
      </c>
      <c r="J296">
        <v>2705723</v>
      </c>
      <c r="K296">
        <v>2826450</v>
      </c>
      <c r="L296">
        <v>2463866</v>
      </c>
      <c r="M296">
        <v>1914465</v>
      </c>
      <c r="N296">
        <v>1815696</v>
      </c>
      <c r="O296">
        <v>1704261</v>
      </c>
    </row>
    <row r="297" spans="1:15" x14ac:dyDescent="0.25">
      <c r="A297">
        <v>296</v>
      </c>
      <c r="B297">
        <v>16</v>
      </c>
      <c r="C297">
        <v>26</v>
      </c>
      <c r="D297">
        <v>0</v>
      </c>
      <c r="E297">
        <v>3</v>
      </c>
      <c r="F297">
        <v>1</v>
      </c>
      <c r="G297">
        <v>0</v>
      </c>
      <c r="H297">
        <v>0</v>
      </c>
      <c r="I297">
        <v>297.15298810000002</v>
      </c>
      <c r="J297" t="s">
        <v>14</v>
      </c>
      <c r="K297" t="s">
        <v>14</v>
      </c>
      <c r="L297" t="s">
        <v>14</v>
      </c>
      <c r="M297">
        <v>3138526</v>
      </c>
      <c r="N297">
        <v>2857805</v>
      </c>
      <c r="O297">
        <v>2844831</v>
      </c>
    </row>
    <row r="298" spans="1:15" x14ac:dyDescent="0.25">
      <c r="A298">
        <v>297</v>
      </c>
      <c r="B298">
        <v>16</v>
      </c>
      <c r="C298">
        <v>26</v>
      </c>
      <c r="D298">
        <v>0</v>
      </c>
      <c r="E298">
        <v>6</v>
      </c>
      <c r="F298">
        <v>0</v>
      </c>
      <c r="G298">
        <v>0</v>
      </c>
      <c r="H298">
        <v>0</v>
      </c>
      <c r="I298">
        <v>313.16566119999999</v>
      </c>
      <c r="J298">
        <v>3931649</v>
      </c>
      <c r="K298">
        <v>4426237</v>
      </c>
      <c r="L298">
        <v>3743851</v>
      </c>
      <c r="M298">
        <v>6610890</v>
      </c>
      <c r="N298">
        <v>7626112</v>
      </c>
      <c r="O298">
        <v>6310005</v>
      </c>
    </row>
    <row r="299" spans="1:15" x14ac:dyDescent="0.25">
      <c r="A299">
        <v>298</v>
      </c>
      <c r="B299">
        <v>16</v>
      </c>
      <c r="C299">
        <v>26</v>
      </c>
      <c r="D299">
        <v>0</v>
      </c>
      <c r="E299">
        <v>7</v>
      </c>
      <c r="F299">
        <v>0</v>
      </c>
      <c r="G299">
        <v>0</v>
      </c>
      <c r="H299">
        <v>0</v>
      </c>
      <c r="I299">
        <v>329.1605758</v>
      </c>
      <c r="J299">
        <v>21415504</v>
      </c>
      <c r="K299">
        <v>21179199</v>
      </c>
      <c r="L299">
        <v>24095843</v>
      </c>
      <c r="M299">
        <v>46708940</v>
      </c>
      <c r="N299">
        <v>46962974</v>
      </c>
      <c r="O299">
        <v>47479065</v>
      </c>
    </row>
    <row r="300" spans="1:15" x14ac:dyDescent="0.25">
      <c r="A300">
        <v>299</v>
      </c>
      <c r="B300">
        <v>16</v>
      </c>
      <c r="C300">
        <v>26</v>
      </c>
      <c r="D300">
        <v>0</v>
      </c>
      <c r="E300">
        <v>8</v>
      </c>
      <c r="F300">
        <v>0</v>
      </c>
      <c r="G300">
        <v>0</v>
      </c>
      <c r="H300">
        <v>0</v>
      </c>
      <c r="I300">
        <v>345.15549040000002</v>
      </c>
      <c r="J300">
        <v>28915155</v>
      </c>
      <c r="K300">
        <v>27998538</v>
      </c>
      <c r="L300">
        <v>29789074</v>
      </c>
      <c r="M300">
        <v>52152552</v>
      </c>
      <c r="N300">
        <v>60032969</v>
      </c>
      <c r="O300">
        <v>53405863</v>
      </c>
    </row>
    <row r="301" spans="1:15" x14ac:dyDescent="0.25">
      <c r="A301">
        <v>300</v>
      </c>
      <c r="B301">
        <v>16</v>
      </c>
      <c r="C301">
        <v>26</v>
      </c>
      <c r="D301">
        <v>0</v>
      </c>
      <c r="E301">
        <v>9</v>
      </c>
      <c r="F301">
        <v>0</v>
      </c>
      <c r="G301">
        <v>0</v>
      </c>
      <c r="H301">
        <v>0</v>
      </c>
      <c r="I301">
        <v>361.15040499999998</v>
      </c>
      <c r="J301">
        <v>10576745</v>
      </c>
      <c r="K301">
        <v>11412002</v>
      </c>
      <c r="L301">
        <v>11122137</v>
      </c>
      <c r="M301">
        <v>16841640</v>
      </c>
      <c r="N301">
        <v>20089234</v>
      </c>
      <c r="O301">
        <v>17275575</v>
      </c>
    </row>
    <row r="302" spans="1:15" x14ac:dyDescent="0.25">
      <c r="A302">
        <v>301</v>
      </c>
      <c r="B302">
        <v>16</v>
      </c>
      <c r="C302">
        <v>26</v>
      </c>
      <c r="D302">
        <v>0</v>
      </c>
      <c r="E302">
        <v>9</v>
      </c>
      <c r="F302">
        <v>1</v>
      </c>
      <c r="G302">
        <v>0</v>
      </c>
      <c r="H302">
        <v>0</v>
      </c>
      <c r="I302">
        <v>393.1224757</v>
      </c>
      <c r="J302" t="s">
        <v>14</v>
      </c>
      <c r="K302" t="s">
        <v>14</v>
      </c>
      <c r="L302" t="s">
        <v>14</v>
      </c>
      <c r="M302">
        <v>2957060</v>
      </c>
      <c r="N302">
        <v>3067086</v>
      </c>
      <c r="O302">
        <v>2450909</v>
      </c>
    </row>
    <row r="303" spans="1:15" x14ac:dyDescent="0.25">
      <c r="A303">
        <v>302</v>
      </c>
      <c r="B303">
        <v>16</v>
      </c>
      <c r="C303">
        <v>26</v>
      </c>
      <c r="D303">
        <v>0</v>
      </c>
      <c r="E303">
        <v>10</v>
      </c>
      <c r="F303">
        <v>0</v>
      </c>
      <c r="G303">
        <v>0</v>
      </c>
      <c r="H303">
        <v>0</v>
      </c>
      <c r="I303">
        <v>377.14531959999999</v>
      </c>
      <c r="J303">
        <v>3486933</v>
      </c>
      <c r="K303">
        <v>3643205</v>
      </c>
      <c r="L303">
        <v>3145807</v>
      </c>
      <c r="M303">
        <v>3804728</v>
      </c>
      <c r="N303">
        <v>3848133</v>
      </c>
      <c r="O303">
        <v>3713117</v>
      </c>
    </row>
    <row r="304" spans="1:15" x14ac:dyDescent="0.25">
      <c r="A304">
        <v>303</v>
      </c>
      <c r="B304">
        <v>16</v>
      </c>
      <c r="C304">
        <v>26</v>
      </c>
      <c r="D304">
        <v>0</v>
      </c>
      <c r="E304">
        <v>10</v>
      </c>
      <c r="F304">
        <v>1</v>
      </c>
      <c r="G304">
        <v>0</v>
      </c>
      <c r="H304">
        <v>0</v>
      </c>
      <c r="I304">
        <v>409.11739030000001</v>
      </c>
      <c r="J304" t="s">
        <v>14</v>
      </c>
      <c r="K304" t="s">
        <v>14</v>
      </c>
      <c r="L304" t="s">
        <v>14</v>
      </c>
      <c r="M304">
        <v>2921109</v>
      </c>
      <c r="N304">
        <v>2640178</v>
      </c>
      <c r="O304">
        <v>2377116</v>
      </c>
    </row>
    <row r="305" spans="1:15" x14ac:dyDescent="0.25">
      <c r="A305">
        <v>304</v>
      </c>
      <c r="B305">
        <v>16</v>
      </c>
      <c r="C305">
        <v>26</v>
      </c>
      <c r="D305">
        <v>0</v>
      </c>
      <c r="E305">
        <v>11</v>
      </c>
      <c r="F305">
        <v>0</v>
      </c>
      <c r="G305">
        <v>0</v>
      </c>
      <c r="H305">
        <v>0</v>
      </c>
      <c r="I305">
        <v>393.14023420000001</v>
      </c>
      <c r="J305">
        <v>1989952</v>
      </c>
      <c r="K305">
        <v>2036585</v>
      </c>
      <c r="L305">
        <v>2130724</v>
      </c>
      <c r="M305">
        <v>3048711</v>
      </c>
      <c r="N305">
        <v>2509009</v>
      </c>
      <c r="O305">
        <v>2430944</v>
      </c>
    </row>
    <row r="306" spans="1:15" x14ac:dyDescent="0.25">
      <c r="A306">
        <v>305</v>
      </c>
      <c r="B306">
        <v>16</v>
      </c>
      <c r="C306">
        <v>26</v>
      </c>
      <c r="D306">
        <v>0</v>
      </c>
      <c r="E306">
        <v>12</v>
      </c>
      <c r="F306">
        <v>0</v>
      </c>
      <c r="G306">
        <v>0</v>
      </c>
      <c r="H306">
        <v>0</v>
      </c>
      <c r="I306">
        <v>409.13514880000002</v>
      </c>
      <c r="J306">
        <v>2737131</v>
      </c>
      <c r="K306">
        <v>2577745</v>
      </c>
      <c r="L306">
        <v>2424479</v>
      </c>
      <c r="M306">
        <v>3551382</v>
      </c>
      <c r="N306">
        <v>3665715</v>
      </c>
      <c r="O306">
        <v>3691420</v>
      </c>
    </row>
    <row r="307" spans="1:15" x14ac:dyDescent="0.25">
      <c r="A307">
        <v>306</v>
      </c>
      <c r="B307">
        <v>16</v>
      </c>
      <c r="C307">
        <v>26</v>
      </c>
      <c r="D307">
        <v>0</v>
      </c>
      <c r="E307">
        <v>13</v>
      </c>
      <c r="F307">
        <v>0</v>
      </c>
      <c r="G307">
        <v>0</v>
      </c>
      <c r="H307">
        <v>0</v>
      </c>
      <c r="I307">
        <v>425.13006339999998</v>
      </c>
      <c r="J307">
        <v>4042387</v>
      </c>
      <c r="K307">
        <v>4500053</v>
      </c>
      <c r="L307">
        <v>4055552</v>
      </c>
      <c r="M307">
        <v>3611743</v>
      </c>
      <c r="N307">
        <v>3394624</v>
      </c>
      <c r="O307">
        <v>3331378</v>
      </c>
    </row>
    <row r="308" spans="1:15" x14ac:dyDescent="0.25">
      <c r="A308">
        <v>307</v>
      </c>
      <c r="B308">
        <v>16</v>
      </c>
      <c r="C308">
        <v>26</v>
      </c>
      <c r="D308">
        <v>0</v>
      </c>
      <c r="E308">
        <v>14</v>
      </c>
      <c r="F308">
        <v>0</v>
      </c>
      <c r="G308">
        <v>0</v>
      </c>
      <c r="H308">
        <v>0</v>
      </c>
      <c r="I308">
        <v>441.124978</v>
      </c>
      <c r="J308">
        <v>3617093</v>
      </c>
      <c r="K308">
        <v>4317031</v>
      </c>
      <c r="L308">
        <v>3742910</v>
      </c>
      <c r="M308" t="s">
        <v>14</v>
      </c>
      <c r="N308" t="s">
        <v>14</v>
      </c>
      <c r="O308" t="s">
        <v>14</v>
      </c>
    </row>
    <row r="309" spans="1:15" x14ac:dyDescent="0.25">
      <c r="A309">
        <v>308</v>
      </c>
      <c r="B309">
        <v>16</v>
      </c>
      <c r="C309">
        <v>26</v>
      </c>
      <c r="D309">
        <v>0</v>
      </c>
      <c r="E309">
        <v>15</v>
      </c>
      <c r="F309">
        <v>0</v>
      </c>
      <c r="G309">
        <v>0</v>
      </c>
      <c r="H309">
        <v>0</v>
      </c>
      <c r="I309">
        <v>457.11989260000001</v>
      </c>
      <c r="J309">
        <v>2025353</v>
      </c>
      <c r="K309">
        <v>2420161</v>
      </c>
      <c r="L309">
        <v>2011806</v>
      </c>
      <c r="M309" t="s">
        <v>14</v>
      </c>
      <c r="N309" t="s">
        <v>14</v>
      </c>
      <c r="O309" t="s">
        <v>14</v>
      </c>
    </row>
    <row r="310" spans="1:15" x14ac:dyDescent="0.25">
      <c r="A310">
        <v>309</v>
      </c>
      <c r="B310">
        <v>16</v>
      </c>
      <c r="C310">
        <v>26</v>
      </c>
      <c r="D310">
        <v>2</v>
      </c>
      <c r="E310">
        <v>7</v>
      </c>
      <c r="F310">
        <v>0</v>
      </c>
      <c r="G310">
        <v>0</v>
      </c>
      <c r="H310">
        <v>0</v>
      </c>
      <c r="I310">
        <v>357.1667238</v>
      </c>
      <c r="J310">
        <v>2568610</v>
      </c>
      <c r="K310">
        <v>2649032</v>
      </c>
      <c r="L310">
        <v>1815074</v>
      </c>
      <c r="M310">
        <v>2971357</v>
      </c>
      <c r="N310">
        <v>3026166</v>
      </c>
      <c r="O310">
        <v>3086364</v>
      </c>
    </row>
    <row r="311" spans="1:15" x14ac:dyDescent="0.25">
      <c r="A311">
        <v>310</v>
      </c>
      <c r="B311">
        <v>16</v>
      </c>
      <c r="C311">
        <v>26</v>
      </c>
      <c r="D311">
        <v>2</v>
      </c>
      <c r="E311">
        <v>10</v>
      </c>
      <c r="F311">
        <v>0</v>
      </c>
      <c r="G311">
        <v>0</v>
      </c>
      <c r="H311">
        <v>0</v>
      </c>
      <c r="I311">
        <v>405.15146759999999</v>
      </c>
      <c r="J311">
        <v>10882734</v>
      </c>
      <c r="K311">
        <v>12400660</v>
      </c>
      <c r="L311">
        <v>11818397</v>
      </c>
      <c r="M311">
        <v>19100553</v>
      </c>
      <c r="N311">
        <v>18231780</v>
      </c>
      <c r="O311">
        <v>17710865</v>
      </c>
    </row>
    <row r="312" spans="1:15" x14ac:dyDescent="0.25">
      <c r="A312">
        <v>311</v>
      </c>
      <c r="B312">
        <v>16</v>
      </c>
      <c r="C312">
        <v>26</v>
      </c>
      <c r="D312">
        <v>4</v>
      </c>
      <c r="E312">
        <v>6</v>
      </c>
      <c r="F312">
        <v>0</v>
      </c>
      <c r="G312">
        <v>0</v>
      </c>
      <c r="H312">
        <v>0</v>
      </c>
      <c r="I312">
        <v>369.17795719999998</v>
      </c>
      <c r="J312">
        <v>3986253</v>
      </c>
      <c r="K312">
        <v>4409063</v>
      </c>
      <c r="L312">
        <v>3821908</v>
      </c>
      <c r="M312">
        <v>7111992</v>
      </c>
      <c r="N312">
        <v>6947552</v>
      </c>
      <c r="O312">
        <v>6711259</v>
      </c>
    </row>
    <row r="313" spans="1:15" x14ac:dyDescent="0.25">
      <c r="A313">
        <v>312</v>
      </c>
      <c r="B313">
        <v>16</v>
      </c>
      <c r="C313">
        <v>26</v>
      </c>
      <c r="D313">
        <v>4</v>
      </c>
      <c r="E313">
        <v>7</v>
      </c>
      <c r="F313">
        <v>0</v>
      </c>
      <c r="G313">
        <v>0</v>
      </c>
      <c r="H313">
        <v>0</v>
      </c>
      <c r="I313">
        <v>385.1728718</v>
      </c>
      <c r="J313">
        <v>5693810</v>
      </c>
      <c r="K313">
        <v>5471986</v>
      </c>
      <c r="L313">
        <v>4865137</v>
      </c>
      <c r="M313">
        <v>7024216</v>
      </c>
      <c r="N313">
        <v>8492017</v>
      </c>
      <c r="O313">
        <v>6802405</v>
      </c>
    </row>
    <row r="314" spans="1:15" x14ac:dyDescent="0.25">
      <c r="A314">
        <v>313</v>
      </c>
      <c r="B314">
        <v>16</v>
      </c>
      <c r="C314">
        <v>26</v>
      </c>
      <c r="D314">
        <v>4</v>
      </c>
      <c r="E314">
        <v>8</v>
      </c>
      <c r="F314">
        <v>0</v>
      </c>
      <c r="G314">
        <v>0</v>
      </c>
      <c r="H314">
        <v>0</v>
      </c>
      <c r="I314">
        <v>401.16778640000001</v>
      </c>
      <c r="J314">
        <v>3530919</v>
      </c>
      <c r="K314">
        <v>3225176</v>
      </c>
      <c r="L314">
        <v>2912263</v>
      </c>
      <c r="M314">
        <v>3731949</v>
      </c>
      <c r="N314">
        <v>3793935</v>
      </c>
      <c r="O314">
        <v>3589615</v>
      </c>
    </row>
    <row r="315" spans="1:15" x14ac:dyDescent="0.25">
      <c r="A315">
        <v>314</v>
      </c>
      <c r="B315">
        <v>16</v>
      </c>
      <c r="C315">
        <v>27</v>
      </c>
      <c r="D315">
        <v>3</v>
      </c>
      <c r="E315">
        <v>5</v>
      </c>
      <c r="F315">
        <v>0</v>
      </c>
      <c r="G315">
        <v>0</v>
      </c>
      <c r="H315">
        <v>0</v>
      </c>
      <c r="I315">
        <v>340.18779360000002</v>
      </c>
      <c r="J315">
        <v>5242966</v>
      </c>
      <c r="K315">
        <v>5170330</v>
      </c>
      <c r="L315">
        <v>5287548</v>
      </c>
      <c r="M315">
        <v>9083794</v>
      </c>
      <c r="N315">
        <v>10322653</v>
      </c>
      <c r="O315">
        <v>8638337</v>
      </c>
    </row>
    <row r="316" spans="1:15" x14ac:dyDescent="0.25">
      <c r="A316">
        <v>315</v>
      </c>
      <c r="B316">
        <v>16</v>
      </c>
      <c r="C316">
        <v>27</v>
      </c>
      <c r="D316">
        <v>3</v>
      </c>
      <c r="E316">
        <v>6</v>
      </c>
      <c r="F316">
        <v>0</v>
      </c>
      <c r="G316">
        <v>0</v>
      </c>
      <c r="H316">
        <v>0</v>
      </c>
      <c r="I316">
        <v>356.18270819999998</v>
      </c>
      <c r="J316">
        <v>5836860</v>
      </c>
      <c r="K316">
        <v>6335672</v>
      </c>
      <c r="L316">
        <v>5911546</v>
      </c>
      <c r="M316">
        <v>10057135</v>
      </c>
      <c r="N316">
        <v>10656725</v>
      </c>
      <c r="O316">
        <v>9000186</v>
      </c>
    </row>
    <row r="317" spans="1:15" x14ac:dyDescent="0.25">
      <c r="A317">
        <v>316</v>
      </c>
      <c r="B317">
        <v>16</v>
      </c>
      <c r="C317">
        <v>27</v>
      </c>
      <c r="D317">
        <v>3</v>
      </c>
      <c r="E317">
        <v>6</v>
      </c>
      <c r="F317">
        <v>1</v>
      </c>
      <c r="G317">
        <v>0</v>
      </c>
      <c r="H317">
        <v>0</v>
      </c>
      <c r="I317">
        <v>388.1547789</v>
      </c>
      <c r="J317" t="s">
        <v>14</v>
      </c>
      <c r="K317" t="s">
        <v>14</v>
      </c>
      <c r="L317" t="s">
        <v>14</v>
      </c>
      <c r="M317">
        <v>2522888</v>
      </c>
      <c r="N317">
        <v>2294958</v>
      </c>
      <c r="O317">
        <v>2502229</v>
      </c>
    </row>
    <row r="318" spans="1:15" x14ac:dyDescent="0.25">
      <c r="A318">
        <v>317</v>
      </c>
      <c r="B318">
        <v>16</v>
      </c>
      <c r="C318">
        <v>27</v>
      </c>
      <c r="D318">
        <v>3</v>
      </c>
      <c r="E318">
        <v>7</v>
      </c>
      <c r="F318">
        <v>0</v>
      </c>
      <c r="G318">
        <v>0</v>
      </c>
      <c r="H318">
        <v>0</v>
      </c>
      <c r="I318">
        <v>372.17762279999999</v>
      </c>
      <c r="J318">
        <v>3644343</v>
      </c>
      <c r="K318">
        <v>3917341</v>
      </c>
      <c r="L318">
        <v>3936969</v>
      </c>
      <c r="M318">
        <v>5698736</v>
      </c>
      <c r="N318">
        <v>5802570</v>
      </c>
      <c r="O318">
        <v>6317862</v>
      </c>
    </row>
    <row r="319" spans="1:15" x14ac:dyDescent="0.25">
      <c r="A319">
        <v>318</v>
      </c>
      <c r="B319">
        <v>16</v>
      </c>
      <c r="C319">
        <v>27</v>
      </c>
      <c r="D319">
        <v>3</v>
      </c>
      <c r="E319">
        <v>8</v>
      </c>
      <c r="F319">
        <v>0</v>
      </c>
      <c r="G319">
        <v>0</v>
      </c>
      <c r="H319">
        <v>0</v>
      </c>
      <c r="I319">
        <v>388.17253740000001</v>
      </c>
      <c r="J319">
        <v>3225857</v>
      </c>
      <c r="K319">
        <v>3069834</v>
      </c>
      <c r="L319">
        <v>2628391</v>
      </c>
      <c r="M319">
        <v>3873036</v>
      </c>
      <c r="N319">
        <v>3897010</v>
      </c>
      <c r="O319">
        <v>3064409</v>
      </c>
    </row>
    <row r="320" spans="1:15" x14ac:dyDescent="0.25">
      <c r="A320">
        <v>319</v>
      </c>
      <c r="B320">
        <v>16</v>
      </c>
      <c r="C320">
        <v>28</v>
      </c>
      <c r="D320">
        <v>0</v>
      </c>
      <c r="E320">
        <v>5</v>
      </c>
      <c r="F320">
        <v>0</v>
      </c>
      <c r="G320">
        <v>0</v>
      </c>
      <c r="H320">
        <v>0</v>
      </c>
      <c r="I320">
        <v>299.18639660000002</v>
      </c>
      <c r="J320" t="s">
        <v>14</v>
      </c>
      <c r="K320" t="s">
        <v>14</v>
      </c>
      <c r="L320" t="s">
        <v>14</v>
      </c>
      <c r="M320">
        <v>1852149</v>
      </c>
      <c r="N320">
        <v>2923867</v>
      </c>
      <c r="O320">
        <v>1818807</v>
      </c>
    </row>
    <row r="321" spans="1:15" x14ac:dyDescent="0.25">
      <c r="A321">
        <v>320</v>
      </c>
      <c r="B321">
        <v>16</v>
      </c>
      <c r="C321">
        <v>28</v>
      </c>
      <c r="D321">
        <v>0</v>
      </c>
      <c r="E321">
        <v>6</v>
      </c>
      <c r="F321">
        <v>0</v>
      </c>
      <c r="G321">
        <v>0</v>
      </c>
      <c r="H321">
        <v>0</v>
      </c>
      <c r="I321">
        <v>315.18131119999998</v>
      </c>
      <c r="J321">
        <v>4038933</v>
      </c>
      <c r="K321">
        <v>4900165</v>
      </c>
      <c r="L321">
        <v>4326340</v>
      </c>
      <c r="M321">
        <v>7683394</v>
      </c>
      <c r="N321">
        <v>8685265</v>
      </c>
      <c r="O321">
        <v>8045029</v>
      </c>
    </row>
    <row r="322" spans="1:15" x14ac:dyDescent="0.25">
      <c r="A322">
        <v>321</v>
      </c>
      <c r="B322">
        <v>16</v>
      </c>
      <c r="C322">
        <v>28</v>
      </c>
      <c r="D322">
        <v>0</v>
      </c>
      <c r="E322">
        <v>7</v>
      </c>
      <c r="F322">
        <v>0</v>
      </c>
      <c r="G322">
        <v>0</v>
      </c>
      <c r="H322">
        <v>0</v>
      </c>
      <c r="I322">
        <v>331.1762258</v>
      </c>
      <c r="J322">
        <v>26601457</v>
      </c>
      <c r="K322">
        <v>28421338</v>
      </c>
      <c r="L322">
        <v>31333917</v>
      </c>
      <c r="M322">
        <v>52894376</v>
      </c>
      <c r="N322">
        <v>55286473</v>
      </c>
      <c r="O322">
        <v>54737637</v>
      </c>
    </row>
    <row r="323" spans="1:15" x14ac:dyDescent="0.25">
      <c r="A323">
        <v>322</v>
      </c>
      <c r="B323">
        <v>16</v>
      </c>
      <c r="C323">
        <v>28</v>
      </c>
      <c r="D323">
        <v>0</v>
      </c>
      <c r="E323">
        <v>8</v>
      </c>
      <c r="F323">
        <v>0</v>
      </c>
      <c r="G323">
        <v>0</v>
      </c>
      <c r="H323">
        <v>0</v>
      </c>
      <c r="I323">
        <v>347.17114040000001</v>
      </c>
      <c r="J323">
        <v>13461566</v>
      </c>
      <c r="K323">
        <v>15338313</v>
      </c>
      <c r="L323">
        <v>15443388</v>
      </c>
      <c r="M323">
        <v>25422632</v>
      </c>
      <c r="N323">
        <v>27023841</v>
      </c>
      <c r="O323">
        <v>26454739</v>
      </c>
    </row>
    <row r="324" spans="1:15" x14ac:dyDescent="0.25">
      <c r="A324">
        <v>323</v>
      </c>
      <c r="B324">
        <v>16</v>
      </c>
      <c r="C324">
        <v>28</v>
      </c>
      <c r="D324">
        <v>0</v>
      </c>
      <c r="E324">
        <v>9</v>
      </c>
      <c r="F324">
        <v>0</v>
      </c>
      <c r="G324">
        <v>0</v>
      </c>
      <c r="H324">
        <v>0</v>
      </c>
      <c r="I324">
        <v>363.16605499999997</v>
      </c>
      <c r="J324">
        <v>5977697</v>
      </c>
      <c r="K324">
        <v>6507608</v>
      </c>
      <c r="L324">
        <v>7015486</v>
      </c>
      <c r="M324">
        <v>9391636</v>
      </c>
      <c r="N324">
        <v>10658794</v>
      </c>
      <c r="O324">
        <v>9391370</v>
      </c>
    </row>
    <row r="325" spans="1:15" x14ac:dyDescent="0.25">
      <c r="A325">
        <v>324</v>
      </c>
      <c r="B325">
        <v>16</v>
      </c>
      <c r="C325">
        <v>28</v>
      </c>
      <c r="D325">
        <v>0</v>
      </c>
      <c r="E325">
        <v>10</v>
      </c>
      <c r="F325">
        <v>0</v>
      </c>
      <c r="G325">
        <v>0</v>
      </c>
      <c r="H325">
        <v>0</v>
      </c>
      <c r="I325">
        <v>379.16096959999999</v>
      </c>
      <c r="J325">
        <v>3572127</v>
      </c>
      <c r="K325">
        <v>4081993</v>
      </c>
      <c r="L325">
        <v>3480180</v>
      </c>
      <c r="M325">
        <v>5942365</v>
      </c>
      <c r="N325">
        <v>5632490</v>
      </c>
      <c r="O325">
        <v>5505631</v>
      </c>
    </row>
    <row r="326" spans="1:15" x14ac:dyDescent="0.25">
      <c r="A326">
        <v>325</v>
      </c>
      <c r="B326">
        <v>16</v>
      </c>
      <c r="C326">
        <v>28</v>
      </c>
      <c r="D326">
        <v>0</v>
      </c>
      <c r="E326">
        <v>10</v>
      </c>
      <c r="F326">
        <v>1</v>
      </c>
      <c r="G326">
        <v>0</v>
      </c>
      <c r="H326">
        <v>0</v>
      </c>
      <c r="I326">
        <v>411.1330403</v>
      </c>
      <c r="J326" t="s">
        <v>14</v>
      </c>
      <c r="K326" t="s">
        <v>14</v>
      </c>
      <c r="L326" t="s">
        <v>14</v>
      </c>
      <c r="M326">
        <v>2907883</v>
      </c>
      <c r="N326">
        <v>2402220</v>
      </c>
      <c r="O326">
        <v>2209197</v>
      </c>
    </row>
    <row r="327" spans="1:15" x14ac:dyDescent="0.25">
      <c r="A327">
        <v>326</v>
      </c>
      <c r="B327">
        <v>16</v>
      </c>
      <c r="C327">
        <v>28</v>
      </c>
      <c r="D327">
        <v>0</v>
      </c>
      <c r="E327">
        <v>11</v>
      </c>
      <c r="F327">
        <v>0</v>
      </c>
      <c r="G327">
        <v>0</v>
      </c>
      <c r="H327">
        <v>0</v>
      </c>
      <c r="I327">
        <v>395.1558842</v>
      </c>
      <c r="J327">
        <v>2069535</v>
      </c>
      <c r="K327">
        <v>2139344</v>
      </c>
      <c r="L327">
        <v>2038416</v>
      </c>
      <c r="M327">
        <v>2924147</v>
      </c>
      <c r="N327">
        <v>2597967</v>
      </c>
      <c r="O327">
        <v>2509081</v>
      </c>
    </row>
    <row r="328" spans="1:15" x14ac:dyDescent="0.25">
      <c r="A328">
        <v>327</v>
      </c>
      <c r="B328">
        <v>16</v>
      </c>
      <c r="C328">
        <v>28</v>
      </c>
      <c r="D328">
        <v>0</v>
      </c>
      <c r="E328">
        <v>12</v>
      </c>
      <c r="F328">
        <v>0</v>
      </c>
      <c r="G328">
        <v>0</v>
      </c>
      <c r="H328">
        <v>0</v>
      </c>
      <c r="I328">
        <v>411.15079880000002</v>
      </c>
      <c r="J328" t="s">
        <v>14</v>
      </c>
      <c r="K328" t="s">
        <v>14</v>
      </c>
      <c r="L328" t="s">
        <v>14</v>
      </c>
      <c r="M328">
        <v>2171116</v>
      </c>
      <c r="N328">
        <v>2556333</v>
      </c>
      <c r="O328">
        <v>2117037</v>
      </c>
    </row>
    <row r="329" spans="1:15" x14ac:dyDescent="0.25">
      <c r="A329">
        <v>328</v>
      </c>
      <c r="B329">
        <v>16</v>
      </c>
      <c r="C329">
        <v>28</v>
      </c>
      <c r="D329">
        <v>0</v>
      </c>
      <c r="E329">
        <v>13</v>
      </c>
      <c r="F329">
        <v>0</v>
      </c>
      <c r="G329">
        <v>0</v>
      </c>
      <c r="H329">
        <v>0</v>
      </c>
      <c r="I329">
        <v>427.14571339999998</v>
      </c>
      <c r="J329">
        <v>1806814</v>
      </c>
      <c r="K329">
        <v>2048029</v>
      </c>
      <c r="L329">
        <v>1825156</v>
      </c>
      <c r="M329">
        <v>2298361</v>
      </c>
      <c r="N329">
        <v>2283525</v>
      </c>
      <c r="O329">
        <v>2354821</v>
      </c>
    </row>
    <row r="330" spans="1:15" x14ac:dyDescent="0.25">
      <c r="A330">
        <v>329</v>
      </c>
      <c r="B330">
        <v>16</v>
      </c>
      <c r="C330">
        <v>28</v>
      </c>
      <c r="D330">
        <v>0</v>
      </c>
      <c r="E330">
        <v>14</v>
      </c>
      <c r="F330">
        <v>0</v>
      </c>
      <c r="G330">
        <v>0</v>
      </c>
      <c r="H330">
        <v>0</v>
      </c>
      <c r="I330">
        <v>443.14062799999999</v>
      </c>
      <c r="J330">
        <v>1602869</v>
      </c>
      <c r="K330">
        <v>2019051</v>
      </c>
      <c r="L330">
        <v>2175984</v>
      </c>
      <c r="M330" t="s">
        <v>14</v>
      </c>
      <c r="N330" t="s">
        <v>14</v>
      </c>
      <c r="O330" t="s">
        <v>14</v>
      </c>
    </row>
    <row r="331" spans="1:15" x14ac:dyDescent="0.25">
      <c r="A331">
        <v>330</v>
      </c>
      <c r="B331">
        <v>16</v>
      </c>
      <c r="C331">
        <v>28</v>
      </c>
      <c r="D331">
        <v>2</v>
      </c>
      <c r="E331">
        <v>5</v>
      </c>
      <c r="F331">
        <v>0</v>
      </c>
      <c r="G331">
        <v>0</v>
      </c>
      <c r="H331">
        <v>0</v>
      </c>
      <c r="I331">
        <v>327.19254460000002</v>
      </c>
      <c r="J331" t="s">
        <v>14</v>
      </c>
      <c r="K331" t="s">
        <v>14</v>
      </c>
      <c r="L331" t="s">
        <v>14</v>
      </c>
      <c r="M331">
        <v>1453959</v>
      </c>
      <c r="N331">
        <v>1882761</v>
      </c>
      <c r="O331">
        <v>1810531</v>
      </c>
    </row>
    <row r="332" spans="1:15" x14ac:dyDescent="0.25">
      <c r="A332">
        <v>331</v>
      </c>
      <c r="B332">
        <v>16</v>
      </c>
      <c r="C332">
        <v>28</v>
      </c>
      <c r="D332">
        <v>4</v>
      </c>
      <c r="E332">
        <v>5</v>
      </c>
      <c r="F332">
        <v>0</v>
      </c>
      <c r="G332">
        <v>0</v>
      </c>
      <c r="H332">
        <v>0</v>
      </c>
      <c r="I332">
        <v>355.19869260000002</v>
      </c>
      <c r="J332">
        <v>2354905</v>
      </c>
      <c r="K332">
        <v>2609576</v>
      </c>
      <c r="L332">
        <v>2284499</v>
      </c>
      <c r="M332">
        <v>3888258</v>
      </c>
      <c r="N332">
        <v>4764342</v>
      </c>
      <c r="O332">
        <v>3556824</v>
      </c>
    </row>
    <row r="333" spans="1:15" x14ac:dyDescent="0.25">
      <c r="A333">
        <v>332</v>
      </c>
      <c r="B333">
        <v>16</v>
      </c>
      <c r="C333">
        <v>28</v>
      </c>
      <c r="D333">
        <v>4</v>
      </c>
      <c r="E333">
        <v>6</v>
      </c>
      <c r="F333">
        <v>0</v>
      </c>
      <c r="G333">
        <v>0</v>
      </c>
      <c r="H333">
        <v>0</v>
      </c>
      <c r="I333">
        <v>371.19360719999997</v>
      </c>
      <c r="J333">
        <v>3596870</v>
      </c>
      <c r="K333">
        <v>4150545</v>
      </c>
      <c r="L333">
        <v>3152297</v>
      </c>
      <c r="M333">
        <v>5148559</v>
      </c>
      <c r="N333">
        <v>6180141</v>
      </c>
      <c r="O333">
        <v>5417493</v>
      </c>
    </row>
    <row r="334" spans="1:15" x14ac:dyDescent="0.25">
      <c r="A334">
        <v>333</v>
      </c>
      <c r="B334">
        <v>16</v>
      </c>
      <c r="C334">
        <v>28</v>
      </c>
      <c r="D334">
        <v>4</v>
      </c>
      <c r="E334">
        <v>7</v>
      </c>
      <c r="F334">
        <v>0</v>
      </c>
      <c r="G334">
        <v>0</v>
      </c>
      <c r="H334">
        <v>0</v>
      </c>
      <c r="I334">
        <v>387.18852179999999</v>
      </c>
      <c r="J334">
        <v>3931101</v>
      </c>
      <c r="K334">
        <v>4394165</v>
      </c>
      <c r="L334">
        <v>3654217</v>
      </c>
      <c r="M334">
        <v>4770862</v>
      </c>
      <c r="N334">
        <v>5776848</v>
      </c>
      <c r="O334">
        <v>4523409</v>
      </c>
    </row>
    <row r="335" spans="1:15" x14ac:dyDescent="0.25">
      <c r="A335">
        <v>334</v>
      </c>
      <c r="B335">
        <v>16</v>
      </c>
      <c r="C335">
        <v>28</v>
      </c>
      <c r="D335">
        <v>4</v>
      </c>
      <c r="E335">
        <v>8</v>
      </c>
      <c r="F335">
        <v>0</v>
      </c>
      <c r="G335">
        <v>0</v>
      </c>
      <c r="H335">
        <v>0</v>
      </c>
      <c r="I335">
        <v>403.18343640000001</v>
      </c>
      <c r="J335">
        <v>4093384</v>
      </c>
      <c r="K335">
        <v>3604297</v>
      </c>
      <c r="L335">
        <v>3952872</v>
      </c>
      <c r="M335">
        <v>2336464</v>
      </c>
      <c r="N335">
        <v>2264846</v>
      </c>
      <c r="O335">
        <v>2085014</v>
      </c>
    </row>
    <row r="336" spans="1:15" x14ac:dyDescent="0.25">
      <c r="A336">
        <v>335</v>
      </c>
      <c r="B336">
        <v>16</v>
      </c>
      <c r="C336">
        <v>29</v>
      </c>
      <c r="D336">
        <v>3</v>
      </c>
      <c r="E336">
        <v>4</v>
      </c>
      <c r="F336">
        <v>0</v>
      </c>
      <c r="G336">
        <v>0</v>
      </c>
      <c r="H336">
        <v>0</v>
      </c>
      <c r="I336">
        <v>326.208529</v>
      </c>
      <c r="J336">
        <v>2098196</v>
      </c>
      <c r="K336">
        <v>2451193</v>
      </c>
      <c r="L336">
        <v>2099699</v>
      </c>
      <c r="M336">
        <v>4704810</v>
      </c>
      <c r="N336">
        <v>5640899</v>
      </c>
      <c r="O336">
        <v>4369036</v>
      </c>
    </row>
    <row r="337" spans="1:15" x14ac:dyDescent="0.25">
      <c r="A337">
        <v>336</v>
      </c>
      <c r="B337">
        <v>16</v>
      </c>
      <c r="C337">
        <v>29</v>
      </c>
      <c r="D337">
        <v>3</v>
      </c>
      <c r="E337">
        <v>6</v>
      </c>
      <c r="F337">
        <v>0</v>
      </c>
      <c r="G337">
        <v>0</v>
      </c>
      <c r="H337">
        <v>0</v>
      </c>
      <c r="I337">
        <v>358.19835819999997</v>
      </c>
      <c r="J337">
        <v>15662877</v>
      </c>
      <c r="K337">
        <v>15636200</v>
      </c>
      <c r="L337">
        <v>14490201</v>
      </c>
      <c r="M337">
        <v>19580954</v>
      </c>
      <c r="N337">
        <v>21714470</v>
      </c>
      <c r="O337">
        <v>18016077</v>
      </c>
    </row>
    <row r="338" spans="1:15" x14ac:dyDescent="0.25">
      <c r="A338">
        <v>337</v>
      </c>
      <c r="B338">
        <v>16</v>
      </c>
      <c r="C338">
        <v>29</v>
      </c>
      <c r="D338">
        <v>5</v>
      </c>
      <c r="E338">
        <v>6</v>
      </c>
      <c r="F338">
        <v>0</v>
      </c>
      <c r="G338">
        <v>0</v>
      </c>
      <c r="H338">
        <v>0</v>
      </c>
      <c r="I338">
        <v>386.20450620000003</v>
      </c>
      <c r="J338" t="s">
        <v>14</v>
      </c>
      <c r="K338" t="s">
        <v>14</v>
      </c>
      <c r="L338" t="s">
        <v>14</v>
      </c>
      <c r="M338">
        <v>1859660</v>
      </c>
      <c r="N338">
        <v>2152169</v>
      </c>
      <c r="O338">
        <v>1928899</v>
      </c>
    </row>
    <row r="339" spans="1:15" x14ac:dyDescent="0.25">
      <c r="A339">
        <v>338</v>
      </c>
      <c r="B339">
        <v>16</v>
      </c>
      <c r="C339">
        <v>29</v>
      </c>
      <c r="D339">
        <v>5</v>
      </c>
      <c r="E339">
        <v>7</v>
      </c>
      <c r="F339">
        <v>0</v>
      </c>
      <c r="G339">
        <v>0</v>
      </c>
      <c r="H339">
        <v>0</v>
      </c>
      <c r="I339">
        <v>402.19942079999998</v>
      </c>
      <c r="J339">
        <v>1701697</v>
      </c>
      <c r="K339">
        <v>1792727</v>
      </c>
      <c r="L339">
        <v>2044543</v>
      </c>
      <c r="M339">
        <v>1573478</v>
      </c>
      <c r="N339">
        <v>2312854</v>
      </c>
      <c r="O339">
        <v>2152521</v>
      </c>
    </row>
    <row r="340" spans="1:15" x14ac:dyDescent="0.25">
      <c r="A340">
        <v>339</v>
      </c>
      <c r="B340">
        <v>16</v>
      </c>
      <c r="C340">
        <v>30</v>
      </c>
      <c r="D340">
        <v>0</v>
      </c>
      <c r="E340">
        <v>5</v>
      </c>
      <c r="F340">
        <v>0</v>
      </c>
      <c r="G340">
        <v>0</v>
      </c>
      <c r="H340">
        <v>0</v>
      </c>
      <c r="I340">
        <v>301.20204660000002</v>
      </c>
      <c r="J340" t="s">
        <v>14</v>
      </c>
      <c r="K340" t="s">
        <v>14</v>
      </c>
      <c r="L340" t="s">
        <v>14</v>
      </c>
      <c r="M340">
        <v>1871638</v>
      </c>
      <c r="N340">
        <v>2914414</v>
      </c>
      <c r="O340">
        <v>2313433</v>
      </c>
    </row>
    <row r="341" spans="1:15" x14ac:dyDescent="0.25">
      <c r="A341">
        <v>340</v>
      </c>
      <c r="B341">
        <v>16</v>
      </c>
      <c r="C341">
        <v>30</v>
      </c>
      <c r="D341">
        <v>0</v>
      </c>
      <c r="E341">
        <v>6</v>
      </c>
      <c r="F341">
        <v>0</v>
      </c>
      <c r="G341">
        <v>0</v>
      </c>
      <c r="H341">
        <v>0</v>
      </c>
      <c r="I341">
        <v>317.19696119999998</v>
      </c>
      <c r="J341">
        <v>2502200</v>
      </c>
      <c r="K341">
        <v>2585495</v>
      </c>
      <c r="L341">
        <v>2535208</v>
      </c>
      <c r="M341">
        <v>4278471</v>
      </c>
      <c r="N341">
        <v>5205548</v>
      </c>
      <c r="O341">
        <v>4121440</v>
      </c>
    </row>
    <row r="342" spans="1:15" x14ac:dyDescent="0.25">
      <c r="A342">
        <v>341</v>
      </c>
      <c r="B342">
        <v>16</v>
      </c>
      <c r="C342">
        <v>30</v>
      </c>
      <c r="D342">
        <v>0</v>
      </c>
      <c r="E342">
        <v>7</v>
      </c>
      <c r="F342">
        <v>0</v>
      </c>
      <c r="G342">
        <v>0</v>
      </c>
      <c r="H342">
        <v>0</v>
      </c>
      <c r="I342">
        <v>333.19187579999999</v>
      </c>
      <c r="J342">
        <v>2743209</v>
      </c>
      <c r="K342">
        <v>2667649</v>
      </c>
      <c r="L342">
        <v>2800613</v>
      </c>
      <c r="M342">
        <v>4490896</v>
      </c>
      <c r="N342">
        <v>4809856</v>
      </c>
      <c r="O342">
        <v>4302013</v>
      </c>
    </row>
    <row r="343" spans="1:15" x14ac:dyDescent="0.25">
      <c r="A343">
        <v>342</v>
      </c>
      <c r="B343">
        <v>16</v>
      </c>
      <c r="C343">
        <v>30</v>
      </c>
      <c r="D343">
        <v>0</v>
      </c>
      <c r="E343">
        <v>7</v>
      </c>
      <c r="F343">
        <v>1</v>
      </c>
      <c r="G343">
        <v>0</v>
      </c>
      <c r="H343">
        <v>0</v>
      </c>
      <c r="I343">
        <v>365.16394650000001</v>
      </c>
      <c r="J343" t="s">
        <v>14</v>
      </c>
      <c r="K343" t="s">
        <v>14</v>
      </c>
      <c r="L343" t="s">
        <v>14</v>
      </c>
      <c r="M343">
        <v>2311800</v>
      </c>
      <c r="N343">
        <v>2788413</v>
      </c>
      <c r="O343">
        <v>2276692</v>
      </c>
    </row>
    <row r="344" spans="1:15" x14ac:dyDescent="0.25">
      <c r="A344">
        <v>343</v>
      </c>
      <c r="B344">
        <v>16</v>
      </c>
      <c r="C344">
        <v>30</v>
      </c>
      <c r="D344">
        <v>0</v>
      </c>
      <c r="E344">
        <v>8</v>
      </c>
      <c r="F344">
        <v>0</v>
      </c>
      <c r="G344">
        <v>0</v>
      </c>
      <c r="H344">
        <v>0</v>
      </c>
      <c r="I344">
        <v>349.18679040000001</v>
      </c>
      <c r="J344">
        <v>5581509</v>
      </c>
      <c r="K344">
        <v>6035796</v>
      </c>
      <c r="L344">
        <v>6250484</v>
      </c>
      <c r="M344">
        <v>9450868</v>
      </c>
      <c r="N344">
        <v>12354568</v>
      </c>
      <c r="O344">
        <v>10630410</v>
      </c>
    </row>
    <row r="345" spans="1:15" x14ac:dyDescent="0.25">
      <c r="A345">
        <v>344</v>
      </c>
      <c r="B345">
        <v>16</v>
      </c>
      <c r="C345">
        <v>30</v>
      </c>
      <c r="D345">
        <v>0</v>
      </c>
      <c r="E345">
        <v>8</v>
      </c>
      <c r="F345">
        <v>1</v>
      </c>
      <c r="G345">
        <v>0</v>
      </c>
      <c r="H345">
        <v>0</v>
      </c>
      <c r="I345">
        <v>381.15886110000002</v>
      </c>
      <c r="J345" t="s">
        <v>14</v>
      </c>
      <c r="K345" t="s">
        <v>14</v>
      </c>
      <c r="L345" t="s">
        <v>14</v>
      </c>
      <c r="M345">
        <v>2289261</v>
      </c>
      <c r="N345">
        <v>2474491</v>
      </c>
      <c r="O345">
        <v>2394698</v>
      </c>
    </row>
    <row r="346" spans="1:15" x14ac:dyDescent="0.25">
      <c r="A346">
        <v>345</v>
      </c>
      <c r="B346">
        <v>16</v>
      </c>
      <c r="C346">
        <v>30</v>
      </c>
      <c r="D346">
        <v>0</v>
      </c>
      <c r="E346">
        <v>9</v>
      </c>
      <c r="F346">
        <v>0</v>
      </c>
      <c r="G346">
        <v>0</v>
      </c>
      <c r="H346">
        <v>0</v>
      </c>
      <c r="I346">
        <v>365.18170500000002</v>
      </c>
      <c r="J346">
        <v>4421982</v>
      </c>
      <c r="K346">
        <v>4177550</v>
      </c>
      <c r="L346">
        <v>5093026</v>
      </c>
      <c r="M346">
        <v>7246974</v>
      </c>
      <c r="N346">
        <v>8185410</v>
      </c>
      <c r="O346">
        <v>6935385</v>
      </c>
    </row>
    <row r="347" spans="1:15" x14ac:dyDescent="0.25">
      <c r="A347">
        <v>346</v>
      </c>
      <c r="B347">
        <v>16</v>
      </c>
      <c r="C347">
        <v>30</v>
      </c>
      <c r="D347">
        <v>0</v>
      </c>
      <c r="E347">
        <v>10</v>
      </c>
      <c r="F347">
        <v>0</v>
      </c>
      <c r="G347">
        <v>0</v>
      </c>
      <c r="H347">
        <v>0</v>
      </c>
      <c r="I347">
        <v>381.17661959999998</v>
      </c>
      <c r="J347">
        <v>3244118</v>
      </c>
      <c r="K347">
        <v>3392831</v>
      </c>
      <c r="L347">
        <v>3443337</v>
      </c>
      <c r="M347">
        <v>4962930</v>
      </c>
      <c r="N347">
        <v>5239808</v>
      </c>
      <c r="O347">
        <v>4960334</v>
      </c>
    </row>
    <row r="348" spans="1:15" x14ac:dyDescent="0.25">
      <c r="A348">
        <v>347</v>
      </c>
      <c r="B348">
        <v>16</v>
      </c>
      <c r="C348">
        <v>30</v>
      </c>
      <c r="D348">
        <v>4</v>
      </c>
      <c r="E348">
        <v>5</v>
      </c>
      <c r="F348">
        <v>0</v>
      </c>
      <c r="G348">
        <v>0</v>
      </c>
      <c r="H348">
        <v>0</v>
      </c>
      <c r="I348">
        <v>357.21434260000001</v>
      </c>
      <c r="J348">
        <v>6220211</v>
      </c>
      <c r="K348">
        <v>6841814</v>
      </c>
      <c r="L348">
        <v>6062384</v>
      </c>
      <c r="M348">
        <v>12136172</v>
      </c>
      <c r="N348">
        <v>14929156</v>
      </c>
      <c r="O348">
        <v>11349546</v>
      </c>
    </row>
    <row r="349" spans="1:15" x14ac:dyDescent="0.25">
      <c r="A349">
        <v>348</v>
      </c>
      <c r="B349">
        <v>16</v>
      </c>
      <c r="C349">
        <v>30</v>
      </c>
      <c r="D349">
        <v>4</v>
      </c>
      <c r="E349">
        <v>6</v>
      </c>
      <c r="F349">
        <v>0</v>
      </c>
      <c r="G349">
        <v>0</v>
      </c>
      <c r="H349">
        <v>0</v>
      </c>
      <c r="I349">
        <v>373.20925720000002</v>
      </c>
      <c r="J349">
        <v>4899127</v>
      </c>
      <c r="K349">
        <v>4301620</v>
      </c>
      <c r="L349">
        <v>4525044</v>
      </c>
      <c r="M349">
        <v>7010780</v>
      </c>
      <c r="N349">
        <v>7882610</v>
      </c>
      <c r="O349">
        <v>7072835</v>
      </c>
    </row>
    <row r="350" spans="1:15" x14ac:dyDescent="0.25">
      <c r="A350">
        <v>349</v>
      </c>
      <c r="B350">
        <v>16</v>
      </c>
      <c r="C350">
        <v>30</v>
      </c>
      <c r="D350">
        <v>4</v>
      </c>
      <c r="E350">
        <v>7</v>
      </c>
      <c r="F350">
        <v>0</v>
      </c>
      <c r="G350">
        <v>0</v>
      </c>
      <c r="H350">
        <v>0</v>
      </c>
      <c r="I350">
        <v>389.20417179999998</v>
      </c>
      <c r="J350">
        <v>3281961</v>
      </c>
      <c r="K350">
        <v>2612323</v>
      </c>
      <c r="L350">
        <v>2843657</v>
      </c>
      <c r="M350">
        <v>4508141</v>
      </c>
      <c r="N350">
        <v>4773786</v>
      </c>
      <c r="O350">
        <v>3458339</v>
      </c>
    </row>
    <row r="351" spans="1:15" x14ac:dyDescent="0.25">
      <c r="A351">
        <v>350</v>
      </c>
      <c r="B351">
        <v>16</v>
      </c>
      <c r="C351">
        <v>31</v>
      </c>
      <c r="D351">
        <v>3</v>
      </c>
      <c r="E351">
        <v>4</v>
      </c>
      <c r="F351">
        <v>0</v>
      </c>
      <c r="G351">
        <v>0</v>
      </c>
      <c r="H351">
        <v>0</v>
      </c>
      <c r="I351">
        <v>328.22417899999999</v>
      </c>
      <c r="J351">
        <v>2282390</v>
      </c>
      <c r="K351">
        <v>2321540</v>
      </c>
      <c r="L351">
        <v>2385306</v>
      </c>
      <c r="M351">
        <v>5098483</v>
      </c>
      <c r="N351">
        <v>6518876</v>
      </c>
      <c r="O351">
        <v>5077063</v>
      </c>
    </row>
    <row r="352" spans="1:15" x14ac:dyDescent="0.25">
      <c r="A352">
        <v>351</v>
      </c>
      <c r="B352">
        <v>16</v>
      </c>
      <c r="C352">
        <v>31</v>
      </c>
      <c r="D352">
        <v>3</v>
      </c>
      <c r="E352">
        <v>5</v>
      </c>
      <c r="F352">
        <v>0</v>
      </c>
      <c r="G352">
        <v>0</v>
      </c>
      <c r="H352">
        <v>0</v>
      </c>
      <c r="I352">
        <v>344.21909360000001</v>
      </c>
      <c r="J352">
        <v>4064957</v>
      </c>
      <c r="K352">
        <v>3872354</v>
      </c>
      <c r="L352">
        <v>3413654</v>
      </c>
      <c r="M352">
        <v>7271393</v>
      </c>
      <c r="N352">
        <v>8752852</v>
      </c>
      <c r="O352">
        <v>6433705</v>
      </c>
    </row>
    <row r="353" spans="1:15" x14ac:dyDescent="0.25">
      <c r="A353">
        <v>352</v>
      </c>
      <c r="B353">
        <v>16</v>
      </c>
      <c r="C353">
        <v>31</v>
      </c>
      <c r="D353">
        <v>3</v>
      </c>
      <c r="E353">
        <v>5</v>
      </c>
      <c r="F353">
        <v>1</v>
      </c>
      <c r="G353">
        <v>0</v>
      </c>
      <c r="H353">
        <v>0</v>
      </c>
      <c r="I353">
        <v>376.19116430000003</v>
      </c>
      <c r="J353">
        <v>1865597</v>
      </c>
      <c r="K353">
        <v>2132045</v>
      </c>
      <c r="L353">
        <v>1679173</v>
      </c>
      <c r="M353">
        <v>3301678</v>
      </c>
      <c r="N353">
        <v>3619517</v>
      </c>
      <c r="O353">
        <v>3212132</v>
      </c>
    </row>
    <row r="354" spans="1:15" x14ac:dyDescent="0.25">
      <c r="A354">
        <v>353</v>
      </c>
      <c r="B354">
        <v>16</v>
      </c>
      <c r="C354">
        <v>32</v>
      </c>
      <c r="D354">
        <v>0</v>
      </c>
      <c r="E354">
        <v>4</v>
      </c>
      <c r="F354">
        <v>0</v>
      </c>
      <c r="G354">
        <v>0</v>
      </c>
      <c r="H354">
        <v>0</v>
      </c>
      <c r="I354">
        <v>287.222782</v>
      </c>
      <c r="J354">
        <v>2243191</v>
      </c>
      <c r="K354">
        <v>2702937</v>
      </c>
      <c r="L354">
        <v>2536626</v>
      </c>
      <c r="M354">
        <v>4135237</v>
      </c>
      <c r="N354">
        <v>6872972</v>
      </c>
      <c r="O354">
        <v>3847140</v>
      </c>
    </row>
    <row r="355" spans="1:15" x14ac:dyDescent="0.25">
      <c r="A355">
        <v>354</v>
      </c>
      <c r="B355">
        <v>16</v>
      </c>
      <c r="C355">
        <v>32</v>
      </c>
      <c r="D355">
        <v>0</v>
      </c>
      <c r="E355">
        <v>5</v>
      </c>
      <c r="F355">
        <v>0</v>
      </c>
      <c r="G355">
        <v>0</v>
      </c>
      <c r="H355">
        <v>0</v>
      </c>
      <c r="I355">
        <v>303.21769660000001</v>
      </c>
      <c r="J355">
        <v>1414241</v>
      </c>
      <c r="K355">
        <v>2267179</v>
      </c>
      <c r="L355">
        <v>1744486</v>
      </c>
      <c r="M355">
        <v>2174275</v>
      </c>
      <c r="N355">
        <v>3598730</v>
      </c>
      <c r="O355">
        <v>2487045</v>
      </c>
    </row>
    <row r="356" spans="1:15" x14ac:dyDescent="0.25">
      <c r="A356">
        <v>355</v>
      </c>
      <c r="B356">
        <v>16</v>
      </c>
      <c r="C356">
        <v>32</v>
      </c>
      <c r="D356">
        <v>0</v>
      </c>
      <c r="E356">
        <v>6</v>
      </c>
      <c r="F356">
        <v>0</v>
      </c>
      <c r="G356">
        <v>0</v>
      </c>
      <c r="H356">
        <v>0</v>
      </c>
      <c r="I356">
        <v>319.21261120000003</v>
      </c>
      <c r="J356">
        <v>4570985</v>
      </c>
      <c r="K356">
        <v>5290995</v>
      </c>
      <c r="L356">
        <v>5212312</v>
      </c>
      <c r="M356">
        <v>8312920</v>
      </c>
      <c r="N356">
        <v>10959250</v>
      </c>
      <c r="O356">
        <v>8055014</v>
      </c>
    </row>
    <row r="357" spans="1:15" x14ac:dyDescent="0.25">
      <c r="A357">
        <v>356</v>
      </c>
      <c r="B357">
        <v>16</v>
      </c>
      <c r="C357">
        <v>32</v>
      </c>
      <c r="D357">
        <v>0</v>
      </c>
      <c r="E357">
        <v>6</v>
      </c>
      <c r="F357">
        <v>1</v>
      </c>
      <c r="G357">
        <v>0</v>
      </c>
      <c r="H357">
        <v>0</v>
      </c>
      <c r="I357">
        <v>351.18468189999999</v>
      </c>
      <c r="J357" t="s">
        <v>14</v>
      </c>
      <c r="K357" t="s">
        <v>14</v>
      </c>
      <c r="L357" t="s">
        <v>14</v>
      </c>
      <c r="M357">
        <v>3687365</v>
      </c>
      <c r="N357">
        <v>5859894</v>
      </c>
      <c r="O357">
        <v>4287302</v>
      </c>
    </row>
    <row r="358" spans="1:15" x14ac:dyDescent="0.25">
      <c r="A358">
        <v>357</v>
      </c>
      <c r="B358">
        <v>16</v>
      </c>
      <c r="C358">
        <v>32</v>
      </c>
      <c r="D358">
        <v>0</v>
      </c>
      <c r="E358">
        <v>7</v>
      </c>
      <c r="F358">
        <v>0</v>
      </c>
      <c r="G358">
        <v>0</v>
      </c>
      <c r="H358">
        <v>0</v>
      </c>
      <c r="I358">
        <v>335.20752579999998</v>
      </c>
      <c r="J358">
        <v>5491575</v>
      </c>
      <c r="K358">
        <v>6186035</v>
      </c>
      <c r="L358">
        <v>5618106</v>
      </c>
      <c r="M358">
        <v>10067590</v>
      </c>
      <c r="N358">
        <v>12320325</v>
      </c>
      <c r="O358">
        <v>9324193</v>
      </c>
    </row>
    <row r="359" spans="1:15" x14ac:dyDescent="0.25">
      <c r="A359">
        <v>358</v>
      </c>
      <c r="B359">
        <v>16</v>
      </c>
      <c r="C359">
        <v>32</v>
      </c>
      <c r="D359">
        <v>0</v>
      </c>
      <c r="E359">
        <v>7</v>
      </c>
      <c r="F359">
        <v>1</v>
      </c>
      <c r="G359">
        <v>0</v>
      </c>
      <c r="H359">
        <v>0</v>
      </c>
      <c r="I359">
        <v>367.1795965</v>
      </c>
      <c r="J359">
        <v>2646102</v>
      </c>
      <c r="K359">
        <v>2633404</v>
      </c>
      <c r="L359">
        <v>2190590</v>
      </c>
      <c r="M359">
        <v>5490398</v>
      </c>
      <c r="N359">
        <v>7577747</v>
      </c>
      <c r="O359">
        <v>4037022</v>
      </c>
    </row>
    <row r="360" spans="1:15" x14ac:dyDescent="0.25">
      <c r="A360">
        <v>359</v>
      </c>
      <c r="B360">
        <v>16</v>
      </c>
      <c r="C360">
        <v>32</v>
      </c>
      <c r="D360">
        <v>0</v>
      </c>
      <c r="E360">
        <v>10</v>
      </c>
      <c r="F360">
        <v>1</v>
      </c>
      <c r="G360">
        <v>0</v>
      </c>
      <c r="H360">
        <v>0</v>
      </c>
      <c r="I360">
        <v>415.16434029999999</v>
      </c>
      <c r="J360" t="s">
        <v>14</v>
      </c>
      <c r="K360" t="s">
        <v>14</v>
      </c>
      <c r="L360" t="s">
        <v>14</v>
      </c>
      <c r="M360">
        <v>2551613</v>
      </c>
      <c r="N360">
        <v>3886156</v>
      </c>
      <c r="O360">
        <v>2603891</v>
      </c>
    </row>
    <row r="361" spans="1:15" x14ac:dyDescent="0.25">
      <c r="A361">
        <v>360</v>
      </c>
      <c r="B361">
        <v>16</v>
      </c>
      <c r="C361">
        <v>34</v>
      </c>
      <c r="D361">
        <v>0</v>
      </c>
      <c r="E361">
        <v>5</v>
      </c>
      <c r="F361">
        <v>1</v>
      </c>
      <c r="G361">
        <v>0</v>
      </c>
      <c r="H361">
        <v>0</v>
      </c>
      <c r="I361">
        <v>337.20541730000002</v>
      </c>
      <c r="J361">
        <v>2574681</v>
      </c>
      <c r="K361">
        <v>3139566</v>
      </c>
      <c r="L361">
        <v>2467224</v>
      </c>
      <c r="M361">
        <v>6242435</v>
      </c>
      <c r="N361">
        <v>5566483</v>
      </c>
      <c r="O361">
        <v>4682893</v>
      </c>
    </row>
    <row r="362" spans="1:15" x14ac:dyDescent="0.25">
      <c r="A362">
        <v>361</v>
      </c>
      <c r="B362">
        <v>16</v>
      </c>
      <c r="C362">
        <v>34</v>
      </c>
      <c r="D362">
        <v>0</v>
      </c>
      <c r="E362">
        <v>6</v>
      </c>
      <c r="F362">
        <v>1</v>
      </c>
      <c r="G362">
        <v>0</v>
      </c>
      <c r="H362">
        <v>0</v>
      </c>
      <c r="I362">
        <v>353.20033189999998</v>
      </c>
      <c r="J362">
        <v>5921814</v>
      </c>
      <c r="K362">
        <v>5598597</v>
      </c>
      <c r="L362">
        <v>4706433</v>
      </c>
      <c r="M362">
        <v>10353187</v>
      </c>
      <c r="N362">
        <v>10117236</v>
      </c>
      <c r="O362">
        <v>6342031</v>
      </c>
    </row>
    <row r="363" spans="1:15" x14ac:dyDescent="0.25">
      <c r="A363">
        <v>362</v>
      </c>
      <c r="B363">
        <v>17</v>
      </c>
      <c r="C363">
        <v>8</v>
      </c>
      <c r="D363">
        <v>0</v>
      </c>
      <c r="E363">
        <v>10</v>
      </c>
      <c r="F363">
        <v>0</v>
      </c>
      <c r="G363">
        <v>0</v>
      </c>
      <c r="H363">
        <v>0</v>
      </c>
      <c r="I363">
        <v>371.00446959999999</v>
      </c>
      <c r="J363">
        <v>2086911</v>
      </c>
      <c r="K363">
        <v>2264798</v>
      </c>
      <c r="L363">
        <v>2408817</v>
      </c>
      <c r="M363" t="s">
        <v>14</v>
      </c>
      <c r="N363" t="s">
        <v>14</v>
      </c>
      <c r="O363" t="s">
        <v>14</v>
      </c>
    </row>
    <row r="364" spans="1:15" x14ac:dyDescent="0.25">
      <c r="A364">
        <v>363</v>
      </c>
      <c r="B364">
        <v>17</v>
      </c>
      <c r="C364">
        <v>8</v>
      </c>
      <c r="D364">
        <v>0</v>
      </c>
      <c r="E364">
        <v>11</v>
      </c>
      <c r="F364">
        <v>0</v>
      </c>
      <c r="G364">
        <v>0</v>
      </c>
      <c r="H364">
        <v>0</v>
      </c>
      <c r="I364">
        <v>386.99938420000001</v>
      </c>
      <c r="J364">
        <v>2916772</v>
      </c>
      <c r="K364">
        <v>2488972</v>
      </c>
      <c r="L364">
        <v>2996254</v>
      </c>
      <c r="M364" t="s">
        <v>14</v>
      </c>
      <c r="N364" t="s">
        <v>14</v>
      </c>
      <c r="O364" t="s">
        <v>14</v>
      </c>
    </row>
    <row r="365" spans="1:15" x14ac:dyDescent="0.25">
      <c r="A365">
        <v>364</v>
      </c>
      <c r="B365">
        <v>17</v>
      </c>
      <c r="C365">
        <v>8</v>
      </c>
      <c r="D365">
        <v>0</v>
      </c>
      <c r="E365">
        <v>12</v>
      </c>
      <c r="F365">
        <v>0</v>
      </c>
      <c r="G365">
        <v>0</v>
      </c>
      <c r="H365">
        <v>0</v>
      </c>
      <c r="I365">
        <v>402.99429880000002</v>
      </c>
      <c r="J365">
        <v>2757551</v>
      </c>
      <c r="K365">
        <v>2198323</v>
      </c>
      <c r="L365">
        <v>2666196</v>
      </c>
      <c r="M365" t="s">
        <v>14</v>
      </c>
      <c r="N365" t="s">
        <v>14</v>
      </c>
      <c r="O365" t="s">
        <v>14</v>
      </c>
    </row>
    <row r="366" spans="1:15" x14ac:dyDescent="0.25">
      <c r="A366">
        <v>365</v>
      </c>
      <c r="B366">
        <v>17</v>
      </c>
      <c r="C366">
        <v>10</v>
      </c>
      <c r="D366">
        <v>0</v>
      </c>
      <c r="E366">
        <v>8</v>
      </c>
      <c r="F366">
        <v>0</v>
      </c>
      <c r="G366">
        <v>0</v>
      </c>
      <c r="H366">
        <v>0</v>
      </c>
      <c r="I366">
        <v>341.03029040000001</v>
      </c>
      <c r="J366">
        <v>2122296</v>
      </c>
      <c r="K366">
        <v>2315872</v>
      </c>
      <c r="L366">
        <v>1943635</v>
      </c>
      <c r="M366" t="s">
        <v>14</v>
      </c>
      <c r="N366" t="s">
        <v>14</v>
      </c>
      <c r="O366" t="s">
        <v>14</v>
      </c>
    </row>
    <row r="367" spans="1:15" x14ac:dyDescent="0.25">
      <c r="A367">
        <v>366</v>
      </c>
      <c r="B367">
        <v>17</v>
      </c>
      <c r="C367">
        <v>10</v>
      </c>
      <c r="D367">
        <v>0</v>
      </c>
      <c r="E367">
        <v>9</v>
      </c>
      <c r="F367">
        <v>0</v>
      </c>
      <c r="G367">
        <v>0</v>
      </c>
      <c r="H367">
        <v>0</v>
      </c>
      <c r="I367">
        <v>357.02520500000003</v>
      </c>
      <c r="J367">
        <v>3557230</v>
      </c>
      <c r="K367">
        <v>3513249</v>
      </c>
      <c r="L367">
        <v>3953911</v>
      </c>
      <c r="M367" t="s">
        <v>14</v>
      </c>
      <c r="N367" t="s">
        <v>14</v>
      </c>
      <c r="O367" t="s">
        <v>14</v>
      </c>
    </row>
    <row r="368" spans="1:15" x14ac:dyDescent="0.25">
      <c r="A368">
        <v>367</v>
      </c>
      <c r="B368">
        <v>17</v>
      </c>
      <c r="C368">
        <v>10</v>
      </c>
      <c r="D368">
        <v>0</v>
      </c>
      <c r="E368">
        <v>10</v>
      </c>
      <c r="F368">
        <v>0</v>
      </c>
      <c r="G368">
        <v>0</v>
      </c>
      <c r="H368">
        <v>0</v>
      </c>
      <c r="I368">
        <v>373.02011959999999</v>
      </c>
      <c r="J368">
        <v>5054705</v>
      </c>
      <c r="K368">
        <v>5359361</v>
      </c>
      <c r="L368">
        <v>5002174</v>
      </c>
      <c r="M368" t="s">
        <v>14</v>
      </c>
      <c r="N368" t="s">
        <v>14</v>
      </c>
      <c r="O368" t="s">
        <v>14</v>
      </c>
    </row>
    <row r="369" spans="1:15" x14ac:dyDescent="0.25">
      <c r="A369">
        <v>368</v>
      </c>
      <c r="B369">
        <v>17</v>
      </c>
      <c r="C369">
        <v>10</v>
      </c>
      <c r="D369">
        <v>0</v>
      </c>
      <c r="E369">
        <v>11</v>
      </c>
      <c r="F369">
        <v>0</v>
      </c>
      <c r="G369">
        <v>0</v>
      </c>
      <c r="H369">
        <v>0</v>
      </c>
      <c r="I369">
        <v>389.0150342</v>
      </c>
      <c r="J369">
        <v>4798964</v>
      </c>
      <c r="K369">
        <v>4663868</v>
      </c>
      <c r="L369">
        <v>4797408</v>
      </c>
      <c r="M369" t="s">
        <v>14</v>
      </c>
      <c r="N369" t="s">
        <v>14</v>
      </c>
      <c r="O369" t="s">
        <v>14</v>
      </c>
    </row>
    <row r="370" spans="1:15" x14ac:dyDescent="0.25">
      <c r="A370">
        <v>369</v>
      </c>
      <c r="B370">
        <v>17</v>
      </c>
      <c r="C370">
        <v>10</v>
      </c>
      <c r="D370">
        <v>0</v>
      </c>
      <c r="E370">
        <v>12</v>
      </c>
      <c r="F370">
        <v>0</v>
      </c>
      <c r="G370">
        <v>0</v>
      </c>
      <c r="H370">
        <v>0</v>
      </c>
      <c r="I370">
        <v>405.00994880000002</v>
      </c>
      <c r="J370">
        <v>4050591</v>
      </c>
      <c r="K370">
        <v>3738630</v>
      </c>
      <c r="L370">
        <v>4339089</v>
      </c>
      <c r="M370" t="s">
        <v>14</v>
      </c>
      <c r="N370" t="s">
        <v>14</v>
      </c>
      <c r="O370" t="s">
        <v>14</v>
      </c>
    </row>
    <row r="371" spans="1:15" x14ac:dyDescent="0.25">
      <c r="A371">
        <v>370</v>
      </c>
      <c r="B371">
        <v>17</v>
      </c>
      <c r="C371">
        <v>12</v>
      </c>
      <c r="D371">
        <v>0</v>
      </c>
      <c r="E371">
        <v>7</v>
      </c>
      <c r="F371">
        <v>0</v>
      </c>
      <c r="G371">
        <v>0</v>
      </c>
      <c r="H371">
        <v>0</v>
      </c>
      <c r="I371">
        <v>327.05102579999999</v>
      </c>
      <c r="J371">
        <v>1599667</v>
      </c>
      <c r="K371">
        <v>2123165</v>
      </c>
      <c r="L371">
        <v>2103203</v>
      </c>
      <c r="M371" t="s">
        <v>14</v>
      </c>
      <c r="N371" t="s">
        <v>14</v>
      </c>
      <c r="O371" t="s">
        <v>14</v>
      </c>
    </row>
    <row r="372" spans="1:15" x14ac:dyDescent="0.25">
      <c r="A372">
        <v>371</v>
      </c>
      <c r="B372">
        <v>17</v>
      </c>
      <c r="C372">
        <v>12</v>
      </c>
      <c r="D372">
        <v>0</v>
      </c>
      <c r="E372">
        <v>8</v>
      </c>
      <c r="F372">
        <v>0</v>
      </c>
      <c r="G372">
        <v>0</v>
      </c>
      <c r="H372">
        <v>0</v>
      </c>
      <c r="I372">
        <v>343.04594040000001</v>
      </c>
      <c r="J372">
        <v>3917161</v>
      </c>
      <c r="K372">
        <v>3572547</v>
      </c>
      <c r="L372">
        <v>4122974</v>
      </c>
      <c r="M372" t="s">
        <v>14</v>
      </c>
      <c r="N372" t="s">
        <v>14</v>
      </c>
      <c r="O372" t="s">
        <v>14</v>
      </c>
    </row>
    <row r="373" spans="1:15" x14ac:dyDescent="0.25">
      <c r="A373">
        <v>372</v>
      </c>
      <c r="B373">
        <v>17</v>
      </c>
      <c r="C373">
        <v>12</v>
      </c>
      <c r="D373">
        <v>0</v>
      </c>
      <c r="E373">
        <v>9</v>
      </c>
      <c r="F373">
        <v>0</v>
      </c>
      <c r="G373">
        <v>0</v>
      </c>
      <c r="H373">
        <v>0</v>
      </c>
      <c r="I373">
        <v>359.04085500000002</v>
      </c>
      <c r="J373">
        <v>5930068</v>
      </c>
      <c r="K373">
        <v>6074323</v>
      </c>
      <c r="L373">
        <v>6978393</v>
      </c>
      <c r="M373">
        <v>1956638</v>
      </c>
      <c r="N373">
        <v>1613855</v>
      </c>
      <c r="O373">
        <v>1686599</v>
      </c>
    </row>
    <row r="374" spans="1:15" x14ac:dyDescent="0.25">
      <c r="A374">
        <v>373</v>
      </c>
      <c r="B374">
        <v>17</v>
      </c>
      <c r="C374">
        <v>12</v>
      </c>
      <c r="D374">
        <v>0</v>
      </c>
      <c r="E374">
        <v>10</v>
      </c>
      <c r="F374">
        <v>0</v>
      </c>
      <c r="G374">
        <v>0</v>
      </c>
      <c r="H374">
        <v>0</v>
      </c>
      <c r="I374">
        <v>375.03576959999998</v>
      </c>
      <c r="J374">
        <v>9332697</v>
      </c>
      <c r="K374">
        <v>8816924</v>
      </c>
      <c r="L374">
        <v>9373183</v>
      </c>
      <c r="M374" t="s">
        <v>14</v>
      </c>
      <c r="N374" t="s">
        <v>14</v>
      </c>
      <c r="O374" t="s">
        <v>14</v>
      </c>
    </row>
    <row r="375" spans="1:15" x14ac:dyDescent="0.25">
      <c r="A375">
        <v>374</v>
      </c>
      <c r="B375">
        <v>17</v>
      </c>
      <c r="C375">
        <v>12</v>
      </c>
      <c r="D375">
        <v>0</v>
      </c>
      <c r="E375">
        <v>11</v>
      </c>
      <c r="F375">
        <v>0</v>
      </c>
      <c r="G375">
        <v>0</v>
      </c>
      <c r="H375">
        <v>0</v>
      </c>
      <c r="I375">
        <v>391.0306842</v>
      </c>
      <c r="J375">
        <v>9161761</v>
      </c>
      <c r="K375">
        <v>8361942</v>
      </c>
      <c r="L375">
        <v>8168839</v>
      </c>
      <c r="M375" t="s">
        <v>14</v>
      </c>
      <c r="N375" t="s">
        <v>14</v>
      </c>
      <c r="O375" t="s">
        <v>14</v>
      </c>
    </row>
    <row r="376" spans="1:15" x14ac:dyDescent="0.25">
      <c r="A376">
        <v>375</v>
      </c>
      <c r="B376">
        <v>17</v>
      </c>
      <c r="C376">
        <v>12</v>
      </c>
      <c r="D376">
        <v>0</v>
      </c>
      <c r="E376">
        <v>12</v>
      </c>
      <c r="F376">
        <v>0</v>
      </c>
      <c r="G376">
        <v>0</v>
      </c>
      <c r="H376">
        <v>0</v>
      </c>
      <c r="I376">
        <v>407.02559880000001</v>
      </c>
      <c r="J376">
        <v>7087963</v>
      </c>
      <c r="K376">
        <v>6920376</v>
      </c>
      <c r="L376">
        <v>6823464</v>
      </c>
      <c r="M376" t="s">
        <v>14</v>
      </c>
      <c r="N376" t="s">
        <v>14</v>
      </c>
      <c r="O376" t="s">
        <v>14</v>
      </c>
    </row>
    <row r="377" spans="1:15" x14ac:dyDescent="0.25">
      <c r="A377">
        <v>376</v>
      </c>
      <c r="B377">
        <v>17</v>
      </c>
      <c r="C377">
        <v>12</v>
      </c>
      <c r="D377">
        <v>0</v>
      </c>
      <c r="E377">
        <v>13</v>
      </c>
      <c r="F377">
        <v>0</v>
      </c>
      <c r="G377">
        <v>0</v>
      </c>
      <c r="H377">
        <v>0</v>
      </c>
      <c r="I377">
        <v>423.02051340000003</v>
      </c>
      <c r="J377">
        <v>3300150</v>
      </c>
      <c r="K377">
        <v>3147390</v>
      </c>
      <c r="L377">
        <v>3165806</v>
      </c>
      <c r="M377" t="s">
        <v>14</v>
      </c>
      <c r="N377" t="s">
        <v>14</v>
      </c>
      <c r="O377" t="s">
        <v>14</v>
      </c>
    </row>
    <row r="378" spans="1:15" x14ac:dyDescent="0.25">
      <c r="A378">
        <v>377</v>
      </c>
      <c r="B378">
        <v>17</v>
      </c>
      <c r="C378">
        <v>14</v>
      </c>
      <c r="D378">
        <v>0</v>
      </c>
      <c r="E378">
        <v>7</v>
      </c>
      <c r="F378">
        <v>0</v>
      </c>
      <c r="G378">
        <v>0</v>
      </c>
      <c r="H378">
        <v>0</v>
      </c>
      <c r="I378">
        <v>329.06667579999998</v>
      </c>
      <c r="J378">
        <v>2292286</v>
      </c>
      <c r="K378">
        <v>2372140</v>
      </c>
      <c r="L378">
        <v>2556495</v>
      </c>
      <c r="M378" t="s">
        <v>14</v>
      </c>
      <c r="N378" t="s">
        <v>14</v>
      </c>
      <c r="O378" t="s">
        <v>14</v>
      </c>
    </row>
    <row r="379" spans="1:15" x14ac:dyDescent="0.25">
      <c r="A379">
        <v>378</v>
      </c>
      <c r="B379">
        <v>17</v>
      </c>
      <c r="C379">
        <v>14</v>
      </c>
      <c r="D379">
        <v>0</v>
      </c>
      <c r="E379">
        <v>8</v>
      </c>
      <c r="F379">
        <v>0</v>
      </c>
      <c r="G379">
        <v>0</v>
      </c>
      <c r="H379">
        <v>0</v>
      </c>
      <c r="I379">
        <v>345.0615904</v>
      </c>
      <c r="J379">
        <v>5665206</v>
      </c>
      <c r="K379">
        <v>5008691</v>
      </c>
      <c r="L379">
        <v>5743480</v>
      </c>
      <c r="M379">
        <v>1953997</v>
      </c>
      <c r="N379">
        <v>1862320</v>
      </c>
      <c r="O379">
        <v>1822861</v>
      </c>
    </row>
    <row r="380" spans="1:15" x14ac:dyDescent="0.25">
      <c r="A380">
        <v>379</v>
      </c>
      <c r="B380">
        <v>17</v>
      </c>
      <c r="C380">
        <v>14</v>
      </c>
      <c r="D380">
        <v>0</v>
      </c>
      <c r="E380">
        <v>9</v>
      </c>
      <c r="F380">
        <v>0</v>
      </c>
      <c r="G380">
        <v>0</v>
      </c>
      <c r="H380">
        <v>0</v>
      </c>
      <c r="I380">
        <v>361.05650500000002</v>
      </c>
      <c r="J380">
        <v>9651013</v>
      </c>
      <c r="K380">
        <v>9353736</v>
      </c>
      <c r="L380">
        <v>10311101</v>
      </c>
      <c r="M380">
        <v>3532171</v>
      </c>
      <c r="N380">
        <v>2481014</v>
      </c>
      <c r="O380">
        <v>2379931</v>
      </c>
    </row>
    <row r="381" spans="1:15" x14ac:dyDescent="0.25">
      <c r="A381">
        <v>380</v>
      </c>
      <c r="B381">
        <v>17</v>
      </c>
      <c r="C381">
        <v>14</v>
      </c>
      <c r="D381">
        <v>0</v>
      </c>
      <c r="E381">
        <v>10</v>
      </c>
      <c r="F381">
        <v>0</v>
      </c>
      <c r="G381">
        <v>0</v>
      </c>
      <c r="H381">
        <v>0</v>
      </c>
      <c r="I381">
        <v>377.05141959999997</v>
      </c>
      <c r="J381">
        <v>12516020</v>
      </c>
      <c r="K381">
        <v>12456749</v>
      </c>
      <c r="L381">
        <v>12535861</v>
      </c>
      <c r="M381">
        <v>2443294</v>
      </c>
      <c r="N381">
        <v>2031531</v>
      </c>
      <c r="O381">
        <v>2560068</v>
      </c>
    </row>
    <row r="382" spans="1:15" x14ac:dyDescent="0.25">
      <c r="A382">
        <v>381</v>
      </c>
      <c r="B382">
        <v>17</v>
      </c>
      <c r="C382">
        <v>14</v>
      </c>
      <c r="D382">
        <v>0</v>
      </c>
      <c r="E382">
        <v>11</v>
      </c>
      <c r="F382">
        <v>0</v>
      </c>
      <c r="G382">
        <v>0</v>
      </c>
      <c r="H382">
        <v>0</v>
      </c>
      <c r="I382">
        <v>393.04633419999999</v>
      </c>
      <c r="J382">
        <v>13633065</v>
      </c>
      <c r="K382">
        <v>12024152</v>
      </c>
      <c r="L382">
        <v>12396307</v>
      </c>
      <c r="M382" t="s">
        <v>14</v>
      </c>
      <c r="N382" t="s">
        <v>14</v>
      </c>
      <c r="O382" t="s">
        <v>14</v>
      </c>
    </row>
    <row r="383" spans="1:15" x14ac:dyDescent="0.25">
      <c r="A383">
        <v>382</v>
      </c>
      <c r="B383">
        <v>17</v>
      </c>
      <c r="C383">
        <v>14</v>
      </c>
      <c r="D383">
        <v>0</v>
      </c>
      <c r="E383">
        <v>12</v>
      </c>
      <c r="F383">
        <v>0</v>
      </c>
      <c r="G383">
        <v>0</v>
      </c>
      <c r="H383">
        <v>0</v>
      </c>
      <c r="I383">
        <v>409.04124880000001</v>
      </c>
      <c r="J383">
        <v>9783269</v>
      </c>
      <c r="K383">
        <v>9441611</v>
      </c>
      <c r="L383">
        <v>9121435</v>
      </c>
      <c r="M383" t="s">
        <v>14</v>
      </c>
      <c r="N383" t="s">
        <v>14</v>
      </c>
      <c r="O383" t="s">
        <v>14</v>
      </c>
    </row>
    <row r="384" spans="1:15" x14ac:dyDescent="0.25">
      <c r="A384">
        <v>383</v>
      </c>
      <c r="B384">
        <v>17</v>
      </c>
      <c r="C384">
        <v>14</v>
      </c>
      <c r="D384">
        <v>0</v>
      </c>
      <c r="E384">
        <v>13</v>
      </c>
      <c r="F384">
        <v>0</v>
      </c>
      <c r="G384">
        <v>0</v>
      </c>
      <c r="H384">
        <v>0</v>
      </c>
      <c r="I384">
        <v>425.03616340000002</v>
      </c>
      <c r="J384">
        <v>4798106</v>
      </c>
      <c r="K384">
        <v>4604503</v>
      </c>
      <c r="L384">
        <v>4612614</v>
      </c>
      <c r="M384" t="s">
        <v>14</v>
      </c>
      <c r="N384" t="s">
        <v>14</v>
      </c>
      <c r="O384" t="s">
        <v>14</v>
      </c>
    </row>
    <row r="385" spans="1:15" x14ac:dyDescent="0.25">
      <c r="A385">
        <v>384</v>
      </c>
      <c r="B385">
        <v>17</v>
      </c>
      <c r="C385">
        <v>14</v>
      </c>
      <c r="D385">
        <v>0</v>
      </c>
      <c r="E385">
        <v>14</v>
      </c>
      <c r="F385">
        <v>0</v>
      </c>
      <c r="G385">
        <v>0</v>
      </c>
      <c r="H385">
        <v>0</v>
      </c>
      <c r="I385">
        <v>441.03107799999998</v>
      </c>
      <c r="J385">
        <v>1782354</v>
      </c>
      <c r="K385">
        <v>1736045</v>
      </c>
      <c r="L385">
        <v>1638087</v>
      </c>
      <c r="M385" t="s">
        <v>14</v>
      </c>
      <c r="N385" t="s">
        <v>14</v>
      </c>
      <c r="O385" t="s">
        <v>14</v>
      </c>
    </row>
    <row r="386" spans="1:15" x14ac:dyDescent="0.25">
      <c r="A386">
        <v>385</v>
      </c>
      <c r="B386">
        <v>17</v>
      </c>
      <c r="C386">
        <v>15</v>
      </c>
      <c r="D386">
        <v>1</v>
      </c>
      <c r="E386">
        <v>8</v>
      </c>
      <c r="F386">
        <v>0</v>
      </c>
      <c r="G386">
        <v>0</v>
      </c>
      <c r="H386">
        <v>0</v>
      </c>
      <c r="I386">
        <v>360.07248939999999</v>
      </c>
      <c r="J386">
        <v>1628373</v>
      </c>
      <c r="K386">
        <v>1664756</v>
      </c>
      <c r="L386">
        <v>1743250</v>
      </c>
      <c r="M386" t="s">
        <v>14</v>
      </c>
      <c r="N386" t="s">
        <v>14</v>
      </c>
      <c r="O386" t="s">
        <v>14</v>
      </c>
    </row>
    <row r="387" spans="1:15" x14ac:dyDescent="0.25">
      <c r="A387">
        <v>386</v>
      </c>
      <c r="B387">
        <v>17</v>
      </c>
      <c r="C387">
        <v>15</v>
      </c>
      <c r="D387">
        <v>1</v>
      </c>
      <c r="E387">
        <v>9</v>
      </c>
      <c r="F387">
        <v>0</v>
      </c>
      <c r="G387">
        <v>0</v>
      </c>
      <c r="H387">
        <v>0</v>
      </c>
      <c r="I387">
        <v>376.06740400000001</v>
      </c>
      <c r="J387">
        <v>1878865</v>
      </c>
      <c r="K387">
        <v>1874988</v>
      </c>
      <c r="L387">
        <v>2118946</v>
      </c>
      <c r="M387" t="s">
        <v>14</v>
      </c>
      <c r="N387" t="s">
        <v>14</v>
      </c>
      <c r="O387" t="s">
        <v>14</v>
      </c>
    </row>
    <row r="388" spans="1:15" x14ac:dyDescent="0.25">
      <c r="A388">
        <v>387</v>
      </c>
      <c r="B388">
        <v>17</v>
      </c>
      <c r="C388">
        <v>15</v>
      </c>
      <c r="D388">
        <v>1</v>
      </c>
      <c r="E388">
        <v>10</v>
      </c>
      <c r="F388">
        <v>0</v>
      </c>
      <c r="G388">
        <v>0</v>
      </c>
      <c r="H388">
        <v>0</v>
      </c>
      <c r="I388">
        <v>392.06231860000003</v>
      </c>
      <c r="J388">
        <v>2052400</v>
      </c>
      <c r="K388">
        <v>2069662</v>
      </c>
      <c r="L388">
        <v>2014037</v>
      </c>
      <c r="M388" t="s">
        <v>14</v>
      </c>
      <c r="N388" t="s">
        <v>14</v>
      </c>
      <c r="O388" t="s">
        <v>14</v>
      </c>
    </row>
    <row r="389" spans="1:15" x14ac:dyDescent="0.25">
      <c r="A389">
        <v>388</v>
      </c>
      <c r="B389">
        <v>17</v>
      </c>
      <c r="C389">
        <v>16</v>
      </c>
      <c r="D389">
        <v>0</v>
      </c>
      <c r="E389">
        <v>6</v>
      </c>
      <c r="F389">
        <v>0</v>
      </c>
      <c r="G389">
        <v>0</v>
      </c>
      <c r="H389">
        <v>0</v>
      </c>
      <c r="I389">
        <v>315.08741120000002</v>
      </c>
      <c r="J389">
        <v>1995272</v>
      </c>
      <c r="K389">
        <v>1508278</v>
      </c>
      <c r="L389">
        <v>2007731</v>
      </c>
      <c r="M389" t="s">
        <v>14</v>
      </c>
      <c r="N389" t="s">
        <v>14</v>
      </c>
      <c r="O389" t="s">
        <v>14</v>
      </c>
    </row>
    <row r="390" spans="1:15" x14ac:dyDescent="0.25">
      <c r="A390">
        <v>389</v>
      </c>
      <c r="B390">
        <v>17</v>
      </c>
      <c r="C390">
        <v>16</v>
      </c>
      <c r="D390">
        <v>0</v>
      </c>
      <c r="E390">
        <v>7</v>
      </c>
      <c r="F390">
        <v>0</v>
      </c>
      <c r="G390">
        <v>0</v>
      </c>
      <c r="H390">
        <v>0</v>
      </c>
      <c r="I390">
        <v>331.08232579999998</v>
      </c>
      <c r="J390">
        <v>4435422</v>
      </c>
      <c r="K390">
        <v>4480199</v>
      </c>
      <c r="L390">
        <v>4971017</v>
      </c>
      <c r="M390">
        <v>2832017</v>
      </c>
      <c r="N390">
        <v>2796724</v>
      </c>
      <c r="O390">
        <v>2945232</v>
      </c>
    </row>
    <row r="391" spans="1:15" x14ac:dyDescent="0.25">
      <c r="A391">
        <v>390</v>
      </c>
      <c r="B391">
        <v>17</v>
      </c>
      <c r="C391">
        <v>16</v>
      </c>
      <c r="D391">
        <v>0</v>
      </c>
      <c r="E391">
        <v>8</v>
      </c>
      <c r="F391">
        <v>0</v>
      </c>
      <c r="G391">
        <v>0</v>
      </c>
      <c r="H391">
        <v>0</v>
      </c>
      <c r="I391">
        <v>347.07724039999999</v>
      </c>
      <c r="J391">
        <v>7952416</v>
      </c>
      <c r="K391">
        <v>7292721</v>
      </c>
      <c r="L391">
        <v>7432610</v>
      </c>
      <c r="M391">
        <v>3907341</v>
      </c>
      <c r="N391">
        <v>3168200</v>
      </c>
      <c r="O391">
        <v>3583161</v>
      </c>
    </row>
    <row r="392" spans="1:15" x14ac:dyDescent="0.25">
      <c r="A392">
        <v>391</v>
      </c>
      <c r="B392">
        <v>17</v>
      </c>
      <c r="C392">
        <v>16</v>
      </c>
      <c r="D392">
        <v>0</v>
      </c>
      <c r="E392">
        <v>9</v>
      </c>
      <c r="F392">
        <v>0</v>
      </c>
      <c r="G392">
        <v>0</v>
      </c>
      <c r="H392">
        <v>0</v>
      </c>
      <c r="I392">
        <v>363.07215500000001</v>
      </c>
      <c r="J392">
        <v>13903422</v>
      </c>
      <c r="K392">
        <v>13462590</v>
      </c>
      <c r="L392">
        <v>13746210</v>
      </c>
      <c r="M392">
        <v>4606455</v>
      </c>
      <c r="N392">
        <v>3939278</v>
      </c>
      <c r="O392">
        <v>4956398</v>
      </c>
    </row>
    <row r="393" spans="1:15" x14ac:dyDescent="0.25">
      <c r="A393">
        <v>392</v>
      </c>
      <c r="B393">
        <v>17</v>
      </c>
      <c r="C393">
        <v>16</v>
      </c>
      <c r="D393">
        <v>0</v>
      </c>
      <c r="E393">
        <v>10</v>
      </c>
      <c r="F393">
        <v>0</v>
      </c>
      <c r="G393">
        <v>0</v>
      </c>
      <c r="H393">
        <v>0</v>
      </c>
      <c r="I393">
        <v>379.06706960000002</v>
      </c>
      <c r="J393">
        <v>15893886</v>
      </c>
      <c r="K393">
        <v>15449393</v>
      </c>
      <c r="L393">
        <v>15544923</v>
      </c>
      <c r="M393">
        <v>3523652</v>
      </c>
      <c r="N393">
        <v>2714065</v>
      </c>
      <c r="O393">
        <v>3662407</v>
      </c>
    </row>
    <row r="394" spans="1:15" x14ac:dyDescent="0.25">
      <c r="A394">
        <v>393</v>
      </c>
      <c r="B394">
        <v>17</v>
      </c>
      <c r="C394">
        <v>16</v>
      </c>
      <c r="D394">
        <v>0</v>
      </c>
      <c r="E394">
        <v>11</v>
      </c>
      <c r="F394">
        <v>0</v>
      </c>
      <c r="G394">
        <v>0</v>
      </c>
      <c r="H394">
        <v>0</v>
      </c>
      <c r="I394">
        <v>395.06198419999998</v>
      </c>
      <c r="J394">
        <v>15349770</v>
      </c>
      <c r="K394">
        <v>14977728</v>
      </c>
      <c r="L394">
        <v>14430336</v>
      </c>
      <c r="M394">
        <v>2904675</v>
      </c>
      <c r="N394">
        <v>2272574</v>
      </c>
      <c r="O394">
        <v>2224395</v>
      </c>
    </row>
    <row r="395" spans="1:15" x14ac:dyDescent="0.25">
      <c r="A395">
        <v>394</v>
      </c>
      <c r="B395">
        <v>17</v>
      </c>
      <c r="C395">
        <v>16</v>
      </c>
      <c r="D395">
        <v>0</v>
      </c>
      <c r="E395">
        <v>12</v>
      </c>
      <c r="F395">
        <v>0</v>
      </c>
      <c r="G395">
        <v>0</v>
      </c>
      <c r="H395">
        <v>0</v>
      </c>
      <c r="I395">
        <v>411.0568988</v>
      </c>
      <c r="J395">
        <v>10260545</v>
      </c>
      <c r="K395">
        <v>9685441</v>
      </c>
      <c r="L395">
        <v>9535211</v>
      </c>
      <c r="M395" t="s">
        <v>14</v>
      </c>
      <c r="N395" t="s">
        <v>14</v>
      </c>
      <c r="O395" t="s">
        <v>14</v>
      </c>
    </row>
    <row r="396" spans="1:15" x14ac:dyDescent="0.25">
      <c r="A396">
        <v>395</v>
      </c>
      <c r="B396">
        <v>17</v>
      </c>
      <c r="C396">
        <v>16</v>
      </c>
      <c r="D396">
        <v>0</v>
      </c>
      <c r="E396">
        <v>13</v>
      </c>
      <c r="F396">
        <v>0</v>
      </c>
      <c r="G396">
        <v>0</v>
      </c>
      <c r="H396">
        <v>0</v>
      </c>
      <c r="I396">
        <v>427.05181340000001</v>
      </c>
      <c r="J396">
        <v>5577191</v>
      </c>
      <c r="K396">
        <v>4827680</v>
      </c>
      <c r="L396">
        <v>4942218</v>
      </c>
      <c r="M396" t="s">
        <v>14</v>
      </c>
      <c r="N396" t="s">
        <v>14</v>
      </c>
      <c r="O396" t="s">
        <v>14</v>
      </c>
    </row>
    <row r="397" spans="1:15" x14ac:dyDescent="0.25">
      <c r="A397">
        <v>396</v>
      </c>
      <c r="B397">
        <v>17</v>
      </c>
      <c r="C397">
        <v>16</v>
      </c>
      <c r="D397">
        <v>0</v>
      </c>
      <c r="E397">
        <v>14</v>
      </c>
      <c r="F397">
        <v>0</v>
      </c>
      <c r="G397">
        <v>0</v>
      </c>
      <c r="H397">
        <v>0</v>
      </c>
      <c r="I397">
        <v>443.04672799999997</v>
      </c>
      <c r="J397">
        <v>1883713</v>
      </c>
      <c r="K397">
        <v>2368240</v>
      </c>
      <c r="L397">
        <v>2007034</v>
      </c>
      <c r="M397" t="s">
        <v>14</v>
      </c>
      <c r="N397" t="s">
        <v>14</v>
      </c>
      <c r="O397" t="s">
        <v>14</v>
      </c>
    </row>
    <row r="398" spans="1:15" x14ac:dyDescent="0.25">
      <c r="A398">
        <v>397</v>
      </c>
      <c r="B398">
        <v>17</v>
      </c>
      <c r="C398">
        <v>17</v>
      </c>
      <c r="D398">
        <v>1</v>
      </c>
      <c r="E398">
        <v>9</v>
      </c>
      <c r="F398">
        <v>0</v>
      </c>
      <c r="G398">
        <v>0</v>
      </c>
      <c r="H398">
        <v>0</v>
      </c>
      <c r="I398">
        <v>378.083054</v>
      </c>
      <c r="J398">
        <v>2271780</v>
      </c>
      <c r="K398">
        <v>2498103</v>
      </c>
      <c r="L398">
        <v>2177360</v>
      </c>
      <c r="M398" t="s">
        <v>14</v>
      </c>
      <c r="N398" t="s">
        <v>14</v>
      </c>
      <c r="O398" t="s">
        <v>14</v>
      </c>
    </row>
    <row r="399" spans="1:15" x14ac:dyDescent="0.25">
      <c r="A399">
        <v>398</v>
      </c>
      <c r="B399">
        <v>17</v>
      </c>
      <c r="C399">
        <v>17</v>
      </c>
      <c r="D399">
        <v>1</v>
      </c>
      <c r="E399">
        <v>10</v>
      </c>
      <c r="F399">
        <v>0</v>
      </c>
      <c r="G399">
        <v>0</v>
      </c>
      <c r="H399">
        <v>0</v>
      </c>
      <c r="I399">
        <v>394.07796860000002</v>
      </c>
      <c r="J399">
        <v>2468132</v>
      </c>
      <c r="K399">
        <v>1887251</v>
      </c>
      <c r="L399">
        <v>1770706</v>
      </c>
      <c r="M399" t="s">
        <v>14</v>
      </c>
      <c r="N399" t="s">
        <v>14</v>
      </c>
      <c r="O399" t="s">
        <v>14</v>
      </c>
    </row>
    <row r="400" spans="1:15" x14ac:dyDescent="0.25">
      <c r="A400">
        <v>399</v>
      </c>
      <c r="B400">
        <v>17</v>
      </c>
      <c r="C400">
        <v>18</v>
      </c>
      <c r="D400">
        <v>0</v>
      </c>
      <c r="E400">
        <v>6</v>
      </c>
      <c r="F400">
        <v>0</v>
      </c>
      <c r="G400">
        <v>0</v>
      </c>
      <c r="H400">
        <v>0</v>
      </c>
      <c r="I400">
        <v>317.10306120000001</v>
      </c>
      <c r="J400">
        <v>2102314</v>
      </c>
      <c r="K400">
        <v>2146695</v>
      </c>
      <c r="L400">
        <v>1692951</v>
      </c>
      <c r="M400">
        <v>1756596</v>
      </c>
      <c r="N400">
        <v>1860636</v>
      </c>
      <c r="O400">
        <v>1510734</v>
      </c>
    </row>
    <row r="401" spans="1:15" x14ac:dyDescent="0.25">
      <c r="A401">
        <v>400</v>
      </c>
      <c r="B401">
        <v>17</v>
      </c>
      <c r="C401">
        <v>18</v>
      </c>
      <c r="D401">
        <v>0</v>
      </c>
      <c r="E401">
        <v>7</v>
      </c>
      <c r="F401">
        <v>0</v>
      </c>
      <c r="G401">
        <v>0</v>
      </c>
      <c r="H401">
        <v>0</v>
      </c>
      <c r="I401">
        <v>333.09797579999997</v>
      </c>
      <c r="J401">
        <v>4374420</v>
      </c>
      <c r="K401">
        <v>4679789</v>
      </c>
      <c r="L401">
        <v>4551631</v>
      </c>
      <c r="M401">
        <v>3454585</v>
      </c>
      <c r="N401">
        <v>3989611</v>
      </c>
      <c r="O401">
        <v>3890343</v>
      </c>
    </row>
    <row r="402" spans="1:15" x14ac:dyDescent="0.25">
      <c r="A402">
        <v>401</v>
      </c>
      <c r="B402">
        <v>17</v>
      </c>
      <c r="C402">
        <v>18</v>
      </c>
      <c r="D402">
        <v>0</v>
      </c>
      <c r="E402">
        <v>8</v>
      </c>
      <c r="F402">
        <v>0</v>
      </c>
      <c r="G402">
        <v>0</v>
      </c>
      <c r="H402">
        <v>0</v>
      </c>
      <c r="I402">
        <v>349.09289039999999</v>
      </c>
      <c r="J402">
        <v>8469158</v>
      </c>
      <c r="K402">
        <v>9327931</v>
      </c>
      <c r="L402">
        <v>9172953</v>
      </c>
      <c r="M402">
        <v>4917592</v>
      </c>
      <c r="N402">
        <v>4857838</v>
      </c>
      <c r="O402">
        <v>4966639</v>
      </c>
    </row>
    <row r="403" spans="1:15" x14ac:dyDescent="0.25">
      <c r="A403">
        <v>402</v>
      </c>
      <c r="B403">
        <v>17</v>
      </c>
      <c r="C403">
        <v>18</v>
      </c>
      <c r="D403">
        <v>0</v>
      </c>
      <c r="E403">
        <v>9</v>
      </c>
      <c r="F403">
        <v>0</v>
      </c>
      <c r="G403">
        <v>0</v>
      </c>
      <c r="H403">
        <v>0</v>
      </c>
      <c r="I403">
        <v>365.087805</v>
      </c>
      <c r="J403">
        <v>15237435</v>
      </c>
      <c r="K403">
        <v>14737012</v>
      </c>
      <c r="L403">
        <v>15921798</v>
      </c>
      <c r="M403">
        <v>7350369</v>
      </c>
      <c r="N403">
        <v>6271526</v>
      </c>
      <c r="O403">
        <v>6096702</v>
      </c>
    </row>
    <row r="404" spans="1:15" x14ac:dyDescent="0.25">
      <c r="A404">
        <v>403</v>
      </c>
      <c r="B404">
        <v>17</v>
      </c>
      <c r="C404">
        <v>18</v>
      </c>
      <c r="D404">
        <v>0</v>
      </c>
      <c r="E404">
        <v>10</v>
      </c>
      <c r="F404">
        <v>0</v>
      </c>
      <c r="G404">
        <v>0</v>
      </c>
      <c r="H404">
        <v>0</v>
      </c>
      <c r="I404">
        <v>381.08271960000002</v>
      </c>
      <c r="J404">
        <v>17205302</v>
      </c>
      <c r="K404">
        <v>15929128</v>
      </c>
      <c r="L404">
        <v>16516209</v>
      </c>
      <c r="M404">
        <v>5151321</v>
      </c>
      <c r="N404">
        <v>4205544</v>
      </c>
      <c r="O404">
        <v>4906039</v>
      </c>
    </row>
    <row r="405" spans="1:15" x14ac:dyDescent="0.25">
      <c r="A405">
        <v>404</v>
      </c>
      <c r="B405">
        <v>17</v>
      </c>
      <c r="C405">
        <v>18</v>
      </c>
      <c r="D405">
        <v>0</v>
      </c>
      <c r="E405">
        <v>11</v>
      </c>
      <c r="F405">
        <v>0</v>
      </c>
      <c r="G405">
        <v>0</v>
      </c>
      <c r="H405">
        <v>0</v>
      </c>
      <c r="I405">
        <v>397.07763419999998</v>
      </c>
      <c r="J405">
        <v>15321535</v>
      </c>
      <c r="K405">
        <v>14404622</v>
      </c>
      <c r="L405">
        <v>13717965</v>
      </c>
      <c r="M405">
        <v>3237808</v>
      </c>
      <c r="N405">
        <v>3019169</v>
      </c>
      <c r="O405">
        <v>2838564</v>
      </c>
    </row>
    <row r="406" spans="1:15" x14ac:dyDescent="0.25">
      <c r="A406">
        <v>405</v>
      </c>
      <c r="B406">
        <v>17</v>
      </c>
      <c r="C406">
        <v>18</v>
      </c>
      <c r="D406">
        <v>0</v>
      </c>
      <c r="E406">
        <v>12</v>
      </c>
      <c r="F406">
        <v>0</v>
      </c>
      <c r="G406">
        <v>0</v>
      </c>
      <c r="H406">
        <v>0</v>
      </c>
      <c r="I406">
        <v>413.07254879999999</v>
      </c>
      <c r="J406">
        <v>9474160</v>
      </c>
      <c r="K406">
        <v>8483356</v>
      </c>
      <c r="L406">
        <v>8032027</v>
      </c>
      <c r="M406" t="s">
        <v>14</v>
      </c>
      <c r="N406" t="s">
        <v>14</v>
      </c>
      <c r="O406" t="s">
        <v>14</v>
      </c>
    </row>
    <row r="407" spans="1:15" x14ac:dyDescent="0.25">
      <c r="A407">
        <v>406</v>
      </c>
      <c r="B407">
        <v>17</v>
      </c>
      <c r="C407">
        <v>18</v>
      </c>
      <c r="D407">
        <v>0</v>
      </c>
      <c r="E407">
        <v>13</v>
      </c>
      <c r="F407">
        <v>0</v>
      </c>
      <c r="G407">
        <v>0</v>
      </c>
      <c r="H407">
        <v>0</v>
      </c>
      <c r="I407">
        <v>429.06746340000001</v>
      </c>
      <c r="J407">
        <v>4537629</v>
      </c>
      <c r="K407">
        <v>4338138</v>
      </c>
      <c r="L407">
        <v>4211966</v>
      </c>
      <c r="M407" t="s">
        <v>14</v>
      </c>
      <c r="N407" t="s">
        <v>14</v>
      </c>
      <c r="O407" t="s">
        <v>14</v>
      </c>
    </row>
    <row r="408" spans="1:15" x14ac:dyDescent="0.25">
      <c r="A408">
        <v>407</v>
      </c>
      <c r="B408">
        <v>17</v>
      </c>
      <c r="C408">
        <v>18</v>
      </c>
      <c r="D408">
        <v>2</v>
      </c>
      <c r="E408">
        <v>6</v>
      </c>
      <c r="F408">
        <v>0</v>
      </c>
      <c r="G408">
        <v>0</v>
      </c>
      <c r="H408">
        <v>0</v>
      </c>
      <c r="I408">
        <v>345.10920920000001</v>
      </c>
      <c r="J408" t="s">
        <v>14</v>
      </c>
      <c r="K408" t="s">
        <v>14</v>
      </c>
      <c r="L408" t="s">
        <v>14</v>
      </c>
      <c r="M408">
        <v>1689819</v>
      </c>
      <c r="N408">
        <v>1633468</v>
      </c>
      <c r="O408">
        <v>1589914</v>
      </c>
    </row>
    <row r="409" spans="1:15" x14ac:dyDescent="0.25">
      <c r="A409">
        <v>408</v>
      </c>
      <c r="B409">
        <v>17</v>
      </c>
      <c r="C409">
        <v>19</v>
      </c>
      <c r="D409">
        <v>1</v>
      </c>
      <c r="E409">
        <v>8</v>
      </c>
      <c r="F409">
        <v>0</v>
      </c>
      <c r="G409">
        <v>0</v>
      </c>
      <c r="H409">
        <v>0</v>
      </c>
      <c r="I409">
        <v>364.10378939999998</v>
      </c>
      <c r="J409">
        <v>1648069</v>
      </c>
      <c r="K409">
        <v>1688416</v>
      </c>
      <c r="L409">
        <v>1672795</v>
      </c>
      <c r="M409" t="s">
        <v>14</v>
      </c>
      <c r="N409" t="s">
        <v>14</v>
      </c>
      <c r="O409" t="s">
        <v>14</v>
      </c>
    </row>
    <row r="410" spans="1:15" x14ac:dyDescent="0.25">
      <c r="A410">
        <v>409</v>
      </c>
      <c r="B410">
        <v>17</v>
      </c>
      <c r="C410">
        <v>19</v>
      </c>
      <c r="D410">
        <v>1</v>
      </c>
      <c r="E410">
        <v>9</v>
      </c>
      <c r="F410">
        <v>0</v>
      </c>
      <c r="G410">
        <v>0</v>
      </c>
      <c r="H410">
        <v>0</v>
      </c>
      <c r="I410">
        <v>380.098704</v>
      </c>
      <c r="J410">
        <v>2595557</v>
      </c>
      <c r="K410">
        <v>2111540</v>
      </c>
      <c r="L410">
        <v>1904495</v>
      </c>
      <c r="M410" t="s">
        <v>14</v>
      </c>
      <c r="N410" t="s">
        <v>14</v>
      </c>
      <c r="O410" t="s">
        <v>14</v>
      </c>
    </row>
    <row r="411" spans="1:15" x14ac:dyDescent="0.25">
      <c r="A411">
        <v>410</v>
      </c>
      <c r="B411">
        <v>17</v>
      </c>
      <c r="C411">
        <v>19</v>
      </c>
      <c r="D411">
        <v>1</v>
      </c>
      <c r="E411">
        <v>10</v>
      </c>
      <c r="F411">
        <v>0</v>
      </c>
      <c r="G411">
        <v>0</v>
      </c>
      <c r="H411">
        <v>0</v>
      </c>
      <c r="I411">
        <v>396.09361860000001</v>
      </c>
      <c r="J411">
        <v>1887983</v>
      </c>
      <c r="K411">
        <v>2498414</v>
      </c>
      <c r="L411">
        <v>1765167</v>
      </c>
      <c r="M411" t="s">
        <v>14</v>
      </c>
      <c r="N411" t="s">
        <v>14</v>
      </c>
      <c r="O411" t="s">
        <v>14</v>
      </c>
    </row>
    <row r="412" spans="1:15" x14ac:dyDescent="0.25">
      <c r="A412">
        <v>411</v>
      </c>
      <c r="B412">
        <v>17</v>
      </c>
      <c r="C412">
        <v>19</v>
      </c>
      <c r="D412">
        <v>2</v>
      </c>
      <c r="E412">
        <v>7</v>
      </c>
      <c r="F412">
        <v>0</v>
      </c>
      <c r="G412">
        <v>1</v>
      </c>
      <c r="H412">
        <v>0</v>
      </c>
      <c r="I412">
        <v>393.08571030000002</v>
      </c>
      <c r="J412" t="s">
        <v>14</v>
      </c>
      <c r="K412" t="s">
        <v>14</v>
      </c>
      <c r="L412" t="s">
        <v>14</v>
      </c>
      <c r="M412">
        <v>5287165</v>
      </c>
      <c r="N412">
        <v>4504263</v>
      </c>
      <c r="O412">
        <v>4653527</v>
      </c>
    </row>
    <row r="413" spans="1:15" x14ac:dyDescent="0.25">
      <c r="A413">
        <v>412</v>
      </c>
      <c r="B413">
        <v>17</v>
      </c>
      <c r="C413">
        <v>20</v>
      </c>
      <c r="D413">
        <v>0</v>
      </c>
      <c r="E413">
        <v>6</v>
      </c>
      <c r="F413">
        <v>0</v>
      </c>
      <c r="G413">
        <v>0</v>
      </c>
      <c r="H413">
        <v>0</v>
      </c>
      <c r="I413">
        <v>319.11871120000001</v>
      </c>
      <c r="J413">
        <v>2352987</v>
      </c>
      <c r="K413">
        <v>2824163</v>
      </c>
      <c r="L413">
        <v>2516615</v>
      </c>
      <c r="M413">
        <v>2820165</v>
      </c>
      <c r="N413">
        <v>2611073</v>
      </c>
      <c r="O413">
        <v>3075796</v>
      </c>
    </row>
    <row r="414" spans="1:15" x14ac:dyDescent="0.25">
      <c r="A414">
        <v>413</v>
      </c>
      <c r="B414">
        <v>17</v>
      </c>
      <c r="C414">
        <v>20</v>
      </c>
      <c r="D414">
        <v>0</v>
      </c>
      <c r="E414">
        <v>7</v>
      </c>
      <c r="F414">
        <v>0</v>
      </c>
      <c r="G414">
        <v>0</v>
      </c>
      <c r="H414">
        <v>0</v>
      </c>
      <c r="I414">
        <v>335.11362580000002</v>
      </c>
      <c r="J414">
        <v>5650273</v>
      </c>
      <c r="K414">
        <v>5878815</v>
      </c>
      <c r="L414">
        <v>5714340</v>
      </c>
      <c r="M414">
        <v>6080110</v>
      </c>
      <c r="N414">
        <v>5583407</v>
      </c>
      <c r="O414">
        <v>5419658</v>
      </c>
    </row>
    <row r="415" spans="1:15" x14ac:dyDescent="0.25">
      <c r="A415">
        <v>414</v>
      </c>
      <c r="B415">
        <v>17</v>
      </c>
      <c r="C415">
        <v>20</v>
      </c>
      <c r="D415">
        <v>0</v>
      </c>
      <c r="E415">
        <v>8</v>
      </c>
      <c r="F415">
        <v>0</v>
      </c>
      <c r="G415">
        <v>0</v>
      </c>
      <c r="H415">
        <v>0</v>
      </c>
      <c r="I415">
        <v>351.10854039999998</v>
      </c>
      <c r="J415">
        <v>10177861</v>
      </c>
      <c r="K415">
        <v>10084177</v>
      </c>
      <c r="L415">
        <v>10506781</v>
      </c>
      <c r="M415">
        <v>8341422</v>
      </c>
      <c r="N415">
        <v>8361505</v>
      </c>
      <c r="O415">
        <v>8253232</v>
      </c>
    </row>
    <row r="416" spans="1:15" x14ac:dyDescent="0.25">
      <c r="A416">
        <v>415</v>
      </c>
      <c r="B416">
        <v>17</v>
      </c>
      <c r="C416">
        <v>20</v>
      </c>
      <c r="D416">
        <v>0</v>
      </c>
      <c r="E416">
        <v>9</v>
      </c>
      <c r="F416">
        <v>0</v>
      </c>
      <c r="G416">
        <v>0</v>
      </c>
      <c r="H416">
        <v>0</v>
      </c>
      <c r="I416">
        <v>367.103455</v>
      </c>
      <c r="J416">
        <v>15402041</v>
      </c>
      <c r="K416">
        <v>14893223</v>
      </c>
      <c r="L416">
        <v>15684839</v>
      </c>
      <c r="M416">
        <v>10185415</v>
      </c>
      <c r="N416">
        <v>9271420</v>
      </c>
      <c r="O416">
        <v>9224584</v>
      </c>
    </row>
    <row r="417" spans="1:15" x14ac:dyDescent="0.25">
      <c r="A417">
        <v>416</v>
      </c>
      <c r="B417">
        <v>17</v>
      </c>
      <c r="C417">
        <v>20</v>
      </c>
      <c r="D417">
        <v>0</v>
      </c>
      <c r="E417">
        <v>10</v>
      </c>
      <c r="F417">
        <v>0</v>
      </c>
      <c r="G417">
        <v>0</v>
      </c>
      <c r="H417">
        <v>0</v>
      </c>
      <c r="I417">
        <v>383.09836960000001</v>
      </c>
      <c r="J417">
        <v>15690455</v>
      </c>
      <c r="K417">
        <v>14487823</v>
      </c>
      <c r="L417">
        <v>15443572</v>
      </c>
      <c r="M417">
        <v>6202460</v>
      </c>
      <c r="N417">
        <v>4965870</v>
      </c>
      <c r="O417">
        <v>6175251</v>
      </c>
    </row>
    <row r="418" spans="1:15" x14ac:dyDescent="0.25">
      <c r="A418">
        <v>417</v>
      </c>
      <c r="B418">
        <v>17</v>
      </c>
      <c r="C418">
        <v>20</v>
      </c>
      <c r="D418">
        <v>0</v>
      </c>
      <c r="E418">
        <v>11</v>
      </c>
      <c r="F418">
        <v>0</v>
      </c>
      <c r="G418">
        <v>0</v>
      </c>
      <c r="H418">
        <v>0</v>
      </c>
      <c r="I418">
        <v>399.09328420000003</v>
      </c>
      <c r="J418">
        <v>12163911</v>
      </c>
      <c r="K418">
        <v>11593022</v>
      </c>
      <c r="L418">
        <v>11502329</v>
      </c>
      <c r="M418">
        <v>3072733</v>
      </c>
      <c r="N418">
        <v>3052772</v>
      </c>
      <c r="O418">
        <v>3428633</v>
      </c>
    </row>
    <row r="419" spans="1:15" x14ac:dyDescent="0.25">
      <c r="A419">
        <v>418</v>
      </c>
      <c r="B419">
        <v>17</v>
      </c>
      <c r="C419">
        <v>20</v>
      </c>
      <c r="D419">
        <v>0</v>
      </c>
      <c r="E419">
        <v>12</v>
      </c>
      <c r="F419">
        <v>0</v>
      </c>
      <c r="G419">
        <v>0</v>
      </c>
      <c r="H419">
        <v>0</v>
      </c>
      <c r="I419">
        <v>415.08819879999999</v>
      </c>
      <c r="J419">
        <v>6754422</v>
      </c>
      <c r="K419">
        <v>6414940</v>
      </c>
      <c r="L419">
        <v>6156076</v>
      </c>
      <c r="M419" t="s">
        <v>14</v>
      </c>
      <c r="N419" t="s">
        <v>14</v>
      </c>
      <c r="O419" t="s">
        <v>14</v>
      </c>
    </row>
    <row r="420" spans="1:15" x14ac:dyDescent="0.25">
      <c r="A420">
        <v>419</v>
      </c>
      <c r="B420">
        <v>17</v>
      </c>
      <c r="C420">
        <v>20</v>
      </c>
      <c r="D420">
        <v>0</v>
      </c>
      <c r="E420">
        <v>13</v>
      </c>
      <c r="F420">
        <v>0</v>
      </c>
      <c r="G420">
        <v>0</v>
      </c>
      <c r="H420">
        <v>0</v>
      </c>
      <c r="I420">
        <v>431.0831134</v>
      </c>
      <c r="J420">
        <v>3371073</v>
      </c>
      <c r="K420">
        <v>3061640</v>
      </c>
      <c r="L420">
        <v>2832482</v>
      </c>
      <c r="M420" t="s">
        <v>14</v>
      </c>
      <c r="N420" t="s">
        <v>14</v>
      </c>
      <c r="O420" t="s">
        <v>14</v>
      </c>
    </row>
    <row r="421" spans="1:15" x14ac:dyDescent="0.25">
      <c r="A421">
        <v>420</v>
      </c>
      <c r="B421">
        <v>17</v>
      </c>
      <c r="C421">
        <v>21</v>
      </c>
      <c r="D421">
        <v>1</v>
      </c>
      <c r="E421">
        <v>9</v>
      </c>
      <c r="F421">
        <v>0</v>
      </c>
      <c r="G421">
        <v>0</v>
      </c>
      <c r="H421">
        <v>0</v>
      </c>
      <c r="I421">
        <v>382.11435399999999</v>
      </c>
      <c r="J421">
        <v>1658257</v>
      </c>
      <c r="K421">
        <v>2010147</v>
      </c>
      <c r="L421">
        <v>1681019</v>
      </c>
      <c r="M421" t="s">
        <v>14</v>
      </c>
      <c r="N421" t="s">
        <v>14</v>
      </c>
      <c r="O421" t="s">
        <v>14</v>
      </c>
    </row>
    <row r="422" spans="1:15" x14ac:dyDescent="0.25">
      <c r="A422">
        <v>421</v>
      </c>
      <c r="B422">
        <v>17</v>
      </c>
      <c r="C422">
        <v>21</v>
      </c>
      <c r="D422">
        <v>1</v>
      </c>
      <c r="E422">
        <v>10</v>
      </c>
      <c r="F422">
        <v>0</v>
      </c>
      <c r="G422">
        <v>0</v>
      </c>
      <c r="H422">
        <v>0</v>
      </c>
      <c r="I422">
        <v>398.10926860000001</v>
      </c>
      <c r="J422">
        <v>2858125</v>
      </c>
      <c r="K422">
        <v>2804397</v>
      </c>
      <c r="L422">
        <v>2357867</v>
      </c>
      <c r="M422">
        <v>2054222</v>
      </c>
      <c r="N422">
        <v>2320970</v>
      </c>
      <c r="O422">
        <v>2240166</v>
      </c>
    </row>
    <row r="423" spans="1:15" x14ac:dyDescent="0.25">
      <c r="A423">
        <v>422</v>
      </c>
      <c r="B423">
        <v>17</v>
      </c>
      <c r="C423">
        <v>21</v>
      </c>
      <c r="D423">
        <v>3</v>
      </c>
      <c r="E423">
        <v>6</v>
      </c>
      <c r="F423">
        <v>0</v>
      </c>
      <c r="G423">
        <v>0</v>
      </c>
      <c r="H423">
        <v>0</v>
      </c>
      <c r="I423">
        <v>362.1357582</v>
      </c>
      <c r="J423">
        <v>2021084</v>
      </c>
      <c r="K423">
        <v>1536311</v>
      </c>
      <c r="L423">
        <v>1654533</v>
      </c>
      <c r="M423">
        <v>2051799</v>
      </c>
      <c r="N423">
        <v>2266295</v>
      </c>
      <c r="O423">
        <v>2416090</v>
      </c>
    </row>
    <row r="424" spans="1:15" x14ac:dyDescent="0.25">
      <c r="A424">
        <v>423</v>
      </c>
      <c r="B424">
        <v>17</v>
      </c>
      <c r="C424">
        <v>21</v>
      </c>
      <c r="D424">
        <v>3</v>
      </c>
      <c r="E424">
        <v>7</v>
      </c>
      <c r="F424">
        <v>0</v>
      </c>
      <c r="G424">
        <v>0</v>
      </c>
      <c r="H424">
        <v>0</v>
      </c>
      <c r="I424">
        <v>378.13067280000001</v>
      </c>
      <c r="J424" t="s">
        <v>14</v>
      </c>
      <c r="K424" t="s">
        <v>14</v>
      </c>
      <c r="L424" t="s">
        <v>14</v>
      </c>
      <c r="M424">
        <v>1835334</v>
      </c>
      <c r="N424">
        <v>1882835</v>
      </c>
      <c r="O424">
        <v>1776218</v>
      </c>
    </row>
    <row r="425" spans="1:15" x14ac:dyDescent="0.25">
      <c r="A425">
        <v>424</v>
      </c>
      <c r="B425">
        <v>17</v>
      </c>
      <c r="C425">
        <v>22</v>
      </c>
      <c r="D425">
        <v>0</v>
      </c>
      <c r="E425">
        <v>6</v>
      </c>
      <c r="F425">
        <v>0</v>
      </c>
      <c r="G425">
        <v>0</v>
      </c>
      <c r="H425">
        <v>0</v>
      </c>
      <c r="I425">
        <v>321.1343612</v>
      </c>
      <c r="J425">
        <v>3572892</v>
      </c>
      <c r="K425">
        <v>3684680</v>
      </c>
      <c r="L425">
        <v>3695618</v>
      </c>
      <c r="M425">
        <v>4047842</v>
      </c>
      <c r="N425">
        <v>5340914</v>
      </c>
      <c r="O425">
        <v>4800102</v>
      </c>
    </row>
    <row r="426" spans="1:15" x14ac:dyDescent="0.25">
      <c r="A426">
        <v>425</v>
      </c>
      <c r="B426">
        <v>17</v>
      </c>
      <c r="C426">
        <v>22</v>
      </c>
      <c r="D426">
        <v>0</v>
      </c>
      <c r="E426">
        <v>7</v>
      </c>
      <c r="F426">
        <v>0</v>
      </c>
      <c r="G426">
        <v>0</v>
      </c>
      <c r="H426">
        <v>0</v>
      </c>
      <c r="I426">
        <v>337.12927580000002</v>
      </c>
      <c r="J426">
        <v>7008582</v>
      </c>
      <c r="K426">
        <v>8208861</v>
      </c>
      <c r="L426">
        <v>7652230</v>
      </c>
      <c r="M426">
        <v>9139311</v>
      </c>
      <c r="N426">
        <v>9635841</v>
      </c>
      <c r="O426">
        <v>8727674</v>
      </c>
    </row>
    <row r="427" spans="1:15" x14ac:dyDescent="0.25">
      <c r="A427">
        <v>426</v>
      </c>
      <c r="B427">
        <v>17</v>
      </c>
      <c r="C427">
        <v>22</v>
      </c>
      <c r="D427">
        <v>0</v>
      </c>
      <c r="E427">
        <v>8</v>
      </c>
      <c r="F427">
        <v>0</v>
      </c>
      <c r="G427">
        <v>0</v>
      </c>
      <c r="H427">
        <v>0</v>
      </c>
      <c r="I427">
        <v>353.12419039999997</v>
      </c>
      <c r="J427">
        <v>10321915</v>
      </c>
      <c r="K427">
        <v>11071856</v>
      </c>
      <c r="L427">
        <v>10691691</v>
      </c>
      <c r="M427">
        <v>11330060</v>
      </c>
      <c r="N427">
        <v>11038814</v>
      </c>
      <c r="O427">
        <v>10670456</v>
      </c>
    </row>
    <row r="428" spans="1:15" x14ac:dyDescent="0.25">
      <c r="A428">
        <v>427</v>
      </c>
      <c r="B428">
        <v>17</v>
      </c>
      <c r="C428">
        <v>22</v>
      </c>
      <c r="D428">
        <v>0</v>
      </c>
      <c r="E428">
        <v>9</v>
      </c>
      <c r="F428">
        <v>0</v>
      </c>
      <c r="G428">
        <v>0</v>
      </c>
      <c r="H428">
        <v>0</v>
      </c>
      <c r="I428">
        <v>369.11910499999999</v>
      </c>
      <c r="J428">
        <v>12861239</v>
      </c>
      <c r="K428">
        <v>12886743</v>
      </c>
      <c r="L428">
        <v>12920642</v>
      </c>
      <c r="M428">
        <v>11736358</v>
      </c>
      <c r="N428">
        <v>10668751</v>
      </c>
      <c r="O428">
        <v>11400139</v>
      </c>
    </row>
    <row r="429" spans="1:15" x14ac:dyDescent="0.25">
      <c r="A429">
        <v>428</v>
      </c>
      <c r="B429">
        <v>17</v>
      </c>
      <c r="C429">
        <v>22</v>
      </c>
      <c r="D429">
        <v>0</v>
      </c>
      <c r="E429">
        <v>10</v>
      </c>
      <c r="F429">
        <v>0</v>
      </c>
      <c r="G429">
        <v>0</v>
      </c>
      <c r="H429">
        <v>0</v>
      </c>
      <c r="I429">
        <v>385.11401960000001</v>
      </c>
      <c r="J429">
        <v>12027231</v>
      </c>
      <c r="K429">
        <v>11459301</v>
      </c>
      <c r="L429">
        <v>11135075</v>
      </c>
      <c r="M429">
        <v>7151178</v>
      </c>
      <c r="N429">
        <v>5671906</v>
      </c>
      <c r="O429">
        <v>6003672</v>
      </c>
    </row>
    <row r="430" spans="1:15" x14ac:dyDescent="0.25">
      <c r="A430">
        <v>429</v>
      </c>
      <c r="B430">
        <v>17</v>
      </c>
      <c r="C430">
        <v>22</v>
      </c>
      <c r="D430">
        <v>0</v>
      </c>
      <c r="E430">
        <v>11</v>
      </c>
      <c r="F430">
        <v>0</v>
      </c>
      <c r="G430">
        <v>0</v>
      </c>
      <c r="H430">
        <v>0</v>
      </c>
      <c r="I430">
        <v>401.10893420000002</v>
      </c>
      <c r="J430">
        <v>9184413</v>
      </c>
      <c r="K430">
        <v>8797776</v>
      </c>
      <c r="L430">
        <v>8989696</v>
      </c>
      <c r="M430">
        <v>3145702</v>
      </c>
      <c r="N430">
        <v>2464775</v>
      </c>
      <c r="O430">
        <v>2611177</v>
      </c>
    </row>
    <row r="431" spans="1:15" x14ac:dyDescent="0.25">
      <c r="A431">
        <v>430</v>
      </c>
      <c r="B431">
        <v>17</v>
      </c>
      <c r="C431">
        <v>22</v>
      </c>
      <c r="D431">
        <v>0</v>
      </c>
      <c r="E431">
        <v>12</v>
      </c>
      <c r="F431">
        <v>0</v>
      </c>
      <c r="G431">
        <v>0</v>
      </c>
      <c r="H431">
        <v>0</v>
      </c>
      <c r="I431">
        <v>417.10384879999998</v>
      </c>
      <c r="J431">
        <v>4618326</v>
      </c>
      <c r="K431">
        <v>4600452</v>
      </c>
      <c r="L431">
        <v>4067105</v>
      </c>
      <c r="M431" t="s">
        <v>14</v>
      </c>
      <c r="N431" t="s">
        <v>14</v>
      </c>
      <c r="O431" t="s">
        <v>14</v>
      </c>
    </row>
    <row r="432" spans="1:15" x14ac:dyDescent="0.25">
      <c r="A432">
        <v>431</v>
      </c>
      <c r="B432">
        <v>17</v>
      </c>
      <c r="C432">
        <v>22</v>
      </c>
      <c r="D432">
        <v>0</v>
      </c>
      <c r="E432">
        <v>13</v>
      </c>
      <c r="F432">
        <v>0</v>
      </c>
      <c r="G432">
        <v>0</v>
      </c>
      <c r="H432">
        <v>0</v>
      </c>
      <c r="I432">
        <v>433.0987634</v>
      </c>
      <c r="J432">
        <v>1849942</v>
      </c>
      <c r="K432">
        <v>1942826</v>
      </c>
      <c r="L432">
        <v>2188730</v>
      </c>
      <c r="M432" t="s">
        <v>14</v>
      </c>
      <c r="N432" t="s">
        <v>14</v>
      </c>
      <c r="O432" t="s">
        <v>14</v>
      </c>
    </row>
    <row r="433" spans="1:15" x14ac:dyDescent="0.25">
      <c r="A433">
        <v>432</v>
      </c>
      <c r="B433">
        <v>17</v>
      </c>
      <c r="C433">
        <v>22</v>
      </c>
      <c r="D433">
        <v>2</v>
      </c>
      <c r="E433">
        <v>5</v>
      </c>
      <c r="F433">
        <v>0</v>
      </c>
      <c r="G433">
        <v>0</v>
      </c>
      <c r="H433">
        <v>0</v>
      </c>
      <c r="I433">
        <v>333.14559459999998</v>
      </c>
      <c r="J433" t="s">
        <v>14</v>
      </c>
      <c r="K433" t="s">
        <v>14</v>
      </c>
      <c r="L433" t="s">
        <v>14</v>
      </c>
      <c r="M433">
        <v>1800581</v>
      </c>
      <c r="N433">
        <v>2031734</v>
      </c>
      <c r="O433">
        <v>1502514</v>
      </c>
    </row>
    <row r="434" spans="1:15" x14ac:dyDescent="0.25">
      <c r="A434">
        <v>433</v>
      </c>
      <c r="B434">
        <v>17</v>
      </c>
      <c r="C434">
        <v>23</v>
      </c>
      <c r="D434">
        <v>3</v>
      </c>
      <c r="E434">
        <v>7</v>
      </c>
      <c r="F434">
        <v>0</v>
      </c>
      <c r="G434">
        <v>0</v>
      </c>
      <c r="H434">
        <v>0</v>
      </c>
      <c r="I434">
        <v>380.14632280000001</v>
      </c>
      <c r="J434">
        <v>1594869</v>
      </c>
      <c r="K434">
        <v>2099264</v>
      </c>
      <c r="L434">
        <v>2031739</v>
      </c>
      <c r="M434" t="s">
        <v>14</v>
      </c>
      <c r="N434" t="s">
        <v>14</v>
      </c>
      <c r="O434" t="s">
        <v>14</v>
      </c>
    </row>
    <row r="435" spans="1:15" x14ac:dyDescent="0.25">
      <c r="A435">
        <v>434</v>
      </c>
      <c r="B435">
        <v>17</v>
      </c>
      <c r="C435">
        <v>24</v>
      </c>
      <c r="D435">
        <v>0</v>
      </c>
      <c r="E435">
        <v>5</v>
      </c>
      <c r="F435">
        <v>0</v>
      </c>
      <c r="G435">
        <v>0</v>
      </c>
      <c r="H435">
        <v>0</v>
      </c>
      <c r="I435">
        <v>307.15509659999998</v>
      </c>
      <c r="J435">
        <v>1742614</v>
      </c>
      <c r="K435">
        <v>1373792</v>
      </c>
      <c r="L435">
        <v>1837481</v>
      </c>
      <c r="M435">
        <v>2734516</v>
      </c>
      <c r="N435">
        <v>3369419</v>
      </c>
      <c r="O435">
        <v>2169200</v>
      </c>
    </row>
    <row r="436" spans="1:15" x14ac:dyDescent="0.25">
      <c r="A436">
        <v>435</v>
      </c>
      <c r="B436">
        <v>17</v>
      </c>
      <c r="C436">
        <v>24</v>
      </c>
      <c r="D436">
        <v>0</v>
      </c>
      <c r="E436">
        <v>6</v>
      </c>
      <c r="F436">
        <v>0</v>
      </c>
      <c r="G436">
        <v>0</v>
      </c>
      <c r="H436">
        <v>0</v>
      </c>
      <c r="I436">
        <v>323.15001119999999</v>
      </c>
      <c r="J436">
        <v>4071919</v>
      </c>
      <c r="K436">
        <v>4508855</v>
      </c>
      <c r="L436">
        <v>4537737</v>
      </c>
      <c r="M436">
        <v>6852492</v>
      </c>
      <c r="N436">
        <v>7269485</v>
      </c>
      <c r="O436">
        <v>6135811</v>
      </c>
    </row>
    <row r="437" spans="1:15" x14ac:dyDescent="0.25">
      <c r="A437">
        <v>436</v>
      </c>
      <c r="B437">
        <v>17</v>
      </c>
      <c r="C437">
        <v>24</v>
      </c>
      <c r="D437">
        <v>0</v>
      </c>
      <c r="E437">
        <v>7</v>
      </c>
      <c r="F437">
        <v>0</v>
      </c>
      <c r="G437">
        <v>0</v>
      </c>
      <c r="H437">
        <v>0</v>
      </c>
      <c r="I437">
        <v>339.14492580000001</v>
      </c>
      <c r="J437">
        <v>7888708</v>
      </c>
      <c r="K437">
        <v>8585127</v>
      </c>
      <c r="L437">
        <v>8637814</v>
      </c>
      <c r="M437">
        <v>11653757</v>
      </c>
      <c r="N437">
        <v>11907552</v>
      </c>
      <c r="O437">
        <v>11487861</v>
      </c>
    </row>
    <row r="438" spans="1:15" x14ac:dyDescent="0.25">
      <c r="A438">
        <v>437</v>
      </c>
      <c r="B438">
        <v>17</v>
      </c>
      <c r="C438">
        <v>24</v>
      </c>
      <c r="D438">
        <v>0</v>
      </c>
      <c r="E438">
        <v>8</v>
      </c>
      <c r="F438">
        <v>0</v>
      </c>
      <c r="G438">
        <v>0</v>
      </c>
      <c r="H438">
        <v>0</v>
      </c>
      <c r="I438">
        <v>355.13984040000003</v>
      </c>
      <c r="J438">
        <v>9700036</v>
      </c>
      <c r="K438">
        <v>9931672</v>
      </c>
      <c r="L438">
        <v>9531073</v>
      </c>
      <c r="M438">
        <v>12428400</v>
      </c>
      <c r="N438">
        <v>12595877</v>
      </c>
      <c r="O438">
        <v>11666375</v>
      </c>
    </row>
    <row r="439" spans="1:15" x14ac:dyDescent="0.25">
      <c r="A439">
        <v>438</v>
      </c>
      <c r="B439">
        <v>17</v>
      </c>
      <c r="C439">
        <v>24</v>
      </c>
      <c r="D439">
        <v>0</v>
      </c>
      <c r="E439">
        <v>9</v>
      </c>
      <c r="F439">
        <v>0</v>
      </c>
      <c r="G439">
        <v>0</v>
      </c>
      <c r="H439">
        <v>0</v>
      </c>
      <c r="I439">
        <v>371.13475499999998</v>
      </c>
      <c r="J439">
        <v>11409968</v>
      </c>
      <c r="K439">
        <v>11162881</v>
      </c>
      <c r="L439">
        <v>11665815</v>
      </c>
      <c r="M439">
        <v>11982717</v>
      </c>
      <c r="N439">
        <v>11246876</v>
      </c>
      <c r="O439">
        <v>12254724</v>
      </c>
    </row>
    <row r="440" spans="1:15" x14ac:dyDescent="0.25">
      <c r="A440">
        <v>439</v>
      </c>
      <c r="B440">
        <v>17</v>
      </c>
      <c r="C440">
        <v>24</v>
      </c>
      <c r="D440">
        <v>0</v>
      </c>
      <c r="E440">
        <v>10</v>
      </c>
      <c r="F440">
        <v>0</v>
      </c>
      <c r="G440">
        <v>0</v>
      </c>
      <c r="H440">
        <v>0</v>
      </c>
      <c r="I440">
        <v>387.1296696</v>
      </c>
      <c r="J440">
        <v>6981580</v>
      </c>
      <c r="K440">
        <v>6577320</v>
      </c>
      <c r="L440">
        <v>6187580</v>
      </c>
      <c r="M440">
        <v>4614177</v>
      </c>
      <c r="N440">
        <v>4395458</v>
      </c>
      <c r="O440">
        <v>4475269</v>
      </c>
    </row>
    <row r="441" spans="1:15" x14ac:dyDescent="0.25">
      <c r="A441">
        <v>440</v>
      </c>
      <c r="B441">
        <v>17</v>
      </c>
      <c r="C441">
        <v>24</v>
      </c>
      <c r="D441">
        <v>0</v>
      </c>
      <c r="E441">
        <v>11</v>
      </c>
      <c r="F441">
        <v>0</v>
      </c>
      <c r="G441">
        <v>0</v>
      </c>
      <c r="H441">
        <v>0</v>
      </c>
      <c r="I441">
        <v>403.12458420000002</v>
      </c>
      <c r="J441">
        <v>4780480</v>
      </c>
      <c r="K441">
        <v>4666178</v>
      </c>
      <c r="L441">
        <v>5144802</v>
      </c>
      <c r="M441">
        <v>3262666</v>
      </c>
      <c r="N441">
        <v>3291911</v>
      </c>
      <c r="O441">
        <v>3123857</v>
      </c>
    </row>
    <row r="442" spans="1:15" x14ac:dyDescent="0.25">
      <c r="A442">
        <v>441</v>
      </c>
      <c r="B442">
        <v>17</v>
      </c>
      <c r="C442">
        <v>24</v>
      </c>
      <c r="D442">
        <v>0</v>
      </c>
      <c r="E442">
        <v>12</v>
      </c>
      <c r="F442">
        <v>0</v>
      </c>
      <c r="G442">
        <v>0</v>
      </c>
      <c r="H442">
        <v>0</v>
      </c>
      <c r="I442">
        <v>419.11949879999997</v>
      </c>
      <c r="J442">
        <v>2015251</v>
      </c>
      <c r="K442">
        <v>2551446</v>
      </c>
      <c r="L442">
        <v>2578683</v>
      </c>
      <c r="M442" t="s">
        <v>14</v>
      </c>
      <c r="N442" t="s">
        <v>14</v>
      </c>
      <c r="O442" t="s">
        <v>14</v>
      </c>
    </row>
    <row r="443" spans="1:15" x14ac:dyDescent="0.25">
      <c r="A443">
        <v>442</v>
      </c>
      <c r="B443">
        <v>17</v>
      </c>
      <c r="C443">
        <v>24</v>
      </c>
      <c r="D443">
        <v>0</v>
      </c>
      <c r="E443">
        <v>13</v>
      </c>
      <c r="F443">
        <v>0</v>
      </c>
      <c r="G443">
        <v>0</v>
      </c>
      <c r="H443">
        <v>0</v>
      </c>
      <c r="I443">
        <v>435.11441339999999</v>
      </c>
      <c r="J443">
        <v>2353245</v>
      </c>
      <c r="K443">
        <v>1737923</v>
      </c>
      <c r="L443">
        <v>2153734</v>
      </c>
      <c r="M443" t="s">
        <v>14</v>
      </c>
      <c r="N443" t="s">
        <v>14</v>
      </c>
      <c r="O443" t="s">
        <v>14</v>
      </c>
    </row>
    <row r="444" spans="1:15" x14ac:dyDescent="0.25">
      <c r="A444">
        <v>443</v>
      </c>
      <c r="B444">
        <v>17</v>
      </c>
      <c r="C444">
        <v>25</v>
      </c>
      <c r="D444">
        <v>1</v>
      </c>
      <c r="E444">
        <v>7</v>
      </c>
      <c r="F444">
        <v>0</v>
      </c>
      <c r="G444">
        <v>0</v>
      </c>
      <c r="H444">
        <v>0</v>
      </c>
      <c r="I444">
        <v>354.1558248</v>
      </c>
      <c r="J444">
        <v>4606310</v>
      </c>
      <c r="K444">
        <v>4679306</v>
      </c>
      <c r="L444">
        <v>3747740</v>
      </c>
      <c r="M444" t="s">
        <v>14</v>
      </c>
      <c r="N444" t="s">
        <v>14</v>
      </c>
      <c r="O444" t="s">
        <v>14</v>
      </c>
    </row>
    <row r="445" spans="1:15" x14ac:dyDescent="0.25">
      <c r="A445">
        <v>444</v>
      </c>
      <c r="B445">
        <v>17</v>
      </c>
      <c r="C445">
        <v>25</v>
      </c>
      <c r="D445">
        <v>3</v>
      </c>
      <c r="E445">
        <v>4</v>
      </c>
      <c r="F445">
        <v>0</v>
      </c>
      <c r="G445">
        <v>0</v>
      </c>
      <c r="H445">
        <v>0</v>
      </c>
      <c r="I445">
        <v>334.17722900000001</v>
      </c>
      <c r="J445" t="s">
        <v>14</v>
      </c>
      <c r="K445" t="s">
        <v>14</v>
      </c>
      <c r="L445" t="s">
        <v>14</v>
      </c>
      <c r="M445">
        <v>2051460</v>
      </c>
      <c r="N445">
        <v>2274908</v>
      </c>
      <c r="O445">
        <v>2286760</v>
      </c>
    </row>
    <row r="446" spans="1:15" x14ac:dyDescent="0.25">
      <c r="A446">
        <v>445</v>
      </c>
      <c r="B446">
        <v>17</v>
      </c>
      <c r="C446">
        <v>25</v>
      </c>
      <c r="D446">
        <v>3</v>
      </c>
      <c r="E446">
        <v>5</v>
      </c>
      <c r="F446">
        <v>0</v>
      </c>
      <c r="G446">
        <v>0</v>
      </c>
      <c r="H446">
        <v>0</v>
      </c>
      <c r="I446">
        <v>350.17214360000003</v>
      </c>
      <c r="J446">
        <v>1930763</v>
      </c>
      <c r="K446">
        <v>1824600</v>
      </c>
      <c r="L446">
        <v>1781006</v>
      </c>
      <c r="M446">
        <v>2603159</v>
      </c>
      <c r="N446">
        <v>2925338</v>
      </c>
      <c r="O446">
        <v>2379811</v>
      </c>
    </row>
    <row r="447" spans="1:15" x14ac:dyDescent="0.25">
      <c r="A447">
        <v>446</v>
      </c>
      <c r="B447">
        <v>17</v>
      </c>
      <c r="C447">
        <v>25</v>
      </c>
      <c r="D447">
        <v>3</v>
      </c>
      <c r="E447">
        <v>6</v>
      </c>
      <c r="F447">
        <v>0</v>
      </c>
      <c r="G447">
        <v>0</v>
      </c>
      <c r="H447">
        <v>0</v>
      </c>
      <c r="I447">
        <v>366.16705819999999</v>
      </c>
      <c r="J447">
        <v>2236117</v>
      </c>
      <c r="K447">
        <v>2126242</v>
      </c>
      <c r="L447">
        <v>1676492</v>
      </c>
      <c r="M447">
        <v>2897322</v>
      </c>
      <c r="N447">
        <v>3268967</v>
      </c>
      <c r="O447">
        <v>2447480</v>
      </c>
    </row>
    <row r="448" spans="1:15" x14ac:dyDescent="0.25">
      <c r="A448">
        <v>447</v>
      </c>
      <c r="B448">
        <v>17</v>
      </c>
      <c r="C448">
        <v>25</v>
      </c>
      <c r="D448">
        <v>3</v>
      </c>
      <c r="E448">
        <v>7</v>
      </c>
      <c r="F448">
        <v>0</v>
      </c>
      <c r="G448">
        <v>0</v>
      </c>
      <c r="H448">
        <v>0</v>
      </c>
      <c r="I448">
        <v>382.1619728</v>
      </c>
      <c r="J448">
        <v>2294177</v>
      </c>
      <c r="K448">
        <v>1903151</v>
      </c>
      <c r="L448">
        <v>1812871</v>
      </c>
      <c r="M448">
        <v>2164591</v>
      </c>
      <c r="N448">
        <v>2527999</v>
      </c>
      <c r="O448">
        <v>2445625</v>
      </c>
    </row>
    <row r="449" spans="1:15" x14ac:dyDescent="0.25">
      <c r="A449">
        <v>448</v>
      </c>
      <c r="B449">
        <v>17</v>
      </c>
      <c r="C449">
        <v>25</v>
      </c>
      <c r="D449">
        <v>3</v>
      </c>
      <c r="E449">
        <v>8</v>
      </c>
      <c r="F449">
        <v>0</v>
      </c>
      <c r="G449">
        <v>0</v>
      </c>
      <c r="H449">
        <v>0</v>
      </c>
      <c r="I449">
        <v>398.15688740000002</v>
      </c>
      <c r="J449">
        <v>3240087</v>
      </c>
      <c r="K449">
        <v>3509428</v>
      </c>
      <c r="L449">
        <v>3331698</v>
      </c>
      <c r="M449">
        <v>2812501</v>
      </c>
      <c r="N449">
        <v>3368530</v>
      </c>
      <c r="O449">
        <v>3174060</v>
      </c>
    </row>
    <row r="450" spans="1:15" x14ac:dyDescent="0.25">
      <c r="A450">
        <v>449</v>
      </c>
      <c r="B450">
        <v>17</v>
      </c>
      <c r="C450">
        <v>26</v>
      </c>
      <c r="D450">
        <v>0</v>
      </c>
      <c r="E450">
        <v>4</v>
      </c>
      <c r="F450">
        <v>0</v>
      </c>
      <c r="G450">
        <v>0</v>
      </c>
      <c r="H450">
        <v>0</v>
      </c>
      <c r="I450">
        <v>293.17583200000001</v>
      </c>
      <c r="J450" t="s">
        <v>14</v>
      </c>
      <c r="K450" t="s">
        <v>14</v>
      </c>
      <c r="L450" t="s">
        <v>14</v>
      </c>
      <c r="M450">
        <v>1386466</v>
      </c>
      <c r="N450">
        <v>2109266</v>
      </c>
      <c r="O450">
        <v>1919386</v>
      </c>
    </row>
    <row r="451" spans="1:15" x14ac:dyDescent="0.25">
      <c r="A451">
        <v>450</v>
      </c>
      <c r="B451">
        <v>17</v>
      </c>
      <c r="C451">
        <v>26</v>
      </c>
      <c r="D451">
        <v>0</v>
      </c>
      <c r="E451">
        <v>5</v>
      </c>
      <c r="F451">
        <v>0</v>
      </c>
      <c r="G451">
        <v>0</v>
      </c>
      <c r="H451">
        <v>0</v>
      </c>
      <c r="I451">
        <v>309.17074659999997</v>
      </c>
      <c r="J451">
        <v>3214341</v>
      </c>
      <c r="K451">
        <v>3499917</v>
      </c>
      <c r="L451">
        <v>2861537</v>
      </c>
      <c r="M451">
        <v>5949702</v>
      </c>
      <c r="N451">
        <v>8800000</v>
      </c>
      <c r="O451">
        <v>5937598</v>
      </c>
    </row>
    <row r="452" spans="1:15" x14ac:dyDescent="0.25">
      <c r="A452">
        <v>451</v>
      </c>
      <c r="B452">
        <v>17</v>
      </c>
      <c r="C452">
        <v>26</v>
      </c>
      <c r="D452">
        <v>0</v>
      </c>
      <c r="E452">
        <v>6</v>
      </c>
      <c r="F452">
        <v>0</v>
      </c>
      <c r="G452">
        <v>0</v>
      </c>
      <c r="H452">
        <v>0</v>
      </c>
      <c r="I452">
        <v>325.16566119999999</v>
      </c>
      <c r="J452">
        <v>5242708</v>
      </c>
      <c r="K452">
        <v>4691505</v>
      </c>
      <c r="L452">
        <v>4753693</v>
      </c>
      <c r="M452">
        <v>7694658</v>
      </c>
      <c r="N452">
        <v>8452596</v>
      </c>
      <c r="O452">
        <v>7125420</v>
      </c>
    </row>
    <row r="453" spans="1:15" x14ac:dyDescent="0.25">
      <c r="A453">
        <v>452</v>
      </c>
      <c r="B453">
        <v>17</v>
      </c>
      <c r="C453">
        <v>26</v>
      </c>
      <c r="D453">
        <v>0</v>
      </c>
      <c r="E453">
        <v>7</v>
      </c>
      <c r="F453">
        <v>0</v>
      </c>
      <c r="G453">
        <v>0</v>
      </c>
      <c r="H453">
        <v>0</v>
      </c>
      <c r="I453">
        <v>341.1605758</v>
      </c>
      <c r="J453">
        <v>8151388</v>
      </c>
      <c r="K453">
        <v>9278846</v>
      </c>
      <c r="L453">
        <v>8474484</v>
      </c>
      <c r="M453">
        <v>13937815</v>
      </c>
      <c r="N453">
        <v>14887885</v>
      </c>
      <c r="O453">
        <v>12635261</v>
      </c>
    </row>
    <row r="454" spans="1:15" x14ac:dyDescent="0.25">
      <c r="A454">
        <v>453</v>
      </c>
      <c r="B454">
        <v>17</v>
      </c>
      <c r="C454">
        <v>26</v>
      </c>
      <c r="D454">
        <v>0</v>
      </c>
      <c r="E454">
        <v>7</v>
      </c>
      <c r="F454">
        <v>1</v>
      </c>
      <c r="G454">
        <v>0</v>
      </c>
      <c r="H454">
        <v>0</v>
      </c>
      <c r="I454">
        <v>373.13264650000002</v>
      </c>
      <c r="J454">
        <v>1969179</v>
      </c>
      <c r="K454">
        <v>2584864</v>
      </c>
      <c r="L454">
        <v>1911774</v>
      </c>
      <c r="M454" t="s">
        <v>14</v>
      </c>
      <c r="N454" t="s">
        <v>14</v>
      </c>
      <c r="O454" t="s">
        <v>14</v>
      </c>
    </row>
    <row r="455" spans="1:15" x14ac:dyDescent="0.25">
      <c r="A455">
        <v>454</v>
      </c>
      <c r="B455">
        <v>17</v>
      </c>
      <c r="C455">
        <v>26</v>
      </c>
      <c r="D455">
        <v>0</v>
      </c>
      <c r="E455">
        <v>8</v>
      </c>
      <c r="F455">
        <v>0</v>
      </c>
      <c r="G455">
        <v>0</v>
      </c>
      <c r="H455">
        <v>0</v>
      </c>
      <c r="I455">
        <v>357.15549040000002</v>
      </c>
      <c r="J455">
        <v>9469342</v>
      </c>
      <c r="K455">
        <v>9901509</v>
      </c>
      <c r="L455">
        <v>9064734</v>
      </c>
      <c r="M455">
        <v>13117146</v>
      </c>
      <c r="N455">
        <v>11830515</v>
      </c>
      <c r="O455">
        <v>11783705</v>
      </c>
    </row>
    <row r="456" spans="1:15" x14ac:dyDescent="0.25">
      <c r="A456">
        <v>455</v>
      </c>
      <c r="B456">
        <v>17</v>
      </c>
      <c r="C456">
        <v>26</v>
      </c>
      <c r="D456">
        <v>0</v>
      </c>
      <c r="E456">
        <v>9</v>
      </c>
      <c r="F456">
        <v>0</v>
      </c>
      <c r="G456">
        <v>0</v>
      </c>
      <c r="H456">
        <v>0</v>
      </c>
      <c r="I456">
        <v>373.15040499999998</v>
      </c>
      <c r="J456">
        <v>7548193</v>
      </c>
      <c r="K456">
        <v>7388964</v>
      </c>
      <c r="L456">
        <v>7326691</v>
      </c>
      <c r="M456">
        <v>7612875</v>
      </c>
      <c r="N456">
        <v>7339873</v>
      </c>
      <c r="O456">
        <v>7567410</v>
      </c>
    </row>
    <row r="457" spans="1:15" x14ac:dyDescent="0.25">
      <c r="A457">
        <v>456</v>
      </c>
      <c r="B457">
        <v>17</v>
      </c>
      <c r="C457">
        <v>26</v>
      </c>
      <c r="D457">
        <v>0</v>
      </c>
      <c r="E457">
        <v>10</v>
      </c>
      <c r="F457">
        <v>0</v>
      </c>
      <c r="G457">
        <v>0</v>
      </c>
      <c r="H457">
        <v>0</v>
      </c>
      <c r="I457">
        <v>389.14531959999999</v>
      </c>
      <c r="J457">
        <v>3654169</v>
      </c>
      <c r="K457">
        <v>3305047</v>
      </c>
      <c r="L457">
        <v>3193340</v>
      </c>
      <c r="M457">
        <v>3298784</v>
      </c>
      <c r="N457">
        <v>2643341</v>
      </c>
      <c r="O457">
        <v>3162903</v>
      </c>
    </row>
    <row r="458" spans="1:15" x14ac:dyDescent="0.25">
      <c r="A458">
        <v>457</v>
      </c>
      <c r="B458">
        <v>17</v>
      </c>
      <c r="C458">
        <v>26</v>
      </c>
      <c r="D458">
        <v>0</v>
      </c>
      <c r="E458">
        <v>11</v>
      </c>
      <c r="F458">
        <v>0</v>
      </c>
      <c r="G458">
        <v>0</v>
      </c>
      <c r="H458">
        <v>0</v>
      </c>
      <c r="I458">
        <v>405.14023420000001</v>
      </c>
      <c r="J458">
        <v>2003117</v>
      </c>
      <c r="K458">
        <v>1884691</v>
      </c>
      <c r="L458">
        <v>1729436</v>
      </c>
      <c r="M458" t="s">
        <v>14</v>
      </c>
      <c r="N458" t="s">
        <v>14</v>
      </c>
      <c r="O458" t="s">
        <v>14</v>
      </c>
    </row>
    <row r="459" spans="1:15" x14ac:dyDescent="0.25">
      <c r="A459">
        <v>458</v>
      </c>
      <c r="B459">
        <v>17</v>
      </c>
      <c r="C459">
        <v>26</v>
      </c>
      <c r="D459">
        <v>0</v>
      </c>
      <c r="E459">
        <v>12</v>
      </c>
      <c r="F459">
        <v>0</v>
      </c>
      <c r="G459">
        <v>0</v>
      </c>
      <c r="H459">
        <v>0</v>
      </c>
      <c r="I459">
        <v>421.13514880000002</v>
      </c>
      <c r="J459">
        <v>2059951</v>
      </c>
      <c r="K459">
        <v>1887379</v>
      </c>
      <c r="L459">
        <v>1829053</v>
      </c>
      <c r="M459" t="s">
        <v>14</v>
      </c>
      <c r="N459" t="s">
        <v>14</v>
      </c>
      <c r="O459" t="s">
        <v>14</v>
      </c>
    </row>
    <row r="460" spans="1:15" x14ac:dyDescent="0.25">
      <c r="A460">
        <v>459</v>
      </c>
      <c r="B460">
        <v>17</v>
      </c>
      <c r="C460">
        <v>26</v>
      </c>
      <c r="D460">
        <v>0</v>
      </c>
      <c r="E460">
        <v>13</v>
      </c>
      <c r="F460">
        <v>0</v>
      </c>
      <c r="G460">
        <v>0</v>
      </c>
      <c r="H460">
        <v>0</v>
      </c>
      <c r="I460">
        <v>437.13006339999998</v>
      </c>
      <c r="J460">
        <v>2318682</v>
      </c>
      <c r="K460">
        <v>2225748</v>
      </c>
      <c r="L460">
        <v>1715273</v>
      </c>
      <c r="M460" t="s">
        <v>14</v>
      </c>
      <c r="N460" t="s">
        <v>14</v>
      </c>
      <c r="O460" t="s">
        <v>14</v>
      </c>
    </row>
    <row r="461" spans="1:15" x14ac:dyDescent="0.25">
      <c r="A461">
        <v>460</v>
      </c>
      <c r="B461">
        <v>17</v>
      </c>
      <c r="C461">
        <v>26</v>
      </c>
      <c r="D461">
        <v>0</v>
      </c>
      <c r="E461">
        <v>14</v>
      </c>
      <c r="F461">
        <v>0</v>
      </c>
      <c r="G461">
        <v>0</v>
      </c>
      <c r="H461">
        <v>0</v>
      </c>
      <c r="I461">
        <v>453.124978</v>
      </c>
      <c r="J461">
        <v>5246261</v>
      </c>
      <c r="K461">
        <v>4987023</v>
      </c>
      <c r="L461">
        <v>4363269</v>
      </c>
      <c r="M461">
        <v>4802702</v>
      </c>
      <c r="N461">
        <v>4765336</v>
      </c>
      <c r="O461">
        <v>3782227</v>
      </c>
    </row>
    <row r="462" spans="1:15" x14ac:dyDescent="0.25">
      <c r="A462">
        <v>461</v>
      </c>
      <c r="B462">
        <v>17</v>
      </c>
      <c r="C462">
        <v>26</v>
      </c>
      <c r="D462">
        <v>0</v>
      </c>
      <c r="E462">
        <v>15</v>
      </c>
      <c r="F462">
        <v>0</v>
      </c>
      <c r="G462">
        <v>0</v>
      </c>
      <c r="H462">
        <v>0</v>
      </c>
      <c r="I462">
        <v>469.11989260000001</v>
      </c>
      <c r="J462">
        <v>2792074</v>
      </c>
      <c r="K462">
        <v>2777178</v>
      </c>
      <c r="L462">
        <v>2805652</v>
      </c>
      <c r="M462">
        <v>1566339</v>
      </c>
      <c r="N462">
        <v>1758499</v>
      </c>
      <c r="O462">
        <v>1755384</v>
      </c>
    </row>
    <row r="463" spans="1:15" x14ac:dyDescent="0.25">
      <c r="A463">
        <v>462</v>
      </c>
      <c r="B463">
        <v>17</v>
      </c>
      <c r="C463">
        <v>26</v>
      </c>
      <c r="D463">
        <v>4</v>
      </c>
      <c r="E463">
        <v>7</v>
      </c>
      <c r="F463">
        <v>0</v>
      </c>
      <c r="G463">
        <v>0</v>
      </c>
      <c r="H463">
        <v>0</v>
      </c>
      <c r="I463">
        <v>397.1728718</v>
      </c>
      <c r="J463">
        <v>2431443</v>
      </c>
      <c r="K463">
        <v>2191901</v>
      </c>
      <c r="L463">
        <v>2151900</v>
      </c>
      <c r="M463">
        <v>3210687</v>
      </c>
      <c r="N463">
        <v>3435953</v>
      </c>
      <c r="O463">
        <v>2789425</v>
      </c>
    </row>
    <row r="464" spans="1:15" x14ac:dyDescent="0.25">
      <c r="A464">
        <v>463</v>
      </c>
      <c r="B464">
        <v>17</v>
      </c>
      <c r="C464">
        <v>26</v>
      </c>
      <c r="D464">
        <v>4</v>
      </c>
      <c r="E464">
        <v>8</v>
      </c>
      <c r="F464">
        <v>0</v>
      </c>
      <c r="G464">
        <v>0</v>
      </c>
      <c r="H464">
        <v>0</v>
      </c>
      <c r="I464">
        <v>413.16778640000001</v>
      </c>
      <c r="J464">
        <v>3042929</v>
      </c>
      <c r="K464">
        <v>2586655</v>
      </c>
      <c r="L464">
        <v>2543388</v>
      </c>
      <c r="M464">
        <v>3030819</v>
      </c>
      <c r="N464">
        <v>3620875</v>
      </c>
      <c r="O464">
        <v>2634143</v>
      </c>
    </row>
    <row r="465" spans="1:15" x14ac:dyDescent="0.25">
      <c r="A465">
        <v>464</v>
      </c>
      <c r="B465">
        <v>17</v>
      </c>
      <c r="C465">
        <v>27</v>
      </c>
      <c r="D465">
        <v>2</v>
      </c>
      <c r="E465">
        <v>11</v>
      </c>
      <c r="F465">
        <v>0</v>
      </c>
      <c r="G465">
        <v>1</v>
      </c>
      <c r="H465">
        <v>0</v>
      </c>
      <c r="I465">
        <v>465.1279687</v>
      </c>
      <c r="J465">
        <v>3837232</v>
      </c>
      <c r="K465">
        <v>4028069</v>
      </c>
      <c r="L465">
        <v>3435618</v>
      </c>
      <c r="M465">
        <v>3809955</v>
      </c>
      <c r="N465">
        <v>4369710</v>
      </c>
      <c r="O465">
        <v>3736589</v>
      </c>
    </row>
    <row r="466" spans="1:15" x14ac:dyDescent="0.25">
      <c r="A466">
        <v>465</v>
      </c>
      <c r="B466">
        <v>17</v>
      </c>
      <c r="C466">
        <v>27</v>
      </c>
      <c r="D466">
        <v>3</v>
      </c>
      <c r="E466">
        <v>6</v>
      </c>
      <c r="F466">
        <v>0</v>
      </c>
      <c r="G466">
        <v>0</v>
      </c>
      <c r="H466">
        <v>0</v>
      </c>
      <c r="I466">
        <v>368.18270819999998</v>
      </c>
      <c r="J466">
        <v>2737619</v>
      </c>
      <c r="K466">
        <v>2330067</v>
      </c>
      <c r="L466">
        <v>2263595</v>
      </c>
      <c r="M466">
        <v>3871245</v>
      </c>
      <c r="N466">
        <v>4445627</v>
      </c>
      <c r="O466">
        <v>3727039</v>
      </c>
    </row>
    <row r="467" spans="1:15" x14ac:dyDescent="0.25">
      <c r="A467">
        <v>466</v>
      </c>
      <c r="B467">
        <v>17</v>
      </c>
      <c r="C467">
        <v>27</v>
      </c>
      <c r="D467">
        <v>3</v>
      </c>
      <c r="E467">
        <v>7</v>
      </c>
      <c r="F467">
        <v>0</v>
      </c>
      <c r="G467">
        <v>0</v>
      </c>
      <c r="H467">
        <v>0</v>
      </c>
      <c r="I467">
        <v>384.17762279999999</v>
      </c>
      <c r="J467">
        <v>2887734</v>
      </c>
      <c r="K467">
        <v>2977805</v>
      </c>
      <c r="L467">
        <v>3355520</v>
      </c>
      <c r="M467">
        <v>4906343</v>
      </c>
      <c r="N467">
        <v>5361404</v>
      </c>
      <c r="O467">
        <v>5302024</v>
      </c>
    </row>
    <row r="468" spans="1:15" x14ac:dyDescent="0.25">
      <c r="A468">
        <v>467</v>
      </c>
      <c r="B468">
        <v>17</v>
      </c>
      <c r="C468">
        <v>27</v>
      </c>
      <c r="D468">
        <v>3</v>
      </c>
      <c r="E468">
        <v>8</v>
      </c>
      <c r="F468">
        <v>0</v>
      </c>
      <c r="G468">
        <v>0</v>
      </c>
      <c r="H468">
        <v>0</v>
      </c>
      <c r="I468">
        <v>400.17253740000001</v>
      </c>
      <c r="J468">
        <v>3602436</v>
      </c>
      <c r="K468">
        <v>3527125</v>
      </c>
      <c r="L468">
        <v>3306379</v>
      </c>
      <c r="M468">
        <v>4405615</v>
      </c>
      <c r="N468">
        <v>3677060</v>
      </c>
      <c r="O468">
        <v>3941773</v>
      </c>
    </row>
    <row r="469" spans="1:15" x14ac:dyDescent="0.25">
      <c r="A469">
        <v>468</v>
      </c>
      <c r="B469">
        <v>17</v>
      </c>
      <c r="C469">
        <v>27</v>
      </c>
      <c r="D469">
        <v>3</v>
      </c>
      <c r="E469">
        <v>9</v>
      </c>
      <c r="F469">
        <v>0</v>
      </c>
      <c r="G469">
        <v>0</v>
      </c>
      <c r="H469">
        <v>0</v>
      </c>
      <c r="I469">
        <v>416.16745200000003</v>
      </c>
      <c r="J469">
        <v>3194986</v>
      </c>
      <c r="K469">
        <v>3213941</v>
      </c>
      <c r="L469">
        <v>2943785</v>
      </c>
      <c r="M469">
        <v>2465088</v>
      </c>
      <c r="N469">
        <v>2201187</v>
      </c>
      <c r="O469">
        <v>1893715</v>
      </c>
    </row>
    <row r="470" spans="1:15" x14ac:dyDescent="0.25">
      <c r="A470">
        <v>469</v>
      </c>
      <c r="B470">
        <v>17</v>
      </c>
      <c r="C470">
        <v>27</v>
      </c>
      <c r="D470">
        <v>5</v>
      </c>
      <c r="E470">
        <v>7</v>
      </c>
      <c r="F470">
        <v>0</v>
      </c>
      <c r="G470">
        <v>0</v>
      </c>
      <c r="H470">
        <v>0</v>
      </c>
      <c r="I470">
        <v>412.18377079999999</v>
      </c>
      <c r="J470" t="s">
        <v>14</v>
      </c>
      <c r="K470" t="s">
        <v>14</v>
      </c>
      <c r="L470" t="s">
        <v>14</v>
      </c>
      <c r="M470">
        <v>1637644</v>
      </c>
      <c r="N470">
        <v>2297313</v>
      </c>
      <c r="O470">
        <v>1733034</v>
      </c>
    </row>
    <row r="471" spans="1:15" x14ac:dyDescent="0.25">
      <c r="A471">
        <v>470</v>
      </c>
      <c r="B471">
        <v>17</v>
      </c>
      <c r="C471">
        <v>28</v>
      </c>
      <c r="D471">
        <v>0</v>
      </c>
      <c r="E471">
        <v>3</v>
      </c>
      <c r="F471">
        <v>1</v>
      </c>
      <c r="G471">
        <v>0</v>
      </c>
      <c r="H471">
        <v>0</v>
      </c>
      <c r="I471">
        <v>311.16863810000001</v>
      </c>
      <c r="J471">
        <v>7463677</v>
      </c>
      <c r="K471">
        <v>6942401</v>
      </c>
      <c r="L471">
        <v>8354593</v>
      </c>
      <c r="M471">
        <v>21191266</v>
      </c>
      <c r="N471">
        <v>31312955</v>
      </c>
      <c r="O471">
        <v>27056916</v>
      </c>
    </row>
    <row r="472" spans="1:15" x14ac:dyDescent="0.25">
      <c r="A472">
        <v>471</v>
      </c>
      <c r="B472">
        <v>17</v>
      </c>
      <c r="C472">
        <v>28</v>
      </c>
      <c r="D472">
        <v>0</v>
      </c>
      <c r="E472">
        <v>5</v>
      </c>
      <c r="F472">
        <v>0</v>
      </c>
      <c r="G472">
        <v>0</v>
      </c>
      <c r="H472">
        <v>0</v>
      </c>
      <c r="I472">
        <v>311.18639660000002</v>
      </c>
      <c r="J472" t="s">
        <v>14</v>
      </c>
      <c r="K472" t="s">
        <v>14</v>
      </c>
      <c r="L472" t="s">
        <v>14</v>
      </c>
      <c r="M472">
        <v>2440805</v>
      </c>
      <c r="N472">
        <v>2960958</v>
      </c>
      <c r="O472">
        <v>2588951</v>
      </c>
    </row>
    <row r="473" spans="1:15" x14ac:dyDescent="0.25">
      <c r="A473">
        <v>472</v>
      </c>
      <c r="B473">
        <v>17</v>
      </c>
      <c r="C473">
        <v>28</v>
      </c>
      <c r="D473">
        <v>0</v>
      </c>
      <c r="E473">
        <v>6</v>
      </c>
      <c r="F473">
        <v>0</v>
      </c>
      <c r="G473">
        <v>0</v>
      </c>
      <c r="H473">
        <v>0</v>
      </c>
      <c r="I473">
        <v>327.18131119999998</v>
      </c>
      <c r="J473">
        <v>3897548</v>
      </c>
      <c r="K473">
        <v>4465590</v>
      </c>
      <c r="L473">
        <v>3724478</v>
      </c>
      <c r="M473">
        <v>7776005</v>
      </c>
      <c r="N473">
        <v>8071047</v>
      </c>
      <c r="O473">
        <v>7548769</v>
      </c>
    </row>
    <row r="474" spans="1:15" x14ac:dyDescent="0.25">
      <c r="A474">
        <v>473</v>
      </c>
      <c r="B474">
        <v>17</v>
      </c>
      <c r="C474">
        <v>28</v>
      </c>
      <c r="D474">
        <v>0</v>
      </c>
      <c r="E474">
        <v>7</v>
      </c>
      <c r="F474">
        <v>0</v>
      </c>
      <c r="G474">
        <v>0</v>
      </c>
      <c r="H474">
        <v>0</v>
      </c>
      <c r="I474">
        <v>343.1762258</v>
      </c>
      <c r="J474">
        <v>6413199</v>
      </c>
      <c r="K474">
        <v>6748002</v>
      </c>
      <c r="L474">
        <v>5888385</v>
      </c>
      <c r="M474">
        <v>11206334</v>
      </c>
      <c r="N474">
        <v>11384264</v>
      </c>
      <c r="O474">
        <v>10219153</v>
      </c>
    </row>
    <row r="475" spans="1:15" x14ac:dyDescent="0.25">
      <c r="A475">
        <v>474</v>
      </c>
      <c r="B475">
        <v>17</v>
      </c>
      <c r="C475">
        <v>28</v>
      </c>
      <c r="D475">
        <v>0</v>
      </c>
      <c r="E475">
        <v>8</v>
      </c>
      <c r="F475">
        <v>0</v>
      </c>
      <c r="G475">
        <v>0</v>
      </c>
      <c r="H475">
        <v>0</v>
      </c>
      <c r="I475">
        <v>359.17114040000001</v>
      </c>
      <c r="J475">
        <v>7305349</v>
      </c>
      <c r="K475">
        <v>8609783</v>
      </c>
      <c r="L475">
        <v>8135552</v>
      </c>
      <c r="M475">
        <v>12069190</v>
      </c>
      <c r="N475">
        <v>13125446</v>
      </c>
      <c r="O475">
        <v>9662573</v>
      </c>
    </row>
    <row r="476" spans="1:15" x14ac:dyDescent="0.25">
      <c r="A476">
        <v>475</v>
      </c>
      <c r="B476">
        <v>17</v>
      </c>
      <c r="C476">
        <v>28</v>
      </c>
      <c r="D476">
        <v>0</v>
      </c>
      <c r="E476">
        <v>9</v>
      </c>
      <c r="F476">
        <v>0</v>
      </c>
      <c r="G476">
        <v>0</v>
      </c>
      <c r="H476">
        <v>0</v>
      </c>
      <c r="I476">
        <v>375.16605499999997</v>
      </c>
      <c r="J476">
        <v>6053896</v>
      </c>
      <c r="K476">
        <v>5805375</v>
      </c>
      <c r="L476">
        <v>5913124</v>
      </c>
      <c r="M476">
        <v>8129549</v>
      </c>
      <c r="N476">
        <v>7692702</v>
      </c>
      <c r="O476">
        <v>7799380</v>
      </c>
    </row>
    <row r="477" spans="1:15" x14ac:dyDescent="0.25">
      <c r="A477">
        <v>476</v>
      </c>
      <c r="B477">
        <v>17</v>
      </c>
      <c r="C477">
        <v>28</v>
      </c>
      <c r="D477">
        <v>0</v>
      </c>
      <c r="E477">
        <v>9</v>
      </c>
      <c r="F477">
        <v>1</v>
      </c>
      <c r="G477">
        <v>0</v>
      </c>
      <c r="H477">
        <v>0</v>
      </c>
      <c r="I477">
        <v>407.13812569999999</v>
      </c>
      <c r="J477" t="s">
        <v>14</v>
      </c>
      <c r="K477" t="s">
        <v>14</v>
      </c>
      <c r="L477" t="s">
        <v>14</v>
      </c>
      <c r="M477">
        <v>4371488</v>
      </c>
      <c r="N477">
        <v>3468443</v>
      </c>
      <c r="O477">
        <v>3612008</v>
      </c>
    </row>
    <row r="478" spans="1:15" x14ac:dyDescent="0.25">
      <c r="A478">
        <v>477</v>
      </c>
      <c r="B478">
        <v>17</v>
      </c>
      <c r="C478">
        <v>28</v>
      </c>
      <c r="D478">
        <v>0</v>
      </c>
      <c r="E478">
        <v>10</v>
      </c>
      <c r="F478">
        <v>0</v>
      </c>
      <c r="G478">
        <v>0</v>
      </c>
      <c r="H478">
        <v>0</v>
      </c>
      <c r="I478">
        <v>391.16096959999999</v>
      </c>
      <c r="J478">
        <v>3756100</v>
      </c>
      <c r="K478">
        <v>3897327</v>
      </c>
      <c r="L478">
        <v>4059554</v>
      </c>
      <c r="M478">
        <v>4759429</v>
      </c>
      <c r="N478">
        <v>4660543</v>
      </c>
      <c r="O478">
        <v>3970190</v>
      </c>
    </row>
    <row r="479" spans="1:15" x14ac:dyDescent="0.25">
      <c r="A479">
        <v>478</v>
      </c>
      <c r="B479">
        <v>17</v>
      </c>
      <c r="C479">
        <v>28</v>
      </c>
      <c r="D479">
        <v>0</v>
      </c>
      <c r="E479">
        <v>11</v>
      </c>
      <c r="F479">
        <v>0</v>
      </c>
      <c r="G479">
        <v>0</v>
      </c>
      <c r="H479">
        <v>0</v>
      </c>
      <c r="I479">
        <v>407.1558842</v>
      </c>
      <c r="J479">
        <v>1803366</v>
      </c>
      <c r="K479">
        <v>2158274</v>
      </c>
      <c r="L479">
        <v>2034737</v>
      </c>
      <c r="M479">
        <v>3050017</v>
      </c>
      <c r="N479">
        <v>2908317</v>
      </c>
      <c r="O479">
        <v>2524521</v>
      </c>
    </row>
    <row r="480" spans="1:15" x14ac:dyDescent="0.25">
      <c r="A480">
        <v>479</v>
      </c>
      <c r="B480">
        <v>17</v>
      </c>
      <c r="C480">
        <v>28</v>
      </c>
      <c r="D480">
        <v>0</v>
      </c>
      <c r="E480">
        <v>12</v>
      </c>
      <c r="F480">
        <v>0</v>
      </c>
      <c r="G480">
        <v>0</v>
      </c>
      <c r="H480">
        <v>0</v>
      </c>
      <c r="I480">
        <v>423.15079880000002</v>
      </c>
      <c r="J480">
        <v>2412333</v>
      </c>
      <c r="K480">
        <v>2205308</v>
      </c>
      <c r="L480">
        <v>2636392</v>
      </c>
      <c r="M480">
        <v>3683508</v>
      </c>
      <c r="N480">
        <v>3352681</v>
      </c>
      <c r="O480">
        <v>3470796</v>
      </c>
    </row>
    <row r="481" spans="1:15" x14ac:dyDescent="0.25">
      <c r="A481">
        <v>480</v>
      </c>
      <c r="B481">
        <v>17</v>
      </c>
      <c r="C481">
        <v>28</v>
      </c>
      <c r="D481">
        <v>0</v>
      </c>
      <c r="E481">
        <v>13</v>
      </c>
      <c r="F481">
        <v>0</v>
      </c>
      <c r="G481">
        <v>0</v>
      </c>
      <c r="H481">
        <v>0</v>
      </c>
      <c r="I481">
        <v>439.14571339999998</v>
      </c>
      <c r="J481">
        <v>4686927</v>
      </c>
      <c r="K481">
        <v>5376991</v>
      </c>
      <c r="L481">
        <v>5316996</v>
      </c>
      <c r="M481">
        <v>7915696</v>
      </c>
      <c r="N481">
        <v>7541182</v>
      </c>
      <c r="O481">
        <v>7288758</v>
      </c>
    </row>
    <row r="482" spans="1:15" x14ac:dyDescent="0.25">
      <c r="A482">
        <v>481</v>
      </c>
      <c r="B482">
        <v>17</v>
      </c>
      <c r="C482">
        <v>28</v>
      </c>
      <c r="D482">
        <v>0</v>
      </c>
      <c r="E482">
        <v>14</v>
      </c>
      <c r="F482">
        <v>0</v>
      </c>
      <c r="G482">
        <v>0</v>
      </c>
      <c r="H482">
        <v>0</v>
      </c>
      <c r="I482">
        <v>455.14062799999999</v>
      </c>
      <c r="J482">
        <v>10596436</v>
      </c>
      <c r="K482">
        <v>12307491</v>
      </c>
      <c r="L482">
        <v>10486603</v>
      </c>
      <c r="M482">
        <v>9012244</v>
      </c>
      <c r="N482">
        <v>8730171</v>
      </c>
      <c r="O482">
        <v>7864764</v>
      </c>
    </row>
    <row r="483" spans="1:15" x14ac:dyDescent="0.25">
      <c r="A483">
        <v>482</v>
      </c>
      <c r="B483">
        <v>17</v>
      </c>
      <c r="C483">
        <v>28</v>
      </c>
      <c r="D483">
        <v>0</v>
      </c>
      <c r="E483">
        <v>15</v>
      </c>
      <c r="F483">
        <v>0</v>
      </c>
      <c r="G483">
        <v>0</v>
      </c>
      <c r="H483">
        <v>0</v>
      </c>
      <c r="I483">
        <v>471.13554260000001</v>
      </c>
      <c r="J483">
        <v>7478356</v>
      </c>
      <c r="K483">
        <v>8641091</v>
      </c>
      <c r="L483">
        <v>7059263</v>
      </c>
      <c r="M483">
        <v>4679305</v>
      </c>
      <c r="N483">
        <v>5480751</v>
      </c>
      <c r="O483">
        <v>4276234</v>
      </c>
    </row>
    <row r="484" spans="1:15" x14ac:dyDescent="0.25">
      <c r="A484">
        <v>483</v>
      </c>
      <c r="B484">
        <v>17</v>
      </c>
      <c r="C484">
        <v>28</v>
      </c>
      <c r="D484">
        <v>0</v>
      </c>
      <c r="E484">
        <v>16</v>
      </c>
      <c r="F484">
        <v>0</v>
      </c>
      <c r="G484">
        <v>0</v>
      </c>
      <c r="H484">
        <v>0</v>
      </c>
      <c r="I484">
        <v>487.13045720000002</v>
      </c>
      <c r="J484">
        <v>2262761</v>
      </c>
      <c r="K484">
        <v>2148008</v>
      </c>
      <c r="L484">
        <v>2207252</v>
      </c>
      <c r="M484" t="s">
        <v>14</v>
      </c>
      <c r="N484" t="s">
        <v>14</v>
      </c>
      <c r="O484" t="s">
        <v>14</v>
      </c>
    </row>
    <row r="485" spans="1:15" x14ac:dyDescent="0.25">
      <c r="A485">
        <v>484</v>
      </c>
      <c r="B485">
        <v>17</v>
      </c>
      <c r="C485">
        <v>28</v>
      </c>
      <c r="D485">
        <v>4</v>
      </c>
      <c r="E485">
        <v>6</v>
      </c>
      <c r="F485">
        <v>0</v>
      </c>
      <c r="G485">
        <v>0</v>
      </c>
      <c r="H485">
        <v>0</v>
      </c>
      <c r="I485">
        <v>383.19360719999997</v>
      </c>
      <c r="J485">
        <v>3090678</v>
      </c>
      <c r="K485">
        <v>2852134</v>
      </c>
      <c r="L485">
        <v>2570892</v>
      </c>
      <c r="M485">
        <v>4564084</v>
      </c>
      <c r="N485">
        <v>4663814</v>
      </c>
      <c r="O485">
        <v>3804713</v>
      </c>
    </row>
    <row r="486" spans="1:15" x14ac:dyDescent="0.25">
      <c r="A486">
        <v>485</v>
      </c>
      <c r="B486">
        <v>17</v>
      </c>
      <c r="C486">
        <v>28</v>
      </c>
      <c r="D486">
        <v>4</v>
      </c>
      <c r="E486">
        <v>7</v>
      </c>
      <c r="F486">
        <v>0</v>
      </c>
      <c r="G486">
        <v>0</v>
      </c>
      <c r="H486">
        <v>0</v>
      </c>
      <c r="I486">
        <v>399.18852179999999</v>
      </c>
      <c r="J486">
        <v>6063960</v>
      </c>
      <c r="K486">
        <v>5945676</v>
      </c>
      <c r="L486">
        <v>5568262</v>
      </c>
      <c r="M486">
        <v>8671466</v>
      </c>
      <c r="N486">
        <v>9264883</v>
      </c>
      <c r="O486">
        <v>8617252</v>
      </c>
    </row>
    <row r="487" spans="1:15" x14ac:dyDescent="0.25">
      <c r="A487">
        <v>486</v>
      </c>
      <c r="B487">
        <v>17</v>
      </c>
      <c r="C487">
        <v>28</v>
      </c>
      <c r="D487">
        <v>4</v>
      </c>
      <c r="E487">
        <v>8</v>
      </c>
      <c r="F487">
        <v>0</v>
      </c>
      <c r="G487">
        <v>0</v>
      </c>
      <c r="H487">
        <v>0</v>
      </c>
      <c r="I487">
        <v>415.18343640000001</v>
      </c>
      <c r="J487">
        <v>4189302</v>
      </c>
      <c r="K487">
        <v>4079199</v>
      </c>
      <c r="L487">
        <v>4296492</v>
      </c>
      <c r="M487">
        <v>4930877</v>
      </c>
      <c r="N487">
        <v>5364812</v>
      </c>
      <c r="O487">
        <v>4390770</v>
      </c>
    </row>
    <row r="488" spans="1:15" x14ac:dyDescent="0.25">
      <c r="A488">
        <v>487</v>
      </c>
      <c r="B488">
        <v>17</v>
      </c>
      <c r="C488">
        <v>28</v>
      </c>
      <c r="D488">
        <v>4</v>
      </c>
      <c r="E488">
        <v>9</v>
      </c>
      <c r="F488">
        <v>0</v>
      </c>
      <c r="G488">
        <v>0</v>
      </c>
      <c r="H488">
        <v>0</v>
      </c>
      <c r="I488">
        <v>431.17835100000002</v>
      </c>
      <c r="J488">
        <v>2104375</v>
      </c>
      <c r="K488">
        <v>2177923</v>
      </c>
      <c r="L488">
        <v>1912411</v>
      </c>
      <c r="M488">
        <v>1988867</v>
      </c>
      <c r="N488">
        <v>1725287</v>
      </c>
      <c r="O488">
        <v>2032388</v>
      </c>
    </row>
    <row r="489" spans="1:15" x14ac:dyDescent="0.25">
      <c r="A489">
        <v>488</v>
      </c>
      <c r="B489">
        <v>17</v>
      </c>
      <c r="C489">
        <v>29</v>
      </c>
      <c r="D489">
        <v>3</v>
      </c>
      <c r="E489">
        <v>5</v>
      </c>
      <c r="F489">
        <v>0</v>
      </c>
      <c r="G489">
        <v>0</v>
      </c>
      <c r="H489">
        <v>0</v>
      </c>
      <c r="I489">
        <v>354.20344360000001</v>
      </c>
      <c r="J489">
        <v>5563767</v>
      </c>
      <c r="K489">
        <v>5440151</v>
      </c>
      <c r="L489">
        <v>5674410</v>
      </c>
      <c r="M489">
        <v>10171219</v>
      </c>
      <c r="N489">
        <v>12034453</v>
      </c>
      <c r="O489">
        <v>9788084</v>
      </c>
    </row>
    <row r="490" spans="1:15" x14ac:dyDescent="0.25">
      <c r="A490">
        <v>489</v>
      </c>
      <c r="B490">
        <v>17</v>
      </c>
      <c r="C490">
        <v>29</v>
      </c>
      <c r="D490">
        <v>3</v>
      </c>
      <c r="E490">
        <v>6</v>
      </c>
      <c r="F490">
        <v>0</v>
      </c>
      <c r="G490">
        <v>0</v>
      </c>
      <c r="H490">
        <v>0</v>
      </c>
      <c r="I490">
        <v>370.19835819999997</v>
      </c>
      <c r="J490">
        <v>5297359</v>
      </c>
      <c r="K490">
        <v>5164033</v>
      </c>
      <c r="L490">
        <v>4532355</v>
      </c>
      <c r="M490">
        <v>8998504</v>
      </c>
      <c r="N490">
        <v>11314187</v>
      </c>
      <c r="O490">
        <v>9340157</v>
      </c>
    </row>
    <row r="491" spans="1:15" x14ac:dyDescent="0.25">
      <c r="A491">
        <v>490</v>
      </c>
      <c r="B491">
        <v>17</v>
      </c>
      <c r="C491">
        <v>29</v>
      </c>
      <c r="D491">
        <v>3</v>
      </c>
      <c r="E491">
        <v>7</v>
      </c>
      <c r="F491">
        <v>0</v>
      </c>
      <c r="G491">
        <v>0</v>
      </c>
      <c r="H491">
        <v>0</v>
      </c>
      <c r="I491">
        <v>386.19327279999999</v>
      </c>
      <c r="J491">
        <v>4221615</v>
      </c>
      <c r="K491">
        <v>3820505</v>
      </c>
      <c r="L491">
        <v>3438435</v>
      </c>
      <c r="M491">
        <v>6956873</v>
      </c>
      <c r="N491">
        <v>6931686</v>
      </c>
      <c r="O491">
        <v>6681793</v>
      </c>
    </row>
    <row r="492" spans="1:15" x14ac:dyDescent="0.25">
      <c r="A492">
        <v>491</v>
      </c>
      <c r="B492">
        <v>17</v>
      </c>
      <c r="C492">
        <v>29</v>
      </c>
      <c r="D492">
        <v>3</v>
      </c>
      <c r="E492">
        <v>8</v>
      </c>
      <c r="F492">
        <v>0</v>
      </c>
      <c r="G492">
        <v>0</v>
      </c>
      <c r="H492">
        <v>0</v>
      </c>
      <c r="I492">
        <v>402.1881874</v>
      </c>
      <c r="J492">
        <v>2600768</v>
      </c>
      <c r="K492">
        <v>2006742</v>
      </c>
      <c r="L492">
        <v>1867902</v>
      </c>
      <c r="M492">
        <v>3258469</v>
      </c>
      <c r="N492">
        <v>3382420</v>
      </c>
      <c r="O492">
        <v>2886216</v>
      </c>
    </row>
    <row r="493" spans="1:15" x14ac:dyDescent="0.25">
      <c r="A493">
        <v>492</v>
      </c>
      <c r="B493">
        <v>17</v>
      </c>
      <c r="C493">
        <v>29</v>
      </c>
      <c r="D493">
        <v>5</v>
      </c>
      <c r="E493">
        <v>6</v>
      </c>
      <c r="F493">
        <v>0</v>
      </c>
      <c r="G493">
        <v>0</v>
      </c>
      <c r="H493">
        <v>0</v>
      </c>
      <c r="I493">
        <v>398.20450620000003</v>
      </c>
      <c r="J493" t="s">
        <v>14</v>
      </c>
      <c r="K493" t="s">
        <v>14</v>
      </c>
      <c r="L493" t="s">
        <v>14</v>
      </c>
      <c r="M493">
        <v>1856861</v>
      </c>
      <c r="N493">
        <v>2047577</v>
      </c>
      <c r="O493">
        <v>1977010</v>
      </c>
    </row>
    <row r="494" spans="1:15" x14ac:dyDescent="0.25">
      <c r="A494">
        <v>493</v>
      </c>
      <c r="B494">
        <v>17</v>
      </c>
      <c r="C494">
        <v>29</v>
      </c>
      <c r="D494">
        <v>5</v>
      </c>
      <c r="E494">
        <v>7</v>
      </c>
      <c r="F494">
        <v>0</v>
      </c>
      <c r="G494">
        <v>0</v>
      </c>
      <c r="H494">
        <v>0</v>
      </c>
      <c r="I494">
        <v>414.19942079999998</v>
      </c>
      <c r="J494" t="s">
        <v>14</v>
      </c>
      <c r="K494" t="s">
        <v>14</v>
      </c>
      <c r="L494" t="s">
        <v>14</v>
      </c>
      <c r="M494">
        <v>1816116</v>
      </c>
      <c r="N494">
        <v>1627696</v>
      </c>
      <c r="O494">
        <v>1583500</v>
      </c>
    </row>
    <row r="495" spans="1:15" x14ac:dyDescent="0.25">
      <c r="A495">
        <v>494</v>
      </c>
      <c r="B495">
        <v>17</v>
      </c>
      <c r="C495">
        <v>30</v>
      </c>
      <c r="D495">
        <v>0</v>
      </c>
      <c r="E495">
        <v>5</v>
      </c>
      <c r="F495">
        <v>0</v>
      </c>
      <c r="G495">
        <v>0</v>
      </c>
      <c r="H495">
        <v>0</v>
      </c>
      <c r="I495">
        <v>313.20204660000002</v>
      </c>
      <c r="J495" t="s">
        <v>14</v>
      </c>
      <c r="K495" t="s">
        <v>14</v>
      </c>
      <c r="L495" t="s">
        <v>14</v>
      </c>
      <c r="M495">
        <v>2051793</v>
      </c>
      <c r="N495">
        <v>2318726</v>
      </c>
      <c r="O495">
        <v>1867899</v>
      </c>
    </row>
    <row r="496" spans="1:15" x14ac:dyDescent="0.25">
      <c r="A496">
        <v>495</v>
      </c>
      <c r="B496">
        <v>17</v>
      </c>
      <c r="C496">
        <v>30</v>
      </c>
      <c r="D496">
        <v>0</v>
      </c>
      <c r="E496">
        <v>6</v>
      </c>
      <c r="F496">
        <v>0</v>
      </c>
      <c r="G496">
        <v>0</v>
      </c>
      <c r="H496">
        <v>0</v>
      </c>
      <c r="I496">
        <v>329.19696119999998</v>
      </c>
      <c r="J496">
        <v>3642968</v>
      </c>
      <c r="K496">
        <v>4101958</v>
      </c>
      <c r="L496">
        <v>3791467</v>
      </c>
      <c r="M496">
        <v>6966484</v>
      </c>
      <c r="N496">
        <v>7825701</v>
      </c>
      <c r="O496">
        <v>6867233</v>
      </c>
    </row>
    <row r="497" spans="1:15" x14ac:dyDescent="0.25">
      <c r="A497">
        <v>496</v>
      </c>
      <c r="B497">
        <v>17</v>
      </c>
      <c r="C497">
        <v>30</v>
      </c>
      <c r="D497">
        <v>0</v>
      </c>
      <c r="E497">
        <v>7</v>
      </c>
      <c r="F497">
        <v>0</v>
      </c>
      <c r="G497">
        <v>0</v>
      </c>
      <c r="H497">
        <v>0</v>
      </c>
      <c r="I497">
        <v>345.19187579999999</v>
      </c>
      <c r="J497">
        <v>3896285</v>
      </c>
      <c r="K497">
        <v>4658516</v>
      </c>
      <c r="L497">
        <v>4284316</v>
      </c>
      <c r="M497">
        <v>7466226</v>
      </c>
      <c r="N497">
        <v>7367634</v>
      </c>
      <c r="O497">
        <v>6656177</v>
      </c>
    </row>
    <row r="498" spans="1:15" x14ac:dyDescent="0.25">
      <c r="A498">
        <v>497</v>
      </c>
      <c r="B498">
        <v>17</v>
      </c>
      <c r="C498">
        <v>30</v>
      </c>
      <c r="D498">
        <v>0</v>
      </c>
      <c r="E498">
        <v>8</v>
      </c>
      <c r="F498">
        <v>0</v>
      </c>
      <c r="G498">
        <v>0</v>
      </c>
      <c r="H498">
        <v>0</v>
      </c>
      <c r="I498">
        <v>361.18679040000001</v>
      </c>
      <c r="J498">
        <v>5333878</v>
      </c>
      <c r="K498">
        <v>5072428</v>
      </c>
      <c r="L498">
        <v>4858341</v>
      </c>
      <c r="M498">
        <v>8534963</v>
      </c>
      <c r="N498">
        <v>8116636</v>
      </c>
      <c r="O498">
        <v>8002242</v>
      </c>
    </row>
    <row r="499" spans="1:15" x14ac:dyDescent="0.25">
      <c r="A499">
        <v>498</v>
      </c>
      <c r="B499">
        <v>17</v>
      </c>
      <c r="C499">
        <v>30</v>
      </c>
      <c r="D499">
        <v>0</v>
      </c>
      <c r="E499">
        <v>8</v>
      </c>
      <c r="F499">
        <v>1</v>
      </c>
      <c r="G499">
        <v>0</v>
      </c>
      <c r="H499">
        <v>0</v>
      </c>
      <c r="I499">
        <v>393.15886110000002</v>
      </c>
      <c r="J499" t="s">
        <v>14</v>
      </c>
      <c r="K499" t="s">
        <v>14</v>
      </c>
      <c r="L499" t="s">
        <v>14</v>
      </c>
      <c r="M499">
        <v>2897163</v>
      </c>
      <c r="N499">
        <v>2207445</v>
      </c>
      <c r="O499">
        <v>2297059</v>
      </c>
    </row>
    <row r="500" spans="1:15" x14ac:dyDescent="0.25">
      <c r="A500">
        <v>499</v>
      </c>
      <c r="B500">
        <v>17</v>
      </c>
      <c r="C500">
        <v>30</v>
      </c>
      <c r="D500">
        <v>0</v>
      </c>
      <c r="E500">
        <v>9</v>
      </c>
      <c r="F500">
        <v>0</v>
      </c>
      <c r="G500">
        <v>0</v>
      </c>
      <c r="H500">
        <v>0</v>
      </c>
      <c r="I500">
        <v>377.18170500000002</v>
      </c>
      <c r="J500">
        <v>3893986</v>
      </c>
      <c r="K500">
        <v>4067151</v>
      </c>
      <c r="L500">
        <v>3706969</v>
      </c>
      <c r="M500">
        <v>6179394</v>
      </c>
      <c r="N500">
        <v>6822863</v>
      </c>
      <c r="O500">
        <v>6047846</v>
      </c>
    </row>
    <row r="501" spans="1:15" x14ac:dyDescent="0.25">
      <c r="A501">
        <v>500</v>
      </c>
      <c r="B501">
        <v>17</v>
      </c>
      <c r="C501">
        <v>30</v>
      </c>
      <c r="D501">
        <v>0</v>
      </c>
      <c r="E501">
        <v>10</v>
      </c>
      <c r="F501">
        <v>0</v>
      </c>
      <c r="G501">
        <v>0</v>
      </c>
      <c r="H501">
        <v>0</v>
      </c>
      <c r="I501">
        <v>393.17661959999998</v>
      </c>
      <c r="J501">
        <v>2977353</v>
      </c>
      <c r="K501">
        <v>2934128</v>
      </c>
      <c r="L501">
        <v>2756907</v>
      </c>
      <c r="M501">
        <v>5168398</v>
      </c>
      <c r="N501">
        <v>5431000</v>
      </c>
      <c r="O501">
        <v>4878822</v>
      </c>
    </row>
    <row r="502" spans="1:15" x14ac:dyDescent="0.25">
      <c r="A502">
        <v>501</v>
      </c>
      <c r="B502">
        <v>17</v>
      </c>
      <c r="C502">
        <v>30</v>
      </c>
      <c r="D502">
        <v>0</v>
      </c>
      <c r="E502">
        <v>11</v>
      </c>
      <c r="F502">
        <v>0</v>
      </c>
      <c r="G502">
        <v>0</v>
      </c>
      <c r="H502">
        <v>0</v>
      </c>
      <c r="I502">
        <v>409.1715342</v>
      </c>
      <c r="J502">
        <v>2100205</v>
      </c>
      <c r="K502">
        <v>2271060</v>
      </c>
      <c r="L502">
        <v>1980577</v>
      </c>
      <c r="M502">
        <v>2975384</v>
      </c>
      <c r="N502">
        <v>3482422</v>
      </c>
      <c r="O502">
        <v>3134365</v>
      </c>
    </row>
    <row r="503" spans="1:15" x14ac:dyDescent="0.25">
      <c r="A503">
        <v>502</v>
      </c>
      <c r="B503">
        <v>17</v>
      </c>
      <c r="C503">
        <v>30</v>
      </c>
      <c r="D503">
        <v>0</v>
      </c>
      <c r="E503">
        <v>12</v>
      </c>
      <c r="F503">
        <v>0</v>
      </c>
      <c r="G503">
        <v>0</v>
      </c>
      <c r="H503">
        <v>0</v>
      </c>
      <c r="I503">
        <v>425.16644880000001</v>
      </c>
      <c r="J503" t="s">
        <v>14</v>
      </c>
      <c r="K503" t="s">
        <v>14</v>
      </c>
      <c r="L503" t="s">
        <v>14</v>
      </c>
      <c r="M503">
        <v>2007134</v>
      </c>
      <c r="N503">
        <v>1609791</v>
      </c>
      <c r="O503">
        <v>2300719</v>
      </c>
    </row>
    <row r="504" spans="1:15" x14ac:dyDescent="0.25">
      <c r="A504">
        <v>503</v>
      </c>
      <c r="B504">
        <v>17</v>
      </c>
      <c r="C504">
        <v>30</v>
      </c>
      <c r="D504">
        <v>0</v>
      </c>
      <c r="E504">
        <v>13</v>
      </c>
      <c r="F504">
        <v>0</v>
      </c>
      <c r="G504">
        <v>0</v>
      </c>
      <c r="H504">
        <v>0</v>
      </c>
      <c r="I504">
        <v>441.16136340000003</v>
      </c>
      <c r="J504">
        <v>2038592</v>
      </c>
      <c r="K504">
        <v>2525029</v>
      </c>
      <c r="L504">
        <v>2416826</v>
      </c>
      <c r="M504">
        <v>4011023</v>
      </c>
      <c r="N504">
        <v>4293958</v>
      </c>
      <c r="O504">
        <v>3285723</v>
      </c>
    </row>
    <row r="505" spans="1:15" x14ac:dyDescent="0.25">
      <c r="A505">
        <v>504</v>
      </c>
      <c r="B505">
        <v>17</v>
      </c>
      <c r="C505">
        <v>30</v>
      </c>
      <c r="D505">
        <v>0</v>
      </c>
      <c r="E505">
        <v>14</v>
      </c>
      <c r="F505">
        <v>0</v>
      </c>
      <c r="G505">
        <v>0</v>
      </c>
      <c r="H505">
        <v>0</v>
      </c>
      <c r="I505">
        <v>457.15627799999999</v>
      </c>
      <c r="J505">
        <v>2057094</v>
      </c>
      <c r="K505">
        <v>2804672</v>
      </c>
      <c r="L505">
        <v>2520731</v>
      </c>
      <c r="M505" t="s">
        <v>14</v>
      </c>
      <c r="N505" t="s">
        <v>14</v>
      </c>
      <c r="O505" t="s">
        <v>14</v>
      </c>
    </row>
    <row r="506" spans="1:15" x14ac:dyDescent="0.25">
      <c r="A506">
        <v>505</v>
      </c>
      <c r="B506">
        <v>17</v>
      </c>
      <c r="C506">
        <v>30</v>
      </c>
      <c r="D506">
        <v>2</v>
      </c>
      <c r="E506">
        <v>3</v>
      </c>
      <c r="F506">
        <v>3</v>
      </c>
      <c r="G506">
        <v>0</v>
      </c>
      <c r="H506">
        <v>0</v>
      </c>
      <c r="I506">
        <v>405.13457749999998</v>
      </c>
      <c r="J506" t="s">
        <v>14</v>
      </c>
      <c r="K506" t="s">
        <v>14</v>
      </c>
      <c r="L506" t="s">
        <v>14</v>
      </c>
      <c r="M506">
        <v>1987464</v>
      </c>
      <c r="N506">
        <v>1865699</v>
      </c>
      <c r="O506">
        <v>2060048</v>
      </c>
    </row>
    <row r="507" spans="1:15" x14ac:dyDescent="0.25">
      <c r="A507">
        <v>506</v>
      </c>
      <c r="B507">
        <v>17</v>
      </c>
      <c r="C507">
        <v>30</v>
      </c>
      <c r="D507">
        <v>2</v>
      </c>
      <c r="E507">
        <v>5</v>
      </c>
      <c r="F507">
        <v>0</v>
      </c>
      <c r="G507">
        <v>0</v>
      </c>
      <c r="H507">
        <v>0</v>
      </c>
      <c r="I507">
        <v>341.20819460000001</v>
      </c>
      <c r="J507" t="s">
        <v>14</v>
      </c>
      <c r="K507" t="s">
        <v>14</v>
      </c>
      <c r="L507" t="s">
        <v>14</v>
      </c>
      <c r="M507">
        <v>1968804</v>
      </c>
      <c r="N507">
        <v>2653145</v>
      </c>
      <c r="O507">
        <v>2182281</v>
      </c>
    </row>
    <row r="508" spans="1:15" x14ac:dyDescent="0.25">
      <c r="A508">
        <v>507</v>
      </c>
      <c r="B508">
        <v>17</v>
      </c>
      <c r="C508">
        <v>30</v>
      </c>
      <c r="D508">
        <v>4</v>
      </c>
      <c r="E508">
        <v>5</v>
      </c>
      <c r="F508">
        <v>0</v>
      </c>
      <c r="G508">
        <v>0</v>
      </c>
      <c r="H508">
        <v>0</v>
      </c>
      <c r="I508">
        <v>369.21434260000001</v>
      </c>
      <c r="J508">
        <v>1827675</v>
      </c>
      <c r="K508">
        <v>1925105</v>
      </c>
      <c r="L508">
        <v>1636191</v>
      </c>
      <c r="M508">
        <v>3487042</v>
      </c>
      <c r="N508">
        <v>3500267</v>
      </c>
      <c r="O508">
        <v>3004902</v>
      </c>
    </row>
    <row r="509" spans="1:15" x14ac:dyDescent="0.25">
      <c r="A509">
        <v>508</v>
      </c>
      <c r="B509">
        <v>17</v>
      </c>
      <c r="C509">
        <v>30</v>
      </c>
      <c r="D509">
        <v>4</v>
      </c>
      <c r="E509">
        <v>6</v>
      </c>
      <c r="F509">
        <v>0</v>
      </c>
      <c r="G509">
        <v>0</v>
      </c>
      <c r="H509">
        <v>0</v>
      </c>
      <c r="I509">
        <v>385.20925720000002</v>
      </c>
      <c r="J509">
        <v>3800445</v>
      </c>
      <c r="K509">
        <v>4273915</v>
      </c>
      <c r="L509">
        <v>3451002</v>
      </c>
      <c r="M509">
        <v>7138912</v>
      </c>
      <c r="N509">
        <v>7840761</v>
      </c>
      <c r="O509">
        <v>6104045</v>
      </c>
    </row>
    <row r="510" spans="1:15" x14ac:dyDescent="0.25">
      <c r="A510">
        <v>509</v>
      </c>
      <c r="B510">
        <v>17</v>
      </c>
      <c r="C510">
        <v>30</v>
      </c>
      <c r="D510">
        <v>4</v>
      </c>
      <c r="E510">
        <v>7</v>
      </c>
      <c r="F510">
        <v>0</v>
      </c>
      <c r="G510">
        <v>0</v>
      </c>
      <c r="H510">
        <v>0</v>
      </c>
      <c r="I510">
        <v>401.20417179999998</v>
      </c>
      <c r="J510">
        <v>6909100</v>
      </c>
      <c r="K510">
        <v>6759004</v>
      </c>
      <c r="L510">
        <v>5978124</v>
      </c>
      <c r="M510">
        <v>7326194</v>
      </c>
      <c r="N510">
        <v>7511060</v>
      </c>
      <c r="O510">
        <v>6853106</v>
      </c>
    </row>
    <row r="511" spans="1:15" x14ac:dyDescent="0.25">
      <c r="A511">
        <v>510</v>
      </c>
      <c r="B511">
        <v>17</v>
      </c>
      <c r="C511">
        <v>30</v>
      </c>
      <c r="D511">
        <v>4</v>
      </c>
      <c r="E511">
        <v>8</v>
      </c>
      <c r="F511">
        <v>0</v>
      </c>
      <c r="G511">
        <v>0</v>
      </c>
      <c r="H511">
        <v>0</v>
      </c>
      <c r="I511">
        <v>417.1990864</v>
      </c>
      <c r="J511">
        <v>3417172</v>
      </c>
      <c r="K511">
        <v>3567750</v>
      </c>
      <c r="L511">
        <v>2749728</v>
      </c>
      <c r="M511">
        <v>3098941</v>
      </c>
      <c r="N511">
        <v>3284085</v>
      </c>
      <c r="O511">
        <v>3439402</v>
      </c>
    </row>
    <row r="512" spans="1:15" x14ac:dyDescent="0.25">
      <c r="A512">
        <v>511</v>
      </c>
      <c r="B512">
        <v>17</v>
      </c>
      <c r="C512">
        <v>31</v>
      </c>
      <c r="D512">
        <v>3</v>
      </c>
      <c r="E512">
        <v>4</v>
      </c>
      <c r="F512">
        <v>0</v>
      </c>
      <c r="G512">
        <v>0</v>
      </c>
      <c r="H512">
        <v>0</v>
      </c>
      <c r="I512">
        <v>340.22417899999999</v>
      </c>
      <c r="J512">
        <v>2245983</v>
      </c>
      <c r="K512">
        <v>2906274</v>
      </c>
      <c r="L512">
        <v>2447493</v>
      </c>
      <c r="M512">
        <v>5916572</v>
      </c>
      <c r="N512">
        <v>7157478</v>
      </c>
      <c r="O512">
        <v>5710730</v>
      </c>
    </row>
    <row r="513" spans="1:15" x14ac:dyDescent="0.25">
      <c r="A513">
        <v>512</v>
      </c>
      <c r="B513">
        <v>17</v>
      </c>
      <c r="C513">
        <v>31</v>
      </c>
      <c r="D513">
        <v>3</v>
      </c>
      <c r="E513">
        <v>6</v>
      </c>
      <c r="F513">
        <v>0</v>
      </c>
      <c r="G513">
        <v>0</v>
      </c>
      <c r="H513">
        <v>0</v>
      </c>
      <c r="I513">
        <v>372.21400820000002</v>
      </c>
      <c r="J513">
        <v>7029700</v>
      </c>
      <c r="K513">
        <v>7409191</v>
      </c>
      <c r="L513">
        <v>7097043</v>
      </c>
      <c r="M513">
        <v>10281147</v>
      </c>
      <c r="N513">
        <v>11677268</v>
      </c>
      <c r="O513">
        <v>10811185</v>
      </c>
    </row>
    <row r="514" spans="1:15" x14ac:dyDescent="0.25">
      <c r="A514">
        <v>513</v>
      </c>
      <c r="B514">
        <v>17</v>
      </c>
      <c r="C514">
        <v>31</v>
      </c>
      <c r="D514">
        <v>5</v>
      </c>
      <c r="E514">
        <v>6</v>
      </c>
      <c r="F514">
        <v>0</v>
      </c>
      <c r="G514">
        <v>0</v>
      </c>
      <c r="H514">
        <v>0</v>
      </c>
      <c r="I514">
        <v>400.22015620000002</v>
      </c>
      <c r="J514">
        <v>1847821</v>
      </c>
      <c r="K514">
        <v>1993691</v>
      </c>
      <c r="L514">
        <v>1664401</v>
      </c>
      <c r="M514">
        <v>3244405</v>
      </c>
      <c r="N514">
        <v>3190667</v>
      </c>
      <c r="O514">
        <v>3357074</v>
      </c>
    </row>
    <row r="515" spans="1:15" x14ac:dyDescent="0.25">
      <c r="A515">
        <v>514</v>
      </c>
      <c r="B515">
        <v>17</v>
      </c>
      <c r="C515">
        <v>31</v>
      </c>
      <c r="D515">
        <v>5</v>
      </c>
      <c r="E515">
        <v>7</v>
      </c>
      <c r="F515">
        <v>0</v>
      </c>
      <c r="G515">
        <v>0</v>
      </c>
      <c r="H515">
        <v>0</v>
      </c>
      <c r="I515">
        <v>416.21507079999998</v>
      </c>
      <c r="J515" t="s">
        <v>14</v>
      </c>
      <c r="K515" t="s">
        <v>14</v>
      </c>
      <c r="L515" t="s">
        <v>14</v>
      </c>
      <c r="M515">
        <v>1759040</v>
      </c>
      <c r="N515">
        <v>2687076</v>
      </c>
      <c r="O515">
        <v>1744209</v>
      </c>
    </row>
    <row r="516" spans="1:15" x14ac:dyDescent="0.25">
      <c r="A516">
        <v>515</v>
      </c>
      <c r="B516">
        <v>17</v>
      </c>
      <c r="C516">
        <v>32</v>
      </c>
      <c r="D516">
        <v>0</v>
      </c>
      <c r="E516">
        <v>5</v>
      </c>
      <c r="F516">
        <v>0</v>
      </c>
      <c r="G516">
        <v>0</v>
      </c>
      <c r="H516">
        <v>0</v>
      </c>
      <c r="I516">
        <v>315.21769660000001</v>
      </c>
      <c r="J516">
        <v>1556250</v>
      </c>
      <c r="K516">
        <v>1761355</v>
      </c>
      <c r="L516">
        <v>1816266</v>
      </c>
      <c r="M516">
        <v>2824521</v>
      </c>
      <c r="N516">
        <v>3268823</v>
      </c>
      <c r="O516">
        <v>3097067</v>
      </c>
    </row>
    <row r="517" spans="1:15" x14ac:dyDescent="0.25">
      <c r="A517">
        <v>516</v>
      </c>
      <c r="B517">
        <v>17</v>
      </c>
      <c r="C517">
        <v>32</v>
      </c>
      <c r="D517">
        <v>0</v>
      </c>
      <c r="E517">
        <v>6</v>
      </c>
      <c r="F517">
        <v>0</v>
      </c>
      <c r="G517">
        <v>0</v>
      </c>
      <c r="H517">
        <v>0</v>
      </c>
      <c r="I517">
        <v>331.21261120000003</v>
      </c>
      <c r="J517">
        <v>2266361</v>
      </c>
      <c r="K517">
        <v>3040994</v>
      </c>
      <c r="L517">
        <v>2808358</v>
      </c>
      <c r="M517">
        <v>5823153</v>
      </c>
      <c r="N517">
        <v>5615312</v>
      </c>
      <c r="O517">
        <v>5397230</v>
      </c>
    </row>
    <row r="518" spans="1:15" x14ac:dyDescent="0.25">
      <c r="A518">
        <v>517</v>
      </c>
      <c r="B518">
        <v>17</v>
      </c>
      <c r="C518">
        <v>32</v>
      </c>
      <c r="D518">
        <v>0</v>
      </c>
      <c r="E518">
        <v>7</v>
      </c>
      <c r="F518">
        <v>0</v>
      </c>
      <c r="G518">
        <v>0</v>
      </c>
      <c r="H518">
        <v>0</v>
      </c>
      <c r="I518">
        <v>347.20752579999998</v>
      </c>
      <c r="J518">
        <v>2376265</v>
      </c>
      <c r="K518">
        <v>3082066</v>
      </c>
      <c r="L518">
        <v>3125702</v>
      </c>
      <c r="M518">
        <v>5431091</v>
      </c>
      <c r="N518">
        <v>5981675</v>
      </c>
      <c r="O518">
        <v>4993757</v>
      </c>
    </row>
    <row r="519" spans="1:15" x14ac:dyDescent="0.25">
      <c r="A519">
        <v>518</v>
      </c>
      <c r="B519">
        <v>17</v>
      </c>
      <c r="C519">
        <v>32</v>
      </c>
      <c r="D519">
        <v>0</v>
      </c>
      <c r="E519">
        <v>8</v>
      </c>
      <c r="F519">
        <v>0</v>
      </c>
      <c r="G519">
        <v>0</v>
      </c>
      <c r="H519">
        <v>0</v>
      </c>
      <c r="I519">
        <v>363.2024404</v>
      </c>
      <c r="J519">
        <v>2845807</v>
      </c>
      <c r="K519">
        <v>3369058</v>
      </c>
      <c r="L519">
        <v>2560586</v>
      </c>
      <c r="M519">
        <v>6457887</v>
      </c>
      <c r="N519">
        <v>7425013</v>
      </c>
      <c r="O519">
        <v>5240085</v>
      </c>
    </row>
    <row r="520" spans="1:15" x14ac:dyDescent="0.25">
      <c r="A520">
        <v>519</v>
      </c>
      <c r="B520">
        <v>17</v>
      </c>
      <c r="C520">
        <v>32</v>
      </c>
      <c r="D520">
        <v>0</v>
      </c>
      <c r="E520">
        <v>8</v>
      </c>
      <c r="F520">
        <v>1</v>
      </c>
      <c r="G520">
        <v>0</v>
      </c>
      <c r="H520">
        <v>0</v>
      </c>
      <c r="I520">
        <v>395.17451110000002</v>
      </c>
      <c r="J520" t="s">
        <v>14</v>
      </c>
      <c r="K520" t="s">
        <v>14</v>
      </c>
      <c r="L520" t="s">
        <v>14</v>
      </c>
      <c r="M520">
        <v>3198582</v>
      </c>
      <c r="N520">
        <v>2563155</v>
      </c>
      <c r="O520">
        <v>3431196</v>
      </c>
    </row>
    <row r="521" spans="1:15" x14ac:dyDescent="0.25">
      <c r="A521">
        <v>520</v>
      </c>
      <c r="B521">
        <v>17</v>
      </c>
      <c r="C521">
        <v>32</v>
      </c>
      <c r="D521">
        <v>0</v>
      </c>
      <c r="E521">
        <v>9</v>
      </c>
      <c r="F521">
        <v>0</v>
      </c>
      <c r="G521">
        <v>0</v>
      </c>
      <c r="H521">
        <v>0</v>
      </c>
      <c r="I521">
        <v>379.19735500000002</v>
      </c>
      <c r="J521" t="s">
        <v>14</v>
      </c>
      <c r="K521" t="s">
        <v>14</v>
      </c>
      <c r="L521" t="s">
        <v>14</v>
      </c>
      <c r="M521">
        <v>2856551</v>
      </c>
      <c r="N521">
        <v>3511284</v>
      </c>
      <c r="O521">
        <v>2254952</v>
      </c>
    </row>
    <row r="522" spans="1:15" x14ac:dyDescent="0.25">
      <c r="A522">
        <v>521</v>
      </c>
      <c r="B522">
        <v>17</v>
      </c>
      <c r="C522">
        <v>32</v>
      </c>
      <c r="D522">
        <v>0</v>
      </c>
      <c r="E522">
        <v>10</v>
      </c>
      <c r="F522">
        <v>0</v>
      </c>
      <c r="G522">
        <v>0</v>
      </c>
      <c r="H522">
        <v>0</v>
      </c>
      <c r="I522">
        <v>395.19226959999997</v>
      </c>
      <c r="J522">
        <v>3086375</v>
      </c>
      <c r="K522">
        <v>2736855</v>
      </c>
      <c r="L522">
        <v>3152535</v>
      </c>
      <c r="M522">
        <v>6973049</v>
      </c>
      <c r="N522">
        <v>6937686</v>
      </c>
      <c r="O522">
        <v>7077663</v>
      </c>
    </row>
    <row r="523" spans="1:15" x14ac:dyDescent="0.25">
      <c r="A523">
        <v>522</v>
      </c>
      <c r="B523">
        <v>17</v>
      </c>
      <c r="C523">
        <v>32</v>
      </c>
      <c r="D523">
        <v>0</v>
      </c>
      <c r="E523">
        <v>11</v>
      </c>
      <c r="F523">
        <v>0</v>
      </c>
      <c r="G523">
        <v>0</v>
      </c>
      <c r="H523">
        <v>0</v>
      </c>
      <c r="I523">
        <v>411.18718419999999</v>
      </c>
      <c r="J523" t="s">
        <v>14</v>
      </c>
      <c r="K523" t="s">
        <v>14</v>
      </c>
      <c r="L523" t="s">
        <v>14</v>
      </c>
      <c r="M523">
        <v>3485933</v>
      </c>
      <c r="N523">
        <v>3375023</v>
      </c>
      <c r="O523">
        <v>2962349</v>
      </c>
    </row>
    <row r="524" spans="1:15" x14ac:dyDescent="0.25">
      <c r="A524">
        <v>523</v>
      </c>
      <c r="B524">
        <v>17</v>
      </c>
      <c r="C524">
        <v>32</v>
      </c>
      <c r="D524">
        <v>4</v>
      </c>
      <c r="E524">
        <v>5</v>
      </c>
      <c r="F524">
        <v>0</v>
      </c>
      <c r="G524">
        <v>0</v>
      </c>
      <c r="H524">
        <v>0</v>
      </c>
      <c r="I524">
        <v>371.2299926</v>
      </c>
      <c r="J524">
        <v>4212307</v>
      </c>
      <c r="K524">
        <v>5156123</v>
      </c>
      <c r="L524">
        <v>4650419</v>
      </c>
      <c r="M524">
        <v>9199514</v>
      </c>
      <c r="N524">
        <v>11201847</v>
      </c>
      <c r="O524">
        <v>8099359</v>
      </c>
    </row>
    <row r="525" spans="1:15" x14ac:dyDescent="0.25">
      <c r="A525">
        <v>524</v>
      </c>
      <c r="B525">
        <v>17</v>
      </c>
      <c r="C525">
        <v>32</v>
      </c>
      <c r="D525">
        <v>4</v>
      </c>
      <c r="E525">
        <v>6</v>
      </c>
      <c r="F525">
        <v>0</v>
      </c>
      <c r="G525">
        <v>0</v>
      </c>
      <c r="H525">
        <v>0</v>
      </c>
      <c r="I525">
        <v>387.22490720000002</v>
      </c>
      <c r="J525">
        <v>6094824</v>
      </c>
      <c r="K525">
        <v>5978301</v>
      </c>
      <c r="L525">
        <v>5891666</v>
      </c>
      <c r="M525">
        <v>11939895</v>
      </c>
      <c r="N525">
        <v>13157849</v>
      </c>
      <c r="O525">
        <v>10290584</v>
      </c>
    </row>
    <row r="526" spans="1:15" x14ac:dyDescent="0.25">
      <c r="A526">
        <v>525</v>
      </c>
      <c r="B526">
        <v>17</v>
      </c>
      <c r="C526">
        <v>32</v>
      </c>
      <c r="D526">
        <v>4</v>
      </c>
      <c r="E526">
        <v>7</v>
      </c>
      <c r="F526">
        <v>0</v>
      </c>
      <c r="G526">
        <v>0</v>
      </c>
      <c r="H526">
        <v>0</v>
      </c>
      <c r="I526">
        <v>403.21982179999998</v>
      </c>
      <c r="J526">
        <v>2749901</v>
      </c>
      <c r="K526">
        <v>2540365</v>
      </c>
      <c r="L526">
        <v>2365676</v>
      </c>
      <c r="M526">
        <v>4614868</v>
      </c>
      <c r="N526">
        <v>4700434</v>
      </c>
      <c r="O526">
        <v>3564184</v>
      </c>
    </row>
    <row r="527" spans="1:15" x14ac:dyDescent="0.25">
      <c r="A527">
        <v>526</v>
      </c>
      <c r="B527">
        <v>17</v>
      </c>
      <c r="C527">
        <v>33</v>
      </c>
      <c r="D527">
        <v>3</v>
      </c>
      <c r="E527">
        <v>4</v>
      </c>
      <c r="F527">
        <v>0</v>
      </c>
      <c r="G527">
        <v>0</v>
      </c>
      <c r="H527">
        <v>0</v>
      </c>
      <c r="I527">
        <v>342.23982899999999</v>
      </c>
      <c r="J527">
        <v>3869830</v>
      </c>
      <c r="K527">
        <v>4189824</v>
      </c>
      <c r="L527">
        <v>3512459</v>
      </c>
      <c r="M527">
        <v>8051133</v>
      </c>
      <c r="N527">
        <v>10366171</v>
      </c>
      <c r="O527">
        <v>7196056</v>
      </c>
    </row>
    <row r="528" spans="1:15" x14ac:dyDescent="0.25">
      <c r="A528">
        <v>527</v>
      </c>
      <c r="B528">
        <v>17</v>
      </c>
      <c r="C528">
        <v>33</v>
      </c>
      <c r="D528">
        <v>3</v>
      </c>
      <c r="E528">
        <v>5</v>
      </c>
      <c r="F528">
        <v>1</v>
      </c>
      <c r="G528">
        <v>0</v>
      </c>
      <c r="H528">
        <v>0</v>
      </c>
      <c r="I528">
        <v>390.20681430000002</v>
      </c>
      <c r="J528" t="s">
        <v>14</v>
      </c>
      <c r="K528" t="s">
        <v>14</v>
      </c>
      <c r="L528" t="s">
        <v>14</v>
      </c>
      <c r="M528">
        <v>1935041</v>
      </c>
      <c r="N528">
        <v>2212469</v>
      </c>
      <c r="O528">
        <v>1961952</v>
      </c>
    </row>
    <row r="529" spans="1:15" x14ac:dyDescent="0.25">
      <c r="A529">
        <v>528</v>
      </c>
      <c r="B529">
        <v>17</v>
      </c>
      <c r="C529">
        <v>34</v>
      </c>
      <c r="D529">
        <v>0</v>
      </c>
      <c r="E529">
        <v>6</v>
      </c>
      <c r="F529">
        <v>1</v>
      </c>
      <c r="G529">
        <v>0</v>
      </c>
      <c r="H529">
        <v>0</v>
      </c>
      <c r="I529">
        <v>365.20033189999998</v>
      </c>
      <c r="J529" t="s">
        <v>14</v>
      </c>
      <c r="K529" t="s">
        <v>14</v>
      </c>
      <c r="L529" t="s">
        <v>14</v>
      </c>
      <c r="M529">
        <v>5078147</v>
      </c>
      <c r="N529">
        <v>4678215</v>
      </c>
      <c r="O529">
        <v>8255327</v>
      </c>
    </row>
    <row r="530" spans="1:15" x14ac:dyDescent="0.25">
      <c r="A530">
        <v>529</v>
      </c>
      <c r="B530">
        <v>17</v>
      </c>
      <c r="C530">
        <v>34</v>
      </c>
      <c r="D530">
        <v>0</v>
      </c>
      <c r="E530">
        <v>7</v>
      </c>
      <c r="F530">
        <v>1</v>
      </c>
      <c r="G530">
        <v>0</v>
      </c>
      <c r="H530">
        <v>0</v>
      </c>
      <c r="I530">
        <v>381.1952465</v>
      </c>
      <c r="J530" t="s">
        <v>14</v>
      </c>
      <c r="K530" t="s">
        <v>14</v>
      </c>
      <c r="L530" t="s">
        <v>14</v>
      </c>
      <c r="M530">
        <v>9167479</v>
      </c>
      <c r="N530">
        <v>5689349</v>
      </c>
      <c r="O530">
        <v>9719890</v>
      </c>
    </row>
    <row r="531" spans="1:15" x14ac:dyDescent="0.25">
      <c r="A531">
        <v>530</v>
      </c>
      <c r="B531">
        <v>17</v>
      </c>
      <c r="C531">
        <v>34</v>
      </c>
      <c r="D531">
        <v>0</v>
      </c>
      <c r="E531">
        <v>8</v>
      </c>
      <c r="F531">
        <v>1</v>
      </c>
      <c r="G531">
        <v>0</v>
      </c>
      <c r="H531">
        <v>0</v>
      </c>
      <c r="I531">
        <v>397.19016110000001</v>
      </c>
      <c r="J531" t="s">
        <v>14</v>
      </c>
      <c r="K531" t="s">
        <v>14</v>
      </c>
      <c r="L531" t="s">
        <v>14</v>
      </c>
      <c r="M531">
        <v>2889154</v>
      </c>
      <c r="N531">
        <v>2130356</v>
      </c>
      <c r="O531">
        <v>2661427</v>
      </c>
    </row>
    <row r="532" spans="1:15" x14ac:dyDescent="0.25">
      <c r="A532">
        <v>531</v>
      </c>
      <c r="B532">
        <v>17</v>
      </c>
      <c r="C532">
        <v>36</v>
      </c>
      <c r="D532">
        <v>0</v>
      </c>
      <c r="E532">
        <v>5</v>
      </c>
      <c r="F532">
        <v>1</v>
      </c>
      <c r="G532">
        <v>0</v>
      </c>
      <c r="H532">
        <v>0</v>
      </c>
      <c r="I532">
        <v>351.22106730000002</v>
      </c>
      <c r="J532" t="s">
        <v>14</v>
      </c>
      <c r="K532" t="s">
        <v>14</v>
      </c>
      <c r="L532" t="s">
        <v>14</v>
      </c>
      <c r="M532">
        <v>4392912</v>
      </c>
      <c r="N532">
        <v>2466369</v>
      </c>
      <c r="O532">
        <v>3086160</v>
      </c>
    </row>
    <row r="533" spans="1:15" x14ac:dyDescent="0.25">
      <c r="A533">
        <v>532</v>
      </c>
      <c r="B533">
        <v>18</v>
      </c>
      <c r="C533">
        <v>8</v>
      </c>
      <c r="D533">
        <v>0</v>
      </c>
      <c r="E533">
        <v>9</v>
      </c>
      <c r="F533">
        <v>0</v>
      </c>
      <c r="G533">
        <v>0</v>
      </c>
      <c r="H533">
        <v>0</v>
      </c>
      <c r="I533">
        <v>367.00955499999998</v>
      </c>
      <c r="J533">
        <v>1729302</v>
      </c>
      <c r="K533">
        <v>1528205</v>
      </c>
      <c r="L533">
        <v>1741770</v>
      </c>
      <c r="M533" t="s">
        <v>14</v>
      </c>
      <c r="N533" t="s">
        <v>14</v>
      </c>
      <c r="O533" t="s">
        <v>14</v>
      </c>
    </row>
    <row r="534" spans="1:15" x14ac:dyDescent="0.25">
      <c r="A534">
        <v>533</v>
      </c>
      <c r="B534">
        <v>18</v>
      </c>
      <c r="C534">
        <v>10</v>
      </c>
      <c r="D534">
        <v>0</v>
      </c>
      <c r="E534">
        <v>8</v>
      </c>
      <c r="F534">
        <v>0</v>
      </c>
      <c r="G534">
        <v>0</v>
      </c>
      <c r="H534">
        <v>0</v>
      </c>
      <c r="I534">
        <v>353.03029040000001</v>
      </c>
      <c r="J534">
        <v>1957850</v>
      </c>
      <c r="K534">
        <v>1892951</v>
      </c>
      <c r="L534">
        <v>1699407</v>
      </c>
      <c r="M534" t="s">
        <v>14</v>
      </c>
      <c r="N534" t="s">
        <v>14</v>
      </c>
      <c r="O534" t="s">
        <v>14</v>
      </c>
    </row>
    <row r="535" spans="1:15" x14ac:dyDescent="0.25">
      <c r="A535">
        <v>534</v>
      </c>
      <c r="B535">
        <v>18</v>
      </c>
      <c r="C535">
        <v>10</v>
      </c>
      <c r="D535">
        <v>0</v>
      </c>
      <c r="E535">
        <v>9</v>
      </c>
      <c r="F535">
        <v>0</v>
      </c>
      <c r="G535">
        <v>0</v>
      </c>
      <c r="H535">
        <v>0</v>
      </c>
      <c r="I535">
        <v>369.02520500000003</v>
      </c>
      <c r="J535">
        <v>3288851</v>
      </c>
      <c r="K535">
        <v>3367101</v>
      </c>
      <c r="L535">
        <v>3960615</v>
      </c>
      <c r="M535" t="s">
        <v>14</v>
      </c>
      <c r="N535" t="s">
        <v>14</v>
      </c>
      <c r="O535" t="s">
        <v>14</v>
      </c>
    </row>
    <row r="536" spans="1:15" x14ac:dyDescent="0.25">
      <c r="A536">
        <v>535</v>
      </c>
      <c r="B536">
        <v>18</v>
      </c>
      <c r="C536">
        <v>10</v>
      </c>
      <c r="D536">
        <v>0</v>
      </c>
      <c r="E536">
        <v>10</v>
      </c>
      <c r="F536">
        <v>0</v>
      </c>
      <c r="G536">
        <v>0</v>
      </c>
      <c r="H536">
        <v>0</v>
      </c>
      <c r="I536">
        <v>385.02011959999999</v>
      </c>
      <c r="J536">
        <v>3943746</v>
      </c>
      <c r="K536">
        <v>3892944</v>
      </c>
      <c r="L536">
        <v>3734605</v>
      </c>
      <c r="M536" t="s">
        <v>14</v>
      </c>
      <c r="N536" t="s">
        <v>14</v>
      </c>
      <c r="O536" t="s">
        <v>14</v>
      </c>
    </row>
    <row r="537" spans="1:15" x14ac:dyDescent="0.25">
      <c r="A537">
        <v>536</v>
      </c>
      <c r="B537">
        <v>18</v>
      </c>
      <c r="C537">
        <v>10</v>
      </c>
      <c r="D537">
        <v>0</v>
      </c>
      <c r="E537">
        <v>11</v>
      </c>
      <c r="F537">
        <v>0</v>
      </c>
      <c r="G537">
        <v>0</v>
      </c>
      <c r="H537">
        <v>0</v>
      </c>
      <c r="I537">
        <v>401.0150342</v>
      </c>
      <c r="J537">
        <v>4697231</v>
      </c>
      <c r="K537">
        <v>4060740</v>
      </c>
      <c r="L537">
        <v>3594229</v>
      </c>
      <c r="M537" t="s">
        <v>14</v>
      </c>
      <c r="N537" t="s">
        <v>14</v>
      </c>
      <c r="O537" t="s">
        <v>14</v>
      </c>
    </row>
    <row r="538" spans="1:15" x14ac:dyDescent="0.25">
      <c r="A538">
        <v>537</v>
      </c>
      <c r="B538">
        <v>18</v>
      </c>
      <c r="C538">
        <v>10</v>
      </c>
      <c r="D538">
        <v>0</v>
      </c>
      <c r="E538">
        <v>12</v>
      </c>
      <c r="F538">
        <v>0</v>
      </c>
      <c r="G538">
        <v>0</v>
      </c>
      <c r="H538">
        <v>0</v>
      </c>
      <c r="I538">
        <v>417.00994880000002</v>
      </c>
      <c r="J538">
        <v>3706969</v>
      </c>
      <c r="K538">
        <v>3302019</v>
      </c>
      <c r="L538">
        <v>2879778</v>
      </c>
      <c r="M538" t="s">
        <v>14</v>
      </c>
      <c r="N538" t="s">
        <v>14</v>
      </c>
      <c r="O538" t="s">
        <v>14</v>
      </c>
    </row>
    <row r="539" spans="1:15" x14ac:dyDescent="0.25">
      <c r="A539">
        <v>538</v>
      </c>
      <c r="B539">
        <v>18</v>
      </c>
      <c r="C539">
        <v>10</v>
      </c>
      <c r="D539">
        <v>0</v>
      </c>
      <c r="E539">
        <v>13</v>
      </c>
      <c r="F539">
        <v>0</v>
      </c>
      <c r="G539">
        <v>0</v>
      </c>
      <c r="H539">
        <v>0</v>
      </c>
      <c r="I539">
        <v>433.00486339999998</v>
      </c>
      <c r="J539">
        <v>2040161</v>
      </c>
      <c r="K539">
        <v>2030383</v>
      </c>
      <c r="L539">
        <v>1659842</v>
      </c>
      <c r="M539" t="s">
        <v>14</v>
      </c>
      <c r="N539" t="s">
        <v>14</v>
      </c>
      <c r="O539" t="s">
        <v>14</v>
      </c>
    </row>
    <row r="540" spans="1:15" x14ac:dyDescent="0.25">
      <c r="A540">
        <v>539</v>
      </c>
      <c r="B540">
        <v>18</v>
      </c>
      <c r="C540">
        <v>12</v>
      </c>
      <c r="D540">
        <v>0</v>
      </c>
      <c r="E540">
        <v>8</v>
      </c>
      <c r="F540">
        <v>0</v>
      </c>
      <c r="G540">
        <v>0</v>
      </c>
      <c r="H540">
        <v>0</v>
      </c>
      <c r="I540">
        <v>355.04594040000001</v>
      </c>
      <c r="J540">
        <v>2987171</v>
      </c>
      <c r="K540">
        <v>3163518</v>
      </c>
      <c r="L540">
        <v>3779237</v>
      </c>
      <c r="M540" t="s">
        <v>14</v>
      </c>
      <c r="N540" t="s">
        <v>14</v>
      </c>
      <c r="O540" t="s">
        <v>14</v>
      </c>
    </row>
    <row r="541" spans="1:15" x14ac:dyDescent="0.25">
      <c r="A541">
        <v>540</v>
      </c>
      <c r="B541">
        <v>18</v>
      </c>
      <c r="C541">
        <v>12</v>
      </c>
      <c r="D541">
        <v>0</v>
      </c>
      <c r="E541">
        <v>9</v>
      </c>
      <c r="F541">
        <v>0</v>
      </c>
      <c r="G541">
        <v>0</v>
      </c>
      <c r="H541">
        <v>0</v>
      </c>
      <c r="I541">
        <v>371.04085500000002</v>
      </c>
      <c r="J541">
        <v>6111756</v>
      </c>
      <c r="K541">
        <v>5592296</v>
      </c>
      <c r="L541">
        <v>5759356</v>
      </c>
      <c r="M541" t="s">
        <v>14</v>
      </c>
      <c r="N541" t="s">
        <v>14</v>
      </c>
      <c r="O541" t="s">
        <v>14</v>
      </c>
    </row>
    <row r="542" spans="1:15" x14ac:dyDescent="0.25">
      <c r="A542">
        <v>541</v>
      </c>
      <c r="B542">
        <v>18</v>
      </c>
      <c r="C542">
        <v>12</v>
      </c>
      <c r="D542">
        <v>0</v>
      </c>
      <c r="E542">
        <v>10</v>
      </c>
      <c r="F542">
        <v>0</v>
      </c>
      <c r="G542">
        <v>0</v>
      </c>
      <c r="H542">
        <v>0</v>
      </c>
      <c r="I542">
        <v>387.03576959999998</v>
      </c>
      <c r="J542">
        <v>7698351</v>
      </c>
      <c r="K542">
        <v>6552724</v>
      </c>
      <c r="L542">
        <v>6670886</v>
      </c>
      <c r="M542" t="s">
        <v>14</v>
      </c>
      <c r="N542" t="s">
        <v>14</v>
      </c>
      <c r="O542" t="s">
        <v>14</v>
      </c>
    </row>
    <row r="543" spans="1:15" x14ac:dyDescent="0.25">
      <c r="A543">
        <v>542</v>
      </c>
      <c r="B543">
        <v>18</v>
      </c>
      <c r="C543">
        <v>12</v>
      </c>
      <c r="D543">
        <v>0</v>
      </c>
      <c r="E543">
        <v>11</v>
      </c>
      <c r="F543">
        <v>0</v>
      </c>
      <c r="G543">
        <v>0</v>
      </c>
      <c r="H543">
        <v>0</v>
      </c>
      <c r="I543">
        <v>403.0306842</v>
      </c>
      <c r="J543">
        <v>7988660</v>
      </c>
      <c r="K543">
        <v>8212280</v>
      </c>
      <c r="L543">
        <v>7533784</v>
      </c>
      <c r="M543" t="s">
        <v>14</v>
      </c>
      <c r="N543" t="s">
        <v>14</v>
      </c>
      <c r="O543" t="s">
        <v>14</v>
      </c>
    </row>
    <row r="544" spans="1:15" x14ac:dyDescent="0.25">
      <c r="A544">
        <v>543</v>
      </c>
      <c r="B544">
        <v>18</v>
      </c>
      <c r="C544">
        <v>12</v>
      </c>
      <c r="D544">
        <v>0</v>
      </c>
      <c r="E544">
        <v>12</v>
      </c>
      <c r="F544">
        <v>0</v>
      </c>
      <c r="G544">
        <v>0</v>
      </c>
      <c r="H544">
        <v>0</v>
      </c>
      <c r="I544">
        <v>419.02559880000001</v>
      </c>
      <c r="J544">
        <v>5711895</v>
      </c>
      <c r="K544">
        <v>5499542</v>
      </c>
      <c r="L544">
        <v>5921534</v>
      </c>
      <c r="M544" t="s">
        <v>14</v>
      </c>
      <c r="N544" t="s">
        <v>14</v>
      </c>
      <c r="O544" t="s">
        <v>14</v>
      </c>
    </row>
    <row r="545" spans="1:15" x14ac:dyDescent="0.25">
      <c r="A545">
        <v>544</v>
      </c>
      <c r="B545">
        <v>18</v>
      </c>
      <c r="C545">
        <v>12</v>
      </c>
      <c r="D545">
        <v>0</v>
      </c>
      <c r="E545">
        <v>13</v>
      </c>
      <c r="F545">
        <v>0</v>
      </c>
      <c r="G545">
        <v>0</v>
      </c>
      <c r="H545">
        <v>0</v>
      </c>
      <c r="I545">
        <v>435.02051340000003</v>
      </c>
      <c r="J545">
        <v>3173993</v>
      </c>
      <c r="K545">
        <v>3147976</v>
      </c>
      <c r="L545">
        <v>3530510</v>
      </c>
      <c r="M545" t="s">
        <v>14</v>
      </c>
      <c r="N545" t="s">
        <v>14</v>
      </c>
      <c r="O545" t="s">
        <v>14</v>
      </c>
    </row>
    <row r="546" spans="1:15" x14ac:dyDescent="0.25">
      <c r="A546">
        <v>545</v>
      </c>
      <c r="B546">
        <v>18</v>
      </c>
      <c r="C546">
        <v>14</v>
      </c>
      <c r="D546">
        <v>0</v>
      </c>
      <c r="E546">
        <v>7</v>
      </c>
      <c r="F546">
        <v>0</v>
      </c>
      <c r="G546">
        <v>0</v>
      </c>
      <c r="H546">
        <v>0</v>
      </c>
      <c r="I546">
        <v>341.06667579999998</v>
      </c>
      <c r="J546">
        <v>2614082</v>
      </c>
      <c r="K546">
        <v>2350440</v>
      </c>
      <c r="L546">
        <v>2873180</v>
      </c>
      <c r="M546" t="s">
        <v>14</v>
      </c>
      <c r="N546" t="s">
        <v>14</v>
      </c>
      <c r="O546" t="s">
        <v>14</v>
      </c>
    </row>
    <row r="547" spans="1:15" x14ac:dyDescent="0.25">
      <c r="A547">
        <v>546</v>
      </c>
      <c r="B547">
        <v>18</v>
      </c>
      <c r="C547">
        <v>14</v>
      </c>
      <c r="D547">
        <v>0</v>
      </c>
      <c r="E547">
        <v>8</v>
      </c>
      <c r="F547">
        <v>0</v>
      </c>
      <c r="G547">
        <v>0</v>
      </c>
      <c r="H547">
        <v>0</v>
      </c>
      <c r="I547">
        <v>357.0615904</v>
      </c>
      <c r="J547">
        <v>5098876</v>
      </c>
      <c r="K547">
        <v>4849067</v>
      </c>
      <c r="L547">
        <v>5003522</v>
      </c>
      <c r="M547" t="s">
        <v>14</v>
      </c>
      <c r="N547" t="s">
        <v>14</v>
      </c>
      <c r="O547" t="s">
        <v>14</v>
      </c>
    </row>
    <row r="548" spans="1:15" x14ac:dyDescent="0.25">
      <c r="A548">
        <v>547</v>
      </c>
      <c r="B548">
        <v>18</v>
      </c>
      <c r="C548">
        <v>14</v>
      </c>
      <c r="D548">
        <v>0</v>
      </c>
      <c r="E548">
        <v>9</v>
      </c>
      <c r="F548">
        <v>0</v>
      </c>
      <c r="G548">
        <v>0</v>
      </c>
      <c r="H548">
        <v>0</v>
      </c>
      <c r="I548">
        <v>373.05650500000002</v>
      </c>
      <c r="J548">
        <v>9284862</v>
      </c>
      <c r="K548">
        <v>8560395</v>
      </c>
      <c r="L548">
        <v>9219016</v>
      </c>
      <c r="M548">
        <v>2647984</v>
      </c>
      <c r="N548">
        <v>2329926</v>
      </c>
      <c r="O548">
        <v>2294297</v>
      </c>
    </row>
    <row r="549" spans="1:15" x14ac:dyDescent="0.25">
      <c r="A549">
        <v>548</v>
      </c>
      <c r="B549">
        <v>18</v>
      </c>
      <c r="C549">
        <v>14</v>
      </c>
      <c r="D549">
        <v>0</v>
      </c>
      <c r="E549">
        <v>10</v>
      </c>
      <c r="F549">
        <v>0</v>
      </c>
      <c r="G549">
        <v>0</v>
      </c>
      <c r="H549">
        <v>0</v>
      </c>
      <c r="I549">
        <v>389.05141959999997</v>
      </c>
      <c r="J549">
        <v>10922494</v>
      </c>
      <c r="K549">
        <v>9879107</v>
      </c>
      <c r="L549">
        <v>10435560</v>
      </c>
      <c r="M549">
        <v>2931660</v>
      </c>
      <c r="N549">
        <v>1847672</v>
      </c>
      <c r="O549">
        <v>2347781</v>
      </c>
    </row>
    <row r="550" spans="1:15" x14ac:dyDescent="0.25">
      <c r="A550">
        <v>549</v>
      </c>
      <c r="B550">
        <v>18</v>
      </c>
      <c r="C550">
        <v>14</v>
      </c>
      <c r="D550">
        <v>0</v>
      </c>
      <c r="E550">
        <v>11</v>
      </c>
      <c r="F550">
        <v>0</v>
      </c>
      <c r="G550">
        <v>0</v>
      </c>
      <c r="H550">
        <v>0</v>
      </c>
      <c r="I550">
        <v>405.04633419999999</v>
      </c>
      <c r="J550">
        <v>11550371</v>
      </c>
      <c r="K550">
        <v>11315210</v>
      </c>
      <c r="L550">
        <v>10958228</v>
      </c>
      <c r="M550" t="s">
        <v>14</v>
      </c>
      <c r="N550" t="s">
        <v>14</v>
      </c>
      <c r="O550" t="s">
        <v>14</v>
      </c>
    </row>
    <row r="551" spans="1:15" x14ac:dyDescent="0.25">
      <c r="A551">
        <v>550</v>
      </c>
      <c r="B551">
        <v>18</v>
      </c>
      <c r="C551">
        <v>14</v>
      </c>
      <c r="D551">
        <v>0</v>
      </c>
      <c r="E551">
        <v>12</v>
      </c>
      <c r="F551">
        <v>0</v>
      </c>
      <c r="G551">
        <v>0</v>
      </c>
      <c r="H551">
        <v>0</v>
      </c>
      <c r="I551">
        <v>421.04124880000001</v>
      </c>
      <c r="J551">
        <v>8202164</v>
      </c>
      <c r="K551">
        <v>8635027</v>
      </c>
      <c r="L551">
        <v>7689920</v>
      </c>
      <c r="M551" t="s">
        <v>14</v>
      </c>
      <c r="N551" t="s">
        <v>14</v>
      </c>
      <c r="O551" t="s">
        <v>14</v>
      </c>
    </row>
    <row r="552" spans="1:15" x14ac:dyDescent="0.25">
      <c r="A552">
        <v>551</v>
      </c>
      <c r="B552">
        <v>18</v>
      </c>
      <c r="C552">
        <v>14</v>
      </c>
      <c r="D552">
        <v>0</v>
      </c>
      <c r="E552">
        <v>13</v>
      </c>
      <c r="F552">
        <v>0</v>
      </c>
      <c r="G552">
        <v>0</v>
      </c>
      <c r="H552">
        <v>0</v>
      </c>
      <c r="I552">
        <v>437.03616340000002</v>
      </c>
      <c r="J552">
        <v>5906790</v>
      </c>
      <c r="K552">
        <v>5823577</v>
      </c>
      <c r="L552">
        <v>4948562</v>
      </c>
      <c r="M552" t="s">
        <v>14</v>
      </c>
      <c r="N552" t="s">
        <v>14</v>
      </c>
      <c r="O552" t="s">
        <v>14</v>
      </c>
    </row>
    <row r="553" spans="1:15" x14ac:dyDescent="0.25">
      <c r="A553">
        <v>552</v>
      </c>
      <c r="B553">
        <v>18</v>
      </c>
      <c r="C553">
        <v>14</v>
      </c>
      <c r="D553">
        <v>0</v>
      </c>
      <c r="E553">
        <v>14</v>
      </c>
      <c r="F553">
        <v>0</v>
      </c>
      <c r="G553">
        <v>0</v>
      </c>
      <c r="H553">
        <v>0</v>
      </c>
      <c r="I553">
        <v>453.03107799999998</v>
      </c>
      <c r="J553">
        <v>2413888</v>
      </c>
      <c r="K553">
        <v>2337940</v>
      </c>
      <c r="L553">
        <v>2468878</v>
      </c>
      <c r="M553" t="s">
        <v>14</v>
      </c>
      <c r="N553" t="s">
        <v>14</v>
      </c>
      <c r="O553" t="s">
        <v>14</v>
      </c>
    </row>
    <row r="554" spans="1:15" x14ac:dyDescent="0.25">
      <c r="A554">
        <v>553</v>
      </c>
      <c r="B554">
        <v>18</v>
      </c>
      <c r="C554">
        <v>15</v>
      </c>
      <c r="D554">
        <v>1</v>
      </c>
      <c r="E554">
        <v>10</v>
      </c>
      <c r="F554">
        <v>0</v>
      </c>
      <c r="G554">
        <v>0</v>
      </c>
      <c r="H554">
        <v>0</v>
      </c>
      <c r="I554">
        <v>404.06231860000003</v>
      </c>
      <c r="J554">
        <v>1944117</v>
      </c>
      <c r="K554">
        <v>2042279</v>
      </c>
      <c r="L554">
        <v>1862717</v>
      </c>
      <c r="M554" t="s">
        <v>14</v>
      </c>
      <c r="N554" t="s">
        <v>14</v>
      </c>
      <c r="O554" t="s">
        <v>14</v>
      </c>
    </row>
    <row r="555" spans="1:15" x14ac:dyDescent="0.25">
      <c r="A555">
        <v>554</v>
      </c>
      <c r="B555">
        <v>18</v>
      </c>
      <c r="C555">
        <v>16</v>
      </c>
      <c r="D555">
        <v>0</v>
      </c>
      <c r="E555">
        <v>6</v>
      </c>
      <c r="F555">
        <v>0</v>
      </c>
      <c r="G555">
        <v>0</v>
      </c>
      <c r="H555">
        <v>0</v>
      </c>
      <c r="I555">
        <v>327.08741120000002</v>
      </c>
      <c r="J555">
        <v>2137786</v>
      </c>
      <c r="K555">
        <v>2115236</v>
      </c>
      <c r="L555">
        <v>2053034</v>
      </c>
      <c r="M555" t="s">
        <v>14</v>
      </c>
      <c r="N555" t="s">
        <v>14</v>
      </c>
      <c r="O555" t="s">
        <v>14</v>
      </c>
    </row>
    <row r="556" spans="1:15" x14ac:dyDescent="0.25">
      <c r="A556">
        <v>555</v>
      </c>
      <c r="B556">
        <v>18</v>
      </c>
      <c r="C556">
        <v>16</v>
      </c>
      <c r="D556">
        <v>0</v>
      </c>
      <c r="E556">
        <v>7</v>
      </c>
      <c r="F556">
        <v>0</v>
      </c>
      <c r="G556">
        <v>0</v>
      </c>
      <c r="H556">
        <v>0</v>
      </c>
      <c r="I556">
        <v>343.08232579999998</v>
      </c>
      <c r="J556">
        <v>4146036</v>
      </c>
      <c r="K556">
        <v>3920716</v>
      </c>
      <c r="L556">
        <v>3964264</v>
      </c>
      <c r="M556">
        <v>2518180</v>
      </c>
      <c r="N556">
        <v>2453936</v>
      </c>
      <c r="O556">
        <v>2654840</v>
      </c>
    </row>
    <row r="557" spans="1:15" x14ac:dyDescent="0.25">
      <c r="A557">
        <v>556</v>
      </c>
      <c r="B557">
        <v>18</v>
      </c>
      <c r="C557">
        <v>16</v>
      </c>
      <c r="D557">
        <v>0</v>
      </c>
      <c r="E557">
        <v>8</v>
      </c>
      <c r="F557">
        <v>0</v>
      </c>
      <c r="G557">
        <v>0</v>
      </c>
      <c r="H557">
        <v>0</v>
      </c>
      <c r="I557">
        <v>359.07724039999999</v>
      </c>
      <c r="J557">
        <v>8001634</v>
      </c>
      <c r="K557">
        <v>7782365</v>
      </c>
      <c r="L557">
        <v>8020836</v>
      </c>
      <c r="M557">
        <v>3787561</v>
      </c>
      <c r="N557">
        <v>3305258</v>
      </c>
      <c r="O557">
        <v>3774033</v>
      </c>
    </row>
    <row r="558" spans="1:15" x14ac:dyDescent="0.25">
      <c r="A558">
        <v>557</v>
      </c>
      <c r="B558">
        <v>18</v>
      </c>
      <c r="C558">
        <v>16</v>
      </c>
      <c r="D558">
        <v>0</v>
      </c>
      <c r="E558">
        <v>9</v>
      </c>
      <c r="F558">
        <v>0</v>
      </c>
      <c r="G558">
        <v>0</v>
      </c>
      <c r="H558">
        <v>0</v>
      </c>
      <c r="I558">
        <v>375.07215500000001</v>
      </c>
      <c r="J558">
        <v>12460006</v>
      </c>
      <c r="K558">
        <v>12955942</v>
      </c>
      <c r="L558">
        <v>12875274</v>
      </c>
      <c r="M558">
        <v>3857907</v>
      </c>
      <c r="N558">
        <v>3638659</v>
      </c>
      <c r="O558">
        <v>3595835</v>
      </c>
    </row>
    <row r="559" spans="1:15" x14ac:dyDescent="0.25">
      <c r="A559">
        <v>558</v>
      </c>
      <c r="B559">
        <v>18</v>
      </c>
      <c r="C559">
        <v>16</v>
      </c>
      <c r="D559">
        <v>0</v>
      </c>
      <c r="E559">
        <v>10</v>
      </c>
      <c r="F559">
        <v>0</v>
      </c>
      <c r="G559">
        <v>0</v>
      </c>
      <c r="H559">
        <v>0</v>
      </c>
      <c r="I559">
        <v>391.06706960000002</v>
      </c>
      <c r="J559">
        <v>14996523</v>
      </c>
      <c r="K559">
        <v>14092253</v>
      </c>
      <c r="L559">
        <v>13778319</v>
      </c>
      <c r="M559">
        <v>3749746</v>
      </c>
      <c r="N559">
        <v>3238700</v>
      </c>
      <c r="O559">
        <v>4076669</v>
      </c>
    </row>
    <row r="560" spans="1:15" x14ac:dyDescent="0.25">
      <c r="A560">
        <v>559</v>
      </c>
      <c r="B560">
        <v>18</v>
      </c>
      <c r="C560">
        <v>16</v>
      </c>
      <c r="D560">
        <v>0</v>
      </c>
      <c r="E560">
        <v>11</v>
      </c>
      <c r="F560">
        <v>0</v>
      </c>
      <c r="G560">
        <v>0</v>
      </c>
      <c r="H560">
        <v>0</v>
      </c>
      <c r="I560">
        <v>407.06198419999998</v>
      </c>
      <c r="J560">
        <v>13598558</v>
      </c>
      <c r="K560">
        <v>13840571</v>
      </c>
      <c r="L560">
        <v>13923882</v>
      </c>
      <c r="M560">
        <v>2904091</v>
      </c>
      <c r="N560">
        <v>1827989</v>
      </c>
      <c r="O560">
        <v>2631526</v>
      </c>
    </row>
    <row r="561" spans="1:15" x14ac:dyDescent="0.25">
      <c r="A561">
        <v>560</v>
      </c>
      <c r="B561">
        <v>18</v>
      </c>
      <c r="C561">
        <v>16</v>
      </c>
      <c r="D561">
        <v>0</v>
      </c>
      <c r="E561">
        <v>12</v>
      </c>
      <c r="F561">
        <v>0</v>
      </c>
      <c r="G561">
        <v>0</v>
      </c>
      <c r="H561">
        <v>0</v>
      </c>
      <c r="I561">
        <v>423.0568988</v>
      </c>
      <c r="J561">
        <v>10383155</v>
      </c>
      <c r="K561">
        <v>9853566</v>
      </c>
      <c r="L561">
        <v>9457260</v>
      </c>
      <c r="M561" t="s">
        <v>14</v>
      </c>
      <c r="N561" t="s">
        <v>14</v>
      </c>
      <c r="O561" t="s">
        <v>14</v>
      </c>
    </row>
    <row r="562" spans="1:15" x14ac:dyDescent="0.25">
      <c r="A562">
        <v>561</v>
      </c>
      <c r="B562">
        <v>18</v>
      </c>
      <c r="C562">
        <v>16</v>
      </c>
      <c r="D562">
        <v>0</v>
      </c>
      <c r="E562">
        <v>13</v>
      </c>
      <c r="F562">
        <v>0</v>
      </c>
      <c r="G562">
        <v>0</v>
      </c>
      <c r="H562">
        <v>0</v>
      </c>
      <c r="I562">
        <v>439.05181340000001</v>
      </c>
      <c r="J562">
        <v>6328412</v>
      </c>
      <c r="K562">
        <v>5574628</v>
      </c>
      <c r="L562">
        <v>5624205</v>
      </c>
      <c r="M562" t="s">
        <v>14</v>
      </c>
      <c r="N562" t="s">
        <v>14</v>
      </c>
      <c r="O562" t="s">
        <v>14</v>
      </c>
    </row>
    <row r="563" spans="1:15" x14ac:dyDescent="0.25">
      <c r="A563">
        <v>562</v>
      </c>
      <c r="B563">
        <v>18</v>
      </c>
      <c r="C563">
        <v>16</v>
      </c>
      <c r="D563">
        <v>0</v>
      </c>
      <c r="E563">
        <v>14</v>
      </c>
      <c r="F563">
        <v>0</v>
      </c>
      <c r="G563">
        <v>0</v>
      </c>
      <c r="H563">
        <v>0</v>
      </c>
      <c r="I563">
        <v>455.04672799999997</v>
      </c>
      <c r="J563">
        <v>3131998</v>
      </c>
      <c r="K563">
        <v>3074088</v>
      </c>
      <c r="L563">
        <v>2540884</v>
      </c>
      <c r="M563" t="s">
        <v>14</v>
      </c>
      <c r="N563" t="s">
        <v>14</v>
      </c>
      <c r="O563" t="s">
        <v>14</v>
      </c>
    </row>
    <row r="564" spans="1:15" x14ac:dyDescent="0.25">
      <c r="A564">
        <v>563</v>
      </c>
      <c r="B564">
        <v>18</v>
      </c>
      <c r="C564">
        <v>17</v>
      </c>
      <c r="D564">
        <v>1</v>
      </c>
      <c r="E564">
        <v>8</v>
      </c>
      <c r="F564">
        <v>0</v>
      </c>
      <c r="G564">
        <v>0</v>
      </c>
      <c r="H564">
        <v>0</v>
      </c>
      <c r="I564">
        <v>374.08813939999999</v>
      </c>
      <c r="J564">
        <v>1837180</v>
      </c>
      <c r="K564">
        <v>1827872</v>
      </c>
      <c r="L564">
        <v>1908977</v>
      </c>
      <c r="M564" t="s">
        <v>14</v>
      </c>
      <c r="N564" t="s">
        <v>14</v>
      </c>
      <c r="O564" t="s">
        <v>14</v>
      </c>
    </row>
    <row r="565" spans="1:15" x14ac:dyDescent="0.25">
      <c r="A565">
        <v>564</v>
      </c>
      <c r="B565">
        <v>18</v>
      </c>
      <c r="C565">
        <v>17</v>
      </c>
      <c r="D565">
        <v>1</v>
      </c>
      <c r="E565">
        <v>9</v>
      </c>
      <c r="F565">
        <v>0</v>
      </c>
      <c r="G565">
        <v>0</v>
      </c>
      <c r="H565">
        <v>0</v>
      </c>
      <c r="I565">
        <v>390.083054</v>
      </c>
      <c r="J565">
        <v>2339615</v>
      </c>
      <c r="K565">
        <v>2335512</v>
      </c>
      <c r="L565">
        <v>2156740</v>
      </c>
      <c r="M565" t="s">
        <v>14</v>
      </c>
      <c r="N565" t="s">
        <v>14</v>
      </c>
      <c r="O565" t="s">
        <v>14</v>
      </c>
    </row>
    <row r="566" spans="1:15" x14ac:dyDescent="0.25">
      <c r="A566">
        <v>565</v>
      </c>
      <c r="B566">
        <v>18</v>
      </c>
      <c r="C566">
        <v>17</v>
      </c>
      <c r="D566">
        <v>1</v>
      </c>
      <c r="E566">
        <v>10</v>
      </c>
      <c r="F566">
        <v>0</v>
      </c>
      <c r="G566">
        <v>0</v>
      </c>
      <c r="H566">
        <v>0</v>
      </c>
      <c r="I566">
        <v>406.07796860000002</v>
      </c>
      <c r="J566">
        <v>2430729</v>
      </c>
      <c r="K566">
        <v>2006632</v>
      </c>
      <c r="L566">
        <v>1847270</v>
      </c>
      <c r="M566" t="s">
        <v>14</v>
      </c>
      <c r="N566" t="s">
        <v>14</v>
      </c>
      <c r="O566" t="s">
        <v>14</v>
      </c>
    </row>
    <row r="567" spans="1:15" x14ac:dyDescent="0.25">
      <c r="A567">
        <v>566</v>
      </c>
      <c r="B567">
        <v>18</v>
      </c>
      <c r="C567">
        <v>18</v>
      </c>
      <c r="D567">
        <v>0</v>
      </c>
      <c r="E567">
        <v>6</v>
      </c>
      <c r="F567">
        <v>0</v>
      </c>
      <c r="G567">
        <v>0</v>
      </c>
      <c r="H567">
        <v>0</v>
      </c>
      <c r="I567">
        <v>329.10306120000001</v>
      </c>
      <c r="J567">
        <v>2048069</v>
      </c>
      <c r="K567">
        <v>2386227</v>
      </c>
      <c r="L567">
        <v>2795095</v>
      </c>
      <c r="M567">
        <v>2159551</v>
      </c>
      <c r="N567">
        <v>2047250</v>
      </c>
      <c r="O567">
        <v>1862156</v>
      </c>
    </row>
    <row r="568" spans="1:15" x14ac:dyDescent="0.25">
      <c r="A568">
        <v>567</v>
      </c>
      <c r="B568">
        <v>18</v>
      </c>
      <c r="C568">
        <v>18</v>
      </c>
      <c r="D568">
        <v>0</v>
      </c>
      <c r="E568">
        <v>7</v>
      </c>
      <c r="F568">
        <v>0</v>
      </c>
      <c r="G568">
        <v>0</v>
      </c>
      <c r="H568">
        <v>0</v>
      </c>
      <c r="I568">
        <v>345.09797579999997</v>
      </c>
      <c r="J568">
        <v>5760449</v>
      </c>
      <c r="K568">
        <v>5452092</v>
      </c>
      <c r="L568">
        <v>5619586</v>
      </c>
      <c r="M568">
        <v>3970264</v>
      </c>
      <c r="N568">
        <v>4150201</v>
      </c>
      <c r="O568">
        <v>3886231</v>
      </c>
    </row>
    <row r="569" spans="1:15" x14ac:dyDescent="0.25">
      <c r="A569">
        <v>568</v>
      </c>
      <c r="B569">
        <v>18</v>
      </c>
      <c r="C569">
        <v>18</v>
      </c>
      <c r="D569">
        <v>0</v>
      </c>
      <c r="E569">
        <v>8</v>
      </c>
      <c r="F569">
        <v>0</v>
      </c>
      <c r="G569">
        <v>0</v>
      </c>
      <c r="H569">
        <v>0</v>
      </c>
      <c r="I569">
        <v>361.09289039999999</v>
      </c>
      <c r="J569">
        <v>12082003</v>
      </c>
      <c r="K569">
        <v>12034578</v>
      </c>
      <c r="L569">
        <v>13143496</v>
      </c>
      <c r="M569">
        <v>8967062</v>
      </c>
      <c r="N569">
        <v>8395137</v>
      </c>
      <c r="O569">
        <v>9351846</v>
      </c>
    </row>
    <row r="570" spans="1:15" x14ac:dyDescent="0.25">
      <c r="A570">
        <v>569</v>
      </c>
      <c r="B570">
        <v>18</v>
      </c>
      <c r="C570">
        <v>18</v>
      </c>
      <c r="D570">
        <v>0</v>
      </c>
      <c r="E570">
        <v>9</v>
      </c>
      <c r="F570">
        <v>0</v>
      </c>
      <c r="G570">
        <v>0</v>
      </c>
      <c r="H570">
        <v>0</v>
      </c>
      <c r="I570">
        <v>377.087805</v>
      </c>
      <c r="J570">
        <v>14557889</v>
      </c>
      <c r="K570">
        <v>15018806</v>
      </c>
      <c r="L570">
        <v>15450175</v>
      </c>
      <c r="M570">
        <v>6367784</v>
      </c>
      <c r="N570">
        <v>5672885</v>
      </c>
      <c r="O570">
        <v>6376526</v>
      </c>
    </row>
    <row r="571" spans="1:15" x14ac:dyDescent="0.25">
      <c r="A571">
        <v>570</v>
      </c>
      <c r="B571">
        <v>18</v>
      </c>
      <c r="C571">
        <v>18</v>
      </c>
      <c r="D571">
        <v>0</v>
      </c>
      <c r="E571">
        <v>10</v>
      </c>
      <c r="F571">
        <v>0</v>
      </c>
      <c r="G571">
        <v>0</v>
      </c>
      <c r="H571">
        <v>0</v>
      </c>
      <c r="I571">
        <v>393.08271960000002</v>
      </c>
      <c r="J571">
        <v>17462834</v>
      </c>
      <c r="K571">
        <v>16935262</v>
      </c>
      <c r="L571">
        <v>15925018</v>
      </c>
      <c r="M571">
        <v>5245180</v>
      </c>
      <c r="N571">
        <v>4757190</v>
      </c>
      <c r="O571">
        <v>5328343</v>
      </c>
    </row>
    <row r="572" spans="1:15" x14ac:dyDescent="0.25">
      <c r="A572">
        <v>571</v>
      </c>
      <c r="B572">
        <v>18</v>
      </c>
      <c r="C572">
        <v>18</v>
      </c>
      <c r="D572">
        <v>0</v>
      </c>
      <c r="E572">
        <v>11</v>
      </c>
      <c r="F572">
        <v>0</v>
      </c>
      <c r="G572">
        <v>0</v>
      </c>
      <c r="H572">
        <v>0</v>
      </c>
      <c r="I572">
        <v>409.07763419999998</v>
      </c>
      <c r="J572">
        <v>15519719</v>
      </c>
      <c r="K572">
        <v>15282510</v>
      </c>
      <c r="L572">
        <v>14718620</v>
      </c>
      <c r="M572">
        <v>3608723</v>
      </c>
      <c r="N572">
        <v>3072815</v>
      </c>
      <c r="O572">
        <v>2978203</v>
      </c>
    </row>
    <row r="573" spans="1:15" x14ac:dyDescent="0.25">
      <c r="A573">
        <v>572</v>
      </c>
      <c r="B573">
        <v>18</v>
      </c>
      <c r="C573">
        <v>18</v>
      </c>
      <c r="D573">
        <v>0</v>
      </c>
      <c r="E573">
        <v>12</v>
      </c>
      <c r="F573">
        <v>0</v>
      </c>
      <c r="G573">
        <v>0</v>
      </c>
      <c r="H573">
        <v>0</v>
      </c>
      <c r="I573">
        <v>425.07254879999999</v>
      </c>
      <c r="J573">
        <v>10606231</v>
      </c>
      <c r="K573">
        <v>9710166</v>
      </c>
      <c r="L573">
        <v>9610756</v>
      </c>
      <c r="M573" t="s">
        <v>14</v>
      </c>
      <c r="N573" t="s">
        <v>14</v>
      </c>
      <c r="O573" t="s">
        <v>14</v>
      </c>
    </row>
    <row r="574" spans="1:15" x14ac:dyDescent="0.25">
      <c r="A574">
        <v>573</v>
      </c>
      <c r="B574">
        <v>18</v>
      </c>
      <c r="C574">
        <v>18</v>
      </c>
      <c r="D574">
        <v>0</v>
      </c>
      <c r="E574">
        <v>13</v>
      </c>
      <c r="F574">
        <v>0</v>
      </c>
      <c r="G574">
        <v>0</v>
      </c>
      <c r="H574">
        <v>0</v>
      </c>
      <c r="I574">
        <v>441.06746340000001</v>
      </c>
      <c r="J574">
        <v>5657421</v>
      </c>
      <c r="K574">
        <v>5676907</v>
      </c>
      <c r="L574">
        <v>5369028</v>
      </c>
      <c r="M574" t="s">
        <v>14</v>
      </c>
      <c r="N574" t="s">
        <v>14</v>
      </c>
      <c r="O574" t="s">
        <v>14</v>
      </c>
    </row>
    <row r="575" spans="1:15" x14ac:dyDescent="0.25">
      <c r="A575">
        <v>574</v>
      </c>
      <c r="B575">
        <v>18</v>
      </c>
      <c r="C575">
        <v>18</v>
      </c>
      <c r="D575">
        <v>0</v>
      </c>
      <c r="E575">
        <v>14</v>
      </c>
      <c r="F575">
        <v>0</v>
      </c>
      <c r="G575">
        <v>0</v>
      </c>
      <c r="H575">
        <v>0</v>
      </c>
      <c r="I575">
        <v>457.06237800000002</v>
      </c>
      <c r="J575">
        <v>2672527</v>
      </c>
      <c r="K575">
        <v>2764740</v>
      </c>
      <c r="L575">
        <v>2784419</v>
      </c>
      <c r="M575" t="s">
        <v>14</v>
      </c>
      <c r="N575" t="s">
        <v>14</v>
      </c>
      <c r="O575" t="s">
        <v>14</v>
      </c>
    </row>
    <row r="576" spans="1:15" x14ac:dyDescent="0.25">
      <c r="A576">
        <v>575</v>
      </c>
      <c r="B576">
        <v>18</v>
      </c>
      <c r="C576">
        <v>19</v>
      </c>
      <c r="D576">
        <v>1</v>
      </c>
      <c r="E576">
        <v>9</v>
      </c>
      <c r="F576">
        <v>0</v>
      </c>
      <c r="G576">
        <v>0</v>
      </c>
      <c r="H576">
        <v>0</v>
      </c>
      <c r="I576">
        <v>392.098704</v>
      </c>
      <c r="J576">
        <v>2175289</v>
      </c>
      <c r="K576">
        <v>2544805</v>
      </c>
      <c r="L576">
        <v>2006109</v>
      </c>
      <c r="M576" t="s">
        <v>14</v>
      </c>
      <c r="N576" t="s">
        <v>14</v>
      </c>
      <c r="O576" t="s">
        <v>14</v>
      </c>
    </row>
    <row r="577" spans="1:15" x14ac:dyDescent="0.25">
      <c r="A577">
        <v>576</v>
      </c>
      <c r="B577">
        <v>18</v>
      </c>
      <c r="C577">
        <v>19</v>
      </c>
      <c r="D577">
        <v>1</v>
      </c>
      <c r="E577">
        <v>10</v>
      </c>
      <c r="F577">
        <v>0</v>
      </c>
      <c r="G577">
        <v>0</v>
      </c>
      <c r="H577">
        <v>0</v>
      </c>
      <c r="I577">
        <v>408.09361860000001</v>
      </c>
      <c r="J577">
        <v>2324394</v>
      </c>
      <c r="K577">
        <v>2302730</v>
      </c>
      <c r="L577">
        <v>1762921</v>
      </c>
      <c r="M577" t="s">
        <v>14</v>
      </c>
      <c r="N577" t="s">
        <v>14</v>
      </c>
      <c r="O577" t="s">
        <v>14</v>
      </c>
    </row>
    <row r="578" spans="1:15" x14ac:dyDescent="0.25">
      <c r="A578">
        <v>577</v>
      </c>
      <c r="B578">
        <v>18</v>
      </c>
      <c r="C578">
        <v>20</v>
      </c>
      <c r="D578">
        <v>0</v>
      </c>
      <c r="E578">
        <v>5</v>
      </c>
      <c r="F578">
        <v>0</v>
      </c>
      <c r="G578">
        <v>0</v>
      </c>
      <c r="H578">
        <v>0</v>
      </c>
      <c r="I578">
        <v>315.12379659999999</v>
      </c>
      <c r="J578">
        <v>1399053</v>
      </c>
      <c r="K578">
        <v>1658940</v>
      </c>
      <c r="L578">
        <v>1554618</v>
      </c>
      <c r="M578" t="s">
        <v>14</v>
      </c>
      <c r="N578" t="s">
        <v>14</v>
      </c>
      <c r="O578" t="s">
        <v>14</v>
      </c>
    </row>
    <row r="579" spans="1:15" x14ac:dyDescent="0.25">
      <c r="A579">
        <v>578</v>
      </c>
      <c r="B579">
        <v>18</v>
      </c>
      <c r="C579">
        <v>20</v>
      </c>
      <c r="D579">
        <v>0</v>
      </c>
      <c r="E579">
        <v>6</v>
      </c>
      <c r="F579">
        <v>0</v>
      </c>
      <c r="G579">
        <v>0</v>
      </c>
      <c r="H579">
        <v>0</v>
      </c>
      <c r="I579">
        <v>331.11871120000001</v>
      </c>
      <c r="J579">
        <v>3144165</v>
      </c>
      <c r="K579">
        <v>3315406</v>
      </c>
      <c r="L579">
        <v>3396113</v>
      </c>
      <c r="M579">
        <v>3562650</v>
      </c>
      <c r="N579">
        <v>3710652</v>
      </c>
      <c r="O579">
        <v>3699928</v>
      </c>
    </row>
    <row r="580" spans="1:15" x14ac:dyDescent="0.25">
      <c r="A580">
        <v>579</v>
      </c>
      <c r="B580">
        <v>18</v>
      </c>
      <c r="C580">
        <v>20</v>
      </c>
      <c r="D580">
        <v>0</v>
      </c>
      <c r="E580">
        <v>7</v>
      </c>
      <c r="F580">
        <v>0</v>
      </c>
      <c r="G580">
        <v>0</v>
      </c>
      <c r="H580">
        <v>0</v>
      </c>
      <c r="I580">
        <v>347.11362580000002</v>
      </c>
      <c r="J580">
        <v>6369324</v>
      </c>
      <c r="K580">
        <v>6329146</v>
      </c>
      <c r="L580">
        <v>6132140</v>
      </c>
      <c r="M580">
        <v>8604439</v>
      </c>
      <c r="N580">
        <v>9497042</v>
      </c>
      <c r="O580">
        <v>8831683</v>
      </c>
    </row>
    <row r="581" spans="1:15" x14ac:dyDescent="0.25">
      <c r="A581">
        <v>580</v>
      </c>
      <c r="B581">
        <v>18</v>
      </c>
      <c r="C581">
        <v>20</v>
      </c>
      <c r="D581">
        <v>0</v>
      </c>
      <c r="E581">
        <v>8</v>
      </c>
      <c r="F581">
        <v>0</v>
      </c>
      <c r="G581">
        <v>0</v>
      </c>
      <c r="H581">
        <v>0</v>
      </c>
      <c r="I581">
        <v>363.10854039999998</v>
      </c>
      <c r="J581">
        <v>16703051</v>
      </c>
      <c r="K581">
        <v>17394760</v>
      </c>
      <c r="L581">
        <v>17313837</v>
      </c>
      <c r="M581">
        <v>15699458</v>
      </c>
      <c r="N581">
        <v>15207385</v>
      </c>
      <c r="O581">
        <v>14671097</v>
      </c>
    </row>
    <row r="582" spans="1:15" x14ac:dyDescent="0.25">
      <c r="A582">
        <v>581</v>
      </c>
      <c r="B582">
        <v>18</v>
      </c>
      <c r="C582">
        <v>20</v>
      </c>
      <c r="D582">
        <v>0</v>
      </c>
      <c r="E582">
        <v>9</v>
      </c>
      <c r="F582">
        <v>0</v>
      </c>
      <c r="G582">
        <v>0</v>
      </c>
      <c r="H582">
        <v>0</v>
      </c>
      <c r="I582">
        <v>379.103455</v>
      </c>
      <c r="J582">
        <v>18568587</v>
      </c>
      <c r="K582">
        <v>16358714</v>
      </c>
      <c r="L582">
        <v>18178661</v>
      </c>
      <c r="M582">
        <v>9754702</v>
      </c>
      <c r="N582">
        <v>8977883</v>
      </c>
      <c r="O582">
        <v>8676944</v>
      </c>
    </row>
    <row r="583" spans="1:15" x14ac:dyDescent="0.25">
      <c r="A583">
        <v>582</v>
      </c>
      <c r="B583">
        <v>18</v>
      </c>
      <c r="C583">
        <v>20</v>
      </c>
      <c r="D583">
        <v>0</v>
      </c>
      <c r="E583">
        <v>10</v>
      </c>
      <c r="F583">
        <v>0</v>
      </c>
      <c r="G583">
        <v>0</v>
      </c>
      <c r="H583">
        <v>0</v>
      </c>
      <c r="I583">
        <v>395.09836960000001</v>
      </c>
      <c r="J583">
        <v>18020370</v>
      </c>
      <c r="K583">
        <v>17889991</v>
      </c>
      <c r="L583">
        <v>16932998</v>
      </c>
      <c r="M583">
        <v>7296617</v>
      </c>
      <c r="N583">
        <v>6463557</v>
      </c>
      <c r="O583">
        <v>6474513</v>
      </c>
    </row>
    <row r="584" spans="1:15" x14ac:dyDescent="0.25">
      <c r="A584">
        <v>583</v>
      </c>
      <c r="B584">
        <v>18</v>
      </c>
      <c r="C584">
        <v>20</v>
      </c>
      <c r="D584">
        <v>0</v>
      </c>
      <c r="E584">
        <v>11</v>
      </c>
      <c r="F584">
        <v>0</v>
      </c>
      <c r="G584">
        <v>0</v>
      </c>
      <c r="H584">
        <v>0</v>
      </c>
      <c r="I584">
        <v>411.09328420000003</v>
      </c>
      <c r="J584">
        <v>13504578</v>
      </c>
      <c r="K584">
        <v>13160899</v>
      </c>
      <c r="L584">
        <v>12388076</v>
      </c>
      <c r="M584">
        <v>4102378</v>
      </c>
      <c r="N584">
        <v>3384234</v>
      </c>
      <c r="O584">
        <v>4288429</v>
      </c>
    </row>
    <row r="585" spans="1:15" x14ac:dyDescent="0.25">
      <c r="A585">
        <v>584</v>
      </c>
      <c r="B585">
        <v>18</v>
      </c>
      <c r="C585">
        <v>20</v>
      </c>
      <c r="D585">
        <v>0</v>
      </c>
      <c r="E585">
        <v>12</v>
      </c>
      <c r="F585">
        <v>0</v>
      </c>
      <c r="G585">
        <v>0</v>
      </c>
      <c r="H585">
        <v>0</v>
      </c>
      <c r="I585">
        <v>427.08819879999999</v>
      </c>
      <c r="J585">
        <v>8431075</v>
      </c>
      <c r="K585">
        <v>8063519</v>
      </c>
      <c r="L585">
        <v>7576968</v>
      </c>
      <c r="M585" t="s">
        <v>14</v>
      </c>
      <c r="N585" t="s">
        <v>14</v>
      </c>
      <c r="O585" t="s">
        <v>14</v>
      </c>
    </row>
    <row r="586" spans="1:15" x14ac:dyDescent="0.25">
      <c r="A586">
        <v>585</v>
      </c>
      <c r="B586">
        <v>18</v>
      </c>
      <c r="C586">
        <v>20</v>
      </c>
      <c r="D586">
        <v>0</v>
      </c>
      <c r="E586">
        <v>13</v>
      </c>
      <c r="F586">
        <v>0</v>
      </c>
      <c r="G586">
        <v>0</v>
      </c>
      <c r="H586">
        <v>0</v>
      </c>
      <c r="I586">
        <v>443.0831134</v>
      </c>
      <c r="J586">
        <v>4777532</v>
      </c>
      <c r="K586">
        <v>4862702</v>
      </c>
      <c r="L586">
        <v>4043766</v>
      </c>
      <c r="M586" t="s">
        <v>14</v>
      </c>
      <c r="N586" t="s">
        <v>14</v>
      </c>
      <c r="O586" t="s">
        <v>14</v>
      </c>
    </row>
    <row r="587" spans="1:15" x14ac:dyDescent="0.25">
      <c r="A587">
        <v>586</v>
      </c>
      <c r="B587">
        <v>18</v>
      </c>
      <c r="C587">
        <v>20</v>
      </c>
      <c r="D587">
        <v>0</v>
      </c>
      <c r="E587">
        <v>14</v>
      </c>
      <c r="F587">
        <v>0</v>
      </c>
      <c r="G587">
        <v>0</v>
      </c>
      <c r="H587">
        <v>0</v>
      </c>
      <c r="I587">
        <v>459.07802800000002</v>
      </c>
      <c r="J587">
        <v>2161876</v>
      </c>
      <c r="K587">
        <v>2345834</v>
      </c>
      <c r="L587">
        <v>2433022</v>
      </c>
      <c r="M587" t="s">
        <v>14</v>
      </c>
      <c r="N587" t="s">
        <v>14</v>
      </c>
      <c r="O587" t="s">
        <v>14</v>
      </c>
    </row>
    <row r="588" spans="1:15" x14ac:dyDescent="0.25">
      <c r="A588">
        <v>587</v>
      </c>
      <c r="B588">
        <v>18</v>
      </c>
      <c r="C588">
        <v>20</v>
      </c>
      <c r="D588">
        <v>2</v>
      </c>
      <c r="E588">
        <v>7</v>
      </c>
      <c r="F588">
        <v>0</v>
      </c>
      <c r="G588">
        <v>0</v>
      </c>
      <c r="H588">
        <v>0</v>
      </c>
      <c r="I588">
        <v>375.11977380000002</v>
      </c>
      <c r="J588">
        <v>1769463</v>
      </c>
      <c r="K588">
        <v>1687090</v>
      </c>
      <c r="L588">
        <v>1924887</v>
      </c>
      <c r="M588">
        <v>2185728</v>
      </c>
      <c r="N588">
        <v>2030481</v>
      </c>
      <c r="O588">
        <v>1897543</v>
      </c>
    </row>
    <row r="589" spans="1:15" x14ac:dyDescent="0.25">
      <c r="A589">
        <v>588</v>
      </c>
      <c r="B589">
        <v>18</v>
      </c>
      <c r="C589">
        <v>21</v>
      </c>
      <c r="D589">
        <v>1</v>
      </c>
      <c r="E589">
        <v>9</v>
      </c>
      <c r="F589">
        <v>0</v>
      </c>
      <c r="G589">
        <v>0</v>
      </c>
      <c r="H589">
        <v>0</v>
      </c>
      <c r="I589">
        <v>394.11435399999999</v>
      </c>
      <c r="J589">
        <v>2178349</v>
      </c>
      <c r="K589">
        <v>1795098</v>
      </c>
      <c r="L589">
        <v>1709016</v>
      </c>
      <c r="M589" t="s">
        <v>14</v>
      </c>
      <c r="N589" t="s">
        <v>14</v>
      </c>
      <c r="O589" t="s">
        <v>14</v>
      </c>
    </row>
    <row r="590" spans="1:15" x14ac:dyDescent="0.25">
      <c r="A590">
        <v>589</v>
      </c>
      <c r="B590">
        <v>18</v>
      </c>
      <c r="C590">
        <v>22</v>
      </c>
      <c r="D590">
        <v>0</v>
      </c>
      <c r="E590">
        <v>5</v>
      </c>
      <c r="F590">
        <v>0</v>
      </c>
      <c r="G590">
        <v>0</v>
      </c>
      <c r="H590">
        <v>0</v>
      </c>
      <c r="I590">
        <v>317.13944659999999</v>
      </c>
      <c r="J590" t="s">
        <v>14</v>
      </c>
      <c r="K590" t="s">
        <v>14</v>
      </c>
      <c r="L590" t="s">
        <v>14</v>
      </c>
      <c r="M590">
        <v>2615483</v>
      </c>
      <c r="N590">
        <v>2286882</v>
      </c>
      <c r="O590">
        <v>2369365</v>
      </c>
    </row>
    <row r="591" spans="1:15" x14ac:dyDescent="0.25">
      <c r="A591">
        <v>590</v>
      </c>
      <c r="B591">
        <v>18</v>
      </c>
      <c r="C591">
        <v>22</v>
      </c>
      <c r="D591">
        <v>0</v>
      </c>
      <c r="E591">
        <v>6</v>
      </c>
      <c r="F591">
        <v>0</v>
      </c>
      <c r="G591">
        <v>0</v>
      </c>
      <c r="H591">
        <v>0</v>
      </c>
      <c r="I591">
        <v>333.1343612</v>
      </c>
      <c r="J591">
        <v>4494748</v>
      </c>
      <c r="K591">
        <v>4944501</v>
      </c>
      <c r="L591">
        <v>4437976</v>
      </c>
      <c r="M591">
        <v>6457474</v>
      </c>
      <c r="N591">
        <v>5884020</v>
      </c>
      <c r="O591">
        <v>5424304</v>
      </c>
    </row>
    <row r="592" spans="1:15" x14ac:dyDescent="0.25">
      <c r="A592">
        <v>591</v>
      </c>
      <c r="B592">
        <v>18</v>
      </c>
      <c r="C592">
        <v>22</v>
      </c>
      <c r="D592">
        <v>0</v>
      </c>
      <c r="E592">
        <v>7</v>
      </c>
      <c r="F592">
        <v>0</v>
      </c>
      <c r="G592">
        <v>0</v>
      </c>
      <c r="H592">
        <v>0</v>
      </c>
      <c r="I592">
        <v>349.12927580000002</v>
      </c>
      <c r="J592">
        <v>9200306</v>
      </c>
      <c r="K592">
        <v>8845637</v>
      </c>
      <c r="L592">
        <v>8681443</v>
      </c>
      <c r="M592">
        <v>9756003</v>
      </c>
      <c r="N592">
        <v>11283448</v>
      </c>
      <c r="O592">
        <v>10433786</v>
      </c>
    </row>
    <row r="593" spans="1:15" x14ac:dyDescent="0.25">
      <c r="A593">
        <v>592</v>
      </c>
      <c r="B593">
        <v>18</v>
      </c>
      <c r="C593">
        <v>22</v>
      </c>
      <c r="D593">
        <v>0</v>
      </c>
      <c r="E593">
        <v>8</v>
      </c>
      <c r="F593">
        <v>0</v>
      </c>
      <c r="G593">
        <v>0</v>
      </c>
      <c r="H593">
        <v>0</v>
      </c>
      <c r="I593">
        <v>365.12419039999997</v>
      </c>
      <c r="J593">
        <v>13740361</v>
      </c>
      <c r="K593">
        <v>13651582</v>
      </c>
      <c r="L593">
        <v>13546129</v>
      </c>
      <c r="M593">
        <v>13686892</v>
      </c>
      <c r="N593">
        <v>13987377</v>
      </c>
      <c r="O593">
        <v>13539144</v>
      </c>
    </row>
    <row r="594" spans="1:15" x14ac:dyDescent="0.25">
      <c r="A594">
        <v>593</v>
      </c>
      <c r="B594">
        <v>18</v>
      </c>
      <c r="C594">
        <v>22</v>
      </c>
      <c r="D594">
        <v>0</v>
      </c>
      <c r="E594">
        <v>9</v>
      </c>
      <c r="F594">
        <v>0</v>
      </c>
      <c r="G594">
        <v>0</v>
      </c>
      <c r="H594">
        <v>0</v>
      </c>
      <c r="I594">
        <v>381.11910499999999</v>
      </c>
      <c r="J594">
        <v>15218754</v>
      </c>
      <c r="K594">
        <v>14970673</v>
      </c>
      <c r="L594">
        <v>14718074</v>
      </c>
      <c r="M594">
        <v>10869347</v>
      </c>
      <c r="N594">
        <v>11214833</v>
      </c>
      <c r="O594">
        <v>10668096</v>
      </c>
    </row>
    <row r="595" spans="1:15" x14ac:dyDescent="0.25">
      <c r="A595">
        <v>594</v>
      </c>
      <c r="B595">
        <v>18</v>
      </c>
      <c r="C595">
        <v>22</v>
      </c>
      <c r="D595">
        <v>0</v>
      </c>
      <c r="E595">
        <v>10</v>
      </c>
      <c r="F595">
        <v>0</v>
      </c>
      <c r="G595">
        <v>0</v>
      </c>
      <c r="H595">
        <v>0</v>
      </c>
      <c r="I595">
        <v>397.11401960000001</v>
      </c>
      <c r="J595">
        <v>14461383</v>
      </c>
      <c r="K595">
        <v>14076947</v>
      </c>
      <c r="L595">
        <v>13857235</v>
      </c>
      <c r="M595">
        <v>8454070</v>
      </c>
      <c r="N595">
        <v>7331239</v>
      </c>
      <c r="O595">
        <v>7572521</v>
      </c>
    </row>
    <row r="596" spans="1:15" x14ac:dyDescent="0.25">
      <c r="A596">
        <v>595</v>
      </c>
      <c r="B596">
        <v>18</v>
      </c>
      <c r="C596">
        <v>22</v>
      </c>
      <c r="D596">
        <v>0</v>
      </c>
      <c r="E596">
        <v>11</v>
      </c>
      <c r="F596">
        <v>0</v>
      </c>
      <c r="G596">
        <v>0</v>
      </c>
      <c r="H596">
        <v>0</v>
      </c>
      <c r="I596">
        <v>413.10893420000002</v>
      </c>
      <c r="J596">
        <v>10369137</v>
      </c>
      <c r="K596">
        <v>9914909</v>
      </c>
      <c r="L596">
        <v>9660187</v>
      </c>
      <c r="M596">
        <v>3788066</v>
      </c>
      <c r="N596">
        <v>2927112</v>
      </c>
      <c r="O596">
        <v>3598240</v>
      </c>
    </row>
    <row r="597" spans="1:15" x14ac:dyDescent="0.25">
      <c r="A597">
        <v>596</v>
      </c>
      <c r="B597">
        <v>18</v>
      </c>
      <c r="C597">
        <v>22</v>
      </c>
      <c r="D597">
        <v>0</v>
      </c>
      <c r="E597">
        <v>12</v>
      </c>
      <c r="F597">
        <v>0</v>
      </c>
      <c r="G597">
        <v>0</v>
      </c>
      <c r="H597">
        <v>0</v>
      </c>
      <c r="I597">
        <v>429.10384879999998</v>
      </c>
      <c r="J597">
        <v>5897498</v>
      </c>
      <c r="K597">
        <v>5721561</v>
      </c>
      <c r="L597">
        <v>5916923</v>
      </c>
      <c r="M597" t="s">
        <v>14</v>
      </c>
      <c r="N597" t="s">
        <v>14</v>
      </c>
      <c r="O597" t="s">
        <v>14</v>
      </c>
    </row>
    <row r="598" spans="1:15" x14ac:dyDescent="0.25">
      <c r="A598">
        <v>597</v>
      </c>
      <c r="B598">
        <v>18</v>
      </c>
      <c r="C598">
        <v>22</v>
      </c>
      <c r="D598">
        <v>0</v>
      </c>
      <c r="E598">
        <v>13</v>
      </c>
      <c r="F598">
        <v>0</v>
      </c>
      <c r="G598">
        <v>0</v>
      </c>
      <c r="H598">
        <v>0</v>
      </c>
      <c r="I598">
        <v>445.0987634</v>
      </c>
      <c r="J598">
        <v>2845997</v>
      </c>
      <c r="K598">
        <v>2962032</v>
      </c>
      <c r="L598">
        <v>2908455</v>
      </c>
      <c r="M598" t="s">
        <v>14</v>
      </c>
      <c r="N598" t="s">
        <v>14</v>
      </c>
      <c r="O598" t="s">
        <v>14</v>
      </c>
    </row>
    <row r="599" spans="1:15" x14ac:dyDescent="0.25">
      <c r="A599">
        <v>598</v>
      </c>
      <c r="B599">
        <v>18</v>
      </c>
      <c r="C599">
        <v>22</v>
      </c>
      <c r="D599">
        <v>0</v>
      </c>
      <c r="E599">
        <v>14</v>
      </c>
      <c r="F599">
        <v>0</v>
      </c>
      <c r="G599">
        <v>0</v>
      </c>
      <c r="H599">
        <v>0</v>
      </c>
      <c r="I599">
        <v>461.09367800000001</v>
      </c>
      <c r="J599">
        <v>1902128</v>
      </c>
      <c r="K599">
        <v>1616156</v>
      </c>
      <c r="L599">
        <v>1811814</v>
      </c>
      <c r="M599" t="s">
        <v>14</v>
      </c>
      <c r="N599" t="s">
        <v>14</v>
      </c>
      <c r="O599" t="s">
        <v>14</v>
      </c>
    </row>
    <row r="600" spans="1:15" x14ac:dyDescent="0.25">
      <c r="A600">
        <v>599</v>
      </c>
      <c r="B600">
        <v>18</v>
      </c>
      <c r="C600">
        <v>23</v>
      </c>
      <c r="D600">
        <v>3</v>
      </c>
      <c r="E600">
        <v>6</v>
      </c>
      <c r="F600">
        <v>0</v>
      </c>
      <c r="G600">
        <v>0</v>
      </c>
      <c r="H600">
        <v>0</v>
      </c>
      <c r="I600">
        <v>376.15140819999999</v>
      </c>
      <c r="J600">
        <v>1929583</v>
      </c>
      <c r="K600">
        <v>2193474</v>
      </c>
      <c r="L600">
        <v>2082618</v>
      </c>
      <c r="M600">
        <v>2642723</v>
      </c>
      <c r="N600">
        <v>2771122</v>
      </c>
      <c r="O600">
        <v>2755929</v>
      </c>
    </row>
    <row r="601" spans="1:15" x14ac:dyDescent="0.25">
      <c r="A601">
        <v>600</v>
      </c>
      <c r="B601">
        <v>18</v>
      </c>
      <c r="C601">
        <v>24</v>
      </c>
      <c r="D601">
        <v>0</v>
      </c>
      <c r="E601">
        <v>5</v>
      </c>
      <c r="F601">
        <v>0</v>
      </c>
      <c r="G601">
        <v>0</v>
      </c>
      <c r="H601">
        <v>0</v>
      </c>
      <c r="I601">
        <v>319.15509659999998</v>
      </c>
      <c r="J601">
        <v>2161505</v>
      </c>
      <c r="K601">
        <v>2051049</v>
      </c>
      <c r="L601">
        <v>2141325</v>
      </c>
      <c r="M601">
        <v>3504204</v>
      </c>
      <c r="N601">
        <v>3631496</v>
      </c>
      <c r="O601">
        <v>3217115</v>
      </c>
    </row>
    <row r="602" spans="1:15" x14ac:dyDescent="0.25">
      <c r="A602">
        <v>601</v>
      </c>
      <c r="B602">
        <v>18</v>
      </c>
      <c r="C602">
        <v>24</v>
      </c>
      <c r="D602">
        <v>0</v>
      </c>
      <c r="E602">
        <v>6</v>
      </c>
      <c r="F602">
        <v>0</v>
      </c>
      <c r="G602">
        <v>0</v>
      </c>
      <c r="H602">
        <v>0</v>
      </c>
      <c r="I602">
        <v>335.15001119999999</v>
      </c>
      <c r="J602">
        <v>5555049</v>
      </c>
      <c r="K602">
        <v>6166567</v>
      </c>
      <c r="L602">
        <v>6041004</v>
      </c>
      <c r="M602">
        <v>8117879</v>
      </c>
      <c r="N602">
        <v>9367096</v>
      </c>
      <c r="O602">
        <v>8713875</v>
      </c>
    </row>
    <row r="603" spans="1:15" x14ac:dyDescent="0.25">
      <c r="A603">
        <v>602</v>
      </c>
      <c r="B603">
        <v>18</v>
      </c>
      <c r="C603">
        <v>24</v>
      </c>
      <c r="D603">
        <v>0</v>
      </c>
      <c r="E603">
        <v>7</v>
      </c>
      <c r="F603">
        <v>0</v>
      </c>
      <c r="G603">
        <v>0</v>
      </c>
      <c r="H603">
        <v>0</v>
      </c>
      <c r="I603">
        <v>351.14492580000001</v>
      </c>
      <c r="J603">
        <v>11130194</v>
      </c>
      <c r="K603">
        <v>11198299</v>
      </c>
      <c r="L603">
        <v>11336231</v>
      </c>
      <c r="M603">
        <v>15007673</v>
      </c>
      <c r="N603">
        <v>16432683</v>
      </c>
      <c r="O603">
        <v>14993210</v>
      </c>
    </row>
    <row r="604" spans="1:15" x14ac:dyDescent="0.25">
      <c r="A604">
        <v>603</v>
      </c>
      <c r="B604">
        <v>18</v>
      </c>
      <c r="C604">
        <v>24</v>
      </c>
      <c r="D604">
        <v>0</v>
      </c>
      <c r="E604">
        <v>8</v>
      </c>
      <c r="F604">
        <v>0</v>
      </c>
      <c r="G604">
        <v>0</v>
      </c>
      <c r="H604">
        <v>0</v>
      </c>
      <c r="I604">
        <v>367.13984040000003</v>
      </c>
      <c r="J604">
        <v>15639623</v>
      </c>
      <c r="K604">
        <v>14848177</v>
      </c>
      <c r="L604">
        <v>15234290</v>
      </c>
      <c r="M604">
        <v>18821842</v>
      </c>
      <c r="N604">
        <v>19083399</v>
      </c>
      <c r="O604">
        <v>17731986</v>
      </c>
    </row>
    <row r="605" spans="1:15" x14ac:dyDescent="0.25">
      <c r="A605">
        <v>604</v>
      </c>
      <c r="B605">
        <v>18</v>
      </c>
      <c r="C605">
        <v>24</v>
      </c>
      <c r="D605">
        <v>0</v>
      </c>
      <c r="E605">
        <v>9</v>
      </c>
      <c r="F605">
        <v>0</v>
      </c>
      <c r="G605">
        <v>0</v>
      </c>
      <c r="H605">
        <v>0</v>
      </c>
      <c r="I605">
        <v>383.13475499999998</v>
      </c>
      <c r="J605">
        <v>13165283</v>
      </c>
      <c r="K605">
        <v>12831000</v>
      </c>
      <c r="L605">
        <v>13274749</v>
      </c>
      <c r="M605">
        <v>13673573</v>
      </c>
      <c r="N605">
        <v>12087799</v>
      </c>
      <c r="O605">
        <v>11909659</v>
      </c>
    </row>
    <row r="606" spans="1:15" x14ac:dyDescent="0.25">
      <c r="A606">
        <v>605</v>
      </c>
      <c r="B606">
        <v>18</v>
      </c>
      <c r="C606">
        <v>24</v>
      </c>
      <c r="D606">
        <v>0</v>
      </c>
      <c r="E606">
        <v>10</v>
      </c>
      <c r="F606">
        <v>0</v>
      </c>
      <c r="G606">
        <v>0</v>
      </c>
      <c r="H606">
        <v>0</v>
      </c>
      <c r="I606">
        <v>399.1296696</v>
      </c>
      <c r="J606">
        <v>11344717</v>
      </c>
      <c r="K606">
        <v>10724675</v>
      </c>
      <c r="L606">
        <v>10117886</v>
      </c>
      <c r="M606">
        <v>7082210</v>
      </c>
      <c r="N606">
        <v>7053034</v>
      </c>
      <c r="O606">
        <v>6894878</v>
      </c>
    </row>
    <row r="607" spans="1:15" x14ac:dyDescent="0.25">
      <c r="A607">
        <v>606</v>
      </c>
      <c r="B607">
        <v>18</v>
      </c>
      <c r="C607">
        <v>24</v>
      </c>
      <c r="D607">
        <v>0</v>
      </c>
      <c r="E607">
        <v>11</v>
      </c>
      <c r="F607">
        <v>0</v>
      </c>
      <c r="G607">
        <v>0</v>
      </c>
      <c r="H607">
        <v>0</v>
      </c>
      <c r="I607">
        <v>415.12458420000002</v>
      </c>
      <c r="J607">
        <v>6637686</v>
      </c>
      <c r="K607">
        <v>6867549</v>
      </c>
      <c r="L607">
        <v>6668076</v>
      </c>
      <c r="M607">
        <v>3725629</v>
      </c>
      <c r="N607">
        <v>3711051</v>
      </c>
      <c r="O607">
        <v>3004788</v>
      </c>
    </row>
    <row r="608" spans="1:15" x14ac:dyDescent="0.25">
      <c r="A608">
        <v>607</v>
      </c>
      <c r="B608">
        <v>18</v>
      </c>
      <c r="C608">
        <v>24</v>
      </c>
      <c r="D608">
        <v>0</v>
      </c>
      <c r="E608">
        <v>12</v>
      </c>
      <c r="F608">
        <v>0</v>
      </c>
      <c r="G608">
        <v>0</v>
      </c>
      <c r="H608">
        <v>0</v>
      </c>
      <c r="I608">
        <v>431.11949879999997</v>
      </c>
      <c r="J608">
        <v>4871229</v>
      </c>
      <c r="K608">
        <v>4579718</v>
      </c>
      <c r="L608">
        <v>4078687</v>
      </c>
      <c r="M608" t="s">
        <v>14</v>
      </c>
      <c r="N608" t="s">
        <v>14</v>
      </c>
      <c r="O608" t="s">
        <v>14</v>
      </c>
    </row>
    <row r="609" spans="1:15" x14ac:dyDescent="0.25">
      <c r="A609">
        <v>608</v>
      </c>
      <c r="B609">
        <v>18</v>
      </c>
      <c r="C609">
        <v>24</v>
      </c>
      <c r="D609">
        <v>0</v>
      </c>
      <c r="E609">
        <v>13</v>
      </c>
      <c r="F609">
        <v>0</v>
      </c>
      <c r="G609">
        <v>0</v>
      </c>
      <c r="H609">
        <v>0</v>
      </c>
      <c r="I609">
        <v>447.11441339999999</v>
      </c>
      <c r="J609">
        <v>3453985</v>
      </c>
      <c r="K609">
        <v>3254259</v>
      </c>
      <c r="L609">
        <v>2930265</v>
      </c>
      <c r="M609">
        <v>2031159</v>
      </c>
      <c r="N609">
        <v>1991647</v>
      </c>
      <c r="O609">
        <v>2057839</v>
      </c>
    </row>
    <row r="610" spans="1:15" x14ac:dyDescent="0.25">
      <c r="A610">
        <v>609</v>
      </c>
      <c r="B610">
        <v>18</v>
      </c>
      <c r="C610">
        <v>24</v>
      </c>
      <c r="D610">
        <v>0</v>
      </c>
      <c r="E610">
        <v>14</v>
      </c>
      <c r="F610">
        <v>0</v>
      </c>
      <c r="G610">
        <v>0</v>
      </c>
      <c r="H610">
        <v>0</v>
      </c>
      <c r="I610">
        <v>463.109328</v>
      </c>
      <c r="J610">
        <v>2271141</v>
      </c>
      <c r="K610">
        <v>2255067</v>
      </c>
      <c r="L610">
        <v>2206429</v>
      </c>
      <c r="M610" t="s">
        <v>14</v>
      </c>
      <c r="N610" t="s">
        <v>14</v>
      </c>
      <c r="O610" t="s">
        <v>14</v>
      </c>
    </row>
    <row r="611" spans="1:15" x14ac:dyDescent="0.25">
      <c r="A611">
        <v>610</v>
      </c>
      <c r="B611">
        <v>18</v>
      </c>
      <c r="C611">
        <v>24</v>
      </c>
      <c r="D611">
        <v>0</v>
      </c>
      <c r="E611">
        <v>18</v>
      </c>
      <c r="F611">
        <v>0</v>
      </c>
      <c r="G611">
        <v>0</v>
      </c>
      <c r="H611">
        <v>0</v>
      </c>
      <c r="I611">
        <v>527.08898639999995</v>
      </c>
      <c r="J611">
        <v>2066074</v>
      </c>
      <c r="K611">
        <v>2048023</v>
      </c>
      <c r="L611">
        <v>1653571</v>
      </c>
      <c r="M611">
        <v>6402417</v>
      </c>
      <c r="N611">
        <v>5327700</v>
      </c>
      <c r="O611">
        <v>4216166</v>
      </c>
    </row>
    <row r="612" spans="1:15" x14ac:dyDescent="0.25">
      <c r="A612">
        <v>611</v>
      </c>
      <c r="B612">
        <v>18</v>
      </c>
      <c r="C612">
        <v>24</v>
      </c>
      <c r="D612">
        <v>2</v>
      </c>
      <c r="E612">
        <v>5</v>
      </c>
      <c r="F612">
        <v>0</v>
      </c>
      <c r="G612">
        <v>0</v>
      </c>
      <c r="H612">
        <v>0</v>
      </c>
      <c r="I612">
        <v>347.16124459999997</v>
      </c>
      <c r="J612" t="s">
        <v>14</v>
      </c>
      <c r="K612" t="s">
        <v>14</v>
      </c>
      <c r="L612" t="s">
        <v>14</v>
      </c>
      <c r="M612">
        <v>2079013</v>
      </c>
      <c r="N612">
        <v>1913822</v>
      </c>
      <c r="O612">
        <v>1581776</v>
      </c>
    </row>
    <row r="613" spans="1:15" x14ac:dyDescent="0.25">
      <c r="A613">
        <v>612</v>
      </c>
      <c r="B613">
        <v>18</v>
      </c>
      <c r="C613">
        <v>24</v>
      </c>
      <c r="D613">
        <v>2</v>
      </c>
      <c r="E613">
        <v>6</v>
      </c>
      <c r="F613">
        <v>0</v>
      </c>
      <c r="G613">
        <v>0</v>
      </c>
      <c r="H613">
        <v>0</v>
      </c>
      <c r="I613">
        <v>363.15615919999999</v>
      </c>
      <c r="J613" t="s">
        <v>14</v>
      </c>
      <c r="K613" t="s">
        <v>14</v>
      </c>
      <c r="L613" t="s">
        <v>14</v>
      </c>
      <c r="M613">
        <v>1943057</v>
      </c>
      <c r="N613">
        <v>2165223</v>
      </c>
      <c r="O613">
        <v>2069767</v>
      </c>
    </row>
    <row r="614" spans="1:15" x14ac:dyDescent="0.25">
      <c r="A614">
        <v>613</v>
      </c>
      <c r="B614">
        <v>18</v>
      </c>
      <c r="C614">
        <v>25</v>
      </c>
      <c r="D614">
        <v>3</v>
      </c>
      <c r="E614">
        <v>5</v>
      </c>
      <c r="F614">
        <v>0</v>
      </c>
      <c r="G614">
        <v>0</v>
      </c>
      <c r="H614">
        <v>0</v>
      </c>
      <c r="I614">
        <v>362.17214360000003</v>
      </c>
      <c r="J614" t="s">
        <v>14</v>
      </c>
      <c r="K614" t="s">
        <v>14</v>
      </c>
      <c r="L614" t="s">
        <v>14</v>
      </c>
      <c r="M614">
        <v>1737442</v>
      </c>
      <c r="N614">
        <v>1723074</v>
      </c>
      <c r="O614">
        <v>2192357</v>
      </c>
    </row>
    <row r="615" spans="1:15" x14ac:dyDescent="0.25">
      <c r="A615">
        <v>614</v>
      </c>
      <c r="B615">
        <v>18</v>
      </c>
      <c r="C615">
        <v>25</v>
      </c>
      <c r="D615">
        <v>3</v>
      </c>
      <c r="E615">
        <v>6</v>
      </c>
      <c r="F615">
        <v>0</v>
      </c>
      <c r="G615">
        <v>0</v>
      </c>
      <c r="H615">
        <v>0</v>
      </c>
      <c r="I615">
        <v>378.16705819999999</v>
      </c>
      <c r="J615">
        <v>1995841</v>
      </c>
      <c r="K615">
        <v>2001228</v>
      </c>
      <c r="L615">
        <v>2186087</v>
      </c>
      <c r="M615">
        <v>3054928</v>
      </c>
      <c r="N615">
        <v>3026653</v>
      </c>
      <c r="O615">
        <v>2420580</v>
      </c>
    </row>
    <row r="616" spans="1:15" x14ac:dyDescent="0.25">
      <c r="A616">
        <v>615</v>
      </c>
      <c r="B616">
        <v>18</v>
      </c>
      <c r="C616">
        <v>25</v>
      </c>
      <c r="D616">
        <v>3</v>
      </c>
      <c r="E616">
        <v>7</v>
      </c>
      <c r="F616">
        <v>0</v>
      </c>
      <c r="G616">
        <v>0</v>
      </c>
      <c r="H616">
        <v>0</v>
      </c>
      <c r="I616">
        <v>394.1619728</v>
      </c>
      <c r="J616">
        <v>2129720</v>
      </c>
      <c r="K616">
        <v>2394146</v>
      </c>
      <c r="L616">
        <v>2397153</v>
      </c>
      <c r="M616">
        <v>2423235</v>
      </c>
      <c r="N616">
        <v>2104727</v>
      </c>
      <c r="O616">
        <v>1819267</v>
      </c>
    </row>
    <row r="617" spans="1:15" x14ac:dyDescent="0.25">
      <c r="A617">
        <v>616</v>
      </c>
      <c r="B617">
        <v>18</v>
      </c>
      <c r="C617">
        <v>26</v>
      </c>
      <c r="D617">
        <v>0</v>
      </c>
      <c r="E617">
        <v>5</v>
      </c>
      <c r="F617">
        <v>0</v>
      </c>
      <c r="G617">
        <v>0</v>
      </c>
      <c r="H617">
        <v>0</v>
      </c>
      <c r="I617">
        <v>321.17074659999997</v>
      </c>
      <c r="J617">
        <v>2092706</v>
      </c>
      <c r="K617">
        <v>2413646</v>
      </c>
      <c r="L617">
        <v>2813961</v>
      </c>
      <c r="M617">
        <v>4087273</v>
      </c>
      <c r="N617">
        <v>5064440</v>
      </c>
      <c r="O617">
        <v>4472941</v>
      </c>
    </row>
    <row r="618" spans="1:15" x14ac:dyDescent="0.25">
      <c r="A618">
        <v>617</v>
      </c>
      <c r="B618">
        <v>18</v>
      </c>
      <c r="C618">
        <v>26</v>
      </c>
      <c r="D618">
        <v>0</v>
      </c>
      <c r="E618">
        <v>6</v>
      </c>
      <c r="F618">
        <v>0</v>
      </c>
      <c r="G618">
        <v>0</v>
      </c>
      <c r="H618">
        <v>0</v>
      </c>
      <c r="I618">
        <v>337.16566119999999</v>
      </c>
      <c r="J618">
        <v>6746447</v>
      </c>
      <c r="K618">
        <v>7512549</v>
      </c>
      <c r="L618">
        <v>7159695</v>
      </c>
      <c r="M618">
        <v>11530360</v>
      </c>
      <c r="N618">
        <v>14221321</v>
      </c>
      <c r="O618">
        <v>11417731</v>
      </c>
    </row>
    <row r="619" spans="1:15" x14ac:dyDescent="0.25">
      <c r="A619">
        <v>618</v>
      </c>
      <c r="B619">
        <v>18</v>
      </c>
      <c r="C619">
        <v>26</v>
      </c>
      <c r="D619">
        <v>0</v>
      </c>
      <c r="E619">
        <v>7</v>
      </c>
      <c r="F619">
        <v>0</v>
      </c>
      <c r="G619">
        <v>0</v>
      </c>
      <c r="H619">
        <v>0</v>
      </c>
      <c r="I619">
        <v>353.1605758</v>
      </c>
      <c r="J619">
        <v>11448328</v>
      </c>
      <c r="K619">
        <v>12855674</v>
      </c>
      <c r="L619">
        <v>13061237</v>
      </c>
      <c r="M619">
        <v>18948631</v>
      </c>
      <c r="N619">
        <v>19877993</v>
      </c>
      <c r="O619">
        <v>17338755</v>
      </c>
    </row>
    <row r="620" spans="1:15" x14ac:dyDescent="0.25">
      <c r="A620">
        <v>619</v>
      </c>
      <c r="B620">
        <v>18</v>
      </c>
      <c r="C620">
        <v>26</v>
      </c>
      <c r="D620">
        <v>0</v>
      </c>
      <c r="E620">
        <v>8</v>
      </c>
      <c r="F620">
        <v>0</v>
      </c>
      <c r="G620">
        <v>0</v>
      </c>
      <c r="H620">
        <v>0</v>
      </c>
      <c r="I620">
        <v>369.15549040000002</v>
      </c>
      <c r="J620">
        <v>15404868</v>
      </c>
      <c r="K620">
        <v>15749857</v>
      </c>
      <c r="L620">
        <v>14380877</v>
      </c>
      <c r="M620">
        <v>19379505</v>
      </c>
      <c r="N620">
        <v>20239065</v>
      </c>
      <c r="O620">
        <v>19313621</v>
      </c>
    </row>
    <row r="621" spans="1:15" x14ac:dyDescent="0.25">
      <c r="A621">
        <v>620</v>
      </c>
      <c r="B621">
        <v>18</v>
      </c>
      <c r="C621">
        <v>26</v>
      </c>
      <c r="D621">
        <v>0</v>
      </c>
      <c r="E621">
        <v>9</v>
      </c>
      <c r="F621">
        <v>0</v>
      </c>
      <c r="G621">
        <v>0</v>
      </c>
      <c r="H621">
        <v>0</v>
      </c>
      <c r="I621">
        <v>385.15040499999998</v>
      </c>
      <c r="J621">
        <v>11228523</v>
      </c>
      <c r="K621">
        <v>10441453</v>
      </c>
      <c r="L621">
        <v>11309164</v>
      </c>
      <c r="M621">
        <v>12895826</v>
      </c>
      <c r="N621">
        <v>11637739</v>
      </c>
      <c r="O621">
        <v>11496416</v>
      </c>
    </row>
    <row r="622" spans="1:15" x14ac:dyDescent="0.25">
      <c r="A622">
        <v>621</v>
      </c>
      <c r="B622">
        <v>18</v>
      </c>
      <c r="C622">
        <v>26</v>
      </c>
      <c r="D622">
        <v>0</v>
      </c>
      <c r="E622">
        <v>10</v>
      </c>
      <c r="F622">
        <v>0</v>
      </c>
      <c r="G622">
        <v>0</v>
      </c>
      <c r="H622">
        <v>0</v>
      </c>
      <c r="I622">
        <v>401.14531959999999</v>
      </c>
      <c r="J622">
        <v>11234467</v>
      </c>
      <c r="K622">
        <v>11314773</v>
      </c>
      <c r="L622">
        <v>11602949</v>
      </c>
      <c r="M622">
        <v>10111466</v>
      </c>
      <c r="N622">
        <v>9476108</v>
      </c>
      <c r="O622">
        <v>9014765</v>
      </c>
    </row>
    <row r="623" spans="1:15" x14ac:dyDescent="0.25">
      <c r="A623">
        <v>622</v>
      </c>
      <c r="B623">
        <v>18</v>
      </c>
      <c r="C623">
        <v>26</v>
      </c>
      <c r="D623">
        <v>0</v>
      </c>
      <c r="E623">
        <v>11</v>
      </c>
      <c r="F623">
        <v>0</v>
      </c>
      <c r="G623">
        <v>0</v>
      </c>
      <c r="H623">
        <v>0</v>
      </c>
      <c r="I623">
        <v>417.14023420000001</v>
      </c>
      <c r="J623">
        <v>3988565</v>
      </c>
      <c r="K623">
        <v>4126341</v>
      </c>
      <c r="L623">
        <v>3960608</v>
      </c>
      <c r="M623">
        <v>2336573</v>
      </c>
      <c r="N623">
        <v>2112628</v>
      </c>
      <c r="O623">
        <v>2282797</v>
      </c>
    </row>
    <row r="624" spans="1:15" x14ac:dyDescent="0.25">
      <c r="A624">
        <v>623</v>
      </c>
      <c r="B624">
        <v>18</v>
      </c>
      <c r="C624">
        <v>26</v>
      </c>
      <c r="D624">
        <v>0</v>
      </c>
      <c r="E624">
        <v>12</v>
      </c>
      <c r="F624">
        <v>0</v>
      </c>
      <c r="G624">
        <v>0</v>
      </c>
      <c r="H624">
        <v>0</v>
      </c>
      <c r="I624">
        <v>433.13514880000002</v>
      </c>
      <c r="J624">
        <v>2244945</v>
      </c>
      <c r="K624">
        <v>1955624</v>
      </c>
      <c r="L624">
        <v>1977782</v>
      </c>
      <c r="M624" t="s">
        <v>14</v>
      </c>
      <c r="N624" t="s">
        <v>14</v>
      </c>
      <c r="O624" t="s">
        <v>14</v>
      </c>
    </row>
    <row r="625" spans="1:15" x14ac:dyDescent="0.25">
      <c r="A625">
        <v>624</v>
      </c>
      <c r="B625">
        <v>18</v>
      </c>
      <c r="C625">
        <v>26</v>
      </c>
      <c r="D625">
        <v>0</v>
      </c>
      <c r="E625">
        <v>13</v>
      </c>
      <c r="F625">
        <v>0</v>
      </c>
      <c r="G625">
        <v>0</v>
      </c>
      <c r="H625">
        <v>0</v>
      </c>
      <c r="I625">
        <v>449.13006339999998</v>
      </c>
      <c r="J625">
        <v>2049308</v>
      </c>
      <c r="K625">
        <v>2678135</v>
      </c>
      <c r="L625">
        <v>2767244</v>
      </c>
      <c r="M625">
        <v>2088352</v>
      </c>
      <c r="N625">
        <v>2813803</v>
      </c>
      <c r="O625">
        <v>2244013</v>
      </c>
    </row>
    <row r="626" spans="1:15" x14ac:dyDescent="0.25">
      <c r="A626">
        <v>625</v>
      </c>
      <c r="B626">
        <v>18</v>
      </c>
      <c r="C626">
        <v>26</v>
      </c>
      <c r="D626">
        <v>0</v>
      </c>
      <c r="E626">
        <v>14</v>
      </c>
      <c r="F626">
        <v>0</v>
      </c>
      <c r="G626">
        <v>0</v>
      </c>
      <c r="H626">
        <v>0</v>
      </c>
      <c r="I626">
        <v>465.124978</v>
      </c>
      <c r="J626">
        <v>2660657</v>
      </c>
      <c r="K626">
        <v>3328677</v>
      </c>
      <c r="L626">
        <v>2908770</v>
      </c>
      <c r="M626">
        <v>3078308</v>
      </c>
      <c r="N626">
        <v>2997038</v>
      </c>
      <c r="O626">
        <v>2733069</v>
      </c>
    </row>
    <row r="627" spans="1:15" x14ac:dyDescent="0.25">
      <c r="A627">
        <v>626</v>
      </c>
      <c r="B627">
        <v>18</v>
      </c>
      <c r="C627">
        <v>26</v>
      </c>
      <c r="D627">
        <v>0</v>
      </c>
      <c r="E627">
        <v>15</v>
      </c>
      <c r="F627">
        <v>0</v>
      </c>
      <c r="G627">
        <v>0</v>
      </c>
      <c r="H627">
        <v>0</v>
      </c>
      <c r="I627">
        <v>481.11989260000001</v>
      </c>
      <c r="J627">
        <v>1848393</v>
      </c>
      <c r="K627">
        <v>2385489</v>
      </c>
      <c r="L627">
        <v>1803838</v>
      </c>
      <c r="M627" t="s">
        <v>14</v>
      </c>
      <c r="N627" t="s">
        <v>14</v>
      </c>
      <c r="O627" t="s">
        <v>14</v>
      </c>
    </row>
    <row r="628" spans="1:15" x14ac:dyDescent="0.25">
      <c r="A628">
        <v>627</v>
      </c>
      <c r="B628">
        <v>18</v>
      </c>
      <c r="C628">
        <v>26</v>
      </c>
      <c r="D628">
        <v>0</v>
      </c>
      <c r="E628">
        <v>16</v>
      </c>
      <c r="F628">
        <v>0</v>
      </c>
      <c r="G628">
        <v>0</v>
      </c>
      <c r="H628">
        <v>0</v>
      </c>
      <c r="I628">
        <v>497.11480719999997</v>
      </c>
      <c r="J628">
        <v>2247338</v>
      </c>
      <c r="K628">
        <v>2748301</v>
      </c>
      <c r="L628">
        <v>2580576</v>
      </c>
      <c r="M628">
        <v>3590649</v>
      </c>
      <c r="N628">
        <v>3320934</v>
      </c>
      <c r="O628">
        <v>2757886</v>
      </c>
    </row>
    <row r="629" spans="1:15" x14ac:dyDescent="0.25">
      <c r="A629">
        <v>628</v>
      </c>
      <c r="B629">
        <v>18</v>
      </c>
      <c r="C629">
        <v>26</v>
      </c>
      <c r="D629">
        <v>0</v>
      </c>
      <c r="E629">
        <v>19</v>
      </c>
      <c r="F629">
        <v>0</v>
      </c>
      <c r="G629">
        <v>0</v>
      </c>
      <c r="H629">
        <v>0</v>
      </c>
      <c r="I629">
        <v>545.09955100000002</v>
      </c>
      <c r="J629">
        <v>1999328</v>
      </c>
      <c r="K629">
        <v>2359806</v>
      </c>
      <c r="L629">
        <v>1858204</v>
      </c>
      <c r="M629">
        <v>4985004</v>
      </c>
      <c r="N629">
        <v>3963388</v>
      </c>
      <c r="O629">
        <v>3005317</v>
      </c>
    </row>
    <row r="630" spans="1:15" x14ac:dyDescent="0.25">
      <c r="A630">
        <v>629</v>
      </c>
      <c r="B630">
        <v>18</v>
      </c>
      <c r="C630">
        <v>26</v>
      </c>
      <c r="D630">
        <v>2</v>
      </c>
      <c r="E630">
        <v>3</v>
      </c>
      <c r="F630">
        <v>2</v>
      </c>
      <c r="G630">
        <v>0</v>
      </c>
      <c r="H630">
        <v>0</v>
      </c>
      <c r="I630">
        <v>381.13120679999997</v>
      </c>
      <c r="J630">
        <v>11183174</v>
      </c>
      <c r="K630">
        <v>11790132</v>
      </c>
      <c r="L630">
        <v>12201086</v>
      </c>
      <c r="M630" t="s">
        <v>14</v>
      </c>
      <c r="N630" t="s">
        <v>14</v>
      </c>
      <c r="O630" t="s">
        <v>14</v>
      </c>
    </row>
    <row r="631" spans="1:15" x14ac:dyDescent="0.25">
      <c r="A631">
        <v>630</v>
      </c>
      <c r="B631">
        <v>18</v>
      </c>
      <c r="C631">
        <v>27</v>
      </c>
      <c r="D631">
        <v>3</v>
      </c>
      <c r="E631">
        <v>5</v>
      </c>
      <c r="F631">
        <v>0</v>
      </c>
      <c r="G631">
        <v>0</v>
      </c>
      <c r="H631">
        <v>0</v>
      </c>
      <c r="I631">
        <v>364.18779360000002</v>
      </c>
      <c r="J631">
        <v>2804709</v>
      </c>
      <c r="K631">
        <v>3325815</v>
      </c>
      <c r="L631">
        <v>2825589</v>
      </c>
      <c r="M631">
        <v>5404494</v>
      </c>
      <c r="N631">
        <v>6036762</v>
      </c>
      <c r="O631">
        <v>5533238</v>
      </c>
    </row>
    <row r="632" spans="1:15" x14ac:dyDescent="0.25">
      <c r="A632">
        <v>631</v>
      </c>
      <c r="B632">
        <v>18</v>
      </c>
      <c r="C632">
        <v>27</v>
      </c>
      <c r="D632">
        <v>3</v>
      </c>
      <c r="E632">
        <v>6</v>
      </c>
      <c r="F632">
        <v>0</v>
      </c>
      <c r="G632">
        <v>0</v>
      </c>
      <c r="H632">
        <v>0</v>
      </c>
      <c r="I632">
        <v>380.18270819999998</v>
      </c>
      <c r="J632">
        <v>2942722</v>
      </c>
      <c r="K632">
        <v>2690633</v>
      </c>
      <c r="L632">
        <v>2450821</v>
      </c>
      <c r="M632">
        <v>3725677</v>
      </c>
      <c r="N632">
        <v>3353339</v>
      </c>
      <c r="O632">
        <v>3678044</v>
      </c>
    </row>
    <row r="633" spans="1:15" x14ac:dyDescent="0.25">
      <c r="A633">
        <v>632</v>
      </c>
      <c r="B633">
        <v>18</v>
      </c>
      <c r="C633">
        <v>27</v>
      </c>
      <c r="D633">
        <v>3</v>
      </c>
      <c r="E633">
        <v>7</v>
      </c>
      <c r="F633">
        <v>0</v>
      </c>
      <c r="G633">
        <v>0</v>
      </c>
      <c r="H633">
        <v>0</v>
      </c>
      <c r="I633">
        <v>396.17762279999999</v>
      </c>
      <c r="J633" t="s">
        <v>14</v>
      </c>
      <c r="K633" t="s">
        <v>14</v>
      </c>
      <c r="L633" t="s">
        <v>14</v>
      </c>
      <c r="M633">
        <v>3074847</v>
      </c>
      <c r="N633">
        <v>2776326</v>
      </c>
      <c r="O633">
        <v>2756011</v>
      </c>
    </row>
    <row r="634" spans="1:15" x14ac:dyDescent="0.25">
      <c r="A634">
        <v>633</v>
      </c>
      <c r="B634">
        <v>18</v>
      </c>
      <c r="C634">
        <v>27</v>
      </c>
      <c r="D634">
        <v>3</v>
      </c>
      <c r="E634">
        <v>8</v>
      </c>
      <c r="F634">
        <v>0</v>
      </c>
      <c r="G634">
        <v>0</v>
      </c>
      <c r="H634">
        <v>0</v>
      </c>
      <c r="I634">
        <v>412.17253740000001</v>
      </c>
      <c r="J634">
        <v>3156576</v>
      </c>
      <c r="K634">
        <v>3007479</v>
      </c>
      <c r="L634">
        <v>2338569</v>
      </c>
      <c r="M634">
        <v>2361099</v>
      </c>
      <c r="N634">
        <v>2870752</v>
      </c>
      <c r="O634">
        <v>2340778</v>
      </c>
    </row>
    <row r="635" spans="1:15" x14ac:dyDescent="0.25">
      <c r="A635">
        <v>634</v>
      </c>
      <c r="B635">
        <v>18</v>
      </c>
      <c r="C635">
        <v>28</v>
      </c>
      <c r="D635">
        <v>0</v>
      </c>
      <c r="E635">
        <v>5</v>
      </c>
      <c r="F635">
        <v>0</v>
      </c>
      <c r="G635">
        <v>0</v>
      </c>
      <c r="H635">
        <v>0</v>
      </c>
      <c r="I635">
        <v>323.18639660000002</v>
      </c>
      <c r="J635">
        <v>2237429</v>
      </c>
      <c r="K635">
        <v>2847934</v>
      </c>
      <c r="L635">
        <v>2672017</v>
      </c>
      <c r="M635">
        <v>4188051</v>
      </c>
      <c r="N635">
        <v>5672052</v>
      </c>
      <c r="O635">
        <v>4434954</v>
      </c>
    </row>
    <row r="636" spans="1:15" x14ac:dyDescent="0.25">
      <c r="A636">
        <v>635</v>
      </c>
      <c r="B636">
        <v>18</v>
      </c>
      <c r="C636">
        <v>28</v>
      </c>
      <c r="D636">
        <v>0</v>
      </c>
      <c r="E636">
        <v>6</v>
      </c>
      <c r="F636">
        <v>0</v>
      </c>
      <c r="G636">
        <v>0</v>
      </c>
      <c r="H636">
        <v>0</v>
      </c>
      <c r="I636">
        <v>339.18131119999998</v>
      </c>
      <c r="J636">
        <v>7138125</v>
      </c>
      <c r="K636">
        <v>7784368</v>
      </c>
      <c r="L636">
        <v>7671167</v>
      </c>
      <c r="M636">
        <v>12198535</v>
      </c>
      <c r="N636">
        <v>14354921</v>
      </c>
      <c r="O636">
        <v>11428479</v>
      </c>
    </row>
    <row r="637" spans="1:15" x14ac:dyDescent="0.25">
      <c r="A637">
        <v>636</v>
      </c>
      <c r="B637">
        <v>18</v>
      </c>
      <c r="C637">
        <v>28</v>
      </c>
      <c r="D637">
        <v>0</v>
      </c>
      <c r="E637">
        <v>7</v>
      </c>
      <c r="F637">
        <v>0</v>
      </c>
      <c r="G637">
        <v>0</v>
      </c>
      <c r="H637">
        <v>0</v>
      </c>
      <c r="I637">
        <v>355.1762258</v>
      </c>
      <c r="J637">
        <v>12544721</v>
      </c>
      <c r="K637">
        <v>13806498</v>
      </c>
      <c r="L637">
        <v>13397708</v>
      </c>
      <c r="M637">
        <v>19805308</v>
      </c>
      <c r="N637">
        <v>24449712</v>
      </c>
      <c r="O637">
        <v>19538897</v>
      </c>
    </row>
    <row r="638" spans="1:15" x14ac:dyDescent="0.25">
      <c r="A638">
        <v>637</v>
      </c>
      <c r="B638">
        <v>18</v>
      </c>
      <c r="C638">
        <v>28</v>
      </c>
      <c r="D638">
        <v>0</v>
      </c>
      <c r="E638">
        <v>8</v>
      </c>
      <c r="F638">
        <v>0</v>
      </c>
      <c r="G638">
        <v>0</v>
      </c>
      <c r="H638">
        <v>0</v>
      </c>
      <c r="I638">
        <v>371.17114040000001</v>
      </c>
      <c r="J638">
        <v>14260797</v>
      </c>
      <c r="K638">
        <v>14329099</v>
      </c>
      <c r="L638">
        <v>14100898</v>
      </c>
      <c r="M638">
        <v>20445064</v>
      </c>
      <c r="N638">
        <v>21157158</v>
      </c>
      <c r="O638">
        <v>18617870</v>
      </c>
    </row>
    <row r="639" spans="1:15" x14ac:dyDescent="0.25">
      <c r="A639">
        <v>638</v>
      </c>
      <c r="B639">
        <v>18</v>
      </c>
      <c r="C639">
        <v>28</v>
      </c>
      <c r="D639">
        <v>0</v>
      </c>
      <c r="E639">
        <v>9</v>
      </c>
      <c r="F639">
        <v>0</v>
      </c>
      <c r="G639">
        <v>0</v>
      </c>
      <c r="H639">
        <v>0</v>
      </c>
      <c r="I639">
        <v>387.16605499999997</v>
      </c>
      <c r="J639">
        <v>9676759</v>
      </c>
      <c r="K639">
        <v>9868464</v>
      </c>
      <c r="L639">
        <v>9400900</v>
      </c>
      <c r="M639">
        <v>12816425</v>
      </c>
      <c r="N639">
        <v>12860875</v>
      </c>
      <c r="O639">
        <v>10497420</v>
      </c>
    </row>
    <row r="640" spans="1:15" x14ac:dyDescent="0.25">
      <c r="A640">
        <v>639</v>
      </c>
      <c r="B640">
        <v>18</v>
      </c>
      <c r="C640">
        <v>28</v>
      </c>
      <c r="D640">
        <v>0</v>
      </c>
      <c r="E640">
        <v>10</v>
      </c>
      <c r="F640">
        <v>0</v>
      </c>
      <c r="G640">
        <v>0</v>
      </c>
      <c r="H640">
        <v>0</v>
      </c>
      <c r="I640">
        <v>403.16096959999999</v>
      </c>
      <c r="J640">
        <v>5957061</v>
      </c>
      <c r="K640">
        <v>5846854</v>
      </c>
      <c r="L640">
        <v>5156070</v>
      </c>
      <c r="M640">
        <v>4904654</v>
      </c>
      <c r="N640">
        <v>4679947</v>
      </c>
      <c r="O640">
        <v>4784788</v>
      </c>
    </row>
    <row r="641" spans="1:15" x14ac:dyDescent="0.25">
      <c r="A641">
        <v>640</v>
      </c>
      <c r="B641">
        <v>18</v>
      </c>
      <c r="C641">
        <v>28</v>
      </c>
      <c r="D641">
        <v>0</v>
      </c>
      <c r="E641">
        <v>11</v>
      </c>
      <c r="F641">
        <v>0</v>
      </c>
      <c r="G641">
        <v>0</v>
      </c>
      <c r="H641">
        <v>0</v>
      </c>
      <c r="I641">
        <v>419.1558842</v>
      </c>
      <c r="J641">
        <v>1848849</v>
      </c>
      <c r="K641">
        <v>2574486</v>
      </c>
      <c r="L641">
        <v>1680634</v>
      </c>
      <c r="M641" t="s">
        <v>14</v>
      </c>
      <c r="N641" t="s">
        <v>14</v>
      </c>
      <c r="O641" t="s">
        <v>14</v>
      </c>
    </row>
    <row r="642" spans="1:15" x14ac:dyDescent="0.25">
      <c r="A642">
        <v>641</v>
      </c>
      <c r="B642">
        <v>18</v>
      </c>
      <c r="C642">
        <v>28</v>
      </c>
      <c r="D642">
        <v>0</v>
      </c>
      <c r="E642">
        <v>12</v>
      </c>
      <c r="F642">
        <v>0</v>
      </c>
      <c r="G642">
        <v>0</v>
      </c>
      <c r="H642">
        <v>0</v>
      </c>
      <c r="I642">
        <v>435.15079880000002</v>
      </c>
      <c r="J642">
        <v>2029144</v>
      </c>
      <c r="K642">
        <v>1988801</v>
      </c>
      <c r="L642">
        <v>2362114</v>
      </c>
      <c r="M642" t="s">
        <v>14</v>
      </c>
      <c r="N642" t="s">
        <v>14</v>
      </c>
      <c r="O642" t="s">
        <v>14</v>
      </c>
    </row>
    <row r="643" spans="1:15" x14ac:dyDescent="0.25">
      <c r="A643">
        <v>642</v>
      </c>
      <c r="B643">
        <v>18</v>
      </c>
      <c r="C643">
        <v>28</v>
      </c>
      <c r="D643">
        <v>0</v>
      </c>
      <c r="E643">
        <v>14</v>
      </c>
      <c r="F643">
        <v>0</v>
      </c>
      <c r="G643">
        <v>0</v>
      </c>
      <c r="H643">
        <v>0</v>
      </c>
      <c r="I643">
        <v>467.14062799999999</v>
      </c>
      <c r="J643">
        <v>4134098</v>
      </c>
      <c r="K643">
        <v>3917434</v>
      </c>
      <c r="L643">
        <v>3434484</v>
      </c>
      <c r="M643">
        <v>3484300</v>
      </c>
      <c r="N643">
        <v>3320098</v>
      </c>
      <c r="O643">
        <v>3477497</v>
      </c>
    </row>
    <row r="644" spans="1:15" x14ac:dyDescent="0.25">
      <c r="A644">
        <v>643</v>
      </c>
      <c r="B644">
        <v>18</v>
      </c>
      <c r="C644">
        <v>28</v>
      </c>
      <c r="D644">
        <v>0</v>
      </c>
      <c r="E644">
        <v>15</v>
      </c>
      <c r="F644">
        <v>0</v>
      </c>
      <c r="G644">
        <v>0</v>
      </c>
      <c r="H644">
        <v>0</v>
      </c>
      <c r="I644">
        <v>483.13554260000001</v>
      </c>
      <c r="J644">
        <v>4236403</v>
      </c>
      <c r="K644">
        <v>3807848</v>
      </c>
      <c r="L644">
        <v>3854887</v>
      </c>
      <c r="M644">
        <v>4555670</v>
      </c>
      <c r="N644">
        <v>4176445</v>
      </c>
      <c r="O644">
        <v>3318696</v>
      </c>
    </row>
    <row r="645" spans="1:15" x14ac:dyDescent="0.25">
      <c r="A645">
        <v>644</v>
      </c>
      <c r="B645">
        <v>18</v>
      </c>
      <c r="C645">
        <v>28</v>
      </c>
      <c r="D645">
        <v>0</v>
      </c>
      <c r="E645">
        <v>16</v>
      </c>
      <c r="F645">
        <v>0</v>
      </c>
      <c r="G645">
        <v>0</v>
      </c>
      <c r="H645">
        <v>0</v>
      </c>
      <c r="I645">
        <v>499.13045720000002</v>
      </c>
      <c r="J645">
        <v>3472151</v>
      </c>
      <c r="K645">
        <v>3856322</v>
      </c>
      <c r="L645">
        <v>3572353</v>
      </c>
      <c r="M645">
        <v>3385945</v>
      </c>
      <c r="N645">
        <v>2836666</v>
      </c>
      <c r="O645">
        <v>2670976</v>
      </c>
    </row>
    <row r="646" spans="1:15" x14ac:dyDescent="0.25">
      <c r="A646">
        <v>645</v>
      </c>
      <c r="B646">
        <v>18</v>
      </c>
      <c r="C646">
        <v>28</v>
      </c>
      <c r="D646">
        <v>0</v>
      </c>
      <c r="E646">
        <v>17</v>
      </c>
      <c r="F646">
        <v>0</v>
      </c>
      <c r="G646">
        <v>0</v>
      </c>
      <c r="H646">
        <v>0</v>
      </c>
      <c r="I646">
        <v>515.12537180000004</v>
      </c>
      <c r="J646">
        <v>2774682</v>
      </c>
      <c r="K646">
        <v>2738014</v>
      </c>
      <c r="L646">
        <v>2206206</v>
      </c>
      <c r="M646">
        <v>2653396</v>
      </c>
      <c r="N646">
        <v>2365153</v>
      </c>
      <c r="O646">
        <v>2163911</v>
      </c>
    </row>
    <row r="647" spans="1:15" x14ac:dyDescent="0.25">
      <c r="A647">
        <v>646</v>
      </c>
      <c r="B647">
        <v>18</v>
      </c>
      <c r="C647">
        <v>28</v>
      </c>
      <c r="D647">
        <v>4</v>
      </c>
      <c r="E647">
        <v>6</v>
      </c>
      <c r="F647">
        <v>0</v>
      </c>
      <c r="G647">
        <v>0</v>
      </c>
      <c r="H647">
        <v>0</v>
      </c>
      <c r="I647">
        <v>395.19360719999997</v>
      </c>
      <c r="J647">
        <v>2696231</v>
      </c>
      <c r="K647">
        <v>2323159</v>
      </c>
      <c r="L647">
        <v>2337943</v>
      </c>
      <c r="M647">
        <v>3903097</v>
      </c>
      <c r="N647">
        <v>4686934</v>
      </c>
      <c r="O647">
        <v>4357919</v>
      </c>
    </row>
    <row r="648" spans="1:15" x14ac:dyDescent="0.25">
      <c r="A648">
        <v>647</v>
      </c>
      <c r="B648">
        <v>18</v>
      </c>
      <c r="C648">
        <v>28</v>
      </c>
      <c r="D648">
        <v>4</v>
      </c>
      <c r="E648">
        <v>7</v>
      </c>
      <c r="F648">
        <v>0</v>
      </c>
      <c r="G648">
        <v>0</v>
      </c>
      <c r="H648">
        <v>0</v>
      </c>
      <c r="I648">
        <v>411.18852179999999</v>
      </c>
      <c r="J648">
        <v>2959941</v>
      </c>
      <c r="K648">
        <v>2224072</v>
      </c>
      <c r="L648">
        <v>2691823</v>
      </c>
      <c r="M648">
        <v>4059373</v>
      </c>
      <c r="N648">
        <v>4742063</v>
      </c>
      <c r="O648">
        <v>3377069</v>
      </c>
    </row>
    <row r="649" spans="1:15" x14ac:dyDescent="0.25">
      <c r="A649">
        <v>648</v>
      </c>
      <c r="B649">
        <v>18</v>
      </c>
      <c r="C649">
        <v>28</v>
      </c>
      <c r="D649">
        <v>4</v>
      </c>
      <c r="E649">
        <v>8</v>
      </c>
      <c r="F649">
        <v>0</v>
      </c>
      <c r="G649">
        <v>0</v>
      </c>
      <c r="H649">
        <v>0</v>
      </c>
      <c r="I649">
        <v>427.18343640000001</v>
      </c>
      <c r="J649">
        <v>2939354</v>
      </c>
      <c r="K649">
        <v>2752540</v>
      </c>
      <c r="L649">
        <v>2878850</v>
      </c>
      <c r="M649">
        <v>3601399</v>
      </c>
      <c r="N649">
        <v>3474436</v>
      </c>
      <c r="O649">
        <v>3419265</v>
      </c>
    </row>
    <row r="650" spans="1:15" x14ac:dyDescent="0.25">
      <c r="A650">
        <v>649</v>
      </c>
      <c r="B650">
        <v>18</v>
      </c>
      <c r="C650">
        <v>28</v>
      </c>
      <c r="D650">
        <v>4</v>
      </c>
      <c r="E650">
        <v>9</v>
      </c>
      <c r="F650">
        <v>0</v>
      </c>
      <c r="G650">
        <v>0</v>
      </c>
      <c r="H650">
        <v>0</v>
      </c>
      <c r="I650">
        <v>443.17835100000002</v>
      </c>
      <c r="J650">
        <v>2128944</v>
      </c>
      <c r="K650">
        <v>2306280</v>
      </c>
      <c r="L650">
        <v>1968109</v>
      </c>
      <c r="M650">
        <v>2009965</v>
      </c>
      <c r="N650">
        <v>1861835</v>
      </c>
      <c r="O650">
        <v>1664515</v>
      </c>
    </row>
    <row r="651" spans="1:15" x14ac:dyDescent="0.25">
      <c r="A651">
        <v>650</v>
      </c>
      <c r="B651">
        <v>18</v>
      </c>
      <c r="C651">
        <v>29</v>
      </c>
      <c r="D651">
        <v>3</v>
      </c>
      <c r="E651">
        <v>6</v>
      </c>
      <c r="F651">
        <v>0</v>
      </c>
      <c r="G651">
        <v>0</v>
      </c>
      <c r="H651">
        <v>0</v>
      </c>
      <c r="I651">
        <v>382.19835819999997</v>
      </c>
      <c r="J651">
        <v>1786541</v>
      </c>
      <c r="K651">
        <v>2052408</v>
      </c>
      <c r="L651">
        <v>2012561</v>
      </c>
      <c r="M651" t="s">
        <v>14</v>
      </c>
      <c r="N651" t="s">
        <v>14</v>
      </c>
      <c r="O651" t="s">
        <v>14</v>
      </c>
    </row>
    <row r="652" spans="1:15" x14ac:dyDescent="0.25">
      <c r="A652">
        <v>651</v>
      </c>
      <c r="B652">
        <v>18</v>
      </c>
      <c r="C652">
        <v>29</v>
      </c>
      <c r="D652">
        <v>3</v>
      </c>
      <c r="E652">
        <v>7</v>
      </c>
      <c r="F652">
        <v>0</v>
      </c>
      <c r="G652">
        <v>0</v>
      </c>
      <c r="H652">
        <v>0</v>
      </c>
      <c r="I652">
        <v>398.19327279999999</v>
      </c>
      <c r="J652">
        <v>2454174</v>
      </c>
      <c r="K652">
        <v>2930874</v>
      </c>
      <c r="L652">
        <v>2738807</v>
      </c>
      <c r="M652">
        <v>4174939</v>
      </c>
      <c r="N652">
        <v>4608600</v>
      </c>
      <c r="O652">
        <v>3992753</v>
      </c>
    </row>
    <row r="653" spans="1:15" x14ac:dyDescent="0.25">
      <c r="A653">
        <v>652</v>
      </c>
      <c r="B653">
        <v>18</v>
      </c>
      <c r="C653">
        <v>29</v>
      </c>
      <c r="D653">
        <v>3</v>
      </c>
      <c r="E653">
        <v>8</v>
      </c>
      <c r="F653">
        <v>0</v>
      </c>
      <c r="G653">
        <v>0</v>
      </c>
      <c r="H653">
        <v>0</v>
      </c>
      <c r="I653">
        <v>414.1881874</v>
      </c>
      <c r="J653">
        <v>3531897</v>
      </c>
      <c r="K653">
        <v>3741250</v>
      </c>
      <c r="L653">
        <v>3490600</v>
      </c>
      <c r="M653">
        <v>3722548</v>
      </c>
      <c r="N653">
        <v>3692079</v>
      </c>
      <c r="O653">
        <v>3524492</v>
      </c>
    </row>
    <row r="654" spans="1:15" x14ac:dyDescent="0.25">
      <c r="A654">
        <v>653</v>
      </c>
      <c r="B654">
        <v>18</v>
      </c>
      <c r="C654">
        <v>29</v>
      </c>
      <c r="D654">
        <v>3</v>
      </c>
      <c r="E654">
        <v>9</v>
      </c>
      <c r="F654">
        <v>0</v>
      </c>
      <c r="G654">
        <v>0</v>
      </c>
      <c r="H654">
        <v>0</v>
      </c>
      <c r="I654">
        <v>430.18310200000002</v>
      </c>
      <c r="J654">
        <v>2283686</v>
      </c>
      <c r="K654">
        <v>1921966</v>
      </c>
      <c r="L654">
        <v>1964713</v>
      </c>
      <c r="M654">
        <v>1880644</v>
      </c>
      <c r="N654">
        <v>2035091</v>
      </c>
      <c r="O654">
        <v>2030951</v>
      </c>
    </row>
    <row r="655" spans="1:15" x14ac:dyDescent="0.25">
      <c r="A655">
        <v>654</v>
      </c>
      <c r="B655">
        <v>18</v>
      </c>
      <c r="C655">
        <v>29</v>
      </c>
      <c r="D655">
        <v>5</v>
      </c>
      <c r="E655">
        <v>7</v>
      </c>
      <c r="F655">
        <v>0</v>
      </c>
      <c r="G655">
        <v>0</v>
      </c>
      <c r="H655">
        <v>0</v>
      </c>
      <c r="I655">
        <v>426.19942079999998</v>
      </c>
      <c r="J655" t="s">
        <v>14</v>
      </c>
      <c r="K655" t="s">
        <v>14</v>
      </c>
      <c r="L655" t="s">
        <v>14</v>
      </c>
      <c r="M655">
        <v>2497067</v>
      </c>
      <c r="N655">
        <v>1962531</v>
      </c>
      <c r="O655">
        <v>2200280</v>
      </c>
    </row>
    <row r="656" spans="1:15" x14ac:dyDescent="0.25">
      <c r="A656">
        <v>655</v>
      </c>
      <c r="B656">
        <v>18</v>
      </c>
      <c r="C656">
        <v>29</v>
      </c>
      <c r="D656">
        <v>5</v>
      </c>
      <c r="E656">
        <v>8</v>
      </c>
      <c r="F656">
        <v>0</v>
      </c>
      <c r="G656">
        <v>0</v>
      </c>
      <c r="H656">
        <v>0</v>
      </c>
      <c r="I656">
        <v>442.1943354</v>
      </c>
      <c r="J656">
        <v>2188469</v>
      </c>
      <c r="K656">
        <v>1970981</v>
      </c>
      <c r="L656">
        <v>1809489</v>
      </c>
      <c r="M656">
        <v>2390972</v>
      </c>
      <c r="N656">
        <v>2369287</v>
      </c>
      <c r="O656">
        <v>1969772</v>
      </c>
    </row>
    <row r="657" spans="1:15" x14ac:dyDescent="0.25">
      <c r="A657">
        <v>656</v>
      </c>
      <c r="B657">
        <v>18</v>
      </c>
      <c r="C657">
        <v>30</v>
      </c>
      <c r="D657">
        <v>0</v>
      </c>
      <c r="E657">
        <v>3</v>
      </c>
      <c r="F657">
        <v>1</v>
      </c>
      <c r="G657">
        <v>0</v>
      </c>
      <c r="H657">
        <v>0</v>
      </c>
      <c r="I657">
        <v>325.1842881</v>
      </c>
      <c r="J657">
        <v>13153111</v>
      </c>
      <c r="K657">
        <v>13500469</v>
      </c>
      <c r="L657">
        <v>15182113</v>
      </c>
      <c r="M657">
        <v>37844294</v>
      </c>
      <c r="N657">
        <v>75912696</v>
      </c>
      <c r="O657">
        <v>55760304</v>
      </c>
    </row>
    <row r="658" spans="1:15" x14ac:dyDescent="0.25">
      <c r="A658">
        <v>657</v>
      </c>
      <c r="B658">
        <v>18</v>
      </c>
      <c r="C658">
        <v>30</v>
      </c>
      <c r="D658">
        <v>0</v>
      </c>
      <c r="E658">
        <v>4</v>
      </c>
      <c r="F658">
        <v>1</v>
      </c>
      <c r="G658">
        <v>0</v>
      </c>
      <c r="H658">
        <v>0</v>
      </c>
      <c r="I658">
        <v>341.17920270000002</v>
      </c>
      <c r="J658" t="s">
        <v>14</v>
      </c>
      <c r="K658" t="s">
        <v>14</v>
      </c>
      <c r="L658" t="s">
        <v>14</v>
      </c>
      <c r="M658">
        <v>2119580</v>
      </c>
      <c r="N658">
        <v>8909778</v>
      </c>
      <c r="O658">
        <v>6555778</v>
      </c>
    </row>
    <row r="659" spans="1:15" x14ac:dyDescent="0.25">
      <c r="A659">
        <v>658</v>
      </c>
      <c r="B659">
        <v>18</v>
      </c>
      <c r="C659">
        <v>30</v>
      </c>
      <c r="D659">
        <v>0</v>
      </c>
      <c r="E659">
        <v>5</v>
      </c>
      <c r="F659">
        <v>0</v>
      </c>
      <c r="G659">
        <v>0</v>
      </c>
      <c r="H659">
        <v>0</v>
      </c>
      <c r="I659">
        <v>325.20204660000002</v>
      </c>
      <c r="J659">
        <v>3031898</v>
      </c>
      <c r="K659">
        <v>3686968</v>
      </c>
      <c r="L659">
        <v>3550501</v>
      </c>
      <c r="M659">
        <v>5743946</v>
      </c>
      <c r="N659">
        <v>7356923</v>
      </c>
      <c r="O659">
        <v>5604788</v>
      </c>
    </row>
    <row r="660" spans="1:15" x14ac:dyDescent="0.25">
      <c r="A660">
        <v>659</v>
      </c>
      <c r="B660">
        <v>18</v>
      </c>
      <c r="C660">
        <v>30</v>
      </c>
      <c r="D660">
        <v>0</v>
      </c>
      <c r="E660">
        <v>6</v>
      </c>
      <c r="F660">
        <v>0</v>
      </c>
      <c r="G660">
        <v>0</v>
      </c>
      <c r="H660">
        <v>0</v>
      </c>
      <c r="I660">
        <v>341.19696119999998</v>
      </c>
      <c r="J660">
        <v>8171878</v>
      </c>
      <c r="K660">
        <v>9579911</v>
      </c>
      <c r="L660">
        <v>8427389</v>
      </c>
      <c r="M660">
        <v>13706401</v>
      </c>
      <c r="N660">
        <v>17171414</v>
      </c>
      <c r="O660">
        <v>13585542</v>
      </c>
    </row>
    <row r="661" spans="1:15" x14ac:dyDescent="0.25">
      <c r="A661">
        <v>660</v>
      </c>
      <c r="B661">
        <v>18</v>
      </c>
      <c r="C661">
        <v>30</v>
      </c>
      <c r="D661">
        <v>0</v>
      </c>
      <c r="E661">
        <v>7</v>
      </c>
      <c r="F661">
        <v>0</v>
      </c>
      <c r="G661">
        <v>0</v>
      </c>
      <c r="H661">
        <v>0</v>
      </c>
      <c r="I661">
        <v>357.19187579999999</v>
      </c>
      <c r="J661">
        <v>13163947</v>
      </c>
      <c r="K661">
        <v>14290383</v>
      </c>
      <c r="L661">
        <v>13068585</v>
      </c>
      <c r="M661">
        <v>21194469</v>
      </c>
      <c r="N661">
        <v>25367805</v>
      </c>
      <c r="O661">
        <v>20579876</v>
      </c>
    </row>
    <row r="662" spans="1:15" x14ac:dyDescent="0.25">
      <c r="A662">
        <v>661</v>
      </c>
      <c r="B662">
        <v>18</v>
      </c>
      <c r="C662">
        <v>30</v>
      </c>
      <c r="D662">
        <v>0</v>
      </c>
      <c r="E662">
        <v>8</v>
      </c>
      <c r="F662">
        <v>0</v>
      </c>
      <c r="G662">
        <v>0</v>
      </c>
      <c r="H662">
        <v>0</v>
      </c>
      <c r="I662">
        <v>373.18679040000001</v>
      </c>
      <c r="J662">
        <v>13081903</v>
      </c>
      <c r="K662">
        <v>14620462</v>
      </c>
      <c r="L662">
        <v>13491182</v>
      </c>
      <c r="M662">
        <v>18500054</v>
      </c>
      <c r="N662">
        <v>20825964</v>
      </c>
      <c r="O662">
        <v>18458684</v>
      </c>
    </row>
    <row r="663" spans="1:15" x14ac:dyDescent="0.25">
      <c r="A663">
        <v>662</v>
      </c>
      <c r="B663">
        <v>18</v>
      </c>
      <c r="C663">
        <v>30</v>
      </c>
      <c r="D663">
        <v>0</v>
      </c>
      <c r="E663">
        <v>9</v>
      </c>
      <c r="F663">
        <v>0</v>
      </c>
      <c r="G663">
        <v>0</v>
      </c>
      <c r="H663">
        <v>0</v>
      </c>
      <c r="I663">
        <v>389.18170500000002</v>
      </c>
      <c r="J663">
        <v>8905251</v>
      </c>
      <c r="K663">
        <v>8959582</v>
      </c>
      <c r="L663">
        <v>8367108</v>
      </c>
      <c r="M663">
        <v>11940328</v>
      </c>
      <c r="N663">
        <v>11915157</v>
      </c>
      <c r="O663">
        <v>9996062</v>
      </c>
    </row>
    <row r="664" spans="1:15" x14ac:dyDescent="0.25">
      <c r="A664">
        <v>663</v>
      </c>
      <c r="B664">
        <v>18</v>
      </c>
      <c r="C664">
        <v>30</v>
      </c>
      <c r="D664">
        <v>0</v>
      </c>
      <c r="E664">
        <v>10</v>
      </c>
      <c r="F664">
        <v>0</v>
      </c>
      <c r="G664">
        <v>0</v>
      </c>
      <c r="H664">
        <v>0</v>
      </c>
      <c r="I664">
        <v>405.17661959999998</v>
      </c>
      <c r="J664">
        <v>4566705</v>
      </c>
      <c r="K664">
        <v>4340758</v>
      </c>
      <c r="L664">
        <v>4113823</v>
      </c>
      <c r="M664">
        <v>4899723</v>
      </c>
      <c r="N664">
        <v>5060071</v>
      </c>
      <c r="O664">
        <v>4663059</v>
      </c>
    </row>
    <row r="665" spans="1:15" x14ac:dyDescent="0.25">
      <c r="A665">
        <v>664</v>
      </c>
      <c r="B665">
        <v>18</v>
      </c>
      <c r="C665">
        <v>30</v>
      </c>
      <c r="D665">
        <v>0</v>
      </c>
      <c r="E665">
        <v>11</v>
      </c>
      <c r="F665">
        <v>0</v>
      </c>
      <c r="G665">
        <v>0</v>
      </c>
      <c r="H665">
        <v>0</v>
      </c>
      <c r="I665">
        <v>421.1715342</v>
      </c>
      <c r="J665">
        <v>2179500</v>
      </c>
      <c r="K665">
        <v>2151059</v>
      </c>
      <c r="L665">
        <v>2398908</v>
      </c>
      <c r="M665">
        <v>3330294</v>
      </c>
      <c r="N665">
        <v>2553473</v>
      </c>
      <c r="O665">
        <v>2491989</v>
      </c>
    </row>
    <row r="666" spans="1:15" x14ac:dyDescent="0.25">
      <c r="A666">
        <v>665</v>
      </c>
      <c r="B666">
        <v>18</v>
      </c>
      <c r="C666">
        <v>30</v>
      </c>
      <c r="D666">
        <v>0</v>
      </c>
      <c r="E666">
        <v>12</v>
      </c>
      <c r="F666">
        <v>0</v>
      </c>
      <c r="G666">
        <v>0</v>
      </c>
      <c r="H666">
        <v>0</v>
      </c>
      <c r="I666">
        <v>437.16644880000001</v>
      </c>
      <c r="J666">
        <v>1726293</v>
      </c>
      <c r="K666">
        <v>2070610</v>
      </c>
      <c r="L666">
        <v>1741381</v>
      </c>
      <c r="M666">
        <v>3648844</v>
      </c>
      <c r="N666">
        <v>3880497</v>
      </c>
      <c r="O666">
        <v>3114637</v>
      </c>
    </row>
    <row r="667" spans="1:15" x14ac:dyDescent="0.25">
      <c r="A667">
        <v>666</v>
      </c>
      <c r="B667">
        <v>18</v>
      </c>
      <c r="C667">
        <v>30</v>
      </c>
      <c r="D667">
        <v>0</v>
      </c>
      <c r="E667">
        <v>13</v>
      </c>
      <c r="F667">
        <v>0</v>
      </c>
      <c r="G667">
        <v>0</v>
      </c>
      <c r="H667">
        <v>0</v>
      </c>
      <c r="I667">
        <v>453.16136340000003</v>
      </c>
      <c r="J667">
        <v>2651953</v>
      </c>
      <c r="K667">
        <v>2960013</v>
      </c>
      <c r="L667">
        <v>2321410</v>
      </c>
      <c r="M667">
        <v>4010124</v>
      </c>
      <c r="N667">
        <v>3747478</v>
      </c>
      <c r="O667">
        <v>3437136</v>
      </c>
    </row>
    <row r="668" spans="1:15" x14ac:dyDescent="0.25">
      <c r="A668">
        <v>667</v>
      </c>
      <c r="B668">
        <v>18</v>
      </c>
      <c r="C668">
        <v>30</v>
      </c>
      <c r="D668">
        <v>0</v>
      </c>
      <c r="E668">
        <v>14</v>
      </c>
      <c r="F668">
        <v>0</v>
      </c>
      <c r="G668">
        <v>0</v>
      </c>
      <c r="H668">
        <v>0</v>
      </c>
      <c r="I668">
        <v>469.15627799999999</v>
      </c>
      <c r="J668">
        <v>3013769</v>
      </c>
      <c r="K668">
        <v>3114586</v>
      </c>
      <c r="L668">
        <v>2579347</v>
      </c>
      <c r="M668">
        <v>3099267</v>
      </c>
      <c r="N668">
        <v>3158307</v>
      </c>
      <c r="O668">
        <v>3060217</v>
      </c>
    </row>
    <row r="669" spans="1:15" x14ac:dyDescent="0.25">
      <c r="A669">
        <v>668</v>
      </c>
      <c r="B669">
        <v>18</v>
      </c>
      <c r="C669">
        <v>30</v>
      </c>
      <c r="D669">
        <v>0</v>
      </c>
      <c r="E669">
        <v>15</v>
      </c>
      <c r="F669">
        <v>0</v>
      </c>
      <c r="G669">
        <v>0</v>
      </c>
      <c r="H669">
        <v>0</v>
      </c>
      <c r="I669">
        <v>485.1511926</v>
      </c>
      <c r="J669">
        <v>11510953</v>
      </c>
      <c r="K669">
        <v>12274310</v>
      </c>
      <c r="L669">
        <v>11542042</v>
      </c>
      <c r="M669">
        <v>12225505</v>
      </c>
      <c r="N669">
        <v>11464323</v>
      </c>
      <c r="O669">
        <v>10248724</v>
      </c>
    </row>
    <row r="670" spans="1:15" x14ac:dyDescent="0.25">
      <c r="A670">
        <v>669</v>
      </c>
      <c r="B670">
        <v>18</v>
      </c>
      <c r="C670">
        <v>30</v>
      </c>
      <c r="D670">
        <v>0</v>
      </c>
      <c r="E670">
        <v>16</v>
      </c>
      <c r="F670">
        <v>0</v>
      </c>
      <c r="G670">
        <v>0</v>
      </c>
      <c r="H670">
        <v>0</v>
      </c>
      <c r="I670">
        <v>501.14610720000002</v>
      </c>
      <c r="J670">
        <v>5803911</v>
      </c>
      <c r="K670">
        <v>6200312</v>
      </c>
      <c r="L670">
        <v>4890278</v>
      </c>
      <c r="M670">
        <v>4327095</v>
      </c>
      <c r="N670">
        <v>3851534</v>
      </c>
      <c r="O670">
        <v>3824128</v>
      </c>
    </row>
    <row r="671" spans="1:15" x14ac:dyDescent="0.25">
      <c r="A671">
        <v>670</v>
      </c>
      <c r="B671">
        <v>18</v>
      </c>
      <c r="C671">
        <v>30</v>
      </c>
      <c r="D671">
        <v>0</v>
      </c>
      <c r="E671">
        <v>17</v>
      </c>
      <c r="F671">
        <v>0</v>
      </c>
      <c r="G671">
        <v>0</v>
      </c>
      <c r="H671">
        <v>0</v>
      </c>
      <c r="I671">
        <v>517.14102179999998</v>
      </c>
      <c r="J671">
        <v>3933951</v>
      </c>
      <c r="K671">
        <v>4082055</v>
      </c>
      <c r="L671">
        <v>3550262</v>
      </c>
      <c r="M671">
        <v>3074310</v>
      </c>
      <c r="N671">
        <v>2755338</v>
      </c>
      <c r="O671">
        <v>2456836</v>
      </c>
    </row>
    <row r="672" spans="1:15" x14ac:dyDescent="0.25">
      <c r="A672">
        <v>671</v>
      </c>
      <c r="B672">
        <v>18</v>
      </c>
      <c r="C672">
        <v>30</v>
      </c>
      <c r="D672">
        <v>4</v>
      </c>
      <c r="E672">
        <v>6</v>
      </c>
      <c r="F672">
        <v>0</v>
      </c>
      <c r="G672">
        <v>0</v>
      </c>
      <c r="H672">
        <v>0</v>
      </c>
      <c r="I672">
        <v>397.20925720000002</v>
      </c>
      <c r="J672">
        <v>3854810</v>
      </c>
      <c r="K672">
        <v>4139042</v>
      </c>
      <c r="L672">
        <v>3976674</v>
      </c>
      <c r="M672">
        <v>7139269</v>
      </c>
      <c r="N672">
        <v>7744951</v>
      </c>
      <c r="O672">
        <v>6634549</v>
      </c>
    </row>
    <row r="673" spans="1:15" x14ac:dyDescent="0.25">
      <c r="A673">
        <v>672</v>
      </c>
      <c r="B673">
        <v>18</v>
      </c>
      <c r="C673">
        <v>30</v>
      </c>
      <c r="D673">
        <v>4</v>
      </c>
      <c r="E673">
        <v>7</v>
      </c>
      <c r="F673">
        <v>0</v>
      </c>
      <c r="G673">
        <v>0</v>
      </c>
      <c r="H673">
        <v>0</v>
      </c>
      <c r="I673">
        <v>413.20417179999998</v>
      </c>
      <c r="J673">
        <v>5504114</v>
      </c>
      <c r="K673">
        <v>5754401</v>
      </c>
      <c r="L673">
        <v>5899037</v>
      </c>
      <c r="M673">
        <v>8221988</v>
      </c>
      <c r="N673">
        <v>8973324</v>
      </c>
      <c r="O673">
        <v>7430046</v>
      </c>
    </row>
    <row r="674" spans="1:15" x14ac:dyDescent="0.25">
      <c r="A674">
        <v>673</v>
      </c>
      <c r="B674">
        <v>18</v>
      </c>
      <c r="C674">
        <v>30</v>
      </c>
      <c r="D674">
        <v>4</v>
      </c>
      <c r="E674">
        <v>8</v>
      </c>
      <c r="F674">
        <v>0</v>
      </c>
      <c r="G674">
        <v>0</v>
      </c>
      <c r="H674">
        <v>0</v>
      </c>
      <c r="I674">
        <v>429.1990864</v>
      </c>
      <c r="J674">
        <v>4436240</v>
      </c>
      <c r="K674">
        <v>3962325</v>
      </c>
      <c r="L674">
        <v>4095220</v>
      </c>
      <c r="M674">
        <v>5886850</v>
      </c>
      <c r="N674">
        <v>6088635</v>
      </c>
      <c r="O674">
        <v>4450246</v>
      </c>
    </row>
    <row r="675" spans="1:15" x14ac:dyDescent="0.25">
      <c r="A675">
        <v>674</v>
      </c>
      <c r="B675">
        <v>18</v>
      </c>
      <c r="C675">
        <v>30</v>
      </c>
      <c r="D675">
        <v>4</v>
      </c>
      <c r="E675">
        <v>9</v>
      </c>
      <c r="F675">
        <v>0</v>
      </c>
      <c r="G675">
        <v>0</v>
      </c>
      <c r="H675">
        <v>0</v>
      </c>
      <c r="I675">
        <v>445.19400100000001</v>
      </c>
      <c r="J675" t="s">
        <v>14</v>
      </c>
      <c r="K675" t="s">
        <v>14</v>
      </c>
      <c r="L675" t="s">
        <v>14</v>
      </c>
      <c r="M675">
        <v>2362060</v>
      </c>
      <c r="N675">
        <v>2281042</v>
      </c>
      <c r="O675">
        <v>2131249</v>
      </c>
    </row>
    <row r="676" spans="1:15" x14ac:dyDescent="0.25">
      <c r="A676">
        <v>675</v>
      </c>
      <c r="B676">
        <v>18</v>
      </c>
      <c r="C676">
        <v>31</v>
      </c>
      <c r="D676">
        <v>0</v>
      </c>
      <c r="E676">
        <v>9</v>
      </c>
      <c r="F676">
        <v>0</v>
      </c>
      <c r="G676">
        <v>1</v>
      </c>
      <c r="H676">
        <v>0</v>
      </c>
      <c r="I676">
        <v>421.16329150000001</v>
      </c>
      <c r="J676" t="s">
        <v>14</v>
      </c>
      <c r="K676" t="s">
        <v>14</v>
      </c>
      <c r="L676" t="s">
        <v>14</v>
      </c>
      <c r="M676">
        <v>3523830</v>
      </c>
      <c r="N676">
        <v>4259969</v>
      </c>
      <c r="O676">
        <v>5269078</v>
      </c>
    </row>
    <row r="677" spans="1:15" x14ac:dyDescent="0.25">
      <c r="A677">
        <v>676</v>
      </c>
      <c r="B677">
        <v>18</v>
      </c>
      <c r="C677">
        <v>31</v>
      </c>
      <c r="D677">
        <v>3</v>
      </c>
      <c r="E677">
        <v>6</v>
      </c>
      <c r="F677">
        <v>0</v>
      </c>
      <c r="G677">
        <v>0</v>
      </c>
      <c r="H677">
        <v>0</v>
      </c>
      <c r="I677">
        <v>384.21400820000002</v>
      </c>
      <c r="J677">
        <v>2499137</v>
      </c>
      <c r="K677">
        <v>2341909</v>
      </c>
      <c r="L677">
        <v>2873737</v>
      </c>
      <c r="M677">
        <v>5263728</v>
      </c>
      <c r="N677">
        <v>6003461</v>
      </c>
      <c r="O677">
        <v>5216017</v>
      </c>
    </row>
    <row r="678" spans="1:15" x14ac:dyDescent="0.25">
      <c r="A678">
        <v>677</v>
      </c>
      <c r="B678">
        <v>18</v>
      </c>
      <c r="C678">
        <v>31</v>
      </c>
      <c r="D678">
        <v>3</v>
      </c>
      <c r="E678">
        <v>7</v>
      </c>
      <c r="F678">
        <v>0</v>
      </c>
      <c r="G678">
        <v>0</v>
      </c>
      <c r="H678">
        <v>0</v>
      </c>
      <c r="I678">
        <v>400.20892279999998</v>
      </c>
      <c r="J678">
        <v>3112971</v>
      </c>
      <c r="K678">
        <v>3318746</v>
      </c>
      <c r="L678">
        <v>2649487</v>
      </c>
      <c r="M678">
        <v>5938548</v>
      </c>
      <c r="N678">
        <v>6330249</v>
      </c>
      <c r="O678">
        <v>5817745</v>
      </c>
    </row>
    <row r="679" spans="1:15" x14ac:dyDescent="0.25">
      <c r="A679">
        <v>678</v>
      </c>
      <c r="B679">
        <v>18</v>
      </c>
      <c r="C679">
        <v>31</v>
      </c>
      <c r="D679">
        <v>3</v>
      </c>
      <c r="E679">
        <v>8</v>
      </c>
      <c r="F679">
        <v>0</v>
      </c>
      <c r="G679">
        <v>0</v>
      </c>
      <c r="H679">
        <v>0</v>
      </c>
      <c r="I679">
        <v>416.2038374</v>
      </c>
      <c r="J679" t="s">
        <v>14</v>
      </c>
      <c r="K679" t="s">
        <v>14</v>
      </c>
      <c r="L679" t="s">
        <v>14</v>
      </c>
      <c r="M679">
        <v>1931328</v>
      </c>
      <c r="N679">
        <v>1855076</v>
      </c>
      <c r="O679">
        <v>2051921</v>
      </c>
    </row>
    <row r="680" spans="1:15" x14ac:dyDescent="0.25">
      <c r="A680">
        <v>679</v>
      </c>
      <c r="B680">
        <v>18</v>
      </c>
      <c r="C680">
        <v>31</v>
      </c>
      <c r="D680">
        <v>5</v>
      </c>
      <c r="E680">
        <v>6</v>
      </c>
      <c r="F680">
        <v>0</v>
      </c>
      <c r="G680">
        <v>0</v>
      </c>
      <c r="H680">
        <v>0</v>
      </c>
      <c r="I680">
        <v>412.22015620000002</v>
      </c>
      <c r="J680" t="s">
        <v>14</v>
      </c>
      <c r="K680" t="s">
        <v>14</v>
      </c>
      <c r="L680" t="s">
        <v>14</v>
      </c>
      <c r="M680">
        <v>2216717</v>
      </c>
      <c r="N680">
        <v>2110434</v>
      </c>
      <c r="O680">
        <v>2190762</v>
      </c>
    </row>
    <row r="681" spans="1:15" x14ac:dyDescent="0.25">
      <c r="A681">
        <v>680</v>
      </c>
      <c r="B681">
        <v>18</v>
      </c>
      <c r="C681">
        <v>31</v>
      </c>
      <c r="D681">
        <v>5</v>
      </c>
      <c r="E681">
        <v>7</v>
      </c>
      <c r="F681">
        <v>0</v>
      </c>
      <c r="G681">
        <v>0</v>
      </c>
      <c r="H681">
        <v>0</v>
      </c>
      <c r="I681">
        <v>428.21507079999998</v>
      </c>
      <c r="J681" t="s">
        <v>14</v>
      </c>
      <c r="K681" t="s">
        <v>14</v>
      </c>
      <c r="L681" t="s">
        <v>14</v>
      </c>
      <c r="M681">
        <v>2461117</v>
      </c>
      <c r="N681">
        <v>3387360</v>
      </c>
      <c r="O681">
        <v>2209315</v>
      </c>
    </row>
    <row r="682" spans="1:15" x14ac:dyDescent="0.25">
      <c r="A682">
        <v>681</v>
      </c>
      <c r="B682">
        <v>18</v>
      </c>
      <c r="C682">
        <v>32</v>
      </c>
      <c r="D682">
        <v>0</v>
      </c>
      <c r="E682">
        <v>4</v>
      </c>
      <c r="F682">
        <v>0</v>
      </c>
      <c r="G682">
        <v>0</v>
      </c>
      <c r="H682">
        <v>0</v>
      </c>
      <c r="I682">
        <v>311.222782</v>
      </c>
      <c r="J682" t="s">
        <v>14</v>
      </c>
      <c r="K682" t="s">
        <v>14</v>
      </c>
      <c r="L682" t="s">
        <v>14</v>
      </c>
      <c r="M682">
        <v>1736300</v>
      </c>
      <c r="N682">
        <v>1714756</v>
      </c>
      <c r="O682">
        <v>1564189</v>
      </c>
    </row>
    <row r="683" spans="1:15" x14ac:dyDescent="0.25">
      <c r="A683">
        <v>682</v>
      </c>
      <c r="B683">
        <v>18</v>
      </c>
      <c r="C683">
        <v>32</v>
      </c>
      <c r="D683">
        <v>0</v>
      </c>
      <c r="E683">
        <v>5</v>
      </c>
      <c r="F683">
        <v>0</v>
      </c>
      <c r="G683">
        <v>0</v>
      </c>
      <c r="H683">
        <v>0</v>
      </c>
      <c r="I683">
        <v>327.21769660000001</v>
      </c>
      <c r="J683">
        <v>4510419</v>
      </c>
      <c r="K683">
        <v>6568381</v>
      </c>
      <c r="L683">
        <v>5624517</v>
      </c>
      <c r="M683">
        <v>9060109</v>
      </c>
      <c r="N683">
        <v>13121422</v>
      </c>
      <c r="O683">
        <v>9153385</v>
      </c>
    </row>
    <row r="684" spans="1:15" x14ac:dyDescent="0.25">
      <c r="A684">
        <v>683</v>
      </c>
      <c r="B684">
        <v>18</v>
      </c>
      <c r="C684">
        <v>32</v>
      </c>
      <c r="D684">
        <v>0</v>
      </c>
      <c r="E684">
        <v>6</v>
      </c>
      <c r="F684">
        <v>0</v>
      </c>
      <c r="G684">
        <v>0</v>
      </c>
      <c r="H684">
        <v>0</v>
      </c>
      <c r="I684">
        <v>343.21261120000003</v>
      </c>
      <c r="J684">
        <v>13329305</v>
      </c>
      <c r="K684">
        <v>14487403</v>
      </c>
      <c r="L684">
        <v>13840778</v>
      </c>
      <c r="M684">
        <v>22300361</v>
      </c>
      <c r="N684">
        <v>29558225</v>
      </c>
      <c r="O684">
        <v>22611610</v>
      </c>
    </row>
    <row r="685" spans="1:15" x14ac:dyDescent="0.25">
      <c r="A685">
        <v>684</v>
      </c>
      <c r="B685">
        <v>18</v>
      </c>
      <c r="C685">
        <v>32</v>
      </c>
      <c r="D685">
        <v>0</v>
      </c>
      <c r="E685">
        <v>7</v>
      </c>
      <c r="F685">
        <v>0</v>
      </c>
      <c r="G685">
        <v>0</v>
      </c>
      <c r="H685">
        <v>0</v>
      </c>
      <c r="I685">
        <v>359.20752579999998</v>
      </c>
      <c r="J685">
        <v>17275026</v>
      </c>
      <c r="K685">
        <v>19408898</v>
      </c>
      <c r="L685">
        <v>18430859</v>
      </c>
      <c r="M685">
        <v>27195729</v>
      </c>
      <c r="N685">
        <v>36886353</v>
      </c>
      <c r="O685">
        <v>26527864</v>
      </c>
    </row>
    <row r="686" spans="1:15" x14ac:dyDescent="0.25">
      <c r="A686">
        <v>685</v>
      </c>
      <c r="B686">
        <v>18</v>
      </c>
      <c r="C686">
        <v>32</v>
      </c>
      <c r="D686">
        <v>0</v>
      </c>
      <c r="E686">
        <v>8</v>
      </c>
      <c r="F686">
        <v>0</v>
      </c>
      <c r="G686">
        <v>0</v>
      </c>
      <c r="H686">
        <v>0</v>
      </c>
      <c r="I686">
        <v>375.2024404</v>
      </c>
      <c r="J686">
        <v>13359126</v>
      </c>
      <c r="K686">
        <v>15558984</v>
      </c>
      <c r="L686">
        <v>14741039</v>
      </c>
      <c r="M686">
        <v>20085783</v>
      </c>
      <c r="N686">
        <v>22927784</v>
      </c>
      <c r="O686">
        <v>18807390</v>
      </c>
    </row>
    <row r="687" spans="1:15" x14ac:dyDescent="0.25">
      <c r="A687">
        <v>686</v>
      </c>
      <c r="B687">
        <v>18</v>
      </c>
      <c r="C687">
        <v>32</v>
      </c>
      <c r="D687">
        <v>0</v>
      </c>
      <c r="E687">
        <v>8</v>
      </c>
      <c r="F687">
        <v>1</v>
      </c>
      <c r="G687">
        <v>0</v>
      </c>
      <c r="H687">
        <v>0</v>
      </c>
      <c r="I687">
        <v>407.17451110000002</v>
      </c>
      <c r="J687" t="s">
        <v>14</v>
      </c>
      <c r="K687" t="s">
        <v>14</v>
      </c>
      <c r="L687" t="s">
        <v>14</v>
      </c>
      <c r="M687">
        <v>2344739</v>
      </c>
      <c r="N687">
        <v>2803358</v>
      </c>
      <c r="O687">
        <v>2467690</v>
      </c>
    </row>
    <row r="688" spans="1:15" x14ac:dyDescent="0.25">
      <c r="A688">
        <v>687</v>
      </c>
      <c r="B688">
        <v>18</v>
      </c>
      <c r="C688">
        <v>32</v>
      </c>
      <c r="D688">
        <v>0</v>
      </c>
      <c r="E688">
        <v>9</v>
      </c>
      <c r="F688">
        <v>0</v>
      </c>
      <c r="G688">
        <v>0</v>
      </c>
      <c r="H688">
        <v>0</v>
      </c>
      <c r="I688">
        <v>391.19735500000002</v>
      </c>
      <c r="J688">
        <v>11949133</v>
      </c>
      <c r="K688">
        <v>12273654</v>
      </c>
      <c r="L688">
        <v>11761065</v>
      </c>
      <c r="M688">
        <v>17075084</v>
      </c>
      <c r="N688">
        <v>21276999</v>
      </c>
      <c r="O688">
        <v>17307796</v>
      </c>
    </row>
    <row r="689" spans="1:15" x14ac:dyDescent="0.25">
      <c r="A689">
        <v>688</v>
      </c>
      <c r="B689">
        <v>18</v>
      </c>
      <c r="C689">
        <v>32</v>
      </c>
      <c r="D689">
        <v>0</v>
      </c>
      <c r="E689">
        <v>10</v>
      </c>
      <c r="F689">
        <v>0</v>
      </c>
      <c r="G689">
        <v>0</v>
      </c>
      <c r="H689">
        <v>0</v>
      </c>
      <c r="I689">
        <v>407.19226959999997</v>
      </c>
      <c r="J689">
        <v>3920744</v>
      </c>
      <c r="K689">
        <v>4257989</v>
      </c>
      <c r="L689">
        <v>4330035</v>
      </c>
      <c r="M689">
        <v>6429732</v>
      </c>
      <c r="N689">
        <v>6559392</v>
      </c>
      <c r="O689">
        <v>5736298</v>
      </c>
    </row>
    <row r="690" spans="1:15" x14ac:dyDescent="0.25">
      <c r="A690">
        <v>689</v>
      </c>
      <c r="B690">
        <v>18</v>
      </c>
      <c r="C690">
        <v>32</v>
      </c>
      <c r="D690">
        <v>0</v>
      </c>
      <c r="E690">
        <v>11</v>
      </c>
      <c r="F690">
        <v>0</v>
      </c>
      <c r="G690">
        <v>0</v>
      </c>
      <c r="H690">
        <v>0</v>
      </c>
      <c r="I690">
        <v>423.18718419999999</v>
      </c>
      <c r="J690" t="s">
        <v>14</v>
      </c>
      <c r="K690" t="s">
        <v>14</v>
      </c>
      <c r="L690" t="s">
        <v>14</v>
      </c>
      <c r="M690">
        <v>2814642</v>
      </c>
      <c r="N690">
        <v>3052648</v>
      </c>
      <c r="O690">
        <v>2398666</v>
      </c>
    </row>
    <row r="691" spans="1:15" x14ac:dyDescent="0.25">
      <c r="A691">
        <v>690</v>
      </c>
      <c r="B691">
        <v>18</v>
      </c>
      <c r="C691">
        <v>32</v>
      </c>
      <c r="D691">
        <v>0</v>
      </c>
      <c r="E691">
        <v>12</v>
      </c>
      <c r="F691">
        <v>0</v>
      </c>
      <c r="G691">
        <v>0</v>
      </c>
      <c r="H691">
        <v>0</v>
      </c>
      <c r="I691">
        <v>439.18209880000001</v>
      </c>
      <c r="J691" t="s">
        <v>14</v>
      </c>
      <c r="K691" t="s">
        <v>14</v>
      </c>
      <c r="L691" t="s">
        <v>14</v>
      </c>
      <c r="M691">
        <v>2491053</v>
      </c>
      <c r="N691">
        <v>2214844</v>
      </c>
      <c r="O691">
        <v>1746098</v>
      </c>
    </row>
    <row r="692" spans="1:15" x14ac:dyDescent="0.25">
      <c r="A692">
        <v>691</v>
      </c>
      <c r="B692">
        <v>18</v>
      </c>
      <c r="C692">
        <v>32</v>
      </c>
      <c r="D692">
        <v>0</v>
      </c>
      <c r="E692">
        <v>13</v>
      </c>
      <c r="F692">
        <v>0</v>
      </c>
      <c r="G692">
        <v>0</v>
      </c>
      <c r="H692">
        <v>0</v>
      </c>
      <c r="I692">
        <v>455.17701340000002</v>
      </c>
      <c r="J692">
        <v>2487888</v>
      </c>
      <c r="K692">
        <v>3023905</v>
      </c>
      <c r="L692">
        <v>2187080</v>
      </c>
      <c r="M692">
        <v>5261330</v>
      </c>
      <c r="N692">
        <v>5691961</v>
      </c>
      <c r="O692">
        <v>4628921</v>
      </c>
    </row>
    <row r="693" spans="1:15" x14ac:dyDescent="0.25">
      <c r="A693">
        <v>692</v>
      </c>
      <c r="B693">
        <v>18</v>
      </c>
      <c r="C693">
        <v>32</v>
      </c>
      <c r="D693">
        <v>0</v>
      </c>
      <c r="E693">
        <v>14</v>
      </c>
      <c r="F693">
        <v>0</v>
      </c>
      <c r="G693">
        <v>0</v>
      </c>
      <c r="H693">
        <v>0</v>
      </c>
      <c r="I693">
        <v>471.17192799999998</v>
      </c>
      <c r="J693">
        <v>2850388</v>
      </c>
      <c r="K693">
        <v>2451011</v>
      </c>
      <c r="L693">
        <v>2495806</v>
      </c>
      <c r="M693">
        <v>2373257</v>
      </c>
      <c r="N693">
        <v>2208048</v>
      </c>
      <c r="O693">
        <v>1863947</v>
      </c>
    </row>
    <row r="694" spans="1:15" x14ac:dyDescent="0.25">
      <c r="A694">
        <v>693</v>
      </c>
      <c r="B694">
        <v>18</v>
      </c>
      <c r="C694">
        <v>32</v>
      </c>
      <c r="D694">
        <v>0</v>
      </c>
      <c r="E694">
        <v>16</v>
      </c>
      <c r="F694">
        <v>0</v>
      </c>
      <c r="G694">
        <v>0</v>
      </c>
      <c r="H694">
        <v>0</v>
      </c>
      <c r="I694">
        <v>503.16175720000001</v>
      </c>
      <c r="J694">
        <v>2713594</v>
      </c>
      <c r="K694">
        <v>2610735</v>
      </c>
      <c r="L694">
        <v>2468048</v>
      </c>
      <c r="M694" t="s">
        <v>14</v>
      </c>
      <c r="N694" t="s">
        <v>14</v>
      </c>
      <c r="O694" t="s">
        <v>14</v>
      </c>
    </row>
    <row r="695" spans="1:15" x14ac:dyDescent="0.25">
      <c r="A695">
        <v>694</v>
      </c>
      <c r="B695">
        <v>18</v>
      </c>
      <c r="C695">
        <v>32</v>
      </c>
      <c r="D695">
        <v>0</v>
      </c>
      <c r="E695">
        <v>17</v>
      </c>
      <c r="F695">
        <v>0</v>
      </c>
      <c r="G695">
        <v>0</v>
      </c>
      <c r="H695">
        <v>0</v>
      </c>
      <c r="I695">
        <v>519.15667180000003</v>
      </c>
      <c r="J695">
        <v>2487135</v>
      </c>
      <c r="K695">
        <v>3006893</v>
      </c>
      <c r="L695">
        <v>2932846</v>
      </c>
      <c r="M695" t="s">
        <v>14</v>
      </c>
      <c r="N695" t="s">
        <v>14</v>
      </c>
      <c r="O695" t="s">
        <v>14</v>
      </c>
    </row>
    <row r="696" spans="1:15" x14ac:dyDescent="0.25">
      <c r="A696">
        <v>695</v>
      </c>
      <c r="B696">
        <v>18</v>
      </c>
      <c r="C696">
        <v>32</v>
      </c>
      <c r="D696">
        <v>4</v>
      </c>
      <c r="E696">
        <v>5</v>
      </c>
      <c r="F696">
        <v>0</v>
      </c>
      <c r="G696">
        <v>0</v>
      </c>
      <c r="H696">
        <v>0</v>
      </c>
      <c r="I696">
        <v>383.2299926</v>
      </c>
      <c r="J696">
        <v>2579202</v>
      </c>
      <c r="K696">
        <v>3240750</v>
      </c>
      <c r="L696">
        <v>2965653</v>
      </c>
      <c r="M696">
        <v>5572733</v>
      </c>
      <c r="N696">
        <v>5938703</v>
      </c>
      <c r="O696">
        <v>4638257</v>
      </c>
    </row>
    <row r="697" spans="1:15" x14ac:dyDescent="0.25">
      <c r="A697">
        <v>696</v>
      </c>
      <c r="B697">
        <v>18</v>
      </c>
      <c r="C697">
        <v>32</v>
      </c>
      <c r="D697">
        <v>4</v>
      </c>
      <c r="E697">
        <v>6</v>
      </c>
      <c r="F697">
        <v>0</v>
      </c>
      <c r="G697">
        <v>0</v>
      </c>
      <c r="H697">
        <v>0</v>
      </c>
      <c r="I697">
        <v>399.22490720000002</v>
      </c>
      <c r="J697">
        <v>2999647</v>
      </c>
      <c r="K697">
        <v>3186513</v>
      </c>
      <c r="L697">
        <v>2979083</v>
      </c>
      <c r="M697">
        <v>5518575</v>
      </c>
      <c r="N697">
        <v>7112440</v>
      </c>
      <c r="O697">
        <v>5405992</v>
      </c>
    </row>
    <row r="698" spans="1:15" x14ac:dyDescent="0.25">
      <c r="A698">
        <v>697</v>
      </c>
      <c r="B698">
        <v>18</v>
      </c>
      <c r="C698">
        <v>32</v>
      </c>
      <c r="D698">
        <v>4</v>
      </c>
      <c r="E698">
        <v>7</v>
      </c>
      <c r="F698">
        <v>0</v>
      </c>
      <c r="G698">
        <v>0</v>
      </c>
      <c r="H698">
        <v>0</v>
      </c>
      <c r="I698">
        <v>415.21982179999998</v>
      </c>
      <c r="J698">
        <v>7245941</v>
      </c>
      <c r="K698">
        <v>7635551</v>
      </c>
      <c r="L698">
        <v>7384876</v>
      </c>
      <c r="M698">
        <v>8531261</v>
      </c>
      <c r="N698">
        <v>9987149</v>
      </c>
      <c r="O698">
        <v>7927665</v>
      </c>
    </row>
    <row r="699" spans="1:15" x14ac:dyDescent="0.25">
      <c r="A699">
        <v>698</v>
      </c>
      <c r="B699">
        <v>18</v>
      </c>
      <c r="C699">
        <v>32</v>
      </c>
      <c r="D699">
        <v>4</v>
      </c>
      <c r="E699">
        <v>8</v>
      </c>
      <c r="F699">
        <v>0</v>
      </c>
      <c r="G699">
        <v>0</v>
      </c>
      <c r="H699">
        <v>0</v>
      </c>
      <c r="I699">
        <v>431.21473639999999</v>
      </c>
      <c r="J699">
        <v>3315763</v>
      </c>
      <c r="K699">
        <v>3309442</v>
      </c>
      <c r="L699">
        <v>3324504</v>
      </c>
      <c r="M699">
        <v>2832640</v>
      </c>
      <c r="N699">
        <v>2781542</v>
      </c>
      <c r="O699">
        <v>2768128</v>
      </c>
    </row>
    <row r="700" spans="1:15" x14ac:dyDescent="0.25">
      <c r="A700">
        <v>699</v>
      </c>
      <c r="B700">
        <v>18</v>
      </c>
      <c r="C700">
        <v>33</v>
      </c>
      <c r="D700">
        <v>0</v>
      </c>
      <c r="E700">
        <v>9</v>
      </c>
      <c r="F700">
        <v>0</v>
      </c>
      <c r="G700">
        <v>1</v>
      </c>
      <c r="H700">
        <v>0</v>
      </c>
      <c r="I700">
        <v>423.17894150000001</v>
      </c>
      <c r="J700" t="s">
        <v>14</v>
      </c>
      <c r="K700" t="s">
        <v>14</v>
      </c>
      <c r="L700" t="s">
        <v>14</v>
      </c>
      <c r="M700">
        <v>3511474</v>
      </c>
      <c r="N700">
        <v>4651112</v>
      </c>
      <c r="O700">
        <v>6055370</v>
      </c>
    </row>
    <row r="701" spans="1:15" x14ac:dyDescent="0.25">
      <c r="A701">
        <v>700</v>
      </c>
      <c r="B701">
        <v>18</v>
      </c>
      <c r="C701">
        <v>33</v>
      </c>
      <c r="D701">
        <v>5</v>
      </c>
      <c r="E701">
        <v>6</v>
      </c>
      <c r="F701">
        <v>0</v>
      </c>
      <c r="G701">
        <v>0</v>
      </c>
      <c r="H701">
        <v>0</v>
      </c>
      <c r="I701">
        <v>414.23580620000001</v>
      </c>
      <c r="J701">
        <v>2503801</v>
      </c>
      <c r="K701">
        <v>2157636</v>
      </c>
      <c r="L701">
        <v>2212648</v>
      </c>
      <c r="M701">
        <v>3850548</v>
      </c>
      <c r="N701">
        <v>4387889</v>
      </c>
      <c r="O701">
        <v>3927947</v>
      </c>
    </row>
    <row r="702" spans="1:15" x14ac:dyDescent="0.25">
      <c r="A702">
        <v>701</v>
      </c>
      <c r="B702">
        <v>18</v>
      </c>
      <c r="C702">
        <v>33</v>
      </c>
      <c r="D702">
        <v>5</v>
      </c>
      <c r="E702">
        <v>7</v>
      </c>
      <c r="F702">
        <v>0</v>
      </c>
      <c r="G702">
        <v>0</v>
      </c>
      <c r="H702">
        <v>0</v>
      </c>
      <c r="I702">
        <v>430.23072079999997</v>
      </c>
      <c r="J702">
        <v>1735841</v>
      </c>
      <c r="K702">
        <v>1877420</v>
      </c>
      <c r="L702">
        <v>1595046</v>
      </c>
      <c r="M702">
        <v>2636097</v>
      </c>
      <c r="N702">
        <v>2752913</v>
      </c>
      <c r="O702">
        <v>2100578</v>
      </c>
    </row>
    <row r="703" spans="1:15" x14ac:dyDescent="0.25">
      <c r="A703">
        <v>702</v>
      </c>
      <c r="B703">
        <v>18</v>
      </c>
      <c r="C703">
        <v>34</v>
      </c>
      <c r="D703">
        <v>0</v>
      </c>
      <c r="E703">
        <v>4</v>
      </c>
      <c r="F703">
        <v>0</v>
      </c>
      <c r="G703">
        <v>0</v>
      </c>
      <c r="H703">
        <v>0</v>
      </c>
      <c r="I703">
        <v>313.23843199999999</v>
      </c>
      <c r="J703" t="s">
        <v>14</v>
      </c>
      <c r="K703" t="s">
        <v>14</v>
      </c>
      <c r="L703" t="s">
        <v>14</v>
      </c>
      <c r="M703">
        <v>1792216</v>
      </c>
      <c r="N703">
        <v>1653132</v>
      </c>
      <c r="O703">
        <v>1891970</v>
      </c>
    </row>
    <row r="704" spans="1:15" x14ac:dyDescent="0.25">
      <c r="A704">
        <v>703</v>
      </c>
      <c r="B704">
        <v>18</v>
      </c>
      <c r="C704">
        <v>34</v>
      </c>
      <c r="D704">
        <v>0</v>
      </c>
      <c r="E704">
        <v>5</v>
      </c>
      <c r="F704">
        <v>0</v>
      </c>
      <c r="G704">
        <v>0</v>
      </c>
      <c r="H704">
        <v>0</v>
      </c>
      <c r="I704">
        <v>329.2333466</v>
      </c>
      <c r="J704">
        <v>7474783</v>
      </c>
      <c r="K704">
        <v>8108878</v>
      </c>
      <c r="L704">
        <v>8552563</v>
      </c>
      <c r="M704">
        <v>14889181</v>
      </c>
      <c r="N704">
        <v>21342509</v>
      </c>
      <c r="O704">
        <v>15845673</v>
      </c>
    </row>
    <row r="705" spans="1:15" x14ac:dyDescent="0.25">
      <c r="A705">
        <v>704</v>
      </c>
      <c r="B705">
        <v>18</v>
      </c>
      <c r="C705">
        <v>34</v>
      </c>
      <c r="D705">
        <v>0</v>
      </c>
      <c r="E705">
        <v>6</v>
      </c>
      <c r="F705">
        <v>0</v>
      </c>
      <c r="G705">
        <v>0</v>
      </c>
      <c r="H705">
        <v>0</v>
      </c>
      <c r="I705">
        <v>345.22826120000002</v>
      </c>
      <c r="J705">
        <v>16537064</v>
      </c>
      <c r="K705">
        <v>18794845</v>
      </c>
      <c r="L705">
        <v>18987942</v>
      </c>
      <c r="M705">
        <v>27535612</v>
      </c>
      <c r="N705">
        <v>39561180</v>
      </c>
      <c r="O705">
        <v>27297979</v>
      </c>
    </row>
    <row r="706" spans="1:15" x14ac:dyDescent="0.25">
      <c r="A706">
        <v>705</v>
      </c>
      <c r="B706">
        <v>18</v>
      </c>
      <c r="C706">
        <v>34</v>
      </c>
      <c r="D706">
        <v>0</v>
      </c>
      <c r="E706">
        <v>7</v>
      </c>
      <c r="F706">
        <v>0</v>
      </c>
      <c r="G706">
        <v>0</v>
      </c>
      <c r="H706">
        <v>0</v>
      </c>
      <c r="I706">
        <v>361.22317579999998</v>
      </c>
      <c r="J706">
        <v>13955972</v>
      </c>
      <c r="K706">
        <v>14766647</v>
      </c>
      <c r="L706">
        <v>14130672</v>
      </c>
      <c r="M706">
        <v>21744574</v>
      </c>
      <c r="N706">
        <v>29366695</v>
      </c>
      <c r="O706">
        <v>20265677</v>
      </c>
    </row>
    <row r="707" spans="1:15" x14ac:dyDescent="0.25">
      <c r="A707">
        <v>706</v>
      </c>
      <c r="B707">
        <v>18</v>
      </c>
      <c r="C707">
        <v>34</v>
      </c>
      <c r="D707">
        <v>0</v>
      </c>
      <c r="E707">
        <v>7</v>
      </c>
      <c r="F707">
        <v>1</v>
      </c>
      <c r="G707">
        <v>0</v>
      </c>
      <c r="H707">
        <v>0</v>
      </c>
      <c r="I707">
        <v>393.1952465</v>
      </c>
      <c r="J707" t="s">
        <v>14</v>
      </c>
      <c r="K707" t="s">
        <v>14</v>
      </c>
      <c r="L707" t="s">
        <v>14</v>
      </c>
      <c r="M707">
        <v>2835218</v>
      </c>
      <c r="N707">
        <v>3079900</v>
      </c>
      <c r="O707">
        <v>2367977</v>
      </c>
    </row>
    <row r="708" spans="1:15" x14ac:dyDescent="0.25">
      <c r="A708">
        <v>707</v>
      </c>
      <c r="B708">
        <v>18</v>
      </c>
      <c r="C708">
        <v>34</v>
      </c>
      <c r="D708">
        <v>0</v>
      </c>
      <c r="E708">
        <v>8</v>
      </c>
      <c r="F708">
        <v>0</v>
      </c>
      <c r="G708">
        <v>0</v>
      </c>
      <c r="H708">
        <v>0</v>
      </c>
      <c r="I708">
        <v>377.21809039999999</v>
      </c>
      <c r="J708">
        <v>6644463</v>
      </c>
      <c r="K708">
        <v>6725464</v>
      </c>
      <c r="L708">
        <v>6223971</v>
      </c>
      <c r="M708">
        <v>8128076</v>
      </c>
      <c r="N708">
        <v>10984409</v>
      </c>
      <c r="O708">
        <v>7939184</v>
      </c>
    </row>
    <row r="709" spans="1:15" x14ac:dyDescent="0.25">
      <c r="A709">
        <v>708</v>
      </c>
      <c r="B709">
        <v>18</v>
      </c>
      <c r="C709">
        <v>34</v>
      </c>
      <c r="D709">
        <v>0</v>
      </c>
      <c r="E709">
        <v>8</v>
      </c>
      <c r="F709">
        <v>1</v>
      </c>
      <c r="G709">
        <v>0</v>
      </c>
      <c r="H709">
        <v>0</v>
      </c>
      <c r="I709">
        <v>409.19016110000001</v>
      </c>
      <c r="J709">
        <v>1856494</v>
      </c>
      <c r="K709">
        <v>2313557</v>
      </c>
      <c r="L709">
        <v>1650338</v>
      </c>
      <c r="M709">
        <v>4691096</v>
      </c>
      <c r="N709">
        <v>6793015</v>
      </c>
      <c r="O709">
        <v>5353373</v>
      </c>
    </row>
    <row r="710" spans="1:15" x14ac:dyDescent="0.25">
      <c r="A710">
        <v>709</v>
      </c>
      <c r="B710">
        <v>18</v>
      </c>
      <c r="C710">
        <v>34</v>
      </c>
      <c r="D710">
        <v>0</v>
      </c>
      <c r="E710">
        <v>9</v>
      </c>
      <c r="F710">
        <v>0</v>
      </c>
      <c r="G710">
        <v>0</v>
      </c>
      <c r="H710">
        <v>0</v>
      </c>
      <c r="I710">
        <v>393.21300500000001</v>
      </c>
      <c r="J710">
        <v>2141778</v>
      </c>
      <c r="K710">
        <v>2658678</v>
      </c>
      <c r="L710">
        <v>2092082</v>
      </c>
      <c r="M710">
        <v>4265237</v>
      </c>
      <c r="N710">
        <v>4930272</v>
      </c>
      <c r="O710">
        <v>3540460</v>
      </c>
    </row>
    <row r="711" spans="1:15" x14ac:dyDescent="0.25">
      <c r="A711">
        <v>710</v>
      </c>
      <c r="B711">
        <v>18</v>
      </c>
      <c r="C711">
        <v>34</v>
      </c>
      <c r="D711">
        <v>0</v>
      </c>
      <c r="E711">
        <v>9</v>
      </c>
      <c r="F711">
        <v>1</v>
      </c>
      <c r="G711">
        <v>0</v>
      </c>
      <c r="H711">
        <v>0</v>
      </c>
      <c r="I711">
        <v>425.18507570000003</v>
      </c>
      <c r="J711" t="s">
        <v>14</v>
      </c>
      <c r="K711" t="s">
        <v>14</v>
      </c>
      <c r="L711" t="s">
        <v>14</v>
      </c>
      <c r="M711">
        <v>2879069</v>
      </c>
      <c r="N711">
        <v>3565630</v>
      </c>
      <c r="O711">
        <v>2434349</v>
      </c>
    </row>
    <row r="712" spans="1:15" x14ac:dyDescent="0.25">
      <c r="A712">
        <v>711</v>
      </c>
      <c r="B712">
        <v>18</v>
      </c>
      <c r="C712">
        <v>34</v>
      </c>
      <c r="D712">
        <v>0</v>
      </c>
      <c r="E712">
        <v>10</v>
      </c>
      <c r="F712">
        <v>0</v>
      </c>
      <c r="G712">
        <v>0</v>
      </c>
      <c r="H712">
        <v>0</v>
      </c>
      <c r="I712">
        <v>409.20791960000003</v>
      </c>
      <c r="J712">
        <v>2016239</v>
      </c>
      <c r="K712">
        <v>1756502</v>
      </c>
      <c r="L712">
        <v>1911458</v>
      </c>
      <c r="M712">
        <v>3979417</v>
      </c>
      <c r="N712">
        <v>3795768</v>
      </c>
      <c r="O712">
        <v>3153821</v>
      </c>
    </row>
    <row r="713" spans="1:15" x14ac:dyDescent="0.25">
      <c r="A713">
        <v>712</v>
      </c>
      <c r="B713">
        <v>18</v>
      </c>
      <c r="C713">
        <v>34</v>
      </c>
      <c r="D713">
        <v>4</v>
      </c>
      <c r="E713">
        <v>5</v>
      </c>
      <c r="F713">
        <v>0</v>
      </c>
      <c r="G713">
        <v>0</v>
      </c>
      <c r="H713">
        <v>0</v>
      </c>
      <c r="I713">
        <v>385.2456426</v>
      </c>
      <c r="J713">
        <v>2173833</v>
      </c>
      <c r="K713">
        <v>2605827</v>
      </c>
      <c r="L713">
        <v>2715779</v>
      </c>
      <c r="M713">
        <v>4721257</v>
      </c>
      <c r="N713">
        <v>6176770</v>
      </c>
      <c r="O713">
        <v>4354037</v>
      </c>
    </row>
    <row r="714" spans="1:15" x14ac:dyDescent="0.25">
      <c r="A714">
        <v>713</v>
      </c>
      <c r="B714">
        <v>18</v>
      </c>
      <c r="C714">
        <v>34</v>
      </c>
      <c r="D714">
        <v>4</v>
      </c>
      <c r="E714">
        <v>6</v>
      </c>
      <c r="F714">
        <v>0</v>
      </c>
      <c r="G714">
        <v>0</v>
      </c>
      <c r="H714">
        <v>0</v>
      </c>
      <c r="I714">
        <v>401.24055720000001</v>
      </c>
      <c r="J714">
        <v>5117106</v>
      </c>
      <c r="K714">
        <v>4770401</v>
      </c>
      <c r="L714">
        <v>4239376</v>
      </c>
      <c r="M714">
        <v>7991798</v>
      </c>
      <c r="N714">
        <v>9850905</v>
      </c>
      <c r="O714">
        <v>7529973</v>
      </c>
    </row>
    <row r="715" spans="1:15" x14ac:dyDescent="0.25">
      <c r="A715">
        <v>714</v>
      </c>
      <c r="B715">
        <v>18</v>
      </c>
      <c r="C715">
        <v>34</v>
      </c>
      <c r="D715">
        <v>4</v>
      </c>
      <c r="E715">
        <v>7</v>
      </c>
      <c r="F715">
        <v>0</v>
      </c>
      <c r="G715">
        <v>0</v>
      </c>
      <c r="H715">
        <v>0</v>
      </c>
      <c r="I715">
        <v>417.23547180000003</v>
      </c>
      <c r="J715">
        <v>2978899</v>
      </c>
      <c r="K715">
        <v>3335814</v>
      </c>
      <c r="L715">
        <v>3193119</v>
      </c>
      <c r="M715">
        <v>5193021</v>
      </c>
      <c r="N715">
        <v>5793909</v>
      </c>
      <c r="O715">
        <v>4310825</v>
      </c>
    </row>
    <row r="716" spans="1:15" x14ac:dyDescent="0.25">
      <c r="A716">
        <v>715</v>
      </c>
      <c r="B716">
        <v>18</v>
      </c>
      <c r="C716">
        <v>35</v>
      </c>
      <c r="D716">
        <v>3</v>
      </c>
      <c r="E716">
        <v>4</v>
      </c>
      <c r="F716">
        <v>0</v>
      </c>
      <c r="G716">
        <v>0</v>
      </c>
      <c r="H716">
        <v>0</v>
      </c>
      <c r="I716">
        <v>356.25547899999998</v>
      </c>
      <c r="J716">
        <v>2058838</v>
      </c>
      <c r="K716">
        <v>2435276</v>
      </c>
      <c r="L716">
        <v>2176016</v>
      </c>
      <c r="M716">
        <v>4619718</v>
      </c>
      <c r="N716">
        <v>4980715</v>
      </c>
      <c r="O716">
        <v>3897615</v>
      </c>
    </row>
    <row r="717" spans="1:15" x14ac:dyDescent="0.25">
      <c r="A717">
        <v>716</v>
      </c>
      <c r="B717">
        <v>18</v>
      </c>
      <c r="C717">
        <v>36</v>
      </c>
      <c r="D717">
        <v>0</v>
      </c>
      <c r="E717">
        <v>2</v>
      </c>
      <c r="F717">
        <v>0</v>
      </c>
      <c r="G717">
        <v>0</v>
      </c>
      <c r="H717">
        <v>0</v>
      </c>
      <c r="I717">
        <v>283.26425280000001</v>
      </c>
      <c r="J717">
        <v>4850208</v>
      </c>
      <c r="K717">
        <v>4134056</v>
      </c>
      <c r="L717">
        <v>3731742</v>
      </c>
      <c r="M717">
        <v>3233218</v>
      </c>
      <c r="N717">
        <v>3535825</v>
      </c>
      <c r="O717">
        <v>3295305</v>
      </c>
    </row>
    <row r="718" spans="1:15" x14ac:dyDescent="0.25">
      <c r="A718">
        <v>717</v>
      </c>
      <c r="B718">
        <v>18</v>
      </c>
      <c r="C718">
        <v>36</v>
      </c>
      <c r="D718">
        <v>0</v>
      </c>
      <c r="E718">
        <v>4</v>
      </c>
      <c r="F718">
        <v>1</v>
      </c>
      <c r="G718">
        <v>0</v>
      </c>
      <c r="H718">
        <v>0</v>
      </c>
      <c r="I718">
        <v>347.2261527</v>
      </c>
      <c r="J718" t="s">
        <v>14</v>
      </c>
      <c r="K718" t="s">
        <v>14</v>
      </c>
      <c r="L718" t="s">
        <v>14</v>
      </c>
      <c r="M718">
        <v>15964984</v>
      </c>
      <c r="N718">
        <v>1975536</v>
      </c>
      <c r="O718">
        <v>15571682</v>
      </c>
    </row>
    <row r="719" spans="1:15" x14ac:dyDescent="0.25">
      <c r="A719">
        <v>718</v>
      </c>
      <c r="B719">
        <v>18</v>
      </c>
      <c r="C719">
        <v>36</v>
      </c>
      <c r="D719">
        <v>0</v>
      </c>
      <c r="E719">
        <v>5</v>
      </c>
      <c r="F719">
        <v>0</v>
      </c>
      <c r="G719">
        <v>0</v>
      </c>
      <c r="H719">
        <v>0</v>
      </c>
      <c r="I719">
        <v>331.2489966</v>
      </c>
      <c r="J719">
        <v>14428161</v>
      </c>
      <c r="K719">
        <v>16757993</v>
      </c>
      <c r="L719">
        <v>17397294</v>
      </c>
      <c r="M719">
        <v>27069113</v>
      </c>
      <c r="N719">
        <v>39746264</v>
      </c>
      <c r="O719">
        <v>27273974</v>
      </c>
    </row>
    <row r="720" spans="1:15" x14ac:dyDescent="0.25">
      <c r="A720">
        <v>719</v>
      </c>
      <c r="B720">
        <v>18</v>
      </c>
      <c r="C720">
        <v>36</v>
      </c>
      <c r="D720">
        <v>0</v>
      </c>
      <c r="E720">
        <v>5</v>
      </c>
      <c r="F720">
        <v>1</v>
      </c>
      <c r="G720">
        <v>0</v>
      </c>
      <c r="H720">
        <v>0</v>
      </c>
      <c r="I720">
        <v>363.22106730000002</v>
      </c>
      <c r="J720" t="s">
        <v>14</v>
      </c>
      <c r="K720" t="s">
        <v>14</v>
      </c>
      <c r="L720" t="s">
        <v>14</v>
      </c>
      <c r="M720">
        <v>5271077</v>
      </c>
      <c r="N720">
        <v>1925626</v>
      </c>
      <c r="O720">
        <v>3048218</v>
      </c>
    </row>
    <row r="721" spans="1:15" x14ac:dyDescent="0.25">
      <c r="A721">
        <v>720</v>
      </c>
      <c r="B721">
        <v>18</v>
      </c>
      <c r="C721">
        <v>36</v>
      </c>
      <c r="D721">
        <v>0</v>
      </c>
      <c r="E721">
        <v>6</v>
      </c>
      <c r="F721">
        <v>0</v>
      </c>
      <c r="G721">
        <v>0</v>
      </c>
      <c r="H721">
        <v>0</v>
      </c>
      <c r="I721">
        <v>347.24391120000001</v>
      </c>
      <c r="J721">
        <v>12316756</v>
      </c>
      <c r="K721">
        <v>14449499</v>
      </c>
      <c r="L721">
        <v>13290960</v>
      </c>
      <c r="M721">
        <v>22285117</v>
      </c>
      <c r="N721">
        <v>31877621</v>
      </c>
      <c r="O721">
        <v>22579943</v>
      </c>
    </row>
    <row r="722" spans="1:15" x14ac:dyDescent="0.25">
      <c r="A722">
        <v>721</v>
      </c>
      <c r="B722">
        <v>18</v>
      </c>
      <c r="C722">
        <v>36</v>
      </c>
      <c r="D722">
        <v>0</v>
      </c>
      <c r="E722">
        <v>6</v>
      </c>
      <c r="F722">
        <v>1</v>
      </c>
      <c r="G722">
        <v>0</v>
      </c>
      <c r="H722">
        <v>0</v>
      </c>
      <c r="I722">
        <v>379.21598189999997</v>
      </c>
      <c r="J722" t="s">
        <v>14</v>
      </c>
      <c r="K722" t="s">
        <v>14</v>
      </c>
      <c r="L722" t="s">
        <v>14</v>
      </c>
      <c r="M722">
        <v>3269228</v>
      </c>
      <c r="N722">
        <v>4111865</v>
      </c>
      <c r="O722">
        <v>3826285</v>
      </c>
    </row>
    <row r="723" spans="1:15" x14ac:dyDescent="0.25">
      <c r="A723">
        <v>722</v>
      </c>
      <c r="B723">
        <v>18</v>
      </c>
      <c r="C723">
        <v>36</v>
      </c>
      <c r="D723">
        <v>0</v>
      </c>
      <c r="E723">
        <v>7</v>
      </c>
      <c r="F723">
        <v>0</v>
      </c>
      <c r="G723">
        <v>0</v>
      </c>
      <c r="H723">
        <v>0</v>
      </c>
      <c r="I723">
        <v>363.23882579999997</v>
      </c>
      <c r="J723">
        <v>9287293</v>
      </c>
      <c r="K723">
        <v>9407597</v>
      </c>
      <c r="L723">
        <v>9523285</v>
      </c>
      <c r="M723">
        <v>15427114</v>
      </c>
      <c r="N723">
        <v>19135488</v>
      </c>
      <c r="O723">
        <v>13255967</v>
      </c>
    </row>
    <row r="724" spans="1:15" x14ac:dyDescent="0.25">
      <c r="A724">
        <v>723</v>
      </c>
      <c r="B724">
        <v>18</v>
      </c>
      <c r="C724">
        <v>36</v>
      </c>
      <c r="D724">
        <v>0</v>
      </c>
      <c r="E724">
        <v>8</v>
      </c>
      <c r="F724">
        <v>0</v>
      </c>
      <c r="G724">
        <v>0</v>
      </c>
      <c r="H724">
        <v>0</v>
      </c>
      <c r="I724">
        <v>379.23374039999999</v>
      </c>
      <c r="J724">
        <v>3913145</v>
      </c>
      <c r="K724">
        <v>4183387</v>
      </c>
      <c r="L724">
        <v>3964552</v>
      </c>
      <c r="M724">
        <v>5106801</v>
      </c>
      <c r="N724">
        <v>6616574</v>
      </c>
      <c r="O724">
        <v>5577329</v>
      </c>
    </row>
    <row r="725" spans="1:15" x14ac:dyDescent="0.25">
      <c r="A725">
        <v>724</v>
      </c>
      <c r="B725">
        <v>18</v>
      </c>
      <c r="C725">
        <v>36</v>
      </c>
      <c r="D725">
        <v>0</v>
      </c>
      <c r="E725">
        <v>8</v>
      </c>
      <c r="F725">
        <v>1</v>
      </c>
      <c r="G725">
        <v>0</v>
      </c>
      <c r="H725">
        <v>0</v>
      </c>
      <c r="I725">
        <v>411.20581110000001</v>
      </c>
      <c r="J725">
        <v>2875974</v>
      </c>
      <c r="K725">
        <v>2694089</v>
      </c>
      <c r="L725">
        <v>3125999</v>
      </c>
      <c r="M725">
        <v>4619502</v>
      </c>
      <c r="N725">
        <v>6808496</v>
      </c>
      <c r="O725">
        <v>3454894</v>
      </c>
    </row>
    <row r="726" spans="1:15" x14ac:dyDescent="0.25">
      <c r="A726">
        <v>725</v>
      </c>
      <c r="B726">
        <v>18</v>
      </c>
      <c r="C726">
        <v>37</v>
      </c>
      <c r="D726">
        <v>1</v>
      </c>
      <c r="E726">
        <v>7</v>
      </c>
      <c r="F726">
        <v>1</v>
      </c>
      <c r="G726">
        <v>0</v>
      </c>
      <c r="H726">
        <v>0</v>
      </c>
      <c r="I726">
        <v>410.22179549999998</v>
      </c>
      <c r="J726" t="s">
        <v>14</v>
      </c>
      <c r="K726" t="s">
        <v>14</v>
      </c>
      <c r="L726" t="s">
        <v>14</v>
      </c>
      <c r="M726">
        <v>2835656</v>
      </c>
      <c r="N726">
        <v>2510713</v>
      </c>
      <c r="O726">
        <v>2268074</v>
      </c>
    </row>
    <row r="727" spans="1:15" x14ac:dyDescent="0.25">
      <c r="A727">
        <v>726</v>
      </c>
      <c r="B727">
        <v>18</v>
      </c>
      <c r="C727">
        <v>38</v>
      </c>
      <c r="D727">
        <v>0</v>
      </c>
      <c r="E727">
        <v>3</v>
      </c>
      <c r="F727">
        <v>1</v>
      </c>
      <c r="G727">
        <v>0</v>
      </c>
      <c r="H727">
        <v>0</v>
      </c>
      <c r="I727">
        <v>333.24688809999998</v>
      </c>
      <c r="J727" t="s">
        <v>14</v>
      </c>
      <c r="K727" t="s">
        <v>14</v>
      </c>
      <c r="L727" t="s">
        <v>14</v>
      </c>
      <c r="M727">
        <v>87317662</v>
      </c>
      <c r="N727">
        <v>11371660</v>
      </c>
      <c r="O727">
        <v>88661194</v>
      </c>
    </row>
    <row r="728" spans="1:15" x14ac:dyDescent="0.25">
      <c r="A728">
        <v>727</v>
      </c>
      <c r="B728">
        <v>18</v>
      </c>
      <c r="C728">
        <v>38</v>
      </c>
      <c r="D728">
        <v>0</v>
      </c>
      <c r="E728">
        <v>4</v>
      </c>
      <c r="F728">
        <v>1</v>
      </c>
      <c r="G728">
        <v>0</v>
      </c>
      <c r="H728">
        <v>0</v>
      </c>
      <c r="I728">
        <v>349.24180269999999</v>
      </c>
      <c r="J728" t="s">
        <v>14</v>
      </c>
      <c r="K728" t="s">
        <v>14</v>
      </c>
      <c r="L728" t="s">
        <v>14</v>
      </c>
      <c r="M728">
        <v>8412548</v>
      </c>
      <c r="N728">
        <v>1495063</v>
      </c>
      <c r="O728">
        <v>8287514</v>
      </c>
    </row>
    <row r="729" spans="1:15" x14ac:dyDescent="0.25">
      <c r="A729">
        <v>728</v>
      </c>
      <c r="B729">
        <v>18</v>
      </c>
      <c r="C729">
        <v>38</v>
      </c>
      <c r="D729">
        <v>0</v>
      </c>
      <c r="E729">
        <v>5</v>
      </c>
      <c r="F729">
        <v>1</v>
      </c>
      <c r="G729">
        <v>0</v>
      </c>
      <c r="H729">
        <v>0</v>
      </c>
      <c r="I729">
        <v>365.23671730000001</v>
      </c>
      <c r="J729" t="s">
        <v>14</v>
      </c>
      <c r="K729" t="s">
        <v>14</v>
      </c>
      <c r="L729" t="s">
        <v>14</v>
      </c>
      <c r="M729">
        <v>3178639</v>
      </c>
      <c r="N729">
        <v>1768530</v>
      </c>
      <c r="O729">
        <v>2243945</v>
      </c>
    </row>
    <row r="730" spans="1:15" x14ac:dyDescent="0.25">
      <c r="A730">
        <v>729</v>
      </c>
      <c r="B730">
        <v>18</v>
      </c>
      <c r="C730">
        <v>38</v>
      </c>
      <c r="D730">
        <v>0</v>
      </c>
      <c r="E730">
        <v>6</v>
      </c>
      <c r="F730">
        <v>1</v>
      </c>
      <c r="G730">
        <v>0</v>
      </c>
      <c r="H730">
        <v>0</v>
      </c>
      <c r="I730">
        <v>381.23163190000002</v>
      </c>
      <c r="J730">
        <v>6143080</v>
      </c>
      <c r="K730">
        <v>5247820</v>
      </c>
      <c r="L730">
        <v>4335768</v>
      </c>
      <c r="M730">
        <v>11625088</v>
      </c>
      <c r="N730">
        <v>10328079</v>
      </c>
      <c r="O730">
        <v>7663707</v>
      </c>
    </row>
    <row r="731" spans="1:15" x14ac:dyDescent="0.25">
      <c r="A731">
        <v>730</v>
      </c>
      <c r="B731">
        <v>18</v>
      </c>
      <c r="C731">
        <v>38</v>
      </c>
      <c r="D731">
        <v>0</v>
      </c>
      <c r="E731">
        <v>7</v>
      </c>
      <c r="F731">
        <v>1</v>
      </c>
      <c r="G731">
        <v>0</v>
      </c>
      <c r="H731">
        <v>0</v>
      </c>
      <c r="I731">
        <v>397.22654649999998</v>
      </c>
      <c r="J731">
        <v>8131038</v>
      </c>
      <c r="K731">
        <v>6959141</v>
      </c>
      <c r="L731">
        <v>5382629</v>
      </c>
      <c r="M731">
        <v>11921352</v>
      </c>
      <c r="N731">
        <v>12021178</v>
      </c>
      <c r="O731">
        <v>7023672</v>
      </c>
    </row>
    <row r="732" spans="1:15" x14ac:dyDescent="0.25">
      <c r="A732">
        <v>731</v>
      </c>
      <c r="B732">
        <v>19</v>
      </c>
      <c r="C732">
        <v>10</v>
      </c>
      <c r="D732">
        <v>0</v>
      </c>
      <c r="E732">
        <v>8</v>
      </c>
      <c r="F732">
        <v>0</v>
      </c>
      <c r="G732">
        <v>0</v>
      </c>
      <c r="H732">
        <v>0</v>
      </c>
      <c r="I732">
        <v>365.03029040000001</v>
      </c>
      <c r="J732">
        <v>1592101</v>
      </c>
      <c r="K732">
        <v>1621091</v>
      </c>
      <c r="L732">
        <v>2058868</v>
      </c>
      <c r="M732" t="s">
        <v>14</v>
      </c>
      <c r="N732" t="s">
        <v>14</v>
      </c>
      <c r="O732" t="s">
        <v>14</v>
      </c>
    </row>
    <row r="733" spans="1:15" x14ac:dyDescent="0.25">
      <c r="A733">
        <v>732</v>
      </c>
      <c r="B733">
        <v>19</v>
      </c>
      <c r="C733">
        <v>10</v>
      </c>
      <c r="D733">
        <v>0</v>
      </c>
      <c r="E733">
        <v>9</v>
      </c>
      <c r="F733">
        <v>0</v>
      </c>
      <c r="G733">
        <v>0</v>
      </c>
      <c r="H733">
        <v>0</v>
      </c>
      <c r="I733">
        <v>381.02520500000003</v>
      </c>
      <c r="J733">
        <v>2652194</v>
      </c>
      <c r="K733">
        <v>2139930</v>
      </c>
      <c r="L733">
        <v>2229346</v>
      </c>
      <c r="M733" t="s">
        <v>14</v>
      </c>
      <c r="N733" t="s">
        <v>14</v>
      </c>
      <c r="O733" t="s">
        <v>14</v>
      </c>
    </row>
    <row r="734" spans="1:15" x14ac:dyDescent="0.25">
      <c r="A734">
        <v>733</v>
      </c>
      <c r="B734">
        <v>19</v>
      </c>
      <c r="C734">
        <v>10</v>
      </c>
      <c r="D734">
        <v>0</v>
      </c>
      <c r="E734">
        <v>10</v>
      </c>
      <c r="F734">
        <v>0</v>
      </c>
      <c r="G734">
        <v>0</v>
      </c>
      <c r="H734">
        <v>0</v>
      </c>
      <c r="I734">
        <v>397.02011959999999</v>
      </c>
      <c r="J734">
        <v>3210675</v>
      </c>
      <c r="K734">
        <v>2742789</v>
      </c>
      <c r="L734">
        <v>2285508</v>
      </c>
      <c r="M734" t="s">
        <v>14</v>
      </c>
      <c r="N734" t="s">
        <v>14</v>
      </c>
      <c r="O734" t="s">
        <v>14</v>
      </c>
    </row>
    <row r="735" spans="1:15" x14ac:dyDescent="0.25">
      <c r="A735">
        <v>734</v>
      </c>
      <c r="B735">
        <v>19</v>
      </c>
      <c r="C735">
        <v>10</v>
      </c>
      <c r="D735">
        <v>0</v>
      </c>
      <c r="E735">
        <v>11</v>
      </c>
      <c r="F735">
        <v>0</v>
      </c>
      <c r="G735">
        <v>0</v>
      </c>
      <c r="H735">
        <v>0</v>
      </c>
      <c r="I735">
        <v>413.0150342</v>
      </c>
      <c r="J735">
        <v>3047023</v>
      </c>
      <c r="K735">
        <v>2638873</v>
      </c>
      <c r="L735">
        <v>2682138</v>
      </c>
      <c r="M735" t="s">
        <v>14</v>
      </c>
      <c r="N735" t="s">
        <v>14</v>
      </c>
      <c r="O735" t="s">
        <v>14</v>
      </c>
    </row>
    <row r="736" spans="1:15" x14ac:dyDescent="0.25">
      <c r="A736">
        <v>735</v>
      </c>
      <c r="B736">
        <v>19</v>
      </c>
      <c r="C736">
        <v>10</v>
      </c>
      <c r="D736">
        <v>0</v>
      </c>
      <c r="E736">
        <v>12</v>
      </c>
      <c r="F736">
        <v>0</v>
      </c>
      <c r="G736">
        <v>0</v>
      </c>
      <c r="H736">
        <v>0</v>
      </c>
      <c r="I736">
        <v>429.00994880000002</v>
      </c>
      <c r="J736">
        <v>2453283</v>
      </c>
      <c r="K736">
        <v>2537948</v>
      </c>
      <c r="L736">
        <v>2118914</v>
      </c>
      <c r="M736" t="s">
        <v>14</v>
      </c>
      <c r="N736" t="s">
        <v>14</v>
      </c>
      <c r="O736" t="s">
        <v>14</v>
      </c>
    </row>
    <row r="737" spans="1:15" x14ac:dyDescent="0.25">
      <c r="A737">
        <v>736</v>
      </c>
      <c r="B737">
        <v>19</v>
      </c>
      <c r="C737">
        <v>12</v>
      </c>
      <c r="D737">
        <v>0</v>
      </c>
      <c r="E737">
        <v>7</v>
      </c>
      <c r="F737">
        <v>0</v>
      </c>
      <c r="G737">
        <v>0</v>
      </c>
      <c r="H737">
        <v>0</v>
      </c>
      <c r="I737">
        <v>351.05102579999999</v>
      </c>
      <c r="J737">
        <v>1854770</v>
      </c>
      <c r="K737">
        <v>1562178</v>
      </c>
      <c r="L737">
        <v>1760780</v>
      </c>
      <c r="M737" t="s">
        <v>14</v>
      </c>
      <c r="N737" t="s">
        <v>14</v>
      </c>
      <c r="O737" t="s">
        <v>14</v>
      </c>
    </row>
    <row r="738" spans="1:15" x14ac:dyDescent="0.25">
      <c r="A738">
        <v>737</v>
      </c>
      <c r="B738">
        <v>19</v>
      </c>
      <c r="C738">
        <v>12</v>
      </c>
      <c r="D738">
        <v>0</v>
      </c>
      <c r="E738">
        <v>8</v>
      </c>
      <c r="F738">
        <v>0</v>
      </c>
      <c r="G738">
        <v>0</v>
      </c>
      <c r="H738">
        <v>0</v>
      </c>
      <c r="I738">
        <v>367.04594040000001</v>
      </c>
      <c r="J738">
        <v>3288612</v>
      </c>
      <c r="K738">
        <v>2589335</v>
      </c>
      <c r="L738">
        <v>3008725</v>
      </c>
      <c r="M738" t="s">
        <v>14</v>
      </c>
      <c r="N738" t="s">
        <v>14</v>
      </c>
      <c r="O738" t="s">
        <v>14</v>
      </c>
    </row>
    <row r="739" spans="1:15" x14ac:dyDescent="0.25">
      <c r="A739">
        <v>738</v>
      </c>
      <c r="B739">
        <v>19</v>
      </c>
      <c r="C739">
        <v>12</v>
      </c>
      <c r="D739">
        <v>0</v>
      </c>
      <c r="E739">
        <v>9</v>
      </c>
      <c r="F739">
        <v>0</v>
      </c>
      <c r="G739">
        <v>0</v>
      </c>
      <c r="H739">
        <v>0</v>
      </c>
      <c r="I739">
        <v>383.04085500000002</v>
      </c>
      <c r="J739">
        <v>4273860</v>
      </c>
      <c r="K739">
        <v>4168961</v>
      </c>
      <c r="L739">
        <v>3988070</v>
      </c>
      <c r="M739" t="s">
        <v>14</v>
      </c>
      <c r="N739" t="s">
        <v>14</v>
      </c>
      <c r="O739" t="s">
        <v>14</v>
      </c>
    </row>
    <row r="740" spans="1:15" x14ac:dyDescent="0.25">
      <c r="A740">
        <v>739</v>
      </c>
      <c r="B740">
        <v>19</v>
      </c>
      <c r="C740">
        <v>12</v>
      </c>
      <c r="D740">
        <v>0</v>
      </c>
      <c r="E740">
        <v>10</v>
      </c>
      <c r="F740">
        <v>0</v>
      </c>
      <c r="G740">
        <v>0</v>
      </c>
      <c r="H740">
        <v>0</v>
      </c>
      <c r="I740">
        <v>399.03576959999998</v>
      </c>
      <c r="J740">
        <v>5506876</v>
      </c>
      <c r="K740">
        <v>4985142</v>
      </c>
      <c r="L740">
        <v>5579505</v>
      </c>
      <c r="M740" t="s">
        <v>14</v>
      </c>
      <c r="N740" t="s">
        <v>14</v>
      </c>
      <c r="O740" t="s">
        <v>14</v>
      </c>
    </row>
    <row r="741" spans="1:15" x14ac:dyDescent="0.25">
      <c r="A741">
        <v>740</v>
      </c>
      <c r="B741">
        <v>19</v>
      </c>
      <c r="C741">
        <v>12</v>
      </c>
      <c r="D741">
        <v>0</v>
      </c>
      <c r="E741">
        <v>11</v>
      </c>
      <c r="F741">
        <v>0</v>
      </c>
      <c r="G741">
        <v>0</v>
      </c>
      <c r="H741">
        <v>0</v>
      </c>
      <c r="I741">
        <v>415.0306842</v>
      </c>
      <c r="J741">
        <v>5546103</v>
      </c>
      <c r="K741">
        <v>5110363</v>
      </c>
      <c r="L741">
        <v>5288748</v>
      </c>
      <c r="M741" t="s">
        <v>14</v>
      </c>
      <c r="N741" t="s">
        <v>14</v>
      </c>
      <c r="O741" t="s">
        <v>14</v>
      </c>
    </row>
    <row r="742" spans="1:15" x14ac:dyDescent="0.25">
      <c r="A742">
        <v>741</v>
      </c>
      <c r="B742">
        <v>19</v>
      </c>
      <c r="C742">
        <v>12</v>
      </c>
      <c r="D742">
        <v>0</v>
      </c>
      <c r="E742">
        <v>12</v>
      </c>
      <c r="F742">
        <v>0</v>
      </c>
      <c r="G742">
        <v>0</v>
      </c>
      <c r="H742">
        <v>0</v>
      </c>
      <c r="I742">
        <v>431.02559880000001</v>
      </c>
      <c r="J742">
        <v>4639816</v>
      </c>
      <c r="K742">
        <v>3978634</v>
      </c>
      <c r="L742">
        <v>3960935</v>
      </c>
      <c r="M742" t="s">
        <v>14</v>
      </c>
      <c r="N742" t="s">
        <v>14</v>
      </c>
      <c r="O742" t="s">
        <v>14</v>
      </c>
    </row>
    <row r="743" spans="1:15" x14ac:dyDescent="0.25">
      <c r="A743">
        <v>742</v>
      </c>
      <c r="B743">
        <v>19</v>
      </c>
      <c r="C743">
        <v>12</v>
      </c>
      <c r="D743">
        <v>0</v>
      </c>
      <c r="E743">
        <v>13</v>
      </c>
      <c r="F743">
        <v>0</v>
      </c>
      <c r="G743">
        <v>0</v>
      </c>
      <c r="H743">
        <v>0</v>
      </c>
      <c r="I743">
        <v>447.02051340000003</v>
      </c>
      <c r="J743">
        <v>3119149</v>
      </c>
      <c r="K743">
        <v>2963961</v>
      </c>
      <c r="L743">
        <v>2905698</v>
      </c>
      <c r="M743" t="s">
        <v>14</v>
      </c>
      <c r="N743" t="s">
        <v>14</v>
      </c>
      <c r="O743" t="s">
        <v>14</v>
      </c>
    </row>
    <row r="744" spans="1:15" x14ac:dyDescent="0.25">
      <c r="A744">
        <v>743</v>
      </c>
      <c r="B744">
        <v>19</v>
      </c>
      <c r="C744">
        <v>14</v>
      </c>
      <c r="D744">
        <v>0</v>
      </c>
      <c r="E744">
        <v>7</v>
      </c>
      <c r="F744">
        <v>0</v>
      </c>
      <c r="G744">
        <v>0</v>
      </c>
      <c r="H744">
        <v>0</v>
      </c>
      <c r="I744">
        <v>353.06667579999998</v>
      </c>
      <c r="J744">
        <v>1956839</v>
      </c>
      <c r="K744">
        <v>2385249</v>
      </c>
      <c r="L744">
        <v>2902106</v>
      </c>
      <c r="M744" t="s">
        <v>14</v>
      </c>
      <c r="N744" t="s">
        <v>14</v>
      </c>
      <c r="O744" t="s">
        <v>14</v>
      </c>
    </row>
    <row r="745" spans="1:15" x14ac:dyDescent="0.25">
      <c r="A745">
        <v>744</v>
      </c>
      <c r="B745">
        <v>19</v>
      </c>
      <c r="C745">
        <v>14</v>
      </c>
      <c r="D745">
        <v>0</v>
      </c>
      <c r="E745">
        <v>8</v>
      </c>
      <c r="F745">
        <v>0</v>
      </c>
      <c r="G745">
        <v>0</v>
      </c>
      <c r="H745">
        <v>0</v>
      </c>
      <c r="I745">
        <v>369.0615904</v>
      </c>
      <c r="J745">
        <v>4496161</v>
      </c>
      <c r="K745">
        <v>4681415</v>
      </c>
      <c r="L745">
        <v>4644657</v>
      </c>
      <c r="M745" t="s">
        <v>14</v>
      </c>
      <c r="N745" t="s">
        <v>14</v>
      </c>
      <c r="O745" t="s">
        <v>14</v>
      </c>
    </row>
    <row r="746" spans="1:15" x14ac:dyDescent="0.25">
      <c r="A746">
        <v>745</v>
      </c>
      <c r="B746">
        <v>19</v>
      </c>
      <c r="C746">
        <v>14</v>
      </c>
      <c r="D746">
        <v>0</v>
      </c>
      <c r="E746">
        <v>9</v>
      </c>
      <c r="F746">
        <v>0</v>
      </c>
      <c r="G746">
        <v>0</v>
      </c>
      <c r="H746">
        <v>0</v>
      </c>
      <c r="I746">
        <v>385.05650500000002</v>
      </c>
      <c r="J746">
        <v>6610253</v>
      </c>
      <c r="K746">
        <v>6384344</v>
      </c>
      <c r="L746">
        <v>6250581</v>
      </c>
      <c r="M746" t="s">
        <v>14</v>
      </c>
      <c r="N746" t="s">
        <v>14</v>
      </c>
      <c r="O746" t="s">
        <v>14</v>
      </c>
    </row>
    <row r="747" spans="1:15" x14ac:dyDescent="0.25">
      <c r="A747">
        <v>746</v>
      </c>
      <c r="B747">
        <v>19</v>
      </c>
      <c r="C747">
        <v>14</v>
      </c>
      <c r="D747">
        <v>0</v>
      </c>
      <c r="E747">
        <v>10</v>
      </c>
      <c r="F747">
        <v>0</v>
      </c>
      <c r="G747">
        <v>0</v>
      </c>
      <c r="H747">
        <v>0</v>
      </c>
      <c r="I747">
        <v>401.05141959999997</v>
      </c>
      <c r="J747">
        <v>8682644</v>
      </c>
      <c r="K747">
        <v>8349257</v>
      </c>
      <c r="L747">
        <v>8813561</v>
      </c>
      <c r="M747" t="s">
        <v>14</v>
      </c>
      <c r="N747" t="s">
        <v>14</v>
      </c>
      <c r="O747" t="s">
        <v>14</v>
      </c>
    </row>
    <row r="748" spans="1:15" x14ac:dyDescent="0.25">
      <c r="A748">
        <v>747</v>
      </c>
      <c r="B748">
        <v>19</v>
      </c>
      <c r="C748">
        <v>14</v>
      </c>
      <c r="D748">
        <v>0</v>
      </c>
      <c r="E748">
        <v>11</v>
      </c>
      <c r="F748">
        <v>0</v>
      </c>
      <c r="G748">
        <v>0</v>
      </c>
      <c r="H748">
        <v>0</v>
      </c>
      <c r="I748">
        <v>417.04633419999999</v>
      </c>
      <c r="J748">
        <v>8112216</v>
      </c>
      <c r="K748">
        <v>8288900</v>
      </c>
      <c r="L748">
        <v>8005410</v>
      </c>
      <c r="M748" t="s">
        <v>14</v>
      </c>
      <c r="N748" t="s">
        <v>14</v>
      </c>
      <c r="O748" t="s">
        <v>14</v>
      </c>
    </row>
    <row r="749" spans="1:15" x14ac:dyDescent="0.25">
      <c r="A749">
        <v>748</v>
      </c>
      <c r="B749">
        <v>19</v>
      </c>
      <c r="C749">
        <v>14</v>
      </c>
      <c r="D749">
        <v>0</v>
      </c>
      <c r="E749">
        <v>12</v>
      </c>
      <c r="F749">
        <v>0</v>
      </c>
      <c r="G749">
        <v>0</v>
      </c>
      <c r="H749">
        <v>0</v>
      </c>
      <c r="I749">
        <v>433.04124880000001</v>
      </c>
      <c r="J749">
        <v>7232349</v>
      </c>
      <c r="K749">
        <v>6507821</v>
      </c>
      <c r="L749">
        <v>7011263</v>
      </c>
      <c r="M749" t="s">
        <v>14</v>
      </c>
      <c r="N749" t="s">
        <v>14</v>
      </c>
      <c r="O749" t="s">
        <v>14</v>
      </c>
    </row>
    <row r="750" spans="1:15" x14ac:dyDescent="0.25">
      <c r="A750">
        <v>749</v>
      </c>
      <c r="B750">
        <v>19</v>
      </c>
      <c r="C750">
        <v>14</v>
      </c>
      <c r="D750">
        <v>0</v>
      </c>
      <c r="E750">
        <v>13</v>
      </c>
      <c r="F750">
        <v>0</v>
      </c>
      <c r="G750">
        <v>0</v>
      </c>
      <c r="H750">
        <v>0</v>
      </c>
      <c r="I750">
        <v>449.03616340000002</v>
      </c>
      <c r="J750">
        <v>5211944</v>
      </c>
      <c r="K750">
        <v>4841853</v>
      </c>
      <c r="L750">
        <v>4841878</v>
      </c>
      <c r="M750" t="s">
        <v>14</v>
      </c>
      <c r="N750" t="s">
        <v>14</v>
      </c>
      <c r="O750" t="s">
        <v>14</v>
      </c>
    </row>
    <row r="751" spans="1:15" x14ac:dyDescent="0.25">
      <c r="A751">
        <v>750</v>
      </c>
      <c r="B751">
        <v>19</v>
      </c>
      <c r="C751">
        <v>14</v>
      </c>
      <c r="D751">
        <v>0</v>
      </c>
      <c r="E751">
        <v>14</v>
      </c>
      <c r="F751">
        <v>0</v>
      </c>
      <c r="G751">
        <v>0</v>
      </c>
      <c r="H751">
        <v>0</v>
      </c>
      <c r="I751">
        <v>465.03107799999998</v>
      </c>
      <c r="J751">
        <v>3201333</v>
      </c>
      <c r="K751">
        <v>2613415</v>
      </c>
      <c r="L751">
        <v>2872423</v>
      </c>
      <c r="M751" t="s">
        <v>14</v>
      </c>
      <c r="N751" t="s">
        <v>14</v>
      </c>
      <c r="O751" t="s">
        <v>14</v>
      </c>
    </row>
    <row r="752" spans="1:15" x14ac:dyDescent="0.25">
      <c r="A752">
        <v>751</v>
      </c>
      <c r="B752">
        <v>19</v>
      </c>
      <c r="C752">
        <v>16</v>
      </c>
      <c r="D752">
        <v>0</v>
      </c>
      <c r="E752">
        <v>6</v>
      </c>
      <c r="F752">
        <v>0</v>
      </c>
      <c r="G752">
        <v>0</v>
      </c>
      <c r="H752">
        <v>0</v>
      </c>
      <c r="I752">
        <v>339.08741120000002</v>
      </c>
      <c r="J752">
        <v>1437493</v>
      </c>
      <c r="K752">
        <v>1729434</v>
      </c>
      <c r="L752">
        <v>1585767</v>
      </c>
      <c r="M752" t="s">
        <v>14</v>
      </c>
      <c r="N752" t="s">
        <v>14</v>
      </c>
      <c r="O752" t="s">
        <v>14</v>
      </c>
    </row>
    <row r="753" spans="1:15" x14ac:dyDescent="0.25">
      <c r="A753">
        <v>752</v>
      </c>
      <c r="B753">
        <v>19</v>
      </c>
      <c r="C753">
        <v>16</v>
      </c>
      <c r="D753">
        <v>0</v>
      </c>
      <c r="E753">
        <v>7</v>
      </c>
      <c r="F753">
        <v>0</v>
      </c>
      <c r="G753">
        <v>0</v>
      </c>
      <c r="H753">
        <v>0</v>
      </c>
      <c r="I753">
        <v>355.08232579999998</v>
      </c>
      <c r="J753">
        <v>3823280</v>
      </c>
      <c r="K753">
        <v>3073416</v>
      </c>
      <c r="L753">
        <v>3545776</v>
      </c>
      <c r="M753">
        <v>1946207</v>
      </c>
      <c r="N753">
        <v>1814676</v>
      </c>
      <c r="O753">
        <v>1959350</v>
      </c>
    </row>
    <row r="754" spans="1:15" x14ac:dyDescent="0.25">
      <c r="A754">
        <v>753</v>
      </c>
      <c r="B754">
        <v>19</v>
      </c>
      <c r="C754">
        <v>16</v>
      </c>
      <c r="D754">
        <v>0</v>
      </c>
      <c r="E754">
        <v>8</v>
      </c>
      <c r="F754">
        <v>0</v>
      </c>
      <c r="G754">
        <v>0</v>
      </c>
      <c r="H754">
        <v>0</v>
      </c>
      <c r="I754">
        <v>371.07724039999999</v>
      </c>
      <c r="J754">
        <v>6884890</v>
      </c>
      <c r="K754">
        <v>6184177</v>
      </c>
      <c r="L754">
        <v>6541702</v>
      </c>
      <c r="M754">
        <v>3265388</v>
      </c>
      <c r="N754">
        <v>2612491</v>
      </c>
      <c r="O754">
        <v>2914292</v>
      </c>
    </row>
    <row r="755" spans="1:15" x14ac:dyDescent="0.25">
      <c r="A755">
        <v>754</v>
      </c>
      <c r="B755">
        <v>19</v>
      </c>
      <c r="C755">
        <v>16</v>
      </c>
      <c r="D755">
        <v>0</v>
      </c>
      <c r="E755">
        <v>9</v>
      </c>
      <c r="F755">
        <v>0</v>
      </c>
      <c r="G755">
        <v>0</v>
      </c>
      <c r="H755">
        <v>0</v>
      </c>
      <c r="I755">
        <v>387.07215500000001</v>
      </c>
      <c r="J755">
        <v>8695738</v>
      </c>
      <c r="K755">
        <v>8535196</v>
      </c>
      <c r="L755">
        <v>8432175</v>
      </c>
      <c r="M755">
        <v>3436564</v>
      </c>
      <c r="N755">
        <v>2711989</v>
      </c>
      <c r="O755">
        <v>3035513</v>
      </c>
    </row>
    <row r="756" spans="1:15" x14ac:dyDescent="0.25">
      <c r="A756">
        <v>755</v>
      </c>
      <c r="B756">
        <v>19</v>
      </c>
      <c r="C756">
        <v>16</v>
      </c>
      <c r="D756">
        <v>0</v>
      </c>
      <c r="E756">
        <v>10</v>
      </c>
      <c r="F756">
        <v>0</v>
      </c>
      <c r="G756">
        <v>0</v>
      </c>
      <c r="H756">
        <v>0</v>
      </c>
      <c r="I756">
        <v>403.06706960000002</v>
      </c>
      <c r="J756">
        <v>11648441</v>
      </c>
      <c r="K756">
        <v>11300668</v>
      </c>
      <c r="L756">
        <v>11093212</v>
      </c>
      <c r="M756">
        <v>3005636</v>
      </c>
      <c r="N756">
        <v>2497792</v>
      </c>
      <c r="O756">
        <v>2741901</v>
      </c>
    </row>
    <row r="757" spans="1:15" x14ac:dyDescent="0.25">
      <c r="A757">
        <v>756</v>
      </c>
      <c r="B757">
        <v>19</v>
      </c>
      <c r="C757">
        <v>16</v>
      </c>
      <c r="D757">
        <v>0</v>
      </c>
      <c r="E757">
        <v>11</v>
      </c>
      <c r="F757">
        <v>0</v>
      </c>
      <c r="G757">
        <v>0</v>
      </c>
      <c r="H757">
        <v>0</v>
      </c>
      <c r="I757">
        <v>419.06198419999998</v>
      </c>
      <c r="J757">
        <v>11024405</v>
      </c>
      <c r="K757">
        <v>11301526</v>
      </c>
      <c r="L757">
        <v>10098429</v>
      </c>
      <c r="M757">
        <v>3120423</v>
      </c>
      <c r="N757">
        <v>2123397</v>
      </c>
      <c r="O757">
        <v>1901266</v>
      </c>
    </row>
    <row r="758" spans="1:15" x14ac:dyDescent="0.25">
      <c r="A758">
        <v>757</v>
      </c>
      <c r="B758">
        <v>19</v>
      </c>
      <c r="C758">
        <v>16</v>
      </c>
      <c r="D758">
        <v>0</v>
      </c>
      <c r="E758">
        <v>12</v>
      </c>
      <c r="F758">
        <v>0</v>
      </c>
      <c r="G758">
        <v>0</v>
      </c>
      <c r="H758">
        <v>0</v>
      </c>
      <c r="I758">
        <v>435.0568988</v>
      </c>
      <c r="J758">
        <v>8983140</v>
      </c>
      <c r="K758">
        <v>8466630</v>
      </c>
      <c r="L758">
        <v>8413963</v>
      </c>
      <c r="M758" t="s">
        <v>14</v>
      </c>
      <c r="N758" t="s">
        <v>14</v>
      </c>
      <c r="O758" t="s">
        <v>14</v>
      </c>
    </row>
    <row r="759" spans="1:15" x14ac:dyDescent="0.25">
      <c r="A759">
        <v>758</v>
      </c>
      <c r="B759">
        <v>19</v>
      </c>
      <c r="C759">
        <v>16</v>
      </c>
      <c r="D759">
        <v>0</v>
      </c>
      <c r="E759">
        <v>13</v>
      </c>
      <c r="F759">
        <v>0</v>
      </c>
      <c r="G759">
        <v>0</v>
      </c>
      <c r="H759">
        <v>0</v>
      </c>
      <c r="I759">
        <v>451.05181340000001</v>
      </c>
      <c r="J759">
        <v>6240811</v>
      </c>
      <c r="K759">
        <v>6069509</v>
      </c>
      <c r="L759">
        <v>6190285</v>
      </c>
      <c r="M759" t="s">
        <v>14</v>
      </c>
      <c r="N759" t="s">
        <v>14</v>
      </c>
      <c r="O759" t="s">
        <v>14</v>
      </c>
    </row>
    <row r="760" spans="1:15" x14ac:dyDescent="0.25">
      <c r="A760">
        <v>759</v>
      </c>
      <c r="B760">
        <v>19</v>
      </c>
      <c r="C760">
        <v>16</v>
      </c>
      <c r="D760">
        <v>0</v>
      </c>
      <c r="E760">
        <v>14</v>
      </c>
      <c r="F760">
        <v>0</v>
      </c>
      <c r="G760">
        <v>0</v>
      </c>
      <c r="H760">
        <v>0</v>
      </c>
      <c r="I760">
        <v>467.04672799999997</v>
      </c>
      <c r="J760">
        <v>3804374</v>
      </c>
      <c r="K760">
        <v>3366012</v>
      </c>
      <c r="L760">
        <v>3343353</v>
      </c>
      <c r="M760" t="s">
        <v>14</v>
      </c>
      <c r="N760" t="s">
        <v>14</v>
      </c>
      <c r="O760" t="s">
        <v>14</v>
      </c>
    </row>
    <row r="761" spans="1:15" x14ac:dyDescent="0.25">
      <c r="A761">
        <v>760</v>
      </c>
      <c r="B761">
        <v>19</v>
      </c>
      <c r="C761">
        <v>17</v>
      </c>
      <c r="D761">
        <v>1</v>
      </c>
      <c r="E761">
        <v>11</v>
      </c>
      <c r="F761">
        <v>0</v>
      </c>
      <c r="G761">
        <v>0</v>
      </c>
      <c r="H761">
        <v>0</v>
      </c>
      <c r="I761">
        <v>434.07288319999998</v>
      </c>
      <c r="J761">
        <v>1663711</v>
      </c>
      <c r="K761">
        <v>1640697</v>
      </c>
      <c r="L761">
        <v>1576804</v>
      </c>
      <c r="M761" t="s">
        <v>14</v>
      </c>
      <c r="N761" t="s">
        <v>14</v>
      </c>
      <c r="O761" t="s">
        <v>14</v>
      </c>
    </row>
    <row r="762" spans="1:15" x14ac:dyDescent="0.25">
      <c r="A762">
        <v>761</v>
      </c>
      <c r="B762">
        <v>19</v>
      </c>
      <c r="C762">
        <v>18</v>
      </c>
      <c r="D762">
        <v>0</v>
      </c>
      <c r="E762">
        <v>6</v>
      </c>
      <c r="F762">
        <v>0</v>
      </c>
      <c r="G762">
        <v>0</v>
      </c>
      <c r="H762">
        <v>0</v>
      </c>
      <c r="I762">
        <v>341.10306120000001</v>
      </c>
      <c r="J762">
        <v>2436940</v>
      </c>
      <c r="K762">
        <v>2624881</v>
      </c>
      <c r="L762">
        <v>2844005</v>
      </c>
      <c r="M762">
        <v>1840776</v>
      </c>
      <c r="N762">
        <v>1478335</v>
      </c>
      <c r="O762">
        <v>1543278</v>
      </c>
    </row>
    <row r="763" spans="1:15" x14ac:dyDescent="0.25">
      <c r="A763">
        <v>762</v>
      </c>
      <c r="B763">
        <v>19</v>
      </c>
      <c r="C763">
        <v>18</v>
      </c>
      <c r="D763">
        <v>0</v>
      </c>
      <c r="E763">
        <v>7</v>
      </c>
      <c r="F763">
        <v>0</v>
      </c>
      <c r="G763">
        <v>0</v>
      </c>
      <c r="H763">
        <v>0</v>
      </c>
      <c r="I763">
        <v>357.09797579999997</v>
      </c>
      <c r="J763">
        <v>5186953</v>
      </c>
      <c r="K763">
        <v>5267893</v>
      </c>
      <c r="L763">
        <v>4932877</v>
      </c>
      <c r="M763">
        <v>3321544</v>
      </c>
      <c r="N763">
        <v>3239650</v>
      </c>
      <c r="O763">
        <v>2749448</v>
      </c>
    </row>
    <row r="764" spans="1:15" x14ac:dyDescent="0.25">
      <c r="A764">
        <v>763</v>
      </c>
      <c r="B764">
        <v>19</v>
      </c>
      <c r="C764">
        <v>18</v>
      </c>
      <c r="D764">
        <v>0</v>
      </c>
      <c r="E764">
        <v>8</v>
      </c>
      <c r="F764">
        <v>0</v>
      </c>
      <c r="G764">
        <v>0</v>
      </c>
      <c r="H764">
        <v>0</v>
      </c>
      <c r="I764">
        <v>373.09289039999999</v>
      </c>
      <c r="J764">
        <v>9549068</v>
      </c>
      <c r="K764">
        <v>8961813</v>
      </c>
      <c r="L764">
        <v>9976787</v>
      </c>
      <c r="M764">
        <v>4848058</v>
      </c>
      <c r="N764">
        <v>4789073</v>
      </c>
      <c r="O764">
        <v>4463651</v>
      </c>
    </row>
    <row r="765" spans="1:15" x14ac:dyDescent="0.25">
      <c r="A765">
        <v>764</v>
      </c>
      <c r="B765">
        <v>19</v>
      </c>
      <c r="C765">
        <v>18</v>
      </c>
      <c r="D765">
        <v>0</v>
      </c>
      <c r="E765">
        <v>9</v>
      </c>
      <c r="F765">
        <v>0</v>
      </c>
      <c r="G765">
        <v>0</v>
      </c>
      <c r="H765">
        <v>0</v>
      </c>
      <c r="I765">
        <v>389.087805</v>
      </c>
      <c r="J765">
        <v>14090760</v>
      </c>
      <c r="K765">
        <v>13559371</v>
      </c>
      <c r="L765">
        <v>14703600</v>
      </c>
      <c r="M765">
        <v>6396372</v>
      </c>
      <c r="N765">
        <v>5535616</v>
      </c>
      <c r="O765">
        <v>6289164</v>
      </c>
    </row>
    <row r="766" spans="1:15" x14ac:dyDescent="0.25">
      <c r="A766">
        <v>765</v>
      </c>
      <c r="B766">
        <v>19</v>
      </c>
      <c r="C766">
        <v>18</v>
      </c>
      <c r="D766">
        <v>0</v>
      </c>
      <c r="E766">
        <v>10</v>
      </c>
      <c r="F766">
        <v>0</v>
      </c>
      <c r="G766">
        <v>0</v>
      </c>
      <c r="H766">
        <v>0</v>
      </c>
      <c r="I766">
        <v>405.08271960000002</v>
      </c>
      <c r="J766">
        <v>16957095</v>
      </c>
      <c r="K766">
        <v>15134733</v>
      </c>
      <c r="L766">
        <v>16020887</v>
      </c>
      <c r="M766">
        <v>5097347</v>
      </c>
      <c r="N766">
        <v>3911133</v>
      </c>
      <c r="O766">
        <v>5104398</v>
      </c>
    </row>
    <row r="767" spans="1:15" x14ac:dyDescent="0.25">
      <c r="A767">
        <v>766</v>
      </c>
      <c r="B767">
        <v>19</v>
      </c>
      <c r="C767">
        <v>18</v>
      </c>
      <c r="D767">
        <v>0</v>
      </c>
      <c r="E767">
        <v>11</v>
      </c>
      <c r="F767">
        <v>0</v>
      </c>
      <c r="G767">
        <v>0</v>
      </c>
      <c r="H767">
        <v>0</v>
      </c>
      <c r="I767">
        <v>421.07763419999998</v>
      </c>
      <c r="J767">
        <v>12722098</v>
      </c>
      <c r="K767">
        <v>11250323</v>
      </c>
      <c r="L767">
        <v>11843263</v>
      </c>
      <c r="M767">
        <v>3364089</v>
      </c>
      <c r="N767">
        <v>2228353</v>
      </c>
      <c r="O767">
        <v>2929755</v>
      </c>
    </row>
    <row r="768" spans="1:15" x14ac:dyDescent="0.25">
      <c r="A768">
        <v>767</v>
      </c>
      <c r="B768">
        <v>19</v>
      </c>
      <c r="C768">
        <v>18</v>
      </c>
      <c r="D768">
        <v>0</v>
      </c>
      <c r="E768">
        <v>12</v>
      </c>
      <c r="F768">
        <v>0</v>
      </c>
      <c r="G768">
        <v>0</v>
      </c>
      <c r="H768">
        <v>0</v>
      </c>
      <c r="I768">
        <v>437.07254879999999</v>
      </c>
      <c r="J768">
        <v>10127713</v>
      </c>
      <c r="K768">
        <v>10176599</v>
      </c>
      <c r="L768">
        <v>9218638</v>
      </c>
      <c r="M768">
        <v>1910099</v>
      </c>
      <c r="N768">
        <v>1782839</v>
      </c>
      <c r="O768">
        <v>1729175</v>
      </c>
    </row>
    <row r="769" spans="1:15" x14ac:dyDescent="0.25">
      <c r="A769">
        <v>768</v>
      </c>
      <c r="B769">
        <v>19</v>
      </c>
      <c r="C769">
        <v>18</v>
      </c>
      <c r="D769">
        <v>0</v>
      </c>
      <c r="E769">
        <v>13</v>
      </c>
      <c r="F769">
        <v>0</v>
      </c>
      <c r="G769">
        <v>0</v>
      </c>
      <c r="H769">
        <v>0</v>
      </c>
      <c r="I769">
        <v>453.06746340000001</v>
      </c>
      <c r="J769">
        <v>6461755</v>
      </c>
      <c r="K769">
        <v>6175890</v>
      </c>
      <c r="L769">
        <v>6041611</v>
      </c>
      <c r="M769" t="s">
        <v>14</v>
      </c>
      <c r="N769" t="s">
        <v>14</v>
      </c>
      <c r="O769" t="s">
        <v>14</v>
      </c>
    </row>
    <row r="770" spans="1:15" x14ac:dyDescent="0.25">
      <c r="A770">
        <v>769</v>
      </c>
      <c r="B770">
        <v>19</v>
      </c>
      <c r="C770">
        <v>18</v>
      </c>
      <c r="D770">
        <v>0</v>
      </c>
      <c r="E770">
        <v>14</v>
      </c>
      <c r="F770">
        <v>0</v>
      </c>
      <c r="G770">
        <v>0</v>
      </c>
      <c r="H770">
        <v>0</v>
      </c>
      <c r="I770">
        <v>469.06237800000002</v>
      </c>
      <c r="J770">
        <v>4242572</v>
      </c>
      <c r="K770">
        <v>3918427</v>
      </c>
      <c r="L770">
        <v>3775383</v>
      </c>
      <c r="M770" t="s">
        <v>14</v>
      </c>
      <c r="N770" t="s">
        <v>14</v>
      </c>
      <c r="O770" t="s">
        <v>14</v>
      </c>
    </row>
    <row r="771" spans="1:15" x14ac:dyDescent="0.25">
      <c r="A771">
        <v>770</v>
      </c>
      <c r="B771">
        <v>19</v>
      </c>
      <c r="C771">
        <v>18</v>
      </c>
      <c r="D771">
        <v>0</v>
      </c>
      <c r="E771">
        <v>15</v>
      </c>
      <c r="F771">
        <v>0</v>
      </c>
      <c r="G771">
        <v>0</v>
      </c>
      <c r="H771">
        <v>0</v>
      </c>
      <c r="I771">
        <v>485.05729259999998</v>
      </c>
      <c r="J771">
        <v>2095270</v>
      </c>
      <c r="K771">
        <v>1639557</v>
      </c>
      <c r="L771">
        <v>1621530</v>
      </c>
      <c r="M771" t="s">
        <v>14</v>
      </c>
      <c r="N771" t="s">
        <v>14</v>
      </c>
      <c r="O771" t="s">
        <v>14</v>
      </c>
    </row>
    <row r="772" spans="1:15" x14ac:dyDescent="0.25">
      <c r="A772">
        <v>771</v>
      </c>
      <c r="B772">
        <v>19</v>
      </c>
      <c r="C772">
        <v>19</v>
      </c>
      <c r="D772">
        <v>1</v>
      </c>
      <c r="E772">
        <v>9</v>
      </c>
      <c r="F772">
        <v>0</v>
      </c>
      <c r="G772">
        <v>0</v>
      </c>
      <c r="H772">
        <v>0</v>
      </c>
      <c r="I772">
        <v>404.098704</v>
      </c>
      <c r="J772">
        <v>1948217</v>
      </c>
      <c r="K772">
        <v>2518443</v>
      </c>
      <c r="L772">
        <v>1984321</v>
      </c>
      <c r="M772" t="s">
        <v>14</v>
      </c>
      <c r="N772" t="s">
        <v>14</v>
      </c>
      <c r="O772" t="s">
        <v>14</v>
      </c>
    </row>
    <row r="773" spans="1:15" x14ac:dyDescent="0.25">
      <c r="A773">
        <v>772</v>
      </c>
      <c r="B773">
        <v>19</v>
      </c>
      <c r="C773">
        <v>19</v>
      </c>
      <c r="D773">
        <v>1</v>
      </c>
      <c r="E773">
        <v>10</v>
      </c>
      <c r="F773">
        <v>0</v>
      </c>
      <c r="G773">
        <v>0</v>
      </c>
      <c r="H773">
        <v>0</v>
      </c>
      <c r="I773">
        <v>420.09361860000001</v>
      </c>
      <c r="J773">
        <v>1700326</v>
      </c>
      <c r="K773">
        <v>1964183</v>
      </c>
      <c r="L773">
        <v>1625312</v>
      </c>
      <c r="M773" t="s">
        <v>14</v>
      </c>
      <c r="N773" t="s">
        <v>14</v>
      </c>
      <c r="O773" t="s">
        <v>14</v>
      </c>
    </row>
    <row r="774" spans="1:15" x14ac:dyDescent="0.25">
      <c r="A774">
        <v>773</v>
      </c>
      <c r="B774">
        <v>19</v>
      </c>
      <c r="C774">
        <v>20</v>
      </c>
      <c r="D774">
        <v>0</v>
      </c>
      <c r="E774">
        <v>6</v>
      </c>
      <c r="F774">
        <v>0</v>
      </c>
      <c r="G774">
        <v>0</v>
      </c>
      <c r="H774">
        <v>0</v>
      </c>
      <c r="I774">
        <v>343.11871120000001</v>
      </c>
      <c r="J774">
        <v>3468670</v>
      </c>
      <c r="K774">
        <v>3712852</v>
      </c>
      <c r="L774">
        <v>3942769</v>
      </c>
      <c r="M774">
        <v>3190447</v>
      </c>
      <c r="N774">
        <v>3309498</v>
      </c>
      <c r="O774">
        <v>3524225</v>
      </c>
    </row>
    <row r="775" spans="1:15" x14ac:dyDescent="0.25">
      <c r="A775">
        <v>774</v>
      </c>
      <c r="B775">
        <v>19</v>
      </c>
      <c r="C775">
        <v>20</v>
      </c>
      <c r="D775">
        <v>0</v>
      </c>
      <c r="E775">
        <v>7</v>
      </c>
      <c r="F775">
        <v>0</v>
      </c>
      <c r="G775">
        <v>0</v>
      </c>
      <c r="H775">
        <v>0</v>
      </c>
      <c r="I775">
        <v>359.11362580000002</v>
      </c>
      <c r="J775">
        <v>7050351</v>
      </c>
      <c r="K775">
        <v>7176167</v>
      </c>
      <c r="L775">
        <v>7455599</v>
      </c>
      <c r="M775">
        <v>6020404</v>
      </c>
      <c r="N775">
        <v>6581045</v>
      </c>
      <c r="O775">
        <v>6117468</v>
      </c>
    </row>
    <row r="776" spans="1:15" x14ac:dyDescent="0.25">
      <c r="A776">
        <v>775</v>
      </c>
      <c r="B776">
        <v>19</v>
      </c>
      <c r="C776">
        <v>20</v>
      </c>
      <c r="D776">
        <v>0</v>
      </c>
      <c r="E776">
        <v>8</v>
      </c>
      <c r="F776">
        <v>0</v>
      </c>
      <c r="G776">
        <v>0</v>
      </c>
      <c r="H776">
        <v>0</v>
      </c>
      <c r="I776">
        <v>375.10854039999998</v>
      </c>
      <c r="J776">
        <v>12408819</v>
      </c>
      <c r="K776">
        <v>11802928</v>
      </c>
      <c r="L776">
        <v>12514836</v>
      </c>
      <c r="M776">
        <v>8367101</v>
      </c>
      <c r="N776">
        <v>7688590</v>
      </c>
      <c r="O776">
        <v>8159812</v>
      </c>
    </row>
    <row r="777" spans="1:15" x14ac:dyDescent="0.25">
      <c r="A777">
        <v>776</v>
      </c>
      <c r="B777">
        <v>19</v>
      </c>
      <c r="C777">
        <v>20</v>
      </c>
      <c r="D777">
        <v>0</v>
      </c>
      <c r="E777">
        <v>9</v>
      </c>
      <c r="F777">
        <v>0</v>
      </c>
      <c r="G777">
        <v>0</v>
      </c>
      <c r="H777">
        <v>0</v>
      </c>
      <c r="I777">
        <v>391.103455</v>
      </c>
      <c r="J777">
        <v>19747892</v>
      </c>
      <c r="K777">
        <v>19257316</v>
      </c>
      <c r="L777">
        <v>19275158</v>
      </c>
      <c r="M777">
        <v>10140537</v>
      </c>
      <c r="N777">
        <v>10232115</v>
      </c>
      <c r="O777">
        <v>10051716</v>
      </c>
    </row>
    <row r="778" spans="1:15" x14ac:dyDescent="0.25">
      <c r="A778">
        <v>777</v>
      </c>
      <c r="B778">
        <v>19</v>
      </c>
      <c r="C778">
        <v>20</v>
      </c>
      <c r="D778">
        <v>0</v>
      </c>
      <c r="E778">
        <v>10</v>
      </c>
      <c r="F778">
        <v>0</v>
      </c>
      <c r="G778">
        <v>0</v>
      </c>
      <c r="H778">
        <v>0</v>
      </c>
      <c r="I778">
        <v>407.09836960000001</v>
      </c>
      <c r="J778">
        <v>19144545</v>
      </c>
      <c r="K778">
        <v>17744062</v>
      </c>
      <c r="L778">
        <v>18867757</v>
      </c>
      <c r="M778">
        <v>6941725</v>
      </c>
      <c r="N778">
        <v>6323864</v>
      </c>
      <c r="O778">
        <v>6484839</v>
      </c>
    </row>
    <row r="779" spans="1:15" x14ac:dyDescent="0.25">
      <c r="A779">
        <v>778</v>
      </c>
      <c r="B779">
        <v>19</v>
      </c>
      <c r="C779">
        <v>20</v>
      </c>
      <c r="D779">
        <v>0</v>
      </c>
      <c r="E779">
        <v>11</v>
      </c>
      <c r="F779">
        <v>0</v>
      </c>
      <c r="G779">
        <v>0</v>
      </c>
      <c r="H779">
        <v>0</v>
      </c>
      <c r="I779">
        <v>423.09328420000003</v>
      </c>
      <c r="J779">
        <v>12377905</v>
      </c>
      <c r="K779">
        <v>12427901</v>
      </c>
      <c r="L779">
        <v>11781739</v>
      </c>
      <c r="M779">
        <v>3488950</v>
      </c>
      <c r="N779">
        <v>3278954</v>
      </c>
      <c r="O779">
        <v>3152337</v>
      </c>
    </row>
    <row r="780" spans="1:15" x14ac:dyDescent="0.25">
      <c r="A780">
        <v>779</v>
      </c>
      <c r="B780">
        <v>19</v>
      </c>
      <c r="C780">
        <v>20</v>
      </c>
      <c r="D780">
        <v>0</v>
      </c>
      <c r="E780">
        <v>12</v>
      </c>
      <c r="F780">
        <v>0</v>
      </c>
      <c r="G780">
        <v>0</v>
      </c>
      <c r="H780">
        <v>0</v>
      </c>
      <c r="I780">
        <v>439.08819879999999</v>
      </c>
      <c r="J780">
        <v>8390743</v>
      </c>
      <c r="K780">
        <v>8460258</v>
      </c>
      <c r="L780">
        <v>8741258</v>
      </c>
      <c r="M780" t="s">
        <v>14</v>
      </c>
      <c r="N780" t="s">
        <v>14</v>
      </c>
      <c r="O780" t="s">
        <v>14</v>
      </c>
    </row>
    <row r="781" spans="1:15" x14ac:dyDescent="0.25">
      <c r="A781">
        <v>780</v>
      </c>
      <c r="B781">
        <v>19</v>
      </c>
      <c r="C781">
        <v>20</v>
      </c>
      <c r="D781">
        <v>0</v>
      </c>
      <c r="E781">
        <v>13</v>
      </c>
      <c r="F781">
        <v>0</v>
      </c>
      <c r="G781">
        <v>0</v>
      </c>
      <c r="H781">
        <v>0</v>
      </c>
      <c r="I781">
        <v>455.0831134</v>
      </c>
      <c r="J781">
        <v>6000730</v>
      </c>
      <c r="K781">
        <v>5210150</v>
      </c>
      <c r="L781">
        <v>4735824</v>
      </c>
      <c r="M781" t="s">
        <v>14</v>
      </c>
      <c r="N781" t="s">
        <v>14</v>
      </c>
      <c r="O781" t="s">
        <v>14</v>
      </c>
    </row>
    <row r="782" spans="1:15" x14ac:dyDescent="0.25">
      <c r="A782">
        <v>781</v>
      </c>
      <c r="B782">
        <v>19</v>
      </c>
      <c r="C782">
        <v>20</v>
      </c>
      <c r="D782">
        <v>0</v>
      </c>
      <c r="E782">
        <v>14</v>
      </c>
      <c r="F782">
        <v>0</v>
      </c>
      <c r="G782">
        <v>0</v>
      </c>
      <c r="H782">
        <v>0</v>
      </c>
      <c r="I782">
        <v>471.07802800000002</v>
      </c>
      <c r="J782">
        <v>3460182</v>
      </c>
      <c r="K782">
        <v>3282500</v>
      </c>
      <c r="L782">
        <v>3313473</v>
      </c>
      <c r="M782" t="s">
        <v>14</v>
      </c>
      <c r="N782" t="s">
        <v>14</v>
      </c>
      <c r="O782" t="s">
        <v>14</v>
      </c>
    </row>
    <row r="783" spans="1:15" x14ac:dyDescent="0.25">
      <c r="A783">
        <v>782</v>
      </c>
      <c r="B783">
        <v>19</v>
      </c>
      <c r="C783">
        <v>21</v>
      </c>
      <c r="D783">
        <v>1</v>
      </c>
      <c r="E783">
        <v>9</v>
      </c>
      <c r="F783">
        <v>0</v>
      </c>
      <c r="G783">
        <v>0</v>
      </c>
      <c r="H783">
        <v>0</v>
      </c>
      <c r="I783">
        <v>406.11435399999999</v>
      </c>
      <c r="J783">
        <v>1933581</v>
      </c>
      <c r="K783">
        <v>2060395</v>
      </c>
      <c r="L783">
        <v>2053609</v>
      </c>
      <c r="M783" t="s">
        <v>14</v>
      </c>
      <c r="N783" t="s">
        <v>14</v>
      </c>
      <c r="O783" t="s">
        <v>14</v>
      </c>
    </row>
    <row r="784" spans="1:15" x14ac:dyDescent="0.25">
      <c r="A784">
        <v>783</v>
      </c>
      <c r="B784">
        <v>19</v>
      </c>
      <c r="C784">
        <v>21</v>
      </c>
      <c r="D784">
        <v>2</v>
      </c>
      <c r="E784">
        <v>5</v>
      </c>
      <c r="F784">
        <v>0</v>
      </c>
      <c r="G784">
        <v>1</v>
      </c>
      <c r="H784">
        <v>0</v>
      </c>
      <c r="I784">
        <v>387.11153109999998</v>
      </c>
      <c r="J784">
        <v>4832198</v>
      </c>
      <c r="K784">
        <v>4536484</v>
      </c>
      <c r="L784">
        <v>4037176</v>
      </c>
      <c r="M784" t="s">
        <v>14</v>
      </c>
      <c r="N784" t="s">
        <v>14</v>
      </c>
      <c r="O784" t="s">
        <v>14</v>
      </c>
    </row>
    <row r="785" spans="1:15" x14ac:dyDescent="0.25">
      <c r="A785">
        <v>784</v>
      </c>
      <c r="B785">
        <v>19</v>
      </c>
      <c r="C785">
        <v>22</v>
      </c>
      <c r="D785">
        <v>0</v>
      </c>
      <c r="E785">
        <v>5</v>
      </c>
      <c r="F785">
        <v>0</v>
      </c>
      <c r="G785">
        <v>0</v>
      </c>
      <c r="H785">
        <v>0</v>
      </c>
      <c r="I785">
        <v>329.13944659999999</v>
      </c>
      <c r="J785">
        <v>2479692</v>
      </c>
      <c r="K785">
        <v>2853179</v>
      </c>
      <c r="L785">
        <v>2848863</v>
      </c>
      <c r="M785">
        <v>3806919</v>
      </c>
      <c r="N785">
        <v>3907353</v>
      </c>
      <c r="O785">
        <v>3287316</v>
      </c>
    </row>
    <row r="786" spans="1:15" x14ac:dyDescent="0.25">
      <c r="A786">
        <v>785</v>
      </c>
      <c r="B786">
        <v>19</v>
      </c>
      <c r="C786">
        <v>22</v>
      </c>
      <c r="D786">
        <v>0</v>
      </c>
      <c r="E786">
        <v>6</v>
      </c>
      <c r="F786">
        <v>0</v>
      </c>
      <c r="G786">
        <v>0</v>
      </c>
      <c r="H786">
        <v>0</v>
      </c>
      <c r="I786">
        <v>345.1343612</v>
      </c>
      <c r="J786">
        <v>6030796</v>
      </c>
      <c r="K786">
        <v>6272325</v>
      </c>
      <c r="L786">
        <v>6656908</v>
      </c>
      <c r="M786">
        <v>7819490</v>
      </c>
      <c r="N786">
        <v>7717827</v>
      </c>
      <c r="O786">
        <v>7200929</v>
      </c>
    </row>
    <row r="787" spans="1:15" x14ac:dyDescent="0.25">
      <c r="A787">
        <v>786</v>
      </c>
      <c r="B787">
        <v>19</v>
      </c>
      <c r="C787">
        <v>22</v>
      </c>
      <c r="D787">
        <v>0</v>
      </c>
      <c r="E787">
        <v>7</v>
      </c>
      <c r="F787">
        <v>0</v>
      </c>
      <c r="G787">
        <v>0</v>
      </c>
      <c r="H787">
        <v>0</v>
      </c>
      <c r="I787">
        <v>361.12927580000002</v>
      </c>
      <c r="J787">
        <v>11410273</v>
      </c>
      <c r="K787">
        <v>11575836</v>
      </c>
      <c r="L787">
        <v>11314643</v>
      </c>
      <c r="M787">
        <v>12235681</v>
      </c>
      <c r="N787">
        <v>12849547</v>
      </c>
      <c r="O787">
        <v>11967153</v>
      </c>
    </row>
    <row r="788" spans="1:15" x14ac:dyDescent="0.25">
      <c r="A788">
        <v>787</v>
      </c>
      <c r="B788">
        <v>19</v>
      </c>
      <c r="C788">
        <v>22</v>
      </c>
      <c r="D788">
        <v>0</v>
      </c>
      <c r="E788">
        <v>8</v>
      </c>
      <c r="F788">
        <v>0</v>
      </c>
      <c r="G788">
        <v>0</v>
      </c>
      <c r="H788">
        <v>0</v>
      </c>
      <c r="I788">
        <v>377.12419039999997</v>
      </c>
      <c r="J788">
        <v>15606478</v>
      </c>
      <c r="K788">
        <v>15461184</v>
      </c>
      <c r="L788">
        <v>16502857</v>
      </c>
      <c r="M788">
        <v>14577202</v>
      </c>
      <c r="N788">
        <v>15068095</v>
      </c>
      <c r="O788">
        <v>13765719</v>
      </c>
    </row>
    <row r="789" spans="1:15" x14ac:dyDescent="0.25">
      <c r="A789">
        <v>788</v>
      </c>
      <c r="B789">
        <v>19</v>
      </c>
      <c r="C789">
        <v>22</v>
      </c>
      <c r="D789">
        <v>0</v>
      </c>
      <c r="E789">
        <v>9</v>
      </c>
      <c r="F789">
        <v>0</v>
      </c>
      <c r="G789">
        <v>0</v>
      </c>
      <c r="H789">
        <v>0</v>
      </c>
      <c r="I789">
        <v>393.11910499999999</v>
      </c>
      <c r="J789">
        <v>19031611</v>
      </c>
      <c r="K789">
        <v>17033573</v>
      </c>
      <c r="L789">
        <v>17846049</v>
      </c>
      <c r="M789">
        <v>13475075</v>
      </c>
      <c r="N789">
        <v>13167309</v>
      </c>
      <c r="O789">
        <v>11975133</v>
      </c>
    </row>
    <row r="790" spans="1:15" x14ac:dyDescent="0.25">
      <c r="A790">
        <v>789</v>
      </c>
      <c r="B790">
        <v>19</v>
      </c>
      <c r="C790">
        <v>22</v>
      </c>
      <c r="D790">
        <v>0</v>
      </c>
      <c r="E790">
        <v>10</v>
      </c>
      <c r="F790">
        <v>0</v>
      </c>
      <c r="G790">
        <v>0</v>
      </c>
      <c r="H790">
        <v>0</v>
      </c>
      <c r="I790">
        <v>409.11401960000001</v>
      </c>
      <c r="J790">
        <v>16195562</v>
      </c>
      <c r="K790">
        <v>15831376</v>
      </c>
      <c r="L790">
        <v>15398558</v>
      </c>
      <c r="M790">
        <v>8735893</v>
      </c>
      <c r="N790">
        <v>8147762</v>
      </c>
      <c r="O790">
        <v>8300444</v>
      </c>
    </row>
    <row r="791" spans="1:15" x14ac:dyDescent="0.25">
      <c r="A791">
        <v>790</v>
      </c>
      <c r="B791">
        <v>19</v>
      </c>
      <c r="C791">
        <v>22</v>
      </c>
      <c r="D791">
        <v>0</v>
      </c>
      <c r="E791">
        <v>11</v>
      </c>
      <c r="F791">
        <v>0</v>
      </c>
      <c r="G791">
        <v>0</v>
      </c>
      <c r="H791">
        <v>0</v>
      </c>
      <c r="I791">
        <v>425.10893420000002</v>
      </c>
      <c r="J791">
        <v>11175572</v>
      </c>
      <c r="K791">
        <v>11139669</v>
      </c>
      <c r="L791">
        <v>10702337</v>
      </c>
      <c r="M791">
        <v>4531296</v>
      </c>
      <c r="N791">
        <v>3550784</v>
      </c>
      <c r="O791">
        <v>4119860</v>
      </c>
    </row>
    <row r="792" spans="1:15" x14ac:dyDescent="0.25">
      <c r="A792">
        <v>791</v>
      </c>
      <c r="B792">
        <v>19</v>
      </c>
      <c r="C792">
        <v>22</v>
      </c>
      <c r="D792">
        <v>0</v>
      </c>
      <c r="E792">
        <v>12</v>
      </c>
      <c r="F792">
        <v>0</v>
      </c>
      <c r="G792">
        <v>0</v>
      </c>
      <c r="H792">
        <v>0</v>
      </c>
      <c r="I792">
        <v>441.10384879999998</v>
      </c>
      <c r="J792">
        <v>6750024</v>
      </c>
      <c r="K792">
        <v>6858600</v>
      </c>
      <c r="L792">
        <v>7037120</v>
      </c>
      <c r="M792">
        <v>2298387</v>
      </c>
      <c r="N792">
        <v>2266441</v>
      </c>
      <c r="O792">
        <v>1824482</v>
      </c>
    </row>
    <row r="793" spans="1:15" x14ac:dyDescent="0.25">
      <c r="A793">
        <v>792</v>
      </c>
      <c r="B793">
        <v>19</v>
      </c>
      <c r="C793">
        <v>22</v>
      </c>
      <c r="D793">
        <v>0</v>
      </c>
      <c r="E793">
        <v>13</v>
      </c>
      <c r="F793">
        <v>0</v>
      </c>
      <c r="G793">
        <v>0</v>
      </c>
      <c r="H793">
        <v>0</v>
      </c>
      <c r="I793">
        <v>457.0987634</v>
      </c>
      <c r="J793">
        <v>4249483</v>
      </c>
      <c r="K793">
        <v>4230082</v>
      </c>
      <c r="L793">
        <v>3745440</v>
      </c>
      <c r="M793" t="s">
        <v>14</v>
      </c>
      <c r="N793" t="s">
        <v>14</v>
      </c>
      <c r="O793" t="s">
        <v>14</v>
      </c>
    </row>
    <row r="794" spans="1:15" x14ac:dyDescent="0.25">
      <c r="A794">
        <v>793</v>
      </c>
      <c r="B794">
        <v>19</v>
      </c>
      <c r="C794">
        <v>22</v>
      </c>
      <c r="D794">
        <v>0</v>
      </c>
      <c r="E794">
        <v>14</v>
      </c>
      <c r="F794">
        <v>0</v>
      </c>
      <c r="G794">
        <v>0</v>
      </c>
      <c r="H794">
        <v>0</v>
      </c>
      <c r="I794">
        <v>473.09367800000001</v>
      </c>
      <c r="J794">
        <v>2874418</v>
      </c>
      <c r="K794">
        <v>2332214</v>
      </c>
      <c r="L794">
        <v>2387704</v>
      </c>
      <c r="M794" t="s">
        <v>14</v>
      </c>
      <c r="N794" t="s">
        <v>14</v>
      </c>
      <c r="O794" t="s">
        <v>14</v>
      </c>
    </row>
    <row r="795" spans="1:15" x14ac:dyDescent="0.25">
      <c r="A795">
        <v>794</v>
      </c>
      <c r="B795">
        <v>19</v>
      </c>
      <c r="C795">
        <v>23</v>
      </c>
      <c r="D795">
        <v>1</v>
      </c>
      <c r="E795">
        <v>8</v>
      </c>
      <c r="F795">
        <v>0</v>
      </c>
      <c r="G795">
        <v>0</v>
      </c>
      <c r="H795">
        <v>0</v>
      </c>
      <c r="I795">
        <v>392.13508940000003</v>
      </c>
      <c r="J795">
        <v>1700163</v>
      </c>
      <c r="K795">
        <v>1822380</v>
      </c>
      <c r="L795">
        <v>1883748</v>
      </c>
      <c r="M795" t="s">
        <v>14</v>
      </c>
      <c r="N795" t="s">
        <v>14</v>
      </c>
      <c r="O795" t="s">
        <v>14</v>
      </c>
    </row>
    <row r="796" spans="1:15" x14ac:dyDescent="0.25">
      <c r="A796">
        <v>795</v>
      </c>
      <c r="B796">
        <v>19</v>
      </c>
      <c r="C796">
        <v>23</v>
      </c>
      <c r="D796">
        <v>2</v>
      </c>
      <c r="E796">
        <v>5</v>
      </c>
      <c r="F796">
        <v>0</v>
      </c>
      <c r="G796">
        <v>1</v>
      </c>
      <c r="H796">
        <v>0</v>
      </c>
      <c r="I796">
        <v>389.12718109999997</v>
      </c>
      <c r="J796">
        <v>31793684</v>
      </c>
      <c r="K796">
        <v>29824595</v>
      </c>
      <c r="L796">
        <v>32660472</v>
      </c>
      <c r="M796">
        <v>52451804</v>
      </c>
      <c r="N796">
        <v>48576393</v>
      </c>
      <c r="O796">
        <v>47798036</v>
      </c>
    </row>
    <row r="797" spans="1:15" x14ac:dyDescent="0.25">
      <c r="A797">
        <v>796</v>
      </c>
      <c r="B797">
        <v>19</v>
      </c>
      <c r="C797">
        <v>23</v>
      </c>
      <c r="D797">
        <v>3</v>
      </c>
      <c r="E797">
        <v>5</v>
      </c>
      <c r="F797">
        <v>0</v>
      </c>
      <c r="G797">
        <v>0</v>
      </c>
      <c r="H797">
        <v>0</v>
      </c>
      <c r="I797">
        <v>372.15649359999998</v>
      </c>
      <c r="J797" t="s">
        <v>14</v>
      </c>
      <c r="K797" t="s">
        <v>14</v>
      </c>
      <c r="L797" t="s">
        <v>14</v>
      </c>
      <c r="M797">
        <v>2484906</v>
      </c>
      <c r="N797">
        <v>3031108</v>
      </c>
      <c r="O797">
        <v>2947361</v>
      </c>
    </row>
    <row r="798" spans="1:15" x14ac:dyDescent="0.25">
      <c r="A798">
        <v>797</v>
      </c>
      <c r="B798">
        <v>19</v>
      </c>
      <c r="C798">
        <v>23</v>
      </c>
      <c r="D798">
        <v>3</v>
      </c>
      <c r="E798">
        <v>6</v>
      </c>
      <c r="F798">
        <v>0</v>
      </c>
      <c r="G798">
        <v>0</v>
      </c>
      <c r="H798">
        <v>0</v>
      </c>
      <c r="I798">
        <v>388.15140819999999</v>
      </c>
      <c r="J798" t="s">
        <v>14</v>
      </c>
      <c r="K798" t="s">
        <v>14</v>
      </c>
      <c r="L798" t="s">
        <v>14</v>
      </c>
      <c r="M798">
        <v>2575111</v>
      </c>
      <c r="N798">
        <v>2546862</v>
      </c>
      <c r="O798">
        <v>2048084</v>
      </c>
    </row>
    <row r="799" spans="1:15" x14ac:dyDescent="0.25">
      <c r="A799">
        <v>798</v>
      </c>
      <c r="B799">
        <v>19</v>
      </c>
      <c r="C799">
        <v>24</v>
      </c>
      <c r="D799">
        <v>0</v>
      </c>
      <c r="E799">
        <v>4</v>
      </c>
      <c r="F799">
        <v>0</v>
      </c>
      <c r="G799">
        <v>0</v>
      </c>
      <c r="H799">
        <v>0</v>
      </c>
      <c r="I799">
        <v>315.16018200000002</v>
      </c>
      <c r="J799" t="s">
        <v>14</v>
      </c>
      <c r="K799" t="s">
        <v>14</v>
      </c>
      <c r="L799" t="s">
        <v>14</v>
      </c>
      <c r="M799">
        <v>1944638</v>
      </c>
      <c r="N799">
        <v>1864909</v>
      </c>
      <c r="O799">
        <v>1776609</v>
      </c>
    </row>
    <row r="800" spans="1:15" x14ac:dyDescent="0.25">
      <c r="A800">
        <v>799</v>
      </c>
      <c r="B800">
        <v>19</v>
      </c>
      <c r="C800">
        <v>24</v>
      </c>
      <c r="D800">
        <v>0</v>
      </c>
      <c r="E800">
        <v>5</v>
      </c>
      <c r="F800">
        <v>0</v>
      </c>
      <c r="G800">
        <v>0</v>
      </c>
      <c r="H800">
        <v>0</v>
      </c>
      <c r="I800">
        <v>331.15509659999998</v>
      </c>
      <c r="J800">
        <v>3492333</v>
      </c>
      <c r="K800">
        <v>3010262</v>
      </c>
      <c r="L800">
        <v>3929625</v>
      </c>
      <c r="M800">
        <v>4961955</v>
      </c>
      <c r="N800">
        <v>6069956</v>
      </c>
      <c r="O800">
        <v>5275360</v>
      </c>
    </row>
    <row r="801" spans="1:15" x14ac:dyDescent="0.25">
      <c r="A801">
        <v>800</v>
      </c>
      <c r="B801">
        <v>19</v>
      </c>
      <c r="C801">
        <v>24</v>
      </c>
      <c r="D801">
        <v>0</v>
      </c>
      <c r="E801">
        <v>6</v>
      </c>
      <c r="F801">
        <v>0</v>
      </c>
      <c r="G801">
        <v>0</v>
      </c>
      <c r="H801">
        <v>0</v>
      </c>
      <c r="I801">
        <v>347.15001119999999</v>
      </c>
      <c r="J801">
        <v>7224375</v>
      </c>
      <c r="K801">
        <v>7512899</v>
      </c>
      <c r="L801">
        <v>7601590</v>
      </c>
      <c r="M801">
        <v>10580770</v>
      </c>
      <c r="N801">
        <v>12339675</v>
      </c>
      <c r="O801">
        <v>10744525</v>
      </c>
    </row>
    <row r="802" spans="1:15" x14ac:dyDescent="0.25">
      <c r="A802">
        <v>801</v>
      </c>
      <c r="B802">
        <v>19</v>
      </c>
      <c r="C802">
        <v>24</v>
      </c>
      <c r="D802">
        <v>0</v>
      </c>
      <c r="E802">
        <v>7</v>
      </c>
      <c r="F802">
        <v>0</v>
      </c>
      <c r="G802">
        <v>0</v>
      </c>
      <c r="H802">
        <v>0</v>
      </c>
      <c r="I802">
        <v>363.14492580000001</v>
      </c>
      <c r="J802">
        <v>14263897</v>
      </c>
      <c r="K802">
        <v>15461458</v>
      </c>
      <c r="L802">
        <v>14901304</v>
      </c>
      <c r="M802">
        <v>19459597</v>
      </c>
      <c r="N802">
        <v>21736420</v>
      </c>
      <c r="O802">
        <v>18779396</v>
      </c>
    </row>
    <row r="803" spans="1:15" x14ac:dyDescent="0.25">
      <c r="A803">
        <v>802</v>
      </c>
      <c r="B803">
        <v>19</v>
      </c>
      <c r="C803">
        <v>24</v>
      </c>
      <c r="D803">
        <v>0</v>
      </c>
      <c r="E803">
        <v>8</v>
      </c>
      <c r="F803">
        <v>0</v>
      </c>
      <c r="G803">
        <v>0</v>
      </c>
      <c r="H803">
        <v>0</v>
      </c>
      <c r="I803">
        <v>379.13984040000003</v>
      </c>
      <c r="J803">
        <v>17757592</v>
      </c>
      <c r="K803">
        <v>17538372</v>
      </c>
      <c r="L803">
        <v>17797743</v>
      </c>
      <c r="M803">
        <v>19767384</v>
      </c>
      <c r="N803">
        <v>21143012</v>
      </c>
      <c r="O803">
        <v>19611225</v>
      </c>
    </row>
    <row r="804" spans="1:15" x14ac:dyDescent="0.25">
      <c r="A804">
        <v>803</v>
      </c>
      <c r="B804">
        <v>19</v>
      </c>
      <c r="C804">
        <v>24</v>
      </c>
      <c r="D804">
        <v>0</v>
      </c>
      <c r="E804">
        <v>9</v>
      </c>
      <c r="F804">
        <v>0</v>
      </c>
      <c r="G804">
        <v>0</v>
      </c>
      <c r="H804">
        <v>0</v>
      </c>
      <c r="I804">
        <v>395.13475499999998</v>
      </c>
      <c r="J804">
        <v>17033242</v>
      </c>
      <c r="K804">
        <v>16853709</v>
      </c>
      <c r="L804">
        <v>16859277</v>
      </c>
      <c r="M804">
        <v>15896175</v>
      </c>
      <c r="N804">
        <v>15223884</v>
      </c>
      <c r="O804">
        <v>15002390</v>
      </c>
    </row>
    <row r="805" spans="1:15" x14ac:dyDescent="0.25">
      <c r="A805">
        <v>804</v>
      </c>
      <c r="B805">
        <v>19</v>
      </c>
      <c r="C805">
        <v>24</v>
      </c>
      <c r="D805">
        <v>0</v>
      </c>
      <c r="E805">
        <v>10</v>
      </c>
      <c r="F805">
        <v>0</v>
      </c>
      <c r="G805">
        <v>0</v>
      </c>
      <c r="H805">
        <v>0</v>
      </c>
      <c r="I805">
        <v>411.1296696</v>
      </c>
      <c r="J805">
        <v>12349507</v>
      </c>
      <c r="K805">
        <v>12396997</v>
      </c>
      <c r="L805">
        <v>12562157</v>
      </c>
      <c r="M805">
        <v>9655531</v>
      </c>
      <c r="N805">
        <v>8225708</v>
      </c>
      <c r="O805">
        <v>8179629</v>
      </c>
    </row>
    <row r="806" spans="1:15" x14ac:dyDescent="0.25">
      <c r="A806">
        <v>805</v>
      </c>
      <c r="B806">
        <v>19</v>
      </c>
      <c r="C806">
        <v>24</v>
      </c>
      <c r="D806">
        <v>0</v>
      </c>
      <c r="E806">
        <v>11</v>
      </c>
      <c r="F806">
        <v>0</v>
      </c>
      <c r="G806">
        <v>0</v>
      </c>
      <c r="H806">
        <v>0</v>
      </c>
      <c r="I806">
        <v>427.12458420000002</v>
      </c>
      <c r="J806">
        <v>8300000</v>
      </c>
      <c r="K806">
        <v>8442398</v>
      </c>
      <c r="L806">
        <v>7389573</v>
      </c>
      <c r="M806">
        <v>4651002</v>
      </c>
      <c r="N806">
        <v>4044806</v>
      </c>
      <c r="O806">
        <v>4199559</v>
      </c>
    </row>
    <row r="807" spans="1:15" x14ac:dyDescent="0.25">
      <c r="A807">
        <v>806</v>
      </c>
      <c r="B807">
        <v>19</v>
      </c>
      <c r="C807">
        <v>24</v>
      </c>
      <c r="D807">
        <v>0</v>
      </c>
      <c r="E807">
        <v>12</v>
      </c>
      <c r="F807">
        <v>0</v>
      </c>
      <c r="G807">
        <v>0</v>
      </c>
      <c r="H807">
        <v>0</v>
      </c>
      <c r="I807">
        <v>443.11949879999997</v>
      </c>
      <c r="J807">
        <v>5794360</v>
      </c>
      <c r="K807">
        <v>5291756</v>
      </c>
      <c r="L807">
        <v>5467123</v>
      </c>
      <c r="M807">
        <v>2202481</v>
      </c>
      <c r="N807">
        <v>1674959</v>
      </c>
      <c r="O807">
        <v>2060298</v>
      </c>
    </row>
    <row r="808" spans="1:15" x14ac:dyDescent="0.25">
      <c r="A808">
        <v>807</v>
      </c>
      <c r="B808">
        <v>19</v>
      </c>
      <c r="C808">
        <v>24</v>
      </c>
      <c r="D808">
        <v>0</v>
      </c>
      <c r="E808">
        <v>13</v>
      </c>
      <c r="F808">
        <v>0</v>
      </c>
      <c r="G808">
        <v>0</v>
      </c>
      <c r="H808">
        <v>0</v>
      </c>
      <c r="I808">
        <v>459.11441339999999</v>
      </c>
      <c r="J808">
        <v>3689169</v>
      </c>
      <c r="K808">
        <v>2773865</v>
      </c>
      <c r="L808">
        <v>2799611</v>
      </c>
      <c r="M808" t="s">
        <v>14</v>
      </c>
      <c r="N808" t="s">
        <v>14</v>
      </c>
      <c r="O808" t="s">
        <v>14</v>
      </c>
    </row>
    <row r="809" spans="1:15" x14ac:dyDescent="0.25">
      <c r="A809">
        <v>808</v>
      </c>
      <c r="B809">
        <v>19</v>
      </c>
      <c r="C809">
        <v>24</v>
      </c>
      <c r="D809">
        <v>0</v>
      </c>
      <c r="E809">
        <v>14</v>
      </c>
      <c r="F809">
        <v>0</v>
      </c>
      <c r="G809">
        <v>0</v>
      </c>
      <c r="H809">
        <v>0</v>
      </c>
      <c r="I809">
        <v>475.109328</v>
      </c>
      <c r="J809">
        <v>1727008</v>
      </c>
      <c r="K809">
        <v>2052657</v>
      </c>
      <c r="L809">
        <v>1563834</v>
      </c>
      <c r="M809" t="s">
        <v>14</v>
      </c>
      <c r="N809" t="s">
        <v>14</v>
      </c>
      <c r="O809" t="s">
        <v>14</v>
      </c>
    </row>
    <row r="810" spans="1:15" x14ac:dyDescent="0.25">
      <c r="A810">
        <v>809</v>
      </c>
      <c r="B810">
        <v>19</v>
      </c>
      <c r="C810">
        <v>25</v>
      </c>
      <c r="D810">
        <v>2</v>
      </c>
      <c r="E810">
        <v>5</v>
      </c>
      <c r="F810">
        <v>0</v>
      </c>
      <c r="G810">
        <v>1</v>
      </c>
      <c r="H810">
        <v>0</v>
      </c>
      <c r="I810">
        <v>391.14283110000002</v>
      </c>
      <c r="J810">
        <v>19887167</v>
      </c>
      <c r="K810">
        <v>18450412</v>
      </c>
      <c r="L810">
        <v>20524446</v>
      </c>
      <c r="M810">
        <v>31964033</v>
      </c>
      <c r="N810">
        <v>29571388</v>
      </c>
      <c r="O810">
        <v>29849739</v>
      </c>
    </row>
    <row r="811" spans="1:15" x14ac:dyDescent="0.25">
      <c r="A811">
        <v>810</v>
      </c>
      <c r="B811">
        <v>19</v>
      </c>
      <c r="C811">
        <v>25</v>
      </c>
      <c r="D811">
        <v>3</v>
      </c>
      <c r="E811">
        <v>5</v>
      </c>
      <c r="F811">
        <v>0</v>
      </c>
      <c r="G811">
        <v>0</v>
      </c>
      <c r="H811">
        <v>0</v>
      </c>
      <c r="I811">
        <v>374.17214360000003</v>
      </c>
      <c r="J811">
        <v>2333851</v>
      </c>
      <c r="K811">
        <v>2702391</v>
      </c>
      <c r="L811">
        <v>2513161</v>
      </c>
      <c r="M811">
        <v>4309746</v>
      </c>
      <c r="N811">
        <v>4413573</v>
      </c>
      <c r="O811">
        <v>4156745</v>
      </c>
    </row>
    <row r="812" spans="1:15" x14ac:dyDescent="0.25">
      <c r="A812">
        <v>811</v>
      </c>
      <c r="B812">
        <v>19</v>
      </c>
      <c r="C812">
        <v>25</v>
      </c>
      <c r="D812">
        <v>3</v>
      </c>
      <c r="E812">
        <v>6</v>
      </c>
      <c r="F812">
        <v>0</v>
      </c>
      <c r="G812">
        <v>0</v>
      </c>
      <c r="H812">
        <v>0</v>
      </c>
      <c r="I812">
        <v>390.16705819999999</v>
      </c>
      <c r="J812">
        <v>2743094</v>
      </c>
      <c r="K812">
        <v>2742057</v>
      </c>
      <c r="L812">
        <v>2667733</v>
      </c>
      <c r="M812">
        <v>3827385</v>
      </c>
      <c r="N812">
        <v>4046956</v>
      </c>
      <c r="O812">
        <v>3604441</v>
      </c>
    </row>
    <row r="813" spans="1:15" x14ac:dyDescent="0.25">
      <c r="A813">
        <v>812</v>
      </c>
      <c r="B813">
        <v>19</v>
      </c>
      <c r="C813">
        <v>25</v>
      </c>
      <c r="D813">
        <v>3</v>
      </c>
      <c r="E813">
        <v>7</v>
      </c>
      <c r="F813">
        <v>0</v>
      </c>
      <c r="G813">
        <v>0</v>
      </c>
      <c r="H813">
        <v>0</v>
      </c>
      <c r="I813">
        <v>406.1619728</v>
      </c>
      <c r="J813" t="s">
        <v>14</v>
      </c>
      <c r="K813" t="s">
        <v>14</v>
      </c>
      <c r="L813" t="s">
        <v>14</v>
      </c>
      <c r="M813">
        <v>1859802</v>
      </c>
      <c r="N813">
        <v>2140742</v>
      </c>
      <c r="O813">
        <v>1944898</v>
      </c>
    </row>
    <row r="814" spans="1:15" x14ac:dyDescent="0.25">
      <c r="A814">
        <v>813</v>
      </c>
      <c r="B814">
        <v>19</v>
      </c>
      <c r="C814">
        <v>26</v>
      </c>
      <c r="D814">
        <v>0</v>
      </c>
      <c r="E814">
        <v>4</v>
      </c>
      <c r="F814">
        <v>0</v>
      </c>
      <c r="G814">
        <v>0</v>
      </c>
      <c r="H814">
        <v>0</v>
      </c>
      <c r="I814">
        <v>317.17583200000001</v>
      </c>
      <c r="J814" t="s">
        <v>14</v>
      </c>
      <c r="K814" t="s">
        <v>14</v>
      </c>
      <c r="L814" t="s">
        <v>14</v>
      </c>
      <c r="M814">
        <v>2336962</v>
      </c>
      <c r="N814">
        <v>2761257</v>
      </c>
      <c r="O814">
        <v>1903964</v>
      </c>
    </row>
    <row r="815" spans="1:15" x14ac:dyDescent="0.25">
      <c r="A815">
        <v>814</v>
      </c>
      <c r="B815">
        <v>19</v>
      </c>
      <c r="C815">
        <v>26</v>
      </c>
      <c r="D815">
        <v>0</v>
      </c>
      <c r="E815">
        <v>5</v>
      </c>
      <c r="F815">
        <v>0</v>
      </c>
      <c r="G815">
        <v>0</v>
      </c>
      <c r="H815">
        <v>0</v>
      </c>
      <c r="I815">
        <v>333.17074659999997</v>
      </c>
      <c r="J815">
        <v>4750756</v>
      </c>
      <c r="K815">
        <v>4071548</v>
      </c>
      <c r="L815">
        <v>4380128</v>
      </c>
      <c r="M815">
        <v>7349387</v>
      </c>
      <c r="N815">
        <v>8362108</v>
      </c>
      <c r="O815">
        <v>6666424</v>
      </c>
    </row>
    <row r="816" spans="1:15" x14ac:dyDescent="0.25">
      <c r="A816">
        <v>815</v>
      </c>
      <c r="B816">
        <v>19</v>
      </c>
      <c r="C816">
        <v>26</v>
      </c>
      <c r="D816">
        <v>0</v>
      </c>
      <c r="E816">
        <v>6</v>
      </c>
      <c r="F816">
        <v>0</v>
      </c>
      <c r="G816">
        <v>0</v>
      </c>
      <c r="H816">
        <v>0</v>
      </c>
      <c r="I816">
        <v>349.16566119999999</v>
      </c>
      <c r="J816">
        <v>10316478</v>
      </c>
      <c r="K816">
        <v>10239310</v>
      </c>
      <c r="L816">
        <v>10489838</v>
      </c>
      <c r="M816">
        <v>14984558</v>
      </c>
      <c r="N816">
        <v>18185218</v>
      </c>
      <c r="O816">
        <v>15191300</v>
      </c>
    </row>
    <row r="817" spans="1:15" x14ac:dyDescent="0.25">
      <c r="A817">
        <v>816</v>
      </c>
      <c r="B817">
        <v>19</v>
      </c>
      <c r="C817">
        <v>26</v>
      </c>
      <c r="D817">
        <v>0</v>
      </c>
      <c r="E817">
        <v>7</v>
      </c>
      <c r="F817">
        <v>0</v>
      </c>
      <c r="G817">
        <v>0</v>
      </c>
      <c r="H817">
        <v>0</v>
      </c>
      <c r="I817">
        <v>365.1605758</v>
      </c>
      <c r="J817">
        <v>17088854</v>
      </c>
      <c r="K817">
        <v>17747592</v>
      </c>
      <c r="L817">
        <v>17371804</v>
      </c>
      <c r="M817">
        <v>26447991</v>
      </c>
      <c r="N817">
        <v>28999228</v>
      </c>
      <c r="O817">
        <v>25300819</v>
      </c>
    </row>
    <row r="818" spans="1:15" x14ac:dyDescent="0.25">
      <c r="A818">
        <v>817</v>
      </c>
      <c r="B818">
        <v>19</v>
      </c>
      <c r="C818">
        <v>26</v>
      </c>
      <c r="D818">
        <v>0</v>
      </c>
      <c r="E818">
        <v>8</v>
      </c>
      <c r="F818">
        <v>0</v>
      </c>
      <c r="G818">
        <v>0</v>
      </c>
      <c r="H818">
        <v>0</v>
      </c>
      <c r="I818">
        <v>381.15549040000002</v>
      </c>
      <c r="J818">
        <v>18475087</v>
      </c>
      <c r="K818">
        <v>18341690</v>
      </c>
      <c r="L818">
        <v>18457732</v>
      </c>
      <c r="M818">
        <v>23372396</v>
      </c>
      <c r="N818">
        <v>23814139</v>
      </c>
      <c r="O818">
        <v>21999689</v>
      </c>
    </row>
    <row r="819" spans="1:15" x14ac:dyDescent="0.25">
      <c r="A819">
        <v>818</v>
      </c>
      <c r="B819">
        <v>19</v>
      </c>
      <c r="C819">
        <v>26</v>
      </c>
      <c r="D819">
        <v>0</v>
      </c>
      <c r="E819">
        <v>9</v>
      </c>
      <c r="F819">
        <v>0</v>
      </c>
      <c r="G819">
        <v>0</v>
      </c>
      <c r="H819">
        <v>0</v>
      </c>
      <c r="I819">
        <v>397.15040499999998</v>
      </c>
      <c r="J819">
        <v>15350222</v>
      </c>
      <c r="K819">
        <v>15707161</v>
      </c>
      <c r="L819">
        <v>14860761</v>
      </c>
      <c r="M819">
        <v>16916412</v>
      </c>
      <c r="N819">
        <v>16522669</v>
      </c>
      <c r="O819">
        <v>17288238</v>
      </c>
    </row>
    <row r="820" spans="1:15" x14ac:dyDescent="0.25">
      <c r="A820">
        <v>819</v>
      </c>
      <c r="B820">
        <v>19</v>
      </c>
      <c r="C820">
        <v>26</v>
      </c>
      <c r="D820">
        <v>0</v>
      </c>
      <c r="E820">
        <v>10</v>
      </c>
      <c r="F820">
        <v>0</v>
      </c>
      <c r="G820">
        <v>0</v>
      </c>
      <c r="H820">
        <v>0</v>
      </c>
      <c r="I820">
        <v>413.14531959999999</v>
      </c>
      <c r="J820">
        <v>9678961</v>
      </c>
      <c r="K820">
        <v>9407006</v>
      </c>
      <c r="L820">
        <v>8992540</v>
      </c>
      <c r="M820">
        <v>7933218</v>
      </c>
      <c r="N820">
        <v>7316490</v>
      </c>
      <c r="O820">
        <v>7179167</v>
      </c>
    </row>
    <row r="821" spans="1:15" x14ac:dyDescent="0.25">
      <c r="A821">
        <v>820</v>
      </c>
      <c r="B821">
        <v>19</v>
      </c>
      <c r="C821">
        <v>26</v>
      </c>
      <c r="D821">
        <v>0</v>
      </c>
      <c r="E821">
        <v>11</v>
      </c>
      <c r="F821">
        <v>0</v>
      </c>
      <c r="G821">
        <v>0</v>
      </c>
      <c r="H821">
        <v>0</v>
      </c>
      <c r="I821">
        <v>429.14023420000001</v>
      </c>
      <c r="J821">
        <v>5630230</v>
      </c>
      <c r="K821">
        <v>5494231</v>
      </c>
      <c r="L821">
        <v>5745912</v>
      </c>
      <c r="M821">
        <v>3484549</v>
      </c>
      <c r="N821">
        <v>3805117</v>
      </c>
      <c r="O821">
        <v>3865548</v>
      </c>
    </row>
    <row r="822" spans="1:15" x14ac:dyDescent="0.25">
      <c r="A822">
        <v>821</v>
      </c>
      <c r="B822">
        <v>19</v>
      </c>
      <c r="C822">
        <v>26</v>
      </c>
      <c r="D822">
        <v>0</v>
      </c>
      <c r="E822">
        <v>12</v>
      </c>
      <c r="F822">
        <v>0</v>
      </c>
      <c r="G822">
        <v>0</v>
      </c>
      <c r="H822">
        <v>0</v>
      </c>
      <c r="I822">
        <v>445.13514880000002</v>
      </c>
      <c r="J822">
        <v>3235112</v>
      </c>
      <c r="K822">
        <v>2593902</v>
      </c>
      <c r="L822">
        <v>2720036</v>
      </c>
      <c r="M822" t="s">
        <v>14</v>
      </c>
      <c r="N822" t="s">
        <v>14</v>
      </c>
      <c r="O822" t="s">
        <v>14</v>
      </c>
    </row>
    <row r="823" spans="1:15" x14ac:dyDescent="0.25">
      <c r="A823">
        <v>822</v>
      </c>
      <c r="B823">
        <v>19</v>
      </c>
      <c r="C823">
        <v>26</v>
      </c>
      <c r="D823">
        <v>0</v>
      </c>
      <c r="E823">
        <v>13</v>
      </c>
      <c r="F823">
        <v>0</v>
      </c>
      <c r="G823">
        <v>0</v>
      </c>
      <c r="H823">
        <v>0</v>
      </c>
      <c r="I823">
        <v>461.13006339999998</v>
      </c>
      <c r="J823">
        <v>2994222</v>
      </c>
      <c r="K823">
        <v>3452699</v>
      </c>
      <c r="L823">
        <v>2936164</v>
      </c>
      <c r="M823">
        <v>2201347</v>
      </c>
      <c r="N823">
        <v>2524526</v>
      </c>
      <c r="O823">
        <v>1789557</v>
      </c>
    </row>
    <row r="824" spans="1:15" x14ac:dyDescent="0.25">
      <c r="A824">
        <v>823</v>
      </c>
      <c r="B824">
        <v>19</v>
      </c>
      <c r="C824">
        <v>26</v>
      </c>
      <c r="D824">
        <v>0</v>
      </c>
      <c r="E824">
        <v>14</v>
      </c>
      <c r="F824">
        <v>0</v>
      </c>
      <c r="G824">
        <v>0</v>
      </c>
      <c r="H824">
        <v>0</v>
      </c>
      <c r="I824">
        <v>477.124978</v>
      </c>
      <c r="J824">
        <v>3101727</v>
      </c>
      <c r="K824">
        <v>2974260</v>
      </c>
      <c r="L824">
        <v>3373702</v>
      </c>
      <c r="M824" t="s">
        <v>14</v>
      </c>
      <c r="N824" t="s">
        <v>14</v>
      </c>
      <c r="O824" t="s">
        <v>14</v>
      </c>
    </row>
    <row r="825" spans="1:15" x14ac:dyDescent="0.25">
      <c r="A825">
        <v>824</v>
      </c>
      <c r="B825">
        <v>19</v>
      </c>
      <c r="C825">
        <v>26</v>
      </c>
      <c r="D825">
        <v>0</v>
      </c>
      <c r="E825">
        <v>18</v>
      </c>
      <c r="F825">
        <v>0</v>
      </c>
      <c r="G825">
        <v>0</v>
      </c>
      <c r="H825">
        <v>0</v>
      </c>
      <c r="I825">
        <v>541.1046364</v>
      </c>
      <c r="J825" t="s">
        <v>14</v>
      </c>
      <c r="K825" t="s">
        <v>14</v>
      </c>
      <c r="L825" t="s">
        <v>14</v>
      </c>
      <c r="M825">
        <v>4538611</v>
      </c>
      <c r="N825">
        <v>3234423</v>
      </c>
      <c r="O825">
        <v>3186728</v>
      </c>
    </row>
    <row r="826" spans="1:15" x14ac:dyDescent="0.25">
      <c r="A826">
        <v>825</v>
      </c>
      <c r="B826">
        <v>19</v>
      </c>
      <c r="C826">
        <v>26</v>
      </c>
      <c r="D826">
        <v>5</v>
      </c>
      <c r="E826">
        <v>11</v>
      </c>
      <c r="F826">
        <v>0</v>
      </c>
      <c r="G826">
        <v>1</v>
      </c>
      <c r="H826">
        <v>0</v>
      </c>
      <c r="I826">
        <v>530.12936569999999</v>
      </c>
      <c r="J826" t="s">
        <v>14</v>
      </c>
      <c r="K826" t="s">
        <v>14</v>
      </c>
      <c r="L826" t="s">
        <v>14</v>
      </c>
      <c r="M826">
        <v>2122092</v>
      </c>
      <c r="N826">
        <v>2504515</v>
      </c>
      <c r="O826">
        <v>2231113</v>
      </c>
    </row>
    <row r="827" spans="1:15" x14ac:dyDescent="0.25">
      <c r="A827">
        <v>826</v>
      </c>
      <c r="B827">
        <v>19</v>
      </c>
      <c r="C827">
        <v>27</v>
      </c>
      <c r="D827">
        <v>3</v>
      </c>
      <c r="E827">
        <v>6</v>
      </c>
      <c r="F827">
        <v>0</v>
      </c>
      <c r="G827">
        <v>0</v>
      </c>
      <c r="H827">
        <v>0</v>
      </c>
      <c r="I827">
        <v>392.18270819999998</v>
      </c>
      <c r="J827">
        <v>2824527</v>
      </c>
      <c r="K827">
        <v>3013813</v>
      </c>
      <c r="L827">
        <v>2394989</v>
      </c>
      <c r="M827">
        <v>3645520</v>
      </c>
      <c r="N827">
        <v>4251154</v>
      </c>
      <c r="O827">
        <v>3200832</v>
      </c>
    </row>
    <row r="828" spans="1:15" x14ac:dyDescent="0.25">
      <c r="A828">
        <v>827</v>
      </c>
      <c r="B828">
        <v>19</v>
      </c>
      <c r="C828">
        <v>27</v>
      </c>
      <c r="D828">
        <v>3</v>
      </c>
      <c r="E828">
        <v>7</v>
      </c>
      <c r="F828">
        <v>0</v>
      </c>
      <c r="G828">
        <v>0</v>
      </c>
      <c r="H828">
        <v>0</v>
      </c>
      <c r="I828">
        <v>408.17762279999999</v>
      </c>
      <c r="J828">
        <v>2046128</v>
      </c>
      <c r="K828">
        <v>2017040</v>
      </c>
      <c r="L828">
        <v>2392686</v>
      </c>
      <c r="M828" t="s">
        <v>14</v>
      </c>
      <c r="N828" t="s">
        <v>14</v>
      </c>
      <c r="O828" t="s">
        <v>14</v>
      </c>
    </row>
    <row r="829" spans="1:15" x14ac:dyDescent="0.25">
      <c r="A829">
        <v>828</v>
      </c>
      <c r="B829">
        <v>19</v>
      </c>
      <c r="C829">
        <v>28</v>
      </c>
      <c r="D829">
        <v>0</v>
      </c>
      <c r="E829">
        <v>4</v>
      </c>
      <c r="F829">
        <v>0</v>
      </c>
      <c r="G829">
        <v>0</v>
      </c>
      <c r="H829">
        <v>0</v>
      </c>
      <c r="I829">
        <v>319.19148200000001</v>
      </c>
      <c r="J829" t="s">
        <v>14</v>
      </c>
      <c r="K829" t="s">
        <v>14</v>
      </c>
      <c r="L829" t="s">
        <v>14</v>
      </c>
      <c r="M829">
        <v>2843731</v>
      </c>
      <c r="N829">
        <v>3012494</v>
      </c>
      <c r="O829">
        <v>2408674</v>
      </c>
    </row>
    <row r="830" spans="1:15" x14ac:dyDescent="0.25">
      <c r="A830">
        <v>829</v>
      </c>
      <c r="B830">
        <v>19</v>
      </c>
      <c r="C830">
        <v>28</v>
      </c>
      <c r="D830">
        <v>0</v>
      </c>
      <c r="E830">
        <v>5</v>
      </c>
      <c r="F830">
        <v>0</v>
      </c>
      <c r="G830">
        <v>0</v>
      </c>
      <c r="H830">
        <v>0</v>
      </c>
      <c r="I830">
        <v>335.18639660000002</v>
      </c>
      <c r="J830">
        <v>5164914</v>
      </c>
      <c r="K830">
        <v>5683247</v>
      </c>
      <c r="L830">
        <v>5291445</v>
      </c>
      <c r="M830">
        <v>9176704</v>
      </c>
      <c r="N830">
        <v>10092096</v>
      </c>
      <c r="O830">
        <v>8928924</v>
      </c>
    </row>
    <row r="831" spans="1:15" x14ac:dyDescent="0.25">
      <c r="A831">
        <v>830</v>
      </c>
      <c r="B831">
        <v>19</v>
      </c>
      <c r="C831">
        <v>28</v>
      </c>
      <c r="D831">
        <v>0</v>
      </c>
      <c r="E831">
        <v>6</v>
      </c>
      <c r="F831">
        <v>0</v>
      </c>
      <c r="G831">
        <v>0</v>
      </c>
      <c r="H831">
        <v>0</v>
      </c>
      <c r="I831">
        <v>351.18131119999998</v>
      </c>
      <c r="J831">
        <v>11908446</v>
      </c>
      <c r="K831">
        <v>12765028</v>
      </c>
      <c r="L831">
        <v>12059186</v>
      </c>
      <c r="M831">
        <v>19939268</v>
      </c>
      <c r="N831">
        <v>21147189</v>
      </c>
      <c r="O831">
        <v>18640709</v>
      </c>
    </row>
    <row r="832" spans="1:15" x14ac:dyDescent="0.25">
      <c r="A832">
        <v>831</v>
      </c>
      <c r="B832">
        <v>19</v>
      </c>
      <c r="C832">
        <v>28</v>
      </c>
      <c r="D832">
        <v>0</v>
      </c>
      <c r="E832">
        <v>7</v>
      </c>
      <c r="F832">
        <v>0</v>
      </c>
      <c r="G832">
        <v>0</v>
      </c>
      <c r="H832">
        <v>0</v>
      </c>
      <c r="I832">
        <v>367.1762258</v>
      </c>
      <c r="J832">
        <v>17990741</v>
      </c>
      <c r="K832">
        <v>18735291</v>
      </c>
      <c r="L832">
        <v>17327357</v>
      </c>
      <c r="M832">
        <v>28893917</v>
      </c>
      <c r="N832">
        <v>30474386</v>
      </c>
      <c r="O832">
        <v>27214237</v>
      </c>
    </row>
    <row r="833" spans="1:15" x14ac:dyDescent="0.25">
      <c r="A833">
        <v>832</v>
      </c>
      <c r="B833">
        <v>19</v>
      </c>
      <c r="C833">
        <v>28</v>
      </c>
      <c r="D833">
        <v>0</v>
      </c>
      <c r="E833">
        <v>8</v>
      </c>
      <c r="F833">
        <v>0</v>
      </c>
      <c r="G833">
        <v>0</v>
      </c>
      <c r="H833">
        <v>0</v>
      </c>
      <c r="I833">
        <v>383.17114040000001</v>
      </c>
      <c r="J833">
        <v>16767727</v>
      </c>
      <c r="K833">
        <v>17191200</v>
      </c>
      <c r="L833">
        <v>16402055</v>
      </c>
      <c r="M833">
        <v>23012462</v>
      </c>
      <c r="N833">
        <v>24363520</v>
      </c>
      <c r="O833">
        <v>22323748</v>
      </c>
    </row>
    <row r="834" spans="1:15" x14ac:dyDescent="0.25">
      <c r="A834">
        <v>833</v>
      </c>
      <c r="B834">
        <v>19</v>
      </c>
      <c r="C834">
        <v>28</v>
      </c>
      <c r="D834">
        <v>0</v>
      </c>
      <c r="E834">
        <v>9</v>
      </c>
      <c r="F834">
        <v>0</v>
      </c>
      <c r="G834">
        <v>0</v>
      </c>
      <c r="H834">
        <v>0</v>
      </c>
      <c r="I834">
        <v>399.16605499999997</v>
      </c>
      <c r="J834">
        <v>13544276</v>
      </c>
      <c r="K834">
        <v>12682569</v>
      </c>
      <c r="L834">
        <v>12763907</v>
      </c>
      <c r="M834">
        <v>14995687</v>
      </c>
      <c r="N834">
        <v>15466223</v>
      </c>
      <c r="O834">
        <v>14773538</v>
      </c>
    </row>
    <row r="835" spans="1:15" x14ac:dyDescent="0.25">
      <c r="A835">
        <v>834</v>
      </c>
      <c r="B835">
        <v>19</v>
      </c>
      <c r="C835">
        <v>28</v>
      </c>
      <c r="D835">
        <v>0</v>
      </c>
      <c r="E835">
        <v>10</v>
      </c>
      <c r="F835">
        <v>0</v>
      </c>
      <c r="G835">
        <v>0</v>
      </c>
      <c r="H835">
        <v>0</v>
      </c>
      <c r="I835">
        <v>415.16096959999999</v>
      </c>
      <c r="J835">
        <v>8489078</v>
      </c>
      <c r="K835">
        <v>8542814</v>
      </c>
      <c r="L835">
        <v>7917356</v>
      </c>
      <c r="M835">
        <v>8936765</v>
      </c>
      <c r="N835">
        <v>8385612</v>
      </c>
      <c r="O835">
        <v>7544691</v>
      </c>
    </row>
    <row r="836" spans="1:15" x14ac:dyDescent="0.25">
      <c r="A836">
        <v>835</v>
      </c>
      <c r="B836">
        <v>19</v>
      </c>
      <c r="C836">
        <v>28</v>
      </c>
      <c r="D836">
        <v>0</v>
      </c>
      <c r="E836">
        <v>11</v>
      </c>
      <c r="F836">
        <v>0</v>
      </c>
      <c r="G836">
        <v>0</v>
      </c>
      <c r="H836">
        <v>0</v>
      </c>
      <c r="I836">
        <v>431.1558842</v>
      </c>
      <c r="J836">
        <v>6933561</v>
      </c>
      <c r="K836">
        <v>6662532</v>
      </c>
      <c r="L836">
        <v>6247516</v>
      </c>
      <c r="M836">
        <v>8284932</v>
      </c>
      <c r="N836">
        <v>7531368</v>
      </c>
      <c r="O836">
        <v>7500550</v>
      </c>
    </row>
    <row r="837" spans="1:15" x14ac:dyDescent="0.25">
      <c r="A837">
        <v>836</v>
      </c>
      <c r="B837">
        <v>19</v>
      </c>
      <c r="C837">
        <v>28</v>
      </c>
      <c r="D837">
        <v>0</v>
      </c>
      <c r="E837">
        <v>12</v>
      </c>
      <c r="F837">
        <v>0</v>
      </c>
      <c r="G837">
        <v>0</v>
      </c>
      <c r="H837">
        <v>0</v>
      </c>
      <c r="I837">
        <v>447.15079880000002</v>
      </c>
      <c r="J837">
        <v>2054684</v>
      </c>
      <c r="K837">
        <v>2328560</v>
      </c>
      <c r="L837">
        <v>1754197</v>
      </c>
      <c r="M837" t="s">
        <v>14</v>
      </c>
      <c r="N837" t="s">
        <v>14</v>
      </c>
      <c r="O837" t="s">
        <v>14</v>
      </c>
    </row>
    <row r="838" spans="1:15" x14ac:dyDescent="0.25">
      <c r="A838">
        <v>837</v>
      </c>
      <c r="B838">
        <v>19</v>
      </c>
      <c r="C838">
        <v>28</v>
      </c>
      <c r="D838">
        <v>0</v>
      </c>
      <c r="E838">
        <v>14</v>
      </c>
      <c r="F838">
        <v>0</v>
      </c>
      <c r="G838">
        <v>0</v>
      </c>
      <c r="H838">
        <v>0</v>
      </c>
      <c r="I838">
        <v>479.14062799999999</v>
      </c>
      <c r="J838">
        <v>2825261</v>
      </c>
      <c r="K838">
        <v>1995327</v>
      </c>
      <c r="L838">
        <v>2853469</v>
      </c>
      <c r="M838">
        <v>2486038</v>
      </c>
      <c r="N838">
        <v>2550724</v>
      </c>
      <c r="O838">
        <v>1970925</v>
      </c>
    </row>
    <row r="839" spans="1:15" x14ac:dyDescent="0.25">
      <c r="A839">
        <v>838</v>
      </c>
      <c r="B839">
        <v>19</v>
      </c>
      <c r="C839">
        <v>28</v>
      </c>
      <c r="D839">
        <v>0</v>
      </c>
      <c r="E839">
        <v>19</v>
      </c>
      <c r="F839">
        <v>0</v>
      </c>
      <c r="G839">
        <v>0</v>
      </c>
      <c r="H839">
        <v>0</v>
      </c>
      <c r="I839">
        <v>559.11520099999996</v>
      </c>
      <c r="J839" t="s">
        <v>14</v>
      </c>
      <c r="K839" t="s">
        <v>14</v>
      </c>
      <c r="L839" t="s">
        <v>14</v>
      </c>
      <c r="M839">
        <v>3010465</v>
      </c>
      <c r="N839">
        <v>2017693</v>
      </c>
      <c r="O839">
        <v>2488499</v>
      </c>
    </row>
    <row r="840" spans="1:15" x14ac:dyDescent="0.25">
      <c r="A840">
        <v>839</v>
      </c>
      <c r="B840">
        <v>19</v>
      </c>
      <c r="C840">
        <v>29</v>
      </c>
      <c r="D840">
        <v>3</v>
      </c>
      <c r="E840">
        <v>5</v>
      </c>
      <c r="F840">
        <v>0</v>
      </c>
      <c r="G840">
        <v>0</v>
      </c>
      <c r="H840">
        <v>0</v>
      </c>
      <c r="I840">
        <v>378.20344360000001</v>
      </c>
      <c r="J840">
        <v>1848910</v>
      </c>
      <c r="K840">
        <v>1723477</v>
      </c>
      <c r="L840">
        <v>2040177</v>
      </c>
      <c r="M840">
        <v>3616602</v>
      </c>
      <c r="N840">
        <v>4556007</v>
      </c>
      <c r="O840">
        <v>3899757</v>
      </c>
    </row>
    <row r="841" spans="1:15" x14ac:dyDescent="0.25">
      <c r="A841">
        <v>840</v>
      </c>
      <c r="B841">
        <v>19</v>
      </c>
      <c r="C841">
        <v>29</v>
      </c>
      <c r="D841">
        <v>3</v>
      </c>
      <c r="E841">
        <v>6</v>
      </c>
      <c r="F841">
        <v>0</v>
      </c>
      <c r="G841">
        <v>0</v>
      </c>
      <c r="H841">
        <v>0</v>
      </c>
      <c r="I841">
        <v>394.19835819999997</v>
      </c>
      <c r="J841">
        <v>2509633</v>
      </c>
      <c r="K841">
        <v>2190889</v>
      </c>
      <c r="L841">
        <v>1695463</v>
      </c>
      <c r="M841">
        <v>3008970</v>
      </c>
      <c r="N841">
        <v>3889053</v>
      </c>
      <c r="O841">
        <v>3121289</v>
      </c>
    </row>
    <row r="842" spans="1:15" x14ac:dyDescent="0.25">
      <c r="A842">
        <v>841</v>
      </c>
      <c r="B842">
        <v>19</v>
      </c>
      <c r="C842">
        <v>29</v>
      </c>
      <c r="D842">
        <v>3</v>
      </c>
      <c r="E842">
        <v>8</v>
      </c>
      <c r="F842">
        <v>0</v>
      </c>
      <c r="G842">
        <v>0</v>
      </c>
      <c r="H842">
        <v>0</v>
      </c>
      <c r="I842">
        <v>426.1881874</v>
      </c>
      <c r="J842" t="s">
        <v>14</v>
      </c>
      <c r="K842" t="s">
        <v>14</v>
      </c>
      <c r="L842" t="s">
        <v>14</v>
      </c>
      <c r="M842">
        <v>2092332</v>
      </c>
      <c r="N842">
        <v>2216995</v>
      </c>
      <c r="O842">
        <v>1567193</v>
      </c>
    </row>
    <row r="843" spans="1:15" x14ac:dyDescent="0.25">
      <c r="A843">
        <v>842</v>
      </c>
      <c r="B843">
        <v>19</v>
      </c>
      <c r="C843">
        <v>29</v>
      </c>
      <c r="D843">
        <v>3</v>
      </c>
      <c r="E843">
        <v>11</v>
      </c>
      <c r="F843">
        <v>0</v>
      </c>
      <c r="G843">
        <v>0</v>
      </c>
      <c r="H843">
        <v>0</v>
      </c>
      <c r="I843">
        <v>474.17293119999999</v>
      </c>
      <c r="J843">
        <v>5757990</v>
      </c>
      <c r="K843">
        <v>5138995</v>
      </c>
      <c r="L843">
        <v>4798165</v>
      </c>
      <c r="M843">
        <v>8477353</v>
      </c>
      <c r="N843">
        <v>8484183</v>
      </c>
      <c r="O843">
        <v>6326341</v>
      </c>
    </row>
    <row r="844" spans="1:15" x14ac:dyDescent="0.25">
      <c r="A844">
        <v>843</v>
      </c>
      <c r="B844">
        <v>19</v>
      </c>
      <c r="C844">
        <v>30</v>
      </c>
      <c r="D844">
        <v>0</v>
      </c>
      <c r="E844">
        <v>4</v>
      </c>
      <c r="F844">
        <v>0</v>
      </c>
      <c r="G844">
        <v>0</v>
      </c>
      <c r="H844">
        <v>0</v>
      </c>
      <c r="I844">
        <v>321.207132</v>
      </c>
      <c r="J844" t="s">
        <v>14</v>
      </c>
      <c r="K844" t="s">
        <v>14</v>
      </c>
      <c r="L844" t="s">
        <v>14</v>
      </c>
      <c r="M844">
        <v>1747953</v>
      </c>
      <c r="N844">
        <v>1665279</v>
      </c>
      <c r="O844">
        <v>1573492</v>
      </c>
    </row>
    <row r="845" spans="1:15" x14ac:dyDescent="0.25">
      <c r="A845">
        <v>844</v>
      </c>
      <c r="B845">
        <v>19</v>
      </c>
      <c r="C845">
        <v>30</v>
      </c>
      <c r="D845">
        <v>0</v>
      </c>
      <c r="E845">
        <v>5</v>
      </c>
      <c r="F845">
        <v>0</v>
      </c>
      <c r="G845">
        <v>0</v>
      </c>
      <c r="H845">
        <v>0</v>
      </c>
      <c r="I845">
        <v>337.20204660000002</v>
      </c>
      <c r="J845">
        <v>5174616</v>
      </c>
      <c r="K845">
        <v>6107629</v>
      </c>
      <c r="L845">
        <v>5429143</v>
      </c>
      <c r="M845">
        <v>10250370</v>
      </c>
      <c r="N845">
        <v>11819026</v>
      </c>
      <c r="O845">
        <v>9818252</v>
      </c>
    </row>
    <row r="846" spans="1:15" x14ac:dyDescent="0.25">
      <c r="A846">
        <v>845</v>
      </c>
      <c r="B846">
        <v>19</v>
      </c>
      <c r="C846">
        <v>30</v>
      </c>
      <c r="D846">
        <v>0</v>
      </c>
      <c r="E846">
        <v>6</v>
      </c>
      <c r="F846">
        <v>0</v>
      </c>
      <c r="G846">
        <v>0</v>
      </c>
      <c r="H846">
        <v>0</v>
      </c>
      <c r="I846">
        <v>353.19696119999998</v>
      </c>
      <c r="J846">
        <v>9701397</v>
      </c>
      <c r="K846">
        <v>10568068</v>
      </c>
      <c r="L846">
        <v>10298496</v>
      </c>
      <c r="M846">
        <v>16704034</v>
      </c>
      <c r="N846">
        <v>19382387</v>
      </c>
      <c r="O846">
        <v>16105870</v>
      </c>
    </row>
    <row r="847" spans="1:15" x14ac:dyDescent="0.25">
      <c r="A847">
        <v>846</v>
      </c>
      <c r="B847">
        <v>19</v>
      </c>
      <c r="C847">
        <v>30</v>
      </c>
      <c r="D847">
        <v>0</v>
      </c>
      <c r="E847">
        <v>7</v>
      </c>
      <c r="F847">
        <v>0</v>
      </c>
      <c r="G847">
        <v>0</v>
      </c>
      <c r="H847">
        <v>0</v>
      </c>
      <c r="I847">
        <v>369.19187579999999</v>
      </c>
      <c r="J847">
        <v>15345490</v>
      </c>
      <c r="K847">
        <v>16442091</v>
      </c>
      <c r="L847">
        <v>15021912</v>
      </c>
      <c r="M847">
        <v>25064764</v>
      </c>
      <c r="N847">
        <v>26514148</v>
      </c>
      <c r="O847">
        <v>23647199</v>
      </c>
    </row>
    <row r="848" spans="1:15" x14ac:dyDescent="0.25">
      <c r="A848">
        <v>847</v>
      </c>
      <c r="B848">
        <v>19</v>
      </c>
      <c r="C848">
        <v>30</v>
      </c>
      <c r="D848">
        <v>0</v>
      </c>
      <c r="E848">
        <v>8</v>
      </c>
      <c r="F848">
        <v>0</v>
      </c>
      <c r="G848">
        <v>0</v>
      </c>
      <c r="H848">
        <v>0</v>
      </c>
      <c r="I848">
        <v>385.18679040000001</v>
      </c>
      <c r="J848">
        <v>13716854</v>
      </c>
      <c r="K848">
        <v>13628150</v>
      </c>
      <c r="L848">
        <v>12841077</v>
      </c>
      <c r="M848">
        <v>21304923</v>
      </c>
      <c r="N848">
        <v>22111220</v>
      </c>
      <c r="O848">
        <v>19444712</v>
      </c>
    </row>
    <row r="849" spans="1:15" x14ac:dyDescent="0.25">
      <c r="A849">
        <v>848</v>
      </c>
      <c r="B849">
        <v>19</v>
      </c>
      <c r="C849">
        <v>30</v>
      </c>
      <c r="D849">
        <v>0</v>
      </c>
      <c r="E849">
        <v>9</v>
      </c>
      <c r="F849">
        <v>0</v>
      </c>
      <c r="G849">
        <v>0</v>
      </c>
      <c r="H849">
        <v>0</v>
      </c>
      <c r="I849">
        <v>401.18170500000002</v>
      </c>
      <c r="J849">
        <v>10073257</v>
      </c>
      <c r="K849">
        <v>9690714</v>
      </c>
      <c r="L849">
        <v>8965129</v>
      </c>
      <c r="M849">
        <v>13263343</v>
      </c>
      <c r="N849">
        <v>12621841</v>
      </c>
      <c r="O849">
        <v>11963888</v>
      </c>
    </row>
    <row r="850" spans="1:15" x14ac:dyDescent="0.25">
      <c r="A850">
        <v>849</v>
      </c>
      <c r="B850">
        <v>19</v>
      </c>
      <c r="C850">
        <v>30</v>
      </c>
      <c r="D850">
        <v>0</v>
      </c>
      <c r="E850">
        <v>10</v>
      </c>
      <c r="F850">
        <v>0</v>
      </c>
      <c r="G850">
        <v>0</v>
      </c>
      <c r="H850">
        <v>0</v>
      </c>
      <c r="I850">
        <v>417.17661959999998</v>
      </c>
      <c r="J850">
        <v>5466197</v>
      </c>
      <c r="K850">
        <v>5752453</v>
      </c>
      <c r="L850">
        <v>5528352</v>
      </c>
      <c r="M850">
        <v>5962045</v>
      </c>
      <c r="N850">
        <v>6884468</v>
      </c>
      <c r="O850">
        <v>5605163</v>
      </c>
    </row>
    <row r="851" spans="1:15" x14ac:dyDescent="0.25">
      <c r="A851">
        <v>850</v>
      </c>
      <c r="B851">
        <v>19</v>
      </c>
      <c r="C851">
        <v>30</v>
      </c>
      <c r="D851">
        <v>0</v>
      </c>
      <c r="E851">
        <v>11</v>
      </c>
      <c r="F851">
        <v>0</v>
      </c>
      <c r="G851">
        <v>0</v>
      </c>
      <c r="H851">
        <v>0</v>
      </c>
      <c r="I851">
        <v>433.1715342</v>
      </c>
      <c r="J851">
        <v>1777485</v>
      </c>
      <c r="K851">
        <v>1767206</v>
      </c>
      <c r="L851">
        <v>2420659</v>
      </c>
      <c r="M851">
        <v>2253432</v>
      </c>
      <c r="N851">
        <v>1929992</v>
      </c>
      <c r="O851">
        <v>1800248</v>
      </c>
    </row>
    <row r="852" spans="1:15" x14ac:dyDescent="0.25">
      <c r="A852">
        <v>851</v>
      </c>
      <c r="B852">
        <v>19</v>
      </c>
      <c r="C852">
        <v>30</v>
      </c>
      <c r="D852">
        <v>0</v>
      </c>
      <c r="E852">
        <v>13</v>
      </c>
      <c r="F852">
        <v>0</v>
      </c>
      <c r="G852">
        <v>0</v>
      </c>
      <c r="H852">
        <v>0</v>
      </c>
      <c r="I852">
        <v>465.16136340000003</v>
      </c>
      <c r="J852" t="s">
        <v>14</v>
      </c>
      <c r="K852" t="s">
        <v>14</v>
      </c>
      <c r="L852" t="s">
        <v>14</v>
      </c>
      <c r="M852">
        <v>2112163</v>
      </c>
      <c r="N852">
        <v>1650990</v>
      </c>
      <c r="O852">
        <v>1739276</v>
      </c>
    </row>
    <row r="853" spans="1:15" x14ac:dyDescent="0.25">
      <c r="A853">
        <v>852</v>
      </c>
      <c r="B853">
        <v>19</v>
      </c>
      <c r="C853">
        <v>30</v>
      </c>
      <c r="D853">
        <v>0</v>
      </c>
      <c r="E853">
        <v>14</v>
      </c>
      <c r="F853">
        <v>0</v>
      </c>
      <c r="G853">
        <v>0</v>
      </c>
      <c r="H853">
        <v>0</v>
      </c>
      <c r="I853">
        <v>481.15627799999999</v>
      </c>
      <c r="J853" t="s">
        <v>14</v>
      </c>
      <c r="K853" t="s">
        <v>14</v>
      </c>
      <c r="L853" t="s">
        <v>14</v>
      </c>
      <c r="M853">
        <v>1917778</v>
      </c>
      <c r="N853">
        <v>1901054</v>
      </c>
      <c r="O853">
        <v>1955654</v>
      </c>
    </row>
    <row r="854" spans="1:15" x14ac:dyDescent="0.25">
      <c r="A854">
        <v>853</v>
      </c>
      <c r="B854">
        <v>19</v>
      </c>
      <c r="C854">
        <v>30</v>
      </c>
      <c r="D854">
        <v>0</v>
      </c>
      <c r="E854">
        <v>15</v>
      </c>
      <c r="F854">
        <v>0</v>
      </c>
      <c r="G854">
        <v>0</v>
      </c>
      <c r="H854">
        <v>0</v>
      </c>
      <c r="I854">
        <v>497.1511926</v>
      </c>
      <c r="J854">
        <v>2321068</v>
      </c>
      <c r="K854">
        <v>2221454</v>
      </c>
      <c r="L854">
        <v>2092641</v>
      </c>
      <c r="M854">
        <v>2227195</v>
      </c>
      <c r="N854">
        <v>1958503</v>
      </c>
      <c r="O854">
        <v>1623296</v>
      </c>
    </row>
    <row r="855" spans="1:15" x14ac:dyDescent="0.25">
      <c r="A855">
        <v>854</v>
      </c>
      <c r="B855">
        <v>19</v>
      </c>
      <c r="C855">
        <v>30</v>
      </c>
      <c r="D855">
        <v>0</v>
      </c>
      <c r="E855">
        <v>16</v>
      </c>
      <c r="F855">
        <v>0</v>
      </c>
      <c r="G855">
        <v>0</v>
      </c>
      <c r="H855">
        <v>0</v>
      </c>
      <c r="I855">
        <v>513.14610719999996</v>
      </c>
      <c r="J855">
        <v>4005425</v>
      </c>
      <c r="K855">
        <v>3979569</v>
      </c>
      <c r="L855">
        <v>3403720</v>
      </c>
      <c r="M855">
        <v>3528859</v>
      </c>
      <c r="N855">
        <v>3800753</v>
      </c>
      <c r="O855">
        <v>2960511</v>
      </c>
    </row>
    <row r="856" spans="1:15" x14ac:dyDescent="0.25">
      <c r="A856">
        <v>855</v>
      </c>
      <c r="B856">
        <v>19</v>
      </c>
      <c r="C856">
        <v>30</v>
      </c>
      <c r="D856">
        <v>0</v>
      </c>
      <c r="E856">
        <v>17</v>
      </c>
      <c r="F856">
        <v>0</v>
      </c>
      <c r="G856">
        <v>0</v>
      </c>
      <c r="H856">
        <v>0</v>
      </c>
      <c r="I856">
        <v>529.14102179999998</v>
      </c>
      <c r="J856">
        <v>2253531</v>
      </c>
      <c r="K856">
        <v>2165287</v>
      </c>
      <c r="L856">
        <v>1905527</v>
      </c>
      <c r="M856" t="s">
        <v>14</v>
      </c>
      <c r="N856" t="s">
        <v>14</v>
      </c>
      <c r="O856" t="s">
        <v>14</v>
      </c>
    </row>
    <row r="857" spans="1:15" x14ac:dyDescent="0.25">
      <c r="A857">
        <v>856</v>
      </c>
      <c r="B857">
        <v>19</v>
      </c>
      <c r="C857">
        <v>30</v>
      </c>
      <c r="D857">
        <v>2</v>
      </c>
      <c r="E857">
        <v>12</v>
      </c>
      <c r="F857">
        <v>0</v>
      </c>
      <c r="G857">
        <v>0</v>
      </c>
      <c r="H857">
        <v>0</v>
      </c>
      <c r="I857">
        <v>477.17259680000001</v>
      </c>
      <c r="J857">
        <v>2310175</v>
      </c>
      <c r="K857">
        <v>1944117</v>
      </c>
      <c r="L857">
        <v>1912965</v>
      </c>
      <c r="M857">
        <v>3345123</v>
      </c>
      <c r="N857">
        <v>4686226</v>
      </c>
      <c r="O857">
        <v>2605729</v>
      </c>
    </row>
    <row r="858" spans="1:15" x14ac:dyDescent="0.25">
      <c r="A858">
        <v>857</v>
      </c>
      <c r="B858">
        <v>19</v>
      </c>
      <c r="C858">
        <v>30</v>
      </c>
      <c r="D858">
        <v>4</v>
      </c>
      <c r="E858">
        <v>6</v>
      </c>
      <c r="F858">
        <v>0</v>
      </c>
      <c r="G858">
        <v>0</v>
      </c>
      <c r="H858">
        <v>0</v>
      </c>
      <c r="I858">
        <v>409.20925720000002</v>
      </c>
      <c r="J858" t="s">
        <v>14</v>
      </c>
      <c r="K858" t="s">
        <v>14</v>
      </c>
      <c r="L858" t="s">
        <v>14</v>
      </c>
      <c r="M858">
        <v>2817689</v>
      </c>
      <c r="N858">
        <v>2812728</v>
      </c>
      <c r="O858">
        <v>2646429</v>
      </c>
    </row>
    <row r="859" spans="1:15" x14ac:dyDescent="0.25">
      <c r="A859">
        <v>858</v>
      </c>
      <c r="B859">
        <v>19</v>
      </c>
      <c r="C859">
        <v>30</v>
      </c>
      <c r="D859">
        <v>4</v>
      </c>
      <c r="E859">
        <v>7</v>
      </c>
      <c r="F859">
        <v>0</v>
      </c>
      <c r="G859">
        <v>0</v>
      </c>
      <c r="H859">
        <v>0</v>
      </c>
      <c r="I859">
        <v>425.20417179999998</v>
      </c>
      <c r="J859">
        <v>2769036</v>
      </c>
      <c r="K859">
        <v>2144339</v>
      </c>
      <c r="L859">
        <v>2354172</v>
      </c>
      <c r="M859">
        <v>3907676</v>
      </c>
      <c r="N859">
        <v>4076606</v>
      </c>
      <c r="O859">
        <v>3606828</v>
      </c>
    </row>
    <row r="860" spans="1:15" x14ac:dyDescent="0.25">
      <c r="A860">
        <v>859</v>
      </c>
      <c r="B860">
        <v>19</v>
      </c>
      <c r="C860">
        <v>30</v>
      </c>
      <c r="D860">
        <v>4</v>
      </c>
      <c r="E860">
        <v>8</v>
      </c>
      <c r="F860">
        <v>0</v>
      </c>
      <c r="G860">
        <v>0</v>
      </c>
      <c r="H860">
        <v>0</v>
      </c>
      <c r="I860">
        <v>441.1990864</v>
      </c>
      <c r="J860">
        <v>2471227</v>
      </c>
      <c r="K860">
        <v>2059619</v>
      </c>
      <c r="L860">
        <v>2156726</v>
      </c>
      <c r="M860">
        <v>3471371</v>
      </c>
      <c r="N860">
        <v>3538243</v>
      </c>
      <c r="O860">
        <v>2963159</v>
      </c>
    </row>
    <row r="861" spans="1:15" x14ac:dyDescent="0.25">
      <c r="A861">
        <v>860</v>
      </c>
      <c r="B861">
        <v>19</v>
      </c>
      <c r="C861">
        <v>30</v>
      </c>
      <c r="D861">
        <v>4</v>
      </c>
      <c r="E861">
        <v>9</v>
      </c>
      <c r="F861">
        <v>0</v>
      </c>
      <c r="G861">
        <v>0</v>
      </c>
      <c r="H861">
        <v>0</v>
      </c>
      <c r="I861">
        <v>457.19400100000001</v>
      </c>
      <c r="J861">
        <v>2571138</v>
      </c>
      <c r="K861">
        <v>2237374</v>
      </c>
      <c r="L861">
        <v>1753240</v>
      </c>
      <c r="M861">
        <v>2601894</v>
      </c>
      <c r="N861">
        <v>2143207</v>
      </c>
      <c r="O861">
        <v>1947445</v>
      </c>
    </row>
    <row r="862" spans="1:15" x14ac:dyDescent="0.25">
      <c r="A862">
        <v>861</v>
      </c>
      <c r="B862">
        <v>19</v>
      </c>
      <c r="C862">
        <v>31</v>
      </c>
      <c r="D862">
        <v>0</v>
      </c>
      <c r="E862">
        <v>6</v>
      </c>
      <c r="F862">
        <v>0</v>
      </c>
      <c r="G862">
        <v>1</v>
      </c>
      <c r="H862">
        <v>0</v>
      </c>
      <c r="I862">
        <v>385.17854770000002</v>
      </c>
      <c r="J862" t="s">
        <v>14</v>
      </c>
      <c r="K862" t="s">
        <v>14</v>
      </c>
      <c r="L862" t="s">
        <v>14</v>
      </c>
      <c r="M862">
        <v>1829209</v>
      </c>
      <c r="N862">
        <v>3213298</v>
      </c>
      <c r="O862">
        <v>1894886</v>
      </c>
    </row>
    <row r="863" spans="1:15" x14ac:dyDescent="0.25">
      <c r="A863">
        <v>862</v>
      </c>
      <c r="B863">
        <v>19</v>
      </c>
      <c r="C863">
        <v>31</v>
      </c>
      <c r="D863">
        <v>0</v>
      </c>
      <c r="E863">
        <v>8</v>
      </c>
      <c r="F863">
        <v>0</v>
      </c>
      <c r="G863">
        <v>1</v>
      </c>
      <c r="H863">
        <v>0</v>
      </c>
      <c r="I863">
        <v>417.1683769</v>
      </c>
      <c r="J863" t="s">
        <v>14</v>
      </c>
      <c r="K863" t="s">
        <v>14</v>
      </c>
      <c r="L863" t="s">
        <v>14</v>
      </c>
      <c r="M863">
        <v>1684541</v>
      </c>
      <c r="N863">
        <v>1758324</v>
      </c>
      <c r="O863">
        <v>2114604</v>
      </c>
    </row>
    <row r="864" spans="1:15" x14ac:dyDescent="0.25">
      <c r="A864">
        <v>863</v>
      </c>
      <c r="B864">
        <v>19</v>
      </c>
      <c r="C864">
        <v>31</v>
      </c>
      <c r="D864">
        <v>3</v>
      </c>
      <c r="E864">
        <v>6</v>
      </c>
      <c r="F864">
        <v>0</v>
      </c>
      <c r="G864">
        <v>0</v>
      </c>
      <c r="H864">
        <v>0</v>
      </c>
      <c r="I864">
        <v>396.21400820000002</v>
      </c>
      <c r="J864">
        <v>1900809</v>
      </c>
      <c r="K864">
        <v>2349186</v>
      </c>
      <c r="L864">
        <v>2154307</v>
      </c>
      <c r="M864">
        <v>3956517</v>
      </c>
      <c r="N864">
        <v>3967244</v>
      </c>
      <c r="O864">
        <v>3796912</v>
      </c>
    </row>
    <row r="865" spans="1:15" x14ac:dyDescent="0.25">
      <c r="A865">
        <v>864</v>
      </c>
      <c r="B865">
        <v>19</v>
      </c>
      <c r="C865">
        <v>31</v>
      </c>
      <c r="D865">
        <v>3</v>
      </c>
      <c r="E865">
        <v>7</v>
      </c>
      <c r="F865">
        <v>0</v>
      </c>
      <c r="G865">
        <v>0</v>
      </c>
      <c r="H865">
        <v>0</v>
      </c>
      <c r="I865">
        <v>412.20892279999998</v>
      </c>
      <c r="J865">
        <v>2064481</v>
      </c>
      <c r="K865">
        <v>2103288</v>
      </c>
      <c r="L865">
        <v>1591306</v>
      </c>
      <c r="M865">
        <v>3272460</v>
      </c>
      <c r="N865">
        <v>3809762</v>
      </c>
      <c r="O865">
        <v>2854314</v>
      </c>
    </row>
    <row r="866" spans="1:15" x14ac:dyDescent="0.25">
      <c r="A866">
        <v>865</v>
      </c>
      <c r="B866">
        <v>19</v>
      </c>
      <c r="C866">
        <v>31</v>
      </c>
      <c r="D866">
        <v>3</v>
      </c>
      <c r="E866">
        <v>8</v>
      </c>
      <c r="F866">
        <v>0</v>
      </c>
      <c r="G866">
        <v>0</v>
      </c>
      <c r="H866">
        <v>0</v>
      </c>
      <c r="I866">
        <v>428.2038374</v>
      </c>
      <c r="J866">
        <v>2653558</v>
      </c>
      <c r="K866">
        <v>2312698</v>
      </c>
      <c r="L866">
        <v>2410300</v>
      </c>
      <c r="M866">
        <v>3187645</v>
      </c>
      <c r="N866">
        <v>3533281</v>
      </c>
      <c r="O866">
        <v>2555428</v>
      </c>
    </row>
    <row r="867" spans="1:15" x14ac:dyDescent="0.25">
      <c r="A867">
        <v>866</v>
      </c>
      <c r="B867">
        <v>19</v>
      </c>
      <c r="C867">
        <v>31</v>
      </c>
      <c r="D867">
        <v>3</v>
      </c>
      <c r="E867">
        <v>12</v>
      </c>
      <c r="F867">
        <v>0</v>
      </c>
      <c r="G867">
        <v>0</v>
      </c>
      <c r="H867">
        <v>0</v>
      </c>
      <c r="I867">
        <v>492.1834958</v>
      </c>
      <c r="J867">
        <v>9633206</v>
      </c>
      <c r="K867">
        <v>9188114</v>
      </c>
      <c r="L867">
        <v>8582695</v>
      </c>
      <c r="M867">
        <v>14294288</v>
      </c>
      <c r="N867">
        <v>15351702</v>
      </c>
      <c r="O867">
        <v>11049917</v>
      </c>
    </row>
    <row r="868" spans="1:15" x14ac:dyDescent="0.25">
      <c r="A868">
        <v>867</v>
      </c>
      <c r="B868">
        <v>19</v>
      </c>
      <c r="C868">
        <v>31</v>
      </c>
      <c r="D868">
        <v>3</v>
      </c>
      <c r="E868">
        <v>13</v>
      </c>
      <c r="F868">
        <v>0</v>
      </c>
      <c r="G868">
        <v>0</v>
      </c>
      <c r="H868">
        <v>0</v>
      </c>
      <c r="I868">
        <v>508.17841040000002</v>
      </c>
      <c r="J868">
        <v>2890011</v>
      </c>
      <c r="K868">
        <v>2325174</v>
      </c>
      <c r="L868">
        <v>2550085</v>
      </c>
      <c r="M868" t="s">
        <v>14</v>
      </c>
      <c r="N868" t="s">
        <v>14</v>
      </c>
      <c r="O868" t="s">
        <v>14</v>
      </c>
    </row>
    <row r="869" spans="1:15" x14ac:dyDescent="0.25">
      <c r="A869">
        <v>868</v>
      </c>
      <c r="B869">
        <v>19</v>
      </c>
      <c r="C869">
        <v>31</v>
      </c>
      <c r="D869">
        <v>5</v>
      </c>
      <c r="E869">
        <v>8</v>
      </c>
      <c r="F869">
        <v>0</v>
      </c>
      <c r="G869">
        <v>0</v>
      </c>
      <c r="H869">
        <v>0</v>
      </c>
      <c r="I869">
        <v>456.20998539999999</v>
      </c>
      <c r="J869">
        <v>1893348</v>
      </c>
      <c r="K869">
        <v>1679341</v>
      </c>
      <c r="L869">
        <v>2129644</v>
      </c>
      <c r="M869">
        <v>3105241</v>
      </c>
      <c r="N869">
        <v>3343885</v>
      </c>
      <c r="O869">
        <v>2361203</v>
      </c>
    </row>
    <row r="870" spans="1:15" x14ac:dyDescent="0.25">
      <c r="A870">
        <v>869</v>
      </c>
      <c r="B870">
        <v>19</v>
      </c>
      <c r="C870">
        <v>32</v>
      </c>
      <c r="D870">
        <v>0</v>
      </c>
      <c r="E870">
        <v>3</v>
      </c>
      <c r="F870">
        <v>1</v>
      </c>
      <c r="G870">
        <v>0</v>
      </c>
      <c r="H870">
        <v>0</v>
      </c>
      <c r="I870">
        <v>339.1999381</v>
      </c>
      <c r="J870">
        <v>6083410</v>
      </c>
      <c r="K870">
        <v>5241780</v>
      </c>
      <c r="L870">
        <v>6489475</v>
      </c>
      <c r="M870">
        <v>11840139</v>
      </c>
      <c r="N870">
        <v>15888877</v>
      </c>
      <c r="O870">
        <v>12051075</v>
      </c>
    </row>
    <row r="871" spans="1:15" x14ac:dyDescent="0.25">
      <c r="A871">
        <v>870</v>
      </c>
      <c r="B871">
        <v>19</v>
      </c>
      <c r="C871">
        <v>32</v>
      </c>
      <c r="D871">
        <v>0</v>
      </c>
      <c r="E871">
        <v>5</v>
      </c>
      <c r="F871">
        <v>0</v>
      </c>
      <c r="G871">
        <v>0</v>
      </c>
      <c r="H871">
        <v>0</v>
      </c>
      <c r="I871">
        <v>339.21769660000001</v>
      </c>
      <c r="J871">
        <v>2155351</v>
      </c>
      <c r="K871">
        <v>2303416</v>
      </c>
      <c r="L871">
        <v>2179464</v>
      </c>
      <c r="M871">
        <v>3831952</v>
      </c>
      <c r="N871">
        <v>4778481</v>
      </c>
      <c r="O871">
        <v>4911752</v>
      </c>
    </row>
    <row r="872" spans="1:15" x14ac:dyDescent="0.25">
      <c r="A872">
        <v>871</v>
      </c>
      <c r="B872">
        <v>19</v>
      </c>
      <c r="C872">
        <v>32</v>
      </c>
      <c r="D872">
        <v>0</v>
      </c>
      <c r="E872">
        <v>6</v>
      </c>
      <c r="F872">
        <v>0</v>
      </c>
      <c r="G872">
        <v>0</v>
      </c>
      <c r="H872">
        <v>0</v>
      </c>
      <c r="I872">
        <v>355.21261120000003</v>
      </c>
      <c r="J872">
        <v>5043934</v>
      </c>
      <c r="K872">
        <v>6634412</v>
      </c>
      <c r="L872">
        <v>5970647</v>
      </c>
      <c r="M872">
        <v>11048071</v>
      </c>
      <c r="N872">
        <v>11971258</v>
      </c>
      <c r="O872">
        <v>10933212</v>
      </c>
    </row>
    <row r="873" spans="1:15" x14ac:dyDescent="0.25">
      <c r="A873">
        <v>872</v>
      </c>
      <c r="B873">
        <v>19</v>
      </c>
      <c r="C873">
        <v>32</v>
      </c>
      <c r="D873">
        <v>0</v>
      </c>
      <c r="E873">
        <v>7</v>
      </c>
      <c r="F873">
        <v>0</v>
      </c>
      <c r="G873">
        <v>0</v>
      </c>
      <c r="H873">
        <v>0</v>
      </c>
      <c r="I873">
        <v>371.20752579999998</v>
      </c>
      <c r="J873">
        <v>12020299</v>
      </c>
      <c r="K873">
        <v>12823829</v>
      </c>
      <c r="L873">
        <v>12257709</v>
      </c>
      <c r="M873">
        <v>22517651</v>
      </c>
      <c r="N873">
        <v>23528753</v>
      </c>
      <c r="O873">
        <v>21964312</v>
      </c>
    </row>
    <row r="874" spans="1:15" x14ac:dyDescent="0.25">
      <c r="A874">
        <v>873</v>
      </c>
      <c r="B874">
        <v>19</v>
      </c>
      <c r="C874">
        <v>32</v>
      </c>
      <c r="D874">
        <v>0</v>
      </c>
      <c r="E874">
        <v>8</v>
      </c>
      <c r="F874">
        <v>0</v>
      </c>
      <c r="G874">
        <v>0</v>
      </c>
      <c r="H874">
        <v>0</v>
      </c>
      <c r="I874">
        <v>387.2024404</v>
      </c>
      <c r="J874">
        <v>14909409</v>
      </c>
      <c r="K874">
        <v>15496376</v>
      </c>
      <c r="L874">
        <v>15780428</v>
      </c>
      <c r="M874">
        <v>30160946</v>
      </c>
      <c r="N874">
        <v>28743123</v>
      </c>
      <c r="O874">
        <v>27727252</v>
      </c>
    </row>
    <row r="875" spans="1:15" x14ac:dyDescent="0.25">
      <c r="A875">
        <v>874</v>
      </c>
      <c r="B875">
        <v>19</v>
      </c>
      <c r="C875">
        <v>32</v>
      </c>
      <c r="D875">
        <v>0</v>
      </c>
      <c r="E875">
        <v>9</v>
      </c>
      <c r="F875">
        <v>0</v>
      </c>
      <c r="G875">
        <v>0</v>
      </c>
      <c r="H875">
        <v>0</v>
      </c>
      <c r="I875">
        <v>403.19735500000002</v>
      </c>
      <c r="J875">
        <v>6712778</v>
      </c>
      <c r="K875">
        <v>7739210</v>
      </c>
      <c r="L875">
        <v>6898921</v>
      </c>
      <c r="M875">
        <v>10040018</v>
      </c>
      <c r="N875">
        <v>9394448</v>
      </c>
      <c r="O875">
        <v>10426007</v>
      </c>
    </row>
    <row r="876" spans="1:15" x14ac:dyDescent="0.25">
      <c r="A876">
        <v>875</v>
      </c>
      <c r="B876">
        <v>19</v>
      </c>
      <c r="C876">
        <v>32</v>
      </c>
      <c r="D876">
        <v>0</v>
      </c>
      <c r="E876">
        <v>10</v>
      </c>
      <c r="F876">
        <v>0</v>
      </c>
      <c r="G876">
        <v>0</v>
      </c>
      <c r="H876">
        <v>0</v>
      </c>
      <c r="I876">
        <v>419.19226959999997</v>
      </c>
      <c r="J876">
        <v>3607568</v>
      </c>
      <c r="K876">
        <v>2896534</v>
      </c>
      <c r="L876">
        <v>3395833</v>
      </c>
      <c r="M876">
        <v>4244772</v>
      </c>
      <c r="N876">
        <v>3911301</v>
      </c>
      <c r="O876">
        <v>4159179</v>
      </c>
    </row>
    <row r="877" spans="1:15" x14ac:dyDescent="0.25">
      <c r="A877">
        <v>876</v>
      </c>
      <c r="B877">
        <v>19</v>
      </c>
      <c r="C877">
        <v>32</v>
      </c>
      <c r="D877">
        <v>0</v>
      </c>
      <c r="E877">
        <v>11</v>
      </c>
      <c r="F877">
        <v>0</v>
      </c>
      <c r="G877">
        <v>0</v>
      </c>
      <c r="H877">
        <v>0</v>
      </c>
      <c r="I877">
        <v>435.18718419999999</v>
      </c>
      <c r="J877">
        <v>2314324</v>
      </c>
      <c r="K877">
        <v>2048703</v>
      </c>
      <c r="L877">
        <v>1804543</v>
      </c>
      <c r="M877">
        <v>3132388</v>
      </c>
      <c r="N877">
        <v>2817695</v>
      </c>
      <c r="O877">
        <v>2610531</v>
      </c>
    </row>
    <row r="878" spans="1:15" x14ac:dyDescent="0.25">
      <c r="A878">
        <v>877</v>
      </c>
      <c r="B878">
        <v>19</v>
      </c>
      <c r="C878">
        <v>32</v>
      </c>
      <c r="D878">
        <v>0</v>
      </c>
      <c r="E878">
        <v>13</v>
      </c>
      <c r="F878">
        <v>0</v>
      </c>
      <c r="G878">
        <v>0</v>
      </c>
      <c r="H878">
        <v>0</v>
      </c>
      <c r="I878">
        <v>467.17701340000002</v>
      </c>
      <c r="J878" t="s">
        <v>14</v>
      </c>
      <c r="K878" t="s">
        <v>14</v>
      </c>
      <c r="L878" t="s">
        <v>14</v>
      </c>
      <c r="M878">
        <v>2038412</v>
      </c>
      <c r="N878">
        <v>2048290</v>
      </c>
      <c r="O878">
        <v>1662969</v>
      </c>
    </row>
    <row r="879" spans="1:15" x14ac:dyDescent="0.25">
      <c r="A879">
        <v>878</v>
      </c>
      <c r="B879">
        <v>19</v>
      </c>
      <c r="C879">
        <v>32</v>
      </c>
      <c r="D879">
        <v>0</v>
      </c>
      <c r="E879">
        <v>14</v>
      </c>
      <c r="F879">
        <v>0</v>
      </c>
      <c r="G879">
        <v>0</v>
      </c>
      <c r="H879">
        <v>0</v>
      </c>
      <c r="I879">
        <v>483.17192799999998</v>
      </c>
      <c r="J879">
        <v>1666676</v>
      </c>
      <c r="K879">
        <v>1847401</v>
      </c>
      <c r="L879">
        <v>1942567</v>
      </c>
      <c r="M879">
        <v>2964375</v>
      </c>
      <c r="N879">
        <v>2847294</v>
      </c>
      <c r="O879">
        <v>1929642</v>
      </c>
    </row>
    <row r="880" spans="1:15" x14ac:dyDescent="0.25">
      <c r="A880">
        <v>879</v>
      </c>
      <c r="B880">
        <v>19</v>
      </c>
      <c r="C880">
        <v>32</v>
      </c>
      <c r="D880">
        <v>0</v>
      </c>
      <c r="E880">
        <v>15</v>
      </c>
      <c r="F880">
        <v>0</v>
      </c>
      <c r="G880">
        <v>0</v>
      </c>
      <c r="H880">
        <v>0</v>
      </c>
      <c r="I880">
        <v>499.1668426</v>
      </c>
      <c r="J880">
        <v>3698457</v>
      </c>
      <c r="K880">
        <v>3109827</v>
      </c>
      <c r="L880">
        <v>3310209</v>
      </c>
      <c r="M880">
        <v>3281499</v>
      </c>
      <c r="N880">
        <v>3434684</v>
      </c>
      <c r="O880">
        <v>3223938</v>
      </c>
    </row>
    <row r="881" spans="1:15" x14ac:dyDescent="0.25">
      <c r="A881">
        <v>880</v>
      </c>
      <c r="B881">
        <v>19</v>
      </c>
      <c r="C881">
        <v>32</v>
      </c>
      <c r="D881">
        <v>0</v>
      </c>
      <c r="E881">
        <v>16</v>
      </c>
      <c r="F881">
        <v>0</v>
      </c>
      <c r="G881">
        <v>0</v>
      </c>
      <c r="H881">
        <v>0</v>
      </c>
      <c r="I881">
        <v>515.16175720000001</v>
      </c>
      <c r="J881">
        <v>4129436</v>
      </c>
      <c r="K881">
        <v>4522335</v>
      </c>
      <c r="L881">
        <v>4089855</v>
      </c>
      <c r="M881">
        <v>3314901</v>
      </c>
      <c r="N881">
        <v>3813090</v>
      </c>
      <c r="O881">
        <v>2518729</v>
      </c>
    </row>
    <row r="882" spans="1:15" x14ac:dyDescent="0.25">
      <c r="A882">
        <v>881</v>
      </c>
      <c r="B882">
        <v>19</v>
      </c>
      <c r="C882">
        <v>32</v>
      </c>
      <c r="D882">
        <v>0</v>
      </c>
      <c r="E882">
        <v>17</v>
      </c>
      <c r="F882">
        <v>0</v>
      </c>
      <c r="G882">
        <v>0</v>
      </c>
      <c r="H882">
        <v>0</v>
      </c>
      <c r="I882">
        <v>531.15667180000003</v>
      </c>
      <c r="J882">
        <v>1905428</v>
      </c>
      <c r="K882">
        <v>1745970</v>
      </c>
      <c r="L882">
        <v>1613735</v>
      </c>
      <c r="M882" t="s">
        <v>14</v>
      </c>
      <c r="N882" t="s">
        <v>14</v>
      </c>
      <c r="O882" t="s">
        <v>14</v>
      </c>
    </row>
    <row r="883" spans="1:15" x14ac:dyDescent="0.25">
      <c r="A883">
        <v>882</v>
      </c>
      <c r="B883">
        <v>19</v>
      </c>
      <c r="C883">
        <v>32</v>
      </c>
      <c r="D883">
        <v>4</v>
      </c>
      <c r="E883">
        <v>5</v>
      </c>
      <c r="F883">
        <v>0</v>
      </c>
      <c r="G883">
        <v>0</v>
      </c>
      <c r="H883">
        <v>0</v>
      </c>
      <c r="I883">
        <v>395.2299926</v>
      </c>
      <c r="J883" t="s">
        <v>14</v>
      </c>
      <c r="K883" t="s">
        <v>14</v>
      </c>
      <c r="L883" t="s">
        <v>14</v>
      </c>
      <c r="M883">
        <v>1917056</v>
      </c>
      <c r="N883">
        <v>2181469</v>
      </c>
      <c r="O883">
        <v>1674276</v>
      </c>
    </row>
    <row r="884" spans="1:15" x14ac:dyDescent="0.25">
      <c r="A884">
        <v>883</v>
      </c>
      <c r="B884">
        <v>19</v>
      </c>
      <c r="C884">
        <v>32</v>
      </c>
      <c r="D884">
        <v>4</v>
      </c>
      <c r="E884">
        <v>6</v>
      </c>
      <c r="F884">
        <v>0</v>
      </c>
      <c r="G884">
        <v>0</v>
      </c>
      <c r="H884">
        <v>0</v>
      </c>
      <c r="I884">
        <v>411.22490720000002</v>
      </c>
      <c r="J884">
        <v>5129286</v>
      </c>
      <c r="K884">
        <v>5098954</v>
      </c>
      <c r="L884">
        <v>4590320</v>
      </c>
      <c r="M884">
        <v>8330478</v>
      </c>
      <c r="N884">
        <v>8962993</v>
      </c>
      <c r="O884">
        <v>8052654</v>
      </c>
    </row>
    <row r="885" spans="1:15" x14ac:dyDescent="0.25">
      <c r="A885">
        <v>884</v>
      </c>
      <c r="B885">
        <v>19</v>
      </c>
      <c r="C885">
        <v>32</v>
      </c>
      <c r="D885">
        <v>4</v>
      </c>
      <c r="E885">
        <v>7</v>
      </c>
      <c r="F885">
        <v>0</v>
      </c>
      <c r="G885">
        <v>0</v>
      </c>
      <c r="H885">
        <v>0</v>
      </c>
      <c r="I885">
        <v>427.21982179999998</v>
      </c>
      <c r="J885">
        <v>4720087</v>
      </c>
      <c r="K885">
        <v>4735515</v>
      </c>
      <c r="L885">
        <v>4434303</v>
      </c>
      <c r="M885">
        <v>8162293</v>
      </c>
      <c r="N885">
        <v>8119299</v>
      </c>
      <c r="O885">
        <v>6917246</v>
      </c>
    </row>
    <row r="886" spans="1:15" x14ac:dyDescent="0.25">
      <c r="A886">
        <v>885</v>
      </c>
      <c r="B886">
        <v>19</v>
      </c>
      <c r="C886">
        <v>32</v>
      </c>
      <c r="D886">
        <v>4</v>
      </c>
      <c r="E886">
        <v>8</v>
      </c>
      <c r="F886">
        <v>0</v>
      </c>
      <c r="G886">
        <v>0</v>
      </c>
      <c r="H886">
        <v>0</v>
      </c>
      <c r="I886">
        <v>443.21473639999999</v>
      </c>
      <c r="J886">
        <v>3995179</v>
      </c>
      <c r="K886">
        <v>3639014</v>
      </c>
      <c r="L886">
        <v>3702761</v>
      </c>
      <c r="M886">
        <v>4949866</v>
      </c>
      <c r="N886">
        <v>5140681</v>
      </c>
      <c r="O886">
        <v>4929024</v>
      </c>
    </row>
    <row r="887" spans="1:15" x14ac:dyDescent="0.25">
      <c r="A887">
        <v>886</v>
      </c>
      <c r="B887">
        <v>19</v>
      </c>
      <c r="C887">
        <v>33</v>
      </c>
      <c r="D887">
        <v>0</v>
      </c>
      <c r="E887">
        <v>17</v>
      </c>
      <c r="F887">
        <v>0</v>
      </c>
      <c r="G887">
        <v>1</v>
      </c>
      <c r="H887">
        <v>0</v>
      </c>
      <c r="I887">
        <v>563.13825829999996</v>
      </c>
      <c r="J887" t="s">
        <v>14</v>
      </c>
      <c r="K887" t="s">
        <v>14</v>
      </c>
      <c r="L887" t="s">
        <v>14</v>
      </c>
      <c r="M887">
        <v>1751394</v>
      </c>
      <c r="N887">
        <v>2788036</v>
      </c>
      <c r="O887">
        <v>2228172</v>
      </c>
    </row>
    <row r="888" spans="1:15" x14ac:dyDescent="0.25">
      <c r="A888">
        <v>887</v>
      </c>
      <c r="B888">
        <v>19</v>
      </c>
      <c r="C888">
        <v>33</v>
      </c>
      <c r="D888">
        <v>3</v>
      </c>
      <c r="E888">
        <v>7</v>
      </c>
      <c r="F888">
        <v>0</v>
      </c>
      <c r="G888">
        <v>0</v>
      </c>
      <c r="H888">
        <v>0</v>
      </c>
      <c r="I888">
        <v>414.22457279999998</v>
      </c>
      <c r="J888" t="s">
        <v>14</v>
      </c>
      <c r="K888" t="s">
        <v>14</v>
      </c>
      <c r="L888" t="s">
        <v>14</v>
      </c>
      <c r="M888">
        <v>2908980</v>
      </c>
      <c r="N888">
        <v>3345968</v>
      </c>
      <c r="O888">
        <v>2797451</v>
      </c>
    </row>
    <row r="889" spans="1:15" x14ac:dyDescent="0.25">
      <c r="A889">
        <v>888</v>
      </c>
      <c r="B889">
        <v>19</v>
      </c>
      <c r="C889">
        <v>33</v>
      </c>
      <c r="D889">
        <v>5</v>
      </c>
      <c r="E889">
        <v>7</v>
      </c>
      <c r="F889">
        <v>0</v>
      </c>
      <c r="G889">
        <v>0</v>
      </c>
      <c r="H889">
        <v>0</v>
      </c>
      <c r="I889">
        <v>442.23072079999997</v>
      </c>
      <c r="J889">
        <v>1903792</v>
      </c>
      <c r="K889">
        <v>1767715</v>
      </c>
      <c r="L889">
        <v>1586765</v>
      </c>
      <c r="M889">
        <v>2941881</v>
      </c>
      <c r="N889">
        <v>2948357</v>
      </c>
      <c r="O889">
        <v>2464872</v>
      </c>
    </row>
    <row r="890" spans="1:15" x14ac:dyDescent="0.25">
      <c r="A890">
        <v>889</v>
      </c>
      <c r="B890">
        <v>19</v>
      </c>
      <c r="C890">
        <v>33</v>
      </c>
      <c r="D890">
        <v>5</v>
      </c>
      <c r="E890">
        <v>8</v>
      </c>
      <c r="F890">
        <v>0</v>
      </c>
      <c r="G890">
        <v>0</v>
      </c>
      <c r="H890">
        <v>0</v>
      </c>
      <c r="I890">
        <v>458.22563539999999</v>
      </c>
      <c r="J890" t="s">
        <v>14</v>
      </c>
      <c r="K890" t="s">
        <v>14</v>
      </c>
      <c r="L890" t="s">
        <v>14</v>
      </c>
      <c r="M890">
        <v>1999733</v>
      </c>
      <c r="N890">
        <v>2251202</v>
      </c>
      <c r="O890">
        <v>1861882</v>
      </c>
    </row>
    <row r="891" spans="1:15" x14ac:dyDescent="0.25">
      <c r="A891">
        <v>890</v>
      </c>
      <c r="B891">
        <v>19</v>
      </c>
      <c r="C891">
        <v>34</v>
      </c>
      <c r="D891">
        <v>0</v>
      </c>
      <c r="E891">
        <v>5</v>
      </c>
      <c r="F891">
        <v>0</v>
      </c>
      <c r="G891">
        <v>0</v>
      </c>
      <c r="H891">
        <v>0</v>
      </c>
      <c r="I891">
        <v>341.2333466</v>
      </c>
      <c r="J891" t="s">
        <v>14</v>
      </c>
      <c r="K891" t="s">
        <v>14</v>
      </c>
      <c r="L891" t="s">
        <v>14</v>
      </c>
      <c r="M891">
        <v>3166379</v>
      </c>
      <c r="N891">
        <v>2996191</v>
      </c>
      <c r="O891">
        <v>2644112</v>
      </c>
    </row>
    <row r="892" spans="1:15" x14ac:dyDescent="0.25">
      <c r="A892">
        <v>891</v>
      </c>
      <c r="B892">
        <v>19</v>
      </c>
      <c r="C892">
        <v>34</v>
      </c>
      <c r="D892">
        <v>0</v>
      </c>
      <c r="E892">
        <v>6</v>
      </c>
      <c r="F892">
        <v>0</v>
      </c>
      <c r="G892">
        <v>0</v>
      </c>
      <c r="H892">
        <v>0</v>
      </c>
      <c r="I892">
        <v>357.22826120000002</v>
      </c>
      <c r="J892">
        <v>4754872</v>
      </c>
      <c r="K892">
        <v>5778906</v>
      </c>
      <c r="L892">
        <v>5594420</v>
      </c>
      <c r="M892">
        <v>11855600</v>
      </c>
      <c r="N892">
        <v>11656456</v>
      </c>
      <c r="O892">
        <v>11929134</v>
      </c>
    </row>
    <row r="893" spans="1:15" x14ac:dyDescent="0.25">
      <c r="A893">
        <v>892</v>
      </c>
      <c r="B893">
        <v>19</v>
      </c>
      <c r="C893">
        <v>34</v>
      </c>
      <c r="D893">
        <v>0</v>
      </c>
      <c r="E893">
        <v>7</v>
      </c>
      <c r="F893">
        <v>0</v>
      </c>
      <c r="G893">
        <v>0</v>
      </c>
      <c r="H893">
        <v>0</v>
      </c>
      <c r="I893">
        <v>373.22317579999998</v>
      </c>
      <c r="J893">
        <v>10894652</v>
      </c>
      <c r="K893">
        <v>11466552</v>
      </c>
      <c r="L893">
        <v>10339320</v>
      </c>
      <c r="M893">
        <v>21608928</v>
      </c>
      <c r="N893">
        <v>19801974</v>
      </c>
      <c r="O893">
        <v>23427142</v>
      </c>
    </row>
    <row r="894" spans="1:15" x14ac:dyDescent="0.25">
      <c r="A894">
        <v>893</v>
      </c>
      <c r="B894">
        <v>19</v>
      </c>
      <c r="C894">
        <v>34</v>
      </c>
      <c r="D894">
        <v>0</v>
      </c>
      <c r="E894">
        <v>8</v>
      </c>
      <c r="F894">
        <v>0</v>
      </c>
      <c r="G894">
        <v>0</v>
      </c>
      <c r="H894">
        <v>0</v>
      </c>
      <c r="I894">
        <v>389.21809039999999</v>
      </c>
      <c r="J894">
        <v>8188461</v>
      </c>
      <c r="K894">
        <v>9541222</v>
      </c>
      <c r="L894">
        <v>8098828</v>
      </c>
      <c r="M894">
        <v>15809008</v>
      </c>
      <c r="N894">
        <v>15464349</v>
      </c>
      <c r="O894">
        <v>14997285</v>
      </c>
    </row>
    <row r="895" spans="1:15" x14ac:dyDescent="0.25">
      <c r="A895">
        <v>894</v>
      </c>
      <c r="B895">
        <v>19</v>
      </c>
      <c r="C895">
        <v>34</v>
      </c>
      <c r="D895">
        <v>0</v>
      </c>
      <c r="E895">
        <v>8</v>
      </c>
      <c r="F895">
        <v>1</v>
      </c>
      <c r="G895">
        <v>0</v>
      </c>
      <c r="H895">
        <v>0</v>
      </c>
      <c r="I895">
        <v>421.19016110000001</v>
      </c>
      <c r="J895" t="s">
        <v>14</v>
      </c>
      <c r="K895" t="s">
        <v>14</v>
      </c>
      <c r="L895" t="s">
        <v>14</v>
      </c>
      <c r="M895">
        <v>3433717</v>
      </c>
      <c r="N895">
        <v>2634369</v>
      </c>
      <c r="O895">
        <v>3137108</v>
      </c>
    </row>
    <row r="896" spans="1:15" x14ac:dyDescent="0.25">
      <c r="A896">
        <v>895</v>
      </c>
      <c r="B896">
        <v>19</v>
      </c>
      <c r="C896">
        <v>34</v>
      </c>
      <c r="D896">
        <v>0</v>
      </c>
      <c r="E896">
        <v>9</v>
      </c>
      <c r="F896">
        <v>0</v>
      </c>
      <c r="G896">
        <v>0</v>
      </c>
      <c r="H896">
        <v>0</v>
      </c>
      <c r="I896">
        <v>405.21300500000001</v>
      </c>
      <c r="J896">
        <v>3866293</v>
      </c>
      <c r="K896">
        <v>4745241</v>
      </c>
      <c r="L896">
        <v>3977634</v>
      </c>
      <c r="M896">
        <v>6100878</v>
      </c>
      <c r="N896">
        <v>6078955</v>
      </c>
      <c r="O896">
        <v>5972757</v>
      </c>
    </row>
    <row r="897" spans="1:15" x14ac:dyDescent="0.25">
      <c r="A897">
        <v>896</v>
      </c>
      <c r="B897">
        <v>19</v>
      </c>
      <c r="C897">
        <v>34</v>
      </c>
      <c r="D897">
        <v>0</v>
      </c>
      <c r="E897">
        <v>9</v>
      </c>
      <c r="F897">
        <v>1</v>
      </c>
      <c r="G897">
        <v>0</v>
      </c>
      <c r="H897">
        <v>0</v>
      </c>
      <c r="I897">
        <v>437.18507570000003</v>
      </c>
      <c r="J897" t="s">
        <v>14</v>
      </c>
      <c r="K897" t="s">
        <v>14</v>
      </c>
      <c r="L897" t="s">
        <v>14</v>
      </c>
      <c r="M897">
        <v>2955083</v>
      </c>
      <c r="N897">
        <v>2294320</v>
      </c>
      <c r="O897">
        <v>2478731</v>
      </c>
    </row>
    <row r="898" spans="1:15" x14ac:dyDescent="0.25">
      <c r="A898">
        <v>897</v>
      </c>
      <c r="B898">
        <v>19</v>
      </c>
      <c r="C898">
        <v>34</v>
      </c>
      <c r="D898">
        <v>0</v>
      </c>
      <c r="E898">
        <v>10</v>
      </c>
      <c r="F898">
        <v>0</v>
      </c>
      <c r="G898">
        <v>0</v>
      </c>
      <c r="H898">
        <v>0</v>
      </c>
      <c r="I898">
        <v>421.20791960000003</v>
      </c>
      <c r="J898">
        <v>1693610</v>
      </c>
      <c r="K898">
        <v>1969554</v>
      </c>
      <c r="L898">
        <v>1594810</v>
      </c>
      <c r="M898" t="s">
        <v>14</v>
      </c>
      <c r="N898" t="s">
        <v>14</v>
      </c>
      <c r="O898" t="s">
        <v>14</v>
      </c>
    </row>
    <row r="899" spans="1:15" x14ac:dyDescent="0.25">
      <c r="A899">
        <v>898</v>
      </c>
      <c r="B899">
        <v>19</v>
      </c>
      <c r="C899">
        <v>34</v>
      </c>
      <c r="D899">
        <v>0</v>
      </c>
      <c r="E899">
        <v>13</v>
      </c>
      <c r="F899">
        <v>0</v>
      </c>
      <c r="G899">
        <v>0</v>
      </c>
      <c r="H899">
        <v>0</v>
      </c>
      <c r="I899">
        <v>469.19266340000001</v>
      </c>
      <c r="J899">
        <v>1909896</v>
      </c>
      <c r="K899">
        <v>1760345</v>
      </c>
      <c r="L899">
        <v>1697681</v>
      </c>
      <c r="M899">
        <v>3511939</v>
      </c>
      <c r="N899">
        <v>3877155</v>
      </c>
      <c r="O899">
        <v>2986489</v>
      </c>
    </row>
    <row r="900" spans="1:15" x14ac:dyDescent="0.25">
      <c r="A900">
        <v>899</v>
      </c>
      <c r="B900">
        <v>19</v>
      </c>
      <c r="C900">
        <v>34</v>
      </c>
      <c r="D900">
        <v>0</v>
      </c>
      <c r="E900">
        <v>14</v>
      </c>
      <c r="F900">
        <v>0</v>
      </c>
      <c r="G900">
        <v>0</v>
      </c>
      <c r="H900">
        <v>0</v>
      </c>
      <c r="I900">
        <v>485.18757799999997</v>
      </c>
      <c r="J900" t="s">
        <v>14</v>
      </c>
      <c r="K900" t="s">
        <v>14</v>
      </c>
      <c r="L900" t="s">
        <v>14</v>
      </c>
      <c r="M900">
        <v>2348002</v>
      </c>
      <c r="N900">
        <v>2166404</v>
      </c>
      <c r="O900">
        <v>1727510</v>
      </c>
    </row>
    <row r="901" spans="1:15" x14ac:dyDescent="0.25">
      <c r="A901">
        <v>900</v>
      </c>
      <c r="B901">
        <v>19</v>
      </c>
      <c r="C901">
        <v>34</v>
      </c>
      <c r="D901">
        <v>4</v>
      </c>
      <c r="E901">
        <v>5</v>
      </c>
      <c r="F901">
        <v>0</v>
      </c>
      <c r="G901">
        <v>0</v>
      </c>
      <c r="H901">
        <v>0</v>
      </c>
      <c r="I901">
        <v>397.2456426</v>
      </c>
      <c r="J901">
        <v>3068386</v>
      </c>
      <c r="K901">
        <v>3406888</v>
      </c>
      <c r="L901">
        <v>2936296</v>
      </c>
      <c r="M901">
        <v>6325195</v>
      </c>
      <c r="N901">
        <v>6545853</v>
      </c>
      <c r="O901">
        <v>5410874</v>
      </c>
    </row>
    <row r="902" spans="1:15" x14ac:dyDescent="0.25">
      <c r="A902">
        <v>901</v>
      </c>
      <c r="B902">
        <v>19</v>
      </c>
      <c r="C902">
        <v>34</v>
      </c>
      <c r="D902">
        <v>4</v>
      </c>
      <c r="E902">
        <v>6</v>
      </c>
      <c r="F902">
        <v>0</v>
      </c>
      <c r="G902">
        <v>0</v>
      </c>
      <c r="H902">
        <v>0</v>
      </c>
      <c r="I902">
        <v>413.24055720000001</v>
      </c>
      <c r="J902">
        <v>2921586</v>
      </c>
      <c r="K902">
        <v>2893858</v>
      </c>
      <c r="L902">
        <v>2630429</v>
      </c>
      <c r="M902">
        <v>4831524</v>
      </c>
      <c r="N902">
        <v>6242317</v>
      </c>
      <c r="O902">
        <v>4811678</v>
      </c>
    </row>
    <row r="903" spans="1:15" x14ac:dyDescent="0.25">
      <c r="A903">
        <v>902</v>
      </c>
      <c r="B903">
        <v>19</v>
      </c>
      <c r="C903">
        <v>34</v>
      </c>
      <c r="D903">
        <v>4</v>
      </c>
      <c r="E903">
        <v>7</v>
      </c>
      <c r="F903">
        <v>0</v>
      </c>
      <c r="G903">
        <v>0</v>
      </c>
      <c r="H903">
        <v>0</v>
      </c>
      <c r="I903">
        <v>429.23547180000003</v>
      </c>
      <c r="J903">
        <v>3954956</v>
      </c>
      <c r="K903">
        <v>4027860</v>
      </c>
      <c r="L903">
        <v>3797233</v>
      </c>
      <c r="M903">
        <v>5697408</v>
      </c>
      <c r="N903">
        <v>5838778</v>
      </c>
      <c r="O903">
        <v>5018563</v>
      </c>
    </row>
    <row r="904" spans="1:15" x14ac:dyDescent="0.25">
      <c r="A904">
        <v>903</v>
      </c>
      <c r="B904">
        <v>19</v>
      </c>
      <c r="C904">
        <v>34</v>
      </c>
      <c r="D904">
        <v>4</v>
      </c>
      <c r="E904">
        <v>8</v>
      </c>
      <c r="F904">
        <v>0</v>
      </c>
      <c r="G904">
        <v>0</v>
      </c>
      <c r="H904">
        <v>0</v>
      </c>
      <c r="I904">
        <v>445.23038639999999</v>
      </c>
      <c r="J904">
        <v>4206875</v>
      </c>
      <c r="K904">
        <v>3456104</v>
      </c>
      <c r="L904">
        <v>3225370</v>
      </c>
      <c r="M904">
        <v>3645130</v>
      </c>
      <c r="N904">
        <v>3979343</v>
      </c>
      <c r="O904">
        <v>3494189</v>
      </c>
    </row>
    <row r="905" spans="1:15" x14ac:dyDescent="0.25">
      <c r="A905">
        <v>904</v>
      </c>
      <c r="B905">
        <v>19</v>
      </c>
      <c r="C905">
        <v>35</v>
      </c>
      <c r="D905">
        <v>0</v>
      </c>
      <c r="E905">
        <v>18</v>
      </c>
      <c r="F905">
        <v>0</v>
      </c>
      <c r="G905">
        <v>1</v>
      </c>
      <c r="H905">
        <v>0</v>
      </c>
      <c r="I905">
        <v>581.14882290000003</v>
      </c>
      <c r="J905">
        <v>1686322</v>
      </c>
      <c r="K905">
        <v>1737951</v>
      </c>
      <c r="L905">
        <v>1661816</v>
      </c>
      <c r="M905">
        <v>2595641</v>
      </c>
      <c r="N905">
        <v>3257936</v>
      </c>
      <c r="O905">
        <v>3411956</v>
      </c>
    </row>
    <row r="906" spans="1:15" x14ac:dyDescent="0.25">
      <c r="A906">
        <v>905</v>
      </c>
      <c r="B906">
        <v>19</v>
      </c>
      <c r="C906">
        <v>35</v>
      </c>
      <c r="D906">
        <v>5</v>
      </c>
      <c r="E906">
        <v>6</v>
      </c>
      <c r="F906">
        <v>0</v>
      </c>
      <c r="G906">
        <v>0</v>
      </c>
      <c r="H906">
        <v>0</v>
      </c>
      <c r="I906">
        <v>428.25145620000001</v>
      </c>
      <c r="J906" t="s">
        <v>14</v>
      </c>
      <c r="K906" t="s">
        <v>14</v>
      </c>
      <c r="L906" t="s">
        <v>14</v>
      </c>
      <c r="M906">
        <v>2417083</v>
      </c>
      <c r="N906">
        <v>3336159</v>
      </c>
      <c r="O906">
        <v>2183712</v>
      </c>
    </row>
    <row r="907" spans="1:15" x14ac:dyDescent="0.25">
      <c r="A907">
        <v>906</v>
      </c>
      <c r="B907">
        <v>19</v>
      </c>
      <c r="C907">
        <v>35</v>
      </c>
      <c r="D907">
        <v>5</v>
      </c>
      <c r="E907">
        <v>7</v>
      </c>
      <c r="F907">
        <v>0</v>
      </c>
      <c r="G907">
        <v>0</v>
      </c>
      <c r="H907">
        <v>0</v>
      </c>
      <c r="I907">
        <v>444.24637080000002</v>
      </c>
      <c r="J907">
        <v>2194335</v>
      </c>
      <c r="K907">
        <v>2126502</v>
      </c>
      <c r="L907">
        <v>2208127</v>
      </c>
      <c r="M907">
        <v>3652375</v>
      </c>
      <c r="N907">
        <v>4171915</v>
      </c>
      <c r="O907">
        <v>3314067</v>
      </c>
    </row>
    <row r="908" spans="1:15" x14ac:dyDescent="0.25">
      <c r="A908">
        <v>907</v>
      </c>
      <c r="B908">
        <v>19</v>
      </c>
      <c r="C908">
        <v>36</v>
      </c>
      <c r="D908">
        <v>0</v>
      </c>
      <c r="E908">
        <v>5</v>
      </c>
      <c r="F908">
        <v>0</v>
      </c>
      <c r="G908">
        <v>0</v>
      </c>
      <c r="H908">
        <v>0</v>
      </c>
      <c r="I908">
        <v>343.2489966</v>
      </c>
      <c r="J908" t="s">
        <v>14</v>
      </c>
      <c r="K908" t="s">
        <v>14</v>
      </c>
      <c r="L908" t="s">
        <v>14</v>
      </c>
      <c r="M908">
        <v>1948883</v>
      </c>
      <c r="N908">
        <v>2416091</v>
      </c>
      <c r="O908">
        <v>1678500</v>
      </c>
    </row>
    <row r="909" spans="1:15" x14ac:dyDescent="0.25">
      <c r="A909">
        <v>908</v>
      </c>
      <c r="B909">
        <v>19</v>
      </c>
      <c r="C909">
        <v>36</v>
      </c>
      <c r="D909">
        <v>0</v>
      </c>
      <c r="E909">
        <v>6</v>
      </c>
      <c r="F909">
        <v>0</v>
      </c>
      <c r="G909">
        <v>0</v>
      </c>
      <c r="H909">
        <v>0</v>
      </c>
      <c r="I909">
        <v>359.24391120000001</v>
      </c>
      <c r="J909">
        <v>4517024</v>
      </c>
      <c r="K909">
        <v>5011468</v>
      </c>
      <c r="L909">
        <v>5054358</v>
      </c>
      <c r="M909">
        <v>15214940</v>
      </c>
      <c r="N909">
        <v>11394907</v>
      </c>
      <c r="O909">
        <v>17844355</v>
      </c>
    </row>
    <row r="910" spans="1:15" x14ac:dyDescent="0.25">
      <c r="A910">
        <v>909</v>
      </c>
      <c r="B910">
        <v>19</v>
      </c>
      <c r="C910">
        <v>36</v>
      </c>
      <c r="D910">
        <v>0</v>
      </c>
      <c r="E910">
        <v>7</v>
      </c>
      <c r="F910">
        <v>0</v>
      </c>
      <c r="G910">
        <v>0</v>
      </c>
      <c r="H910">
        <v>0</v>
      </c>
      <c r="I910">
        <v>375.23882579999997</v>
      </c>
      <c r="J910">
        <v>6737955</v>
      </c>
      <c r="K910">
        <v>7465298</v>
      </c>
      <c r="L910">
        <v>7140921</v>
      </c>
      <c r="M910">
        <v>15629346</v>
      </c>
      <c r="N910">
        <v>15063474</v>
      </c>
      <c r="O910">
        <v>18197095</v>
      </c>
    </row>
    <row r="911" spans="1:15" x14ac:dyDescent="0.25">
      <c r="A911">
        <v>910</v>
      </c>
      <c r="B911">
        <v>19</v>
      </c>
      <c r="C911">
        <v>36</v>
      </c>
      <c r="D911">
        <v>0</v>
      </c>
      <c r="E911">
        <v>7</v>
      </c>
      <c r="F911">
        <v>1</v>
      </c>
      <c r="G911">
        <v>0</v>
      </c>
      <c r="H911">
        <v>0</v>
      </c>
      <c r="I911">
        <v>407.21089649999999</v>
      </c>
      <c r="J911" t="s">
        <v>14</v>
      </c>
      <c r="K911" t="s">
        <v>14</v>
      </c>
      <c r="L911" t="s">
        <v>14</v>
      </c>
      <c r="M911">
        <v>3894309</v>
      </c>
      <c r="N911">
        <v>2716833</v>
      </c>
      <c r="O911">
        <v>4008811</v>
      </c>
    </row>
    <row r="912" spans="1:15" x14ac:dyDescent="0.25">
      <c r="A912">
        <v>911</v>
      </c>
      <c r="B912">
        <v>19</v>
      </c>
      <c r="C912">
        <v>36</v>
      </c>
      <c r="D912">
        <v>0</v>
      </c>
      <c r="E912">
        <v>8</v>
      </c>
      <c r="F912">
        <v>0</v>
      </c>
      <c r="G912">
        <v>0</v>
      </c>
      <c r="H912">
        <v>0</v>
      </c>
      <c r="I912">
        <v>391.23374039999999</v>
      </c>
      <c r="J912">
        <v>3881047</v>
      </c>
      <c r="K912">
        <v>4050942</v>
      </c>
      <c r="L912">
        <v>4016560</v>
      </c>
      <c r="M912">
        <v>6812564</v>
      </c>
      <c r="N912">
        <v>7758159</v>
      </c>
      <c r="O912">
        <v>6578331</v>
      </c>
    </row>
    <row r="913" spans="1:15" x14ac:dyDescent="0.25">
      <c r="A913">
        <v>912</v>
      </c>
      <c r="B913">
        <v>19</v>
      </c>
      <c r="C913">
        <v>36</v>
      </c>
      <c r="D913">
        <v>0</v>
      </c>
      <c r="E913">
        <v>8</v>
      </c>
      <c r="F913">
        <v>1</v>
      </c>
      <c r="G913">
        <v>0</v>
      </c>
      <c r="H913">
        <v>0</v>
      </c>
      <c r="I913">
        <v>423.20581110000001</v>
      </c>
      <c r="J913" t="s">
        <v>14</v>
      </c>
      <c r="K913" t="s">
        <v>14</v>
      </c>
      <c r="L913" t="s">
        <v>14</v>
      </c>
      <c r="M913">
        <v>3884209</v>
      </c>
      <c r="N913">
        <v>2507368</v>
      </c>
      <c r="O913">
        <v>4392392</v>
      </c>
    </row>
    <row r="914" spans="1:15" x14ac:dyDescent="0.25">
      <c r="A914">
        <v>913</v>
      </c>
      <c r="B914">
        <v>19</v>
      </c>
      <c r="C914">
        <v>36</v>
      </c>
      <c r="D914">
        <v>0</v>
      </c>
      <c r="E914">
        <v>9</v>
      </c>
      <c r="F914">
        <v>0</v>
      </c>
      <c r="G914">
        <v>0</v>
      </c>
      <c r="H914">
        <v>0</v>
      </c>
      <c r="I914">
        <v>407.228655</v>
      </c>
      <c r="J914" t="s">
        <v>14</v>
      </c>
      <c r="K914" t="s">
        <v>14</v>
      </c>
      <c r="L914" t="s">
        <v>14</v>
      </c>
      <c r="M914">
        <v>5625894</v>
      </c>
      <c r="N914">
        <v>6380195</v>
      </c>
      <c r="O914">
        <v>4648812</v>
      </c>
    </row>
    <row r="915" spans="1:15" x14ac:dyDescent="0.25">
      <c r="A915">
        <v>914</v>
      </c>
      <c r="B915">
        <v>19</v>
      </c>
      <c r="C915">
        <v>36</v>
      </c>
      <c r="D915">
        <v>0</v>
      </c>
      <c r="E915">
        <v>9</v>
      </c>
      <c r="F915">
        <v>1</v>
      </c>
      <c r="G915">
        <v>0</v>
      </c>
      <c r="H915">
        <v>0</v>
      </c>
      <c r="I915">
        <v>439.20072570000002</v>
      </c>
      <c r="J915" t="s">
        <v>14</v>
      </c>
      <c r="K915" t="s">
        <v>14</v>
      </c>
      <c r="L915" t="s">
        <v>14</v>
      </c>
      <c r="M915">
        <v>4118700</v>
      </c>
      <c r="N915">
        <v>2260411</v>
      </c>
      <c r="O915">
        <v>3934128</v>
      </c>
    </row>
    <row r="916" spans="1:15" x14ac:dyDescent="0.25">
      <c r="A916">
        <v>915</v>
      </c>
      <c r="B916">
        <v>19</v>
      </c>
      <c r="C916">
        <v>36</v>
      </c>
      <c r="D916">
        <v>4</v>
      </c>
      <c r="E916">
        <v>5</v>
      </c>
      <c r="F916">
        <v>0</v>
      </c>
      <c r="G916">
        <v>0</v>
      </c>
      <c r="H916">
        <v>0</v>
      </c>
      <c r="I916">
        <v>399.26129259999999</v>
      </c>
      <c r="J916">
        <v>2690405</v>
      </c>
      <c r="K916">
        <v>2742102</v>
      </c>
      <c r="L916">
        <v>2503952</v>
      </c>
      <c r="M916">
        <v>5060852</v>
      </c>
      <c r="N916">
        <v>6280958</v>
      </c>
      <c r="O916">
        <v>4660524</v>
      </c>
    </row>
    <row r="917" spans="1:15" x14ac:dyDescent="0.25">
      <c r="A917">
        <v>916</v>
      </c>
      <c r="B917">
        <v>19</v>
      </c>
      <c r="C917">
        <v>36</v>
      </c>
      <c r="D917">
        <v>4</v>
      </c>
      <c r="E917">
        <v>6</v>
      </c>
      <c r="F917">
        <v>0</v>
      </c>
      <c r="G917">
        <v>0</v>
      </c>
      <c r="H917">
        <v>0</v>
      </c>
      <c r="I917">
        <v>415.25620720000001</v>
      </c>
      <c r="J917">
        <v>1986677</v>
      </c>
      <c r="K917">
        <v>2323040</v>
      </c>
      <c r="L917">
        <v>2073900</v>
      </c>
      <c r="M917">
        <v>4068670</v>
      </c>
      <c r="N917">
        <v>4226126</v>
      </c>
      <c r="O917">
        <v>3574128</v>
      </c>
    </row>
    <row r="918" spans="1:15" x14ac:dyDescent="0.25">
      <c r="A918">
        <v>917</v>
      </c>
      <c r="B918">
        <v>19</v>
      </c>
      <c r="C918">
        <v>36</v>
      </c>
      <c r="D918">
        <v>4</v>
      </c>
      <c r="E918">
        <v>7</v>
      </c>
      <c r="F918">
        <v>0</v>
      </c>
      <c r="G918">
        <v>0</v>
      </c>
      <c r="H918">
        <v>0</v>
      </c>
      <c r="I918">
        <v>431.25112180000002</v>
      </c>
      <c r="J918">
        <v>2273838</v>
      </c>
      <c r="K918">
        <v>2493824</v>
      </c>
      <c r="L918">
        <v>2467925</v>
      </c>
      <c r="M918">
        <v>4126974</v>
      </c>
      <c r="N918">
        <v>4842340</v>
      </c>
      <c r="O918">
        <v>3632893</v>
      </c>
    </row>
    <row r="919" spans="1:15" x14ac:dyDescent="0.25">
      <c r="A919">
        <v>918</v>
      </c>
      <c r="B919">
        <v>19</v>
      </c>
      <c r="C919">
        <v>38</v>
      </c>
      <c r="D919">
        <v>0</v>
      </c>
      <c r="E919">
        <v>6</v>
      </c>
      <c r="F919">
        <v>0</v>
      </c>
      <c r="G919">
        <v>0</v>
      </c>
      <c r="H919">
        <v>0</v>
      </c>
      <c r="I919">
        <v>361.25956120000001</v>
      </c>
      <c r="J919" t="s">
        <v>14</v>
      </c>
      <c r="K919" t="s">
        <v>14</v>
      </c>
      <c r="L919" t="s">
        <v>14</v>
      </c>
      <c r="M919">
        <v>1792713</v>
      </c>
      <c r="N919">
        <v>1756594</v>
      </c>
      <c r="O919">
        <v>1683671</v>
      </c>
    </row>
    <row r="920" spans="1:15" x14ac:dyDescent="0.25">
      <c r="A920">
        <v>919</v>
      </c>
      <c r="B920">
        <v>19</v>
      </c>
      <c r="C920">
        <v>38</v>
      </c>
      <c r="D920">
        <v>0</v>
      </c>
      <c r="E920">
        <v>6</v>
      </c>
      <c r="F920">
        <v>1</v>
      </c>
      <c r="G920">
        <v>0</v>
      </c>
      <c r="H920">
        <v>0</v>
      </c>
      <c r="I920">
        <v>393.23163190000002</v>
      </c>
      <c r="J920" t="s">
        <v>14</v>
      </c>
      <c r="K920" t="s">
        <v>14</v>
      </c>
      <c r="L920" t="s">
        <v>14</v>
      </c>
      <c r="M920">
        <v>3067160</v>
      </c>
      <c r="N920">
        <v>2886883</v>
      </c>
      <c r="O920">
        <v>3789295</v>
      </c>
    </row>
    <row r="921" spans="1:15" x14ac:dyDescent="0.25">
      <c r="A921">
        <v>920</v>
      </c>
      <c r="B921">
        <v>19</v>
      </c>
      <c r="C921">
        <v>38</v>
      </c>
      <c r="D921">
        <v>0</v>
      </c>
      <c r="E921">
        <v>8</v>
      </c>
      <c r="F921">
        <v>1</v>
      </c>
      <c r="G921">
        <v>0</v>
      </c>
      <c r="H921">
        <v>0</v>
      </c>
      <c r="I921">
        <v>425.2214611</v>
      </c>
      <c r="J921" t="s">
        <v>14</v>
      </c>
      <c r="K921" t="s">
        <v>14</v>
      </c>
      <c r="L921" t="s">
        <v>14</v>
      </c>
      <c r="M921">
        <v>9147483</v>
      </c>
      <c r="N921">
        <v>3947581</v>
      </c>
      <c r="O921">
        <v>8811818</v>
      </c>
    </row>
    <row r="922" spans="1:15" x14ac:dyDescent="0.25">
      <c r="A922">
        <v>921</v>
      </c>
      <c r="B922">
        <v>19</v>
      </c>
      <c r="C922">
        <v>40</v>
      </c>
      <c r="D922">
        <v>0</v>
      </c>
      <c r="E922">
        <v>6</v>
      </c>
      <c r="F922">
        <v>1</v>
      </c>
      <c r="G922">
        <v>0</v>
      </c>
      <c r="H922">
        <v>0</v>
      </c>
      <c r="I922">
        <v>395.24728190000002</v>
      </c>
      <c r="J922">
        <v>3583028</v>
      </c>
      <c r="K922">
        <v>3109088</v>
      </c>
      <c r="L922">
        <v>1907872</v>
      </c>
      <c r="M922">
        <v>7276163</v>
      </c>
      <c r="N922">
        <v>3351136</v>
      </c>
      <c r="O922">
        <v>4622119</v>
      </c>
    </row>
    <row r="923" spans="1:15" x14ac:dyDescent="0.25">
      <c r="A923">
        <v>922</v>
      </c>
      <c r="B923">
        <v>20</v>
      </c>
      <c r="C923">
        <v>12</v>
      </c>
      <c r="D923">
        <v>0</v>
      </c>
      <c r="E923">
        <v>8</v>
      </c>
      <c r="F923">
        <v>0</v>
      </c>
      <c r="G923">
        <v>0</v>
      </c>
      <c r="H923">
        <v>0</v>
      </c>
      <c r="I923">
        <v>379.04594040000001</v>
      </c>
      <c r="J923">
        <v>2495351</v>
      </c>
      <c r="K923">
        <v>2395436</v>
      </c>
      <c r="L923">
        <v>1979477</v>
      </c>
      <c r="M923" t="s">
        <v>14</v>
      </c>
      <c r="N923" t="s">
        <v>14</v>
      </c>
      <c r="O923" t="s">
        <v>14</v>
      </c>
    </row>
    <row r="924" spans="1:15" x14ac:dyDescent="0.25">
      <c r="A924">
        <v>923</v>
      </c>
      <c r="B924">
        <v>20</v>
      </c>
      <c r="C924">
        <v>12</v>
      </c>
      <c r="D924">
        <v>0</v>
      </c>
      <c r="E924">
        <v>9</v>
      </c>
      <c r="F924">
        <v>0</v>
      </c>
      <c r="G924">
        <v>0</v>
      </c>
      <c r="H924">
        <v>0</v>
      </c>
      <c r="I924">
        <v>395.04085500000002</v>
      </c>
      <c r="J924">
        <v>3117573</v>
      </c>
      <c r="K924">
        <v>2811581</v>
      </c>
      <c r="L924">
        <v>3244156</v>
      </c>
      <c r="M924" t="s">
        <v>14</v>
      </c>
      <c r="N924" t="s">
        <v>14</v>
      </c>
      <c r="O924" t="s">
        <v>14</v>
      </c>
    </row>
    <row r="925" spans="1:15" x14ac:dyDescent="0.25">
      <c r="A925">
        <v>924</v>
      </c>
      <c r="B925">
        <v>20</v>
      </c>
      <c r="C925">
        <v>12</v>
      </c>
      <c r="D925">
        <v>0</v>
      </c>
      <c r="E925">
        <v>10</v>
      </c>
      <c r="F925">
        <v>0</v>
      </c>
      <c r="G925">
        <v>0</v>
      </c>
      <c r="H925">
        <v>0</v>
      </c>
      <c r="I925">
        <v>411.03576959999998</v>
      </c>
      <c r="J925">
        <v>3926080</v>
      </c>
      <c r="K925">
        <v>3491776</v>
      </c>
      <c r="L925">
        <v>3237610</v>
      </c>
      <c r="M925" t="s">
        <v>14</v>
      </c>
      <c r="N925" t="s">
        <v>14</v>
      </c>
      <c r="O925" t="s">
        <v>14</v>
      </c>
    </row>
    <row r="926" spans="1:15" x14ac:dyDescent="0.25">
      <c r="A926">
        <v>925</v>
      </c>
      <c r="B926">
        <v>20</v>
      </c>
      <c r="C926">
        <v>12</v>
      </c>
      <c r="D926">
        <v>0</v>
      </c>
      <c r="E926">
        <v>11</v>
      </c>
      <c r="F926">
        <v>0</v>
      </c>
      <c r="G926">
        <v>0</v>
      </c>
      <c r="H926">
        <v>0</v>
      </c>
      <c r="I926">
        <v>427.0306842</v>
      </c>
      <c r="J926">
        <v>3933673</v>
      </c>
      <c r="K926">
        <v>3067936</v>
      </c>
      <c r="L926">
        <v>3150220</v>
      </c>
      <c r="M926" t="s">
        <v>14</v>
      </c>
      <c r="N926" t="s">
        <v>14</v>
      </c>
      <c r="O926" t="s">
        <v>14</v>
      </c>
    </row>
    <row r="927" spans="1:15" x14ac:dyDescent="0.25">
      <c r="A927">
        <v>926</v>
      </c>
      <c r="B927">
        <v>20</v>
      </c>
      <c r="C927">
        <v>12</v>
      </c>
      <c r="D927">
        <v>0</v>
      </c>
      <c r="E927">
        <v>12</v>
      </c>
      <c r="F927">
        <v>0</v>
      </c>
      <c r="G927">
        <v>0</v>
      </c>
      <c r="H927">
        <v>0</v>
      </c>
      <c r="I927">
        <v>443.02559880000001</v>
      </c>
      <c r="J927">
        <v>3240516</v>
      </c>
      <c r="K927">
        <v>3097330</v>
      </c>
      <c r="L927">
        <v>2971644</v>
      </c>
      <c r="M927" t="s">
        <v>14</v>
      </c>
      <c r="N927" t="s">
        <v>14</v>
      </c>
      <c r="O927" t="s">
        <v>14</v>
      </c>
    </row>
    <row r="928" spans="1:15" x14ac:dyDescent="0.25">
      <c r="A928">
        <v>927</v>
      </c>
      <c r="B928">
        <v>20</v>
      </c>
      <c r="C928">
        <v>12</v>
      </c>
      <c r="D928">
        <v>0</v>
      </c>
      <c r="E928">
        <v>13</v>
      </c>
      <c r="F928">
        <v>0</v>
      </c>
      <c r="G928">
        <v>0</v>
      </c>
      <c r="H928">
        <v>0</v>
      </c>
      <c r="I928">
        <v>459.02051340000003</v>
      </c>
      <c r="J928">
        <v>2877145</v>
      </c>
      <c r="K928">
        <v>2386285</v>
      </c>
      <c r="L928">
        <v>2186242</v>
      </c>
      <c r="M928" t="s">
        <v>14</v>
      </c>
      <c r="N928" t="s">
        <v>14</v>
      </c>
      <c r="O928" t="s">
        <v>14</v>
      </c>
    </row>
    <row r="929" spans="1:15" x14ac:dyDescent="0.25">
      <c r="A929">
        <v>928</v>
      </c>
      <c r="B929">
        <v>20</v>
      </c>
      <c r="C929">
        <v>14</v>
      </c>
      <c r="D929">
        <v>0</v>
      </c>
      <c r="E929">
        <v>7</v>
      </c>
      <c r="F929">
        <v>0</v>
      </c>
      <c r="G929">
        <v>0</v>
      </c>
      <c r="H929">
        <v>0</v>
      </c>
      <c r="I929">
        <v>365.06667579999998</v>
      </c>
      <c r="J929">
        <v>2842931</v>
      </c>
      <c r="K929">
        <v>2192494</v>
      </c>
      <c r="L929">
        <v>2297983</v>
      </c>
      <c r="M929" t="s">
        <v>14</v>
      </c>
      <c r="N929" t="s">
        <v>14</v>
      </c>
      <c r="O929" t="s">
        <v>14</v>
      </c>
    </row>
    <row r="930" spans="1:15" x14ac:dyDescent="0.25">
      <c r="A930">
        <v>929</v>
      </c>
      <c r="B930">
        <v>20</v>
      </c>
      <c r="C930">
        <v>14</v>
      </c>
      <c r="D930">
        <v>0</v>
      </c>
      <c r="E930">
        <v>8</v>
      </c>
      <c r="F930">
        <v>0</v>
      </c>
      <c r="G930">
        <v>0</v>
      </c>
      <c r="H930">
        <v>0</v>
      </c>
      <c r="I930">
        <v>381.0615904</v>
      </c>
      <c r="J930">
        <v>3657775</v>
      </c>
      <c r="K930">
        <v>3143459</v>
      </c>
      <c r="L930">
        <v>3121771</v>
      </c>
      <c r="M930" t="s">
        <v>14</v>
      </c>
      <c r="N930" t="s">
        <v>14</v>
      </c>
      <c r="O930" t="s">
        <v>14</v>
      </c>
    </row>
    <row r="931" spans="1:15" x14ac:dyDescent="0.25">
      <c r="A931">
        <v>930</v>
      </c>
      <c r="B931">
        <v>20</v>
      </c>
      <c r="C931">
        <v>14</v>
      </c>
      <c r="D931">
        <v>0</v>
      </c>
      <c r="E931">
        <v>9</v>
      </c>
      <c r="F931">
        <v>0</v>
      </c>
      <c r="G931">
        <v>0</v>
      </c>
      <c r="H931">
        <v>0</v>
      </c>
      <c r="I931">
        <v>397.05650500000002</v>
      </c>
      <c r="J931">
        <v>5188027</v>
      </c>
      <c r="K931">
        <v>5013514</v>
      </c>
      <c r="L931">
        <v>4134346</v>
      </c>
      <c r="M931" t="s">
        <v>14</v>
      </c>
      <c r="N931" t="s">
        <v>14</v>
      </c>
      <c r="O931" t="s">
        <v>14</v>
      </c>
    </row>
    <row r="932" spans="1:15" x14ac:dyDescent="0.25">
      <c r="A932">
        <v>931</v>
      </c>
      <c r="B932">
        <v>20</v>
      </c>
      <c r="C932">
        <v>14</v>
      </c>
      <c r="D932">
        <v>0</v>
      </c>
      <c r="E932">
        <v>10</v>
      </c>
      <c r="F932">
        <v>0</v>
      </c>
      <c r="G932">
        <v>0</v>
      </c>
      <c r="H932">
        <v>0</v>
      </c>
      <c r="I932">
        <v>413.05141959999997</v>
      </c>
      <c r="J932">
        <v>5566576</v>
      </c>
      <c r="K932">
        <v>5038619</v>
      </c>
      <c r="L932">
        <v>4956954</v>
      </c>
      <c r="M932" t="s">
        <v>14</v>
      </c>
      <c r="N932" t="s">
        <v>14</v>
      </c>
      <c r="O932" t="s">
        <v>14</v>
      </c>
    </row>
    <row r="933" spans="1:15" x14ac:dyDescent="0.25">
      <c r="A933">
        <v>932</v>
      </c>
      <c r="B933">
        <v>20</v>
      </c>
      <c r="C933">
        <v>14</v>
      </c>
      <c r="D933">
        <v>0</v>
      </c>
      <c r="E933">
        <v>11</v>
      </c>
      <c r="F933">
        <v>0</v>
      </c>
      <c r="G933">
        <v>0</v>
      </c>
      <c r="H933">
        <v>0</v>
      </c>
      <c r="I933">
        <v>429.04633419999999</v>
      </c>
      <c r="J933">
        <v>5897504</v>
      </c>
      <c r="K933">
        <v>5463515</v>
      </c>
      <c r="L933">
        <v>5334271</v>
      </c>
      <c r="M933" t="s">
        <v>14</v>
      </c>
      <c r="N933" t="s">
        <v>14</v>
      </c>
      <c r="O933" t="s">
        <v>14</v>
      </c>
    </row>
    <row r="934" spans="1:15" x14ac:dyDescent="0.25">
      <c r="A934">
        <v>933</v>
      </c>
      <c r="B934">
        <v>20</v>
      </c>
      <c r="C934">
        <v>14</v>
      </c>
      <c r="D934">
        <v>0</v>
      </c>
      <c r="E934">
        <v>12</v>
      </c>
      <c r="F934">
        <v>0</v>
      </c>
      <c r="G934">
        <v>0</v>
      </c>
      <c r="H934">
        <v>0</v>
      </c>
      <c r="I934">
        <v>445.04124880000001</v>
      </c>
      <c r="J934">
        <v>5606708</v>
      </c>
      <c r="K934">
        <v>5197428</v>
      </c>
      <c r="L934">
        <v>4780845</v>
      </c>
      <c r="M934" t="s">
        <v>14</v>
      </c>
      <c r="N934" t="s">
        <v>14</v>
      </c>
      <c r="O934" t="s">
        <v>14</v>
      </c>
    </row>
    <row r="935" spans="1:15" x14ac:dyDescent="0.25">
      <c r="A935">
        <v>934</v>
      </c>
      <c r="B935">
        <v>20</v>
      </c>
      <c r="C935">
        <v>14</v>
      </c>
      <c r="D935">
        <v>0</v>
      </c>
      <c r="E935">
        <v>13</v>
      </c>
      <c r="F935">
        <v>0</v>
      </c>
      <c r="G935">
        <v>0</v>
      </c>
      <c r="H935">
        <v>0</v>
      </c>
      <c r="I935">
        <v>461.03616340000002</v>
      </c>
      <c r="J935">
        <v>4202037</v>
      </c>
      <c r="K935">
        <v>3930911</v>
      </c>
      <c r="L935">
        <v>4112746</v>
      </c>
      <c r="M935" t="s">
        <v>14</v>
      </c>
      <c r="N935" t="s">
        <v>14</v>
      </c>
      <c r="O935" t="s">
        <v>14</v>
      </c>
    </row>
    <row r="936" spans="1:15" x14ac:dyDescent="0.25">
      <c r="A936">
        <v>935</v>
      </c>
      <c r="B936">
        <v>20</v>
      </c>
      <c r="C936">
        <v>14</v>
      </c>
      <c r="D936">
        <v>0</v>
      </c>
      <c r="E936">
        <v>14</v>
      </c>
      <c r="F936">
        <v>0</v>
      </c>
      <c r="G936">
        <v>0</v>
      </c>
      <c r="H936">
        <v>0</v>
      </c>
      <c r="I936">
        <v>477.03107799999998</v>
      </c>
      <c r="J936">
        <v>2663967</v>
      </c>
      <c r="K936">
        <v>2976308</v>
      </c>
      <c r="L936">
        <v>2609288</v>
      </c>
      <c r="M936" t="s">
        <v>14</v>
      </c>
      <c r="N936" t="s">
        <v>14</v>
      </c>
      <c r="O936" t="s">
        <v>14</v>
      </c>
    </row>
    <row r="937" spans="1:15" x14ac:dyDescent="0.25">
      <c r="A937">
        <v>936</v>
      </c>
      <c r="B937">
        <v>20</v>
      </c>
      <c r="C937">
        <v>16</v>
      </c>
      <c r="D937">
        <v>0</v>
      </c>
      <c r="E937">
        <v>7</v>
      </c>
      <c r="F937">
        <v>0</v>
      </c>
      <c r="G937">
        <v>0</v>
      </c>
      <c r="H937">
        <v>0</v>
      </c>
      <c r="I937">
        <v>367.08232579999998</v>
      </c>
      <c r="J937">
        <v>2668081</v>
      </c>
      <c r="K937">
        <v>2792609</v>
      </c>
      <c r="L937">
        <v>3018464</v>
      </c>
      <c r="M937" t="s">
        <v>14</v>
      </c>
      <c r="N937" t="s">
        <v>14</v>
      </c>
      <c r="O937" t="s">
        <v>14</v>
      </c>
    </row>
    <row r="938" spans="1:15" x14ac:dyDescent="0.25">
      <c r="A938">
        <v>937</v>
      </c>
      <c r="B938">
        <v>20</v>
      </c>
      <c r="C938">
        <v>16</v>
      </c>
      <c r="D938">
        <v>0</v>
      </c>
      <c r="E938">
        <v>8</v>
      </c>
      <c r="F938">
        <v>0</v>
      </c>
      <c r="G938">
        <v>0</v>
      </c>
      <c r="H938">
        <v>0</v>
      </c>
      <c r="I938">
        <v>383.07724039999999</v>
      </c>
      <c r="J938">
        <v>4460240</v>
      </c>
      <c r="K938">
        <v>3940618</v>
      </c>
      <c r="L938">
        <v>4343407</v>
      </c>
      <c r="M938">
        <v>1980503</v>
      </c>
      <c r="N938">
        <v>1576681</v>
      </c>
      <c r="O938">
        <v>1799950</v>
      </c>
    </row>
    <row r="939" spans="1:15" x14ac:dyDescent="0.25">
      <c r="A939">
        <v>938</v>
      </c>
      <c r="B939">
        <v>20</v>
      </c>
      <c r="C939">
        <v>16</v>
      </c>
      <c r="D939">
        <v>0</v>
      </c>
      <c r="E939">
        <v>9</v>
      </c>
      <c r="F939">
        <v>0</v>
      </c>
      <c r="G939">
        <v>0</v>
      </c>
      <c r="H939">
        <v>0</v>
      </c>
      <c r="I939">
        <v>399.07215500000001</v>
      </c>
      <c r="J939">
        <v>6845251</v>
      </c>
      <c r="K939">
        <v>6692155</v>
      </c>
      <c r="L939">
        <v>6185718</v>
      </c>
      <c r="M939">
        <v>2420442</v>
      </c>
      <c r="N939">
        <v>1956065</v>
      </c>
      <c r="O939">
        <v>2451223</v>
      </c>
    </row>
    <row r="940" spans="1:15" x14ac:dyDescent="0.25">
      <c r="A940">
        <v>939</v>
      </c>
      <c r="B940">
        <v>20</v>
      </c>
      <c r="C940">
        <v>16</v>
      </c>
      <c r="D940">
        <v>0</v>
      </c>
      <c r="E940">
        <v>10</v>
      </c>
      <c r="F940">
        <v>0</v>
      </c>
      <c r="G940">
        <v>0</v>
      </c>
      <c r="H940">
        <v>0</v>
      </c>
      <c r="I940">
        <v>415.06706960000002</v>
      </c>
      <c r="J940">
        <v>7471223</v>
      </c>
      <c r="K940">
        <v>6523484</v>
      </c>
      <c r="L940">
        <v>6858540</v>
      </c>
      <c r="M940" t="s">
        <v>14</v>
      </c>
      <c r="N940" t="s">
        <v>14</v>
      </c>
      <c r="O940" t="s">
        <v>14</v>
      </c>
    </row>
    <row r="941" spans="1:15" x14ac:dyDescent="0.25">
      <c r="A941">
        <v>940</v>
      </c>
      <c r="B941">
        <v>20</v>
      </c>
      <c r="C941">
        <v>16</v>
      </c>
      <c r="D941">
        <v>0</v>
      </c>
      <c r="E941">
        <v>11</v>
      </c>
      <c r="F941">
        <v>0</v>
      </c>
      <c r="G941">
        <v>0</v>
      </c>
      <c r="H941">
        <v>0</v>
      </c>
      <c r="I941">
        <v>431.06198419999998</v>
      </c>
      <c r="J941">
        <v>7980100</v>
      </c>
      <c r="K941">
        <v>7797129</v>
      </c>
      <c r="L941">
        <v>7521380</v>
      </c>
      <c r="M941" t="s">
        <v>14</v>
      </c>
      <c r="N941" t="s">
        <v>14</v>
      </c>
      <c r="O941" t="s">
        <v>14</v>
      </c>
    </row>
    <row r="942" spans="1:15" x14ac:dyDescent="0.25">
      <c r="A942">
        <v>941</v>
      </c>
      <c r="B942">
        <v>20</v>
      </c>
      <c r="C942">
        <v>16</v>
      </c>
      <c r="D942">
        <v>0</v>
      </c>
      <c r="E942">
        <v>12</v>
      </c>
      <c r="F942">
        <v>0</v>
      </c>
      <c r="G942">
        <v>0</v>
      </c>
      <c r="H942">
        <v>0</v>
      </c>
      <c r="I942">
        <v>447.0568988</v>
      </c>
      <c r="J942">
        <v>7353385</v>
      </c>
      <c r="K942">
        <v>6433270</v>
      </c>
      <c r="L942">
        <v>6375007</v>
      </c>
      <c r="M942" t="s">
        <v>14</v>
      </c>
      <c r="N942" t="s">
        <v>14</v>
      </c>
      <c r="O942" t="s">
        <v>14</v>
      </c>
    </row>
    <row r="943" spans="1:15" x14ac:dyDescent="0.25">
      <c r="A943">
        <v>942</v>
      </c>
      <c r="B943">
        <v>20</v>
      </c>
      <c r="C943">
        <v>16</v>
      </c>
      <c r="D943">
        <v>0</v>
      </c>
      <c r="E943">
        <v>13</v>
      </c>
      <c r="F943">
        <v>0</v>
      </c>
      <c r="G943">
        <v>0</v>
      </c>
      <c r="H943">
        <v>0</v>
      </c>
      <c r="I943">
        <v>463.05181340000001</v>
      </c>
      <c r="J943">
        <v>6123945</v>
      </c>
      <c r="K943">
        <v>5822173</v>
      </c>
      <c r="L943">
        <v>5668065</v>
      </c>
      <c r="M943" t="s">
        <v>14</v>
      </c>
      <c r="N943" t="s">
        <v>14</v>
      </c>
      <c r="O943" t="s">
        <v>14</v>
      </c>
    </row>
    <row r="944" spans="1:15" x14ac:dyDescent="0.25">
      <c r="A944">
        <v>943</v>
      </c>
      <c r="B944">
        <v>20</v>
      </c>
      <c r="C944">
        <v>16</v>
      </c>
      <c r="D944">
        <v>0</v>
      </c>
      <c r="E944">
        <v>14</v>
      </c>
      <c r="F944">
        <v>0</v>
      </c>
      <c r="G944">
        <v>0</v>
      </c>
      <c r="H944">
        <v>0</v>
      </c>
      <c r="I944">
        <v>479.04672799999997</v>
      </c>
      <c r="J944">
        <v>3957804</v>
      </c>
      <c r="K944">
        <v>3798591</v>
      </c>
      <c r="L944">
        <v>4031071</v>
      </c>
      <c r="M944" t="s">
        <v>14</v>
      </c>
      <c r="N944" t="s">
        <v>14</v>
      </c>
      <c r="O944" t="s">
        <v>14</v>
      </c>
    </row>
    <row r="945" spans="1:15" x14ac:dyDescent="0.25">
      <c r="A945">
        <v>944</v>
      </c>
      <c r="B945">
        <v>20</v>
      </c>
      <c r="C945">
        <v>16</v>
      </c>
      <c r="D945">
        <v>0</v>
      </c>
      <c r="E945">
        <v>15</v>
      </c>
      <c r="F945">
        <v>0</v>
      </c>
      <c r="G945">
        <v>0</v>
      </c>
      <c r="H945">
        <v>0</v>
      </c>
      <c r="I945">
        <v>495.04164259999999</v>
      </c>
      <c r="J945">
        <v>2060863</v>
      </c>
      <c r="K945">
        <v>1567832</v>
      </c>
      <c r="L945">
        <v>1913412</v>
      </c>
      <c r="M945" t="s">
        <v>14</v>
      </c>
      <c r="N945" t="s">
        <v>14</v>
      </c>
      <c r="O945" t="s">
        <v>14</v>
      </c>
    </row>
    <row r="946" spans="1:15" x14ac:dyDescent="0.25">
      <c r="A946">
        <v>945</v>
      </c>
      <c r="B946">
        <v>20</v>
      </c>
      <c r="C946">
        <v>18</v>
      </c>
      <c r="D946">
        <v>0</v>
      </c>
      <c r="E946">
        <v>6</v>
      </c>
      <c r="F946">
        <v>0</v>
      </c>
      <c r="G946">
        <v>0</v>
      </c>
      <c r="H946">
        <v>0</v>
      </c>
      <c r="I946">
        <v>353.10306120000001</v>
      </c>
      <c r="J946">
        <v>1943540</v>
      </c>
      <c r="K946">
        <v>1524331</v>
      </c>
      <c r="L946">
        <v>1941349</v>
      </c>
      <c r="M946" t="s">
        <v>14</v>
      </c>
      <c r="N946" t="s">
        <v>14</v>
      </c>
      <c r="O946" t="s">
        <v>14</v>
      </c>
    </row>
    <row r="947" spans="1:15" x14ac:dyDescent="0.25">
      <c r="A947">
        <v>946</v>
      </c>
      <c r="B947">
        <v>20</v>
      </c>
      <c r="C947">
        <v>18</v>
      </c>
      <c r="D947">
        <v>0</v>
      </c>
      <c r="E947">
        <v>7</v>
      </c>
      <c r="F947">
        <v>0</v>
      </c>
      <c r="G947">
        <v>0</v>
      </c>
      <c r="H947">
        <v>0</v>
      </c>
      <c r="I947">
        <v>369.09797579999997</v>
      </c>
      <c r="J947">
        <v>4091695</v>
      </c>
      <c r="K947">
        <v>3749585</v>
      </c>
      <c r="L947">
        <v>3937596</v>
      </c>
      <c r="M947">
        <v>2404128</v>
      </c>
      <c r="N947">
        <v>2529481</v>
      </c>
      <c r="O947">
        <v>2504132</v>
      </c>
    </row>
    <row r="948" spans="1:15" x14ac:dyDescent="0.25">
      <c r="A948">
        <v>947</v>
      </c>
      <c r="B948">
        <v>20</v>
      </c>
      <c r="C948">
        <v>18</v>
      </c>
      <c r="D948">
        <v>0</v>
      </c>
      <c r="E948">
        <v>8</v>
      </c>
      <c r="F948">
        <v>0</v>
      </c>
      <c r="G948">
        <v>0</v>
      </c>
      <c r="H948">
        <v>0</v>
      </c>
      <c r="I948">
        <v>385.09289039999999</v>
      </c>
      <c r="J948">
        <v>5600601</v>
      </c>
      <c r="K948">
        <v>6489824</v>
      </c>
      <c r="L948">
        <v>5652574</v>
      </c>
      <c r="M948">
        <v>3366981</v>
      </c>
      <c r="N948">
        <v>3312093</v>
      </c>
      <c r="O948">
        <v>2830291</v>
      </c>
    </row>
    <row r="949" spans="1:15" x14ac:dyDescent="0.25">
      <c r="A949">
        <v>948</v>
      </c>
      <c r="B949">
        <v>20</v>
      </c>
      <c r="C949">
        <v>18</v>
      </c>
      <c r="D949">
        <v>0</v>
      </c>
      <c r="E949">
        <v>9</v>
      </c>
      <c r="F949">
        <v>0</v>
      </c>
      <c r="G949">
        <v>0</v>
      </c>
      <c r="H949">
        <v>0</v>
      </c>
      <c r="I949">
        <v>401.087805</v>
      </c>
      <c r="J949">
        <v>9784474</v>
      </c>
      <c r="K949">
        <v>9258574</v>
      </c>
      <c r="L949">
        <v>9307134</v>
      </c>
      <c r="M949">
        <v>3619299</v>
      </c>
      <c r="N949">
        <v>3276292</v>
      </c>
      <c r="O949">
        <v>3707367</v>
      </c>
    </row>
    <row r="950" spans="1:15" x14ac:dyDescent="0.25">
      <c r="A950">
        <v>949</v>
      </c>
      <c r="B950">
        <v>20</v>
      </c>
      <c r="C950">
        <v>18</v>
      </c>
      <c r="D950">
        <v>0</v>
      </c>
      <c r="E950">
        <v>10</v>
      </c>
      <c r="F950">
        <v>0</v>
      </c>
      <c r="G950">
        <v>0</v>
      </c>
      <c r="H950">
        <v>0</v>
      </c>
      <c r="I950">
        <v>417.08271960000002</v>
      </c>
      <c r="J950">
        <v>10688599</v>
      </c>
      <c r="K950">
        <v>9554564</v>
      </c>
      <c r="L950">
        <v>10235681</v>
      </c>
      <c r="M950">
        <v>3390270</v>
      </c>
      <c r="N950">
        <v>3046515</v>
      </c>
      <c r="O950">
        <v>3048239</v>
      </c>
    </row>
    <row r="951" spans="1:15" x14ac:dyDescent="0.25">
      <c r="A951">
        <v>950</v>
      </c>
      <c r="B951">
        <v>20</v>
      </c>
      <c r="C951">
        <v>18</v>
      </c>
      <c r="D951">
        <v>0</v>
      </c>
      <c r="E951">
        <v>11</v>
      </c>
      <c r="F951">
        <v>0</v>
      </c>
      <c r="G951">
        <v>0</v>
      </c>
      <c r="H951">
        <v>0</v>
      </c>
      <c r="I951">
        <v>433.07763419999998</v>
      </c>
      <c r="J951">
        <v>10005336</v>
      </c>
      <c r="K951">
        <v>9244971</v>
      </c>
      <c r="L951">
        <v>8631227</v>
      </c>
      <c r="M951">
        <v>2523775</v>
      </c>
      <c r="N951">
        <v>2151693</v>
      </c>
      <c r="O951">
        <v>2028610</v>
      </c>
    </row>
    <row r="952" spans="1:15" x14ac:dyDescent="0.25">
      <c r="A952">
        <v>951</v>
      </c>
      <c r="B952">
        <v>20</v>
      </c>
      <c r="C952">
        <v>18</v>
      </c>
      <c r="D952">
        <v>0</v>
      </c>
      <c r="E952">
        <v>12</v>
      </c>
      <c r="F952">
        <v>0</v>
      </c>
      <c r="G952">
        <v>0</v>
      </c>
      <c r="H952">
        <v>0</v>
      </c>
      <c r="I952">
        <v>449.07254879999999</v>
      </c>
      <c r="J952">
        <v>7920419</v>
      </c>
      <c r="K952">
        <v>8322427</v>
      </c>
      <c r="L952">
        <v>7497106</v>
      </c>
      <c r="M952" t="s">
        <v>14</v>
      </c>
      <c r="N952" t="s">
        <v>14</v>
      </c>
      <c r="O952" t="s">
        <v>14</v>
      </c>
    </row>
    <row r="953" spans="1:15" x14ac:dyDescent="0.25">
      <c r="A953">
        <v>952</v>
      </c>
      <c r="B953">
        <v>20</v>
      </c>
      <c r="C953">
        <v>18</v>
      </c>
      <c r="D953">
        <v>0</v>
      </c>
      <c r="E953">
        <v>13</v>
      </c>
      <c r="F953">
        <v>0</v>
      </c>
      <c r="G953">
        <v>0</v>
      </c>
      <c r="H953">
        <v>0</v>
      </c>
      <c r="I953">
        <v>465.06746340000001</v>
      </c>
      <c r="J953">
        <v>6520116</v>
      </c>
      <c r="K953">
        <v>6165158</v>
      </c>
      <c r="L953">
        <v>5743717</v>
      </c>
      <c r="M953" t="s">
        <v>14</v>
      </c>
      <c r="N953" t="s">
        <v>14</v>
      </c>
      <c r="O953" t="s">
        <v>14</v>
      </c>
    </row>
    <row r="954" spans="1:15" x14ac:dyDescent="0.25">
      <c r="A954">
        <v>953</v>
      </c>
      <c r="B954">
        <v>20</v>
      </c>
      <c r="C954">
        <v>18</v>
      </c>
      <c r="D954">
        <v>0</v>
      </c>
      <c r="E954">
        <v>14</v>
      </c>
      <c r="F954">
        <v>0</v>
      </c>
      <c r="G954">
        <v>0</v>
      </c>
      <c r="H954">
        <v>0</v>
      </c>
      <c r="I954">
        <v>481.06237800000002</v>
      </c>
      <c r="J954">
        <v>4499528</v>
      </c>
      <c r="K954">
        <v>4050512</v>
      </c>
      <c r="L954">
        <v>3522111</v>
      </c>
      <c r="M954" t="s">
        <v>14</v>
      </c>
      <c r="N954" t="s">
        <v>14</v>
      </c>
      <c r="O954" t="s">
        <v>14</v>
      </c>
    </row>
    <row r="955" spans="1:15" x14ac:dyDescent="0.25">
      <c r="A955">
        <v>954</v>
      </c>
      <c r="B955">
        <v>20</v>
      </c>
      <c r="C955">
        <v>18</v>
      </c>
      <c r="D955">
        <v>0</v>
      </c>
      <c r="E955">
        <v>15</v>
      </c>
      <c r="F955">
        <v>0</v>
      </c>
      <c r="G955">
        <v>0</v>
      </c>
      <c r="H955">
        <v>0</v>
      </c>
      <c r="I955">
        <v>497.05729259999998</v>
      </c>
      <c r="J955">
        <v>2340519</v>
      </c>
      <c r="K955">
        <v>2399115</v>
      </c>
      <c r="L955">
        <v>2069599</v>
      </c>
      <c r="M955" t="s">
        <v>14</v>
      </c>
      <c r="N955" t="s">
        <v>14</v>
      </c>
      <c r="O955" t="s">
        <v>14</v>
      </c>
    </row>
    <row r="956" spans="1:15" x14ac:dyDescent="0.25">
      <c r="A956">
        <v>955</v>
      </c>
      <c r="B956">
        <v>20</v>
      </c>
      <c r="C956">
        <v>20</v>
      </c>
      <c r="D956">
        <v>0</v>
      </c>
      <c r="E956">
        <v>6</v>
      </c>
      <c r="F956">
        <v>0</v>
      </c>
      <c r="G956">
        <v>0</v>
      </c>
      <c r="H956">
        <v>0</v>
      </c>
      <c r="I956">
        <v>355.11871120000001</v>
      </c>
      <c r="J956">
        <v>4115645</v>
      </c>
      <c r="K956">
        <v>4310930</v>
      </c>
      <c r="L956">
        <v>4491963</v>
      </c>
      <c r="M956">
        <v>2364010</v>
      </c>
      <c r="N956">
        <v>2223263</v>
      </c>
      <c r="O956">
        <v>2308032</v>
      </c>
    </row>
    <row r="957" spans="1:15" x14ac:dyDescent="0.25">
      <c r="A957">
        <v>956</v>
      </c>
      <c r="B957">
        <v>20</v>
      </c>
      <c r="C957">
        <v>20</v>
      </c>
      <c r="D957">
        <v>0</v>
      </c>
      <c r="E957">
        <v>7</v>
      </c>
      <c r="F957">
        <v>0</v>
      </c>
      <c r="G957">
        <v>0</v>
      </c>
      <c r="H957">
        <v>0</v>
      </c>
      <c r="I957">
        <v>371.11362580000002</v>
      </c>
      <c r="J957">
        <v>6597160</v>
      </c>
      <c r="K957">
        <v>6512891</v>
      </c>
      <c r="L957">
        <v>6382993</v>
      </c>
      <c r="M957">
        <v>4355959</v>
      </c>
      <c r="N957">
        <v>4339990</v>
      </c>
      <c r="O957">
        <v>4302334</v>
      </c>
    </row>
    <row r="958" spans="1:15" x14ac:dyDescent="0.25">
      <c r="A958">
        <v>957</v>
      </c>
      <c r="B958">
        <v>20</v>
      </c>
      <c r="C958">
        <v>20</v>
      </c>
      <c r="D958">
        <v>0</v>
      </c>
      <c r="E958">
        <v>8</v>
      </c>
      <c r="F958">
        <v>0</v>
      </c>
      <c r="G958">
        <v>0</v>
      </c>
      <c r="H958">
        <v>0</v>
      </c>
      <c r="I958">
        <v>387.10854039999998</v>
      </c>
      <c r="J958">
        <v>9473989</v>
      </c>
      <c r="K958">
        <v>8012964</v>
      </c>
      <c r="L958">
        <v>8753719</v>
      </c>
      <c r="M958">
        <v>5891100</v>
      </c>
      <c r="N958">
        <v>6090174</v>
      </c>
      <c r="O958">
        <v>5452160</v>
      </c>
    </row>
    <row r="959" spans="1:15" x14ac:dyDescent="0.25">
      <c r="A959">
        <v>958</v>
      </c>
      <c r="B959">
        <v>20</v>
      </c>
      <c r="C959">
        <v>20</v>
      </c>
      <c r="D959">
        <v>0</v>
      </c>
      <c r="E959">
        <v>9</v>
      </c>
      <c r="F959">
        <v>0</v>
      </c>
      <c r="G959">
        <v>0</v>
      </c>
      <c r="H959">
        <v>0</v>
      </c>
      <c r="I959">
        <v>403.103455</v>
      </c>
      <c r="J959">
        <v>13589950</v>
      </c>
      <c r="K959">
        <v>13152064</v>
      </c>
      <c r="L959">
        <v>13190368</v>
      </c>
      <c r="M959">
        <v>6855368</v>
      </c>
      <c r="N959">
        <v>6012164</v>
      </c>
      <c r="O959">
        <v>6313616</v>
      </c>
    </row>
    <row r="960" spans="1:15" x14ac:dyDescent="0.25">
      <c r="A960">
        <v>959</v>
      </c>
      <c r="B960">
        <v>20</v>
      </c>
      <c r="C960">
        <v>20</v>
      </c>
      <c r="D960">
        <v>0</v>
      </c>
      <c r="E960">
        <v>10</v>
      </c>
      <c r="F960">
        <v>0</v>
      </c>
      <c r="G960">
        <v>0</v>
      </c>
      <c r="H960">
        <v>0</v>
      </c>
      <c r="I960">
        <v>419.09836960000001</v>
      </c>
      <c r="J960">
        <v>13078548</v>
      </c>
      <c r="K960">
        <v>11424406</v>
      </c>
      <c r="L960">
        <v>12707580</v>
      </c>
      <c r="M960">
        <v>4679974</v>
      </c>
      <c r="N960">
        <v>4522117</v>
      </c>
      <c r="O960">
        <v>5044944</v>
      </c>
    </row>
    <row r="961" spans="1:15" x14ac:dyDescent="0.25">
      <c r="A961">
        <v>960</v>
      </c>
      <c r="B961">
        <v>20</v>
      </c>
      <c r="C961">
        <v>20</v>
      </c>
      <c r="D961">
        <v>0</v>
      </c>
      <c r="E961">
        <v>11</v>
      </c>
      <c r="F961">
        <v>0</v>
      </c>
      <c r="G961">
        <v>0</v>
      </c>
      <c r="H961">
        <v>0</v>
      </c>
      <c r="I961">
        <v>435.09328420000003</v>
      </c>
      <c r="J961">
        <v>12335711</v>
      </c>
      <c r="K961">
        <v>10774724</v>
      </c>
      <c r="L961">
        <v>10697480</v>
      </c>
      <c r="M961">
        <v>3517931</v>
      </c>
      <c r="N961">
        <v>2807972</v>
      </c>
      <c r="O961">
        <v>3072877</v>
      </c>
    </row>
    <row r="962" spans="1:15" x14ac:dyDescent="0.25">
      <c r="A962">
        <v>961</v>
      </c>
      <c r="B962">
        <v>20</v>
      </c>
      <c r="C962">
        <v>20</v>
      </c>
      <c r="D962">
        <v>0</v>
      </c>
      <c r="E962">
        <v>12</v>
      </c>
      <c r="F962">
        <v>0</v>
      </c>
      <c r="G962">
        <v>0</v>
      </c>
      <c r="H962">
        <v>0</v>
      </c>
      <c r="I962">
        <v>451.08819879999999</v>
      </c>
      <c r="J962">
        <v>8350247</v>
      </c>
      <c r="K962">
        <v>8537347</v>
      </c>
      <c r="L962">
        <v>7716042</v>
      </c>
      <c r="M962" t="s">
        <v>14</v>
      </c>
      <c r="N962" t="s">
        <v>14</v>
      </c>
      <c r="O962" t="s">
        <v>14</v>
      </c>
    </row>
    <row r="963" spans="1:15" x14ac:dyDescent="0.25">
      <c r="A963">
        <v>962</v>
      </c>
      <c r="B963">
        <v>20</v>
      </c>
      <c r="C963">
        <v>20</v>
      </c>
      <c r="D963">
        <v>0</v>
      </c>
      <c r="E963">
        <v>13</v>
      </c>
      <c r="F963">
        <v>0</v>
      </c>
      <c r="G963">
        <v>0</v>
      </c>
      <c r="H963">
        <v>0</v>
      </c>
      <c r="I963">
        <v>467.0831134</v>
      </c>
      <c r="J963">
        <v>6823125</v>
      </c>
      <c r="K963">
        <v>6402683</v>
      </c>
      <c r="L963">
        <v>6330359</v>
      </c>
      <c r="M963" t="s">
        <v>14</v>
      </c>
      <c r="N963" t="s">
        <v>14</v>
      </c>
      <c r="O963" t="s">
        <v>14</v>
      </c>
    </row>
    <row r="964" spans="1:15" x14ac:dyDescent="0.25">
      <c r="A964">
        <v>963</v>
      </c>
      <c r="B964">
        <v>20</v>
      </c>
      <c r="C964">
        <v>20</v>
      </c>
      <c r="D964">
        <v>0</v>
      </c>
      <c r="E964">
        <v>14</v>
      </c>
      <c r="F964">
        <v>0</v>
      </c>
      <c r="G964">
        <v>0</v>
      </c>
      <c r="H964">
        <v>0</v>
      </c>
      <c r="I964">
        <v>483.07802800000002</v>
      </c>
      <c r="J964">
        <v>3959922</v>
      </c>
      <c r="K964">
        <v>3951208</v>
      </c>
      <c r="L964">
        <v>3111464</v>
      </c>
      <c r="M964" t="s">
        <v>14</v>
      </c>
      <c r="N964" t="s">
        <v>14</v>
      </c>
      <c r="O964" t="s">
        <v>14</v>
      </c>
    </row>
    <row r="965" spans="1:15" x14ac:dyDescent="0.25">
      <c r="A965">
        <v>964</v>
      </c>
      <c r="B965">
        <v>20</v>
      </c>
      <c r="C965">
        <v>20</v>
      </c>
      <c r="D965">
        <v>0</v>
      </c>
      <c r="E965">
        <v>15</v>
      </c>
      <c r="F965">
        <v>0</v>
      </c>
      <c r="G965">
        <v>0</v>
      </c>
      <c r="H965">
        <v>0</v>
      </c>
      <c r="I965">
        <v>499.07294259999998</v>
      </c>
      <c r="J965">
        <v>2480404</v>
      </c>
      <c r="K965">
        <v>1639872</v>
      </c>
      <c r="L965">
        <v>2333312</v>
      </c>
      <c r="M965" t="s">
        <v>14</v>
      </c>
      <c r="N965" t="s">
        <v>14</v>
      </c>
      <c r="O965" t="s">
        <v>14</v>
      </c>
    </row>
    <row r="966" spans="1:15" x14ac:dyDescent="0.25">
      <c r="A966">
        <v>965</v>
      </c>
      <c r="B966">
        <v>20</v>
      </c>
      <c r="C966">
        <v>22</v>
      </c>
      <c r="D966">
        <v>0</v>
      </c>
      <c r="E966">
        <v>6</v>
      </c>
      <c r="F966">
        <v>0</v>
      </c>
      <c r="G966">
        <v>0</v>
      </c>
      <c r="H966">
        <v>0</v>
      </c>
      <c r="I966">
        <v>357.1343612</v>
      </c>
      <c r="J966">
        <v>3717526</v>
      </c>
      <c r="K966">
        <v>3872703</v>
      </c>
      <c r="L966">
        <v>4085016</v>
      </c>
      <c r="M966">
        <v>4115155</v>
      </c>
      <c r="N966">
        <v>4459757</v>
      </c>
      <c r="O966">
        <v>3834899</v>
      </c>
    </row>
    <row r="967" spans="1:15" x14ac:dyDescent="0.25">
      <c r="A967">
        <v>966</v>
      </c>
      <c r="B967">
        <v>20</v>
      </c>
      <c r="C967">
        <v>22</v>
      </c>
      <c r="D967">
        <v>0</v>
      </c>
      <c r="E967">
        <v>7</v>
      </c>
      <c r="F967">
        <v>0</v>
      </c>
      <c r="G967">
        <v>0</v>
      </c>
      <c r="H967">
        <v>0</v>
      </c>
      <c r="I967">
        <v>373.12927580000002</v>
      </c>
      <c r="J967">
        <v>13063449</v>
      </c>
      <c r="K967">
        <v>14210847</v>
      </c>
      <c r="L967">
        <v>13528029</v>
      </c>
      <c r="M967">
        <v>8479173</v>
      </c>
      <c r="N967">
        <v>9152347</v>
      </c>
      <c r="O967">
        <v>8325165</v>
      </c>
    </row>
    <row r="968" spans="1:15" x14ac:dyDescent="0.25">
      <c r="A968">
        <v>967</v>
      </c>
      <c r="B968">
        <v>20</v>
      </c>
      <c r="C968">
        <v>22</v>
      </c>
      <c r="D968">
        <v>0</v>
      </c>
      <c r="E968">
        <v>8</v>
      </c>
      <c r="F968">
        <v>0</v>
      </c>
      <c r="G968">
        <v>0</v>
      </c>
      <c r="H968">
        <v>0</v>
      </c>
      <c r="I968">
        <v>389.12419039999997</v>
      </c>
      <c r="J968">
        <v>12489235</v>
      </c>
      <c r="K968">
        <v>12639826</v>
      </c>
      <c r="L968">
        <v>12196855</v>
      </c>
      <c r="M968">
        <v>9619932</v>
      </c>
      <c r="N968">
        <v>9461640</v>
      </c>
      <c r="O968">
        <v>9279251</v>
      </c>
    </row>
    <row r="969" spans="1:15" x14ac:dyDescent="0.25">
      <c r="A969">
        <v>968</v>
      </c>
      <c r="B969">
        <v>20</v>
      </c>
      <c r="C969">
        <v>22</v>
      </c>
      <c r="D969">
        <v>0</v>
      </c>
      <c r="E969">
        <v>9</v>
      </c>
      <c r="F969">
        <v>0</v>
      </c>
      <c r="G969">
        <v>0</v>
      </c>
      <c r="H969">
        <v>0</v>
      </c>
      <c r="I969">
        <v>405.11910499999999</v>
      </c>
      <c r="J969">
        <v>18001579</v>
      </c>
      <c r="K969">
        <v>18235408</v>
      </c>
      <c r="L969">
        <v>17048986</v>
      </c>
      <c r="M969">
        <v>10101638</v>
      </c>
      <c r="N969">
        <v>9023969</v>
      </c>
      <c r="O969">
        <v>9527056</v>
      </c>
    </row>
    <row r="970" spans="1:15" x14ac:dyDescent="0.25">
      <c r="A970">
        <v>969</v>
      </c>
      <c r="B970">
        <v>20</v>
      </c>
      <c r="C970">
        <v>22</v>
      </c>
      <c r="D970">
        <v>0</v>
      </c>
      <c r="E970">
        <v>10</v>
      </c>
      <c r="F970">
        <v>0</v>
      </c>
      <c r="G970">
        <v>0</v>
      </c>
      <c r="H970">
        <v>0</v>
      </c>
      <c r="I970">
        <v>421.11401960000001</v>
      </c>
      <c r="J970">
        <v>14839728</v>
      </c>
      <c r="K970">
        <v>14152339</v>
      </c>
      <c r="L970">
        <v>14620350</v>
      </c>
      <c r="M970">
        <v>7638264</v>
      </c>
      <c r="N970">
        <v>7120001</v>
      </c>
      <c r="O970">
        <v>7388761</v>
      </c>
    </row>
    <row r="971" spans="1:15" x14ac:dyDescent="0.25">
      <c r="A971">
        <v>970</v>
      </c>
      <c r="B971">
        <v>20</v>
      </c>
      <c r="C971">
        <v>22</v>
      </c>
      <c r="D971">
        <v>0</v>
      </c>
      <c r="E971">
        <v>11</v>
      </c>
      <c r="F971">
        <v>0</v>
      </c>
      <c r="G971">
        <v>0</v>
      </c>
      <c r="H971">
        <v>0</v>
      </c>
      <c r="I971">
        <v>437.10893420000002</v>
      </c>
      <c r="J971">
        <v>11182429</v>
      </c>
      <c r="K971">
        <v>11116629</v>
      </c>
      <c r="L971">
        <v>10136139</v>
      </c>
      <c r="M971">
        <v>4422993</v>
      </c>
      <c r="N971">
        <v>3414581</v>
      </c>
      <c r="O971">
        <v>4090004</v>
      </c>
    </row>
    <row r="972" spans="1:15" x14ac:dyDescent="0.25">
      <c r="A972">
        <v>971</v>
      </c>
      <c r="B972">
        <v>20</v>
      </c>
      <c r="C972">
        <v>22</v>
      </c>
      <c r="D972">
        <v>0</v>
      </c>
      <c r="E972">
        <v>12</v>
      </c>
      <c r="F972">
        <v>0</v>
      </c>
      <c r="G972">
        <v>0</v>
      </c>
      <c r="H972">
        <v>0</v>
      </c>
      <c r="I972">
        <v>453.10384879999998</v>
      </c>
      <c r="J972">
        <v>8065335</v>
      </c>
      <c r="K972">
        <v>7543952</v>
      </c>
      <c r="L972">
        <v>7545863</v>
      </c>
      <c r="M972">
        <v>2045071</v>
      </c>
      <c r="N972">
        <v>2088601</v>
      </c>
      <c r="O972">
        <v>2288212</v>
      </c>
    </row>
    <row r="973" spans="1:15" x14ac:dyDescent="0.25">
      <c r="A973">
        <v>972</v>
      </c>
      <c r="B973">
        <v>20</v>
      </c>
      <c r="C973">
        <v>22</v>
      </c>
      <c r="D973">
        <v>0</v>
      </c>
      <c r="E973">
        <v>13</v>
      </c>
      <c r="F973">
        <v>0</v>
      </c>
      <c r="G973">
        <v>0</v>
      </c>
      <c r="H973">
        <v>0</v>
      </c>
      <c r="I973">
        <v>469.0987634</v>
      </c>
      <c r="J973">
        <v>5183627</v>
      </c>
      <c r="K973">
        <v>4795994</v>
      </c>
      <c r="L973">
        <v>5058453</v>
      </c>
      <c r="M973" t="s">
        <v>14</v>
      </c>
      <c r="N973" t="s">
        <v>14</v>
      </c>
      <c r="O973" t="s">
        <v>14</v>
      </c>
    </row>
    <row r="974" spans="1:15" x14ac:dyDescent="0.25">
      <c r="A974">
        <v>973</v>
      </c>
      <c r="B974">
        <v>20</v>
      </c>
      <c r="C974">
        <v>22</v>
      </c>
      <c r="D974">
        <v>0</v>
      </c>
      <c r="E974">
        <v>14</v>
      </c>
      <c r="F974">
        <v>0</v>
      </c>
      <c r="G974">
        <v>0</v>
      </c>
      <c r="H974">
        <v>0</v>
      </c>
      <c r="I974">
        <v>485.09367800000001</v>
      </c>
      <c r="J974">
        <v>3211431</v>
      </c>
      <c r="K974">
        <v>2939013</v>
      </c>
      <c r="L974">
        <v>2898970</v>
      </c>
      <c r="M974" t="s">
        <v>14</v>
      </c>
      <c r="N974" t="s">
        <v>14</v>
      </c>
      <c r="O974" t="s">
        <v>14</v>
      </c>
    </row>
    <row r="975" spans="1:15" x14ac:dyDescent="0.25">
      <c r="A975">
        <v>974</v>
      </c>
      <c r="B975">
        <v>20</v>
      </c>
      <c r="C975">
        <v>24</v>
      </c>
      <c r="D975">
        <v>0</v>
      </c>
      <c r="E975">
        <v>5</v>
      </c>
      <c r="F975">
        <v>0</v>
      </c>
      <c r="G975">
        <v>0</v>
      </c>
      <c r="H975">
        <v>0</v>
      </c>
      <c r="I975">
        <v>343.15509659999998</v>
      </c>
      <c r="J975">
        <v>2816393</v>
      </c>
      <c r="K975">
        <v>2467677</v>
      </c>
      <c r="L975">
        <v>3339643</v>
      </c>
      <c r="M975">
        <v>4054713</v>
      </c>
      <c r="N975">
        <v>5042627</v>
      </c>
      <c r="O975">
        <v>4355723</v>
      </c>
    </row>
    <row r="976" spans="1:15" x14ac:dyDescent="0.25">
      <c r="A976">
        <v>975</v>
      </c>
      <c r="B976">
        <v>20</v>
      </c>
      <c r="C976">
        <v>24</v>
      </c>
      <c r="D976">
        <v>0</v>
      </c>
      <c r="E976">
        <v>6</v>
      </c>
      <c r="F976">
        <v>0</v>
      </c>
      <c r="G976">
        <v>0</v>
      </c>
      <c r="H976">
        <v>0</v>
      </c>
      <c r="I976">
        <v>359.15001119999999</v>
      </c>
      <c r="J976">
        <v>7072893</v>
      </c>
      <c r="K976">
        <v>7610353</v>
      </c>
      <c r="L976">
        <v>7521146</v>
      </c>
      <c r="M976">
        <v>8716607</v>
      </c>
      <c r="N976">
        <v>10116928</v>
      </c>
      <c r="O976">
        <v>9306215</v>
      </c>
    </row>
    <row r="977" spans="1:15" x14ac:dyDescent="0.25">
      <c r="A977">
        <v>976</v>
      </c>
      <c r="B977">
        <v>20</v>
      </c>
      <c r="C977">
        <v>24</v>
      </c>
      <c r="D977">
        <v>0</v>
      </c>
      <c r="E977">
        <v>7</v>
      </c>
      <c r="F977">
        <v>0</v>
      </c>
      <c r="G977">
        <v>0</v>
      </c>
      <c r="H977">
        <v>0</v>
      </c>
      <c r="I977">
        <v>375.14492580000001</v>
      </c>
      <c r="J977">
        <v>12898305</v>
      </c>
      <c r="K977">
        <v>12425529</v>
      </c>
      <c r="L977">
        <v>12621342</v>
      </c>
      <c r="M977">
        <v>14509063</v>
      </c>
      <c r="N977">
        <v>15063448</v>
      </c>
      <c r="O977">
        <v>13632078</v>
      </c>
    </row>
    <row r="978" spans="1:15" x14ac:dyDescent="0.25">
      <c r="A978">
        <v>977</v>
      </c>
      <c r="B978">
        <v>20</v>
      </c>
      <c r="C978">
        <v>24</v>
      </c>
      <c r="D978">
        <v>0</v>
      </c>
      <c r="E978">
        <v>8</v>
      </c>
      <c r="F978">
        <v>0</v>
      </c>
      <c r="G978">
        <v>0</v>
      </c>
      <c r="H978">
        <v>0</v>
      </c>
      <c r="I978">
        <v>391.13984040000003</v>
      </c>
      <c r="J978">
        <v>16360510</v>
      </c>
      <c r="K978">
        <v>16426987</v>
      </c>
      <c r="L978">
        <v>15367581</v>
      </c>
      <c r="M978">
        <v>19135361</v>
      </c>
      <c r="N978">
        <v>18692411</v>
      </c>
      <c r="O978">
        <v>18053258</v>
      </c>
    </row>
    <row r="979" spans="1:15" x14ac:dyDescent="0.25">
      <c r="A979">
        <v>978</v>
      </c>
      <c r="B979">
        <v>20</v>
      </c>
      <c r="C979">
        <v>24</v>
      </c>
      <c r="D979">
        <v>0</v>
      </c>
      <c r="E979">
        <v>9</v>
      </c>
      <c r="F979">
        <v>0</v>
      </c>
      <c r="G979">
        <v>0</v>
      </c>
      <c r="H979">
        <v>0</v>
      </c>
      <c r="I979">
        <v>407.13475499999998</v>
      </c>
      <c r="J979">
        <v>19517284</v>
      </c>
      <c r="K979">
        <v>19935425</v>
      </c>
      <c r="L979">
        <v>19633711</v>
      </c>
      <c r="M979">
        <v>16237600</v>
      </c>
      <c r="N979">
        <v>16220827</v>
      </c>
      <c r="O979">
        <v>15216488</v>
      </c>
    </row>
    <row r="980" spans="1:15" x14ac:dyDescent="0.25">
      <c r="A980">
        <v>979</v>
      </c>
      <c r="B980">
        <v>20</v>
      </c>
      <c r="C980">
        <v>24</v>
      </c>
      <c r="D980">
        <v>0</v>
      </c>
      <c r="E980">
        <v>10</v>
      </c>
      <c r="F980">
        <v>0</v>
      </c>
      <c r="G980">
        <v>0</v>
      </c>
      <c r="H980">
        <v>0</v>
      </c>
      <c r="I980">
        <v>423.1296696</v>
      </c>
      <c r="J980">
        <v>13606702</v>
      </c>
      <c r="K980">
        <v>12055165</v>
      </c>
      <c r="L980">
        <v>12932713</v>
      </c>
      <c r="M980">
        <v>7996596</v>
      </c>
      <c r="N980">
        <v>7720041</v>
      </c>
      <c r="O980">
        <v>7206350</v>
      </c>
    </row>
    <row r="981" spans="1:15" x14ac:dyDescent="0.25">
      <c r="A981">
        <v>980</v>
      </c>
      <c r="B981">
        <v>20</v>
      </c>
      <c r="C981">
        <v>24</v>
      </c>
      <c r="D981">
        <v>0</v>
      </c>
      <c r="E981">
        <v>11</v>
      </c>
      <c r="F981">
        <v>0</v>
      </c>
      <c r="G981">
        <v>0</v>
      </c>
      <c r="H981">
        <v>0</v>
      </c>
      <c r="I981">
        <v>439.12458420000002</v>
      </c>
      <c r="J981">
        <v>9248850</v>
      </c>
      <c r="K981">
        <v>8703968</v>
      </c>
      <c r="L981">
        <v>8132998</v>
      </c>
      <c r="M981">
        <v>4784306</v>
      </c>
      <c r="N981">
        <v>4080063</v>
      </c>
      <c r="O981">
        <v>4210616</v>
      </c>
    </row>
    <row r="982" spans="1:15" x14ac:dyDescent="0.25">
      <c r="A982">
        <v>981</v>
      </c>
      <c r="B982">
        <v>20</v>
      </c>
      <c r="C982">
        <v>24</v>
      </c>
      <c r="D982">
        <v>0</v>
      </c>
      <c r="E982">
        <v>12</v>
      </c>
      <c r="F982">
        <v>0</v>
      </c>
      <c r="G982">
        <v>0</v>
      </c>
      <c r="H982">
        <v>0</v>
      </c>
      <c r="I982">
        <v>455.11949879999997</v>
      </c>
      <c r="J982">
        <v>6637655</v>
      </c>
      <c r="K982">
        <v>5708836</v>
      </c>
      <c r="L982">
        <v>5552973</v>
      </c>
      <c r="M982">
        <v>2398229</v>
      </c>
      <c r="N982">
        <v>2223675</v>
      </c>
      <c r="O982">
        <v>2172861</v>
      </c>
    </row>
    <row r="983" spans="1:15" x14ac:dyDescent="0.25">
      <c r="A983">
        <v>982</v>
      </c>
      <c r="B983">
        <v>20</v>
      </c>
      <c r="C983">
        <v>24</v>
      </c>
      <c r="D983">
        <v>0</v>
      </c>
      <c r="E983">
        <v>13</v>
      </c>
      <c r="F983">
        <v>0</v>
      </c>
      <c r="G983">
        <v>0</v>
      </c>
      <c r="H983">
        <v>0</v>
      </c>
      <c r="I983">
        <v>471.11441339999999</v>
      </c>
      <c r="J983">
        <v>4001877</v>
      </c>
      <c r="K983">
        <v>3708484</v>
      </c>
      <c r="L983">
        <v>3927872</v>
      </c>
      <c r="M983" t="s">
        <v>14</v>
      </c>
      <c r="N983" t="s">
        <v>14</v>
      </c>
      <c r="O983" t="s">
        <v>14</v>
      </c>
    </row>
    <row r="984" spans="1:15" x14ac:dyDescent="0.25">
      <c r="A984">
        <v>983</v>
      </c>
      <c r="B984">
        <v>20</v>
      </c>
      <c r="C984">
        <v>24</v>
      </c>
      <c r="D984">
        <v>0</v>
      </c>
      <c r="E984">
        <v>14</v>
      </c>
      <c r="F984">
        <v>0</v>
      </c>
      <c r="G984">
        <v>0</v>
      </c>
      <c r="H984">
        <v>0</v>
      </c>
      <c r="I984">
        <v>487.109328</v>
      </c>
      <c r="J984">
        <v>2151656</v>
      </c>
      <c r="K984">
        <v>2238632</v>
      </c>
      <c r="L984">
        <v>1952788</v>
      </c>
      <c r="M984" t="s">
        <v>14</v>
      </c>
      <c r="N984" t="s">
        <v>14</v>
      </c>
      <c r="O984" t="s">
        <v>14</v>
      </c>
    </row>
    <row r="985" spans="1:15" x14ac:dyDescent="0.25">
      <c r="A985">
        <v>984</v>
      </c>
      <c r="B985">
        <v>20</v>
      </c>
      <c r="C985">
        <v>24</v>
      </c>
      <c r="D985">
        <v>4</v>
      </c>
      <c r="E985">
        <v>6</v>
      </c>
      <c r="F985">
        <v>1</v>
      </c>
      <c r="G985">
        <v>0</v>
      </c>
      <c r="H985">
        <v>0</v>
      </c>
      <c r="I985">
        <v>447.1343779</v>
      </c>
      <c r="J985" t="s">
        <v>14</v>
      </c>
      <c r="K985" t="s">
        <v>14</v>
      </c>
      <c r="L985" t="s">
        <v>14</v>
      </c>
      <c r="M985">
        <v>2179126</v>
      </c>
      <c r="N985">
        <v>3000798</v>
      </c>
      <c r="O985">
        <v>1848941</v>
      </c>
    </row>
    <row r="986" spans="1:15" x14ac:dyDescent="0.25">
      <c r="A986">
        <v>985</v>
      </c>
      <c r="B986">
        <v>20</v>
      </c>
      <c r="C986">
        <v>26</v>
      </c>
      <c r="D986">
        <v>0</v>
      </c>
      <c r="E986">
        <v>4</v>
      </c>
      <c r="F986">
        <v>0</v>
      </c>
      <c r="G986">
        <v>0</v>
      </c>
      <c r="H986">
        <v>0</v>
      </c>
      <c r="I986">
        <v>329.17583200000001</v>
      </c>
      <c r="J986">
        <v>3807828</v>
      </c>
      <c r="K986">
        <v>4429634</v>
      </c>
      <c r="L986">
        <v>3833959</v>
      </c>
      <c r="M986">
        <v>6773968</v>
      </c>
      <c r="N986">
        <v>7871777</v>
      </c>
      <c r="O986">
        <v>6325532</v>
      </c>
    </row>
    <row r="987" spans="1:15" x14ac:dyDescent="0.25">
      <c r="A987">
        <v>986</v>
      </c>
      <c r="B987">
        <v>20</v>
      </c>
      <c r="C987">
        <v>26</v>
      </c>
      <c r="D987">
        <v>0</v>
      </c>
      <c r="E987">
        <v>5</v>
      </c>
      <c r="F987">
        <v>0</v>
      </c>
      <c r="G987">
        <v>0</v>
      </c>
      <c r="H987">
        <v>0</v>
      </c>
      <c r="I987">
        <v>345.17074659999997</v>
      </c>
      <c r="J987">
        <v>7082455</v>
      </c>
      <c r="K987">
        <v>7603534</v>
      </c>
      <c r="L987">
        <v>8002454</v>
      </c>
      <c r="M987">
        <v>12067052</v>
      </c>
      <c r="N987">
        <v>14063565</v>
      </c>
      <c r="O987">
        <v>13066411</v>
      </c>
    </row>
    <row r="988" spans="1:15" x14ac:dyDescent="0.25">
      <c r="A988">
        <v>987</v>
      </c>
      <c r="B988">
        <v>20</v>
      </c>
      <c r="C988">
        <v>26</v>
      </c>
      <c r="D988">
        <v>0</v>
      </c>
      <c r="E988">
        <v>6</v>
      </c>
      <c r="F988">
        <v>0</v>
      </c>
      <c r="G988">
        <v>0</v>
      </c>
      <c r="H988">
        <v>0</v>
      </c>
      <c r="I988">
        <v>361.16566119999999</v>
      </c>
      <c r="J988">
        <v>11750254</v>
      </c>
      <c r="K988">
        <v>13521446</v>
      </c>
      <c r="L988">
        <v>13116894</v>
      </c>
      <c r="M988">
        <v>18787244</v>
      </c>
      <c r="N988">
        <v>21838230</v>
      </c>
      <c r="O988">
        <v>18107068</v>
      </c>
    </row>
    <row r="989" spans="1:15" x14ac:dyDescent="0.25">
      <c r="A989">
        <v>988</v>
      </c>
      <c r="B989">
        <v>20</v>
      </c>
      <c r="C989">
        <v>26</v>
      </c>
      <c r="D989">
        <v>0</v>
      </c>
      <c r="E989">
        <v>7</v>
      </c>
      <c r="F989">
        <v>0</v>
      </c>
      <c r="G989">
        <v>0</v>
      </c>
      <c r="H989">
        <v>0</v>
      </c>
      <c r="I989">
        <v>377.1605758</v>
      </c>
      <c r="J989">
        <v>18076379</v>
      </c>
      <c r="K989">
        <v>19295049</v>
      </c>
      <c r="L989">
        <v>19357779</v>
      </c>
      <c r="M989">
        <v>25669180</v>
      </c>
      <c r="N989">
        <v>28322761</v>
      </c>
      <c r="O989">
        <v>25246817</v>
      </c>
    </row>
    <row r="990" spans="1:15" x14ac:dyDescent="0.25">
      <c r="A990">
        <v>989</v>
      </c>
      <c r="B990">
        <v>20</v>
      </c>
      <c r="C990">
        <v>26</v>
      </c>
      <c r="D990">
        <v>0</v>
      </c>
      <c r="E990">
        <v>8</v>
      </c>
      <c r="F990">
        <v>0</v>
      </c>
      <c r="G990">
        <v>0</v>
      </c>
      <c r="H990">
        <v>0</v>
      </c>
      <c r="I990">
        <v>393.15549040000002</v>
      </c>
      <c r="J990">
        <v>19904068</v>
      </c>
      <c r="K990">
        <v>19913068</v>
      </c>
      <c r="L990">
        <v>18845479</v>
      </c>
      <c r="M990">
        <v>28654858</v>
      </c>
      <c r="N990">
        <v>28277460</v>
      </c>
      <c r="O990">
        <v>26081763</v>
      </c>
    </row>
    <row r="991" spans="1:15" x14ac:dyDescent="0.25">
      <c r="A991">
        <v>990</v>
      </c>
      <c r="B991">
        <v>20</v>
      </c>
      <c r="C991">
        <v>26</v>
      </c>
      <c r="D991">
        <v>0</v>
      </c>
      <c r="E991">
        <v>9</v>
      </c>
      <c r="F991">
        <v>0</v>
      </c>
      <c r="G991">
        <v>0</v>
      </c>
      <c r="H991">
        <v>0</v>
      </c>
      <c r="I991">
        <v>409.15040499999998</v>
      </c>
      <c r="J991">
        <v>20512748</v>
      </c>
      <c r="K991">
        <v>20586834</v>
      </c>
      <c r="L991">
        <v>19895968</v>
      </c>
      <c r="M991">
        <v>18527382</v>
      </c>
      <c r="N991">
        <v>19071796</v>
      </c>
      <c r="O991">
        <v>17633180</v>
      </c>
    </row>
    <row r="992" spans="1:15" x14ac:dyDescent="0.25">
      <c r="A992">
        <v>991</v>
      </c>
      <c r="B992">
        <v>20</v>
      </c>
      <c r="C992">
        <v>26</v>
      </c>
      <c r="D992">
        <v>0</v>
      </c>
      <c r="E992">
        <v>10</v>
      </c>
      <c r="F992">
        <v>0</v>
      </c>
      <c r="G992">
        <v>0</v>
      </c>
      <c r="H992">
        <v>0</v>
      </c>
      <c r="I992">
        <v>425.14531959999999</v>
      </c>
      <c r="J992">
        <v>11406993</v>
      </c>
      <c r="K992">
        <v>10498644</v>
      </c>
      <c r="L992">
        <v>9817599</v>
      </c>
      <c r="M992">
        <v>9002079</v>
      </c>
      <c r="N992">
        <v>8334399</v>
      </c>
      <c r="O992">
        <v>8039729</v>
      </c>
    </row>
    <row r="993" spans="1:15" x14ac:dyDescent="0.25">
      <c r="A993">
        <v>992</v>
      </c>
      <c r="B993">
        <v>20</v>
      </c>
      <c r="C993">
        <v>26</v>
      </c>
      <c r="D993">
        <v>0</v>
      </c>
      <c r="E993">
        <v>11</v>
      </c>
      <c r="F993">
        <v>0</v>
      </c>
      <c r="G993">
        <v>0</v>
      </c>
      <c r="H993">
        <v>0</v>
      </c>
      <c r="I993">
        <v>441.14023420000001</v>
      </c>
      <c r="J993">
        <v>6633283</v>
      </c>
      <c r="K993">
        <v>6211430</v>
      </c>
      <c r="L993">
        <v>5500092</v>
      </c>
      <c r="M993">
        <v>4222992</v>
      </c>
      <c r="N993">
        <v>3603783</v>
      </c>
      <c r="O993">
        <v>3700446</v>
      </c>
    </row>
    <row r="994" spans="1:15" x14ac:dyDescent="0.25">
      <c r="A994">
        <v>993</v>
      </c>
      <c r="B994">
        <v>20</v>
      </c>
      <c r="C994">
        <v>26</v>
      </c>
      <c r="D994">
        <v>0</v>
      </c>
      <c r="E994">
        <v>12</v>
      </c>
      <c r="F994">
        <v>0</v>
      </c>
      <c r="G994">
        <v>0</v>
      </c>
      <c r="H994">
        <v>0</v>
      </c>
      <c r="I994">
        <v>457.13514880000002</v>
      </c>
      <c r="J994">
        <v>3822472</v>
      </c>
      <c r="K994">
        <v>4697025</v>
      </c>
      <c r="L994">
        <v>3579548</v>
      </c>
      <c r="M994">
        <v>2515369</v>
      </c>
      <c r="N994">
        <v>2199017</v>
      </c>
      <c r="O994">
        <v>2078009</v>
      </c>
    </row>
    <row r="995" spans="1:15" x14ac:dyDescent="0.25">
      <c r="A995">
        <v>994</v>
      </c>
      <c r="B995">
        <v>20</v>
      </c>
      <c r="C995">
        <v>26</v>
      </c>
      <c r="D995">
        <v>0</v>
      </c>
      <c r="E995">
        <v>13</v>
      </c>
      <c r="F995">
        <v>0</v>
      </c>
      <c r="G995">
        <v>0</v>
      </c>
      <c r="H995">
        <v>0</v>
      </c>
      <c r="I995">
        <v>473.13006339999998</v>
      </c>
      <c r="J995">
        <v>3159090</v>
      </c>
      <c r="K995">
        <v>2882102</v>
      </c>
      <c r="L995">
        <v>2141431</v>
      </c>
      <c r="M995" t="s">
        <v>14</v>
      </c>
      <c r="N995" t="s">
        <v>14</v>
      </c>
      <c r="O995" t="s">
        <v>14</v>
      </c>
    </row>
    <row r="996" spans="1:15" x14ac:dyDescent="0.25">
      <c r="A996">
        <v>995</v>
      </c>
      <c r="B996">
        <v>20</v>
      </c>
      <c r="C996">
        <v>27</v>
      </c>
      <c r="D996">
        <v>3</v>
      </c>
      <c r="E996">
        <v>5</v>
      </c>
      <c r="F996">
        <v>0</v>
      </c>
      <c r="G996">
        <v>0</v>
      </c>
      <c r="H996">
        <v>0</v>
      </c>
      <c r="I996">
        <v>388.18779360000002</v>
      </c>
      <c r="J996">
        <v>2603781</v>
      </c>
      <c r="K996">
        <v>2298765</v>
      </c>
      <c r="L996">
        <v>2101034</v>
      </c>
      <c r="M996">
        <v>5757199</v>
      </c>
      <c r="N996">
        <v>5991094</v>
      </c>
      <c r="O996">
        <v>5075548</v>
      </c>
    </row>
    <row r="997" spans="1:15" x14ac:dyDescent="0.25">
      <c r="A997">
        <v>996</v>
      </c>
      <c r="B997">
        <v>20</v>
      </c>
      <c r="C997">
        <v>27</v>
      </c>
      <c r="D997">
        <v>3</v>
      </c>
      <c r="E997">
        <v>6</v>
      </c>
      <c r="F997">
        <v>0</v>
      </c>
      <c r="G997">
        <v>0</v>
      </c>
      <c r="H997">
        <v>0</v>
      </c>
      <c r="I997">
        <v>404.18270819999998</v>
      </c>
      <c r="J997">
        <v>2891331</v>
      </c>
      <c r="K997">
        <v>3110836</v>
      </c>
      <c r="L997">
        <v>2549577</v>
      </c>
      <c r="M997">
        <v>4030259</v>
      </c>
      <c r="N997">
        <v>5295487</v>
      </c>
      <c r="O997">
        <v>4877017</v>
      </c>
    </row>
    <row r="998" spans="1:15" x14ac:dyDescent="0.25">
      <c r="A998">
        <v>997</v>
      </c>
      <c r="B998">
        <v>20</v>
      </c>
      <c r="C998">
        <v>28</v>
      </c>
      <c r="D998">
        <v>0</v>
      </c>
      <c r="E998">
        <v>3</v>
      </c>
      <c r="F998">
        <v>0</v>
      </c>
      <c r="G998">
        <v>0</v>
      </c>
      <c r="H998">
        <v>0</v>
      </c>
      <c r="I998">
        <v>315.19656739999999</v>
      </c>
      <c r="J998">
        <v>2132247</v>
      </c>
      <c r="K998">
        <v>2736968</v>
      </c>
      <c r="L998">
        <v>2243526</v>
      </c>
      <c r="M998">
        <v>3672389</v>
      </c>
      <c r="N998">
        <v>4105939</v>
      </c>
      <c r="O998">
        <v>3830759</v>
      </c>
    </row>
    <row r="999" spans="1:15" x14ac:dyDescent="0.25">
      <c r="A999">
        <v>998</v>
      </c>
      <c r="B999">
        <v>20</v>
      </c>
      <c r="C999">
        <v>28</v>
      </c>
      <c r="D999">
        <v>0</v>
      </c>
      <c r="E999">
        <v>4</v>
      </c>
      <c r="F999">
        <v>0</v>
      </c>
      <c r="G999">
        <v>0</v>
      </c>
      <c r="H999">
        <v>0</v>
      </c>
      <c r="I999">
        <v>331.19148200000001</v>
      </c>
      <c r="J999">
        <v>6577141</v>
      </c>
      <c r="K999">
        <v>6912221</v>
      </c>
      <c r="L999">
        <v>7362081</v>
      </c>
      <c r="M999">
        <v>11690668</v>
      </c>
      <c r="N999">
        <v>14379724</v>
      </c>
      <c r="O999">
        <v>11016937</v>
      </c>
    </row>
    <row r="1000" spans="1:15" x14ac:dyDescent="0.25">
      <c r="A1000">
        <v>999</v>
      </c>
      <c r="B1000">
        <v>20</v>
      </c>
      <c r="C1000">
        <v>28</v>
      </c>
      <c r="D1000">
        <v>0</v>
      </c>
      <c r="E1000">
        <v>5</v>
      </c>
      <c r="F1000">
        <v>0</v>
      </c>
      <c r="G1000">
        <v>0</v>
      </c>
      <c r="H1000">
        <v>0</v>
      </c>
      <c r="I1000">
        <v>347.18639660000002</v>
      </c>
      <c r="J1000">
        <v>11196482</v>
      </c>
      <c r="K1000">
        <v>11922253</v>
      </c>
      <c r="L1000">
        <v>11371968</v>
      </c>
      <c r="M1000">
        <v>18971436</v>
      </c>
      <c r="N1000">
        <v>22964709</v>
      </c>
      <c r="O1000">
        <v>18217687</v>
      </c>
    </row>
    <row r="1001" spans="1:15" x14ac:dyDescent="0.25">
      <c r="A1001">
        <v>1000</v>
      </c>
      <c r="B1001">
        <v>20</v>
      </c>
      <c r="C1001">
        <v>28</v>
      </c>
      <c r="D1001">
        <v>0</v>
      </c>
      <c r="E1001">
        <v>6</v>
      </c>
      <c r="F1001">
        <v>0</v>
      </c>
      <c r="G1001">
        <v>0</v>
      </c>
      <c r="H1001">
        <v>0</v>
      </c>
      <c r="I1001">
        <v>363.18131119999998</v>
      </c>
      <c r="J1001">
        <v>20979303</v>
      </c>
      <c r="K1001">
        <v>20765788</v>
      </c>
      <c r="L1001">
        <v>20545603</v>
      </c>
      <c r="M1001">
        <v>34618905</v>
      </c>
      <c r="N1001">
        <v>39017454</v>
      </c>
      <c r="O1001">
        <v>32750862</v>
      </c>
    </row>
    <row r="1002" spans="1:15" x14ac:dyDescent="0.25">
      <c r="A1002">
        <v>1001</v>
      </c>
      <c r="B1002">
        <v>20</v>
      </c>
      <c r="C1002">
        <v>28</v>
      </c>
      <c r="D1002">
        <v>0</v>
      </c>
      <c r="E1002">
        <v>7</v>
      </c>
      <c r="F1002">
        <v>0</v>
      </c>
      <c r="G1002">
        <v>0</v>
      </c>
      <c r="H1002">
        <v>0</v>
      </c>
      <c r="I1002">
        <v>379.1762258</v>
      </c>
      <c r="J1002">
        <v>23434660</v>
      </c>
      <c r="K1002">
        <v>24714573</v>
      </c>
      <c r="L1002">
        <v>24392312</v>
      </c>
      <c r="M1002">
        <v>36221025</v>
      </c>
      <c r="N1002">
        <v>38981102</v>
      </c>
      <c r="O1002">
        <v>33418850</v>
      </c>
    </row>
    <row r="1003" spans="1:15" x14ac:dyDescent="0.25">
      <c r="A1003">
        <v>1002</v>
      </c>
      <c r="B1003">
        <v>20</v>
      </c>
      <c r="C1003">
        <v>28</v>
      </c>
      <c r="D1003">
        <v>0</v>
      </c>
      <c r="E1003">
        <v>8</v>
      </c>
      <c r="F1003">
        <v>0</v>
      </c>
      <c r="G1003">
        <v>0</v>
      </c>
      <c r="H1003">
        <v>0</v>
      </c>
      <c r="I1003">
        <v>395.17114040000001</v>
      </c>
      <c r="J1003">
        <v>22210594</v>
      </c>
      <c r="K1003">
        <v>23628499</v>
      </c>
      <c r="L1003">
        <v>21872787</v>
      </c>
      <c r="M1003">
        <v>31546998</v>
      </c>
      <c r="N1003">
        <v>33274962</v>
      </c>
      <c r="O1003">
        <v>29506332</v>
      </c>
    </row>
    <row r="1004" spans="1:15" x14ac:dyDescent="0.25">
      <c r="A1004">
        <v>1003</v>
      </c>
      <c r="B1004">
        <v>20</v>
      </c>
      <c r="C1004">
        <v>28</v>
      </c>
      <c r="D1004">
        <v>0</v>
      </c>
      <c r="E1004">
        <v>9</v>
      </c>
      <c r="F1004">
        <v>0</v>
      </c>
      <c r="G1004">
        <v>0</v>
      </c>
      <c r="H1004">
        <v>0</v>
      </c>
      <c r="I1004">
        <v>411.16605499999997</v>
      </c>
      <c r="J1004">
        <v>16126020</v>
      </c>
      <c r="K1004">
        <v>16343495</v>
      </c>
      <c r="L1004">
        <v>15804142</v>
      </c>
      <c r="M1004">
        <v>18064620</v>
      </c>
      <c r="N1004">
        <v>19289006</v>
      </c>
      <c r="O1004">
        <v>16330669</v>
      </c>
    </row>
    <row r="1005" spans="1:15" x14ac:dyDescent="0.25">
      <c r="A1005">
        <v>1004</v>
      </c>
      <c r="B1005">
        <v>20</v>
      </c>
      <c r="C1005">
        <v>28</v>
      </c>
      <c r="D1005">
        <v>0</v>
      </c>
      <c r="E1005">
        <v>10</v>
      </c>
      <c r="F1005">
        <v>0</v>
      </c>
      <c r="G1005">
        <v>0</v>
      </c>
      <c r="H1005">
        <v>0</v>
      </c>
      <c r="I1005">
        <v>427.16096959999999</v>
      </c>
      <c r="J1005">
        <v>9051612</v>
      </c>
      <c r="K1005">
        <v>8958492</v>
      </c>
      <c r="L1005">
        <v>8328579</v>
      </c>
      <c r="M1005">
        <v>8877048</v>
      </c>
      <c r="N1005">
        <v>7453701</v>
      </c>
      <c r="O1005">
        <v>7574659</v>
      </c>
    </row>
    <row r="1006" spans="1:15" x14ac:dyDescent="0.25">
      <c r="A1006">
        <v>1005</v>
      </c>
      <c r="B1006">
        <v>20</v>
      </c>
      <c r="C1006">
        <v>28</v>
      </c>
      <c r="D1006">
        <v>0</v>
      </c>
      <c r="E1006">
        <v>11</v>
      </c>
      <c r="F1006">
        <v>0</v>
      </c>
      <c r="G1006">
        <v>0</v>
      </c>
      <c r="H1006">
        <v>0</v>
      </c>
      <c r="I1006">
        <v>443.1558842</v>
      </c>
      <c r="J1006">
        <v>5154355</v>
      </c>
      <c r="K1006">
        <v>4965098</v>
      </c>
      <c r="L1006">
        <v>3927023</v>
      </c>
      <c r="M1006">
        <v>3847022</v>
      </c>
      <c r="N1006">
        <v>3272909</v>
      </c>
      <c r="O1006">
        <v>3066374</v>
      </c>
    </row>
    <row r="1007" spans="1:15" x14ac:dyDescent="0.25">
      <c r="A1007">
        <v>1006</v>
      </c>
      <c r="B1007">
        <v>20</v>
      </c>
      <c r="C1007">
        <v>28</v>
      </c>
      <c r="D1007">
        <v>0</v>
      </c>
      <c r="E1007">
        <v>12</v>
      </c>
      <c r="F1007">
        <v>0</v>
      </c>
      <c r="G1007">
        <v>0</v>
      </c>
      <c r="H1007">
        <v>0</v>
      </c>
      <c r="I1007">
        <v>459.15079880000002</v>
      </c>
      <c r="J1007">
        <v>2760398</v>
      </c>
      <c r="K1007">
        <v>2554215</v>
      </c>
      <c r="L1007">
        <v>2212344</v>
      </c>
      <c r="M1007">
        <v>1590093</v>
      </c>
      <c r="N1007">
        <v>1595812</v>
      </c>
      <c r="O1007">
        <v>1765578</v>
      </c>
    </row>
    <row r="1008" spans="1:15" x14ac:dyDescent="0.25">
      <c r="A1008">
        <v>1007</v>
      </c>
      <c r="B1008">
        <v>20</v>
      </c>
      <c r="C1008">
        <v>28</v>
      </c>
      <c r="D1008">
        <v>0</v>
      </c>
      <c r="E1008">
        <v>13</v>
      </c>
      <c r="F1008">
        <v>0</v>
      </c>
      <c r="G1008">
        <v>0</v>
      </c>
      <c r="H1008">
        <v>0</v>
      </c>
      <c r="I1008">
        <v>475.14571339999998</v>
      </c>
      <c r="J1008">
        <v>2088480</v>
      </c>
      <c r="K1008">
        <v>1825841</v>
      </c>
      <c r="L1008">
        <v>1899193</v>
      </c>
      <c r="M1008" t="s">
        <v>14</v>
      </c>
      <c r="N1008" t="s">
        <v>14</v>
      </c>
      <c r="O1008" t="s">
        <v>14</v>
      </c>
    </row>
    <row r="1009" spans="1:15" x14ac:dyDescent="0.25">
      <c r="A1009">
        <v>1008</v>
      </c>
      <c r="B1009">
        <v>20</v>
      </c>
      <c r="C1009">
        <v>28</v>
      </c>
      <c r="D1009">
        <v>0</v>
      </c>
      <c r="E1009">
        <v>17</v>
      </c>
      <c r="F1009">
        <v>0</v>
      </c>
      <c r="G1009">
        <v>0</v>
      </c>
      <c r="H1009">
        <v>0</v>
      </c>
      <c r="I1009">
        <v>539.12537180000004</v>
      </c>
      <c r="J1009" t="s">
        <v>14</v>
      </c>
      <c r="K1009" t="s">
        <v>14</v>
      </c>
      <c r="L1009" t="s">
        <v>14</v>
      </c>
      <c r="M1009">
        <v>1917714</v>
      </c>
      <c r="N1009">
        <v>1595563</v>
      </c>
      <c r="O1009">
        <v>1568879</v>
      </c>
    </row>
    <row r="1010" spans="1:15" x14ac:dyDescent="0.25">
      <c r="A1010">
        <v>1009</v>
      </c>
      <c r="B1010">
        <v>20</v>
      </c>
      <c r="C1010">
        <v>28</v>
      </c>
      <c r="D1010">
        <v>0</v>
      </c>
      <c r="E1010">
        <v>18</v>
      </c>
      <c r="F1010">
        <v>0</v>
      </c>
      <c r="G1010">
        <v>0</v>
      </c>
      <c r="H1010">
        <v>0</v>
      </c>
      <c r="I1010">
        <v>555.12028640000005</v>
      </c>
      <c r="J1010" t="s">
        <v>14</v>
      </c>
      <c r="K1010" t="s">
        <v>14</v>
      </c>
      <c r="L1010" t="s">
        <v>14</v>
      </c>
      <c r="M1010">
        <v>3183594</v>
      </c>
      <c r="N1010">
        <v>3011683</v>
      </c>
      <c r="O1010">
        <v>2352530</v>
      </c>
    </row>
    <row r="1011" spans="1:15" x14ac:dyDescent="0.25">
      <c r="A1011">
        <v>1010</v>
      </c>
      <c r="B1011">
        <v>20</v>
      </c>
      <c r="C1011">
        <v>29</v>
      </c>
      <c r="D1011">
        <v>3</v>
      </c>
      <c r="E1011">
        <v>4</v>
      </c>
      <c r="F1011">
        <v>0</v>
      </c>
      <c r="G1011">
        <v>0</v>
      </c>
      <c r="H1011">
        <v>0</v>
      </c>
      <c r="I1011">
        <v>374.208529</v>
      </c>
      <c r="J1011" t="s">
        <v>14</v>
      </c>
      <c r="K1011" t="s">
        <v>14</v>
      </c>
      <c r="L1011" t="s">
        <v>14</v>
      </c>
      <c r="M1011">
        <v>1776892</v>
      </c>
      <c r="N1011">
        <v>1662351</v>
      </c>
      <c r="O1011">
        <v>1599826</v>
      </c>
    </row>
    <row r="1012" spans="1:15" x14ac:dyDescent="0.25">
      <c r="A1012">
        <v>1011</v>
      </c>
      <c r="B1012">
        <v>20</v>
      </c>
      <c r="C1012">
        <v>29</v>
      </c>
      <c r="D1012">
        <v>3</v>
      </c>
      <c r="E1012">
        <v>6</v>
      </c>
      <c r="F1012">
        <v>0</v>
      </c>
      <c r="G1012">
        <v>0</v>
      </c>
      <c r="H1012">
        <v>0</v>
      </c>
      <c r="I1012">
        <v>406.19835819999997</v>
      </c>
      <c r="J1012">
        <v>1725204</v>
      </c>
      <c r="K1012">
        <v>2202227</v>
      </c>
      <c r="L1012">
        <v>1661679</v>
      </c>
      <c r="M1012">
        <v>2760669</v>
      </c>
      <c r="N1012">
        <v>2501193</v>
      </c>
      <c r="O1012">
        <v>2329412</v>
      </c>
    </row>
    <row r="1013" spans="1:15" x14ac:dyDescent="0.25">
      <c r="A1013">
        <v>1012</v>
      </c>
      <c r="B1013">
        <v>20</v>
      </c>
      <c r="C1013">
        <v>30</v>
      </c>
      <c r="D1013">
        <v>0</v>
      </c>
      <c r="E1013">
        <v>4</v>
      </c>
      <c r="F1013">
        <v>0</v>
      </c>
      <c r="G1013">
        <v>0</v>
      </c>
      <c r="H1013">
        <v>0</v>
      </c>
      <c r="I1013">
        <v>333.207132</v>
      </c>
      <c r="J1013">
        <v>6637996</v>
      </c>
      <c r="K1013">
        <v>7671428</v>
      </c>
      <c r="L1013">
        <v>6875112</v>
      </c>
      <c r="M1013">
        <v>11689108</v>
      </c>
      <c r="N1013">
        <v>14931076</v>
      </c>
      <c r="O1013">
        <v>11486401</v>
      </c>
    </row>
    <row r="1014" spans="1:15" x14ac:dyDescent="0.25">
      <c r="A1014">
        <v>1013</v>
      </c>
      <c r="B1014">
        <v>20</v>
      </c>
      <c r="C1014">
        <v>30</v>
      </c>
      <c r="D1014">
        <v>0</v>
      </c>
      <c r="E1014">
        <v>5</v>
      </c>
      <c r="F1014">
        <v>0</v>
      </c>
      <c r="G1014">
        <v>0</v>
      </c>
      <c r="H1014">
        <v>0</v>
      </c>
      <c r="I1014">
        <v>349.20204660000002</v>
      </c>
      <c r="J1014">
        <v>21097162</v>
      </c>
      <c r="K1014">
        <v>23276888</v>
      </c>
      <c r="L1014">
        <v>21438456</v>
      </c>
      <c r="M1014">
        <v>36179321</v>
      </c>
      <c r="N1014">
        <v>46099468</v>
      </c>
      <c r="O1014">
        <v>35171598</v>
      </c>
    </row>
    <row r="1015" spans="1:15" x14ac:dyDescent="0.25">
      <c r="A1015">
        <v>1014</v>
      </c>
      <c r="B1015">
        <v>20</v>
      </c>
      <c r="C1015">
        <v>30</v>
      </c>
      <c r="D1015">
        <v>0</v>
      </c>
      <c r="E1015">
        <v>6</v>
      </c>
      <c r="F1015">
        <v>0</v>
      </c>
      <c r="G1015">
        <v>0</v>
      </c>
      <c r="H1015">
        <v>0</v>
      </c>
      <c r="I1015">
        <v>365.19696119999998</v>
      </c>
      <c r="J1015">
        <v>33063268</v>
      </c>
      <c r="K1015">
        <v>35618450</v>
      </c>
      <c r="L1015">
        <v>31810215</v>
      </c>
      <c r="M1015">
        <v>56770690</v>
      </c>
      <c r="N1015">
        <v>66272838</v>
      </c>
      <c r="O1015">
        <v>51887966</v>
      </c>
    </row>
    <row r="1016" spans="1:15" x14ac:dyDescent="0.25">
      <c r="A1016">
        <v>1015</v>
      </c>
      <c r="B1016">
        <v>20</v>
      </c>
      <c r="C1016">
        <v>30</v>
      </c>
      <c r="D1016">
        <v>0</v>
      </c>
      <c r="E1016">
        <v>7</v>
      </c>
      <c r="F1016">
        <v>0</v>
      </c>
      <c r="G1016">
        <v>0</v>
      </c>
      <c r="H1016">
        <v>0</v>
      </c>
      <c r="I1016">
        <v>381.19187579999999</v>
      </c>
      <c r="J1016">
        <v>26785883</v>
      </c>
      <c r="K1016">
        <v>27639619</v>
      </c>
      <c r="L1016">
        <v>26379405</v>
      </c>
      <c r="M1016">
        <v>40161910</v>
      </c>
      <c r="N1016">
        <v>45453316</v>
      </c>
      <c r="O1016">
        <v>37908562</v>
      </c>
    </row>
    <row r="1017" spans="1:15" x14ac:dyDescent="0.25">
      <c r="A1017">
        <v>1016</v>
      </c>
      <c r="B1017">
        <v>20</v>
      </c>
      <c r="C1017">
        <v>30</v>
      </c>
      <c r="D1017">
        <v>0</v>
      </c>
      <c r="E1017">
        <v>8</v>
      </c>
      <c r="F1017">
        <v>0</v>
      </c>
      <c r="G1017">
        <v>0</v>
      </c>
      <c r="H1017">
        <v>0</v>
      </c>
      <c r="I1017">
        <v>397.18679040000001</v>
      </c>
      <c r="J1017">
        <v>21453270</v>
      </c>
      <c r="K1017">
        <v>21908511</v>
      </c>
      <c r="L1017">
        <v>20861407</v>
      </c>
      <c r="M1017">
        <v>31072194</v>
      </c>
      <c r="N1017">
        <v>32751027</v>
      </c>
      <c r="O1017">
        <v>28605491</v>
      </c>
    </row>
    <row r="1018" spans="1:15" x14ac:dyDescent="0.25">
      <c r="A1018">
        <v>1017</v>
      </c>
      <c r="B1018">
        <v>20</v>
      </c>
      <c r="C1018">
        <v>30</v>
      </c>
      <c r="D1018">
        <v>0</v>
      </c>
      <c r="E1018">
        <v>9</v>
      </c>
      <c r="F1018">
        <v>0</v>
      </c>
      <c r="G1018">
        <v>0</v>
      </c>
      <c r="H1018">
        <v>0</v>
      </c>
      <c r="I1018">
        <v>413.18170500000002</v>
      </c>
      <c r="J1018">
        <v>13113458</v>
      </c>
      <c r="K1018">
        <v>12870176</v>
      </c>
      <c r="L1018">
        <v>12316444</v>
      </c>
      <c r="M1018">
        <v>16188707</v>
      </c>
      <c r="N1018">
        <v>16249867</v>
      </c>
      <c r="O1018">
        <v>14483359</v>
      </c>
    </row>
    <row r="1019" spans="1:15" x14ac:dyDescent="0.25">
      <c r="A1019">
        <v>1018</v>
      </c>
      <c r="B1019">
        <v>20</v>
      </c>
      <c r="C1019">
        <v>30</v>
      </c>
      <c r="D1019">
        <v>0</v>
      </c>
      <c r="E1019">
        <v>10</v>
      </c>
      <c r="F1019">
        <v>0</v>
      </c>
      <c r="G1019">
        <v>0</v>
      </c>
      <c r="H1019">
        <v>0</v>
      </c>
      <c r="I1019">
        <v>429.17661959999998</v>
      </c>
      <c r="J1019">
        <v>7009554</v>
      </c>
      <c r="K1019">
        <v>6924758</v>
      </c>
      <c r="L1019">
        <v>5958902</v>
      </c>
      <c r="M1019">
        <v>7801731</v>
      </c>
      <c r="N1019">
        <v>7013308</v>
      </c>
      <c r="O1019">
        <v>6826953</v>
      </c>
    </row>
    <row r="1020" spans="1:15" x14ac:dyDescent="0.25">
      <c r="A1020">
        <v>1019</v>
      </c>
      <c r="B1020">
        <v>20</v>
      </c>
      <c r="C1020">
        <v>30</v>
      </c>
      <c r="D1020">
        <v>0</v>
      </c>
      <c r="E1020">
        <v>11</v>
      </c>
      <c r="F1020">
        <v>0</v>
      </c>
      <c r="G1020">
        <v>0</v>
      </c>
      <c r="H1020">
        <v>0</v>
      </c>
      <c r="I1020">
        <v>445.1715342</v>
      </c>
      <c r="J1020">
        <v>3242275</v>
      </c>
      <c r="K1020">
        <v>3317356</v>
      </c>
      <c r="L1020">
        <v>3302688</v>
      </c>
      <c r="M1020">
        <v>3535566</v>
      </c>
      <c r="N1020">
        <v>3222611</v>
      </c>
      <c r="O1020">
        <v>3311923</v>
      </c>
    </row>
    <row r="1021" spans="1:15" x14ac:dyDescent="0.25">
      <c r="A1021">
        <v>1020</v>
      </c>
      <c r="B1021">
        <v>20</v>
      </c>
      <c r="C1021">
        <v>30</v>
      </c>
      <c r="D1021">
        <v>0</v>
      </c>
      <c r="E1021">
        <v>12</v>
      </c>
      <c r="F1021">
        <v>0</v>
      </c>
      <c r="G1021">
        <v>0</v>
      </c>
      <c r="H1021">
        <v>0</v>
      </c>
      <c r="I1021">
        <v>461.16644880000001</v>
      </c>
      <c r="J1021">
        <v>2037803</v>
      </c>
      <c r="K1021">
        <v>2155290</v>
      </c>
      <c r="L1021">
        <v>2227553</v>
      </c>
      <c r="M1021">
        <v>1712898</v>
      </c>
      <c r="N1021">
        <v>1922925</v>
      </c>
      <c r="O1021">
        <v>1841267</v>
      </c>
    </row>
    <row r="1022" spans="1:15" x14ac:dyDescent="0.25">
      <c r="A1022">
        <v>1021</v>
      </c>
      <c r="B1022">
        <v>20</v>
      </c>
      <c r="C1022">
        <v>30</v>
      </c>
      <c r="D1022">
        <v>0</v>
      </c>
      <c r="E1022">
        <v>14</v>
      </c>
      <c r="F1022">
        <v>0</v>
      </c>
      <c r="G1022">
        <v>0</v>
      </c>
      <c r="H1022">
        <v>0</v>
      </c>
      <c r="I1022">
        <v>493.15627799999999</v>
      </c>
      <c r="J1022">
        <v>2576355</v>
      </c>
      <c r="K1022">
        <v>2592041</v>
      </c>
      <c r="L1022">
        <v>2420271</v>
      </c>
      <c r="M1022">
        <v>3887422</v>
      </c>
      <c r="N1022">
        <v>3616703</v>
      </c>
      <c r="O1022">
        <v>2686460</v>
      </c>
    </row>
    <row r="1023" spans="1:15" x14ac:dyDescent="0.25">
      <c r="A1023">
        <v>1022</v>
      </c>
      <c r="B1023">
        <v>20</v>
      </c>
      <c r="C1023">
        <v>30</v>
      </c>
      <c r="D1023">
        <v>0</v>
      </c>
      <c r="E1023">
        <v>15</v>
      </c>
      <c r="F1023">
        <v>0</v>
      </c>
      <c r="G1023">
        <v>0</v>
      </c>
      <c r="H1023">
        <v>0</v>
      </c>
      <c r="I1023">
        <v>509.1511926</v>
      </c>
      <c r="J1023">
        <v>7356755</v>
      </c>
      <c r="K1023">
        <v>6326479</v>
      </c>
      <c r="L1023">
        <v>5900126</v>
      </c>
      <c r="M1023">
        <v>5789712</v>
      </c>
      <c r="N1023">
        <v>5512762</v>
      </c>
      <c r="O1023">
        <v>4312011</v>
      </c>
    </row>
    <row r="1024" spans="1:15" x14ac:dyDescent="0.25">
      <c r="A1024">
        <v>1023</v>
      </c>
      <c r="B1024">
        <v>20</v>
      </c>
      <c r="C1024">
        <v>30</v>
      </c>
      <c r="D1024">
        <v>0</v>
      </c>
      <c r="E1024">
        <v>16</v>
      </c>
      <c r="F1024">
        <v>0</v>
      </c>
      <c r="G1024">
        <v>0</v>
      </c>
      <c r="H1024">
        <v>0</v>
      </c>
      <c r="I1024">
        <v>525.14610719999996</v>
      </c>
      <c r="J1024">
        <v>1822806</v>
      </c>
      <c r="K1024">
        <v>1628419</v>
      </c>
      <c r="L1024">
        <v>1833233</v>
      </c>
      <c r="M1024" t="s">
        <v>14</v>
      </c>
      <c r="N1024" t="s">
        <v>14</v>
      </c>
      <c r="O1024" t="s">
        <v>14</v>
      </c>
    </row>
    <row r="1025" spans="1:15" x14ac:dyDescent="0.25">
      <c r="A1025">
        <v>1024</v>
      </c>
      <c r="B1025">
        <v>20</v>
      </c>
      <c r="C1025">
        <v>30</v>
      </c>
      <c r="D1025">
        <v>4</v>
      </c>
      <c r="E1025">
        <v>8</v>
      </c>
      <c r="F1025">
        <v>0</v>
      </c>
      <c r="G1025">
        <v>0</v>
      </c>
      <c r="H1025">
        <v>0</v>
      </c>
      <c r="I1025">
        <v>453.1990864</v>
      </c>
      <c r="J1025" t="s">
        <v>14</v>
      </c>
      <c r="K1025" t="s">
        <v>14</v>
      </c>
      <c r="L1025" t="s">
        <v>14</v>
      </c>
      <c r="M1025">
        <v>1987721</v>
      </c>
      <c r="N1025">
        <v>2433684</v>
      </c>
      <c r="O1025">
        <v>1755725</v>
      </c>
    </row>
    <row r="1026" spans="1:15" x14ac:dyDescent="0.25">
      <c r="A1026">
        <v>1025</v>
      </c>
      <c r="B1026">
        <v>20</v>
      </c>
      <c r="C1026">
        <v>31</v>
      </c>
      <c r="D1026">
        <v>3</v>
      </c>
      <c r="E1026">
        <v>4</v>
      </c>
      <c r="F1026">
        <v>0</v>
      </c>
      <c r="G1026">
        <v>0</v>
      </c>
      <c r="H1026">
        <v>0</v>
      </c>
      <c r="I1026">
        <v>376.22417899999999</v>
      </c>
      <c r="J1026" t="s">
        <v>14</v>
      </c>
      <c r="K1026" t="s">
        <v>14</v>
      </c>
      <c r="L1026" t="s">
        <v>14</v>
      </c>
      <c r="M1026">
        <v>2582327</v>
      </c>
      <c r="N1026">
        <v>3575494</v>
      </c>
      <c r="O1026">
        <v>2659692</v>
      </c>
    </row>
    <row r="1027" spans="1:15" x14ac:dyDescent="0.25">
      <c r="A1027">
        <v>1026</v>
      </c>
      <c r="B1027">
        <v>20</v>
      </c>
      <c r="C1027">
        <v>31</v>
      </c>
      <c r="D1027">
        <v>3</v>
      </c>
      <c r="E1027">
        <v>5</v>
      </c>
      <c r="F1027">
        <v>0</v>
      </c>
      <c r="G1027">
        <v>0</v>
      </c>
      <c r="H1027">
        <v>0</v>
      </c>
      <c r="I1027">
        <v>392.21909360000001</v>
      </c>
      <c r="J1027" t="s">
        <v>14</v>
      </c>
      <c r="K1027" t="s">
        <v>14</v>
      </c>
      <c r="L1027" t="s">
        <v>14</v>
      </c>
      <c r="M1027">
        <v>2082903</v>
      </c>
      <c r="N1027">
        <v>2494489</v>
      </c>
      <c r="O1027">
        <v>2003271</v>
      </c>
    </row>
    <row r="1028" spans="1:15" x14ac:dyDescent="0.25">
      <c r="A1028">
        <v>1027</v>
      </c>
      <c r="B1028">
        <v>20</v>
      </c>
      <c r="C1028">
        <v>31</v>
      </c>
      <c r="D1028">
        <v>3</v>
      </c>
      <c r="E1028">
        <v>11</v>
      </c>
      <c r="F1028">
        <v>0</v>
      </c>
      <c r="G1028">
        <v>0</v>
      </c>
      <c r="H1028">
        <v>0</v>
      </c>
      <c r="I1028">
        <v>488.18858119999999</v>
      </c>
      <c r="J1028" t="s">
        <v>14</v>
      </c>
      <c r="K1028" t="s">
        <v>14</v>
      </c>
      <c r="L1028" t="s">
        <v>14</v>
      </c>
      <c r="M1028">
        <v>5127262</v>
      </c>
      <c r="N1028">
        <v>1764341</v>
      </c>
      <c r="O1028">
        <v>4431556</v>
      </c>
    </row>
    <row r="1029" spans="1:15" x14ac:dyDescent="0.25">
      <c r="A1029">
        <v>1028</v>
      </c>
      <c r="B1029">
        <v>20</v>
      </c>
      <c r="C1029">
        <v>32</v>
      </c>
      <c r="D1029">
        <v>0</v>
      </c>
      <c r="E1029">
        <v>4</v>
      </c>
      <c r="F1029">
        <v>0</v>
      </c>
      <c r="G1029">
        <v>0</v>
      </c>
      <c r="H1029">
        <v>0</v>
      </c>
      <c r="I1029">
        <v>335.222782</v>
      </c>
      <c r="J1029">
        <v>2253690</v>
      </c>
      <c r="K1029">
        <v>2549303</v>
      </c>
      <c r="L1029">
        <v>2301373</v>
      </c>
      <c r="M1029">
        <v>3527305</v>
      </c>
      <c r="N1029">
        <v>4443720</v>
      </c>
      <c r="O1029">
        <v>3621541</v>
      </c>
    </row>
    <row r="1030" spans="1:15" x14ac:dyDescent="0.25">
      <c r="A1030">
        <v>1029</v>
      </c>
      <c r="B1030">
        <v>20</v>
      </c>
      <c r="C1030">
        <v>32</v>
      </c>
      <c r="D1030">
        <v>0</v>
      </c>
      <c r="E1030">
        <v>5</v>
      </c>
      <c r="F1030">
        <v>0</v>
      </c>
      <c r="G1030">
        <v>0</v>
      </c>
      <c r="H1030">
        <v>0</v>
      </c>
      <c r="I1030">
        <v>351.21769660000001</v>
      </c>
      <c r="J1030">
        <v>13798762</v>
      </c>
      <c r="K1030">
        <v>14690158</v>
      </c>
      <c r="L1030">
        <v>13793852</v>
      </c>
      <c r="M1030">
        <v>24727503</v>
      </c>
      <c r="N1030">
        <v>29146688</v>
      </c>
      <c r="O1030">
        <v>23105359</v>
      </c>
    </row>
    <row r="1031" spans="1:15" x14ac:dyDescent="0.25">
      <c r="A1031">
        <v>1030</v>
      </c>
      <c r="B1031">
        <v>20</v>
      </c>
      <c r="C1031">
        <v>32</v>
      </c>
      <c r="D1031">
        <v>0</v>
      </c>
      <c r="E1031">
        <v>6</v>
      </c>
      <c r="F1031">
        <v>0</v>
      </c>
      <c r="G1031">
        <v>0</v>
      </c>
      <c r="H1031">
        <v>0</v>
      </c>
      <c r="I1031">
        <v>367.21261120000003</v>
      </c>
      <c r="J1031">
        <v>28787811</v>
      </c>
      <c r="K1031">
        <v>31768774</v>
      </c>
      <c r="L1031">
        <v>27456776</v>
      </c>
      <c r="M1031">
        <v>51372776</v>
      </c>
      <c r="N1031">
        <v>60588189</v>
      </c>
      <c r="O1031">
        <v>46883239</v>
      </c>
    </row>
    <row r="1032" spans="1:15" x14ac:dyDescent="0.25">
      <c r="A1032">
        <v>1031</v>
      </c>
      <c r="B1032">
        <v>20</v>
      </c>
      <c r="C1032">
        <v>32</v>
      </c>
      <c r="D1032">
        <v>0</v>
      </c>
      <c r="E1032">
        <v>7</v>
      </c>
      <c r="F1032">
        <v>0</v>
      </c>
      <c r="G1032">
        <v>0</v>
      </c>
      <c r="H1032">
        <v>0</v>
      </c>
      <c r="I1032">
        <v>383.20752579999998</v>
      </c>
      <c r="J1032">
        <v>20757243</v>
      </c>
      <c r="K1032">
        <v>22839593</v>
      </c>
      <c r="L1032">
        <v>19859088</v>
      </c>
      <c r="M1032">
        <v>34010231</v>
      </c>
      <c r="N1032">
        <v>38212106</v>
      </c>
      <c r="O1032">
        <v>29823532</v>
      </c>
    </row>
    <row r="1033" spans="1:15" x14ac:dyDescent="0.25">
      <c r="A1033">
        <v>1032</v>
      </c>
      <c r="B1033">
        <v>20</v>
      </c>
      <c r="C1033">
        <v>32</v>
      </c>
      <c r="D1033">
        <v>0</v>
      </c>
      <c r="E1033">
        <v>8</v>
      </c>
      <c r="F1033">
        <v>0</v>
      </c>
      <c r="G1033">
        <v>0</v>
      </c>
      <c r="H1033">
        <v>0</v>
      </c>
      <c r="I1033">
        <v>399.2024404</v>
      </c>
      <c r="J1033">
        <v>15981403</v>
      </c>
      <c r="K1033">
        <v>16571726</v>
      </c>
      <c r="L1033">
        <v>14979848</v>
      </c>
      <c r="M1033">
        <v>23621868</v>
      </c>
      <c r="N1033">
        <v>25181941</v>
      </c>
      <c r="O1033">
        <v>22211878</v>
      </c>
    </row>
    <row r="1034" spans="1:15" x14ac:dyDescent="0.25">
      <c r="A1034">
        <v>1033</v>
      </c>
      <c r="B1034">
        <v>20</v>
      </c>
      <c r="C1034">
        <v>32</v>
      </c>
      <c r="D1034">
        <v>0</v>
      </c>
      <c r="E1034">
        <v>9</v>
      </c>
      <c r="F1034">
        <v>0</v>
      </c>
      <c r="G1034">
        <v>0</v>
      </c>
      <c r="H1034">
        <v>0</v>
      </c>
      <c r="I1034">
        <v>415.19735500000002</v>
      </c>
      <c r="J1034">
        <v>9091190</v>
      </c>
      <c r="K1034">
        <v>10377823</v>
      </c>
      <c r="L1034">
        <v>8679212</v>
      </c>
      <c r="M1034">
        <v>12907837</v>
      </c>
      <c r="N1034">
        <v>12864589</v>
      </c>
      <c r="O1034">
        <v>11358066</v>
      </c>
    </row>
    <row r="1035" spans="1:15" x14ac:dyDescent="0.25">
      <c r="A1035">
        <v>1034</v>
      </c>
      <c r="B1035">
        <v>20</v>
      </c>
      <c r="C1035">
        <v>32</v>
      </c>
      <c r="D1035">
        <v>0</v>
      </c>
      <c r="E1035">
        <v>10</v>
      </c>
      <c r="F1035">
        <v>0</v>
      </c>
      <c r="G1035">
        <v>0</v>
      </c>
      <c r="H1035">
        <v>0</v>
      </c>
      <c r="I1035">
        <v>431.19226959999997</v>
      </c>
      <c r="J1035">
        <v>4794421</v>
      </c>
      <c r="K1035">
        <v>5305731</v>
      </c>
      <c r="L1035">
        <v>4738137</v>
      </c>
      <c r="M1035">
        <v>7013122</v>
      </c>
      <c r="N1035">
        <v>6225767</v>
      </c>
      <c r="O1035">
        <v>6212355</v>
      </c>
    </row>
    <row r="1036" spans="1:15" x14ac:dyDescent="0.25">
      <c r="A1036">
        <v>1035</v>
      </c>
      <c r="B1036">
        <v>20</v>
      </c>
      <c r="C1036">
        <v>32</v>
      </c>
      <c r="D1036">
        <v>0</v>
      </c>
      <c r="E1036">
        <v>11</v>
      </c>
      <c r="F1036">
        <v>0</v>
      </c>
      <c r="G1036">
        <v>0</v>
      </c>
      <c r="H1036">
        <v>0</v>
      </c>
      <c r="I1036">
        <v>447.18718419999999</v>
      </c>
      <c r="J1036">
        <v>2125335</v>
      </c>
      <c r="K1036">
        <v>2542574</v>
      </c>
      <c r="L1036">
        <v>2279505</v>
      </c>
      <c r="M1036">
        <v>2648626</v>
      </c>
      <c r="N1036">
        <v>2182619</v>
      </c>
      <c r="O1036">
        <v>2204776</v>
      </c>
    </row>
    <row r="1037" spans="1:15" x14ac:dyDescent="0.25">
      <c r="A1037">
        <v>1036</v>
      </c>
      <c r="B1037">
        <v>20</v>
      </c>
      <c r="C1037">
        <v>32</v>
      </c>
      <c r="D1037">
        <v>0</v>
      </c>
      <c r="E1037">
        <v>14</v>
      </c>
      <c r="F1037">
        <v>0</v>
      </c>
      <c r="G1037">
        <v>0</v>
      </c>
      <c r="H1037">
        <v>0</v>
      </c>
      <c r="I1037">
        <v>495.17192799999998</v>
      </c>
      <c r="J1037">
        <v>9383494</v>
      </c>
      <c r="K1037">
        <v>9710427</v>
      </c>
      <c r="L1037">
        <v>9113158</v>
      </c>
      <c r="M1037">
        <v>16997789</v>
      </c>
      <c r="N1037">
        <v>14250004</v>
      </c>
      <c r="O1037">
        <v>12145791</v>
      </c>
    </row>
    <row r="1038" spans="1:15" x14ac:dyDescent="0.25">
      <c r="A1038">
        <v>1037</v>
      </c>
      <c r="B1038">
        <v>20</v>
      </c>
      <c r="C1038">
        <v>32</v>
      </c>
      <c r="D1038">
        <v>0</v>
      </c>
      <c r="E1038">
        <v>16</v>
      </c>
      <c r="F1038">
        <v>0</v>
      </c>
      <c r="G1038">
        <v>0</v>
      </c>
      <c r="H1038">
        <v>0</v>
      </c>
      <c r="I1038">
        <v>527.16175720000001</v>
      </c>
      <c r="J1038">
        <v>10267804</v>
      </c>
      <c r="K1038">
        <v>10288663</v>
      </c>
      <c r="L1038">
        <v>9314629</v>
      </c>
      <c r="M1038">
        <v>12763505</v>
      </c>
      <c r="N1038">
        <v>13329236</v>
      </c>
      <c r="O1038">
        <v>10576230</v>
      </c>
    </row>
    <row r="1039" spans="1:15" x14ac:dyDescent="0.25">
      <c r="A1039">
        <v>1038</v>
      </c>
      <c r="B1039">
        <v>20</v>
      </c>
      <c r="C1039">
        <v>32</v>
      </c>
      <c r="D1039">
        <v>0</v>
      </c>
      <c r="E1039">
        <v>17</v>
      </c>
      <c r="F1039">
        <v>0</v>
      </c>
      <c r="G1039">
        <v>0</v>
      </c>
      <c r="H1039">
        <v>0</v>
      </c>
      <c r="I1039">
        <v>543.15667180000003</v>
      </c>
      <c r="J1039">
        <v>4057561</v>
      </c>
      <c r="K1039">
        <v>3499539</v>
      </c>
      <c r="L1039">
        <v>2996870</v>
      </c>
      <c r="M1039">
        <v>2899152</v>
      </c>
      <c r="N1039">
        <v>2517563</v>
      </c>
      <c r="O1039">
        <v>2167768</v>
      </c>
    </row>
    <row r="1040" spans="1:15" x14ac:dyDescent="0.25">
      <c r="A1040">
        <v>1039</v>
      </c>
      <c r="B1040">
        <v>20</v>
      </c>
      <c r="C1040">
        <v>32</v>
      </c>
      <c r="D1040">
        <v>0</v>
      </c>
      <c r="E1040">
        <v>18</v>
      </c>
      <c r="F1040">
        <v>0</v>
      </c>
      <c r="G1040">
        <v>0</v>
      </c>
      <c r="H1040">
        <v>0</v>
      </c>
      <c r="I1040">
        <v>559.15158640000004</v>
      </c>
      <c r="J1040">
        <v>4281669</v>
      </c>
      <c r="K1040">
        <v>3690707</v>
      </c>
      <c r="L1040">
        <v>3290777</v>
      </c>
      <c r="M1040">
        <v>3195808</v>
      </c>
      <c r="N1040">
        <v>2635163</v>
      </c>
      <c r="O1040">
        <v>2140337</v>
      </c>
    </row>
    <row r="1041" spans="1:15" x14ac:dyDescent="0.25">
      <c r="A1041">
        <v>1040</v>
      </c>
      <c r="B1041">
        <v>20</v>
      </c>
      <c r="C1041">
        <v>32</v>
      </c>
      <c r="D1041">
        <v>4</v>
      </c>
      <c r="E1041">
        <v>7</v>
      </c>
      <c r="F1041">
        <v>0</v>
      </c>
      <c r="G1041">
        <v>0</v>
      </c>
      <c r="H1041">
        <v>0</v>
      </c>
      <c r="I1041">
        <v>439.21982179999998</v>
      </c>
      <c r="J1041">
        <v>2409029</v>
      </c>
      <c r="K1041">
        <v>1701338</v>
      </c>
      <c r="L1041">
        <v>2467197</v>
      </c>
      <c r="M1041">
        <v>3229354</v>
      </c>
      <c r="N1041">
        <v>3971514</v>
      </c>
      <c r="O1041">
        <v>3587502</v>
      </c>
    </row>
    <row r="1042" spans="1:15" x14ac:dyDescent="0.25">
      <c r="A1042">
        <v>1041</v>
      </c>
      <c r="B1042">
        <v>20</v>
      </c>
      <c r="C1042">
        <v>32</v>
      </c>
      <c r="D1042">
        <v>4</v>
      </c>
      <c r="E1042">
        <v>8</v>
      </c>
      <c r="F1042">
        <v>0</v>
      </c>
      <c r="G1042">
        <v>0</v>
      </c>
      <c r="H1042">
        <v>0</v>
      </c>
      <c r="I1042">
        <v>455.21473639999999</v>
      </c>
      <c r="J1042">
        <v>2297932</v>
      </c>
      <c r="K1042">
        <v>2298399</v>
      </c>
      <c r="L1042">
        <v>2143044</v>
      </c>
      <c r="M1042">
        <v>3519504</v>
      </c>
      <c r="N1042">
        <v>3468855</v>
      </c>
      <c r="O1042">
        <v>3316150</v>
      </c>
    </row>
    <row r="1043" spans="1:15" x14ac:dyDescent="0.25">
      <c r="A1043">
        <v>1042</v>
      </c>
      <c r="B1043">
        <v>20</v>
      </c>
      <c r="C1043">
        <v>32</v>
      </c>
      <c r="D1043">
        <v>4</v>
      </c>
      <c r="E1043">
        <v>9</v>
      </c>
      <c r="F1043">
        <v>0</v>
      </c>
      <c r="G1043">
        <v>0</v>
      </c>
      <c r="H1043">
        <v>0</v>
      </c>
      <c r="I1043">
        <v>471.20965100000001</v>
      </c>
      <c r="J1043">
        <v>1832275</v>
      </c>
      <c r="K1043">
        <v>1974851</v>
      </c>
      <c r="L1043">
        <v>1807164</v>
      </c>
      <c r="M1043">
        <v>2054793</v>
      </c>
      <c r="N1043">
        <v>2185520</v>
      </c>
      <c r="O1043">
        <v>2082315</v>
      </c>
    </row>
    <row r="1044" spans="1:15" x14ac:dyDescent="0.25">
      <c r="A1044">
        <v>1043</v>
      </c>
      <c r="B1044">
        <v>20</v>
      </c>
      <c r="C1044">
        <v>33</v>
      </c>
      <c r="D1044">
        <v>0</v>
      </c>
      <c r="E1044">
        <v>12</v>
      </c>
      <c r="F1044">
        <v>0</v>
      </c>
      <c r="G1044">
        <v>1</v>
      </c>
      <c r="H1044">
        <v>0</v>
      </c>
      <c r="I1044">
        <v>495.1636853</v>
      </c>
      <c r="J1044">
        <v>2419781</v>
      </c>
      <c r="K1044">
        <v>2299739</v>
      </c>
      <c r="L1044">
        <v>1686085</v>
      </c>
      <c r="M1044">
        <v>4553116</v>
      </c>
      <c r="N1044">
        <v>6374419</v>
      </c>
      <c r="O1044">
        <v>6620286</v>
      </c>
    </row>
    <row r="1045" spans="1:15" x14ac:dyDescent="0.25">
      <c r="A1045">
        <v>1044</v>
      </c>
      <c r="B1045">
        <v>20</v>
      </c>
      <c r="C1045">
        <v>33</v>
      </c>
      <c r="D1045">
        <v>3</v>
      </c>
      <c r="E1045">
        <v>6</v>
      </c>
      <c r="F1045">
        <v>0</v>
      </c>
      <c r="G1045">
        <v>0</v>
      </c>
      <c r="H1045">
        <v>0</v>
      </c>
      <c r="I1045">
        <v>410.22965820000002</v>
      </c>
      <c r="J1045" t="s">
        <v>14</v>
      </c>
      <c r="K1045" t="s">
        <v>14</v>
      </c>
      <c r="L1045" t="s">
        <v>14</v>
      </c>
      <c r="M1045">
        <v>2864840</v>
      </c>
      <c r="N1045">
        <v>2877305</v>
      </c>
      <c r="O1045">
        <v>2079146</v>
      </c>
    </row>
    <row r="1046" spans="1:15" x14ac:dyDescent="0.25">
      <c r="A1046">
        <v>1045</v>
      </c>
      <c r="B1046">
        <v>20</v>
      </c>
      <c r="C1046">
        <v>33</v>
      </c>
      <c r="D1046">
        <v>3</v>
      </c>
      <c r="E1046">
        <v>8</v>
      </c>
      <c r="F1046">
        <v>0</v>
      </c>
      <c r="G1046">
        <v>0</v>
      </c>
      <c r="H1046">
        <v>0</v>
      </c>
      <c r="I1046">
        <v>442.21948739999999</v>
      </c>
      <c r="J1046" t="s">
        <v>14</v>
      </c>
      <c r="K1046" t="s">
        <v>14</v>
      </c>
      <c r="L1046" t="s">
        <v>14</v>
      </c>
      <c r="M1046">
        <v>2441657</v>
      </c>
      <c r="N1046">
        <v>2363654</v>
      </c>
      <c r="O1046">
        <v>2033770</v>
      </c>
    </row>
    <row r="1047" spans="1:15" x14ac:dyDescent="0.25">
      <c r="A1047">
        <v>1046</v>
      </c>
      <c r="B1047">
        <v>20</v>
      </c>
      <c r="C1047">
        <v>33</v>
      </c>
      <c r="D1047">
        <v>3</v>
      </c>
      <c r="E1047">
        <v>12</v>
      </c>
      <c r="F1047">
        <v>0</v>
      </c>
      <c r="G1047">
        <v>0</v>
      </c>
      <c r="H1047">
        <v>0</v>
      </c>
      <c r="I1047">
        <v>506.1991458</v>
      </c>
      <c r="J1047">
        <v>2435241</v>
      </c>
      <c r="K1047">
        <v>2318977</v>
      </c>
      <c r="L1047">
        <v>1530645</v>
      </c>
      <c r="M1047">
        <v>7810969</v>
      </c>
      <c r="N1047">
        <v>4193747</v>
      </c>
      <c r="O1047">
        <v>8116014</v>
      </c>
    </row>
    <row r="1048" spans="1:15" x14ac:dyDescent="0.25">
      <c r="A1048">
        <v>1047</v>
      </c>
      <c r="B1048">
        <v>20</v>
      </c>
      <c r="C1048">
        <v>33</v>
      </c>
      <c r="D1048">
        <v>5</v>
      </c>
      <c r="E1048">
        <v>7</v>
      </c>
      <c r="F1048">
        <v>0</v>
      </c>
      <c r="G1048">
        <v>0</v>
      </c>
      <c r="H1048">
        <v>0</v>
      </c>
      <c r="I1048">
        <v>454.23072079999997</v>
      </c>
      <c r="J1048" t="s">
        <v>14</v>
      </c>
      <c r="K1048" t="s">
        <v>14</v>
      </c>
      <c r="L1048" t="s">
        <v>14</v>
      </c>
      <c r="M1048">
        <v>1887818</v>
      </c>
      <c r="N1048">
        <v>2165859</v>
      </c>
      <c r="O1048">
        <v>1699838</v>
      </c>
    </row>
    <row r="1049" spans="1:15" x14ac:dyDescent="0.25">
      <c r="A1049">
        <v>1048</v>
      </c>
      <c r="B1049">
        <v>20</v>
      </c>
      <c r="C1049">
        <v>33</v>
      </c>
      <c r="D1049">
        <v>5</v>
      </c>
      <c r="E1049">
        <v>8</v>
      </c>
      <c r="F1049">
        <v>0</v>
      </c>
      <c r="G1049">
        <v>0</v>
      </c>
      <c r="H1049">
        <v>0</v>
      </c>
      <c r="I1049">
        <v>470.22563539999999</v>
      </c>
      <c r="J1049">
        <v>1855594</v>
      </c>
      <c r="K1049">
        <v>1707084</v>
      </c>
      <c r="L1049">
        <v>1843044</v>
      </c>
      <c r="M1049">
        <v>3073669</v>
      </c>
      <c r="N1049">
        <v>3015976</v>
      </c>
      <c r="O1049">
        <v>2438144</v>
      </c>
    </row>
    <row r="1050" spans="1:15" x14ac:dyDescent="0.25">
      <c r="A1050">
        <v>1049</v>
      </c>
      <c r="B1050">
        <v>20</v>
      </c>
      <c r="C1050">
        <v>34</v>
      </c>
      <c r="D1050">
        <v>0</v>
      </c>
      <c r="E1050">
        <v>5</v>
      </c>
      <c r="F1050">
        <v>0</v>
      </c>
      <c r="G1050">
        <v>0</v>
      </c>
      <c r="H1050">
        <v>0</v>
      </c>
      <c r="I1050">
        <v>353.2333466</v>
      </c>
      <c r="J1050">
        <v>1986849</v>
      </c>
      <c r="K1050">
        <v>2597262</v>
      </c>
      <c r="L1050">
        <v>2501771</v>
      </c>
      <c r="M1050">
        <v>4609581</v>
      </c>
      <c r="N1050">
        <v>4927614</v>
      </c>
      <c r="O1050">
        <v>4330904</v>
      </c>
    </row>
    <row r="1051" spans="1:15" x14ac:dyDescent="0.25">
      <c r="A1051">
        <v>1050</v>
      </c>
      <c r="B1051">
        <v>20</v>
      </c>
      <c r="C1051">
        <v>34</v>
      </c>
      <c r="D1051">
        <v>0</v>
      </c>
      <c r="E1051">
        <v>6</v>
      </c>
      <c r="F1051">
        <v>0</v>
      </c>
      <c r="G1051">
        <v>0</v>
      </c>
      <c r="H1051">
        <v>0</v>
      </c>
      <c r="I1051">
        <v>369.22826120000002</v>
      </c>
      <c r="J1051">
        <v>7386976</v>
      </c>
      <c r="K1051">
        <v>7860981</v>
      </c>
      <c r="L1051">
        <v>7747427</v>
      </c>
      <c r="M1051">
        <v>13393223</v>
      </c>
      <c r="N1051">
        <v>15373039</v>
      </c>
      <c r="O1051">
        <v>12600298</v>
      </c>
    </row>
    <row r="1052" spans="1:15" x14ac:dyDescent="0.25">
      <c r="A1052">
        <v>1051</v>
      </c>
      <c r="B1052">
        <v>20</v>
      </c>
      <c r="C1052">
        <v>34</v>
      </c>
      <c r="D1052">
        <v>0</v>
      </c>
      <c r="E1052">
        <v>7</v>
      </c>
      <c r="F1052">
        <v>0</v>
      </c>
      <c r="G1052">
        <v>0</v>
      </c>
      <c r="H1052">
        <v>0</v>
      </c>
      <c r="I1052">
        <v>385.22317579999998</v>
      </c>
      <c r="J1052">
        <v>9502082</v>
      </c>
      <c r="K1052">
        <v>9896702</v>
      </c>
      <c r="L1052">
        <v>9568381</v>
      </c>
      <c r="M1052">
        <v>18613860</v>
      </c>
      <c r="N1052">
        <v>19551229</v>
      </c>
      <c r="O1052">
        <v>15873008</v>
      </c>
    </row>
    <row r="1053" spans="1:15" x14ac:dyDescent="0.25">
      <c r="A1053">
        <v>1052</v>
      </c>
      <c r="B1053">
        <v>20</v>
      </c>
      <c r="C1053">
        <v>34</v>
      </c>
      <c r="D1053">
        <v>0</v>
      </c>
      <c r="E1053">
        <v>8</v>
      </c>
      <c r="F1053">
        <v>0</v>
      </c>
      <c r="G1053">
        <v>0</v>
      </c>
      <c r="H1053">
        <v>0</v>
      </c>
      <c r="I1053">
        <v>401.21809039999999</v>
      </c>
      <c r="J1053">
        <v>9405615</v>
      </c>
      <c r="K1053">
        <v>10012254</v>
      </c>
      <c r="L1053">
        <v>8872974</v>
      </c>
      <c r="M1053">
        <v>16921075</v>
      </c>
      <c r="N1053">
        <v>16433174</v>
      </c>
      <c r="O1053">
        <v>14933491</v>
      </c>
    </row>
    <row r="1054" spans="1:15" x14ac:dyDescent="0.25">
      <c r="A1054">
        <v>1053</v>
      </c>
      <c r="B1054">
        <v>20</v>
      </c>
      <c r="C1054">
        <v>34</v>
      </c>
      <c r="D1054">
        <v>0</v>
      </c>
      <c r="E1054">
        <v>9</v>
      </c>
      <c r="F1054">
        <v>0</v>
      </c>
      <c r="G1054">
        <v>0</v>
      </c>
      <c r="H1054">
        <v>0</v>
      </c>
      <c r="I1054">
        <v>417.21300500000001</v>
      </c>
      <c r="J1054">
        <v>6959188</v>
      </c>
      <c r="K1054">
        <v>7842438</v>
      </c>
      <c r="L1054">
        <v>6741791</v>
      </c>
      <c r="M1054">
        <v>11498813</v>
      </c>
      <c r="N1054">
        <v>12076149</v>
      </c>
      <c r="O1054">
        <v>10506026</v>
      </c>
    </row>
    <row r="1055" spans="1:15" x14ac:dyDescent="0.25">
      <c r="A1055">
        <v>1054</v>
      </c>
      <c r="B1055">
        <v>20</v>
      </c>
      <c r="C1055">
        <v>34</v>
      </c>
      <c r="D1055">
        <v>0</v>
      </c>
      <c r="E1055">
        <v>10</v>
      </c>
      <c r="F1055">
        <v>0</v>
      </c>
      <c r="G1055">
        <v>0</v>
      </c>
      <c r="H1055">
        <v>0</v>
      </c>
      <c r="I1055">
        <v>433.20791960000003</v>
      </c>
      <c r="J1055">
        <v>8592200</v>
      </c>
      <c r="K1055">
        <v>8200485</v>
      </c>
      <c r="L1055">
        <v>8328112</v>
      </c>
      <c r="M1055">
        <v>12147318</v>
      </c>
      <c r="N1055">
        <v>11535110</v>
      </c>
      <c r="O1055">
        <v>10750516</v>
      </c>
    </row>
    <row r="1056" spans="1:15" x14ac:dyDescent="0.25">
      <c r="A1056">
        <v>1055</v>
      </c>
      <c r="B1056">
        <v>20</v>
      </c>
      <c r="C1056">
        <v>34</v>
      </c>
      <c r="D1056">
        <v>0</v>
      </c>
      <c r="E1056">
        <v>11</v>
      </c>
      <c r="F1056">
        <v>0</v>
      </c>
      <c r="G1056">
        <v>0</v>
      </c>
      <c r="H1056">
        <v>0</v>
      </c>
      <c r="I1056">
        <v>449.20283419999998</v>
      </c>
      <c r="J1056">
        <v>2193682</v>
      </c>
      <c r="K1056">
        <v>2501491</v>
      </c>
      <c r="L1056">
        <v>2278789</v>
      </c>
      <c r="M1056">
        <v>3086235</v>
      </c>
      <c r="N1056">
        <v>3231591</v>
      </c>
      <c r="O1056">
        <v>2814886</v>
      </c>
    </row>
    <row r="1057" spans="1:15" x14ac:dyDescent="0.25">
      <c r="A1057">
        <v>1056</v>
      </c>
      <c r="B1057">
        <v>20</v>
      </c>
      <c r="C1057">
        <v>34</v>
      </c>
      <c r="D1057">
        <v>0</v>
      </c>
      <c r="E1057">
        <v>14</v>
      </c>
      <c r="F1057">
        <v>0</v>
      </c>
      <c r="G1057">
        <v>0</v>
      </c>
      <c r="H1057">
        <v>0</v>
      </c>
      <c r="I1057">
        <v>497.18757799999997</v>
      </c>
      <c r="J1057" t="s">
        <v>14</v>
      </c>
      <c r="K1057" t="s">
        <v>14</v>
      </c>
      <c r="L1057" t="s">
        <v>14</v>
      </c>
      <c r="M1057">
        <v>2646525</v>
      </c>
      <c r="N1057">
        <v>2755689</v>
      </c>
      <c r="O1057">
        <v>1953026</v>
      </c>
    </row>
    <row r="1058" spans="1:15" x14ac:dyDescent="0.25">
      <c r="A1058">
        <v>1057</v>
      </c>
      <c r="B1058">
        <v>20</v>
      </c>
      <c r="C1058">
        <v>34</v>
      </c>
      <c r="D1058">
        <v>0</v>
      </c>
      <c r="E1058">
        <v>15</v>
      </c>
      <c r="F1058">
        <v>0</v>
      </c>
      <c r="G1058">
        <v>0</v>
      </c>
      <c r="H1058">
        <v>0</v>
      </c>
      <c r="I1058">
        <v>513.18249260000005</v>
      </c>
      <c r="J1058">
        <v>2231859</v>
      </c>
      <c r="K1058">
        <v>1938738</v>
      </c>
      <c r="L1058">
        <v>2428361</v>
      </c>
      <c r="M1058">
        <v>3775644</v>
      </c>
      <c r="N1058">
        <v>3328690</v>
      </c>
      <c r="O1058">
        <v>2475648</v>
      </c>
    </row>
    <row r="1059" spans="1:15" x14ac:dyDescent="0.25">
      <c r="A1059">
        <v>1058</v>
      </c>
      <c r="B1059">
        <v>20</v>
      </c>
      <c r="C1059">
        <v>34</v>
      </c>
      <c r="D1059">
        <v>0</v>
      </c>
      <c r="E1059">
        <v>16</v>
      </c>
      <c r="F1059">
        <v>0</v>
      </c>
      <c r="G1059">
        <v>0</v>
      </c>
      <c r="H1059">
        <v>0</v>
      </c>
      <c r="I1059">
        <v>529.17740719999995</v>
      </c>
      <c r="J1059">
        <v>1569500</v>
      </c>
      <c r="K1059">
        <v>1987111</v>
      </c>
      <c r="L1059">
        <v>1666424</v>
      </c>
      <c r="M1059">
        <v>2142575</v>
      </c>
      <c r="N1059">
        <v>2335562</v>
      </c>
      <c r="O1059">
        <v>1769813</v>
      </c>
    </row>
    <row r="1060" spans="1:15" x14ac:dyDescent="0.25">
      <c r="A1060">
        <v>1059</v>
      </c>
      <c r="B1060">
        <v>20</v>
      </c>
      <c r="C1060">
        <v>34</v>
      </c>
      <c r="D1060">
        <v>0</v>
      </c>
      <c r="E1060">
        <v>17</v>
      </c>
      <c r="F1060">
        <v>0</v>
      </c>
      <c r="G1060">
        <v>0</v>
      </c>
      <c r="H1060">
        <v>0</v>
      </c>
      <c r="I1060">
        <v>545.17232179999996</v>
      </c>
      <c r="J1060">
        <v>6233569</v>
      </c>
      <c r="K1060">
        <v>6635005</v>
      </c>
      <c r="L1060">
        <v>6507165</v>
      </c>
      <c r="M1060">
        <v>5369003</v>
      </c>
      <c r="N1060">
        <v>5445114</v>
      </c>
      <c r="O1060">
        <v>5285762</v>
      </c>
    </row>
    <row r="1061" spans="1:15" x14ac:dyDescent="0.25">
      <c r="A1061">
        <v>1060</v>
      </c>
      <c r="B1061">
        <v>20</v>
      </c>
      <c r="C1061">
        <v>34</v>
      </c>
      <c r="D1061">
        <v>0</v>
      </c>
      <c r="E1061">
        <v>18</v>
      </c>
      <c r="F1061">
        <v>0</v>
      </c>
      <c r="G1061">
        <v>0</v>
      </c>
      <c r="H1061">
        <v>0</v>
      </c>
      <c r="I1061">
        <v>561.16723639999998</v>
      </c>
      <c r="J1061">
        <v>2894095</v>
      </c>
      <c r="K1061">
        <v>4226194</v>
      </c>
      <c r="L1061">
        <v>3411581</v>
      </c>
      <c r="M1061" t="s">
        <v>14</v>
      </c>
      <c r="N1061" t="s">
        <v>14</v>
      </c>
      <c r="O1061" t="s">
        <v>14</v>
      </c>
    </row>
    <row r="1062" spans="1:15" x14ac:dyDescent="0.25">
      <c r="A1062">
        <v>1061</v>
      </c>
      <c r="B1062">
        <v>20</v>
      </c>
      <c r="C1062">
        <v>34</v>
      </c>
      <c r="D1062">
        <v>4</v>
      </c>
      <c r="E1062">
        <v>6</v>
      </c>
      <c r="F1062">
        <v>0</v>
      </c>
      <c r="G1062">
        <v>0</v>
      </c>
      <c r="H1062">
        <v>0</v>
      </c>
      <c r="I1062">
        <v>425.24055720000001</v>
      </c>
      <c r="J1062">
        <v>1987721</v>
      </c>
      <c r="K1062">
        <v>2277458</v>
      </c>
      <c r="L1062">
        <v>2297850</v>
      </c>
      <c r="M1062">
        <v>3886170</v>
      </c>
      <c r="N1062">
        <v>4092989</v>
      </c>
      <c r="O1062">
        <v>3025193</v>
      </c>
    </row>
    <row r="1063" spans="1:15" x14ac:dyDescent="0.25">
      <c r="A1063">
        <v>1062</v>
      </c>
      <c r="B1063">
        <v>20</v>
      </c>
      <c r="C1063">
        <v>34</v>
      </c>
      <c r="D1063">
        <v>4</v>
      </c>
      <c r="E1063">
        <v>7</v>
      </c>
      <c r="F1063">
        <v>0</v>
      </c>
      <c r="G1063">
        <v>0</v>
      </c>
      <c r="H1063">
        <v>0</v>
      </c>
      <c r="I1063">
        <v>441.23547180000003</v>
      </c>
      <c r="J1063">
        <v>4492086</v>
      </c>
      <c r="K1063">
        <v>4582240</v>
      </c>
      <c r="L1063">
        <v>4063411</v>
      </c>
      <c r="M1063">
        <v>6957065</v>
      </c>
      <c r="N1063">
        <v>7887169</v>
      </c>
      <c r="O1063">
        <v>6596307</v>
      </c>
    </row>
    <row r="1064" spans="1:15" x14ac:dyDescent="0.25">
      <c r="A1064">
        <v>1063</v>
      </c>
      <c r="B1064">
        <v>20</v>
      </c>
      <c r="C1064">
        <v>34</v>
      </c>
      <c r="D1064">
        <v>4</v>
      </c>
      <c r="E1064">
        <v>8</v>
      </c>
      <c r="F1064">
        <v>0</v>
      </c>
      <c r="G1064">
        <v>0</v>
      </c>
      <c r="H1064">
        <v>0</v>
      </c>
      <c r="I1064">
        <v>457.23038639999999</v>
      </c>
      <c r="J1064">
        <v>2659710</v>
      </c>
      <c r="K1064">
        <v>2833340</v>
      </c>
      <c r="L1064">
        <v>2502292</v>
      </c>
      <c r="M1064">
        <v>3788708</v>
      </c>
      <c r="N1064">
        <v>4071909</v>
      </c>
      <c r="O1064">
        <v>4000051</v>
      </c>
    </row>
    <row r="1065" spans="1:15" x14ac:dyDescent="0.25">
      <c r="A1065">
        <v>1064</v>
      </c>
      <c r="B1065">
        <v>20</v>
      </c>
      <c r="C1065">
        <v>35</v>
      </c>
      <c r="D1065">
        <v>0</v>
      </c>
      <c r="E1065">
        <v>11</v>
      </c>
      <c r="F1065">
        <v>0</v>
      </c>
      <c r="G1065">
        <v>1</v>
      </c>
      <c r="H1065">
        <v>0</v>
      </c>
      <c r="I1065">
        <v>481.18442069999998</v>
      </c>
      <c r="J1065">
        <v>3737674</v>
      </c>
      <c r="K1065">
        <v>3600977</v>
      </c>
      <c r="L1065">
        <v>3037245</v>
      </c>
      <c r="M1065">
        <v>5894995</v>
      </c>
      <c r="N1065">
        <v>9444863</v>
      </c>
      <c r="O1065">
        <v>10633544</v>
      </c>
    </row>
    <row r="1066" spans="1:15" x14ac:dyDescent="0.25">
      <c r="A1066">
        <v>1065</v>
      </c>
      <c r="B1066">
        <v>20</v>
      </c>
      <c r="C1066">
        <v>35</v>
      </c>
      <c r="D1066">
        <v>0</v>
      </c>
      <c r="E1066">
        <v>12</v>
      </c>
      <c r="F1066">
        <v>0</v>
      </c>
      <c r="G1066">
        <v>1</v>
      </c>
      <c r="H1066">
        <v>0</v>
      </c>
      <c r="I1066">
        <v>497.17933529999999</v>
      </c>
      <c r="J1066" t="s">
        <v>14</v>
      </c>
      <c r="K1066" t="s">
        <v>14</v>
      </c>
      <c r="L1066" t="s">
        <v>14</v>
      </c>
      <c r="M1066">
        <v>2686972</v>
      </c>
      <c r="N1066">
        <v>4116584</v>
      </c>
      <c r="O1066">
        <v>4451586</v>
      </c>
    </row>
    <row r="1067" spans="1:15" x14ac:dyDescent="0.25">
      <c r="A1067">
        <v>1066</v>
      </c>
      <c r="B1067">
        <v>20</v>
      </c>
      <c r="C1067">
        <v>35</v>
      </c>
      <c r="D1067">
        <v>3</v>
      </c>
      <c r="E1067">
        <v>6</v>
      </c>
      <c r="F1067">
        <v>0</v>
      </c>
      <c r="G1067">
        <v>0</v>
      </c>
      <c r="H1067">
        <v>0</v>
      </c>
      <c r="I1067">
        <v>412.24530820000001</v>
      </c>
      <c r="J1067" t="s">
        <v>14</v>
      </c>
      <c r="K1067" t="s">
        <v>14</v>
      </c>
      <c r="L1067" t="s">
        <v>14</v>
      </c>
      <c r="M1067">
        <v>3660045</v>
      </c>
      <c r="N1067">
        <v>4025316</v>
      </c>
      <c r="O1067">
        <v>3355561</v>
      </c>
    </row>
    <row r="1068" spans="1:15" x14ac:dyDescent="0.25">
      <c r="A1068">
        <v>1067</v>
      </c>
      <c r="B1068">
        <v>20</v>
      </c>
      <c r="C1068">
        <v>35</v>
      </c>
      <c r="D1068">
        <v>5</v>
      </c>
      <c r="E1068">
        <v>6</v>
      </c>
      <c r="F1068">
        <v>0</v>
      </c>
      <c r="G1068">
        <v>0</v>
      </c>
      <c r="H1068">
        <v>0</v>
      </c>
      <c r="I1068">
        <v>440.25145620000001</v>
      </c>
      <c r="J1068" t="s">
        <v>14</v>
      </c>
      <c r="K1068" t="s">
        <v>14</v>
      </c>
      <c r="L1068" t="s">
        <v>14</v>
      </c>
      <c r="M1068">
        <v>2170456</v>
      </c>
      <c r="N1068">
        <v>2221436</v>
      </c>
      <c r="O1068">
        <v>1625918</v>
      </c>
    </row>
    <row r="1069" spans="1:15" x14ac:dyDescent="0.25">
      <c r="A1069">
        <v>1068</v>
      </c>
      <c r="B1069">
        <v>20</v>
      </c>
      <c r="C1069">
        <v>35</v>
      </c>
      <c r="D1069">
        <v>5</v>
      </c>
      <c r="E1069">
        <v>7</v>
      </c>
      <c r="F1069">
        <v>0</v>
      </c>
      <c r="G1069">
        <v>0</v>
      </c>
      <c r="H1069">
        <v>0</v>
      </c>
      <c r="I1069">
        <v>456.24637080000002</v>
      </c>
      <c r="J1069" t="s">
        <v>14</v>
      </c>
      <c r="K1069" t="s">
        <v>14</v>
      </c>
      <c r="L1069" t="s">
        <v>14</v>
      </c>
      <c r="M1069">
        <v>1598935</v>
      </c>
      <c r="N1069">
        <v>1901580</v>
      </c>
      <c r="O1069">
        <v>1873777</v>
      </c>
    </row>
    <row r="1070" spans="1:15" x14ac:dyDescent="0.25">
      <c r="A1070">
        <v>1069</v>
      </c>
      <c r="B1070">
        <v>20</v>
      </c>
      <c r="C1070">
        <v>35</v>
      </c>
      <c r="D1070">
        <v>5</v>
      </c>
      <c r="E1070">
        <v>8</v>
      </c>
      <c r="F1070">
        <v>0</v>
      </c>
      <c r="G1070">
        <v>0</v>
      </c>
      <c r="H1070">
        <v>0</v>
      </c>
      <c r="I1070">
        <v>472.24128539999998</v>
      </c>
      <c r="J1070" t="s">
        <v>14</v>
      </c>
      <c r="K1070" t="s">
        <v>14</v>
      </c>
      <c r="L1070" t="s">
        <v>14</v>
      </c>
      <c r="M1070">
        <v>2683537</v>
      </c>
      <c r="N1070">
        <v>2526523</v>
      </c>
      <c r="O1070">
        <v>2500636</v>
      </c>
    </row>
    <row r="1071" spans="1:15" x14ac:dyDescent="0.25">
      <c r="A1071">
        <v>1070</v>
      </c>
      <c r="B1071">
        <v>20</v>
      </c>
      <c r="C1071">
        <v>36</v>
      </c>
      <c r="D1071">
        <v>0</v>
      </c>
      <c r="E1071">
        <v>5</v>
      </c>
      <c r="F1071">
        <v>0</v>
      </c>
      <c r="G1071">
        <v>0</v>
      </c>
      <c r="H1071">
        <v>0</v>
      </c>
      <c r="I1071">
        <v>355.2489966</v>
      </c>
      <c r="J1071" t="s">
        <v>14</v>
      </c>
      <c r="K1071" t="s">
        <v>14</v>
      </c>
      <c r="L1071" t="s">
        <v>14</v>
      </c>
      <c r="M1071">
        <v>2446482</v>
      </c>
      <c r="N1071">
        <v>2947781</v>
      </c>
      <c r="O1071">
        <v>2621927</v>
      </c>
    </row>
    <row r="1072" spans="1:15" x14ac:dyDescent="0.25">
      <c r="A1072">
        <v>1071</v>
      </c>
      <c r="B1072">
        <v>20</v>
      </c>
      <c r="C1072">
        <v>36</v>
      </c>
      <c r="D1072">
        <v>0</v>
      </c>
      <c r="E1072">
        <v>6</v>
      </c>
      <c r="F1072">
        <v>0</v>
      </c>
      <c r="G1072">
        <v>0</v>
      </c>
      <c r="H1072">
        <v>0</v>
      </c>
      <c r="I1072">
        <v>371.24391120000001</v>
      </c>
      <c r="J1072">
        <v>3510361</v>
      </c>
      <c r="K1072">
        <v>4477215</v>
      </c>
      <c r="L1072">
        <v>4578743</v>
      </c>
      <c r="M1072">
        <v>7946142</v>
      </c>
      <c r="N1072">
        <v>9141563</v>
      </c>
      <c r="O1072">
        <v>7689763</v>
      </c>
    </row>
    <row r="1073" spans="1:15" x14ac:dyDescent="0.25">
      <c r="A1073">
        <v>1072</v>
      </c>
      <c r="B1073">
        <v>20</v>
      </c>
      <c r="C1073">
        <v>36</v>
      </c>
      <c r="D1073">
        <v>0</v>
      </c>
      <c r="E1073">
        <v>7</v>
      </c>
      <c r="F1073">
        <v>0</v>
      </c>
      <c r="G1073">
        <v>0</v>
      </c>
      <c r="H1073">
        <v>0</v>
      </c>
      <c r="I1073">
        <v>387.23882579999997</v>
      </c>
      <c r="J1073">
        <v>6081516</v>
      </c>
      <c r="K1073">
        <v>6056128</v>
      </c>
      <c r="L1073">
        <v>5471829</v>
      </c>
      <c r="M1073">
        <v>11948090</v>
      </c>
      <c r="N1073">
        <v>12914140</v>
      </c>
      <c r="O1073">
        <v>10593691</v>
      </c>
    </row>
    <row r="1074" spans="1:15" x14ac:dyDescent="0.25">
      <c r="A1074">
        <v>1073</v>
      </c>
      <c r="B1074">
        <v>20</v>
      </c>
      <c r="C1074">
        <v>36</v>
      </c>
      <c r="D1074">
        <v>0</v>
      </c>
      <c r="E1074">
        <v>8</v>
      </c>
      <c r="F1074">
        <v>0</v>
      </c>
      <c r="G1074">
        <v>0</v>
      </c>
      <c r="H1074">
        <v>0</v>
      </c>
      <c r="I1074">
        <v>403.23374039999999</v>
      </c>
      <c r="J1074">
        <v>5397966</v>
      </c>
      <c r="K1074">
        <v>6005582</v>
      </c>
      <c r="L1074">
        <v>5553389</v>
      </c>
      <c r="M1074">
        <v>9532117</v>
      </c>
      <c r="N1074">
        <v>10281236</v>
      </c>
      <c r="O1074">
        <v>8234649</v>
      </c>
    </row>
    <row r="1075" spans="1:15" x14ac:dyDescent="0.25">
      <c r="A1075">
        <v>1074</v>
      </c>
      <c r="B1075">
        <v>20</v>
      </c>
      <c r="C1075">
        <v>36</v>
      </c>
      <c r="D1075">
        <v>0</v>
      </c>
      <c r="E1075">
        <v>9</v>
      </c>
      <c r="F1075">
        <v>0</v>
      </c>
      <c r="G1075">
        <v>0</v>
      </c>
      <c r="H1075">
        <v>0</v>
      </c>
      <c r="I1075">
        <v>419.228655</v>
      </c>
      <c r="J1075">
        <v>3819534</v>
      </c>
      <c r="K1075">
        <v>4974230</v>
      </c>
      <c r="L1075">
        <v>4465400</v>
      </c>
      <c r="M1075">
        <v>7376164</v>
      </c>
      <c r="N1075">
        <v>8420485</v>
      </c>
      <c r="O1075">
        <v>7038665</v>
      </c>
    </row>
    <row r="1076" spans="1:15" x14ac:dyDescent="0.25">
      <c r="A1076">
        <v>1075</v>
      </c>
      <c r="B1076">
        <v>20</v>
      </c>
      <c r="C1076">
        <v>36</v>
      </c>
      <c r="D1076">
        <v>0</v>
      </c>
      <c r="E1076">
        <v>10</v>
      </c>
      <c r="F1076">
        <v>0</v>
      </c>
      <c r="G1076">
        <v>0</v>
      </c>
      <c r="H1076">
        <v>0</v>
      </c>
      <c r="I1076">
        <v>435.22356960000002</v>
      </c>
      <c r="J1076">
        <v>3317327</v>
      </c>
      <c r="K1076">
        <v>2793149</v>
      </c>
      <c r="L1076">
        <v>2892540</v>
      </c>
      <c r="M1076">
        <v>5054945</v>
      </c>
      <c r="N1076">
        <v>4658845</v>
      </c>
      <c r="O1076">
        <v>3786079</v>
      </c>
    </row>
    <row r="1077" spans="1:15" x14ac:dyDescent="0.25">
      <c r="A1077">
        <v>1076</v>
      </c>
      <c r="B1077">
        <v>20</v>
      </c>
      <c r="C1077">
        <v>36</v>
      </c>
      <c r="D1077">
        <v>0</v>
      </c>
      <c r="E1077">
        <v>11</v>
      </c>
      <c r="F1077">
        <v>0</v>
      </c>
      <c r="G1077">
        <v>0</v>
      </c>
      <c r="H1077">
        <v>0</v>
      </c>
      <c r="I1077">
        <v>451.21848419999998</v>
      </c>
      <c r="J1077" t="s">
        <v>14</v>
      </c>
      <c r="K1077" t="s">
        <v>14</v>
      </c>
      <c r="L1077" t="s">
        <v>14</v>
      </c>
      <c r="M1077">
        <v>2791180</v>
      </c>
      <c r="N1077">
        <v>2573561</v>
      </c>
      <c r="O1077">
        <v>2039537</v>
      </c>
    </row>
    <row r="1078" spans="1:15" x14ac:dyDescent="0.25">
      <c r="A1078">
        <v>1077</v>
      </c>
      <c r="B1078">
        <v>20</v>
      </c>
      <c r="C1078">
        <v>36</v>
      </c>
      <c r="D1078">
        <v>0</v>
      </c>
      <c r="E1078">
        <v>12</v>
      </c>
      <c r="F1078">
        <v>0</v>
      </c>
      <c r="G1078">
        <v>0</v>
      </c>
      <c r="H1078">
        <v>0</v>
      </c>
      <c r="I1078">
        <v>467.21339879999999</v>
      </c>
      <c r="J1078">
        <v>2010319</v>
      </c>
      <c r="K1078">
        <v>2102393</v>
      </c>
      <c r="L1078">
        <v>1742832</v>
      </c>
      <c r="M1078">
        <v>2619019</v>
      </c>
      <c r="N1078">
        <v>3427618</v>
      </c>
      <c r="O1078">
        <v>2205688</v>
      </c>
    </row>
    <row r="1079" spans="1:15" x14ac:dyDescent="0.25">
      <c r="A1079">
        <v>1078</v>
      </c>
      <c r="B1079">
        <v>20</v>
      </c>
      <c r="C1079">
        <v>36</v>
      </c>
      <c r="D1079">
        <v>4</v>
      </c>
      <c r="E1079">
        <v>5</v>
      </c>
      <c r="F1079">
        <v>0</v>
      </c>
      <c r="G1079">
        <v>0</v>
      </c>
      <c r="H1079">
        <v>0</v>
      </c>
      <c r="I1079">
        <v>411.26129259999999</v>
      </c>
      <c r="J1079" t="s">
        <v>14</v>
      </c>
      <c r="K1079" t="s">
        <v>14</v>
      </c>
      <c r="L1079" t="s">
        <v>14</v>
      </c>
      <c r="M1079">
        <v>3216623</v>
      </c>
      <c r="N1079">
        <v>3390899</v>
      </c>
      <c r="O1079">
        <v>2511789</v>
      </c>
    </row>
    <row r="1080" spans="1:15" x14ac:dyDescent="0.25">
      <c r="A1080">
        <v>1079</v>
      </c>
      <c r="B1080">
        <v>20</v>
      </c>
      <c r="C1080">
        <v>36</v>
      </c>
      <c r="D1080">
        <v>4</v>
      </c>
      <c r="E1080">
        <v>6</v>
      </c>
      <c r="F1080">
        <v>0</v>
      </c>
      <c r="G1080">
        <v>0</v>
      </c>
      <c r="H1080">
        <v>0</v>
      </c>
      <c r="I1080">
        <v>427.25620720000001</v>
      </c>
      <c r="J1080">
        <v>3184083</v>
      </c>
      <c r="K1080">
        <v>2972185</v>
      </c>
      <c r="L1080">
        <v>2646397</v>
      </c>
      <c r="M1080">
        <v>5981171</v>
      </c>
      <c r="N1080">
        <v>6524930</v>
      </c>
      <c r="O1080">
        <v>5341307</v>
      </c>
    </row>
    <row r="1081" spans="1:15" x14ac:dyDescent="0.25">
      <c r="A1081">
        <v>1080</v>
      </c>
      <c r="B1081">
        <v>20</v>
      </c>
      <c r="C1081">
        <v>36</v>
      </c>
      <c r="D1081">
        <v>4</v>
      </c>
      <c r="E1081">
        <v>7</v>
      </c>
      <c r="F1081">
        <v>0</v>
      </c>
      <c r="G1081">
        <v>0</v>
      </c>
      <c r="H1081">
        <v>0</v>
      </c>
      <c r="I1081">
        <v>443.25112180000002</v>
      </c>
      <c r="J1081">
        <v>1980966</v>
      </c>
      <c r="K1081">
        <v>2442980</v>
      </c>
      <c r="L1081">
        <v>2370021</v>
      </c>
      <c r="M1081">
        <v>3382119</v>
      </c>
      <c r="N1081">
        <v>4048071</v>
      </c>
      <c r="O1081">
        <v>2923004</v>
      </c>
    </row>
    <row r="1082" spans="1:15" x14ac:dyDescent="0.25">
      <c r="A1082">
        <v>1081</v>
      </c>
      <c r="B1082">
        <v>20</v>
      </c>
      <c r="C1082">
        <v>36</v>
      </c>
      <c r="D1082">
        <v>4</v>
      </c>
      <c r="E1082">
        <v>8</v>
      </c>
      <c r="F1082">
        <v>0</v>
      </c>
      <c r="G1082">
        <v>0</v>
      </c>
      <c r="H1082">
        <v>0</v>
      </c>
      <c r="I1082">
        <v>459.24603639999998</v>
      </c>
      <c r="J1082">
        <v>2188485</v>
      </c>
      <c r="K1082">
        <v>2710371</v>
      </c>
      <c r="L1082">
        <v>2554864</v>
      </c>
      <c r="M1082">
        <v>2616649</v>
      </c>
      <c r="N1082">
        <v>2880929</v>
      </c>
      <c r="O1082">
        <v>2606790</v>
      </c>
    </row>
    <row r="1083" spans="1:15" x14ac:dyDescent="0.25">
      <c r="A1083">
        <v>1082</v>
      </c>
      <c r="B1083">
        <v>20</v>
      </c>
      <c r="C1083">
        <v>37</v>
      </c>
      <c r="D1083">
        <v>0</v>
      </c>
      <c r="E1083">
        <v>11</v>
      </c>
      <c r="F1083">
        <v>0</v>
      </c>
      <c r="G1083">
        <v>1</v>
      </c>
      <c r="H1083">
        <v>0</v>
      </c>
      <c r="I1083">
        <v>483.20007070000003</v>
      </c>
      <c r="J1083">
        <v>5811317</v>
      </c>
      <c r="K1083">
        <v>6326889</v>
      </c>
      <c r="L1083">
        <v>6063655</v>
      </c>
      <c r="M1083">
        <v>10460056</v>
      </c>
      <c r="N1083">
        <v>16440895</v>
      </c>
      <c r="O1083">
        <v>16462251</v>
      </c>
    </row>
    <row r="1084" spans="1:15" x14ac:dyDescent="0.25">
      <c r="A1084">
        <v>1083</v>
      </c>
      <c r="B1084">
        <v>20</v>
      </c>
      <c r="C1084">
        <v>37</v>
      </c>
      <c r="D1084">
        <v>0</v>
      </c>
      <c r="E1084">
        <v>12</v>
      </c>
      <c r="F1084">
        <v>0</v>
      </c>
      <c r="G1084">
        <v>1</v>
      </c>
      <c r="H1084">
        <v>0</v>
      </c>
      <c r="I1084">
        <v>499.19498529999998</v>
      </c>
      <c r="J1084" t="s">
        <v>14</v>
      </c>
      <c r="K1084" t="s">
        <v>14</v>
      </c>
      <c r="L1084" t="s">
        <v>14</v>
      </c>
      <c r="M1084">
        <v>3993180</v>
      </c>
      <c r="N1084">
        <v>5357757</v>
      </c>
      <c r="O1084">
        <v>6292868</v>
      </c>
    </row>
    <row r="1085" spans="1:15" x14ac:dyDescent="0.25">
      <c r="A1085">
        <v>1084</v>
      </c>
      <c r="B1085">
        <v>20</v>
      </c>
      <c r="C1085">
        <v>37</v>
      </c>
      <c r="D1085">
        <v>5</v>
      </c>
      <c r="E1085">
        <v>7</v>
      </c>
      <c r="F1085">
        <v>0</v>
      </c>
      <c r="G1085">
        <v>0</v>
      </c>
      <c r="H1085">
        <v>0</v>
      </c>
      <c r="I1085">
        <v>458.26202080000002</v>
      </c>
      <c r="J1085" t="s">
        <v>14</v>
      </c>
      <c r="K1085" t="s">
        <v>14</v>
      </c>
      <c r="L1085" t="s">
        <v>14</v>
      </c>
      <c r="M1085">
        <v>2020723</v>
      </c>
      <c r="N1085">
        <v>2891201</v>
      </c>
      <c r="O1085">
        <v>2365688</v>
      </c>
    </row>
    <row r="1086" spans="1:15" x14ac:dyDescent="0.25">
      <c r="A1086">
        <v>1085</v>
      </c>
      <c r="B1086">
        <v>20</v>
      </c>
      <c r="C1086">
        <v>38</v>
      </c>
      <c r="D1086">
        <v>0</v>
      </c>
      <c r="E1086">
        <v>6</v>
      </c>
      <c r="F1086">
        <v>0</v>
      </c>
      <c r="G1086">
        <v>0</v>
      </c>
      <c r="H1086">
        <v>0</v>
      </c>
      <c r="I1086">
        <v>373.25956120000001</v>
      </c>
      <c r="J1086">
        <v>3044170</v>
      </c>
      <c r="K1086">
        <v>3227458</v>
      </c>
      <c r="L1086">
        <v>2871811</v>
      </c>
      <c r="M1086">
        <v>4424171</v>
      </c>
      <c r="N1086">
        <v>5852033</v>
      </c>
      <c r="O1086">
        <v>4868176</v>
      </c>
    </row>
    <row r="1087" spans="1:15" x14ac:dyDescent="0.25">
      <c r="A1087">
        <v>1086</v>
      </c>
      <c r="B1087">
        <v>20</v>
      </c>
      <c r="C1087">
        <v>38</v>
      </c>
      <c r="D1087">
        <v>0</v>
      </c>
      <c r="E1087">
        <v>7</v>
      </c>
      <c r="F1087">
        <v>0</v>
      </c>
      <c r="G1087">
        <v>0</v>
      </c>
      <c r="H1087">
        <v>0</v>
      </c>
      <c r="I1087">
        <v>389.25447580000002</v>
      </c>
      <c r="J1087">
        <v>3761720</v>
      </c>
      <c r="K1087">
        <v>4291182</v>
      </c>
      <c r="L1087">
        <v>3758099</v>
      </c>
      <c r="M1087">
        <v>7178744</v>
      </c>
      <c r="N1087">
        <v>8390565</v>
      </c>
      <c r="O1087">
        <v>6069036</v>
      </c>
    </row>
    <row r="1088" spans="1:15" x14ac:dyDescent="0.25">
      <c r="A1088">
        <v>1087</v>
      </c>
      <c r="B1088">
        <v>20</v>
      </c>
      <c r="C1088">
        <v>38</v>
      </c>
      <c r="D1088">
        <v>0</v>
      </c>
      <c r="E1088">
        <v>7</v>
      </c>
      <c r="F1088">
        <v>1</v>
      </c>
      <c r="G1088">
        <v>0</v>
      </c>
      <c r="H1088">
        <v>0</v>
      </c>
      <c r="I1088">
        <v>421.22654649999998</v>
      </c>
      <c r="J1088">
        <v>23359401</v>
      </c>
      <c r="K1088">
        <v>2924178</v>
      </c>
      <c r="L1088">
        <v>39102138</v>
      </c>
      <c r="M1088">
        <v>366994676</v>
      </c>
      <c r="N1088">
        <v>20247680</v>
      </c>
      <c r="O1088">
        <v>317578834</v>
      </c>
    </row>
    <row r="1089" spans="1:15" x14ac:dyDescent="0.25">
      <c r="A1089">
        <v>1088</v>
      </c>
      <c r="B1089">
        <v>20</v>
      </c>
      <c r="C1089">
        <v>38</v>
      </c>
      <c r="D1089">
        <v>0</v>
      </c>
      <c r="E1089">
        <v>8</v>
      </c>
      <c r="F1089">
        <v>0</v>
      </c>
      <c r="G1089">
        <v>0</v>
      </c>
      <c r="H1089">
        <v>0</v>
      </c>
      <c r="I1089">
        <v>405.24939039999998</v>
      </c>
      <c r="J1089">
        <v>4111032</v>
      </c>
      <c r="K1089">
        <v>5400605</v>
      </c>
      <c r="L1089">
        <v>4617637</v>
      </c>
      <c r="M1089">
        <v>6534033</v>
      </c>
      <c r="N1089">
        <v>9214446</v>
      </c>
      <c r="O1089">
        <v>6488855</v>
      </c>
    </row>
    <row r="1090" spans="1:15" x14ac:dyDescent="0.25">
      <c r="A1090">
        <v>1089</v>
      </c>
      <c r="B1090">
        <v>20</v>
      </c>
      <c r="C1090">
        <v>38</v>
      </c>
      <c r="D1090">
        <v>0</v>
      </c>
      <c r="E1090">
        <v>8</v>
      </c>
      <c r="F1090">
        <v>1</v>
      </c>
      <c r="G1090">
        <v>0</v>
      </c>
      <c r="H1090">
        <v>0</v>
      </c>
      <c r="I1090">
        <v>437.2214611</v>
      </c>
      <c r="J1090" t="s">
        <v>14</v>
      </c>
      <c r="K1090" t="s">
        <v>14</v>
      </c>
      <c r="L1090" t="s">
        <v>14</v>
      </c>
      <c r="M1090">
        <v>3980616</v>
      </c>
      <c r="N1090">
        <v>1774638</v>
      </c>
      <c r="O1090">
        <v>4349063</v>
      </c>
    </row>
    <row r="1091" spans="1:15" x14ac:dyDescent="0.25">
      <c r="A1091">
        <v>1090</v>
      </c>
      <c r="B1091">
        <v>20</v>
      </c>
      <c r="C1091">
        <v>38</v>
      </c>
      <c r="D1091">
        <v>0</v>
      </c>
      <c r="E1091">
        <v>9</v>
      </c>
      <c r="F1091">
        <v>0</v>
      </c>
      <c r="G1091">
        <v>0</v>
      </c>
      <c r="H1091">
        <v>0</v>
      </c>
      <c r="I1091">
        <v>421.244305</v>
      </c>
      <c r="J1091" t="s">
        <v>14</v>
      </c>
      <c r="K1091" t="s">
        <v>14</v>
      </c>
      <c r="L1091" t="s">
        <v>14</v>
      </c>
      <c r="M1091">
        <v>2012404</v>
      </c>
      <c r="N1091">
        <v>2683008</v>
      </c>
      <c r="O1091">
        <v>1561937</v>
      </c>
    </row>
    <row r="1092" spans="1:15" x14ac:dyDescent="0.25">
      <c r="A1092">
        <v>1091</v>
      </c>
      <c r="B1092">
        <v>20</v>
      </c>
      <c r="C1092">
        <v>38</v>
      </c>
      <c r="D1092">
        <v>4</v>
      </c>
      <c r="E1092">
        <v>5</v>
      </c>
      <c r="F1092">
        <v>0</v>
      </c>
      <c r="G1092">
        <v>0</v>
      </c>
      <c r="H1092">
        <v>0</v>
      </c>
      <c r="I1092">
        <v>413.27694259999998</v>
      </c>
      <c r="J1092" t="s">
        <v>14</v>
      </c>
      <c r="K1092" t="s">
        <v>14</v>
      </c>
      <c r="L1092" t="s">
        <v>14</v>
      </c>
      <c r="M1092">
        <v>2145829</v>
      </c>
      <c r="N1092">
        <v>2758159</v>
      </c>
      <c r="O1092">
        <v>2360733</v>
      </c>
    </row>
    <row r="1093" spans="1:15" x14ac:dyDescent="0.25">
      <c r="A1093">
        <v>1092</v>
      </c>
      <c r="B1093">
        <v>20</v>
      </c>
      <c r="C1093">
        <v>38</v>
      </c>
      <c r="D1093">
        <v>4</v>
      </c>
      <c r="E1093">
        <v>6</v>
      </c>
      <c r="F1093">
        <v>0</v>
      </c>
      <c r="G1093">
        <v>0</v>
      </c>
      <c r="H1093">
        <v>0</v>
      </c>
      <c r="I1093">
        <v>429.2718572</v>
      </c>
      <c r="J1093" t="s">
        <v>14</v>
      </c>
      <c r="K1093" t="s">
        <v>14</v>
      </c>
      <c r="L1093" t="s">
        <v>14</v>
      </c>
      <c r="M1093">
        <v>3614589</v>
      </c>
      <c r="N1093">
        <v>4036536</v>
      </c>
      <c r="O1093">
        <v>3280832</v>
      </c>
    </row>
    <row r="1094" spans="1:15" x14ac:dyDescent="0.25">
      <c r="A1094">
        <v>1093</v>
      </c>
      <c r="B1094">
        <v>20</v>
      </c>
      <c r="C1094">
        <v>40</v>
      </c>
      <c r="D1094">
        <v>0</v>
      </c>
      <c r="E1094">
        <v>6</v>
      </c>
      <c r="F1094">
        <v>0</v>
      </c>
      <c r="G1094">
        <v>0</v>
      </c>
      <c r="H1094">
        <v>0</v>
      </c>
      <c r="I1094">
        <v>375.2752112</v>
      </c>
      <c r="J1094">
        <v>3694128</v>
      </c>
      <c r="K1094">
        <v>4214108</v>
      </c>
      <c r="L1094">
        <v>4344387</v>
      </c>
      <c r="M1094">
        <v>6123564</v>
      </c>
      <c r="N1094">
        <v>9591229</v>
      </c>
      <c r="O1094">
        <v>6546033</v>
      </c>
    </row>
    <row r="1095" spans="1:15" x14ac:dyDescent="0.25">
      <c r="A1095">
        <v>1094</v>
      </c>
      <c r="B1095">
        <v>20</v>
      </c>
      <c r="C1095">
        <v>40</v>
      </c>
      <c r="D1095">
        <v>0</v>
      </c>
      <c r="E1095">
        <v>7</v>
      </c>
      <c r="F1095">
        <v>0</v>
      </c>
      <c r="G1095">
        <v>0</v>
      </c>
      <c r="H1095">
        <v>0</v>
      </c>
      <c r="I1095">
        <v>391.27012580000002</v>
      </c>
      <c r="J1095">
        <v>3889249</v>
      </c>
      <c r="K1095">
        <v>3935237</v>
      </c>
      <c r="L1095">
        <v>3980728</v>
      </c>
      <c r="M1095">
        <v>6729627</v>
      </c>
      <c r="N1095">
        <v>9443670</v>
      </c>
      <c r="O1095">
        <v>6245537</v>
      </c>
    </row>
    <row r="1096" spans="1:15" x14ac:dyDescent="0.25">
      <c r="A1096">
        <v>1095</v>
      </c>
      <c r="B1096">
        <v>20</v>
      </c>
      <c r="C1096">
        <v>40</v>
      </c>
      <c r="D1096">
        <v>0</v>
      </c>
      <c r="E1096">
        <v>8</v>
      </c>
      <c r="F1096">
        <v>0</v>
      </c>
      <c r="G1096">
        <v>0</v>
      </c>
      <c r="H1096">
        <v>0</v>
      </c>
      <c r="I1096">
        <v>407.26504039999998</v>
      </c>
      <c r="J1096">
        <v>1982830</v>
      </c>
      <c r="K1096">
        <v>2723019</v>
      </c>
      <c r="L1096">
        <v>1973816</v>
      </c>
      <c r="M1096">
        <v>3036713</v>
      </c>
      <c r="N1096">
        <v>3656358</v>
      </c>
      <c r="O1096">
        <v>2915693</v>
      </c>
    </row>
    <row r="1097" spans="1:15" x14ac:dyDescent="0.25">
      <c r="A1097">
        <v>1096</v>
      </c>
      <c r="B1097">
        <v>20</v>
      </c>
      <c r="C1097">
        <v>42</v>
      </c>
      <c r="D1097">
        <v>0</v>
      </c>
      <c r="E1097">
        <v>7</v>
      </c>
      <c r="F1097">
        <v>1</v>
      </c>
      <c r="G1097">
        <v>0</v>
      </c>
      <c r="H1097">
        <v>0</v>
      </c>
      <c r="I1097">
        <v>425.25784650000003</v>
      </c>
      <c r="J1097">
        <v>3757704</v>
      </c>
      <c r="K1097">
        <v>3075666</v>
      </c>
      <c r="L1097">
        <v>2467833</v>
      </c>
      <c r="M1097">
        <v>6125657</v>
      </c>
      <c r="N1097">
        <v>5508156</v>
      </c>
      <c r="O1097">
        <v>4298023</v>
      </c>
    </row>
    <row r="1098" spans="1:15" x14ac:dyDescent="0.25">
      <c r="A1098">
        <v>1097</v>
      </c>
      <c r="B1098">
        <v>20</v>
      </c>
      <c r="C1098">
        <v>42</v>
      </c>
      <c r="D1098">
        <v>0</v>
      </c>
      <c r="E1098">
        <v>8</v>
      </c>
      <c r="F1098">
        <v>1</v>
      </c>
      <c r="G1098">
        <v>0</v>
      </c>
      <c r="H1098">
        <v>0</v>
      </c>
      <c r="I1098">
        <v>441.25276109999999</v>
      </c>
      <c r="J1098">
        <v>3525428</v>
      </c>
      <c r="K1098">
        <v>2770783</v>
      </c>
      <c r="L1098">
        <v>2517681</v>
      </c>
      <c r="M1098">
        <v>5452807</v>
      </c>
      <c r="N1098">
        <v>5483840</v>
      </c>
      <c r="O1098">
        <v>3299026</v>
      </c>
    </row>
    <row r="1099" spans="1:15" x14ac:dyDescent="0.25">
      <c r="A1099">
        <v>1098</v>
      </c>
      <c r="B1099">
        <v>21</v>
      </c>
      <c r="C1099">
        <v>12</v>
      </c>
      <c r="D1099">
        <v>0</v>
      </c>
      <c r="E1099">
        <v>8</v>
      </c>
      <c r="F1099">
        <v>0</v>
      </c>
      <c r="G1099">
        <v>0</v>
      </c>
      <c r="H1099">
        <v>0</v>
      </c>
      <c r="I1099">
        <v>391.04594040000001</v>
      </c>
      <c r="J1099">
        <v>1802789</v>
      </c>
      <c r="K1099">
        <v>2190809</v>
      </c>
      <c r="L1099">
        <v>1727626</v>
      </c>
      <c r="M1099" t="s">
        <v>14</v>
      </c>
      <c r="N1099" t="s">
        <v>14</v>
      </c>
      <c r="O1099" t="s">
        <v>14</v>
      </c>
    </row>
    <row r="1100" spans="1:15" x14ac:dyDescent="0.25">
      <c r="A1100">
        <v>1099</v>
      </c>
      <c r="B1100">
        <v>21</v>
      </c>
      <c r="C1100">
        <v>12</v>
      </c>
      <c r="D1100">
        <v>0</v>
      </c>
      <c r="E1100">
        <v>9</v>
      </c>
      <c r="F1100">
        <v>0</v>
      </c>
      <c r="G1100">
        <v>0</v>
      </c>
      <c r="H1100">
        <v>0</v>
      </c>
      <c r="I1100">
        <v>407.04085500000002</v>
      </c>
      <c r="J1100">
        <v>2445148</v>
      </c>
      <c r="K1100">
        <v>2421433</v>
      </c>
      <c r="L1100">
        <v>2379817</v>
      </c>
      <c r="M1100" t="s">
        <v>14</v>
      </c>
      <c r="N1100" t="s">
        <v>14</v>
      </c>
      <c r="O1100" t="s">
        <v>14</v>
      </c>
    </row>
    <row r="1101" spans="1:15" x14ac:dyDescent="0.25">
      <c r="A1101">
        <v>1100</v>
      </c>
      <c r="B1101">
        <v>21</v>
      </c>
      <c r="C1101">
        <v>12</v>
      </c>
      <c r="D1101">
        <v>0</v>
      </c>
      <c r="E1101">
        <v>10</v>
      </c>
      <c r="F1101">
        <v>0</v>
      </c>
      <c r="G1101">
        <v>0</v>
      </c>
      <c r="H1101">
        <v>0</v>
      </c>
      <c r="I1101">
        <v>423.03576959999998</v>
      </c>
      <c r="J1101">
        <v>2260277</v>
      </c>
      <c r="K1101">
        <v>2142334</v>
      </c>
      <c r="L1101">
        <v>2374253</v>
      </c>
      <c r="M1101" t="s">
        <v>14</v>
      </c>
      <c r="N1101" t="s">
        <v>14</v>
      </c>
      <c r="O1101" t="s">
        <v>14</v>
      </c>
    </row>
    <row r="1102" spans="1:15" x14ac:dyDescent="0.25">
      <c r="A1102">
        <v>1101</v>
      </c>
      <c r="B1102">
        <v>21</v>
      </c>
      <c r="C1102">
        <v>12</v>
      </c>
      <c r="D1102">
        <v>0</v>
      </c>
      <c r="E1102">
        <v>11</v>
      </c>
      <c r="F1102">
        <v>0</v>
      </c>
      <c r="G1102">
        <v>0</v>
      </c>
      <c r="H1102">
        <v>0</v>
      </c>
      <c r="I1102">
        <v>439.0306842</v>
      </c>
      <c r="J1102">
        <v>1773407</v>
      </c>
      <c r="K1102">
        <v>1939429</v>
      </c>
      <c r="L1102">
        <v>2093455</v>
      </c>
      <c r="M1102" t="s">
        <v>14</v>
      </c>
      <c r="N1102" t="s">
        <v>14</v>
      </c>
      <c r="O1102" t="s">
        <v>14</v>
      </c>
    </row>
    <row r="1103" spans="1:15" x14ac:dyDescent="0.25">
      <c r="A1103">
        <v>1102</v>
      </c>
      <c r="B1103">
        <v>21</v>
      </c>
      <c r="C1103">
        <v>12</v>
      </c>
      <c r="D1103">
        <v>0</v>
      </c>
      <c r="E1103">
        <v>12</v>
      </c>
      <c r="F1103">
        <v>0</v>
      </c>
      <c r="G1103">
        <v>0</v>
      </c>
      <c r="H1103">
        <v>0</v>
      </c>
      <c r="I1103">
        <v>455.02559880000001</v>
      </c>
      <c r="J1103">
        <v>2111585</v>
      </c>
      <c r="K1103">
        <v>1972265</v>
      </c>
      <c r="L1103">
        <v>2118485</v>
      </c>
      <c r="M1103" t="s">
        <v>14</v>
      </c>
      <c r="N1103" t="s">
        <v>14</v>
      </c>
      <c r="O1103" t="s">
        <v>14</v>
      </c>
    </row>
    <row r="1104" spans="1:15" x14ac:dyDescent="0.25">
      <c r="A1104">
        <v>1103</v>
      </c>
      <c r="B1104">
        <v>21</v>
      </c>
      <c r="C1104">
        <v>14</v>
      </c>
      <c r="D1104">
        <v>0</v>
      </c>
      <c r="E1104">
        <v>8</v>
      </c>
      <c r="F1104">
        <v>0</v>
      </c>
      <c r="G1104">
        <v>0</v>
      </c>
      <c r="H1104">
        <v>0</v>
      </c>
      <c r="I1104">
        <v>393.0615904</v>
      </c>
      <c r="J1104">
        <v>2766893</v>
      </c>
      <c r="K1104">
        <v>2459994</v>
      </c>
      <c r="L1104">
        <v>2468118</v>
      </c>
      <c r="M1104" t="s">
        <v>14</v>
      </c>
      <c r="N1104" t="s">
        <v>14</v>
      </c>
      <c r="O1104" t="s">
        <v>14</v>
      </c>
    </row>
    <row r="1105" spans="1:15" x14ac:dyDescent="0.25">
      <c r="A1105">
        <v>1104</v>
      </c>
      <c r="B1105">
        <v>21</v>
      </c>
      <c r="C1105">
        <v>14</v>
      </c>
      <c r="D1105">
        <v>0</v>
      </c>
      <c r="E1105">
        <v>9</v>
      </c>
      <c r="F1105">
        <v>0</v>
      </c>
      <c r="G1105">
        <v>0</v>
      </c>
      <c r="H1105">
        <v>0</v>
      </c>
      <c r="I1105">
        <v>409.05650500000002</v>
      </c>
      <c r="J1105">
        <v>2963430</v>
      </c>
      <c r="K1105">
        <v>3048780</v>
      </c>
      <c r="L1105">
        <v>3460763</v>
      </c>
      <c r="M1105" t="s">
        <v>14</v>
      </c>
      <c r="N1105" t="s">
        <v>14</v>
      </c>
      <c r="O1105" t="s">
        <v>14</v>
      </c>
    </row>
    <row r="1106" spans="1:15" x14ac:dyDescent="0.25">
      <c r="A1106">
        <v>1105</v>
      </c>
      <c r="B1106">
        <v>21</v>
      </c>
      <c r="C1106">
        <v>14</v>
      </c>
      <c r="D1106">
        <v>0</v>
      </c>
      <c r="E1106">
        <v>10</v>
      </c>
      <c r="F1106">
        <v>0</v>
      </c>
      <c r="G1106">
        <v>0</v>
      </c>
      <c r="H1106">
        <v>0</v>
      </c>
      <c r="I1106">
        <v>425.05141959999997</v>
      </c>
      <c r="J1106">
        <v>4098713</v>
      </c>
      <c r="K1106">
        <v>3904087</v>
      </c>
      <c r="L1106">
        <v>3710469</v>
      </c>
      <c r="M1106" t="s">
        <v>14</v>
      </c>
      <c r="N1106" t="s">
        <v>14</v>
      </c>
      <c r="O1106" t="s">
        <v>14</v>
      </c>
    </row>
    <row r="1107" spans="1:15" x14ac:dyDescent="0.25">
      <c r="A1107">
        <v>1106</v>
      </c>
      <c r="B1107">
        <v>21</v>
      </c>
      <c r="C1107">
        <v>14</v>
      </c>
      <c r="D1107">
        <v>0</v>
      </c>
      <c r="E1107">
        <v>11</v>
      </c>
      <c r="F1107">
        <v>0</v>
      </c>
      <c r="G1107">
        <v>0</v>
      </c>
      <c r="H1107">
        <v>0</v>
      </c>
      <c r="I1107">
        <v>441.04633419999999</v>
      </c>
      <c r="J1107">
        <v>3748688</v>
      </c>
      <c r="K1107">
        <v>3521388</v>
      </c>
      <c r="L1107">
        <v>3334342</v>
      </c>
      <c r="M1107" t="s">
        <v>14</v>
      </c>
      <c r="N1107" t="s">
        <v>14</v>
      </c>
      <c r="O1107" t="s">
        <v>14</v>
      </c>
    </row>
    <row r="1108" spans="1:15" x14ac:dyDescent="0.25">
      <c r="A1108">
        <v>1107</v>
      </c>
      <c r="B1108">
        <v>21</v>
      </c>
      <c r="C1108">
        <v>14</v>
      </c>
      <c r="D1108">
        <v>0</v>
      </c>
      <c r="E1108">
        <v>12</v>
      </c>
      <c r="F1108">
        <v>0</v>
      </c>
      <c r="G1108">
        <v>0</v>
      </c>
      <c r="H1108">
        <v>0</v>
      </c>
      <c r="I1108">
        <v>457.04124880000001</v>
      </c>
      <c r="J1108">
        <v>3595153</v>
      </c>
      <c r="K1108">
        <v>3738565</v>
      </c>
      <c r="L1108">
        <v>3634852</v>
      </c>
      <c r="M1108" t="s">
        <v>14</v>
      </c>
      <c r="N1108" t="s">
        <v>14</v>
      </c>
      <c r="O1108" t="s">
        <v>14</v>
      </c>
    </row>
    <row r="1109" spans="1:15" x14ac:dyDescent="0.25">
      <c r="A1109">
        <v>1108</v>
      </c>
      <c r="B1109">
        <v>21</v>
      </c>
      <c r="C1109">
        <v>14</v>
      </c>
      <c r="D1109">
        <v>0</v>
      </c>
      <c r="E1109">
        <v>13</v>
      </c>
      <c r="F1109">
        <v>0</v>
      </c>
      <c r="G1109">
        <v>0</v>
      </c>
      <c r="H1109">
        <v>0</v>
      </c>
      <c r="I1109">
        <v>473.03616340000002</v>
      </c>
      <c r="J1109">
        <v>3345459</v>
      </c>
      <c r="K1109">
        <v>2832950</v>
      </c>
      <c r="L1109">
        <v>2507002</v>
      </c>
      <c r="M1109" t="s">
        <v>14</v>
      </c>
      <c r="N1109" t="s">
        <v>14</v>
      </c>
      <c r="O1109" t="s">
        <v>14</v>
      </c>
    </row>
    <row r="1110" spans="1:15" x14ac:dyDescent="0.25">
      <c r="A1110">
        <v>1109</v>
      </c>
      <c r="B1110">
        <v>21</v>
      </c>
      <c r="C1110">
        <v>14</v>
      </c>
      <c r="D1110">
        <v>0</v>
      </c>
      <c r="E1110">
        <v>14</v>
      </c>
      <c r="F1110">
        <v>0</v>
      </c>
      <c r="G1110">
        <v>0</v>
      </c>
      <c r="H1110">
        <v>0</v>
      </c>
      <c r="I1110">
        <v>489.03107799999998</v>
      </c>
      <c r="J1110">
        <v>2538799</v>
      </c>
      <c r="K1110">
        <v>2189005</v>
      </c>
      <c r="L1110">
        <v>2441750</v>
      </c>
      <c r="M1110" t="s">
        <v>14</v>
      </c>
      <c r="N1110" t="s">
        <v>14</v>
      </c>
      <c r="O1110" t="s">
        <v>14</v>
      </c>
    </row>
    <row r="1111" spans="1:15" x14ac:dyDescent="0.25">
      <c r="A1111">
        <v>1110</v>
      </c>
      <c r="B1111">
        <v>21</v>
      </c>
      <c r="C1111">
        <v>16</v>
      </c>
      <c r="D1111">
        <v>0</v>
      </c>
      <c r="E1111">
        <v>7</v>
      </c>
      <c r="F1111">
        <v>0</v>
      </c>
      <c r="G1111">
        <v>0</v>
      </c>
      <c r="H1111">
        <v>0</v>
      </c>
      <c r="I1111">
        <v>379.08232579999998</v>
      </c>
      <c r="J1111">
        <v>2489732</v>
      </c>
      <c r="K1111">
        <v>2217269</v>
      </c>
      <c r="L1111">
        <v>1821279</v>
      </c>
      <c r="M1111" t="s">
        <v>14</v>
      </c>
      <c r="N1111" t="s">
        <v>14</v>
      </c>
      <c r="O1111" t="s">
        <v>14</v>
      </c>
    </row>
    <row r="1112" spans="1:15" x14ac:dyDescent="0.25">
      <c r="A1112">
        <v>1111</v>
      </c>
      <c r="B1112">
        <v>21</v>
      </c>
      <c r="C1112">
        <v>16</v>
      </c>
      <c r="D1112">
        <v>0</v>
      </c>
      <c r="E1112">
        <v>8</v>
      </c>
      <c r="F1112">
        <v>0</v>
      </c>
      <c r="G1112">
        <v>0</v>
      </c>
      <c r="H1112">
        <v>0</v>
      </c>
      <c r="I1112">
        <v>395.07724039999999</v>
      </c>
      <c r="J1112">
        <v>3379213</v>
      </c>
      <c r="K1112">
        <v>2935491</v>
      </c>
      <c r="L1112">
        <v>3112579</v>
      </c>
      <c r="M1112" t="s">
        <v>14</v>
      </c>
      <c r="N1112" t="s">
        <v>14</v>
      </c>
      <c r="O1112" t="s">
        <v>14</v>
      </c>
    </row>
    <row r="1113" spans="1:15" x14ac:dyDescent="0.25">
      <c r="A1113">
        <v>1112</v>
      </c>
      <c r="B1113">
        <v>21</v>
      </c>
      <c r="C1113">
        <v>16</v>
      </c>
      <c r="D1113">
        <v>0</v>
      </c>
      <c r="E1113">
        <v>9</v>
      </c>
      <c r="F1113">
        <v>0</v>
      </c>
      <c r="G1113">
        <v>0</v>
      </c>
      <c r="H1113">
        <v>0</v>
      </c>
      <c r="I1113">
        <v>411.07215500000001</v>
      </c>
      <c r="J1113">
        <v>4720705</v>
      </c>
      <c r="K1113">
        <v>4405698</v>
      </c>
      <c r="L1113">
        <v>4175595</v>
      </c>
      <c r="M1113" t="s">
        <v>14</v>
      </c>
      <c r="N1113" t="s">
        <v>14</v>
      </c>
      <c r="O1113" t="s">
        <v>14</v>
      </c>
    </row>
    <row r="1114" spans="1:15" x14ac:dyDescent="0.25">
      <c r="A1114">
        <v>1113</v>
      </c>
      <c r="B1114">
        <v>21</v>
      </c>
      <c r="C1114">
        <v>16</v>
      </c>
      <c r="D1114">
        <v>0</v>
      </c>
      <c r="E1114">
        <v>10</v>
      </c>
      <c r="F1114">
        <v>0</v>
      </c>
      <c r="G1114">
        <v>0</v>
      </c>
      <c r="H1114">
        <v>0</v>
      </c>
      <c r="I1114">
        <v>427.06706960000002</v>
      </c>
      <c r="J1114">
        <v>5061093</v>
      </c>
      <c r="K1114">
        <v>4744735</v>
      </c>
      <c r="L1114">
        <v>5107081</v>
      </c>
      <c r="M1114" t="s">
        <v>14</v>
      </c>
      <c r="N1114" t="s">
        <v>14</v>
      </c>
      <c r="O1114" t="s">
        <v>14</v>
      </c>
    </row>
    <row r="1115" spans="1:15" x14ac:dyDescent="0.25">
      <c r="A1115">
        <v>1114</v>
      </c>
      <c r="B1115">
        <v>21</v>
      </c>
      <c r="C1115">
        <v>16</v>
      </c>
      <c r="D1115">
        <v>0</v>
      </c>
      <c r="E1115">
        <v>11</v>
      </c>
      <c r="F1115">
        <v>0</v>
      </c>
      <c r="G1115">
        <v>0</v>
      </c>
      <c r="H1115">
        <v>0</v>
      </c>
      <c r="I1115">
        <v>443.06198419999998</v>
      </c>
      <c r="J1115">
        <v>4901439</v>
      </c>
      <c r="K1115">
        <v>4587247</v>
      </c>
      <c r="L1115">
        <v>4999160</v>
      </c>
      <c r="M1115" t="s">
        <v>14</v>
      </c>
      <c r="N1115" t="s">
        <v>14</v>
      </c>
      <c r="O1115" t="s">
        <v>14</v>
      </c>
    </row>
    <row r="1116" spans="1:15" x14ac:dyDescent="0.25">
      <c r="A1116">
        <v>1115</v>
      </c>
      <c r="B1116">
        <v>21</v>
      </c>
      <c r="C1116">
        <v>16</v>
      </c>
      <c r="D1116">
        <v>0</v>
      </c>
      <c r="E1116">
        <v>12</v>
      </c>
      <c r="F1116">
        <v>0</v>
      </c>
      <c r="G1116">
        <v>0</v>
      </c>
      <c r="H1116">
        <v>0</v>
      </c>
      <c r="I1116">
        <v>459.0568988</v>
      </c>
      <c r="J1116">
        <v>5742294</v>
      </c>
      <c r="K1116">
        <v>5139307</v>
      </c>
      <c r="L1116">
        <v>5227007</v>
      </c>
      <c r="M1116" t="s">
        <v>14</v>
      </c>
      <c r="N1116" t="s">
        <v>14</v>
      </c>
      <c r="O1116" t="s">
        <v>14</v>
      </c>
    </row>
    <row r="1117" spans="1:15" x14ac:dyDescent="0.25">
      <c r="A1117">
        <v>1116</v>
      </c>
      <c r="B1117">
        <v>21</v>
      </c>
      <c r="C1117">
        <v>16</v>
      </c>
      <c r="D1117">
        <v>0</v>
      </c>
      <c r="E1117">
        <v>13</v>
      </c>
      <c r="F1117">
        <v>0</v>
      </c>
      <c r="G1117">
        <v>0</v>
      </c>
      <c r="H1117">
        <v>0</v>
      </c>
      <c r="I1117">
        <v>475.05181340000001</v>
      </c>
      <c r="J1117">
        <v>5146656</v>
      </c>
      <c r="K1117">
        <v>4551217</v>
      </c>
      <c r="L1117">
        <v>4803259</v>
      </c>
      <c r="M1117" t="s">
        <v>14</v>
      </c>
      <c r="N1117" t="s">
        <v>14</v>
      </c>
      <c r="O1117" t="s">
        <v>14</v>
      </c>
    </row>
    <row r="1118" spans="1:15" x14ac:dyDescent="0.25">
      <c r="A1118">
        <v>1117</v>
      </c>
      <c r="B1118">
        <v>21</v>
      </c>
      <c r="C1118">
        <v>16</v>
      </c>
      <c r="D1118">
        <v>0</v>
      </c>
      <c r="E1118">
        <v>14</v>
      </c>
      <c r="F1118">
        <v>0</v>
      </c>
      <c r="G1118">
        <v>0</v>
      </c>
      <c r="H1118">
        <v>0</v>
      </c>
      <c r="I1118">
        <v>491.04672799999997</v>
      </c>
      <c r="J1118">
        <v>3642755</v>
      </c>
      <c r="K1118">
        <v>3339000</v>
      </c>
      <c r="L1118">
        <v>3546655</v>
      </c>
      <c r="M1118" t="s">
        <v>14</v>
      </c>
      <c r="N1118" t="s">
        <v>14</v>
      </c>
      <c r="O1118" t="s">
        <v>14</v>
      </c>
    </row>
    <row r="1119" spans="1:15" x14ac:dyDescent="0.25">
      <c r="A1119">
        <v>1118</v>
      </c>
      <c r="B1119">
        <v>21</v>
      </c>
      <c r="C1119">
        <v>16</v>
      </c>
      <c r="D1119">
        <v>0</v>
      </c>
      <c r="E1119">
        <v>15</v>
      </c>
      <c r="F1119">
        <v>0</v>
      </c>
      <c r="G1119">
        <v>0</v>
      </c>
      <c r="H1119">
        <v>0</v>
      </c>
      <c r="I1119">
        <v>507.04164259999999</v>
      </c>
      <c r="J1119">
        <v>2578138</v>
      </c>
      <c r="K1119">
        <v>2505880</v>
      </c>
      <c r="L1119">
        <v>2175273</v>
      </c>
      <c r="M1119" t="s">
        <v>14</v>
      </c>
      <c r="N1119" t="s">
        <v>14</v>
      </c>
      <c r="O1119" t="s">
        <v>14</v>
      </c>
    </row>
    <row r="1120" spans="1:15" x14ac:dyDescent="0.25">
      <c r="A1120">
        <v>1119</v>
      </c>
      <c r="B1120">
        <v>21</v>
      </c>
      <c r="C1120">
        <v>18</v>
      </c>
      <c r="D1120">
        <v>0</v>
      </c>
      <c r="E1120">
        <v>7</v>
      </c>
      <c r="F1120">
        <v>0</v>
      </c>
      <c r="G1120">
        <v>0</v>
      </c>
      <c r="H1120">
        <v>0</v>
      </c>
      <c r="I1120">
        <v>381.09797579999997</v>
      </c>
      <c r="J1120">
        <v>2673211</v>
      </c>
      <c r="K1120">
        <v>2335020</v>
      </c>
      <c r="L1120">
        <v>2906741</v>
      </c>
      <c r="M1120" t="s">
        <v>14</v>
      </c>
      <c r="N1120" t="s">
        <v>14</v>
      </c>
      <c r="O1120" t="s">
        <v>14</v>
      </c>
    </row>
    <row r="1121" spans="1:15" x14ac:dyDescent="0.25">
      <c r="A1121">
        <v>1120</v>
      </c>
      <c r="B1121">
        <v>21</v>
      </c>
      <c r="C1121">
        <v>18</v>
      </c>
      <c r="D1121">
        <v>0</v>
      </c>
      <c r="E1121">
        <v>8</v>
      </c>
      <c r="F1121">
        <v>0</v>
      </c>
      <c r="G1121">
        <v>0</v>
      </c>
      <c r="H1121">
        <v>0</v>
      </c>
      <c r="I1121">
        <v>397.09289039999999</v>
      </c>
      <c r="J1121">
        <v>4522434</v>
      </c>
      <c r="K1121">
        <v>4881424</v>
      </c>
      <c r="L1121">
        <v>4566480</v>
      </c>
      <c r="M1121">
        <v>2547635</v>
      </c>
      <c r="N1121">
        <v>1806755</v>
      </c>
      <c r="O1121">
        <v>1955366</v>
      </c>
    </row>
    <row r="1122" spans="1:15" x14ac:dyDescent="0.25">
      <c r="A1122">
        <v>1121</v>
      </c>
      <c r="B1122">
        <v>21</v>
      </c>
      <c r="C1122">
        <v>18</v>
      </c>
      <c r="D1122">
        <v>0</v>
      </c>
      <c r="E1122">
        <v>9</v>
      </c>
      <c r="F1122">
        <v>0</v>
      </c>
      <c r="G1122">
        <v>0</v>
      </c>
      <c r="H1122">
        <v>0</v>
      </c>
      <c r="I1122">
        <v>413.087805</v>
      </c>
      <c r="J1122">
        <v>5833840</v>
      </c>
      <c r="K1122">
        <v>5846556</v>
      </c>
      <c r="L1122">
        <v>5295899</v>
      </c>
      <c r="M1122">
        <v>2350369</v>
      </c>
      <c r="N1122">
        <v>2420231</v>
      </c>
      <c r="O1122">
        <v>2308000</v>
      </c>
    </row>
    <row r="1123" spans="1:15" x14ac:dyDescent="0.25">
      <c r="A1123">
        <v>1122</v>
      </c>
      <c r="B1123">
        <v>21</v>
      </c>
      <c r="C1123">
        <v>18</v>
      </c>
      <c r="D1123">
        <v>0</v>
      </c>
      <c r="E1123">
        <v>10</v>
      </c>
      <c r="F1123">
        <v>0</v>
      </c>
      <c r="G1123">
        <v>0</v>
      </c>
      <c r="H1123">
        <v>0</v>
      </c>
      <c r="I1123">
        <v>429.08271960000002</v>
      </c>
      <c r="J1123">
        <v>6432028</v>
      </c>
      <c r="K1123">
        <v>5938650</v>
      </c>
      <c r="L1123">
        <v>6182141</v>
      </c>
      <c r="M1123">
        <v>2387849</v>
      </c>
      <c r="N1123">
        <v>1649088</v>
      </c>
      <c r="O1123">
        <v>2429394</v>
      </c>
    </row>
    <row r="1124" spans="1:15" x14ac:dyDescent="0.25">
      <c r="A1124">
        <v>1123</v>
      </c>
      <c r="B1124">
        <v>21</v>
      </c>
      <c r="C1124">
        <v>18</v>
      </c>
      <c r="D1124">
        <v>0</v>
      </c>
      <c r="E1124">
        <v>11</v>
      </c>
      <c r="F1124">
        <v>0</v>
      </c>
      <c r="G1124">
        <v>0</v>
      </c>
      <c r="H1124">
        <v>0</v>
      </c>
      <c r="I1124">
        <v>445.07763419999998</v>
      </c>
      <c r="J1124">
        <v>6653232</v>
      </c>
      <c r="K1124">
        <v>6159986</v>
      </c>
      <c r="L1124">
        <v>6752042</v>
      </c>
      <c r="M1124">
        <v>1857238</v>
      </c>
      <c r="N1124">
        <v>1851481</v>
      </c>
      <c r="O1124">
        <v>2040125</v>
      </c>
    </row>
    <row r="1125" spans="1:15" x14ac:dyDescent="0.25">
      <c r="A1125">
        <v>1124</v>
      </c>
      <c r="B1125">
        <v>21</v>
      </c>
      <c r="C1125">
        <v>18</v>
      </c>
      <c r="D1125">
        <v>0</v>
      </c>
      <c r="E1125">
        <v>12</v>
      </c>
      <c r="F1125">
        <v>0</v>
      </c>
      <c r="G1125">
        <v>0</v>
      </c>
      <c r="H1125">
        <v>0</v>
      </c>
      <c r="I1125">
        <v>461.07254879999999</v>
      </c>
      <c r="J1125">
        <v>6882866</v>
      </c>
      <c r="K1125">
        <v>6654749</v>
      </c>
      <c r="L1125">
        <v>6160744</v>
      </c>
      <c r="M1125" t="s">
        <v>14</v>
      </c>
      <c r="N1125" t="s">
        <v>14</v>
      </c>
      <c r="O1125" t="s">
        <v>14</v>
      </c>
    </row>
    <row r="1126" spans="1:15" x14ac:dyDescent="0.25">
      <c r="A1126">
        <v>1125</v>
      </c>
      <c r="B1126">
        <v>21</v>
      </c>
      <c r="C1126">
        <v>18</v>
      </c>
      <c r="D1126">
        <v>0</v>
      </c>
      <c r="E1126">
        <v>13</v>
      </c>
      <c r="F1126">
        <v>0</v>
      </c>
      <c r="G1126">
        <v>0</v>
      </c>
      <c r="H1126">
        <v>0</v>
      </c>
      <c r="I1126">
        <v>477.06746340000001</v>
      </c>
      <c r="J1126">
        <v>5836831</v>
      </c>
      <c r="K1126">
        <v>5382708</v>
      </c>
      <c r="L1126">
        <v>5777031</v>
      </c>
      <c r="M1126" t="s">
        <v>14</v>
      </c>
      <c r="N1126" t="s">
        <v>14</v>
      </c>
      <c r="O1126" t="s">
        <v>14</v>
      </c>
    </row>
    <row r="1127" spans="1:15" x14ac:dyDescent="0.25">
      <c r="A1127">
        <v>1126</v>
      </c>
      <c r="B1127">
        <v>21</v>
      </c>
      <c r="C1127">
        <v>18</v>
      </c>
      <c r="D1127">
        <v>0</v>
      </c>
      <c r="E1127">
        <v>14</v>
      </c>
      <c r="F1127">
        <v>0</v>
      </c>
      <c r="G1127">
        <v>0</v>
      </c>
      <c r="H1127">
        <v>0</v>
      </c>
      <c r="I1127">
        <v>493.06237800000002</v>
      </c>
      <c r="J1127">
        <v>4463071</v>
      </c>
      <c r="K1127">
        <v>4063015</v>
      </c>
      <c r="L1127">
        <v>3679791</v>
      </c>
      <c r="M1127" t="s">
        <v>14</v>
      </c>
      <c r="N1127" t="s">
        <v>14</v>
      </c>
      <c r="O1127" t="s">
        <v>14</v>
      </c>
    </row>
    <row r="1128" spans="1:15" x14ac:dyDescent="0.25">
      <c r="A1128">
        <v>1127</v>
      </c>
      <c r="B1128">
        <v>21</v>
      </c>
      <c r="C1128">
        <v>18</v>
      </c>
      <c r="D1128">
        <v>0</v>
      </c>
      <c r="E1128">
        <v>15</v>
      </c>
      <c r="F1128">
        <v>0</v>
      </c>
      <c r="G1128">
        <v>0</v>
      </c>
      <c r="H1128">
        <v>0</v>
      </c>
      <c r="I1128">
        <v>509.05729259999998</v>
      </c>
      <c r="J1128">
        <v>2744141</v>
      </c>
      <c r="K1128">
        <v>2673869</v>
      </c>
      <c r="L1128">
        <v>2117980</v>
      </c>
      <c r="M1128" t="s">
        <v>14</v>
      </c>
      <c r="N1128" t="s">
        <v>14</v>
      </c>
      <c r="O1128" t="s">
        <v>14</v>
      </c>
    </row>
    <row r="1129" spans="1:15" x14ac:dyDescent="0.25">
      <c r="A1129">
        <v>1128</v>
      </c>
      <c r="B1129">
        <v>21</v>
      </c>
      <c r="C1129">
        <v>20</v>
      </c>
      <c r="D1129">
        <v>0</v>
      </c>
      <c r="E1129">
        <v>6</v>
      </c>
      <c r="F1129">
        <v>0</v>
      </c>
      <c r="G1129">
        <v>0</v>
      </c>
      <c r="H1129">
        <v>0</v>
      </c>
      <c r="I1129">
        <v>367.11871120000001</v>
      </c>
      <c r="J1129">
        <v>1695039</v>
      </c>
      <c r="K1129">
        <v>1762987</v>
      </c>
      <c r="L1129">
        <v>1929451</v>
      </c>
      <c r="M1129" t="s">
        <v>14</v>
      </c>
      <c r="N1129" t="s">
        <v>14</v>
      </c>
      <c r="O1129" t="s">
        <v>14</v>
      </c>
    </row>
    <row r="1130" spans="1:15" x14ac:dyDescent="0.25">
      <c r="A1130">
        <v>1129</v>
      </c>
      <c r="B1130">
        <v>21</v>
      </c>
      <c r="C1130">
        <v>20</v>
      </c>
      <c r="D1130">
        <v>0</v>
      </c>
      <c r="E1130">
        <v>7</v>
      </c>
      <c r="F1130">
        <v>0</v>
      </c>
      <c r="G1130">
        <v>0</v>
      </c>
      <c r="H1130">
        <v>0</v>
      </c>
      <c r="I1130">
        <v>383.11362580000002</v>
      </c>
      <c r="J1130">
        <v>3137756</v>
      </c>
      <c r="K1130">
        <v>3692819</v>
      </c>
      <c r="L1130">
        <v>2975352</v>
      </c>
      <c r="M1130">
        <v>2020960</v>
      </c>
      <c r="N1130">
        <v>2002930</v>
      </c>
      <c r="O1130">
        <v>2091030</v>
      </c>
    </row>
    <row r="1131" spans="1:15" x14ac:dyDescent="0.25">
      <c r="A1131">
        <v>1130</v>
      </c>
      <c r="B1131">
        <v>21</v>
      </c>
      <c r="C1131">
        <v>20</v>
      </c>
      <c r="D1131">
        <v>0</v>
      </c>
      <c r="E1131">
        <v>8</v>
      </c>
      <c r="F1131">
        <v>0</v>
      </c>
      <c r="G1131">
        <v>0</v>
      </c>
      <c r="H1131">
        <v>0</v>
      </c>
      <c r="I1131">
        <v>399.10854039999998</v>
      </c>
      <c r="J1131">
        <v>6187849</v>
      </c>
      <c r="K1131">
        <v>5628224</v>
      </c>
      <c r="L1131">
        <v>5982971</v>
      </c>
      <c r="M1131">
        <v>3820767</v>
      </c>
      <c r="N1131">
        <v>3142374</v>
      </c>
      <c r="O1131">
        <v>3697947</v>
      </c>
    </row>
    <row r="1132" spans="1:15" x14ac:dyDescent="0.25">
      <c r="A1132">
        <v>1131</v>
      </c>
      <c r="B1132">
        <v>21</v>
      </c>
      <c r="C1132">
        <v>20</v>
      </c>
      <c r="D1132">
        <v>0</v>
      </c>
      <c r="E1132">
        <v>9</v>
      </c>
      <c r="F1132">
        <v>0</v>
      </c>
      <c r="G1132">
        <v>0</v>
      </c>
      <c r="H1132">
        <v>0</v>
      </c>
      <c r="I1132">
        <v>415.103455</v>
      </c>
      <c r="J1132">
        <v>8239222</v>
      </c>
      <c r="K1132">
        <v>8104541</v>
      </c>
      <c r="L1132">
        <v>8603436</v>
      </c>
      <c r="M1132">
        <v>4628797</v>
      </c>
      <c r="N1132">
        <v>3846218</v>
      </c>
      <c r="O1132">
        <v>3958645</v>
      </c>
    </row>
    <row r="1133" spans="1:15" x14ac:dyDescent="0.25">
      <c r="A1133">
        <v>1132</v>
      </c>
      <c r="B1133">
        <v>21</v>
      </c>
      <c r="C1133">
        <v>20</v>
      </c>
      <c r="D1133">
        <v>0</v>
      </c>
      <c r="E1133">
        <v>10</v>
      </c>
      <c r="F1133">
        <v>0</v>
      </c>
      <c r="G1133">
        <v>0</v>
      </c>
      <c r="H1133">
        <v>0</v>
      </c>
      <c r="I1133">
        <v>431.09836960000001</v>
      </c>
      <c r="J1133">
        <v>8971328</v>
      </c>
      <c r="K1133">
        <v>8800647</v>
      </c>
      <c r="L1133">
        <v>9081953</v>
      </c>
      <c r="M1133">
        <v>3569416</v>
      </c>
      <c r="N1133">
        <v>3114859</v>
      </c>
      <c r="O1133">
        <v>3248908</v>
      </c>
    </row>
    <row r="1134" spans="1:15" x14ac:dyDescent="0.25">
      <c r="A1134">
        <v>1133</v>
      </c>
      <c r="B1134">
        <v>21</v>
      </c>
      <c r="C1134">
        <v>20</v>
      </c>
      <c r="D1134">
        <v>0</v>
      </c>
      <c r="E1134">
        <v>11</v>
      </c>
      <c r="F1134">
        <v>0</v>
      </c>
      <c r="G1134">
        <v>0</v>
      </c>
      <c r="H1134">
        <v>0</v>
      </c>
      <c r="I1134">
        <v>447.09328420000003</v>
      </c>
      <c r="J1134">
        <v>8905764</v>
      </c>
      <c r="K1134">
        <v>8166900</v>
      </c>
      <c r="L1134">
        <v>7560795</v>
      </c>
      <c r="M1134">
        <v>2817593</v>
      </c>
      <c r="N1134">
        <v>2396129</v>
      </c>
      <c r="O1134">
        <v>2453105</v>
      </c>
    </row>
    <row r="1135" spans="1:15" x14ac:dyDescent="0.25">
      <c r="A1135">
        <v>1134</v>
      </c>
      <c r="B1135">
        <v>21</v>
      </c>
      <c r="C1135">
        <v>20</v>
      </c>
      <c r="D1135">
        <v>0</v>
      </c>
      <c r="E1135">
        <v>12</v>
      </c>
      <c r="F1135">
        <v>0</v>
      </c>
      <c r="G1135">
        <v>0</v>
      </c>
      <c r="H1135">
        <v>0</v>
      </c>
      <c r="I1135">
        <v>463.08819879999999</v>
      </c>
      <c r="J1135">
        <v>7515558</v>
      </c>
      <c r="K1135">
        <v>7473883</v>
      </c>
      <c r="L1135">
        <v>6758622</v>
      </c>
      <c r="M1135" t="s">
        <v>14</v>
      </c>
      <c r="N1135" t="s">
        <v>14</v>
      </c>
      <c r="O1135" t="s">
        <v>14</v>
      </c>
    </row>
    <row r="1136" spans="1:15" x14ac:dyDescent="0.25">
      <c r="A1136">
        <v>1135</v>
      </c>
      <c r="B1136">
        <v>21</v>
      </c>
      <c r="C1136">
        <v>20</v>
      </c>
      <c r="D1136">
        <v>0</v>
      </c>
      <c r="E1136">
        <v>13</v>
      </c>
      <c r="F1136">
        <v>0</v>
      </c>
      <c r="G1136">
        <v>0</v>
      </c>
      <c r="H1136">
        <v>0</v>
      </c>
      <c r="I1136">
        <v>479.0831134</v>
      </c>
      <c r="J1136">
        <v>6130733</v>
      </c>
      <c r="K1136">
        <v>6089279</v>
      </c>
      <c r="L1136">
        <v>5313118</v>
      </c>
      <c r="M1136" t="s">
        <v>14</v>
      </c>
      <c r="N1136" t="s">
        <v>14</v>
      </c>
      <c r="O1136" t="s">
        <v>14</v>
      </c>
    </row>
    <row r="1137" spans="1:15" x14ac:dyDescent="0.25">
      <c r="A1137">
        <v>1136</v>
      </c>
      <c r="B1137">
        <v>21</v>
      </c>
      <c r="C1137">
        <v>20</v>
      </c>
      <c r="D1137">
        <v>0</v>
      </c>
      <c r="E1137">
        <v>14</v>
      </c>
      <c r="F1137">
        <v>0</v>
      </c>
      <c r="G1137">
        <v>0</v>
      </c>
      <c r="H1137">
        <v>0</v>
      </c>
      <c r="I1137">
        <v>495.07802800000002</v>
      </c>
      <c r="J1137">
        <v>4092481</v>
      </c>
      <c r="K1137">
        <v>3480408</v>
      </c>
      <c r="L1137">
        <v>3724868</v>
      </c>
      <c r="M1137" t="s">
        <v>14</v>
      </c>
      <c r="N1137" t="s">
        <v>14</v>
      </c>
      <c r="O1137" t="s">
        <v>14</v>
      </c>
    </row>
    <row r="1138" spans="1:15" x14ac:dyDescent="0.25">
      <c r="A1138">
        <v>1137</v>
      </c>
      <c r="B1138">
        <v>21</v>
      </c>
      <c r="C1138">
        <v>20</v>
      </c>
      <c r="D1138">
        <v>0</v>
      </c>
      <c r="E1138">
        <v>15</v>
      </c>
      <c r="F1138">
        <v>0</v>
      </c>
      <c r="G1138">
        <v>0</v>
      </c>
      <c r="H1138">
        <v>0</v>
      </c>
      <c r="I1138">
        <v>511.07294259999998</v>
      </c>
      <c r="J1138">
        <v>2573759</v>
      </c>
      <c r="K1138">
        <v>2281216</v>
      </c>
      <c r="L1138">
        <v>2422160</v>
      </c>
      <c r="M1138" t="s">
        <v>14</v>
      </c>
      <c r="N1138" t="s">
        <v>14</v>
      </c>
      <c r="O1138" t="s">
        <v>14</v>
      </c>
    </row>
    <row r="1139" spans="1:15" x14ac:dyDescent="0.25">
      <c r="A1139">
        <v>1138</v>
      </c>
      <c r="B1139">
        <v>21</v>
      </c>
      <c r="C1139">
        <v>22</v>
      </c>
      <c r="D1139">
        <v>0</v>
      </c>
      <c r="E1139">
        <v>6</v>
      </c>
      <c r="F1139">
        <v>0</v>
      </c>
      <c r="G1139">
        <v>0</v>
      </c>
      <c r="H1139">
        <v>0</v>
      </c>
      <c r="I1139">
        <v>369.1343612</v>
      </c>
      <c r="J1139">
        <v>2081596</v>
      </c>
      <c r="K1139">
        <v>2440411</v>
      </c>
      <c r="L1139">
        <v>2769735</v>
      </c>
      <c r="M1139">
        <v>2608427</v>
      </c>
      <c r="N1139">
        <v>2868435</v>
      </c>
      <c r="O1139">
        <v>2290127</v>
      </c>
    </row>
    <row r="1140" spans="1:15" x14ac:dyDescent="0.25">
      <c r="A1140">
        <v>1139</v>
      </c>
      <c r="B1140">
        <v>21</v>
      </c>
      <c r="C1140">
        <v>22</v>
      </c>
      <c r="D1140">
        <v>0</v>
      </c>
      <c r="E1140">
        <v>7</v>
      </c>
      <c r="F1140">
        <v>0</v>
      </c>
      <c r="G1140">
        <v>0</v>
      </c>
      <c r="H1140">
        <v>0</v>
      </c>
      <c r="I1140">
        <v>385.12927580000002</v>
      </c>
      <c r="J1140">
        <v>4963684</v>
      </c>
      <c r="K1140">
        <v>5492457</v>
      </c>
      <c r="L1140">
        <v>4813927</v>
      </c>
      <c r="M1140">
        <v>5702221</v>
      </c>
      <c r="N1140">
        <v>4459494</v>
      </c>
      <c r="O1140">
        <v>4019163</v>
      </c>
    </row>
    <row r="1141" spans="1:15" x14ac:dyDescent="0.25">
      <c r="A1141">
        <v>1140</v>
      </c>
      <c r="B1141">
        <v>21</v>
      </c>
      <c r="C1141">
        <v>22</v>
      </c>
      <c r="D1141">
        <v>0</v>
      </c>
      <c r="E1141">
        <v>8</v>
      </c>
      <c r="F1141">
        <v>0</v>
      </c>
      <c r="G1141">
        <v>0</v>
      </c>
      <c r="H1141">
        <v>0</v>
      </c>
      <c r="I1141">
        <v>401.12419039999997</v>
      </c>
      <c r="J1141">
        <v>8840352</v>
      </c>
      <c r="K1141">
        <v>8572498</v>
      </c>
      <c r="L1141">
        <v>8262658</v>
      </c>
      <c r="M1141">
        <v>6016488</v>
      </c>
      <c r="N1141">
        <v>6425609</v>
      </c>
      <c r="O1141">
        <v>5720555</v>
      </c>
    </row>
    <row r="1142" spans="1:15" x14ac:dyDescent="0.25">
      <c r="A1142">
        <v>1141</v>
      </c>
      <c r="B1142">
        <v>21</v>
      </c>
      <c r="C1142">
        <v>22</v>
      </c>
      <c r="D1142">
        <v>0</v>
      </c>
      <c r="E1142">
        <v>9</v>
      </c>
      <c r="F1142">
        <v>0</v>
      </c>
      <c r="G1142">
        <v>0</v>
      </c>
      <c r="H1142">
        <v>0</v>
      </c>
      <c r="I1142">
        <v>417.11910499999999</v>
      </c>
      <c r="J1142">
        <v>10917974</v>
      </c>
      <c r="K1142">
        <v>10766981</v>
      </c>
      <c r="L1142">
        <v>11015969</v>
      </c>
      <c r="M1142">
        <v>6759741</v>
      </c>
      <c r="N1142">
        <v>7130228</v>
      </c>
      <c r="O1142">
        <v>6253358</v>
      </c>
    </row>
    <row r="1143" spans="1:15" x14ac:dyDescent="0.25">
      <c r="A1143">
        <v>1142</v>
      </c>
      <c r="B1143">
        <v>21</v>
      </c>
      <c r="C1143">
        <v>22</v>
      </c>
      <c r="D1143">
        <v>0</v>
      </c>
      <c r="E1143">
        <v>10</v>
      </c>
      <c r="F1143">
        <v>0</v>
      </c>
      <c r="G1143">
        <v>0</v>
      </c>
      <c r="H1143">
        <v>0</v>
      </c>
      <c r="I1143">
        <v>433.11401960000001</v>
      </c>
      <c r="J1143">
        <v>11058004</v>
      </c>
      <c r="K1143">
        <v>10506537</v>
      </c>
      <c r="L1143">
        <v>10843064</v>
      </c>
      <c r="M1143">
        <v>5571196</v>
      </c>
      <c r="N1143">
        <v>5279499</v>
      </c>
      <c r="O1143">
        <v>5132862</v>
      </c>
    </row>
    <row r="1144" spans="1:15" x14ac:dyDescent="0.25">
      <c r="A1144">
        <v>1143</v>
      </c>
      <c r="B1144">
        <v>21</v>
      </c>
      <c r="C1144">
        <v>22</v>
      </c>
      <c r="D1144">
        <v>0</v>
      </c>
      <c r="E1144">
        <v>11</v>
      </c>
      <c r="F1144">
        <v>0</v>
      </c>
      <c r="G1144">
        <v>0</v>
      </c>
      <c r="H1144">
        <v>0</v>
      </c>
      <c r="I1144">
        <v>449.10893420000002</v>
      </c>
      <c r="J1144">
        <v>10732318</v>
      </c>
      <c r="K1144">
        <v>10388856</v>
      </c>
      <c r="L1144">
        <v>10282382</v>
      </c>
      <c r="M1144">
        <v>5493154</v>
      </c>
      <c r="N1144">
        <v>4295532</v>
      </c>
      <c r="O1144">
        <v>3991471</v>
      </c>
    </row>
    <row r="1145" spans="1:15" x14ac:dyDescent="0.25">
      <c r="A1145">
        <v>1144</v>
      </c>
      <c r="B1145">
        <v>21</v>
      </c>
      <c r="C1145">
        <v>22</v>
      </c>
      <c r="D1145">
        <v>0</v>
      </c>
      <c r="E1145">
        <v>12</v>
      </c>
      <c r="F1145">
        <v>0</v>
      </c>
      <c r="G1145">
        <v>0</v>
      </c>
      <c r="H1145">
        <v>0</v>
      </c>
      <c r="I1145">
        <v>465.10384879999998</v>
      </c>
      <c r="J1145">
        <v>11894066</v>
      </c>
      <c r="K1145">
        <v>10502821</v>
      </c>
      <c r="L1145">
        <v>11462755</v>
      </c>
      <c r="M1145">
        <v>2320548</v>
      </c>
      <c r="N1145">
        <v>1797934</v>
      </c>
      <c r="O1145">
        <v>2377741</v>
      </c>
    </row>
    <row r="1146" spans="1:15" x14ac:dyDescent="0.25">
      <c r="A1146">
        <v>1145</v>
      </c>
      <c r="B1146">
        <v>21</v>
      </c>
      <c r="C1146">
        <v>22</v>
      </c>
      <c r="D1146">
        <v>0</v>
      </c>
      <c r="E1146">
        <v>13</v>
      </c>
      <c r="F1146">
        <v>0</v>
      </c>
      <c r="G1146">
        <v>0</v>
      </c>
      <c r="H1146">
        <v>0</v>
      </c>
      <c r="I1146">
        <v>481.0987634</v>
      </c>
      <c r="J1146">
        <v>5609545</v>
      </c>
      <c r="K1146">
        <v>4851280</v>
      </c>
      <c r="L1146">
        <v>4618814</v>
      </c>
      <c r="M1146" t="s">
        <v>14</v>
      </c>
      <c r="N1146" t="s">
        <v>14</v>
      </c>
      <c r="O1146" t="s">
        <v>14</v>
      </c>
    </row>
    <row r="1147" spans="1:15" x14ac:dyDescent="0.25">
      <c r="A1147">
        <v>1146</v>
      </c>
      <c r="B1147">
        <v>21</v>
      </c>
      <c r="C1147">
        <v>22</v>
      </c>
      <c r="D1147">
        <v>0</v>
      </c>
      <c r="E1147">
        <v>14</v>
      </c>
      <c r="F1147">
        <v>0</v>
      </c>
      <c r="G1147">
        <v>0</v>
      </c>
      <c r="H1147">
        <v>0</v>
      </c>
      <c r="I1147">
        <v>497.09367800000001</v>
      </c>
      <c r="J1147">
        <v>3781289</v>
      </c>
      <c r="K1147">
        <v>3410828</v>
      </c>
      <c r="L1147">
        <v>3318368</v>
      </c>
      <c r="M1147" t="s">
        <v>14</v>
      </c>
      <c r="N1147" t="s">
        <v>14</v>
      </c>
      <c r="O1147" t="s">
        <v>14</v>
      </c>
    </row>
    <row r="1148" spans="1:15" x14ac:dyDescent="0.25">
      <c r="A1148">
        <v>1147</v>
      </c>
      <c r="B1148">
        <v>21</v>
      </c>
      <c r="C1148">
        <v>22</v>
      </c>
      <c r="D1148">
        <v>0</v>
      </c>
      <c r="E1148">
        <v>15</v>
      </c>
      <c r="F1148">
        <v>0</v>
      </c>
      <c r="G1148">
        <v>0</v>
      </c>
      <c r="H1148">
        <v>0</v>
      </c>
      <c r="I1148">
        <v>513.08859259999997</v>
      </c>
      <c r="J1148">
        <v>2268206</v>
      </c>
      <c r="K1148">
        <v>1993008</v>
      </c>
      <c r="L1148">
        <v>1956294</v>
      </c>
      <c r="M1148" t="s">
        <v>14</v>
      </c>
      <c r="N1148" t="s">
        <v>14</v>
      </c>
      <c r="O1148" t="s">
        <v>14</v>
      </c>
    </row>
    <row r="1149" spans="1:15" x14ac:dyDescent="0.25">
      <c r="A1149">
        <v>1148</v>
      </c>
      <c r="B1149">
        <v>21</v>
      </c>
      <c r="C1149">
        <v>24</v>
      </c>
      <c r="D1149">
        <v>0</v>
      </c>
      <c r="E1149">
        <v>6</v>
      </c>
      <c r="F1149">
        <v>0</v>
      </c>
      <c r="G1149">
        <v>0</v>
      </c>
      <c r="H1149">
        <v>0</v>
      </c>
      <c r="I1149">
        <v>371.15001119999999</v>
      </c>
      <c r="J1149">
        <v>4586037</v>
      </c>
      <c r="K1149">
        <v>4799749</v>
      </c>
      <c r="L1149">
        <v>4315548</v>
      </c>
      <c r="M1149">
        <v>4635522</v>
      </c>
      <c r="N1149">
        <v>5472544</v>
      </c>
      <c r="O1149">
        <v>4645384</v>
      </c>
    </row>
    <row r="1150" spans="1:15" x14ac:dyDescent="0.25">
      <c r="A1150">
        <v>1149</v>
      </c>
      <c r="B1150">
        <v>21</v>
      </c>
      <c r="C1150">
        <v>24</v>
      </c>
      <c r="D1150">
        <v>0</v>
      </c>
      <c r="E1150">
        <v>7</v>
      </c>
      <c r="F1150">
        <v>0</v>
      </c>
      <c r="G1150">
        <v>0</v>
      </c>
      <c r="H1150">
        <v>0</v>
      </c>
      <c r="I1150">
        <v>387.14492580000001</v>
      </c>
      <c r="J1150">
        <v>7312336</v>
      </c>
      <c r="K1150">
        <v>7523500</v>
      </c>
      <c r="L1150">
        <v>6779455</v>
      </c>
      <c r="M1150">
        <v>8382501</v>
      </c>
      <c r="N1150">
        <v>8338886</v>
      </c>
      <c r="O1150">
        <v>8164744</v>
      </c>
    </row>
    <row r="1151" spans="1:15" x14ac:dyDescent="0.25">
      <c r="A1151">
        <v>1150</v>
      </c>
      <c r="B1151">
        <v>21</v>
      </c>
      <c r="C1151">
        <v>24</v>
      </c>
      <c r="D1151">
        <v>0</v>
      </c>
      <c r="E1151">
        <v>8</v>
      </c>
      <c r="F1151">
        <v>0</v>
      </c>
      <c r="G1151">
        <v>0</v>
      </c>
      <c r="H1151">
        <v>0</v>
      </c>
      <c r="I1151">
        <v>403.13984040000003</v>
      </c>
      <c r="J1151">
        <v>17276354</v>
      </c>
      <c r="K1151">
        <v>18063172</v>
      </c>
      <c r="L1151">
        <v>18306275</v>
      </c>
      <c r="M1151">
        <v>16372428</v>
      </c>
      <c r="N1151">
        <v>16494857</v>
      </c>
      <c r="O1151">
        <v>15552146</v>
      </c>
    </row>
    <row r="1152" spans="1:15" x14ac:dyDescent="0.25">
      <c r="A1152">
        <v>1151</v>
      </c>
      <c r="B1152">
        <v>21</v>
      </c>
      <c r="C1152">
        <v>24</v>
      </c>
      <c r="D1152">
        <v>0</v>
      </c>
      <c r="E1152">
        <v>9</v>
      </c>
      <c r="F1152">
        <v>0</v>
      </c>
      <c r="G1152">
        <v>0</v>
      </c>
      <c r="H1152">
        <v>0</v>
      </c>
      <c r="I1152">
        <v>419.13475499999998</v>
      </c>
      <c r="J1152">
        <v>13305874</v>
      </c>
      <c r="K1152">
        <v>14889622</v>
      </c>
      <c r="L1152">
        <v>14522107</v>
      </c>
      <c r="M1152">
        <v>8016165</v>
      </c>
      <c r="N1152">
        <v>8854661</v>
      </c>
      <c r="O1152">
        <v>8292046</v>
      </c>
    </row>
    <row r="1153" spans="1:15" x14ac:dyDescent="0.25">
      <c r="A1153">
        <v>1152</v>
      </c>
      <c r="B1153">
        <v>21</v>
      </c>
      <c r="C1153">
        <v>24</v>
      </c>
      <c r="D1153">
        <v>0</v>
      </c>
      <c r="E1153">
        <v>10</v>
      </c>
      <c r="F1153">
        <v>0</v>
      </c>
      <c r="G1153">
        <v>0</v>
      </c>
      <c r="H1153">
        <v>0</v>
      </c>
      <c r="I1153">
        <v>435.1296696</v>
      </c>
      <c r="J1153">
        <v>12931675</v>
      </c>
      <c r="K1153">
        <v>12492994</v>
      </c>
      <c r="L1153">
        <v>12149508</v>
      </c>
      <c r="M1153">
        <v>8237544</v>
      </c>
      <c r="N1153">
        <v>7830178</v>
      </c>
      <c r="O1153">
        <v>7711081</v>
      </c>
    </row>
    <row r="1154" spans="1:15" x14ac:dyDescent="0.25">
      <c r="A1154">
        <v>1153</v>
      </c>
      <c r="B1154">
        <v>21</v>
      </c>
      <c r="C1154">
        <v>24</v>
      </c>
      <c r="D1154">
        <v>0</v>
      </c>
      <c r="E1154">
        <v>11</v>
      </c>
      <c r="F1154">
        <v>0</v>
      </c>
      <c r="G1154">
        <v>0</v>
      </c>
      <c r="H1154">
        <v>0</v>
      </c>
      <c r="I1154">
        <v>451.12458420000002</v>
      </c>
      <c r="J1154">
        <v>12333603</v>
      </c>
      <c r="K1154">
        <v>11257088</v>
      </c>
      <c r="L1154">
        <v>10757318</v>
      </c>
      <c r="M1154">
        <v>5602579</v>
      </c>
      <c r="N1154">
        <v>5338878</v>
      </c>
      <c r="O1154">
        <v>5024505</v>
      </c>
    </row>
    <row r="1155" spans="1:15" x14ac:dyDescent="0.25">
      <c r="A1155">
        <v>1154</v>
      </c>
      <c r="B1155">
        <v>21</v>
      </c>
      <c r="C1155">
        <v>24</v>
      </c>
      <c r="D1155">
        <v>0</v>
      </c>
      <c r="E1155">
        <v>12</v>
      </c>
      <c r="F1155">
        <v>0</v>
      </c>
      <c r="G1155">
        <v>0</v>
      </c>
      <c r="H1155">
        <v>0</v>
      </c>
      <c r="I1155">
        <v>467.11949879999997</v>
      </c>
      <c r="J1155">
        <v>7042259</v>
      </c>
      <c r="K1155">
        <v>6736506</v>
      </c>
      <c r="L1155">
        <v>5849077</v>
      </c>
      <c r="M1155">
        <v>2117260</v>
      </c>
      <c r="N1155">
        <v>2080034</v>
      </c>
      <c r="O1155">
        <v>2025465</v>
      </c>
    </row>
    <row r="1156" spans="1:15" x14ac:dyDescent="0.25">
      <c r="A1156">
        <v>1155</v>
      </c>
      <c r="B1156">
        <v>21</v>
      </c>
      <c r="C1156">
        <v>24</v>
      </c>
      <c r="D1156">
        <v>0</v>
      </c>
      <c r="E1156">
        <v>13</v>
      </c>
      <c r="F1156">
        <v>0</v>
      </c>
      <c r="G1156">
        <v>0</v>
      </c>
      <c r="H1156">
        <v>0</v>
      </c>
      <c r="I1156">
        <v>483.11441339999999</v>
      </c>
      <c r="J1156">
        <v>4963443</v>
      </c>
      <c r="K1156">
        <v>3956328</v>
      </c>
      <c r="L1156">
        <v>3822120</v>
      </c>
      <c r="M1156" t="s">
        <v>14</v>
      </c>
      <c r="N1156" t="s">
        <v>14</v>
      </c>
      <c r="O1156" t="s">
        <v>14</v>
      </c>
    </row>
    <row r="1157" spans="1:15" x14ac:dyDescent="0.25">
      <c r="A1157">
        <v>1156</v>
      </c>
      <c r="B1157">
        <v>21</v>
      </c>
      <c r="C1157">
        <v>24</v>
      </c>
      <c r="D1157">
        <v>0</v>
      </c>
      <c r="E1157">
        <v>14</v>
      </c>
      <c r="F1157">
        <v>0</v>
      </c>
      <c r="G1157">
        <v>0</v>
      </c>
      <c r="H1157">
        <v>0</v>
      </c>
      <c r="I1157">
        <v>499.109328</v>
      </c>
      <c r="J1157">
        <v>2676502</v>
      </c>
      <c r="K1157">
        <v>2680769</v>
      </c>
      <c r="L1157">
        <v>2182784</v>
      </c>
      <c r="M1157" t="s">
        <v>14</v>
      </c>
      <c r="N1157" t="s">
        <v>14</v>
      </c>
      <c r="O1157" t="s">
        <v>14</v>
      </c>
    </row>
    <row r="1158" spans="1:15" x14ac:dyDescent="0.25">
      <c r="A1158">
        <v>1157</v>
      </c>
      <c r="B1158">
        <v>21</v>
      </c>
      <c r="C1158">
        <v>26</v>
      </c>
      <c r="D1158">
        <v>0</v>
      </c>
      <c r="E1158">
        <v>5</v>
      </c>
      <c r="F1158">
        <v>0</v>
      </c>
      <c r="G1158">
        <v>0</v>
      </c>
      <c r="H1158">
        <v>0</v>
      </c>
      <c r="I1158">
        <v>357.17074659999997</v>
      </c>
      <c r="J1158">
        <v>2197923</v>
      </c>
      <c r="K1158">
        <v>2249162</v>
      </c>
      <c r="L1158">
        <v>2343203</v>
      </c>
      <c r="M1158">
        <v>2895070</v>
      </c>
      <c r="N1158">
        <v>3621623</v>
      </c>
      <c r="O1158">
        <v>2976285</v>
      </c>
    </row>
    <row r="1159" spans="1:15" x14ac:dyDescent="0.25">
      <c r="A1159">
        <v>1158</v>
      </c>
      <c r="B1159">
        <v>21</v>
      </c>
      <c r="C1159">
        <v>26</v>
      </c>
      <c r="D1159">
        <v>0</v>
      </c>
      <c r="E1159">
        <v>6</v>
      </c>
      <c r="F1159">
        <v>0</v>
      </c>
      <c r="G1159">
        <v>0</v>
      </c>
      <c r="H1159">
        <v>0</v>
      </c>
      <c r="I1159">
        <v>373.16566119999999</v>
      </c>
      <c r="J1159">
        <v>6554919</v>
      </c>
      <c r="K1159">
        <v>6399785</v>
      </c>
      <c r="L1159">
        <v>6430696</v>
      </c>
      <c r="M1159">
        <v>7636432</v>
      </c>
      <c r="N1159">
        <v>8988518</v>
      </c>
      <c r="O1159">
        <v>8818743</v>
      </c>
    </row>
    <row r="1160" spans="1:15" x14ac:dyDescent="0.25">
      <c r="A1160">
        <v>1159</v>
      </c>
      <c r="B1160">
        <v>21</v>
      </c>
      <c r="C1160">
        <v>26</v>
      </c>
      <c r="D1160">
        <v>0</v>
      </c>
      <c r="E1160">
        <v>7</v>
      </c>
      <c r="F1160">
        <v>0</v>
      </c>
      <c r="G1160">
        <v>0</v>
      </c>
      <c r="H1160">
        <v>0</v>
      </c>
      <c r="I1160">
        <v>389.1605758</v>
      </c>
      <c r="J1160">
        <v>10097181</v>
      </c>
      <c r="K1160">
        <v>10520154</v>
      </c>
      <c r="L1160">
        <v>10290175</v>
      </c>
      <c r="M1160">
        <v>14383587</v>
      </c>
      <c r="N1160">
        <v>15636368</v>
      </c>
      <c r="O1160">
        <v>13342490</v>
      </c>
    </row>
    <row r="1161" spans="1:15" x14ac:dyDescent="0.25">
      <c r="A1161">
        <v>1160</v>
      </c>
      <c r="B1161">
        <v>21</v>
      </c>
      <c r="C1161">
        <v>26</v>
      </c>
      <c r="D1161">
        <v>0</v>
      </c>
      <c r="E1161">
        <v>8</v>
      </c>
      <c r="F1161">
        <v>0</v>
      </c>
      <c r="G1161">
        <v>0</v>
      </c>
      <c r="H1161">
        <v>0</v>
      </c>
      <c r="I1161">
        <v>405.15549040000002</v>
      </c>
      <c r="J1161">
        <v>13848239</v>
      </c>
      <c r="K1161">
        <v>13643796</v>
      </c>
      <c r="L1161">
        <v>13534622</v>
      </c>
      <c r="M1161">
        <v>16089994</v>
      </c>
      <c r="N1161">
        <v>16159205</v>
      </c>
      <c r="O1161">
        <v>15490834</v>
      </c>
    </row>
    <row r="1162" spans="1:15" x14ac:dyDescent="0.25">
      <c r="A1162">
        <v>1161</v>
      </c>
      <c r="B1162">
        <v>21</v>
      </c>
      <c r="C1162">
        <v>26</v>
      </c>
      <c r="D1162">
        <v>0</v>
      </c>
      <c r="E1162">
        <v>9</v>
      </c>
      <c r="F1162">
        <v>0</v>
      </c>
      <c r="G1162">
        <v>0</v>
      </c>
      <c r="H1162">
        <v>0</v>
      </c>
      <c r="I1162">
        <v>421.15040499999998</v>
      </c>
      <c r="J1162">
        <v>12328878</v>
      </c>
      <c r="K1162">
        <v>12006035</v>
      </c>
      <c r="L1162">
        <v>12191420</v>
      </c>
      <c r="M1162">
        <v>12012790</v>
      </c>
      <c r="N1162">
        <v>12203137</v>
      </c>
      <c r="O1162">
        <v>11173463</v>
      </c>
    </row>
    <row r="1163" spans="1:15" x14ac:dyDescent="0.25">
      <c r="A1163">
        <v>1162</v>
      </c>
      <c r="B1163">
        <v>21</v>
      </c>
      <c r="C1163">
        <v>26</v>
      </c>
      <c r="D1163">
        <v>0</v>
      </c>
      <c r="E1163">
        <v>10</v>
      </c>
      <c r="F1163">
        <v>0</v>
      </c>
      <c r="G1163">
        <v>0</v>
      </c>
      <c r="H1163">
        <v>0</v>
      </c>
      <c r="I1163">
        <v>437.14531959999999</v>
      </c>
      <c r="J1163">
        <v>13613400</v>
      </c>
      <c r="K1163">
        <v>12843091</v>
      </c>
      <c r="L1163">
        <v>13009479</v>
      </c>
      <c r="M1163">
        <v>11604302</v>
      </c>
      <c r="N1163">
        <v>10277426</v>
      </c>
      <c r="O1163">
        <v>9627792</v>
      </c>
    </row>
    <row r="1164" spans="1:15" x14ac:dyDescent="0.25">
      <c r="A1164">
        <v>1163</v>
      </c>
      <c r="B1164">
        <v>21</v>
      </c>
      <c r="C1164">
        <v>26</v>
      </c>
      <c r="D1164">
        <v>0</v>
      </c>
      <c r="E1164">
        <v>11</v>
      </c>
      <c r="F1164">
        <v>0</v>
      </c>
      <c r="G1164">
        <v>0</v>
      </c>
      <c r="H1164">
        <v>0</v>
      </c>
      <c r="I1164">
        <v>453.14023420000001</v>
      </c>
      <c r="J1164">
        <v>9777459</v>
      </c>
      <c r="K1164">
        <v>8770702</v>
      </c>
      <c r="L1164">
        <v>8846340</v>
      </c>
      <c r="M1164">
        <v>4504717</v>
      </c>
      <c r="N1164">
        <v>3986071</v>
      </c>
      <c r="O1164">
        <v>4111953</v>
      </c>
    </row>
    <row r="1165" spans="1:15" x14ac:dyDescent="0.25">
      <c r="A1165">
        <v>1164</v>
      </c>
      <c r="B1165">
        <v>21</v>
      </c>
      <c r="C1165">
        <v>26</v>
      </c>
      <c r="D1165">
        <v>0</v>
      </c>
      <c r="E1165">
        <v>12</v>
      </c>
      <c r="F1165">
        <v>0</v>
      </c>
      <c r="G1165">
        <v>0</v>
      </c>
      <c r="H1165">
        <v>0</v>
      </c>
      <c r="I1165">
        <v>469.13514880000002</v>
      </c>
      <c r="J1165">
        <v>5574794</v>
      </c>
      <c r="K1165">
        <v>4992602</v>
      </c>
      <c r="L1165">
        <v>4200340</v>
      </c>
      <c r="M1165" t="s">
        <v>14</v>
      </c>
      <c r="N1165" t="s">
        <v>14</v>
      </c>
      <c r="O1165" t="s">
        <v>14</v>
      </c>
    </row>
    <row r="1166" spans="1:15" x14ac:dyDescent="0.25">
      <c r="A1166">
        <v>1165</v>
      </c>
      <c r="B1166">
        <v>21</v>
      </c>
      <c r="C1166">
        <v>26</v>
      </c>
      <c r="D1166">
        <v>0</v>
      </c>
      <c r="E1166">
        <v>13</v>
      </c>
      <c r="F1166">
        <v>0</v>
      </c>
      <c r="G1166">
        <v>0</v>
      </c>
      <c r="H1166">
        <v>0</v>
      </c>
      <c r="I1166">
        <v>485.13006339999998</v>
      </c>
      <c r="J1166">
        <v>3128488</v>
      </c>
      <c r="K1166">
        <v>2998918</v>
      </c>
      <c r="L1166">
        <v>2885146</v>
      </c>
      <c r="M1166" t="s">
        <v>14</v>
      </c>
      <c r="N1166" t="s">
        <v>14</v>
      </c>
      <c r="O1166" t="s">
        <v>14</v>
      </c>
    </row>
    <row r="1167" spans="1:15" x14ac:dyDescent="0.25">
      <c r="A1167">
        <v>1166</v>
      </c>
      <c r="B1167">
        <v>21</v>
      </c>
      <c r="C1167">
        <v>28</v>
      </c>
      <c r="D1167">
        <v>0</v>
      </c>
      <c r="E1167">
        <v>4</v>
      </c>
      <c r="F1167">
        <v>0</v>
      </c>
      <c r="G1167">
        <v>0</v>
      </c>
      <c r="H1167">
        <v>0</v>
      </c>
      <c r="I1167">
        <v>343.19148200000001</v>
      </c>
      <c r="J1167" t="s">
        <v>14</v>
      </c>
      <c r="K1167" t="s">
        <v>14</v>
      </c>
      <c r="L1167" t="s">
        <v>14</v>
      </c>
      <c r="M1167">
        <v>1627075</v>
      </c>
      <c r="N1167">
        <v>1610700</v>
      </c>
      <c r="O1167">
        <v>2113173</v>
      </c>
    </row>
    <row r="1168" spans="1:15" x14ac:dyDescent="0.25">
      <c r="A1168">
        <v>1167</v>
      </c>
      <c r="B1168">
        <v>21</v>
      </c>
      <c r="C1168">
        <v>28</v>
      </c>
      <c r="D1168">
        <v>0</v>
      </c>
      <c r="E1168">
        <v>5</v>
      </c>
      <c r="F1168">
        <v>0</v>
      </c>
      <c r="G1168">
        <v>0</v>
      </c>
      <c r="H1168">
        <v>0</v>
      </c>
      <c r="I1168">
        <v>359.18639660000002</v>
      </c>
      <c r="J1168">
        <v>3269771</v>
      </c>
      <c r="K1168">
        <v>3420668</v>
      </c>
      <c r="L1168">
        <v>3037061</v>
      </c>
      <c r="M1168">
        <v>5347658</v>
      </c>
      <c r="N1168">
        <v>6448970</v>
      </c>
      <c r="O1168">
        <v>5429362</v>
      </c>
    </row>
    <row r="1169" spans="1:15" x14ac:dyDescent="0.25">
      <c r="A1169">
        <v>1168</v>
      </c>
      <c r="B1169">
        <v>21</v>
      </c>
      <c r="C1169">
        <v>28</v>
      </c>
      <c r="D1169">
        <v>0</v>
      </c>
      <c r="E1169">
        <v>6</v>
      </c>
      <c r="F1169">
        <v>0</v>
      </c>
      <c r="G1169">
        <v>0</v>
      </c>
      <c r="H1169">
        <v>0</v>
      </c>
      <c r="I1169">
        <v>375.18131119999998</v>
      </c>
      <c r="J1169">
        <v>8290318</v>
      </c>
      <c r="K1169">
        <v>8442179</v>
      </c>
      <c r="L1169">
        <v>8373801</v>
      </c>
      <c r="M1169">
        <v>12598289</v>
      </c>
      <c r="N1169">
        <v>13103522</v>
      </c>
      <c r="O1169">
        <v>12802648</v>
      </c>
    </row>
    <row r="1170" spans="1:15" x14ac:dyDescent="0.25">
      <c r="A1170">
        <v>1169</v>
      </c>
      <c r="B1170">
        <v>21</v>
      </c>
      <c r="C1170">
        <v>28</v>
      </c>
      <c r="D1170">
        <v>0</v>
      </c>
      <c r="E1170">
        <v>7</v>
      </c>
      <c r="F1170">
        <v>0</v>
      </c>
      <c r="G1170">
        <v>0</v>
      </c>
      <c r="H1170">
        <v>0</v>
      </c>
      <c r="I1170">
        <v>391.1762258</v>
      </c>
      <c r="J1170">
        <v>12948552</v>
      </c>
      <c r="K1170">
        <v>13004786</v>
      </c>
      <c r="L1170">
        <v>12199333</v>
      </c>
      <c r="M1170">
        <v>20867976</v>
      </c>
      <c r="N1170">
        <v>21354819</v>
      </c>
      <c r="O1170">
        <v>18401425</v>
      </c>
    </row>
    <row r="1171" spans="1:15" x14ac:dyDescent="0.25">
      <c r="A1171">
        <v>1170</v>
      </c>
      <c r="B1171">
        <v>21</v>
      </c>
      <c r="C1171">
        <v>28</v>
      </c>
      <c r="D1171">
        <v>0</v>
      </c>
      <c r="E1171">
        <v>8</v>
      </c>
      <c r="F1171">
        <v>0</v>
      </c>
      <c r="G1171">
        <v>0</v>
      </c>
      <c r="H1171">
        <v>0</v>
      </c>
      <c r="I1171">
        <v>407.17114040000001</v>
      </c>
      <c r="J1171">
        <v>15425383</v>
      </c>
      <c r="K1171">
        <v>15757508</v>
      </c>
      <c r="L1171">
        <v>14718514</v>
      </c>
      <c r="M1171">
        <v>20018210</v>
      </c>
      <c r="N1171">
        <v>22106782</v>
      </c>
      <c r="O1171">
        <v>18939754</v>
      </c>
    </row>
    <row r="1172" spans="1:15" x14ac:dyDescent="0.25">
      <c r="A1172">
        <v>1171</v>
      </c>
      <c r="B1172">
        <v>21</v>
      </c>
      <c r="C1172">
        <v>28</v>
      </c>
      <c r="D1172">
        <v>0</v>
      </c>
      <c r="E1172">
        <v>9</v>
      </c>
      <c r="F1172">
        <v>0</v>
      </c>
      <c r="G1172">
        <v>0</v>
      </c>
      <c r="H1172">
        <v>0</v>
      </c>
      <c r="I1172">
        <v>423.16605499999997</v>
      </c>
      <c r="J1172">
        <v>12967723</v>
      </c>
      <c r="K1172">
        <v>11915900</v>
      </c>
      <c r="L1172">
        <v>11148903</v>
      </c>
      <c r="M1172">
        <v>14275763</v>
      </c>
      <c r="N1172">
        <v>13780073</v>
      </c>
      <c r="O1172">
        <v>12617163</v>
      </c>
    </row>
    <row r="1173" spans="1:15" x14ac:dyDescent="0.25">
      <c r="A1173">
        <v>1172</v>
      </c>
      <c r="B1173">
        <v>21</v>
      </c>
      <c r="C1173">
        <v>28</v>
      </c>
      <c r="D1173">
        <v>0</v>
      </c>
      <c r="E1173">
        <v>10</v>
      </c>
      <c r="F1173">
        <v>0</v>
      </c>
      <c r="G1173">
        <v>0</v>
      </c>
      <c r="H1173">
        <v>0</v>
      </c>
      <c r="I1173">
        <v>439.16096959999999</v>
      </c>
      <c r="J1173">
        <v>9371725</v>
      </c>
      <c r="K1173">
        <v>8896478</v>
      </c>
      <c r="L1173">
        <v>8692098</v>
      </c>
      <c r="M1173">
        <v>8632495</v>
      </c>
      <c r="N1173">
        <v>8352189</v>
      </c>
      <c r="O1173">
        <v>7509940</v>
      </c>
    </row>
    <row r="1174" spans="1:15" x14ac:dyDescent="0.25">
      <c r="A1174">
        <v>1173</v>
      </c>
      <c r="B1174">
        <v>21</v>
      </c>
      <c r="C1174">
        <v>28</v>
      </c>
      <c r="D1174">
        <v>0</v>
      </c>
      <c r="E1174">
        <v>11</v>
      </c>
      <c r="F1174">
        <v>0</v>
      </c>
      <c r="G1174">
        <v>0</v>
      </c>
      <c r="H1174">
        <v>0</v>
      </c>
      <c r="I1174">
        <v>455.1558842</v>
      </c>
      <c r="J1174">
        <v>5225555</v>
      </c>
      <c r="K1174">
        <v>5604386</v>
      </c>
      <c r="L1174">
        <v>5285706</v>
      </c>
      <c r="M1174">
        <v>4241427</v>
      </c>
      <c r="N1174">
        <v>3587642</v>
      </c>
      <c r="O1174">
        <v>3848635</v>
      </c>
    </row>
    <row r="1175" spans="1:15" x14ac:dyDescent="0.25">
      <c r="A1175">
        <v>1174</v>
      </c>
      <c r="B1175">
        <v>21</v>
      </c>
      <c r="C1175">
        <v>28</v>
      </c>
      <c r="D1175">
        <v>0</v>
      </c>
      <c r="E1175">
        <v>12</v>
      </c>
      <c r="F1175">
        <v>0</v>
      </c>
      <c r="G1175">
        <v>0</v>
      </c>
      <c r="H1175">
        <v>0</v>
      </c>
      <c r="I1175">
        <v>471.15079880000002</v>
      </c>
      <c r="J1175">
        <v>3606612</v>
      </c>
      <c r="K1175">
        <v>3332675</v>
      </c>
      <c r="L1175">
        <v>3341119</v>
      </c>
      <c r="M1175">
        <v>2175113</v>
      </c>
      <c r="N1175">
        <v>2279728</v>
      </c>
      <c r="O1175">
        <v>1984523</v>
      </c>
    </row>
    <row r="1176" spans="1:15" x14ac:dyDescent="0.25">
      <c r="A1176">
        <v>1175</v>
      </c>
      <c r="B1176">
        <v>21</v>
      </c>
      <c r="C1176">
        <v>28</v>
      </c>
      <c r="D1176">
        <v>0</v>
      </c>
      <c r="E1176">
        <v>13</v>
      </c>
      <c r="F1176">
        <v>0</v>
      </c>
      <c r="G1176">
        <v>0</v>
      </c>
      <c r="H1176">
        <v>0</v>
      </c>
      <c r="I1176">
        <v>487.14571339999998</v>
      </c>
      <c r="J1176">
        <v>1697769</v>
      </c>
      <c r="K1176">
        <v>2107049</v>
      </c>
      <c r="L1176">
        <v>2271764</v>
      </c>
      <c r="M1176" t="s">
        <v>14</v>
      </c>
      <c r="N1176" t="s">
        <v>14</v>
      </c>
      <c r="O1176" t="s">
        <v>14</v>
      </c>
    </row>
    <row r="1177" spans="1:15" x14ac:dyDescent="0.25">
      <c r="A1177">
        <v>1176</v>
      </c>
      <c r="B1177">
        <v>21</v>
      </c>
      <c r="C1177">
        <v>29</v>
      </c>
      <c r="D1177">
        <v>3</v>
      </c>
      <c r="E1177">
        <v>6</v>
      </c>
      <c r="F1177">
        <v>0</v>
      </c>
      <c r="G1177">
        <v>0</v>
      </c>
      <c r="H1177">
        <v>0</v>
      </c>
      <c r="I1177">
        <v>418.19835819999997</v>
      </c>
      <c r="J1177" t="s">
        <v>14</v>
      </c>
      <c r="K1177" t="s">
        <v>14</v>
      </c>
      <c r="L1177" t="s">
        <v>14</v>
      </c>
      <c r="M1177">
        <v>1819955</v>
      </c>
      <c r="N1177">
        <v>1762944</v>
      </c>
      <c r="O1177">
        <v>1889533</v>
      </c>
    </row>
    <row r="1178" spans="1:15" x14ac:dyDescent="0.25">
      <c r="A1178">
        <v>1177</v>
      </c>
      <c r="B1178">
        <v>21</v>
      </c>
      <c r="C1178">
        <v>29</v>
      </c>
      <c r="D1178">
        <v>3</v>
      </c>
      <c r="E1178">
        <v>7</v>
      </c>
      <c r="F1178">
        <v>0</v>
      </c>
      <c r="G1178">
        <v>0</v>
      </c>
      <c r="H1178">
        <v>0</v>
      </c>
      <c r="I1178">
        <v>434.19327279999999</v>
      </c>
      <c r="J1178" t="s">
        <v>14</v>
      </c>
      <c r="K1178" t="s">
        <v>14</v>
      </c>
      <c r="L1178" t="s">
        <v>14</v>
      </c>
      <c r="M1178">
        <v>2139694</v>
      </c>
      <c r="N1178">
        <v>1957076</v>
      </c>
      <c r="O1178">
        <v>1610956</v>
      </c>
    </row>
    <row r="1179" spans="1:15" x14ac:dyDescent="0.25">
      <c r="A1179">
        <v>1178</v>
      </c>
      <c r="B1179">
        <v>21</v>
      </c>
      <c r="C1179">
        <v>30</v>
      </c>
      <c r="D1179">
        <v>0</v>
      </c>
      <c r="E1179">
        <v>4</v>
      </c>
      <c r="F1179">
        <v>0</v>
      </c>
      <c r="G1179">
        <v>0</v>
      </c>
      <c r="H1179">
        <v>0</v>
      </c>
      <c r="I1179">
        <v>345.207132</v>
      </c>
      <c r="J1179" t="s">
        <v>14</v>
      </c>
      <c r="K1179" t="s">
        <v>14</v>
      </c>
      <c r="L1179" t="s">
        <v>14</v>
      </c>
      <c r="M1179">
        <v>4082935</v>
      </c>
      <c r="N1179">
        <v>3061206</v>
      </c>
      <c r="O1179">
        <v>3557557</v>
      </c>
    </row>
    <row r="1180" spans="1:15" x14ac:dyDescent="0.25">
      <c r="A1180">
        <v>1179</v>
      </c>
      <c r="B1180">
        <v>21</v>
      </c>
      <c r="C1180">
        <v>30</v>
      </c>
      <c r="D1180">
        <v>0</v>
      </c>
      <c r="E1180">
        <v>5</v>
      </c>
      <c r="F1180">
        <v>0</v>
      </c>
      <c r="G1180">
        <v>0</v>
      </c>
      <c r="H1180">
        <v>0</v>
      </c>
      <c r="I1180">
        <v>361.20204660000002</v>
      </c>
      <c r="J1180">
        <v>4311420</v>
      </c>
      <c r="K1180">
        <v>4086321</v>
      </c>
      <c r="L1180">
        <v>3856873</v>
      </c>
      <c r="M1180">
        <v>7769015</v>
      </c>
      <c r="N1180">
        <v>7866785</v>
      </c>
      <c r="O1180">
        <v>6751942</v>
      </c>
    </row>
    <row r="1181" spans="1:15" x14ac:dyDescent="0.25">
      <c r="A1181">
        <v>1180</v>
      </c>
      <c r="B1181">
        <v>21</v>
      </c>
      <c r="C1181">
        <v>30</v>
      </c>
      <c r="D1181">
        <v>0</v>
      </c>
      <c r="E1181">
        <v>6</v>
      </c>
      <c r="F1181">
        <v>0</v>
      </c>
      <c r="G1181">
        <v>0</v>
      </c>
      <c r="H1181">
        <v>0</v>
      </c>
      <c r="I1181">
        <v>377.19696119999998</v>
      </c>
      <c r="J1181">
        <v>9634536</v>
      </c>
      <c r="K1181">
        <v>9841490</v>
      </c>
      <c r="L1181">
        <v>9097309</v>
      </c>
      <c r="M1181">
        <v>16125510</v>
      </c>
      <c r="N1181">
        <v>16411603</v>
      </c>
      <c r="O1181">
        <v>14662762</v>
      </c>
    </row>
    <row r="1182" spans="1:15" x14ac:dyDescent="0.25">
      <c r="A1182">
        <v>1181</v>
      </c>
      <c r="B1182">
        <v>21</v>
      </c>
      <c r="C1182">
        <v>30</v>
      </c>
      <c r="D1182">
        <v>0</v>
      </c>
      <c r="E1182">
        <v>7</v>
      </c>
      <c r="F1182">
        <v>0</v>
      </c>
      <c r="G1182">
        <v>0</v>
      </c>
      <c r="H1182">
        <v>0</v>
      </c>
      <c r="I1182">
        <v>393.19187579999999</v>
      </c>
      <c r="J1182">
        <v>13186637</v>
      </c>
      <c r="K1182">
        <v>14408051</v>
      </c>
      <c r="L1182">
        <v>13328174</v>
      </c>
      <c r="M1182">
        <v>22867217</v>
      </c>
      <c r="N1182">
        <v>24341211</v>
      </c>
      <c r="O1182">
        <v>21641705</v>
      </c>
    </row>
    <row r="1183" spans="1:15" x14ac:dyDescent="0.25">
      <c r="A1183">
        <v>1182</v>
      </c>
      <c r="B1183">
        <v>21</v>
      </c>
      <c r="C1183">
        <v>30</v>
      </c>
      <c r="D1183">
        <v>0</v>
      </c>
      <c r="E1183">
        <v>8</v>
      </c>
      <c r="F1183">
        <v>0</v>
      </c>
      <c r="G1183">
        <v>0</v>
      </c>
      <c r="H1183">
        <v>0</v>
      </c>
      <c r="I1183">
        <v>409.18679040000001</v>
      </c>
      <c r="J1183">
        <v>14987246</v>
      </c>
      <c r="K1183">
        <v>15577429</v>
      </c>
      <c r="L1183">
        <v>14341793</v>
      </c>
      <c r="M1183">
        <v>20649112</v>
      </c>
      <c r="N1183">
        <v>21533495</v>
      </c>
      <c r="O1183">
        <v>19922845</v>
      </c>
    </row>
    <row r="1184" spans="1:15" x14ac:dyDescent="0.25">
      <c r="A1184">
        <v>1183</v>
      </c>
      <c r="B1184">
        <v>21</v>
      </c>
      <c r="C1184">
        <v>30</v>
      </c>
      <c r="D1184">
        <v>0</v>
      </c>
      <c r="E1184">
        <v>9</v>
      </c>
      <c r="F1184">
        <v>0</v>
      </c>
      <c r="G1184">
        <v>0</v>
      </c>
      <c r="H1184">
        <v>0</v>
      </c>
      <c r="I1184">
        <v>425.18170500000002</v>
      </c>
      <c r="J1184">
        <v>11230862</v>
      </c>
      <c r="K1184">
        <v>11752020</v>
      </c>
      <c r="L1184">
        <v>10214909</v>
      </c>
      <c r="M1184">
        <v>15455325</v>
      </c>
      <c r="N1184">
        <v>14795838</v>
      </c>
      <c r="O1184">
        <v>12967214</v>
      </c>
    </row>
    <row r="1185" spans="1:15" x14ac:dyDescent="0.25">
      <c r="A1185">
        <v>1184</v>
      </c>
      <c r="B1185">
        <v>21</v>
      </c>
      <c r="C1185">
        <v>30</v>
      </c>
      <c r="D1185">
        <v>0</v>
      </c>
      <c r="E1185">
        <v>10</v>
      </c>
      <c r="F1185">
        <v>0</v>
      </c>
      <c r="G1185">
        <v>0</v>
      </c>
      <c r="H1185">
        <v>0</v>
      </c>
      <c r="I1185">
        <v>441.17661959999998</v>
      </c>
      <c r="J1185">
        <v>30771006</v>
      </c>
      <c r="K1185">
        <v>27893604</v>
      </c>
      <c r="L1185">
        <v>29270201</v>
      </c>
      <c r="M1185">
        <v>51134477</v>
      </c>
      <c r="N1185">
        <v>47038789</v>
      </c>
      <c r="O1185">
        <v>46044890</v>
      </c>
    </row>
    <row r="1186" spans="1:15" x14ac:dyDescent="0.25">
      <c r="A1186">
        <v>1185</v>
      </c>
      <c r="B1186">
        <v>21</v>
      </c>
      <c r="C1186">
        <v>30</v>
      </c>
      <c r="D1186">
        <v>0</v>
      </c>
      <c r="E1186">
        <v>11</v>
      </c>
      <c r="F1186">
        <v>0</v>
      </c>
      <c r="G1186">
        <v>0</v>
      </c>
      <c r="H1186">
        <v>0</v>
      </c>
      <c r="I1186">
        <v>457.1715342</v>
      </c>
      <c r="J1186">
        <v>4872068</v>
      </c>
      <c r="K1186">
        <v>4967359</v>
      </c>
      <c r="L1186">
        <v>4640409</v>
      </c>
      <c r="M1186">
        <v>6394791</v>
      </c>
      <c r="N1186">
        <v>6529512</v>
      </c>
      <c r="O1186">
        <v>5328183</v>
      </c>
    </row>
    <row r="1187" spans="1:15" x14ac:dyDescent="0.25">
      <c r="A1187">
        <v>1186</v>
      </c>
      <c r="B1187">
        <v>21</v>
      </c>
      <c r="C1187">
        <v>30</v>
      </c>
      <c r="D1187">
        <v>0</v>
      </c>
      <c r="E1187">
        <v>12</v>
      </c>
      <c r="F1187">
        <v>0</v>
      </c>
      <c r="G1187">
        <v>0</v>
      </c>
      <c r="H1187">
        <v>0</v>
      </c>
      <c r="I1187">
        <v>473.16644880000001</v>
      </c>
      <c r="J1187">
        <v>2942513</v>
      </c>
      <c r="K1187">
        <v>2808374</v>
      </c>
      <c r="L1187">
        <v>2281205</v>
      </c>
      <c r="M1187" t="s">
        <v>14</v>
      </c>
      <c r="N1187" t="s">
        <v>14</v>
      </c>
      <c r="O1187" t="s">
        <v>14</v>
      </c>
    </row>
    <row r="1188" spans="1:15" x14ac:dyDescent="0.25">
      <c r="A1188">
        <v>1187</v>
      </c>
      <c r="B1188">
        <v>21</v>
      </c>
      <c r="C1188">
        <v>32</v>
      </c>
      <c r="D1188">
        <v>0</v>
      </c>
      <c r="E1188">
        <v>4</v>
      </c>
      <c r="F1188">
        <v>0</v>
      </c>
      <c r="G1188">
        <v>0</v>
      </c>
      <c r="H1188">
        <v>0</v>
      </c>
      <c r="I1188">
        <v>347.222782</v>
      </c>
      <c r="J1188" t="s">
        <v>14</v>
      </c>
      <c r="K1188" t="s">
        <v>14</v>
      </c>
      <c r="L1188" t="s">
        <v>14</v>
      </c>
      <c r="M1188">
        <v>2466359</v>
      </c>
      <c r="N1188">
        <v>1781231</v>
      </c>
      <c r="O1188">
        <v>2238689</v>
      </c>
    </row>
    <row r="1189" spans="1:15" x14ac:dyDescent="0.25">
      <c r="A1189">
        <v>1188</v>
      </c>
      <c r="B1189">
        <v>21</v>
      </c>
      <c r="C1189">
        <v>32</v>
      </c>
      <c r="D1189">
        <v>0</v>
      </c>
      <c r="E1189">
        <v>5</v>
      </c>
      <c r="F1189">
        <v>0</v>
      </c>
      <c r="G1189">
        <v>0</v>
      </c>
      <c r="H1189">
        <v>0</v>
      </c>
      <c r="I1189">
        <v>363.21769660000001</v>
      </c>
      <c r="J1189">
        <v>4098677</v>
      </c>
      <c r="K1189">
        <v>4467815</v>
      </c>
      <c r="L1189">
        <v>3726414</v>
      </c>
      <c r="M1189">
        <v>9479716</v>
      </c>
      <c r="N1189">
        <v>8560633</v>
      </c>
      <c r="O1189">
        <v>8545561</v>
      </c>
    </row>
    <row r="1190" spans="1:15" x14ac:dyDescent="0.25">
      <c r="A1190">
        <v>1189</v>
      </c>
      <c r="B1190">
        <v>21</v>
      </c>
      <c r="C1190">
        <v>32</v>
      </c>
      <c r="D1190">
        <v>0</v>
      </c>
      <c r="E1190">
        <v>6</v>
      </c>
      <c r="F1190">
        <v>0</v>
      </c>
      <c r="G1190">
        <v>0</v>
      </c>
      <c r="H1190">
        <v>0</v>
      </c>
      <c r="I1190">
        <v>379.21261120000003</v>
      </c>
      <c r="J1190">
        <v>8713649</v>
      </c>
      <c r="K1190">
        <v>9102678</v>
      </c>
      <c r="L1190">
        <v>9128578</v>
      </c>
      <c r="M1190">
        <v>16285803</v>
      </c>
      <c r="N1190">
        <v>16670200</v>
      </c>
      <c r="O1190">
        <v>15887980</v>
      </c>
    </row>
    <row r="1191" spans="1:15" x14ac:dyDescent="0.25">
      <c r="A1191">
        <v>1190</v>
      </c>
      <c r="B1191">
        <v>21</v>
      </c>
      <c r="C1191">
        <v>32</v>
      </c>
      <c r="D1191">
        <v>0</v>
      </c>
      <c r="E1191">
        <v>7</v>
      </c>
      <c r="F1191">
        <v>0</v>
      </c>
      <c r="G1191">
        <v>0</v>
      </c>
      <c r="H1191">
        <v>0</v>
      </c>
      <c r="I1191">
        <v>395.20752579999998</v>
      </c>
      <c r="J1191">
        <v>12830763</v>
      </c>
      <c r="K1191">
        <v>13216473</v>
      </c>
      <c r="L1191">
        <v>12290201</v>
      </c>
      <c r="M1191">
        <v>23285372</v>
      </c>
      <c r="N1191">
        <v>23551065</v>
      </c>
      <c r="O1191">
        <v>21138209</v>
      </c>
    </row>
    <row r="1192" spans="1:15" x14ac:dyDescent="0.25">
      <c r="A1192">
        <v>1191</v>
      </c>
      <c r="B1192">
        <v>21</v>
      </c>
      <c r="C1192">
        <v>32</v>
      </c>
      <c r="D1192">
        <v>0</v>
      </c>
      <c r="E1192">
        <v>8</v>
      </c>
      <c r="F1192">
        <v>0</v>
      </c>
      <c r="G1192">
        <v>0</v>
      </c>
      <c r="H1192">
        <v>0</v>
      </c>
      <c r="I1192">
        <v>411.2024404</v>
      </c>
      <c r="J1192">
        <v>12853318</v>
      </c>
      <c r="K1192">
        <v>13562313</v>
      </c>
      <c r="L1192">
        <v>12938991</v>
      </c>
      <c r="M1192">
        <v>21701869</v>
      </c>
      <c r="N1192">
        <v>21054384</v>
      </c>
      <c r="O1192">
        <v>18702254</v>
      </c>
    </row>
    <row r="1193" spans="1:15" x14ac:dyDescent="0.25">
      <c r="A1193">
        <v>1192</v>
      </c>
      <c r="B1193">
        <v>21</v>
      </c>
      <c r="C1193">
        <v>32</v>
      </c>
      <c r="D1193">
        <v>0</v>
      </c>
      <c r="E1193">
        <v>9</v>
      </c>
      <c r="F1193">
        <v>0</v>
      </c>
      <c r="G1193">
        <v>0</v>
      </c>
      <c r="H1193">
        <v>0</v>
      </c>
      <c r="I1193">
        <v>427.19735500000002</v>
      </c>
      <c r="J1193">
        <v>9575897</v>
      </c>
      <c r="K1193">
        <v>9849371</v>
      </c>
      <c r="L1193">
        <v>9430401</v>
      </c>
      <c r="M1193">
        <v>14644214</v>
      </c>
      <c r="N1193">
        <v>14345220</v>
      </c>
      <c r="O1193">
        <v>12424320</v>
      </c>
    </row>
    <row r="1194" spans="1:15" x14ac:dyDescent="0.25">
      <c r="A1194">
        <v>1193</v>
      </c>
      <c r="B1194">
        <v>21</v>
      </c>
      <c r="C1194">
        <v>32</v>
      </c>
      <c r="D1194">
        <v>0</v>
      </c>
      <c r="E1194">
        <v>10</v>
      </c>
      <c r="F1194">
        <v>0</v>
      </c>
      <c r="G1194">
        <v>0</v>
      </c>
      <c r="H1194">
        <v>0</v>
      </c>
      <c r="I1194">
        <v>443.19226959999997</v>
      </c>
      <c r="J1194">
        <v>6860334</v>
      </c>
      <c r="K1194">
        <v>7304935</v>
      </c>
      <c r="L1194">
        <v>6707179</v>
      </c>
      <c r="M1194">
        <v>9926508</v>
      </c>
      <c r="N1194">
        <v>9167051</v>
      </c>
      <c r="O1194">
        <v>8173058</v>
      </c>
    </row>
    <row r="1195" spans="1:15" x14ac:dyDescent="0.25">
      <c r="A1195">
        <v>1194</v>
      </c>
      <c r="B1195">
        <v>21</v>
      </c>
      <c r="C1195">
        <v>32</v>
      </c>
      <c r="D1195">
        <v>0</v>
      </c>
      <c r="E1195">
        <v>11</v>
      </c>
      <c r="F1195">
        <v>0</v>
      </c>
      <c r="G1195">
        <v>0</v>
      </c>
      <c r="H1195">
        <v>0</v>
      </c>
      <c r="I1195">
        <v>459.18718419999999</v>
      </c>
      <c r="J1195">
        <v>8597194</v>
      </c>
      <c r="K1195">
        <v>8549222</v>
      </c>
      <c r="L1195">
        <v>8874485</v>
      </c>
      <c r="M1195">
        <v>13351755</v>
      </c>
      <c r="N1195">
        <v>12791203</v>
      </c>
      <c r="O1195">
        <v>11026633</v>
      </c>
    </row>
    <row r="1196" spans="1:15" x14ac:dyDescent="0.25">
      <c r="A1196">
        <v>1195</v>
      </c>
      <c r="B1196">
        <v>21</v>
      </c>
      <c r="C1196">
        <v>32</v>
      </c>
      <c r="D1196">
        <v>0</v>
      </c>
      <c r="E1196">
        <v>12</v>
      </c>
      <c r="F1196">
        <v>0</v>
      </c>
      <c r="G1196">
        <v>0</v>
      </c>
      <c r="H1196">
        <v>0</v>
      </c>
      <c r="I1196">
        <v>475.18209880000001</v>
      </c>
      <c r="J1196">
        <v>2180640</v>
      </c>
      <c r="K1196">
        <v>2048561</v>
      </c>
      <c r="L1196">
        <v>2107064</v>
      </c>
      <c r="M1196" t="s">
        <v>14</v>
      </c>
      <c r="N1196" t="s">
        <v>14</v>
      </c>
      <c r="O1196" t="s">
        <v>14</v>
      </c>
    </row>
    <row r="1197" spans="1:15" x14ac:dyDescent="0.25">
      <c r="A1197">
        <v>1196</v>
      </c>
      <c r="B1197">
        <v>21</v>
      </c>
      <c r="C1197">
        <v>32</v>
      </c>
      <c r="D1197">
        <v>0</v>
      </c>
      <c r="E1197">
        <v>14</v>
      </c>
      <c r="F1197">
        <v>0</v>
      </c>
      <c r="G1197">
        <v>0</v>
      </c>
      <c r="H1197">
        <v>0</v>
      </c>
      <c r="I1197">
        <v>507.17192799999998</v>
      </c>
      <c r="J1197">
        <v>2327265</v>
      </c>
      <c r="K1197">
        <v>2123931</v>
      </c>
      <c r="L1197">
        <v>1536300</v>
      </c>
      <c r="M1197">
        <v>2485697</v>
      </c>
      <c r="N1197">
        <v>2674166</v>
      </c>
      <c r="O1197">
        <v>2111844</v>
      </c>
    </row>
    <row r="1198" spans="1:15" x14ac:dyDescent="0.25">
      <c r="A1198">
        <v>1197</v>
      </c>
      <c r="B1198">
        <v>21</v>
      </c>
      <c r="C1198">
        <v>32</v>
      </c>
      <c r="D1198">
        <v>0</v>
      </c>
      <c r="E1198">
        <v>15</v>
      </c>
      <c r="F1198">
        <v>0</v>
      </c>
      <c r="G1198">
        <v>0</v>
      </c>
      <c r="H1198">
        <v>0</v>
      </c>
      <c r="I1198">
        <v>523.1668426</v>
      </c>
      <c r="J1198" t="s">
        <v>14</v>
      </c>
      <c r="K1198" t="s">
        <v>14</v>
      </c>
      <c r="L1198" t="s">
        <v>14</v>
      </c>
      <c r="M1198">
        <v>1733983</v>
      </c>
      <c r="N1198">
        <v>2229072</v>
      </c>
      <c r="O1198">
        <v>1601381</v>
      </c>
    </row>
    <row r="1199" spans="1:15" x14ac:dyDescent="0.25">
      <c r="A1199">
        <v>1198</v>
      </c>
      <c r="B1199">
        <v>21</v>
      </c>
      <c r="C1199">
        <v>33</v>
      </c>
      <c r="D1199">
        <v>3</v>
      </c>
      <c r="E1199">
        <v>3</v>
      </c>
      <c r="F1199">
        <v>0</v>
      </c>
      <c r="G1199">
        <v>0</v>
      </c>
      <c r="H1199">
        <v>0</v>
      </c>
      <c r="I1199">
        <v>374.24491440000003</v>
      </c>
      <c r="J1199">
        <v>15826614</v>
      </c>
      <c r="K1199">
        <v>16222282</v>
      </c>
      <c r="L1199">
        <v>17378590</v>
      </c>
      <c r="M1199">
        <v>18533127</v>
      </c>
      <c r="N1199">
        <v>13357209</v>
      </c>
      <c r="O1199">
        <v>14944604</v>
      </c>
    </row>
    <row r="1200" spans="1:15" x14ac:dyDescent="0.25">
      <c r="A1200">
        <v>1199</v>
      </c>
      <c r="B1200">
        <v>21</v>
      </c>
      <c r="C1200">
        <v>33</v>
      </c>
      <c r="D1200">
        <v>3</v>
      </c>
      <c r="E1200">
        <v>4</v>
      </c>
      <c r="F1200">
        <v>0</v>
      </c>
      <c r="G1200">
        <v>0</v>
      </c>
      <c r="H1200">
        <v>0</v>
      </c>
      <c r="I1200">
        <v>390.23982899999999</v>
      </c>
      <c r="J1200" t="s">
        <v>14</v>
      </c>
      <c r="K1200" t="s">
        <v>14</v>
      </c>
      <c r="L1200" t="s">
        <v>14</v>
      </c>
      <c r="M1200">
        <v>2083016</v>
      </c>
      <c r="N1200">
        <v>2695292</v>
      </c>
      <c r="O1200">
        <v>2164198</v>
      </c>
    </row>
    <row r="1201" spans="1:15" x14ac:dyDescent="0.25">
      <c r="A1201">
        <v>1200</v>
      </c>
      <c r="B1201">
        <v>21</v>
      </c>
      <c r="C1201">
        <v>34</v>
      </c>
      <c r="D1201">
        <v>0</v>
      </c>
      <c r="E1201">
        <v>5</v>
      </c>
      <c r="F1201">
        <v>0</v>
      </c>
      <c r="G1201">
        <v>0</v>
      </c>
      <c r="H1201">
        <v>0</v>
      </c>
      <c r="I1201">
        <v>365.2333466</v>
      </c>
      <c r="J1201">
        <v>2692978</v>
      </c>
      <c r="K1201">
        <v>2780316</v>
      </c>
      <c r="L1201">
        <v>2878130</v>
      </c>
      <c r="M1201">
        <v>5464205</v>
      </c>
      <c r="N1201">
        <v>5872209</v>
      </c>
      <c r="O1201">
        <v>5458792</v>
      </c>
    </row>
    <row r="1202" spans="1:15" x14ac:dyDescent="0.25">
      <c r="A1202">
        <v>1201</v>
      </c>
      <c r="B1202">
        <v>21</v>
      </c>
      <c r="C1202">
        <v>34</v>
      </c>
      <c r="D1202">
        <v>0</v>
      </c>
      <c r="E1202">
        <v>6</v>
      </c>
      <c r="F1202">
        <v>0</v>
      </c>
      <c r="G1202">
        <v>0</v>
      </c>
      <c r="H1202">
        <v>0</v>
      </c>
      <c r="I1202">
        <v>381.22826120000002</v>
      </c>
      <c r="J1202">
        <v>5539943</v>
      </c>
      <c r="K1202">
        <v>6669132</v>
      </c>
      <c r="L1202">
        <v>6132887</v>
      </c>
      <c r="M1202">
        <v>12540543</v>
      </c>
      <c r="N1202">
        <v>12611598</v>
      </c>
      <c r="O1202">
        <v>10557530</v>
      </c>
    </row>
    <row r="1203" spans="1:15" x14ac:dyDescent="0.25">
      <c r="A1203">
        <v>1202</v>
      </c>
      <c r="B1203">
        <v>21</v>
      </c>
      <c r="C1203">
        <v>34</v>
      </c>
      <c r="D1203">
        <v>0</v>
      </c>
      <c r="E1203">
        <v>7</v>
      </c>
      <c r="F1203">
        <v>0</v>
      </c>
      <c r="G1203">
        <v>0</v>
      </c>
      <c r="H1203">
        <v>0</v>
      </c>
      <c r="I1203">
        <v>397.22317579999998</v>
      </c>
      <c r="J1203">
        <v>11039197</v>
      </c>
      <c r="K1203">
        <v>11072549</v>
      </c>
      <c r="L1203">
        <v>10473956</v>
      </c>
      <c r="M1203">
        <v>19898311</v>
      </c>
      <c r="N1203">
        <v>21413305</v>
      </c>
      <c r="O1203">
        <v>19151927</v>
      </c>
    </row>
    <row r="1204" spans="1:15" x14ac:dyDescent="0.25">
      <c r="A1204">
        <v>1203</v>
      </c>
      <c r="B1204">
        <v>21</v>
      </c>
      <c r="C1204">
        <v>34</v>
      </c>
      <c r="D1204">
        <v>0</v>
      </c>
      <c r="E1204">
        <v>8</v>
      </c>
      <c r="F1204">
        <v>0</v>
      </c>
      <c r="G1204">
        <v>0</v>
      </c>
      <c r="H1204">
        <v>0</v>
      </c>
      <c r="I1204">
        <v>413.21809039999999</v>
      </c>
      <c r="J1204">
        <v>11243634</v>
      </c>
      <c r="K1204">
        <v>11874849</v>
      </c>
      <c r="L1204">
        <v>11124509</v>
      </c>
      <c r="M1204">
        <v>19354916</v>
      </c>
      <c r="N1204">
        <v>19854349</v>
      </c>
      <c r="O1204">
        <v>17637278</v>
      </c>
    </row>
    <row r="1205" spans="1:15" x14ac:dyDescent="0.25">
      <c r="A1205">
        <v>1204</v>
      </c>
      <c r="B1205">
        <v>21</v>
      </c>
      <c r="C1205">
        <v>34</v>
      </c>
      <c r="D1205">
        <v>0</v>
      </c>
      <c r="E1205">
        <v>9</v>
      </c>
      <c r="F1205">
        <v>0</v>
      </c>
      <c r="G1205">
        <v>0</v>
      </c>
      <c r="H1205">
        <v>0</v>
      </c>
      <c r="I1205">
        <v>429.21300500000001</v>
      </c>
      <c r="J1205">
        <v>8826126</v>
      </c>
      <c r="K1205">
        <v>8643029</v>
      </c>
      <c r="L1205">
        <v>8039667</v>
      </c>
      <c r="M1205">
        <v>13955969</v>
      </c>
      <c r="N1205">
        <v>15102907</v>
      </c>
      <c r="O1205">
        <v>13024197</v>
      </c>
    </row>
    <row r="1206" spans="1:15" x14ac:dyDescent="0.25">
      <c r="A1206">
        <v>1205</v>
      </c>
      <c r="B1206">
        <v>21</v>
      </c>
      <c r="C1206">
        <v>34</v>
      </c>
      <c r="D1206">
        <v>0</v>
      </c>
      <c r="E1206">
        <v>10</v>
      </c>
      <c r="F1206">
        <v>0</v>
      </c>
      <c r="G1206">
        <v>0</v>
      </c>
      <c r="H1206">
        <v>0</v>
      </c>
      <c r="I1206">
        <v>445.20791960000003</v>
      </c>
      <c r="J1206">
        <v>20276510</v>
      </c>
      <c r="K1206">
        <v>21401193</v>
      </c>
      <c r="L1206">
        <v>20143900</v>
      </c>
      <c r="M1206">
        <v>30891723</v>
      </c>
      <c r="N1206">
        <v>34086993</v>
      </c>
      <c r="O1206">
        <v>27931951</v>
      </c>
    </row>
    <row r="1207" spans="1:15" x14ac:dyDescent="0.25">
      <c r="A1207">
        <v>1206</v>
      </c>
      <c r="B1207">
        <v>21</v>
      </c>
      <c r="C1207">
        <v>34</v>
      </c>
      <c r="D1207">
        <v>0</v>
      </c>
      <c r="E1207">
        <v>11</v>
      </c>
      <c r="F1207">
        <v>0</v>
      </c>
      <c r="G1207">
        <v>0</v>
      </c>
      <c r="H1207">
        <v>0</v>
      </c>
      <c r="I1207">
        <v>461.20283419999998</v>
      </c>
      <c r="J1207">
        <v>10223144</v>
      </c>
      <c r="K1207">
        <v>9829145</v>
      </c>
      <c r="L1207">
        <v>9916766</v>
      </c>
      <c r="M1207">
        <v>14428929</v>
      </c>
      <c r="N1207">
        <v>14724461</v>
      </c>
      <c r="O1207">
        <v>12886130</v>
      </c>
    </row>
    <row r="1208" spans="1:15" x14ac:dyDescent="0.25">
      <c r="A1208">
        <v>1207</v>
      </c>
      <c r="B1208">
        <v>21</v>
      </c>
      <c r="C1208">
        <v>34</v>
      </c>
      <c r="D1208">
        <v>0</v>
      </c>
      <c r="E1208">
        <v>12</v>
      </c>
      <c r="F1208">
        <v>0</v>
      </c>
      <c r="G1208">
        <v>0</v>
      </c>
      <c r="H1208">
        <v>0</v>
      </c>
      <c r="I1208">
        <v>477.1977488</v>
      </c>
      <c r="J1208">
        <v>2309151</v>
      </c>
      <c r="K1208">
        <v>2129973</v>
      </c>
      <c r="L1208">
        <v>1539716</v>
      </c>
      <c r="M1208">
        <v>2804452</v>
      </c>
      <c r="N1208">
        <v>2618771</v>
      </c>
      <c r="O1208">
        <v>2098850</v>
      </c>
    </row>
    <row r="1209" spans="1:15" x14ac:dyDescent="0.25">
      <c r="A1209">
        <v>1208</v>
      </c>
      <c r="B1209">
        <v>21</v>
      </c>
      <c r="C1209">
        <v>34</v>
      </c>
      <c r="D1209">
        <v>0</v>
      </c>
      <c r="E1209">
        <v>16</v>
      </c>
      <c r="F1209">
        <v>0</v>
      </c>
      <c r="G1209">
        <v>0</v>
      </c>
      <c r="H1209">
        <v>0</v>
      </c>
      <c r="I1209">
        <v>541.17740719999995</v>
      </c>
      <c r="J1209">
        <v>3644874</v>
      </c>
      <c r="K1209">
        <v>3113508</v>
      </c>
      <c r="L1209">
        <v>3252843</v>
      </c>
      <c r="M1209">
        <v>4525298</v>
      </c>
      <c r="N1209">
        <v>4529781</v>
      </c>
      <c r="O1209">
        <v>3443750</v>
      </c>
    </row>
    <row r="1210" spans="1:15" x14ac:dyDescent="0.25">
      <c r="A1210">
        <v>1209</v>
      </c>
      <c r="B1210">
        <v>21</v>
      </c>
      <c r="C1210">
        <v>34</v>
      </c>
      <c r="D1210">
        <v>0</v>
      </c>
      <c r="E1210">
        <v>17</v>
      </c>
      <c r="F1210">
        <v>0</v>
      </c>
      <c r="G1210">
        <v>0</v>
      </c>
      <c r="H1210">
        <v>0</v>
      </c>
      <c r="I1210">
        <v>557.17232179999996</v>
      </c>
      <c r="J1210">
        <v>2413938</v>
      </c>
      <c r="K1210">
        <v>2189581</v>
      </c>
      <c r="L1210">
        <v>2063022</v>
      </c>
      <c r="M1210" t="s">
        <v>14</v>
      </c>
      <c r="N1210" t="s">
        <v>14</v>
      </c>
      <c r="O1210" t="s">
        <v>14</v>
      </c>
    </row>
    <row r="1211" spans="1:15" x14ac:dyDescent="0.25">
      <c r="A1211">
        <v>1210</v>
      </c>
      <c r="B1211">
        <v>21</v>
      </c>
      <c r="C1211">
        <v>34</v>
      </c>
      <c r="D1211">
        <v>0</v>
      </c>
      <c r="E1211">
        <v>18</v>
      </c>
      <c r="F1211">
        <v>0</v>
      </c>
      <c r="G1211">
        <v>0</v>
      </c>
      <c r="H1211">
        <v>0</v>
      </c>
      <c r="I1211">
        <v>573.16723639999998</v>
      </c>
      <c r="J1211">
        <v>2478880</v>
      </c>
      <c r="K1211">
        <v>2405021</v>
      </c>
      <c r="L1211">
        <v>2218270</v>
      </c>
      <c r="M1211" t="s">
        <v>14</v>
      </c>
      <c r="N1211" t="s">
        <v>14</v>
      </c>
      <c r="O1211" t="s">
        <v>14</v>
      </c>
    </row>
    <row r="1212" spans="1:15" x14ac:dyDescent="0.25">
      <c r="A1212">
        <v>1211</v>
      </c>
      <c r="B1212">
        <v>21</v>
      </c>
      <c r="C1212">
        <v>34</v>
      </c>
      <c r="D1212">
        <v>0</v>
      </c>
      <c r="E1212">
        <v>19</v>
      </c>
      <c r="F1212">
        <v>0</v>
      </c>
      <c r="G1212">
        <v>0</v>
      </c>
      <c r="H1212">
        <v>0</v>
      </c>
      <c r="I1212">
        <v>589.16215099999999</v>
      </c>
      <c r="J1212">
        <v>2644703</v>
      </c>
      <c r="K1212">
        <v>2175201</v>
      </c>
      <c r="L1212">
        <v>2367834</v>
      </c>
      <c r="M1212" t="s">
        <v>14</v>
      </c>
      <c r="N1212" t="s">
        <v>14</v>
      </c>
      <c r="O1212" t="s">
        <v>14</v>
      </c>
    </row>
    <row r="1213" spans="1:15" x14ac:dyDescent="0.25">
      <c r="A1213">
        <v>1212</v>
      </c>
      <c r="B1213">
        <v>21</v>
      </c>
      <c r="C1213">
        <v>34</v>
      </c>
      <c r="D1213">
        <v>4</v>
      </c>
      <c r="E1213">
        <v>6</v>
      </c>
      <c r="F1213">
        <v>0</v>
      </c>
      <c r="G1213">
        <v>0</v>
      </c>
      <c r="H1213">
        <v>0</v>
      </c>
      <c r="I1213">
        <v>437.24055720000001</v>
      </c>
      <c r="J1213" t="s">
        <v>14</v>
      </c>
      <c r="K1213" t="s">
        <v>14</v>
      </c>
      <c r="L1213" t="s">
        <v>14</v>
      </c>
      <c r="M1213">
        <v>2192710</v>
      </c>
      <c r="N1213">
        <v>1927213</v>
      </c>
      <c r="O1213">
        <v>2105989</v>
      </c>
    </row>
    <row r="1214" spans="1:15" x14ac:dyDescent="0.25">
      <c r="A1214">
        <v>1213</v>
      </c>
      <c r="B1214">
        <v>21</v>
      </c>
      <c r="C1214">
        <v>34</v>
      </c>
      <c r="D1214">
        <v>4</v>
      </c>
      <c r="E1214">
        <v>7</v>
      </c>
      <c r="F1214">
        <v>0</v>
      </c>
      <c r="G1214">
        <v>0</v>
      </c>
      <c r="H1214">
        <v>0</v>
      </c>
      <c r="I1214">
        <v>453.23547180000003</v>
      </c>
      <c r="J1214" t="s">
        <v>14</v>
      </c>
      <c r="K1214" t="s">
        <v>14</v>
      </c>
      <c r="L1214" t="s">
        <v>14</v>
      </c>
      <c r="M1214">
        <v>1906311</v>
      </c>
      <c r="N1214">
        <v>2471059</v>
      </c>
      <c r="O1214">
        <v>2288714</v>
      </c>
    </row>
    <row r="1215" spans="1:15" x14ac:dyDescent="0.25">
      <c r="A1215">
        <v>1214</v>
      </c>
      <c r="B1215">
        <v>21</v>
      </c>
      <c r="C1215">
        <v>34</v>
      </c>
      <c r="D1215">
        <v>4</v>
      </c>
      <c r="E1215">
        <v>8</v>
      </c>
      <c r="F1215">
        <v>0</v>
      </c>
      <c r="G1215">
        <v>0</v>
      </c>
      <c r="H1215">
        <v>0</v>
      </c>
      <c r="I1215">
        <v>469.23038639999999</v>
      </c>
      <c r="J1215" t="s">
        <v>14</v>
      </c>
      <c r="K1215" t="s">
        <v>14</v>
      </c>
      <c r="L1215" t="s">
        <v>14</v>
      </c>
      <c r="M1215">
        <v>3005059</v>
      </c>
      <c r="N1215">
        <v>2788131</v>
      </c>
      <c r="O1215">
        <v>2692089</v>
      </c>
    </row>
    <row r="1216" spans="1:15" x14ac:dyDescent="0.25">
      <c r="A1216">
        <v>1215</v>
      </c>
      <c r="B1216">
        <v>21</v>
      </c>
      <c r="C1216">
        <v>35</v>
      </c>
      <c r="D1216">
        <v>5</v>
      </c>
      <c r="E1216">
        <v>8</v>
      </c>
      <c r="F1216">
        <v>0</v>
      </c>
      <c r="G1216">
        <v>0</v>
      </c>
      <c r="H1216">
        <v>0</v>
      </c>
      <c r="I1216">
        <v>484.24128539999998</v>
      </c>
      <c r="J1216">
        <v>1811599</v>
      </c>
      <c r="K1216">
        <v>1997944</v>
      </c>
      <c r="L1216">
        <v>1930271</v>
      </c>
      <c r="M1216">
        <v>2523582</v>
      </c>
      <c r="N1216">
        <v>2821731</v>
      </c>
      <c r="O1216">
        <v>2165218</v>
      </c>
    </row>
    <row r="1217" spans="1:15" x14ac:dyDescent="0.25">
      <c r="A1217">
        <v>1216</v>
      </c>
      <c r="B1217">
        <v>21</v>
      </c>
      <c r="C1217">
        <v>36</v>
      </c>
      <c r="D1217">
        <v>0</v>
      </c>
      <c r="E1217">
        <v>5</v>
      </c>
      <c r="F1217">
        <v>0</v>
      </c>
      <c r="G1217">
        <v>0</v>
      </c>
      <c r="H1217">
        <v>0</v>
      </c>
      <c r="I1217">
        <v>367.2489966</v>
      </c>
      <c r="J1217" t="s">
        <v>14</v>
      </c>
      <c r="K1217" t="s">
        <v>14</v>
      </c>
      <c r="L1217" t="s">
        <v>14</v>
      </c>
      <c r="M1217">
        <v>3056371</v>
      </c>
      <c r="N1217">
        <v>3258535</v>
      </c>
      <c r="O1217">
        <v>2810290</v>
      </c>
    </row>
    <row r="1218" spans="1:15" x14ac:dyDescent="0.25">
      <c r="A1218">
        <v>1217</v>
      </c>
      <c r="B1218">
        <v>21</v>
      </c>
      <c r="C1218">
        <v>36</v>
      </c>
      <c r="D1218">
        <v>0</v>
      </c>
      <c r="E1218">
        <v>6</v>
      </c>
      <c r="F1218">
        <v>0</v>
      </c>
      <c r="G1218">
        <v>0</v>
      </c>
      <c r="H1218">
        <v>0</v>
      </c>
      <c r="I1218">
        <v>383.24391120000001</v>
      </c>
      <c r="J1218">
        <v>3489543</v>
      </c>
      <c r="K1218">
        <v>3932466</v>
      </c>
      <c r="L1218">
        <v>3452569</v>
      </c>
      <c r="M1218">
        <v>7027840</v>
      </c>
      <c r="N1218">
        <v>7006739</v>
      </c>
      <c r="O1218">
        <v>5943860</v>
      </c>
    </row>
    <row r="1219" spans="1:15" x14ac:dyDescent="0.25">
      <c r="A1219">
        <v>1218</v>
      </c>
      <c r="B1219">
        <v>21</v>
      </c>
      <c r="C1219">
        <v>36</v>
      </c>
      <c r="D1219">
        <v>0</v>
      </c>
      <c r="E1219">
        <v>7</v>
      </c>
      <c r="F1219">
        <v>0</v>
      </c>
      <c r="G1219">
        <v>0</v>
      </c>
      <c r="H1219">
        <v>0</v>
      </c>
      <c r="I1219">
        <v>399.23882579999997</v>
      </c>
      <c r="J1219">
        <v>8254305</v>
      </c>
      <c r="K1219">
        <v>8795475</v>
      </c>
      <c r="L1219">
        <v>8612621</v>
      </c>
      <c r="M1219">
        <v>15720689</v>
      </c>
      <c r="N1219">
        <v>16240378</v>
      </c>
      <c r="O1219">
        <v>14282026</v>
      </c>
    </row>
    <row r="1220" spans="1:15" x14ac:dyDescent="0.25">
      <c r="A1220">
        <v>1219</v>
      </c>
      <c r="B1220">
        <v>21</v>
      </c>
      <c r="C1220">
        <v>36</v>
      </c>
      <c r="D1220">
        <v>0</v>
      </c>
      <c r="E1220">
        <v>8</v>
      </c>
      <c r="F1220">
        <v>0</v>
      </c>
      <c r="G1220">
        <v>0</v>
      </c>
      <c r="H1220">
        <v>0</v>
      </c>
      <c r="I1220">
        <v>415.23374039999999</v>
      </c>
      <c r="J1220">
        <v>9209973</v>
      </c>
      <c r="K1220">
        <v>9865824</v>
      </c>
      <c r="L1220">
        <v>10043180</v>
      </c>
      <c r="M1220">
        <v>16852286</v>
      </c>
      <c r="N1220">
        <v>17462350</v>
      </c>
      <c r="O1220">
        <v>15572849</v>
      </c>
    </row>
    <row r="1221" spans="1:15" x14ac:dyDescent="0.25">
      <c r="A1221">
        <v>1220</v>
      </c>
      <c r="B1221">
        <v>21</v>
      </c>
      <c r="C1221">
        <v>36</v>
      </c>
      <c r="D1221">
        <v>0</v>
      </c>
      <c r="E1221">
        <v>9</v>
      </c>
      <c r="F1221">
        <v>0</v>
      </c>
      <c r="G1221">
        <v>0</v>
      </c>
      <c r="H1221">
        <v>0</v>
      </c>
      <c r="I1221">
        <v>431.228655</v>
      </c>
      <c r="J1221">
        <v>8981553</v>
      </c>
      <c r="K1221">
        <v>8329601</v>
      </c>
      <c r="L1221">
        <v>8299606</v>
      </c>
      <c r="M1221">
        <v>18047743</v>
      </c>
      <c r="N1221">
        <v>19600229</v>
      </c>
      <c r="O1221">
        <v>15612671</v>
      </c>
    </row>
    <row r="1222" spans="1:15" x14ac:dyDescent="0.25">
      <c r="A1222">
        <v>1221</v>
      </c>
      <c r="B1222">
        <v>21</v>
      </c>
      <c r="C1222">
        <v>36</v>
      </c>
      <c r="D1222">
        <v>0</v>
      </c>
      <c r="E1222">
        <v>10</v>
      </c>
      <c r="F1222">
        <v>0</v>
      </c>
      <c r="G1222">
        <v>0</v>
      </c>
      <c r="H1222">
        <v>0</v>
      </c>
      <c r="I1222">
        <v>447.22356960000002</v>
      </c>
      <c r="J1222">
        <v>31786003</v>
      </c>
      <c r="K1222">
        <v>35339756</v>
      </c>
      <c r="L1222">
        <v>34086478</v>
      </c>
      <c r="M1222">
        <v>49946159</v>
      </c>
      <c r="N1222">
        <v>55943129</v>
      </c>
      <c r="O1222">
        <v>45347940</v>
      </c>
    </row>
    <row r="1223" spans="1:15" x14ac:dyDescent="0.25">
      <c r="A1223">
        <v>1222</v>
      </c>
      <c r="B1223">
        <v>21</v>
      </c>
      <c r="C1223">
        <v>36</v>
      </c>
      <c r="D1223">
        <v>0</v>
      </c>
      <c r="E1223">
        <v>11</v>
      </c>
      <c r="F1223">
        <v>0</v>
      </c>
      <c r="G1223">
        <v>0</v>
      </c>
      <c r="H1223">
        <v>0</v>
      </c>
      <c r="I1223">
        <v>463.21848419999998</v>
      </c>
      <c r="J1223">
        <v>13184414</v>
      </c>
      <c r="K1223">
        <v>12315352</v>
      </c>
      <c r="L1223">
        <v>14350550</v>
      </c>
      <c r="M1223">
        <v>19360457</v>
      </c>
      <c r="N1223">
        <v>18152774</v>
      </c>
      <c r="O1223">
        <v>17342515</v>
      </c>
    </row>
    <row r="1224" spans="1:15" x14ac:dyDescent="0.25">
      <c r="A1224">
        <v>1223</v>
      </c>
      <c r="B1224">
        <v>21</v>
      </c>
      <c r="C1224">
        <v>36</v>
      </c>
      <c r="D1224">
        <v>0</v>
      </c>
      <c r="E1224">
        <v>12</v>
      </c>
      <c r="F1224">
        <v>0</v>
      </c>
      <c r="G1224">
        <v>0</v>
      </c>
      <c r="H1224">
        <v>0</v>
      </c>
      <c r="I1224">
        <v>479.21339879999999</v>
      </c>
      <c r="J1224">
        <v>2004014</v>
      </c>
      <c r="K1224">
        <v>1998912</v>
      </c>
      <c r="L1224">
        <v>2206300</v>
      </c>
      <c r="M1224">
        <v>2726168</v>
      </c>
      <c r="N1224">
        <v>3081670</v>
      </c>
      <c r="O1224">
        <v>2301168</v>
      </c>
    </row>
    <row r="1225" spans="1:15" x14ac:dyDescent="0.25">
      <c r="A1225">
        <v>1224</v>
      </c>
      <c r="B1225">
        <v>21</v>
      </c>
      <c r="C1225">
        <v>36</v>
      </c>
      <c r="D1225">
        <v>0</v>
      </c>
      <c r="E1225">
        <v>13</v>
      </c>
      <c r="F1225">
        <v>0</v>
      </c>
      <c r="G1225">
        <v>0</v>
      </c>
      <c r="H1225">
        <v>0</v>
      </c>
      <c r="I1225">
        <v>495.20831340000001</v>
      </c>
      <c r="J1225" t="s">
        <v>14</v>
      </c>
      <c r="K1225" t="s">
        <v>14</v>
      </c>
      <c r="L1225" t="s">
        <v>14</v>
      </c>
      <c r="M1225">
        <v>2335134</v>
      </c>
      <c r="N1225">
        <v>2533909</v>
      </c>
      <c r="O1225">
        <v>1844353</v>
      </c>
    </row>
    <row r="1226" spans="1:15" x14ac:dyDescent="0.25">
      <c r="A1226">
        <v>1225</v>
      </c>
      <c r="B1226">
        <v>21</v>
      </c>
      <c r="C1226">
        <v>36</v>
      </c>
      <c r="D1226">
        <v>0</v>
      </c>
      <c r="E1226">
        <v>14</v>
      </c>
      <c r="F1226">
        <v>0</v>
      </c>
      <c r="G1226">
        <v>0</v>
      </c>
      <c r="H1226">
        <v>0</v>
      </c>
      <c r="I1226">
        <v>511.20322800000002</v>
      </c>
      <c r="J1226" t="s">
        <v>14</v>
      </c>
      <c r="K1226" t="s">
        <v>14</v>
      </c>
      <c r="L1226" t="s">
        <v>14</v>
      </c>
      <c r="M1226">
        <v>2117211</v>
      </c>
      <c r="N1226">
        <v>2479738</v>
      </c>
      <c r="O1226">
        <v>1667117</v>
      </c>
    </row>
    <row r="1227" spans="1:15" x14ac:dyDescent="0.25">
      <c r="A1227">
        <v>1226</v>
      </c>
      <c r="B1227">
        <v>21</v>
      </c>
      <c r="C1227">
        <v>36</v>
      </c>
      <c r="D1227">
        <v>0</v>
      </c>
      <c r="E1227">
        <v>17</v>
      </c>
      <c r="F1227">
        <v>0</v>
      </c>
      <c r="G1227">
        <v>0</v>
      </c>
      <c r="H1227">
        <v>0</v>
      </c>
      <c r="I1227">
        <v>559.18797180000001</v>
      </c>
      <c r="J1227">
        <v>1857348</v>
      </c>
      <c r="K1227">
        <v>1885906</v>
      </c>
      <c r="L1227">
        <v>1628313</v>
      </c>
      <c r="M1227">
        <v>2594720</v>
      </c>
      <c r="N1227">
        <v>2125209</v>
      </c>
      <c r="O1227">
        <v>1990319</v>
      </c>
    </row>
    <row r="1228" spans="1:15" x14ac:dyDescent="0.25">
      <c r="A1228">
        <v>1227</v>
      </c>
      <c r="B1228">
        <v>21</v>
      </c>
      <c r="C1228">
        <v>36</v>
      </c>
      <c r="D1228">
        <v>4</v>
      </c>
      <c r="E1228">
        <v>7</v>
      </c>
      <c r="F1228">
        <v>0</v>
      </c>
      <c r="G1228">
        <v>0</v>
      </c>
      <c r="H1228">
        <v>0</v>
      </c>
      <c r="I1228">
        <v>455.25112180000002</v>
      </c>
      <c r="J1228">
        <v>2958408</v>
      </c>
      <c r="K1228">
        <v>2719261</v>
      </c>
      <c r="L1228">
        <v>2612033</v>
      </c>
      <c r="M1228">
        <v>4754446</v>
      </c>
      <c r="N1228">
        <v>5982774</v>
      </c>
      <c r="O1228">
        <v>4535732</v>
      </c>
    </row>
    <row r="1229" spans="1:15" x14ac:dyDescent="0.25">
      <c r="A1229">
        <v>1228</v>
      </c>
      <c r="B1229">
        <v>21</v>
      </c>
      <c r="C1229">
        <v>36</v>
      </c>
      <c r="D1229">
        <v>4</v>
      </c>
      <c r="E1229">
        <v>8</v>
      </c>
      <c r="F1229">
        <v>0</v>
      </c>
      <c r="G1229">
        <v>0</v>
      </c>
      <c r="H1229">
        <v>0</v>
      </c>
      <c r="I1229">
        <v>471.24603639999998</v>
      </c>
      <c r="J1229" t="s">
        <v>14</v>
      </c>
      <c r="K1229" t="s">
        <v>14</v>
      </c>
      <c r="L1229" t="s">
        <v>14</v>
      </c>
      <c r="M1229">
        <v>2973321</v>
      </c>
      <c r="N1229">
        <v>2528049</v>
      </c>
      <c r="O1229">
        <v>2340876</v>
      </c>
    </row>
    <row r="1230" spans="1:15" x14ac:dyDescent="0.25">
      <c r="A1230">
        <v>1229</v>
      </c>
      <c r="B1230">
        <v>21</v>
      </c>
      <c r="C1230">
        <v>37</v>
      </c>
      <c r="D1230">
        <v>5</v>
      </c>
      <c r="E1230">
        <v>6</v>
      </c>
      <c r="F1230">
        <v>0</v>
      </c>
      <c r="G1230">
        <v>0</v>
      </c>
      <c r="H1230">
        <v>0</v>
      </c>
      <c r="I1230">
        <v>454.2671062</v>
      </c>
      <c r="J1230" t="s">
        <v>14</v>
      </c>
      <c r="K1230" t="s">
        <v>14</v>
      </c>
      <c r="L1230" t="s">
        <v>14</v>
      </c>
      <c r="M1230">
        <v>1725511</v>
      </c>
      <c r="N1230">
        <v>2949730</v>
      </c>
      <c r="O1230">
        <v>2124283</v>
      </c>
    </row>
    <row r="1231" spans="1:15" x14ac:dyDescent="0.25">
      <c r="A1231">
        <v>1230</v>
      </c>
      <c r="B1231">
        <v>21</v>
      </c>
      <c r="C1231">
        <v>37</v>
      </c>
      <c r="D1231">
        <v>5</v>
      </c>
      <c r="E1231">
        <v>8</v>
      </c>
      <c r="F1231">
        <v>0</v>
      </c>
      <c r="G1231">
        <v>0</v>
      </c>
      <c r="H1231">
        <v>0</v>
      </c>
      <c r="I1231">
        <v>486.25693539999997</v>
      </c>
      <c r="J1231" t="s">
        <v>14</v>
      </c>
      <c r="K1231" t="s">
        <v>14</v>
      </c>
      <c r="L1231" t="s">
        <v>14</v>
      </c>
      <c r="M1231">
        <v>1820173</v>
      </c>
      <c r="N1231">
        <v>2578091</v>
      </c>
      <c r="O1231">
        <v>1867346</v>
      </c>
    </row>
    <row r="1232" spans="1:15" x14ac:dyDescent="0.25">
      <c r="A1232">
        <v>1231</v>
      </c>
      <c r="B1232">
        <v>21</v>
      </c>
      <c r="C1232">
        <v>38</v>
      </c>
      <c r="D1232">
        <v>0</v>
      </c>
      <c r="E1232">
        <v>6</v>
      </c>
      <c r="F1232">
        <v>0</v>
      </c>
      <c r="G1232">
        <v>0</v>
      </c>
      <c r="H1232">
        <v>0</v>
      </c>
      <c r="I1232">
        <v>385.25956120000001</v>
      </c>
      <c r="J1232" t="s">
        <v>14</v>
      </c>
      <c r="K1232" t="s">
        <v>14</v>
      </c>
      <c r="L1232" t="s">
        <v>14</v>
      </c>
      <c r="M1232">
        <v>3466860</v>
      </c>
      <c r="N1232">
        <v>3533830</v>
      </c>
      <c r="O1232">
        <v>3152376</v>
      </c>
    </row>
    <row r="1233" spans="1:15" x14ac:dyDescent="0.25">
      <c r="A1233">
        <v>1232</v>
      </c>
      <c r="B1233">
        <v>21</v>
      </c>
      <c r="C1233">
        <v>38</v>
      </c>
      <c r="D1233">
        <v>0</v>
      </c>
      <c r="E1233">
        <v>7</v>
      </c>
      <c r="F1233">
        <v>0</v>
      </c>
      <c r="G1233">
        <v>0</v>
      </c>
      <c r="H1233">
        <v>0</v>
      </c>
      <c r="I1233">
        <v>401.25447580000002</v>
      </c>
      <c r="J1233">
        <v>2746548</v>
      </c>
      <c r="K1233">
        <v>3818083</v>
      </c>
      <c r="L1233">
        <v>2543122</v>
      </c>
      <c r="M1233">
        <v>6127096</v>
      </c>
      <c r="N1233">
        <v>6799387</v>
      </c>
      <c r="O1233">
        <v>6368759</v>
      </c>
    </row>
    <row r="1234" spans="1:15" x14ac:dyDescent="0.25">
      <c r="A1234">
        <v>1233</v>
      </c>
      <c r="B1234">
        <v>21</v>
      </c>
      <c r="C1234">
        <v>38</v>
      </c>
      <c r="D1234">
        <v>0</v>
      </c>
      <c r="E1234">
        <v>8</v>
      </c>
      <c r="F1234">
        <v>0</v>
      </c>
      <c r="G1234">
        <v>0</v>
      </c>
      <c r="H1234">
        <v>0</v>
      </c>
      <c r="I1234">
        <v>417.24939039999998</v>
      </c>
      <c r="J1234">
        <v>4193363</v>
      </c>
      <c r="K1234">
        <v>4912774</v>
      </c>
      <c r="L1234">
        <v>4622111</v>
      </c>
      <c r="M1234">
        <v>7910717</v>
      </c>
      <c r="N1234">
        <v>8594549</v>
      </c>
      <c r="O1234">
        <v>7501608</v>
      </c>
    </row>
    <row r="1235" spans="1:15" x14ac:dyDescent="0.25">
      <c r="A1235">
        <v>1234</v>
      </c>
      <c r="B1235">
        <v>21</v>
      </c>
      <c r="C1235">
        <v>38</v>
      </c>
      <c r="D1235">
        <v>0</v>
      </c>
      <c r="E1235">
        <v>9</v>
      </c>
      <c r="F1235">
        <v>0</v>
      </c>
      <c r="G1235">
        <v>0</v>
      </c>
      <c r="H1235">
        <v>0</v>
      </c>
      <c r="I1235">
        <v>433.244305</v>
      </c>
      <c r="J1235">
        <v>7056196</v>
      </c>
      <c r="K1235">
        <v>7323939</v>
      </c>
      <c r="L1235">
        <v>6219693</v>
      </c>
      <c r="M1235">
        <v>12243571</v>
      </c>
      <c r="N1235">
        <v>14934789</v>
      </c>
      <c r="O1235">
        <v>11186736</v>
      </c>
    </row>
    <row r="1236" spans="1:15" x14ac:dyDescent="0.25">
      <c r="A1236">
        <v>1235</v>
      </c>
      <c r="B1236">
        <v>21</v>
      </c>
      <c r="C1236">
        <v>38</v>
      </c>
      <c r="D1236">
        <v>0</v>
      </c>
      <c r="E1236">
        <v>10</v>
      </c>
      <c r="F1236">
        <v>0</v>
      </c>
      <c r="G1236">
        <v>0</v>
      </c>
      <c r="H1236">
        <v>0</v>
      </c>
      <c r="I1236">
        <v>449.23921960000001</v>
      </c>
      <c r="J1236">
        <v>2767630</v>
      </c>
      <c r="K1236">
        <v>2290033</v>
      </c>
      <c r="L1236">
        <v>2948481</v>
      </c>
      <c r="M1236">
        <v>4668824</v>
      </c>
      <c r="N1236">
        <v>5194597</v>
      </c>
      <c r="O1236">
        <v>3602339</v>
      </c>
    </row>
    <row r="1237" spans="1:15" x14ac:dyDescent="0.25">
      <c r="A1237">
        <v>1236</v>
      </c>
      <c r="B1237">
        <v>21</v>
      </c>
      <c r="C1237">
        <v>38</v>
      </c>
      <c r="D1237">
        <v>0</v>
      </c>
      <c r="E1237">
        <v>11</v>
      </c>
      <c r="F1237">
        <v>0</v>
      </c>
      <c r="G1237">
        <v>0</v>
      </c>
      <c r="H1237">
        <v>0</v>
      </c>
      <c r="I1237">
        <v>465.23413420000003</v>
      </c>
      <c r="J1237">
        <v>2413355</v>
      </c>
      <c r="K1237">
        <v>2693794</v>
      </c>
      <c r="L1237">
        <v>2347099</v>
      </c>
      <c r="M1237">
        <v>4011682</v>
      </c>
      <c r="N1237">
        <v>4334893</v>
      </c>
      <c r="O1237">
        <v>3387403</v>
      </c>
    </row>
    <row r="1238" spans="1:15" x14ac:dyDescent="0.25">
      <c r="A1238">
        <v>1237</v>
      </c>
      <c r="B1238">
        <v>21</v>
      </c>
      <c r="C1238">
        <v>38</v>
      </c>
      <c r="D1238">
        <v>0</v>
      </c>
      <c r="E1238">
        <v>12</v>
      </c>
      <c r="F1238">
        <v>0</v>
      </c>
      <c r="G1238">
        <v>0</v>
      </c>
      <c r="H1238">
        <v>0</v>
      </c>
      <c r="I1238">
        <v>481.22904879999999</v>
      </c>
      <c r="J1238" t="s">
        <v>14</v>
      </c>
      <c r="K1238" t="s">
        <v>14</v>
      </c>
      <c r="L1238" t="s">
        <v>14</v>
      </c>
      <c r="M1238">
        <v>1745749</v>
      </c>
      <c r="N1238">
        <v>2532352</v>
      </c>
      <c r="O1238">
        <v>2080074</v>
      </c>
    </row>
    <row r="1239" spans="1:15" x14ac:dyDescent="0.25">
      <c r="A1239">
        <v>1238</v>
      </c>
      <c r="B1239">
        <v>21</v>
      </c>
      <c r="C1239">
        <v>38</v>
      </c>
      <c r="D1239">
        <v>0</v>
      </c>
      <c r="E1239">
        <v>13</v>
      </c>
      <c r="F1239">
        <v>0</v>
      </c>
      <c r="G1239">
        <v>0</v>
      </c>
      <c r="H1239">
        <v>0</v>
      </c>
      <c r="I1239">
        <v>497.2239634</v>
      </c>
      <c r="J1239" t="s">
        <v>14</v>
      </c>
      <c r="K1239" t="s">
        <v>14</v>
      </c>
      <c r="L1239" t="s">
        <v>14</v>
      </c>
      <c r="M1239">
        <v>2658302</v>
      </c>
      <c r="N1239">
        <v>2134634</v>
      </c>
      <c r="O1239">
        <v>1772805</v>
      </c>
    </row>
    <row r="1240" spans="1:15" x14ac:dyDescent="0.25">
      <c r="A1240">
        <v>1239</v>
      </c>
      <c r="B1240">
        <v>21</v>
      </c>
      <c r="C1240">
        <v>38</v>
      </c>
      <c r="D1240">
        <v>0</v>
      </c>
      <c r="E1240">
        <v>14</v>
      </c>
      <c r="F1240">
        <v>0</v>
      </c>
      <c r="G1240">
        <v>0</v>
      </c>
      <c r="H1240">
        <v>0</v>
      </c>
      <c r="I1240">
        <v>513.21887800000002</v>
      </c>
      <c r="J1240" t="s">
        <v>14</v>
      </c>
      <c r="K1240" t="s">
        <v>14</v>
      </c>
      <c r="L1240" t="s">
        <v>14</v>
      </c>
      <c r="M1240">
        <v>2270365</v>
      </c>
      <c r="N1240">
        <v>1855155</v>
      </c>
      <c r="O1240">
        <v>1759874</v>
      </c>
    </row>
    <row r="1241" spans="1:15" x14ac:dyDescent="0.25">
      <c r="A1241">
        <v>1240</v>
      </c>
      <c r="B1241">
        <v>21</v>
      </c>
      <c r="C1241">
        <v>38</v>
      </c>
      <c r="D1241">
        <v>4</v>
      </c>
      <c r="E1241">
        <v>5</v>
      </c>
      <c r="F1241">
        <v>0</v>
      </c>
      <c r="G1241">
        <v>0</v>
      </c>
      <c r="H1241">
        <v>0</v>
      </c>
      <c r="I1241">
        <v>425.27694259999998</v>
      </c>
      <c r="J1241" t="s">
        <v>14</v>
      </c>
      <c r="K1241" t="s">
        <v>14</v>
      </c>
      <c r="L1241" t="s">
        <v>14</v>
      </c>
      <c r="M1241">
        <v>1757784</v>
      </c>
      <c r="N1241">
        <v>2072636</v>
      </c>
      <c r="O1241">
        <v>1634598</v>
      </c>
    </row>
    <row r="1242" spans="1:15" x14ac:dyDescent="0.25">
      <c r="A1242">
        <v>1241</v>
      </c>
      <c r="B1242">
        <v>21</v>
      </c>
      <c r="C1242">
        <v>38</v>
      </c>
      <c r="D1242">
        <v>4</v>
      </c>
      <c r="E1242">
        <v>6</v>
      </c>
      <c r="F1242">
        <v>0</v>
      </c>
      <c r="G1242">
        <v>0</v>
      </c>
      <c r="H1242">
        <v>0</v>
      </c>
      <c r="I1242">
        <v>441.2718572</v>
      </c>
      <c r="J1242" t="s">
        <v>14</v>
      </c>
      <c r="K1242" t="s">
        <v>14</v>
      </c>
      <c r="L1242" t="s">
        <v>14</v>
      </c>
      <c r="M1242">
        <v>2777094</v>
      </c>
      <c r="N1242">
        <v>2843455</v>
      </c>
      <c r="O1242">
        <v>2030800</v>
      </c>
    </row>
    <row r="1243" spans="1:15" x14ac:dyDescent="0.25">
      <c r="A1243">
        <v>1242</v>
      </c>
      <c r="B1243">
        <v>21</v>
      </c>
      <c r="C1243">
        <v>38</v>
      </c>
      <c r="D1243">
        <v>4</v>
      </c>
      <c r="E1243">
        <v>7</v>
      </c>
      <c r="F1243">
        <v>0</v>
      </c>
      <c r="G1243">
        <v>0</v>
      </c>
      <c r="H1243">
        <v>0</v>
      </c>
      <c r="I1243">
        <v>457.26677180000001</v>
      </c>
      <c r="J1243" t="s">
        <v>14</v>
      </c>
      <c r="K1243" t="s">
        <v>14</v>
      </c>
      <c r="L1243" t="s">
        <v>14</v>
      </c>
      <c r="M1243">
        <v>2543011</v>
      </c>
      <c r="N1243">
        <v>3673572</v>
      </c>
      <c r="O1243">
        <v>2042673</v>
      </c>
    </row>
    <row r="1244" spans="1:15" x14ac:dyDescent="0.25">
      <c r="A1244">
        <v>1243</v>
      </c>
      <c r="B1244">
        <v>21</v>
      </c>
      <c r="C1244">
        <v>40</v>
      </c>
      <c r="D1244">
        <v>0</v>
      </c>
      <c r="E1244">
        <v>6</v>
      </c>
      <c r="F1244">
        <v>0</v>
      </c>
      <c r="G1244">
        <v>0</v>
      </c>
      <c r="H1244">
        <v>0</v>
      </c>
      <c r="I1244">
        <v>387.2752112</v>
      </c>
      <c r="J1244" t="s">
        <v>14</v>
      </c>
      <c r="K1244" t="s">
        <v>14</v>
      </c>
      <c r="L1244" t="s">
        <v>14</v>
      </c>
      <c r="M1244">
        <v>1841730</v>
      </c>
      <c r="N1244">
        <v>1896420</v>
      </c>
      <c r="O1244">
        <v>2169763</v>
      </c>
    </row>
    <row r="1245" spans="1:15" x14ac:dyDescent="0.25">
      <c r="A1245">
        <v>1244</v>
      </c>
      <c r="B1245">
        <v>21</v>
      </c>
      <c r="C1245">
        <v>40</v>
      </c>
      <c r="D1245">
        <v>0</v>
      </c>
      <c r="E1245">
        <v>7</v>
      </c>
      <c r="F1245">
        <v>0</v>
      </c>
      <c r="G1245">
        <v>0</v>
      </c>
      <c r="H1245">
        <v>0</v>
      </c>
      <c r="I1245">
        <v>403.27012580000002</v>
      </c>
      <c r="J1245">
        <v>1979347</v>
      </c>
      <c r="K1245">
        <v>1914194</v>
      </c>
      <c r="L1245">
        <v>1712881</v>
      </c>
      <c r="M1245">
        <v>3456729</v>
      </c>
      <c r="N1245">
        <v>3589400</v>
      </c>
      <c r="O1245">
        <v>3599004</v>
      </c>
    </row>
    <row r="1246" spans="1:15" x14ac:dyDescent="0.25">
      <c r="A1246">
        <v>1245</v>
      </c>
      <c r="B1246">
        <v>21</v>
      </c>
      <c r="C1246">
        <v>40</v>
      </c>
      <c r="D1246">
        <v>0</v>
      </c>
      <c r="E1246">
        <v>8</v>
      </c>
      <c r="F1246">
        <v>0</v>
      </c>
      <c r="G1246">
        <v>0</v>
      </c>
      <c r="H1246">
        <v>0</v>
      </c>
      <c r="I1246">
        <v>419.26504039999998</v>
      </c>
      <c r="J1246">
        <v>3645453</v>
      </c>
      <c r="K1246">
        <v>4069015</v>
      </c>
      <c r="L1246">
        <v>4246263</v>
      </c>
      <c r="M1246">
        <v>6523171</v>
      </c>
      <c r="N1246">
        <v>8774790</v>
      </c>
      <c r="O1246">
        <v>6083271</v>
      </c>
    </row>
    <row r="1247" spans="1:15" x14ac:dyDescent="0.25">
      <c r="A1247">
        <v>1246</v>
      </c>
      <c r="B1247">
        <v>21</v>
      </c>
      <c r="C1247">
        <v>40</v>
      </c>
      <c r="D1247">
        <v>0</v>
      </c>
      <c r="E1247">
        <v>9</v>
      </c>
      <c r="F1247">
        <v>0</v>
      </c>
      <c r="G1247">
        <v>0</v>
      </c>
      <c r="H1247">
        <v>0</v>
      </c>
      <c r="I1247">
        <v>435.25995499999999</v>
      </c>
      <c r="J1247">
        <v>2290250</v>
      </c>
      <c r="K1247">
        <v>2369211</v>
      </c>
      <c r="L1247">
        <v>2445560</v>
      </c>
      <c r="M1247">
        <v>4381150</v>
      </c>
      <c r="N1247">
        <v>5575323</v>
      </c>
      <c r="O1247">
        <v>3686747</v>
      </c>
    </row>
    <row r="1248" spans="1:15" x14ac:dyDescent="0.25">
      <c r="A1248">
        <v>1247</v>
      </c>
      <c r="B1248">
        <v>21</v>
      </c>
      <c r="C1248">
        <v>40</v>
      </c>
      <c r="D1248">
        <v>0</v>
      </c>
      <c r="E1248">
        <v>10</v>
      </c>
      <c r="F1248">
        <v>0</v>
      </c>
      <c r="G1248">
        <v>0</v>
      </c>
      <c r="H1248">
        <v>0</v>
      </c>
      <c r="I1248">
        <v>451.25486960000001</v>
      </c>
      <c r="J1248" t="s">
        <v>14</v>
      </c>
      <c r="K1248" t="s">
        <v>14</v>
      </c>
      <c r="L1248" t="s">
        <v>14</v>
      </c>
      <c r="M1248">
        <v>3647754</v>
      </c>
      <c r="N1248">
        <v>4283127</v>
      </c>
      <c r="O1248">
        <v>2179310</v>
      </c>
    </row>
    <row r="1249" spans="1:15" x14ac:dyDescent="0.25">
      <c r="A1249">
        <v>1248</v>
      </c>
      <c r="B1249">
        <v>21</v>
      </c>
      <c r="C1249">
        <v>42</v>
      </c>
      <c r="D1249">
        <v>0</v>
      </c>
      <c r="E1249">
        <v>6</v>
      </c>
      <c r="F1249">
        <v>0</v>
      </c>
      <c r="G1249">
        <v>0</v>
      </c>
      <c r="H1249">
        <v>0</v>
      </c>
      <c r="I1249">
        <v>389.29086119999999</v>
      </c>
      <c r="J1249" t="s">
        <v>14</v>
      </c>
      <c r="K1249" t="s">
        <v>14</v>
      </c>
      <c r="L1249" t="s">
        <v>14</v>
      </c>
      <c r="M1249">
        <v>1610751</v>
      </c>
      <c r="N1249">
        <v>2211245</v>
      </c>
      <c r="O1249">
        <v>2106163</v>
      </c>
    </row>
    <row r="1250" spans="1:15" x14ac:dyDescent="0.25">
      <c r="A1250">
        <v>1249</v>
      </c>
      <c r="B1250">
        <v>21</v>
      </c>
      <c r="C1250">
        <v>42</v>
      </c>
      <c r="D1250">
        <v>0</v>
      </c>
      <c r="E1250">
        <v>7</v>
      </c>
      <c r="F1250">
        <v>0</v>
      </c>
      <c r="G1250">
        <v>0</v>
      </c>
      <c r="H1250">
        <v>0</v>
      </c>
      <c r="I1250">
        <v>405.28577580000001</v>
      </c>
      <c r="J1250">
        <v>1607356</v>
      </c>
      <c r="K1250">
        <v>1626400</v>
      </c>
      <c r="L1250">
        <v>1740712</v>
      </c>
      <c r="M1250">
        <v>2999700</v>
      </c>
      <c r="N1250">
        <v>3371506</v>
      </c>
      <c r="O1250">
        <v>2438424</v>
      </c>
    </row>
    <row r="1251" spans="1:15" x14ac:dyDescent="0.25">
      <c r="A1251">
        <v>1250</v>
      </c>
      <c r="B1251">
        <v>22</v>
      </c>
      <c r="C1251">
        <v>14</v>
      </c>
      <c r="D1251">
        <v>0</v>
      </c>
      <c r="E1251">
        <v>8</v>
      </c>
      <c r="F1251">
        <v>0</v>
      </c>
      <c r="G1251">
        <v>0</v>
      </c>
      <c r="H1251">
        <v>0</v>
      </c>
      <c r="I1251">
        <v>405.0615904</v>
      </c>
      <c r="J1251">
        <v>2064037</v>
      </c>
      <c r="K1251">
        <v>1963019</v>
      </c>
      <c r="L1251">
        <v>1767830</v>
      </c>
      <c r="M1251" t="s">
        <v>14</v>
      </c>
      <c r="N1251" t="s">
        <v>14</v>
      </c>
      <c r="O1251" t="s">
        <v>14</v>
      </c>
    </row>
    <row r="1252" spans="1:15" x14ac:dyDescent="0.25">
      <c r="A1252">
        <v>1251</v>
      </c>
      <c r="B1252">
        <v>22</v>
      </c>
      <c r="C1252">
        <v>14</v>
      </c>
      <c r="D1252">
        <v>0</v>
      </c>
      <c r="E1252">
        <v>9</v>
      </c>
      <c r="F1252">
        <v>0</v>
      </c>
      <c r="G1252">
        <v>0</v>
      </c>
      <c r="H1252">
        <v>0</v>
      </c>
      <c r="I1252">
        <v>421.05650500000002</v>
      </c>
      <c r="J1252">
        <v>2226611</v>
      </c>
      <c r="K1252">
        <v>1957523</v>
      </c>
      <c r="L1252">
        <v>2315968</v>
      </c>
      <c r="M1252" t="s">
        <v>14</v>
      </c>
      <c r="N1252" t="s">
        <v>14</v>
      </c>
      <c r="O1252" t="s">
        <v>14</v>
      </c>
    </row>
    <row r="1253" spans="1:15" x14ac:dyDescent="0.25">
      <c r="A1253">
        <v>1252</v>
      </c>
      <c r="B1253">
        <v>22</v>
      </c>
      <c r="C1253">
        <v>14</v>
      </c>
      <c r="D1253">
        <v>0</v>
      </c>
      <c r="E1253">
        <v>10</v>
      </c>
      <c r="F1253">
        <v>0</v>
      </c>
      <c r="G1253">
        <v>0</v>
      </c>
      <c r="H1253">
        <v>0</v>
      </c>
      <c r="I1253">
        <v>437.05141959999997</v>
      </c>
      <c r="J1253">
        <v>2657636</v>
      </c>
      <c r="K1253">
        <v>2025048</v>
      </c>
      <c r="L1253">
        <v>2034256</v>
      </c>
      <c r="M1253" t="s">
        <v>14</v>
      </c>
      <c r="N1253" t="s">
        <v>14</v>
      </c>
      <c r="O1253" t="s">
        <v>14</v>
      </c>
    </row>
    <row r="1254" spans="1:15" x14ac:dyDescent="0.25">
      <c r="A1254">
        <v>1253</v>
      </c>
      <c r="B1254">
        <v>22</v>
      </c>
      <c r="C1254">
        <v>14</v>
      </c>
      <c r="D1254">
        <v>0</v>
      </c>
      <c r="E1254">
        <v>11</v>
      </c>
      <c r="F1254">
        <v>0</v>
      </c>
      <c r="G1254">
        <v>0</v>
      </c>
      <c r="H1254">
        <v>0</v>
      </c>
      <c r="I1254">
        <v>453.04633419999999</v>
      </c>
      <c r="J1254">
        <v>2685758</v>
      </c>
      <c r="K1254">
        <v>2804371</v>
      </c>
      <c r="L1254">
        <v>1870349</v>
      </c>
      <c r="M1254" t="s">
        <v>14</v>
      </c>
      <c r="N1254" t="s">
        <v>14</v>
      </c>
      <c r="O1254" t="s">
        <v>14</v>
      </c>
    </row>
    <row r="1255" spans="1:15" x14ac:dyDescent="0.25">
      <c r="A1255">
        <v>1254</v>
      </c>
      <c r="B1255">
        <v>22</v>
      </c>
      <c r="C1255">
        <v>14</v>
      </c>
      <c r="D1255">
        <v>0</v>
      </c>
      <c r="E1255">
        <v>12</v>
      </c>
      <c r="F1255">
        <v>0</v>
      </c>
      <c r="G1255">
        <v>0</v>
      </c>
      <c r="H1255">
        <v>0</v>
      </c>
      <c r="I1255">
        <v>469.04124880000001</v>
      </c>
      <c r="J1255">
        <v>2541709</v>
      </c>
      <c r="K1255">
        <v>2332763</v>
      </c>
      <c r="L1255">
        <v>2382744</v>
      </c>
      <c r="M1255" t="s">
        <v>14</v>
      </c>
      <c r="N1255" t="s">
        <v>14</v>
      </c>
      <c r="O1255" t="s">
        <v>14</v>
      </c>
    </row>
    <row r="1256" spans="1:15" x14ac:dyDescent="0.25">
      <c r="A1256">
        <v>1255</v>
      </c>
      <c r="B1256">
        <v>22</v>
      </c>
      <c r="C1256">
        <v>14</v>
      </c>
      <c r="D1256">
        <v>0</v>
      </c>
      <c r="E1256">
        <v>13</v>
      </c>
      <c r="F1256">
        <v>0</v>
      </c>
      <c r="G1256">
        <v>0</v>
      </c>
      <c r="H1256">
        <v>0</v>
      </c>
      <c r="I1256">
        <v>485.03616340000002</v>
      </c>
      <c r="J1256">
        <v>2345126</v>
      </c>
      <c r="K1256">
        <v>2157700</v>
      </c>
      <c r="L1256">
        <v>2169370</v>
      </c>
      <c r="M1256" t="s">
        <v>14</v>
      </c>
      <c r="N1256" t="s">
        <v>14</v>
      </c>
      <c r="O1256" t="s">
        <v>14</v>
      </c>
    </row>
    <row r="1257" spans="1:15" x14ac:dyDescent="0.25">
      <c r="A1257">
        <v>1256</v>
      </c>
      <c r="B1257">
        <v>22</v>
      </c>
      <c r="C1257">
        <v>14</v>
      </c>
      <c r="D1257">
        <v>0</v>
      </c>
      <c r="E1257">
        <v>14</v>
      </c>
      <c r="F1257">
        <v>0</v>
      </c>
      <c r="G1257">
        <v>0</v>
      </c>
      <c r="H1257">
        <v>0</v>
      </c>
      <c r="I1257">
        <v>501.03107799999998</v>
      </c>
      <c r="J1257">
        <v>1703297</v>
      </c>
      <c r="K1257">
        <v>1896949</v>
      </c>
      <c r="L1257">
        <v>1803940</v>
      </c>
      <c r="M1257" t="s">
        <v>14</v>
      </c>
      <c r="N1257" t="s">
        <v>14</v>
      </c>
      <c r="O1257" t="s">
        <v>14</v>
      </c>
    </row>
    <row r="1258" spans="1:15" x14ac:dyDescent="0.25">
      <c r="A1258">
        <v>1257</v>
      </c>
      <c r="B1258">
        <v>22</v>
      </c>
      <c r="C1258">
        <v>16</v>
      </c>
      <c r="D1258">
        <v>0</v>
      </c>
      <c r="E1258">
        <v>8</v>
      </c>
      <c r="F1258">
        <v>0</v>
      </c>
      <c r="G1258">
        <v>0</v>
      </c>
      <c r="H1258">
        <v>0</v>
      </c>
      <c r="I1258">
        <v>407.07724039999999</v>
      </c>
      <c r="J1258">
        <v>2748255</v>
      </c>
      <c r="K1258">
        <v>3218620</v>
      </c>
      <c r="L1258">
        <v>2715179</v>
      </c>
      <c r="M1258" t="s">
        <v>14</v>
      </c>
      <c r="N1258" t="s">
        <v>14</v>
      </c>
      <c r="O1258" t="s">
        <v>14</v>
      </c>
    </row>
    <row r="1259" spans="1:15" x14ac:dyDescent="0.25">
      <c r="A1259">
        <v>1258</v>
      </c>
      <c r="B1259">
        <v>22</v>
      </c>
      <c r="C1259">
        <v>16</v>
      </c>
      <c r="D1259">
        <v>0</v>
      </c>
      <c r="E1259">
        <v>9</v>
      </c>
      <c r="F1259">
        <v>0</v>
      </c>
      <c r="G1259">
        <v>0</v>
      </c>
      <c r="H1259">
        <v>0</v>
      </c>
      <c r="I1259">
        <v>423.07215500000001</v>
      </c>
      <c r="J1259">
        <v>3425074</v>
      </c>
      <c r="K1259">
        <v>2778749</v>
      </c>
      <c r="L1259">
        <v>2941548</v>
      </c>
      <c r="M1259" t="s">
        <v>14</v>
      </c>
      <c r="N1259" t="s">
        <v>14</v>
      </c>
      <c r="O1259" t="s">
        <v>14</v>
      </c>
    </row>
    <row r="1260" spans="1:15" x14ac:dyDescent="0.25">
      <c r="A1260">
        <v>1259</v>
      </c>
      <c r="B1260">
        <v>22</v>
      </c>
      <c r="C1260">
        <v>16</v>
      </c>
      <c r="D1260">
        <v>0</v>
      </c>
      <c r="E1260">
        <v>10</v>
      </c>
      <c r="F1260">
        <v>0</v>
      </c>
      <c r="G1260">
        <v>0</v>
      </c>
      <c r="H1260">
        <v>0</v>
      </c>
      <c r="I1260">
        <v>439.06706960000002</v>
      </c>
      <c r="J1260">
        <v>3910746</v>
      </c>
      <c r="K1260">
        <v>2941923</v>
      </c>
      <c r="L1260">
        <v>3658124</v>
      </c>
      <c r="M1260" t="s">
        <v>14</v>
      </c>
      <c r="N1260" t="s">
        <v>14</v>
      </c>
      <c r="O1260" t="s">
        <v>14</v>
      </c>
    </row>
    <row r="1261" spans="1:15" x14ac:dyDescent="0.25">
      <c r="A1261">
        <v>1260</v>
      </c>
      <c r="B1261">
        <v>22</v>
      </c>
      <c r="C1261">
        <v>16</v>
      </c>
      <c r="D1261">
        <v>0</v>
      </c>
      <c r="E1261">
        <v>11</v>
      </c>
      <c r="F1261">
        <v>0</v>
      </c>
      <c r="G1261">
        <v>0</v>
      </c>
      <c r="H1261">
        <v>0</v>
      </c>
      <c r="I1261">
        <v>455.06198419999998</v>
      </c>
      <c r="J1261">
        <v>3430493</v>
      </c>
      <c r="K1261">
        <v>3341351</v>
      </c>
      <c r="L1261">
        <v>3723090</v>
      </c>
      <c r="M1261" t="s">
        <v>14</v>
      </c>
      <c r="N1261" t="s">
        <v>14</v>
      </c>
      <c r="O1261" t="s">
        <v>14</v>
      </c>
    </row>
    <row r="1262" spans="1:15" x14ac:dyDescent="0.25">
      <c r="A1262">
        <v>1261</v>
      </c>
      <c r="B1262">
        <v>22</v>
      </c>
      <c r="C1262">
        <v>16</v>
      </c>
      <c r="D1262">
        <v>0</v>
      </c>
      <c r="E1262">
        <v>12</v>
      </c>
      <c r="F1262">
        <v>0</v>
      </c>
      <c r="G1262">
        <v>0</v>
      </c>
      <c r="H1262">
        <v>0</v>
      </c>
      <c r="I1262">
        <v>471.0568988</v>
      </c>
      <c r="J1262">
        <v>4138070</v>
      </c>
      <c r="K1262">
        <v>3674692</v>
      </c>
      <c r="L1262">
        <v>3433282</v>
      </c>
      <c r="M1262" t="s">
        <v>14</v>
      </c>
      <c r="N1262" t="s">
        <v>14</v>
      </c>
      <c r="O1262" t="s">
        <v>14</v>
      </c>
    </row>
    <row r="1263" spans="1:15" x14ac:dyDescent="0.25">
      <c r="A1263">
        <v>1262</v>
      </c>
      <c r="B1263">
        <v>22</v>
      </c>
      <c r="C1263">
        <v>16</v>
      </c>
      <c r="D1263">
        <v>0</v>
      </c>
      <c r="E1263">
        <v>13</v>
      </c>
      <c r="F1263">
        <v>0</v>
      </c>
      <c r="G1263">
        <v>0</v>
      </c>
      <c r="H1263">
        <v>0</v>
      </c>
      <c r="I1263">
        <v>487.05181340000001</v>
      </c>
      <c r="J1263">
        <v>3694822</v>
      </c>
      <c r="K1263">
        <v>2996391</v>
      </c>
      <c r="L1263">
        <v>3411476</v>
      </c>
      <c r="M1263" t="s">
        <v>14</v>
      </c>
      <c r="N1263" t="s">
        <v>14</v>
      </c>
      <c r="O1263" t="s">
        <v>14</v>
      </c>
    </row>
    <row r="1264" spans="1:15" x14ac:dyDescent="0.25">
      <c r="A1264">
        <v>1263</v>
      </c>
      <c r="B1264">
        <v>22</v>
      </c>
      <c r="C1264">
        <v>16</v>
      </c>
      <c r="D1264">
        <v>0</v>
      </c>
      <c r="E1264">
        <v>14</v>
      </c>
      <c r="F1264">
        <v>0</v>
      </c>
      <c r="G1264">
        <v>0</v>
      </c>
      <c r="H1264">
        <v>0</v>
      </c>
      <c r="I1264">
        <v>503.04672799999997</v>
      </c>
      <c r="J1264">
        <v>2913267</v>
      </c>
      <c r="K1264">
        <v>2633260</v>
      </c>
      <c r="L1264">
        <v>2667213</v>
      </c>
      <c r="M1264" t="s">
        <v>14</v>
      </c>
      <c r="N1264" t="s">
        <v>14</v>
      </c>
      <c r="O1264" t="s">
        <v>14</v>
      </c>
    </row>
    <row r="1265" spans="1:15" x14ac:dyDescent="0.25">
      <c r="A1265">
        <v>1264</v>
      </c>
      <c r="B1265">
        <v>22</v>
      </c>
      <c r="C1265">
        <v>16</v>
      </c>
      <c r="D1265">
        <v>0</v>
      </c>
      <c r="E1265">
        <v>15</v>
      </c>
      <c r="F1265">
        <v>0</v>
      </c>
      <c r="G1265">
        <v>0</v>
      </c>
      <c r="H1265">
        <v>0</v>
      </c>
      <c r="I1265">
        <v>519.04164260000005</v>
      </c>
      <c r="J1265">
        <v>2031962</v>
      </c>
      <c r="K1265">
        <v>1767339</v>
      </c>
      <c r="L1265">
        <v>1802859</v>
      </c>
      <c r="M1265" t="s">
        <v>14</v>
      </c>
      <c r="N1265" t="s">
        <v>14</v>
      </c>
      <c r="O1265" t="s">
        <v>14</v>
      </c>
    </row>
    <row r="1266" spans="1:15" x14ac:dyDescent="0.25">
      <c r="A1266">
        <v>1265</v>
      </c>
      <c r="B1266">
        <v>22</v>
      </c>
      <c r="C1266">
        <v>18</v>
      </c>
      <c r="D1266">
        <v>0</v>
      </c>
      <c r="E1266">
        <v>7</v>
      </c>
      <c r="F1266">
        <v>0</v>
      </c>
      <c r="G1266">
        <v>0</v>
      </c>
      <c r="H1266">
        <v>0</v>
      </c>
      <c r="I1266">
        <v>393.09797579999997</v>
      </c>
      <c r="J1266">
        <v>2196022</v>
      </c>
      <c r="K1266">
        <v>2182497</v>
      </c>
      <c r="L1266">
        <v>1934621</v>
      </c>
      <c r="M1266" t="s">
        <v>14</v>
      </c>
      <c r="N1266" t="s">
        <v>14</v>
      </c>
      <c r="O1266" t="s">
        <v>14</v>
      </c>
    </row>
    <row r="1267" spans="1:15" x14ac:dyDescent="0.25">
      <c r="A1267">
        <v>1266</v>
      </c>
      <c r="B1267">
        <v>22</v>
      </c>
      <c r="C1267">
        <v>18</v>
      </c>
      <c r="D1267">
        <v>0</v>
      </c>
      <c r="E1267">
        <v>8</v>
      </c>
      <c r="F1267">
        <v>0</v>
      </c>
      <c r="G1267">
        <v>0</v>
      </c>
      <c r="H1267">
        <v>0</v>
      </c>
      <c r="I1267">
        <v>409.09289039999999</v>
      </c>
      <c r="J1267">
        <v>2843624</v>
      </c>
      <c r="K1267">
        <v>2270543</v>
      </c>
      <c r="L1267">
        <v>2774173</v>
      </c>
      <c r="M1267" t="s">
        <v>14</v>
      </c>
      <c r="N1267" t="s">
        <v>14</v>
      </c>
      <c r="O1267" t="s">
        <v>14</v>
      </c>
    </row>
    <row r="1268" spans="1:15" x14ac:dyDescent="0.25">
      <c r="A1268">
        <v>1267</v>
      </c>
      <c r="B1268">
        <v>22</v>
      </c>
      <c r="C1268">
        <v>18</v>
      </c>
      <c r="D1268">
        <v>0</v>
      </c>
      <c r="E1268">
        <v>9</v>
      </c>
      <c r="F1268">
        <v>0</v>
      </c>
      <c r="G1268">
        <v>0</v>
      </c>
      <c r="H1268">
        <v>0</v>
      </c>
      <c r="I1268">
        <v>425.087805</v>
      </c>
      <c r="J1268">
        <v>3483286</v>
      </c>
      <c r="K1268">
        <v>3426902</v>
      </c>
      <c r="L1268">
        <v>3729923</v>
      </c>
      <c r="M1268" t="s">
        <v>14</v>
      </c>
      <c r="N1268" t="s">
        <v>14</v>
      </c>
      <c r="O1268" t="s">
        <v>14</v>
      </c>
    </row>
    <row r="1269" spans="1:15" x14ac:dyDescent="0.25">
      <c r="A1269">
        <v>1268</v>
      </c>
      <c r="B1269">
        <v>22</v>
      </c>
      <c r="C1269">
        <v>18</v>
      </c>
      <c r="D1269">
        <v>0</v>
      </c>
      <c r="E1269">
        <v>10</v>
      </c>
      <c r="F1269">
        <v>0</v>
      </c>
      <c r="G1269">
        <v>0</v>
      </c>
      <c r="H1269">
        <v>0</v>
      </c>
      <c r="I1269">
        <v>441.08271960000002</v>
      </c>
      <c r="J1269">
        <v>4038475</v>
      </c>
      <c r="K1269">
        <v>3591018</v>
      </c>
      <c r="L1269">
        <v>4591810</v>
      </c>
      <c r="M1269" t="s">
        <v>14</v>
      </c>
      <c r="N1269" t="s">
        <v>14</v>
      </c>
      <c r="O1269" t="s">
        <v>14</v>
      </c>
    </row>
    <row r="1270" spans="1:15" x14ac:dyDescent="0.25">
      <c r="A1270">
        <v>1269</v>
      </c>
      <c r="B1270">
        <v>22</v>
      </c>
      <c r="C1270">
        <v>18</v>
      </c>
      <c r="D1270">
        <v>0</v>
      </c>
      <c r="E1270">
        <v>11</v>
      </c>
      <c r="F1270">
        <v>0</v>
      </c>
      <c r="G1270">
        <v>0</v>
      </c>
      <c r="H1270">
        <v>0</v>
      </c>
      <c r="I1270">
        <v>457.07763419999998</v>
      </c>
      <c r="J1270">
        <v>5298061</v>
      </c>
      <c r="K1270">
        <v>4742083</v>
      </c>
      <c r="L1270">
        <v>5246625</v>
      </c>
      <c r="M1270" t="s">
        <v>14</v>
      </c>
      <c r="N1270" t="s">
        <v>14</v>
      </c>
      <c r="O1270" t="s">
        <v>14</v>
      </c>
    </row>
    <row r="1271" spans="1:15" x14ac:dyDescent="0.25">
      <c r="A1271">
        <v>1270</v>
      </c>
      <c r="B1271">
        <v>22</v>
      </c>
      <c r="C1271">
        <v>18</v>
      </c>
      <c r="D1271">
        <v>0</v>
      </c>
      <c r="E1271">
        <v>12</v>
      </c>
      <c r="F1271">
        <v>0</v>
      </c>
      <c r="G1271">
        <v>0</v>
      </c>
      <c r="H1271">
        <v>0</v>
      </c>
      <c r="I1271">
        <v>473.07254879999999</v>
      </c>
      <c r="J1271">
        <v>5070898</v>
      </c>
      <c r="K1271">
        <v>5194294</v>
      </c>
      <c r="L1271">
        <v>4717305</v>
      </c>
      <c r="M1271" t="s">
        <v>14</v>
      </c>
      <c r="N1271" t="s">
        <v>14</v>
      </c>
      <c r="O1271" t="s">
        <v>14</v>
      </c>
    </row>
    <row r="1272" spans="1:15" x14ac:dyDescent="0.25">
      <c r="A1272">
        <v>1271</v>
      </c>
      <c r="B1272">
        <v>22</v>
      </c>
      <c r="C1272">
        <v>18</v>
      </c>
      <c r="D1272">
        <v>0</v>
      </c>
      <c r="E1272">
        <v>13</v>
      </c>
      <c r="F1272">
        <v>0</v>
      </c>
      <c r="G1272">
        <v>0</v>
      </c>
      <c r="H1272">
        <v>0</v>
      </c>
      <c r="I1272">
        <v>489.06746340000001</v>
      </c>
      <c r="J1272">
        <v>4717873</v>
      </c>
      <c r="K1272">
        <v>4680398</v>
      </c>
      <c r="L1272">
        <v>4266518</v>
      </c>
      <c r="M1272" t="s">
        <v>14</v>
      </c>
      <c r="N1272" t="s">
        <v>14</v>
      </c>
      <c r="O1272" t="s">
        <v>14</v>
      </c>
    </row>
    <row r="1273" spans="1:15" x14ac:dyDescent="0.25">
      <c r="A1273">
        <v>1272</v>
      </c>
      <c r="B1273">
        <v>22</v>
      </c>
      <c r="C1273">
        <v>18</v>
      </c>
      <c r="D1273">
        <v>0</v>
      </c>
      <c r="E1273">
        <v>14</v>
      </c>
      <c r="F1273">
        <v>0</v>
      </c>
      <c r="G1273">
        <v>0</v>
      </c>
      <c r="H1273">
        <v>0</v>
      </c>
      <c r="I1273">
        <v>505.06237800000002</v>
      </c>
      <c r="J1273">
        <v>4004967</v>
      </c>
      <c r="K1273">
        <v>2920547</v>
      </c>
      <c r="L1273">
        <v>3291898</v>
      </c>
      <c r="M1273" t="s">
        <v>14</v>
      </c>
      <c r="N1273" t="s">
        <v>14</v>
      </c>
      <c r="O1273" t="s">
        <v>14</v>
      </c>
    </row>
    <row r="1274" spans="1:15" x14ac:dyDescent="0.25">
      <c r="A1274">
        <v>1273</v>
      </c>
      <c r="B1274">
        <v>22</v>
      </c>
      <c r="C1274">
        <v>18</v>
      </c>
      <c r="D1274">
        <v>0</v>
      </c>
      <c r="E1274">
        <v>15</v>
      </c>
      <c r="F1274">
        <v>0</v>
      </c>
      <c r="G1274">
        <v>0</v>
      </c>
      <c r="H1274">
        <v>0</v>
      </c>
      <c r="I1274">
        <v>521.05729259999998</v>
      </c>
      <c r="J1274">
        <v>2870707</v>
      </c>
      <c r="K1274">
        <v>2548173</v>
      </c>
      <c r="L1274">
        <v>2274978</v>
      </c>
      <c r="M1274" t="s">
        <v>14</v>
      </c>
      <c r="N1274" t="s">
        <v>14</v>
      </c>
      <c r="O1274" t="s">
        <v>14</v>
      </c>
    </row>
    <row r="1275" spans="1:15" x14ac:dyDescent="0.25">
      <c r="A1275">
        <v>1274</v>
      </c>
      <c r="B1275">
        <v>22</v>
      </c>
      <c r="C1275">
        <v>20</v>
      </c>
      <c r="D1275">
        <v>0</v>
      </c>
      <c r="E1275">
        <v>7</v>
      </c>
      <c r="F1275">
        <v>0</v>
      </c>
      <c r="G1275">
        <v>0</v>
      </c>
      <c r="H1275">
        <v>0</v>
      </c>
      <c r="I1275">
        <v>395.11362580000002</v>
      </c>
      <c r="J1275">
        <v>2331157</v>
      </c>
      <c r="K1275">
        <v>2028745</v>
      </c>
      <c r="L1275">
        <v>2575497</v>
      </c>
      <c r="M1275" t="s">
        <v>14</v>
      </c>
      <c r="N1275" t="s">
        <v>14</v>
      </c>
      <c r="O1275" t="s">
        <v>14</v>
      </c>
    </row>
    <row r="1276" spans="1:15" x14ac:dyDescent="0.25">
      <c r="A1276">
        <v>1275</v>
      </c>
      <c r="B1276">
        <v>22</v>
      </c>
      <c r="C1276">
        <v>20</v>
      </c>
      <c r="D1276">
        <v>0</v>
      </c>
      <c r="E1276">
        <v>8</v>
      </c>
      <c r="F1276">
        <v>0</v>
      </c>
      <c r="G1276">
        <v>0</v>
      </c>
      <c r="H1276">
        <v>0</v>
      </c>
      <c r="I1276">
        <v>411.10854039999998</v>
      </c>
      <c r="J1276">
        <v>3802179</v>
      </c>
      <c r="K1276">
        <v>3306436</v>
      </c>
      <c r="L1276">
        <v>2936044</v>
      </c>
      <c r="M1276">
        <v>2183914</v>
      </c>
      <c r="N1276">
        <v>1693611</v>
      </c>
      <c r="O1276">
        <v>1952429</v>
      </c>
    </row>
    <row r="1277" spans="1:15" x14ac:dyDescent="0.25">
      <c r="A1277">
        <v>1276</v>
      </c>
      <c r="B1277">
        <v>22</v>
      </c>
      <c r="C1277">
        <v>20</v>
      </c>
      <c r="D1277">
        <v>0</v>
      </c>
      <c r="E1277">
        <v>9</v>
      </c>
      <c r="F1277">
        <v>0</v>
      </c>
      <c r="G1277">
        <v>0</v>
      </c>
      <c r="H1277">
        <v>0</v>
      </c>
      <c r="I1277">
        <v>427.103455</v>
      </c>
      <c r="J1277">
        <v>4321762</v>
      </c>
      <c r="K1277">
        <v>4222494</v>
      </c>
      <c r="L1277">
        <v>4667783</v>
      </c>
      <c r="M1277">
        <v>2569723</v>
      </c>
      <c r="N1277">
        <v>2104839</v>
      </c>
      <c r="O1277">
        <v>1941129</v>
      </c>
    </row>
    <row r="1278" spans="1:15" x14ac:dyDescent="0.25">
      <c r="A1278">
        <v>1277</v>
      </c>
      <c r="B1278">
        <v>22</v>
      </c>
      <c r="C1278">
        <v>20</v>
      </c>
      <c r="D1278">
        <v>0</v>
      </c>
      <c r="E1278">
        <v>10</v>
      </c>
      <c r="F1278">
        <v>0</v>
      </c>
      <c r="G1278">
        <v>0</v>
      </c>
      <c r="H1278">
        <v>0</v>
      </c>
      <c r="I1278">
        <v>443.09836960000001</v>
      </c>
      <c r="J1278">
        <v>5801530</v>
      </c>
      <c r="K1278">
        <v>4691693</v>
      </c>
      <c r="L1278">
        <v>4836341</v>
      </c>
      <c r="M1278">
        <v>2814835</v>
      </c>
      <c r="N1278">
        <v>2137296</v>
      </c>
      <c r="O1278">
        <v>2281996</v>
      </c>
    </row>
    <row r="1279" spans="1:15" x14ac:dyDescent="0.25">
      <c r="A1279">
        <v>1278</v>
      </c>
      <c r="B1279">
        <v>22</v>
      </c>
      <c r="C1279">
        <v>20</v>
      </c>
      <c r="D1279">
        <v>0</v>
      </c>
      <c r="E1279">
        <v>11</v>
      </c>
      <c r="F1279">
        <v>0</v>
      </c>
      <c r="G1279">
        <v>0</v>
      </c>
      <c r="H1279">
        <v>0</v>
      </c>
      <c r="I1279">
        <v>459.09328420000003</v>
      </c>
      <c r="J1279">
        <v>6162131</v>
      </c>
      <c r="K1279">
        <v>6073194</v>
      </c>
      <c r="L1279">
        <v>6146556</v>
      </c>
      <c r="M1279">
        <v>2590543</v>
      </c>
      <c r="N1279">
        <v>1880486</v>
      </c>
      <c r="O1279">
        <v>2170573</v>
      </c>
    </row>
    <row r="1280" spans="1:15" x14ac:dyDescent="0.25">
      <c r="A1280">
        <v>1279</v>
      </c>
      <c r="B1280">
        <v>22</v>
      </c>
      <c r="C1280">
        <v>20</v>
      </c>
      <c r="D1280">
        <v>0</v>
      </c>
      <c r="E1280">
        <v>12</v>
      </c>
      <c r="F1280">
        <v>0</v>
      </c>
      <c r="G1280">
        <v>0</v>
      </c>
      <c r="H1280">
        <v>0</v>
      </c>
      <c r="I1280">
        <v>475.08819879999999</v>
      </c>
      <c r="J1280">
        <v>6530080</v>
      </c>
      <c r="K1280">
        <v>5966385</v>
      </c>
      <c r="L1280">
        <v>5461690</v>
      </c>
      <c r="M1280" t="s">
        <v>14</v>
      </c>
      <c r="N1280" t="s">
        <v>14</v>
      </c>
      <c r="O1280" t="s">
        <v>14</v>
      </c>
    </row>
    <row r="1281" spans="1:15" x14ac:dyDescent="0.25">
      <c r="A1281">
        <v>1280</v>
      </c>
      <c r="B1281">
        <v>22</v>
      </c>
      <c r="C1281">
        <v>20</v>
      </c>
      <c r="D1281">
        <v>0</v>
      </c>
      <c r="E1281">
        <v>13</v>
      </c>
      <c r="F1281">
        <v>0</v>
      </c>
      <c r="G1281">
        <v>0</v>
      </c>
      <c r="H1281">
        <v>0</v>
      </c>
      <c r="I1281">
        <v>491.0831134</v>
      </c>
      <c r="J1281">
        <v>5057925</v>
      </c>
      <c r="K1281">
        <v>4937465</v>
      </c>
      <c r="L1281">
        <v>4216351</v>
      </c>
      <c r="M1281" t="s">
        <v>14</v>
      </c>
      <c r="N1281" t="s">
        <v>14</v>
      </c>
      <c r="O1281" t="s">
        <v>14</v>
      </c>
    </row>
    <row r="1282" spans="1:15" x14ac:dyDescent="0.25">
      <c r="A1282">
        <v>1281</v>
      </c>
      <c r="B1282">
        <v>22</v>
      </c>
      <c r="C1282">
        <v>20</v>
      </c>
      <c r="D1282">
        <v>0</v>
      </c>
      <c r="E1282">
        <v>14</v>
      </c>
      <c r="F1282">
        <v>0</v>
      </c>
      <c r="G1282">
        <v>0</v>
      </c>
      <c r="H1282">
        <v>0</v>
      </c>
      <c r="I1282">
        <v>507.07802800000002</v>
      </c>
      <c r="J1282">
        <v>4186332</v>
      </c>
      <c r="K1282">
        <v>4282521</v>
      </c>
      <c r="L1282">
        <v>3526442</v>
      </c>
      <c r="M1282" t="s">
        <v>14</v>
      </c>
      <c r="N1282" t="s">
        <v>14</v>
      </c>
      <c r="O1282" t="s">
        <v>14</v>
      </c>
    </row>
    <row r="1283" spans="1:15" x14ac:dyDescent="0.25">
      <c r="A1283">
        <v>1282</v>
      </c>
      <c r="B1283">
        <v>22</v>
      </c>
      <c r="C1283">
        <v>20</v>
      </c>
      <c r="D1283">
        <v>0</v>
      </c>
      <c r="E1283">
        <v>15</v>
      </c>
      <c r="F1283">
        <v>0</v>
      </c>
      <c r="G1283">
        <v>0</v>
      </c>
      <c r="H1283">
        <v>0</v>
      </c>
      <c r="I1283">
        <v>523.07294260000003</v>
      </c>
      <c r="J1283">
        <v>2828295</v>
      </c>
      <c r="K1283">
        <v>2648042</v>
      </c>
      <c r="L1283">
        <v>2207449</v>
      </c>
      <c r="M1283" t="s">
        <v>14</v>
      </c>
      <c r="N1283" t="s">
        <v>14</v>
      </c>
      <c r="O1283" t="s">
        <v>14</v>
      </c>
    </row>
    <row r="1284" spans="1:15" x14ac:dyDescent="0.25">
      <c r="A1284">
        <v>1283</v>
      </c>
      <c r="B1284">
        <v>22</v>
      </c>
      <c r="C1284">
        <v>22</v>
      </c>
      <c r="D1284">
        <v>0</v>
      </c>
      <c r="E1284">
        <v>7</v>
      </c>
      <c r="F1284">
        <v>0</v>
      </c>
      <c r="G1284">
        <v>0</v>
      </c>
      <c r="H1284">
        <v>0</v>
      </c>
      <c r="I1284">
        <v>397.12927580000002</v>
      </c>
      <c r="J1284">
        <v>3261898</v>
      </c>
      <c r="K1284">
        <v>3137558</v>
      </c>
      <c r="L1284">
        <v>3431382</v>
      </c>
      <c r="M1284">
        <v>2225593</v>
      </c>
      <c r="N1284">
        <v>2303913</v>
      </c>
      <c r="O1284">
        <v>2685483</v>
      </c>
    </row>
    <row r="1285" spans="1:15" x14ac:dyDescent="0.25">
      <c r="A1285">
        <v>1284</v>
      </c>
      <c r="B1285">
        <v>22</v>
      </c>
      <c r="C1285">
        <v>22</v>
      </c>
      <c r="D1285">
        <v>0</v>
      </c>
      <c r="E1285">
        <v>8</v>
      </c>
      <c r="F1285">
        <v>0</v>
      </c>
      <c r="G1285">
        <v>0</v>
      </c>
      <c r="H1285">
        <v>0</v>
      </c>
      <c r="I1285">
        <v>413.12419039999997</v>
      </c>
      <c r="J1285">
        <v>4857969</v>
      </c>
      <c r="K1285">
        <v>4604446</v>
      </c>
      <c r="L1285">
        <v>4497179</v>
      </c>
      <c r="M1285">
        <v>3534114</v>
      </c>
      <c r="N1285">
        <v>3142665</v>
      </c>
      <c r="O1285">
        <v>3115936</v>
      </c>
    </row>
    <row r="1286" spans="1:15" x14ac:dyDescent="0.25">
      <c r="A1286">
        <v>1285</v>
      </c>
      <c r="B1286">
        <v>22</v>
      </c>
      <c r="C1286">
        <v>22</v>
      </c>
      <c r="D1286">
        <v>0</v>
      </c>
      <c r="E1286">
        <v>9</v>
      </c>
      <c r="F1286">
        <v>0</v>
      </c>
      <c r="G1286">
        <v>0</v>
      </c>
      <c r="H1286">
        <v>0</v>
      </c>
      <c r="I1286">
        <v>429.11910499999999</v>
      </c>
      <c r="J1286">
        <v>6055192</v>
      </c>
      <c r="K1286">
        <v>6347224</v>
      </c>
      <c r="L1286">
        <v>5943546</v>
      </c>
      <c r="M1286">
        <v>4192135</v>
      </c>
      <c r="N1286">
        <v>3305406</v>
      </c>
      <c r="O1286">
        <v>3118542</v>
      </c>
    </row>
    <row r="1287" spans="1:15" x14ac:dyDescent="0.25">
      <c r="A1287">
        <v>1286</v>
      </c>
      <c r="B1287">
        <v>22</v>
      </c>
      <c r="C1287">
        <v>22</v>
      </c>
      <c r="D1287">
        <v>0</v>
      </c>
      <c r="E1287">
        <v>10</v>
      </c>
      <c r="F1287">
        <v>0</v>
      </c>
      <c r="G1287">
        <v>0</v>
      </c>
      <c r="H1287">
        <v>0</v>
      </c>
      <c r="I1287">
        <v>445.11401960000001</v>
      </c>
      <c r="J1287">
        <v>7253291</v>
      </c>
      <c r="K1287">
        <v>6532719</v>
      </c>
      <c r="L1287">
        <v>6590246</v>
      </c>
      <c r="M1287">
        <v>3874515</v>
      </c>
      <c r="N1287">
        <v>3733590</v>
      </c>
      <c r="O1287">
        <v>3587385</v>
      </c>
    </row>
    <row r="1288" spans="1:15" x14ac:dyDescent="0.25">
      <c r="A1288">
        <v>1287</v>
      </c>
      <c r="B1288">
        <v>22</v>
      </c>
      <c r="C1288">
        <v>22</v>
      </c>
      <c r="D1288">
        <v>0</v>
      </c>
      <c r="E1288">
        <v>11</v>
      </c>
      <c r="F1288">
        <v>0</v>
      </c>
      <c r="G1288">
        <v>0</v>
      </c>
      <c r="H1288">
        <v>0</v>
      </c>
      <c r="I1288">
        <v>461.10893420000002</v>
      </c>
      <c r="J1288">
        <v>7407151</v>
      </c>
      <c r="K1288">
        <v>7041820</v>
      </c>
      <c r="L1288">
        <v>7024997</v>
      </c>
      <c r="M1288">
        <v>2463492</v>
      </c>
      <c r="N1288">
        <v>2793839</v>
      </c>
      <c r="O1288">
        <v>2721909</v>
      </c>
    </row>
    <row r="1289" spans="1:15" x14ac:dyDescent="0.25">
      <c r="A1289">
        <v>1288</v>
      </c>
      <c r="B1289">
        <v>22</v>
      </c>
      <c r="C1289">
        <v>22</v>
      </c>
      <c r="D1289">
        <v>0</v>
      </c>
      <c r="E1289">
        <v>12</v>
      </c>
      <c r="F1289">
        <v>0</v>
      </c>
      <c r="G1289">
        <v>0</v>
      </c>
      <c r="H1289">
        <v>0</v>
      </c>
      <c r="I1289">
        <v>477.10384879999998</v>
      </c>
      <c r="J1289">
        <v>6882335</v>
      </c>
      <c r="K1289">
        <v>6238772</v>
      </c>
      <c r="L1289">
        <v>6022791</v>
      </c>
      <c r="M1289" t="s">
        <v>14</v>
      </c>
      <c r="N1289" t="s">
        <v>14</v>
      </c>
      <c r="O1289" t="s">
        <v>14</v>
      </c>
    </row>
    <row r="1290" spans="1:15" x14ac:dyDescent="0.25">
      <c r="A1290">
        <v>1289</v>
      </c>
      <c r="B1290">
        <v>22</v>
      </c>
      <c r="C1290">
        <v>22</v>
      </c>
      <c r="D1290">
        <v>0</v>
      </c>
      <c r="E1290">
        <v>13</v>
      </c>
      <c r="F1290">
        <v>0</v>
      </c>
      <c r="G1290">
        <v>0</v>
      </c>
      <c r="H1290">
        <v>0</v>
      </c>
      <c r="I1290">
        <v>493.0987634</v>
      </c>
      <c r="J1290">
        <v>5033440</v>
      </c>
      <c r="K1290">
        <v>4716328</v>
      </c>
      <c r="L1290">
        <v>4969007</v>
      </c>
      <c r="M1290" t="s">
        <v>14</v>
      </c>
      <c r="N1290" t="s">
        <v>14</v>
      </c>
      <c r="O1290" t="s">
        <v>14</v>
      </c>
    </row>
    <row r="1291" spans="1:15" x14ac:dyDescent="0.25">
      <c r="A1291">
        <v>1290</v>
      </c>
      <c r="B1291">
        <v>22</v>
      </c>
      <c r="C1291">
        <v>22</v>
      </c>
      <c r="D1291">
        <v>0</v>
      </c>
      <c r="E1291">
        <v>14</v>
      </c>
      <c r="F1291">
        <v>0</v>
      </c>
      <c r="G1291">
        <v>0</v>
      </c>
      <c r="H1291">
        <v>0</v>
      </c>
      <c r="I1291">
        <v>509.09367800000001</v>
      </c>
      <c r="J1291">
        <v>3874127</v>
      </c>
      <c r="K1291">
        <v>3198158</v>
      </c>
      <c r="L1291">
        <v>3321692</v>
      </c>
      <c r="M1291" t="s">
        <v>14</v>
      </c>
      <c r="N1291" t="s">
        <v>14</v>
      </c>
      <c r="O1291" t="s">
        <v>14</v>
      </c>
    </row>
    <row r="1292" spans="1:15" x14ac:dyDescent="0.25">
      <c r="A1292">
        <v>1291</v>
      </c>
      <c r="B1292">
        <v>22</v>
      </c>
      <c r="C1292">
        <v>22</v>
      </c>
      <c r="D1292">
        <v>0</v>
      </c>
      <c r="E1292">
        <v>15</v>
      </c>
      <c r="F1292">
        <v>0</v>
      </c>
      <c r="G1292">
        <v>0</v>
      </c>
      <c r="H1292">
        <v>0</v>
      </c>
      <c r="I1292">
        <v>525.08859259999997</v>
      </c>
      <c r="J1292">
        <v>2166868</v>
      </c>
      <c r="K1292">
        <v>1978883</v>
      </c>
      <c r="L1292">
        <v>2201871</v>
      </c>
      <c r="M1292" t="s">
        <v>14</v>
      </c>
      <c r="N1292" t="s">
        <v>14</v>
      </c>
      <c r="O1292" t="s">
        <v>14</v>
      </c>
    </row>
    <row r="1293" spans="1:15" x14ac:dyDescent="0.25">
      <c r="A1293">
        <v>1292</v>
      </c>
      <c r="B1293">
        <v>22</v>
      </c>
      <c r="C1293">
        <v>24</v>
      </c>
      <c r="D1293">
        <v>0</v>
      </c>
      <c r="E1293">
        <v>6</v>
      </c>
      <c r="F1293">
        <v>0</v>
      </c>
      <c r="G1293">
        <v>0</v>
      </c>
      <c r="H1293">
        <v>0</v>
      </c>
      <c r="I1293">
        <v>383.15001119999999</v>
      </c>
      <c r="J1293">
        <v>2131432</v>
      </c>
      <c r="K1293">
        <v>2671899</v>
      </c>
      <c r="L1293">
        <v>2325633</v>
      </c>
      <c r="M1293">
        <v>2070633</v>
      </c>
      <c r="N1293">
        <v>2644475</v>
      </c>
      <c r="O1293">
        <v>2477599</v>
      </c>
    </row>
    <row r="1294" spans="1:15" x14ac:dyDescent="0.25">
      <c r="A1294">
        <v>1293</v>
      </c>
      <c r="B1294">
        <v>22</v>
      </c>
      <c r="C1294">
        <v>24</v>
      </c>
      <c r="D1294">
        <v>0</v>
      </c>
      <c r="E1294">
        <v>7</v>
      </c>
      <c r="F1294">
        <v>0</v>
      </c>
      <c r="G1294">
        <v>0</v>
      </c>
      <c r="H1294">
        <v>0</v>
      </c>
      <c r="I1294">
        <v>399.14492580000001</v>
      </c>
      <c r="J1294">
        <v>5011280</v>
      </c>
      <c r="K1294">
        <v>4959558</v>
      </c>
      <c r="L1294">
        <v>4677376</v>
      </c>
      <c r="M1294">
        <v>4384996</v>
      </c>
      <c r="N1294">
        <v>4705004</v>
      </c>
      <c r="O1294">
        <v>4609311</v>
      </c>
    </row>
    <row r="1295" spans="1:15" x14ac:dyDescent="0.25">
      <c r="A1295">
        <v>1294</v>
      </c>
      <c r="B1295">
        <v>22</v>
      </c>
      <c r="C1295">
        <v>24</v>
      </c>
      <c r="D1295">
        <v>0</v>
      </c>
      <c r="E1295">
        <v>8</v>
      </c>
      <c r="F1295">
        <v>0</v>
      </c>
      <c r="G1295">
        <v>0</v>
      </c>
      <c r="H1295">
        <v>0</v>
      </c>
      <c r="I1295">
        <v>415.13984040000003</v>
      </c>
      <c r="J1295">
        <v>6690934</v>
      </c>
      <c r="K1295">
        <v>7285341</v>
      </c>
      <c r="L1295">
        <v>6219564</v>
      </c>
      <c r="M1295">
        <v>5409085</v>
      </c>
      <c r="N1295">
        <v>5882955</v>
      </c>
      <c r="O1295">
        <v>5271412</v>
      </c>
    </row>
    <row r="1296" spans="1:15" x14ac:dyDescent="0.25">
      <c r="A1296">
        <v>1295</v>
      </c>
      <c r="B1296">
        <v>22</v>
      </c>
      <c r="C1296">
        <v>24</v>
      </c>
      <c r="D1296">
        <v>0</v>
      </c>
      <c r="E1296">
        <v>9</v>
      </c>
      <c r="F1296">
        <v>0</v>
      </c>
      <c r="G1296">
        <v>0</v>
      </c>
      <c r="H1296">
        <v>0</v>
      </c>
      <c r="I1296">
        <v>431.13475499999998</v>
      </c>
      <c r="J1296">
        <v>8102972</v>
      </c>
      <c r="K1296">
        <v>7491973</v>
      </c>
      <c r="L1296">
        <v>6825054</v>
      </c>
      <c r="M1296">
        <v>6570758</v>
      </c>
      <c r="N1296">
        <v>6311785</v>
      </c>
      <c r="O1296">
        <v>5587721</v>
      </c>
    </row>
    <row r="1297" spans="1:15" x14ac:dyDescent="0.25">
      <c r="A1297">
        <v>1296</v>
      </c>
      <c r="B1297">
        <v>22</v>
      </c>
      <c r="C1297">
        <v>24</v>
      </c>
      <c r="D1297">
        <v>0</v>
      </c>
      <c r="E1297">
        <v>10</v>
      </c>
      <c r="F1297">
        <v>0</v>
      </c>
      <c r="G1297">
        <v>0</v>
      </c>
      <c r="H1297">
        <v>0</v>
      </c>
      <c r="I1297">
        <v>447.1296696</v>
      </c>
      <c r="J1297">
        <v>8420383</v>
      </c>
      <c r="K1297">
        <v>8515058</v>
      </c>
      <c r="L1297">
        <v>7765591</v>
      </c>
      <c r="M1297">
        <v>4681270</v>
      </c>
      <c r="N1297">
        <v>5245918</v>
      </c>
      <c r="O1297">
        <v>4400237</v>
      </c>
    </row>
    <row r="1298" spans="1:15" x14ac:dyDescent="0.25">
      <c r="A1298">
        <v>1297</v>
      </c>
      <c r="B1298">
        <v>22</v>
      </c>
      <c r="C1298">
        <v>24</v>
      </c>
      <c r="D1298">
        <v>0</v>
      </c>
      <c r="E1298">
        <v>11</v>
      </c>
      <c r="F1298">
        <v>0</v>
      </c>
      <c r="G1298">
        <v>0</v>
      </c>
      <c r="H1298">
        <v>0</v>
      </c>
      <c r="I1298">
        <v>463.12458420000002</v>
      </c>
      <c r="J1298">
        <v>8682916</v>
      </c>
      <c r="K1298">
        <v>7793370</v>
      </c>
      <c r="L1298">
        <v>7153884</v>
      </c>
      <c r="M1298">
        <v>4244171</v>
      </c>
      <c r="N1298">
        <v>3583303</v>
      </c>
      <c r="O1298">
        <v>3427382</v>
      </c>
    </row>
    <row r="1299" spans="1:15" x14ac:dyDescent="0.25">
      <c r="A1299">
        <v>1298</v>
      </c>
      <c r="B1299">
        <v>22</v>
      </c>
      <c r="C1299">
        <v>24</v>
      </c>
      <c r="D1299">
        <v>0</v>
      </c>
      <c r="E1299">
        <v>12</v>
      </c>
      <c r="F1299">
        <v>0</v>
      </c>
      <c r="G1299">
        <v>0</v>
      </c>
      <c r="H1299">
        <v>0</v>
      </c>
      <c r="I1299">
        <v>479.11949879999997</v>
      </c>
      <c r="J1299">
        <v>6237229</v>
      </c>
      <c r="K1299">
        <v>6406719</v>
      </c>
      <c r="L1299">
        <v>6039133</v>
      </c>
      <c r="M1299">
        <v>2837781</v>
      </c>
      <c r="N1299">
        <v>2043843</v>
      </c>
      <c r="O1299">
        <v>2167020</v>
      </c>
    </row>
    <row r="1300" spans="1:15" x14ac:dyDescent="0.25">
      <c r="A1300">
        <v>1299</v>
      </c>
      <c r="B1300">
        <v>22</v>
      </c>
      <c r="C1300">
        <v>24</v>
      </c>
      <c r="D1300">
        <v>0</v>
      </c>
      <c r="E1300">
        <v>13</v>
      </c>
      <c r="F1300">
        <v>0</v>
      </c>
      <c r="G1300">
        <v>0</v>
      </c>
      <c r="H1300">
        <v>0</v>
      </c>
      <c r="I1300">
        <v>495.11441339999999</v>
      </c>
      <c r="J1300">
        <v>5087811</v>
      </c>
      <c r="K1300">
        <v>4386649</v>
      </c>
      <c r="L1300">
        <v>4362821</v>
      </c>
      <c r="M1300" t="s">
        <v>14</v>
      </c>
      <c r="N1300" t="s">
        <v>14</v>
      </c>
      <c r="O1300" t="s">
        <v>14</v>
      </c>
    </row>
    <row r="1301" spans="1:15" x14ac:dyDescent="0.25">
      <c r="A1301">
        <v>1300</v>
      </c>
      <c r="B1301">
        <v>22</v>
      </c>
      <c r="C1301">
        <v>24</v>
      </c>
      <c r="D1301">
        <v>0</v>
      </c>
      <c r="E1301">
        <v>14</v>
      </c>
      <c r="F1301">
        <v>0</v>
      </c>
      <c r="G1301">
        <v>0</v>
      </c>
      <c r="H1301">
        <v>0</v>
      </c>
      <c r="I1301">
        <v>511.109328</v>
      </c>
      <c r="J1301">
        <v>3273153</v>
      </c>
      <c r="K1301">
        <v>2920192</v>
      </c>
      <c r="L1301">
        <v>2285457</v>
      </c>
      <c r="M1301" t="s">
        <v>14</v>
      </c>
      <c r="N1301" t="s">
        <v>14</v>
      </c>
      <c r="O1301" t="s">
        <v>14</v>
      </c>
    </row>
    <row r="1302" spans="1:15" x14ac:dyDescent="0.25">
      <c r="A1302">
        <v>1301</v>
      </c>
      <c r="B1302">
        <v>22</v>
      </c>
      <c r="C1302">
        <v>24</v>
      </c>
      <c r="D1302">
        <v>0</v>
      </c>
      <c r="E1302">
        <v>15</v>
      </c>
      <c r="F1302">
        <v>0</v>
      </c>
      <c r="G1302">
        <v>0</v>
      </c>
      <c r="H1302">
        <v>0</v>
      </c>
      <c r="I1302">
        <v>527.10424260000002</v>
      </c>
      <c r="J1302">
        <v>2386586</v>
      </c>
      <c r="K1302">
        <v>2526743</v>
      </c>
      <c r="L1302">
        <v>1744196</v>
      </c>
      <c r="M1302" t="s">
        <v>14</v>
      </c>
      <c r="N1302" t="s">
        <v>14</v>
      </c>
      <c r="O1302" t="s">
        <v>14</v>
      </c>
    </row>
    <row r="1303" spans="1:15" x14ac:dyDescent="0.25">
      <c r="A1303">
        <v>1302</v>
      </c>
      <c r="B1303">
        <v>22</v>
      </c>
      <c r="C1303">
        <v>26</v>
      </c>
      <c r="D1303">
        <v>0</v>
      </c>
      <c r="E1303">
        <v>5</v>
      </c>
      <c r="F1303">
        <v>0</v>
      </c>
      <c r="G1303">
        <v>0</v>
      </c>
      <c r="H1303">
        <v>0</v>
      </c>
      <c r="I1303">
        <v>369.17074659999997</v>
      </c>
      <c r="J1303">
        <v>1928522</v>
      </c>
      <c r="K1303">
        <v>1618661</v>
      </c>
      <c r="L1303">
        <v>2244946</v>
      </c>
      <c r="M1303">
        <v>2546997</v>
      </c>
      <c r="N1303">
        <v>2643678</v>
      </c>
      <c r="O1303">
        <v>2339801</v>
      </c>
    </row>
    <row r="1304" spans="1:15" x14ac:dyDescent="0.25">
      <c r="A1304">
        <v>1303</v>
      </c>
      <c r="B1304">
        <v>22</v>
      </c>
      <c r="C1304">
        <v>26</v>
      </c>
      <c r="D1304">
        <v>0</v>
      </c>
      <c r="E1304">
        <v>6</v>
      </c>
      <c r="F1304">
        <v>0</v>
      </c>
      <c r="G1304">
        <v>0</v>
      </c>
      <c r="H1304">
        <v>0</v>
      </c>
      <c r="I1304">
        <v>385.16566119999999</v>
      </c>
      <c r="J1304">
        <v>4004208</v>
      </c>
      <c r="K1304">
        <v>3960561</v>
      </c>
      <c r="L1304">
        <v>3725424</v>
      </c>
      <c r="M1304">
        <v>5390934</v>
      </c>
      <c r="N1304">
        <v>5815279</v>
      </c>
      <c r="O1304">
        <v>5106659</v>
      </c>
    </row>
    <row r="1305" spans="1:15" x14ac:dyDescent="0.25">
      <c r="A1305">
        <v>1304</v>
      </c>
      <c r="B1305">
        <v>22</v>
      </c>
      <c r="C1305">
        <v>26</v>
      </c>
      <c r="D1305">
        <v>0</v>
      </c>
      <c r="E1305">
        <v>7</v>
      </c>
      <c r="F1305">
        <v>0</v>
      </c>
      <c r="G1305">
        <v>0</v>
      </c>
      <c r="H1305">
        <v>0</v>
      </c>
      <c r="I1305">
        <v>401.1605758</v>
      </c>
      <c r="J1305">
        <v>7789734</v>
      </c>
      <c r="K1305">
        <v>7669335</v>
      </c>
      <c r="L1305">
        <v>7566343</v>
      </c>
      <c r="M1305">
        <v>9056748</v>
      </c>
      <c r="N1305">
        <v>10457102</v>
      </c>
      <c r="O1305">
        <v>8623598</v>
      </c>
    </row>
    <row r="1306" spans="1:15" x14ac:dyDescent="0.25">
      <c r="A1306">
        <v>1305</v>
      </c>
      <c r="B1306">
        <v>22</v>
      </c>
      <c r="C1306">
        <v>26</v>
      </c>
      <c r="D1306">
        <v>0</v>
      </c>
      <c r="E1306">
        <v>8</v>
      </c>
      <c r="F1306">
        <v>0</v>
      </c>
      <c r="G1306">
        <v>0</v>
      </c>
      <c r="H1306">
        <v>0</v>
      </c>
      <c r="I1306">
        <v>417.15549040000002</v>
      </c>
      <c r="J1306">
        <v>9599061</v>
      </c>
      <c r="K1306">
        <v>9222789</v>
      </c>
      <c r="L1306">
        <v>9514784</v>
      </c>
      <c r="M1306">
        <v>10485053</v>
      </c>
      <c r="N1306">
        <v>10800244</v>
      </c>
      <c r="O1306">
        <v>8722220</v>
      </c>
    </row>
    <row r="1307" spans="1:15" x14ac:dyDescent="0.25">
      <c r="A1307">
        <v>1306</v>
      </c>
      <c r="B1307">
        <v>22</v>
      </c>
      <c r="C1307">
        <v>26</v>
      </c>
      <c r="D1307">
        <v>0</v>
      </c>
      <c r="E1307">
        <v>9</v>
      </c>
      <c r="F1307">
        <v>0</v>
      </c>
      <c r="G1307">
        <v>0</v>
      </c>
      <c r="H1307">
        <v>0</v>
      </c>
      <c r="I1307">
        <v>433.15040499999998</v>
      </c>
      <c r="J1307">
        <v>9997135</v>
      </c>
      <c r="K1307">
        <v>9261351</v>
      </c>
      <c r="L1307">
        <v>8758197</v>
      </c>
      <c r="M1307">
        <v>9337466</v>
      </c>
      <c r="N1307">
        <v>8932105</v>
      </c>
      <c r="O1307">
        <v>8702522</v>
      </c>
    </row>
    <row r="1308" spans="1:15" x14ac:dyDescent="0.25">
      <c r="A1308">
        <v>1307</v>
      </c>
      <c r="B1308">
        <v>22</v>
      </c>
      <c r="C1308">
        <v>26</v>
      </c>
      <c r="D1308">
        <v>0</v>
      </c>
      <c r="E1308">
        <v>10</v>
      </c>
      <c r="F1308">
        <v>0</v>
      </c>
      <c r="G1308">
        <v>0</v>
      </c>
      <c r="H1308">
        <v>0</v>
      </c>
      <c r="I1308">
        <v>449.14531959999999</v>
      </c>
      <c r="J1308">
        <v>8612634</v>
      </c>
      <c r="K1308">
        <v>8127862</v>
      </c>
      <c r="L1308">
        <v>8220043</v>
      </c>
      <c r="M1308">
        <v>6999455</v>
      </c>
      <c r="N1308">
        <v>6342506</v>
      </c>
      <c r="O1308">
        <v>6591404</v>
      </c>
    </row>
    <row r="1309" spans="1:15" x14ac:dyDescent="0.25">
      <c r="A1309">
        <v>1308</v>
      </c>
      <c r="B1309">
        <v>22</v>
      </c>
      <c r="C1309">
        <v>26</v>
      </c>
      <c r="D1309">
        <v>0</v>
      </c>
      <c r="E1309">
        <v>11</v>
      </c>
      <c r="F1309">
        <v>0</v>
      </c>
      <c r="G1309">
        <v>0</v>
      </c>
      <c r="H1309">
        <v>0</v>
      </c>
      <c r="I1309">
        <v>465.14023420000001</v>
      </c>
      <c r="J1309">
        <v>8822064</v>
      </c>
      <c r="K1309">
        <v>8207013</v>
      </c>
      <c r="L1309">
        <v>8271969</v>
      </c>
      <c r="M1309">
        <v>5349027</v>
      </c>
      <c r="N1309">
        <v>4897070</v>
      </c>
      <c r="O1309">
        <v>4708365</v>
      </c>
    </row>
    <row r="1310" spans="1:15" x14ac:dyDescent="0.25">
      <c r="A1310">
        <v>1309</v>
      </c>
      <c r="B1310">
        <v>22</v>
      </c>
      <c r="C1310">
        <v>26</v>
      </c>
      <c r="D1310">
        <v>0</v>
      </c>
      <c r="E1310">
        <v>12</v>
      </c>
      <c r="F1310">
        <v>0</v>
      </c>
      <c r="G1310">
        <v>0</v>
      </c>
      <c r="H1310">
        <v>0</v>
      </c>
      <c r="I1310">
        <v>481.13514880000002</v>
      </c>
      <c r="J1310">
        <v>6173770</v>
      </c>
      <c r="K1310">
        <v>5332561</v>
      </c>
      <c r="L1310">
        <v>5679678</v>
      </c>
      <c r="M1310">
        <v>3483474</v>
      </c>
      <c r="N1310">
        <v>2227197</v>
      </c>
      <c r="O1310">
        <v>2504005</v>
      </c>
    </row>
    <row r="1311" spans="1:15" x14ac:dyDescent="0.25">
      <c r="A1311">
        <v>1310</v>
      </c>
      <c r="B1311">
        <v>22</v>
      </c>
      <c r="C1311">
        <v>26</v>
      </c>
      <c r="D1311">
        <v>0</v>
      </c>
      <c r="E1311">
        <v>13</v>
      </c>
      <c r="F1311">
        <v>0</v>
      </c>
      <c r="G1311">
        <v>0</v>
      </c>
      <c r="H1311">
        <v>0</v>
      </c>
      <c r="I1311">
        <v>497.13006339999998</v>
      </c>
      <c r="J1311">
        <v>4108971</v>
      </c>
      <c r="K1311">
        <v>3889037</v>
      </c>
      <c r="L1311">
        <v>3442272</v>
      </c>
      <c r="M1311" t="s">
        <v>14</v>
      </c>
      <c r="N1311" t="s">
        <v>14</v>
      </c>
      <c r="O1311" t="s">
        <v>14</v>
      </c>
    </row>
    <row r="1312" spans="1:15" x14ac:dyDescent="0.25">
      <c r="A1312">
        <v>1311</v>
      </c>
      <c r="B1312">
        <v>22</v>
      </c>
      <c r="C1312">
        <v>26</v>
      </c>
      <c r="D1312">
        <v>0</v>
      </c>
      <c r="E1312">
        <v>14</v>
      </c>
      <c r="F1312">
        <v>0</v>
      </c>
      <c r="G1312">
        <v>0</v>
      </c>
      <c r="H1312">
        <v>0</v>
      </c>
      <c r="I1312">
        <v>513.12497800000006</v>
      </c>
      <c r="J1312">
        <v>2345520</v>
      </c>
      <c r="K1312">
        <v>2135857</v>
      </c>
      <c r="L1312">
        <v>2195911</v>
      </c>
      <c r="M1312" t="s">
        <v>14</v>
      </c>
      <c r="N1312" t="s">
        <v>14</v>
      </c>
      <c r="O1312" t="s">
        <v>14</v>
      </c>
    </row>
    <row r="1313" spans="1:15" x14ac:dyDescent="0.25">
      <c r="A1313">
        <v>1312</v>
      </c>
      <c r="B1313">
        <v>22</v>
      </c>
      <c r="C1313">
        <v>28</v>
      </c>
      <c r="D1313">
        <v>0</v>
      </c>
      <c r="E1313">
        <v>5</v>
      </c>
      <c r="F1313">
        <v>0</v>
      </c>
      <c r="G1313">
        <v>0</v>
      </c>
      <c r="H1313">
        <v>0</v>
      </c>
      <c r="I1313">
        <v>371.18639660000002</v>
      </c>
      <c r="J1313">
        <v>3219011</v>
      </c>
      <c r="K1313">
        <v>2338063</v>
      </c>
      <c r="L1313">
        <v>2893735</v>
      </c>
      <c r="M1313">
        <v>3853197</v>
      </c>
      <c r="N1313">
        <v>4447531</v>
      </c>
      <c r="O1313">
        <v>4078098</v>
      </c>
    </row>
    <row r="1314" spans="1:15" x14ac:dyDescent="0.25">
      <c r="A1314">
        <v>1313</v>
      </c>
      <c r="B1314">
        <v>22</v>
      </c>
      <c r="C1314">
        <v>28</v>
      </c>
      <c r="D1314">
        <v>0</v>
      </c>
      <c r="E1314">
        <v>6</v>
      </c>
      <c r="F1314">
        <v>0</v>
      </c>
      <c r="G1314">
        <v>0</v>
      </c>
      <c r="H1314">
        <v>0</v>
      </c>
      <c r="I1314">
        <v>387.18131119999998</v>
      </c>
      <c r="J1314">
        <v>5672923</v>
      </c>
      <c r="K1314">
        <v>5639348</v>
      </c>
      <c r="L1314">
        <v>5985864</v>
      </c>
      <c r="M1314">
        <v>9003053</v>
      </c>
      <c r="N1314">
        <v>10466767</v>
      </c>
      <c r="O1314">
        <v>7721360</v>
      </c>
    </row>
    <row r="1315" spans="1:15" x14ac:dyDescent="0.25">
      <c r="A1315">
        <v>1314</v>
      </c>
      <c r="B1315">
        <v>22</v>
      </c>
      <c r="C1315">
        <v>28</v>
      </c>
      <c r="D1315">
        <v>0</v>
      </c>
      <c r="E1315">
        <v>7</v>
      </c>
      <c r="F1315">
        <v>0</v>
      </c>
      <c r="G1315">
        <v>0</v>
      </c>
      <c r="H1315">
        <v>0</v>
      </c>
      <c r="I1315">
        <v>403.1762258</v>
      </c>
      <c r="J1315">
        <v>10091975</v>
      </c>
      <c r="K1315">
        <v>10186568</v>
      </c>
      <c r="L1315">
        <v>10321127</v>
      </c>
      <c r="M1315">
        <v>14041808</v>
      </c>
      <c r="N1315">
        <v>15446285</v>
      </c>
      <c r="O1315">
        <v>13979285</v>
      </c>
    </row>
    <row r="1316" spans="1:15" x14ac:dyDescent="0.25">
      <c r="A1316">
        <v>1315</v>
      </c>
      <c r="B1316">
        <v>22</v>
      </c>
      <c r="C1316">
        <v>28</v>
      </c>
      <c r="D1316">
        <v>0</v>
      </c>
      <c r="E1316">
        <v>8</v>
      </c>
      <c r="F1316">
        <v>0</v>
      </c>
      <c r="G1316">
        <v>0</v>
      </c>
      <c r="H1316">
        <v>0</v>
      </c>
      <c r="I1316">
        <v>419.17114040000001</v>
      </c>
      <c r="J1316">
        <v>11544593</v>
      </c>
      <c r="K1316">
        <v>11268758</v>
      </c>
      <c r="L1316">
        <v>11476730</v>
      </c>
      <c r="M1316">
        <v>14140709</v>
      </c>
      <c r="N1316">
        <v>15533189</v>
      </c>
      <c r="O1316">
        <v>13958860</v>
      </c>
    </row>
    <row r="1317" spans="1:15" x14ac:dyDescent="0.25">
      <c r="A1317">
        <v>1316</v>
      </c>
      <c r="B1317">
        <v>22</v>
      </c>
      <c r="C1317">
        <v>28</v>
      </c>
      <c r="D1317">
        <v>0</v>
      </c>
      <c r="E1317">
        <v>9</v>
      </c>
      <c r="F1317">
        <v>0</v>
      </c>
      <c r="G1317">
        <v>0</v>
      </c>
      <c r="H1317">
        <v>0</v>
      </c>
      <c r="I1317">
        <v>435.16605499999997</v>
      </c>
      <c r="J1317">
        <v>10555990</v>
      </c>
      <c r="K1317">
        <v>10115264</v>
      </c>
      <c r="L1317">
        <v>9882369</v>
      </c>
      <c r="M1317">
        <v>12016102</v>
      </c>
      <c r="N1317">
        <v>11758240</v>
      </c>
      <c r="O1317">
        <v>10258789</v>
      </c>
    </row>
    <row r="1318" spans="1:15" x14ac:dyDescent="0.25">
      <c r="A1318">
        <v>1317</v>
      </c>
      <c r="B1318">
        <v>22</v>
      </c>
      <c r="C1318">
        <v>28</v>
      </c>
      <c r="D1318">
        <v>0</v>
      </c>
      <c r="E1318">
        <v>10</v>
      </c>
      <c r="F1318">
        <v>0</v>
      </c>
      <c r="G1318">
        <v>0</v>
      </c>
      <c r="H1318">
        <v>0</v>
      </c>
      <c r="I1318">
        <v>451.16096959999999</v>
      </c>
      <c r="J1318">
        <v>8411678</v>
      </c>
      <c r="K1318">
        <v>8555774</v>
      </c>
      <c r="L1318">
        <v>7675075</v>
      </c>
      <c r="M1318">
        <v>8154384</v>
      </c>
      <c r="N1318">
        <v>7218940</v>
      </c>
      <c r="O1318">
        <v>6769398</v>
      </c>
    </row>
    <row r="1319" spans="1:15" x14ac:dyDescent="0.25">
      <c r="A1319">
        <v>1318</v>
      </c>
      <c r="B1319">
        <v>22</v>
      </c>
      <c r="C1319">
        <v>28</v>
      </c>
      <c r="D1319">
        <v>0</v>
      </c>
      <c r="E1319">
        <v>11</v>
      </c>
      <c r="F1319">
        <v>0</v>
      </c>
      <c r="G1319">
        <v>0</v>
      </c>
      <c r="H1319">
        <v>0</v>
      </c>
      <c r="I1319">
        <v>467.1558842</v>
      </c>
      <c r="J1319">
        <v>7961810</v>
      </c>
      <c r="K1319">
        <v>7373434</v>
      </c>
      <c r="L1319">
        <v>7204851</v>
      </c>
      <c r="M1319">
        <v>4983436</v>
      </c>
      <c r="N1319">
        <v>4882722</v>
      </c>
      <c r="O1319">
        <v>4826105</v>
      </c>
    </row>
    <row r="1320" spans="1:15" x14ac:dyDescent="0.25">
      <c r="A1320">
        <v>1319</v>
      </c>
      <c r="B1320">
        <v>22</v>
      </c>
      <c r="C1320">
        <v>28</v>
      </c>
      <c r="D1320">
        <v>0</v>
      </c>
      <c r="E1320">
        <v>12</v>
      </c>
      <c r="F1320">
        <v>0</v>
      </c>
      <c r="G1320">
        <v>0</v>
      </c>
      <c r="H1320">
        <v>0</v>
      </c>
      <c r="I1320">
        <v>483.15079880000002</v>
      </c>
      <c r="J1320">
        <v>4897907</v>
      </c>
      <c r="K1320">
        <v>4165225</v>
      </c>
      <c r="L1320">
        <v>3813927</v>
      </c>
      <c r="M1320">
        <v>2939798</v>
      </c>
      <c r="N1320">
        <v>2285629</v>
      </c>
      <c r="O1320">
        <v>2212777</v>
      </c>
    </row>
    <row r="1321" spans="1:15" x14ac:dyDescent="0.25">
      <c r="A1321">
        <v>1320</v>
      </c>
      <c r="B1321">
        <v>22</v>
      </c>
      <c r="C1321">
        <v>28</v>
      </c>
      <c r="D1321">
        <v>0</v>
      </c>
      <c r="E1321">
        <v>13</v>
      </c>
      <c r="F1321">
        <v>0</v>
      </c>
      <c r="G1321">
        <v>0</v>
      </c>
      <c r="H1321">
        <v>0</v>
      </c>
      <c r="I1321">
        <v>499.14571339999998</v>
      </c>
      <c r="J1321">
        <v>2787096</v>
      </c>
      <c r="K1321">
        <v>2336706</v>
      </c>
      <c r="L1321">
        <v>2144385</v>
      </c>
      <c r="M1321" t="s">
        <v>14</v>
      </c>
      <c r="N1321" t="s">
        <v>14</v>
      </c>
      <c r="O1321" t="s">
        <v>14</v>
      </c>
    </row>
    <row r="1322" spans="1:15" x14ac:dyDescent="0.25">
      <c r="A1322">
        <v>1321</v>
      </c>
      <c r="B1322">
        <v>22</v>
      </c>
      <c r="C1322">
        <v>28</v>
      </c>
      <c r="D1322">
        <v>0</v>
      </c>
      <c r="E1322">
        <v>14</v>
      </c>
      <c r="F1322">
        <v>0</v>
      </c>
      <c r="G1322">
        <v>0</v>
      </c>
      <c r="H1322">
        <v>0</v>
      </c>
      <c r="I1322">
        <v>515.14062799999999</v>
      </c>
      <c r="J1322">
        <v>1709723</v>
      </c>
      <c r="K1322">
        <v>1835358</v>
      </c>
      <c r="L1322">
        <v>1535487</v>
      </c>
      <c r="M1322" t="s">
        <v>14</v>
      </c>
      <c r="N1322" t="s">
        <v>14</v>
      </c>
      <c r="O1322" t="s">
        <v>14</v>
      </c>
    </row>
    <row r="1323" spans="1:15" x14ac:dyDescent="0.25">
      <c r="A1323">
        <v>1322</v>
      </c>
      <c r="B1323">
        <v>22</v>
      </c>
      <c r="C1323">
        <v>29</v>
      </c>
      <c r="D1323">
        <v>1</v>
      </c>
      <c r="E1323">
        <v>11</v>
      </c>
      <c r="F1323">
        <v>0</v>
      </c>
      <c r="G1323">
        <v>0</v>
      </c>
      <c r="H1323">
        <v>0</v>
      </c>
      <c r="I1323">
        <v>482.1667832</v>
      </c>
      <c r="J1323">
        <v>7228509</v>
      </c>
      <c r="K1323">
        <v>6879836</v>
      </c>
      <c r="L1323">
        <v>6266417</v>
      </c>
      <c r="M1323">
        <v>7545716</v>
      </c>
      <c r="N1323">
        <v>10010141</v>
      </c>
      <c r="O1323">
        <v>6658423</v>
      </c>
    </row>
    <row r="1324" spans="1:15" x14ac:dyDescent="0.25">
      <c r="A1324">
        <v>1323</v>
      </c>
      <c r="B1324">
        <v>22</v>
      </c>
      <c r="C1324">
        <v>30</v>
      </c>
      <c r="D1324">
        <v>0</v>
      </c>
      <c r="E1324">
        <v>5</v>
      </c>
      <c r="F1324">
        <v>0</v>
      </c>
      <c r="G1324">
        <v>0</v>
      </c>
      <c r="H1324">
        <v>0</v>
      </c>
      <c r="I1324">
        <v>373.20204660000002</v>
      </c>
      <c r="J1324">
        <v>2958644</v>
      </c>
      <c r="K1324">
        <v>2998578</v>
      </c>
      <c r="L1324">
        <v>3593714</v>
      </c>
      <c r="M1324">
        <v>4647386</v>
      </c>
      <c r="N1324">
        <v>5761904</v>
      </c>
      <c r="O1324">
        <v>5325889</v>
      </c>
    </row>
    <row r="1325" spans="1:15" x14ac:dyDescent="0.25">
      <c r="A1325">
        <v>1324</v>
      </c>
      <c r="B1325">
        <v>22</v>
      </c>
      <c r="C1325">
        <v>30</v>
      </c>
      <c r="D1325">
        <v>0</v>
      </c>
      <c r="E1325">
        <v>6</v>
      </c>
      <c r="F1325">
        <v>0</v>
      </c>
      <c r="G1325">
        <v>0</v>
      </c>
      <c r="H1325">
        <v>0</v>
      </c>
      <c r="I1325">
        <v>389.19696119999998</v>
      </c>
      <c r="J1325">
        <v>6845991</v>
      </c>
      <c r="K1325">
        <v>7464546</v>
      </c>
      <c r="L1325">
        <v>6872071</v>
      </c>
      <c r="M1325">
        <v>12294635</v>
      </c>
      <c r="N1325">
        <v>12558232</v>
      </c>
      <c r="O1325">
        <v>11480865</v>
      </c>
    </row>
    <row r="1326" spans="1:15" x14ac:dyDescent="0.25">
      <c r="A1326">
        <v>1325</v>
      </c>
      <c r="B1326">
        <v>22</v>
      </c>
      <c r="C1326">
        <v>30</v>
      </c>
      <c r="D1326">
        <v>0</v>
      </c>
      <c r="E1326">
        <v>7</v>
      </c>
      <c r="F1326">
        <v>0</v>
      </c>
      <c r="G1326">
        <v>0</v>
      </c>
      <c r="H1326">
        <v>0</v>
      </c>
      <c r="I1326">
        <v>405.19187579999999</v>
      </c>
      <c r="J1326">
        <v>11110066</v>
      </c>
      <c r="K1326">
        <v>11886615</v>
      </c>
      <c r="L1326">
        <v>11474337</v>
      </c>
      <c r="M1326">
        <v>17789837</v>
      </c>
      <c r="N1326">
        <v>19837416</v>
      </c>
      <c r="O1326">
        <v>16006932</v>
      </c>
    </row>
    <row r="1327" spans="1:15" x14ac:dyDescent="0.25">
      <c r="A1327">
        <v>1326</v>
      </c>
      <c r="B1327">
        <v>22</v>
      </c>
      <c r="C1327">
        <v>30</v>
      </c>
      <c r="D1327">
        <v>0</v>
      </c>
      <c r="E1327">
        <v>8</v>
      </c>
      <c r="F1327">
        <v>0</v>
      </c>
      <c r="G1327">
        <v>0</v>
      </c>
      <c r="H1327">
        <v>0</v>
      </c>
      <c r="I1327">
        <v>421.18679040000001</v>
      </c>
      <c r="J1327">
        <v>11702188</v>
      </c>
      <c r="K1327">
        <v>11981458</v>
      </c>
      <c r="L1327">
        <v>11593403</v>
      </c>
      <c r="M1327">
        <v>16680181</v>
      </c>
      <c r="N1327">
        <v>17773697</v>
      </c>
      <c r="O1327">
        <v>15470164</v>
      </c>
    </row>
    <row r="1328" spans="1:15" x14ac:dyDescent="0.25">
      <c r="A1328">
        <v>1327</v>
      </c>
      <c r="B1328">
        <v>22</v>
      </c>
      <c r="C1328">
        <v>30</v>
      </c>
      <c r="D1328">
        <v>0</v>
      </c>
      <c r="E1328">
        <v>9</v>
      </c>
      <c r="F1328">
        <v>0</v>
      </c>
      <c r="G1328">
        <v>0</v>
      </c>
      <c r="H1328">
        <v>0</v>
      </c>
      <c r="I1328">
        <v>437.18170500000002</v>
      </c>
      <c r="J1328">
        <v>10488147</v>
      </c>
      <c r="K1328">
        <v>9605201</v>
      </c>
      <c r="L1328">
        <v>8856132</v>
      </c>
      <c r="M1328">
        <v>12921163</v>
      </c>
      <c r="N1328">
        <v>13070896</v>
      </c>
      <c r="O1328">
        <v>12030092</v>
      </c>
    </row>
    <row r="1329" spans="1:15" x14ac:dyDescent="0.25">
      <c r="A1329">
        <v>1328</v>
      </c>
      <c r="B1329">
        <v>22</v>
      </c>
      <c r="C1329">
        <v>30</v>
      </c>
      <c r="D1329">
        <v>0</v>
      </c>
      <c r="E1329">
        <v>10</v>
      </c>
      <c r="F1329">
        <v>0</v>
      </c>
      <c r="G1329">
        <v>0</v>
      </c>
      <c r="H1329">
        <v>0</v>
      </c>
      <c r="I1329">
        <v>453.17661959999998</v>
      </c>
      <c r="J1329">
        <v>7549231</v>
      </c>
      <c r="K1329">
        <v>7312524</v>
      </c>
      <c r="L1329">
        <v>7037952</v>
      </c>
      <c r="M1329">
        <v>7646347</v>
      </c>
      <c r="N1329">
        <v>7726741</v>
      </c>
      <c r="O1329">
        <v>6298191</v>
      </c>
    </row>
    <row r="1330" spans="1:15" x14ac:dyDescent="0.25">
      <c r="A1330">
        <v>1329</v>
      </c>
      <c r="B1330">
        <v>22</v>
      </c>
      <c r="C1330">
        <v>30</v>
      </c>
      <c r="D1330">
        <v>0</v>
      </c>
      <c r="E1330">
        <v>11</v>
      </c>
      <c r="F1330">
        <v>0</v>
      </c>
      <c r="G1330">
        <v>0</v>
      </c>
      <c r="H1330">
        <v>0</v>
      </c>
      <c r="I1330">
        <v>469.1715342</v>
      </c>
      <c r="J1330">
        <v>5641353</v>
      </c>
      <c r="K1330">
        <v>5216857</v>
      </c>
      <c r="L1330">
        <v>5198738</v>
      </c>
      <c r="M1330">
        <v>4740739</v>
      </c>
      <c r="N1330">
        <v>4134179</v>
      </c>
      <c r="O1330">
        <v>3998713</v>
      </c>
    </row>
    <row r="1331" spans="1:15" x14ac:dyDescent="0.25">
      <c r="A1331">
        <v>1330</v>
      </c>
      <c r="B1331">
        <v>22</v>
      </c>
      <c r="C1331">
        <v>30</v>
      </c>
      <c r="D1331">
        <v>0</v>
      </c>
      <c r="E1331">
        <v>12</v>
      </c>
      <c r="F1331">
        <v>0</v>
      </c>
      <c r="G1331">
        <v>0</v>
      </c>
      <c r="H1331">
        <v>0</v>
      </c>
      <c r="I1331">
        <v>485.16644880000001</v>
      </c>
      <c r="J1331">
        <v>3254442</v>
      </c>
      <c r="K1331">
        <v>3004550</v>
      </c>
      <c r="L1331">
        <v>2946586</v>
      </c>
      <c r="M1331">
        <v>2653666</v>
      </c>
      <c r="N1331">
        <v>2468995</v>
      </c>
      <c r="O1331">
        <v>2698773</v>
      </c>
    </row>
    <row r="1332" spans="1:15" x14ac:dyDescent="0.25">
      <c r="A1332">
        <v>1331</v>
      </c>
      <c r="B1332">
        <v>22</v>
      </c>
      <c r="C1332">
        <v>30</v>
      </c>
      <c r="D1332">
        <v>0</v>
      </c>
      <c r="E1332">
        <v>13</v>
      </c>
      <c r="F1332">
        <v>0</v>
      </c>
      <c r="G1332">
        <v>0</v>
      </c>
      <c r="H1332">
        <v>0</v>
      </c>
      <c r="I1332">
        <v>501.16136340000003</v>
      </c>
      <c r="J1332">
        <v>2557832</v>
      </c>
      <c r="K1332">
        <v>2051577</v>
      </c>
      <c r="L1332">
        <v>1713574</v>
      </c>
      <c r="M1332" t="s">
        <v>14</v>
      </c>
      <c r="N1332" t="s">
        <v>14</v>
      </c>
      <c r="O1332" t="s">
        <v>14</v>
      </c>
    </row>
    <row r="1333" spans="1:15" x14ac:dyDescent="0.25">
      <c r="A1333">
        <v>1332</v>
      </c>
      <c r="B1333">
        <v>22</v>
      </c>
      <c r="C1333">
        <v>32</v>
      </c>
      <c r="D1333">
        <v>0</v>
      </c>
      <c r="E1333">
        <v>5</v>
      </c>
      <c r="F1333">
        <v>0</v>
      </c>
      <c r="G1333">
        <v>0</v>
      </c>
      <c r="H1333">
        <v>0</v>
      </c>
      <c r="I1333">
        <v>375.21769660000001</v>
      </c>
      <c r="J1333">
        <v>2734107</v>
      </c>
      <c r="K1333">
        <v>3693900</v>
      </c>
      <c r="L1333">
        <v>3312179</v>
      </c>
      <c r="M1333">
        <v>5257244</v>
      </c>
      <c r="N1333">
        <v>5901740</v>
      </c>
      <c r="O1333">
        <v>5518946</v>
      </c>
    </row>
    <row r="1334" spans="1:15" x14ac:dyDescent="0.25">
      <c r="A1334">
        <v>1333</v>
      </c>
      <c r="B1334">
        <v>22</v>
      </c>
      <c r="C1334">
        <v>32</v>
      </c>
      <c r="D1334">
        <v>0</v>
      </c>
      <c r="E1334">
        <v>6</v>
      </c>
      <c r="F1334">
        <v>0</v>
      </c>
      <c r="G1334">
        <v>0</v>
      </c>
      <c r="H1334">
        <v>0</v>
      </c>
      <c r="I1334">
        <v>391.21261120000003</v>
      </c>
      <c r="J1334">
        <v>7261265</v>
      </c>
      <c r="K1334">
        <v>6889465</v>
      </c>
      <c r="L1334">
        <v>6514092</v>
      </c>
      <c r="M1334">
        <v>11844495</v>
      </c>
      <c r="N1334">
        <v>13250890</v>
      </c>
      <c r="O1334">
        <v>11612311</v>
      </c>
    </row>
    <row r="1335" spans="1:15" x14ac:dyDescent="0.25">
      <c r="A1335">
        <v>1334</v>
      </c>
      <c r="B1335">
        <v>22</v>
      </c>
      <c r="C1335">
        <v>32</v>
      </c>
      <c r="D1335">
        <v>0</v>
      </c>
      <c r="E1335">
        <v>7</v>
      </c>
      <c r="F1335">
        <v>0</v>
      </c>
      <c r="G1335">
        <v>0</v>
      </c>
      <c r="H1335">
        <v>0</v>
      </c>
      <c r="I1335">
        <v>407.20752579999998</v>
      </c>
      <c r="J1335">
        <v>10755946</v>
      </c>
      <c r="K1335">
        <v>10424519</v>
      </c>
      <c r="L1335">
        <v>10057268</v>
      </c>
      <c r="M1335">
        <v>16819237</v>
      </c>
      <c r="N1335">
        <v>17797793</v>
      </c>
      <c r="O1335">
        <v>14929771</v>
      </c>
    </row>
    <row r="1336" spans="1:15" x14ac:dyDescent="0.25">
      <c r="A1336">
        <v>1335</v>
      </c>
      <c r="B1336">
        <v>22</v>
      </c>
      <c r="C1336">
        <v>32</v>
      </c>
      <c r="D1336">
        <v>0</v>
      </c>
      <c r="E1336">
        <v>8</v>
      </c>
      <c r="F1336">
        <v>0</v>
      </c>
      <c r="G1336">
        <v>0</v>
      </c>
      <c r="H1336">
        <v>0</v>
      </c>
      <c r="I1336">
        <v>423.2024404</v>
      </c>
      <c r="J1336">
        <v>10401577</v>
      </c>
      <c r="K1336">
        <v>10885755</v>
      </c>
      <c r="L1336">
        <v>9848421</v>
      </c>
      <c r="M1336">
        <v>16221362</v>
      </c>
      <c r="N1336">
        <v>16798824</v>
      </c>
      <c r="O1336">
        <v>13991369</v>
      </c>
    </row>
    <row r="1337" spans="1:15" x14ac:dyDescent="0.25">
      <c r="A1337">
        <v>1336</v>
      </c>
      <c r="B1337">
        <v>22</v>
      </c>
      <c r="C1337">
        <v>32</v>
      </c>
      <c r="D1337">
        <v>0</v>
      </c>
      <c r="E1337">
        <v>9</v>
      </c>
      <c r="F1337">
        <v>0</v>
      </c>
      <c r="G1337">
        <v>0</v>
      </c>
      <c r="H1337">
        <v>0</v>
      </c>
      <c r="I1337">
        <v>439.19735500000002</v>
      </c>
      <c r="J1337">
        <v>8804424</v>
      </c>
      <c r="K1337">
        <v>7940060</v>
      </c>
      <c r="L1337">
        <v>8118655</v>
      </c>
      <c r="M1337">
        <v>12171436</v>
      </c>
      <c r="N1337">
        <v>11663803</v>
      </c>
      <c r="O1337">
        <v>9729969</v>
      </c>
    </row>
    <row r="1338" spans="1:15" x14ac:dyDescent="0.25">
      <c r="A1338">
        <v>1337</v>
      </c>
      <c r="B1338">
        <v>22</v>
      </c>
      <c r="C1338">
        <v>32</v>
      </c>
      <c r="D1338">
        <v>0</v>
      </c>
      <c r="E1338">
        <v>10</v>
      </c>
      <c r="F1338">
        <v>0</v>
      </c>
      <c r="G1338">
        <v>0</v>
      </c>
      <c r="H1338">
        <v>0</v>
      </c>
      <c r="I1338">
        <v>455.19226959999997</v>
      </c>
      <c r="J1338">
        <v>6225999</v>
      </c>
      <c r="K1338">
        <v>5890080</v>
      </c>
      <c r="L1338">
        <v>5729094</v>
      </c>
      <c r="M1338">
        <v>7437329</v>
      </c>
      <c r="N1338">
        <v>7315000</v>
      </c>
      <c r="O1338">
        <v>6427064</v>
      </c>
    </row>
    <row r="1339" spans="1:15" x14ac:dyDescent="0.25">
      <c r="A1339">
        <v>1338</v>
      </c>
      <c r="B1339">
        <v>22</v>
      </c>
      <c r="C1339">
        <v>32</v>
      </c>
      <c r="D1339">
        <v>0</v>
      </c>
      <c r="E1339">
        <v>11</v>
      </c>
      <c r="F1339">
        <v>0</v>
      </c>
      <c r="G1339">
        <v>0</v>
      </c>
      <c r="H1339">
        <v>0</v>
      </c>
      <c r="I1339">
        <v>471.18718419999999</v>
      </c>
      <c r="J1339">
        <v>4526163</v>
      </c>
      <c r="K1339">
        <v>3961411</v>
      </c>
      <c r="L1339">
        <v>3880765</v>
      </c>
      <c r="M1339">
        <v>4465289</v>
      </c>
      <c r="N1339">
        <v>4163888</v>
      </c>
      <c r="O1339">
        <v>4120587</v>
      </c>
    </row>
    <row r="1340" spans="1:15" x14ac:dyDescent="0.25">
      <c r="A1340">
        <v>1339</v>
      </c>
      <c r="B1340">
        <v>22</v>
      </c>
      <c r="C1340">
        <v>32</v>
      </c>
      <c r="D1340">
        <v>0</v>
      </c>
      <c r="E1340">
        <v>12</v>
      </c>
      <c r="F1340">
        <v>0</v>
      </c>
      <c r="G1340">
        <v>0</v>
      </c>
      <c r="H1340">
        <v>0</v>
      </c>
      <c r="I1340">
        <v>487.18209880000001</v>
      </c>
      <c r="J1340">
        <v>2512107</v>
      </c>
      <c r="K1340">
        <v>2489001</v>
      </c>
      <c r="L1340">
        <v>2331668</v>
      </c>
      <c r="M1340">
        <v>3349555</v>
      </c>
      <c r="N1340">
        <v>3331790</v>
      </c>
      <c r="O1340">
        <v>2745992</v>
      </c>
    </row>
    <row r="1341" spans="1:15" x14ac:dyDescent="0.25">
      <c r="A1341">
        <v>1340</v>
      </c>
      <c r="B1341">
        <v>22</v>
      </c>
      <c r="C1341">
        <v>34</v>
      </c>
      <c r="D1341">
        <v>0</v>
      </c>
      <c r="E1341">
        <v>5</v>
      </c>
      <c r="F1341">
        <v>0</v>
      </c>
      <c r="G1341">
        <v>0</v>
      </c>
      <c r="H1341">
        <v>0</v>
      </c>
      <c r="I1341">
        <v>377.2333466</v>
      </c>
      <c r="J1341">
        <v>1931509</v>
      </c>
      <c r="K1341">
        <v>2644316</v>
      </c>
      <c r="L1341">
        <v>2062439</v>
      </c>
      <c r="M1341">
        <v>4119120</v>
      </c>
      <c r="N1341">
        <v>4911069</v>
      </c>
      <c r="O1341">
        <v>4651124</v>
      </c>
    </row>
    <row r="1342" spans="1:15" x14ac:dyDescent="0.25">
      <c r="A1342">
        <v>1341</v>
      </c>
      <c r="B1342">
        <v>22</v>
      </c>
      <c r="C1342">
        <v>34</v>
      </c>
      <c r="D1342">
        <v>0</v>
      </c>
      <c r="E1342">
        <v>6</v>
      </c>
      <c r="F1342">
        <v>0</v>
      </c>
      <c r="G1342">
        <v>0</v>
      </c>
      <c r="H1342">
        <v>0</v>
      </c>
      <c r="I1342">
        <v>393.22826120000002</v>
      </c>
      <c r="J1342">
        <v>5367382</v>
      </c>
      <c r="K1342">
        <v>5652857</v>
      </c>
      <c r="L1342">
        <v>4947765</v>
      </c>
      <c r="M1342">
        <v>10966296</v>
      </c>
      <c r="N1342">
        <v>12294882</v>
      </c>
      <c r="O1342">
        <v>10740207</v>
      </c>
    </row>
    <row r="1343" spans="1:15" x14ac:dyDescent="0.25">
      <c r="A1343">
        <v>1342</v>
      </c>
      <c r="B1343">
        <v>22</v>
      </c>
      <c r="C1343">
        <v>34</v>
      </c>
      <c r="D1343">
        <v>0</v>
      </c>
      <c r="E1343">
        <v>7</v>
      </c>
      <c r="F1343">
        <v>0</v>
      </c>
      <c r="G1343">
        <v>0</v>
      </c>
      <c r="H1343">
        <v>0</v>
      </c>
      <c r="I1343">
        <v>409.22317579999998</v>
      </c>
      <c r="J1343">
        <v>7649264</v>
      </c>
      <c r="K1343">
        <v>8671575</v>
      </c>
      <c r="L1343">
        <v>8062627</v>
      </c>
      <c r="M1343">
        <v>13675674</v>
      </c>
      <c r="N1343">
        <v>15389497</v>
      </c>
      <c r="O1343">
        <v>12095389</v>
      </c>
    </row>
    <row r="1344" spans="1:15" x14ac:dyDescent="0.25">
      <c r="A1344">
        <v>1343</v>
      </c>
      <c r="B1344">
        <v>22</v>
      </c>
      <c r="C1344">
        <v>34</v>
      </c>
      <c r="D1344">
        <v>0</v>
      </c>
      <c r="E1344">
        <v>8</v>
      </c>
      <c r="F1344">
        <v>0</v>
      </c>
      <c r="G1344">
        <v>0</v>
      </c>
      <c r="H1344">
        <v>0</v>
      </c>
      <c r="I1344">
        <v>425.21809039999999</v>
      </c>
      <c r="J1344">
        <v>8564363</v>
      </c>
      <c r="K1344">
        <v>8776275</v>
      </c>
      <c r="L1344">
        <v>7630331</v>
      </c>
      <c r="M1344">
        <v>14488667</v>
      </c>
      <c r="N1344">
        <v>14521405</v>
      </c>
      <c r="O1344">
        <v>11801899</v>
      </c>
    </row>
    <row r="1345" spans="1:15" x14ac:dyDescent="0.25">
      <c r="A1345">
        <v>1344</v>
      </c>
      <c r="B1345">
        <v>22</v>
      </c>
      <c r="C1345">
        <v>34</v>
      </c>
      <c r="D1345">
        <v>0</v>
      </c>
      <c r="E1345">
        <v>9</v>
      </c>
      <c r="F1345">
        <v>0</v>
      </c>
      <c r="G1345">
        <v>0</v>
      </c>
      <c r="H1345">
        <v>0</v>
      </c>
      <c r="I1345">
        <v>441.21300500000001</v>
      </c>
      <c r="J1345">
        <v>6680377</v>
      </c>
      <c r="K1345">
        <v>7225186</v>
      </c>
      <c r="L1345">
        <v>6430901</v>
      </c>
      <c r="M1345">
        <v>11304970</v>
      </c>
      <c r="N1345">
        <v>10856771</v>
      </c>
      <c r="O1345">
        <v>9164502</v>
      </c>
    </row>
    <row r="1346" spans="1:15" x14ac:dyDescent="0.25">
      <c r="A1346">
        <v>1345</v>
      </c>
      <c r="B1346">
        <v>22</v>
      </c>
      <c r="C1346">
        <v>34</v>
      </c>
      <c r="D1346">
        <v>0</v>
      </c>
      <c r="E1346">
        <v>10</v>
      </c>
      <c r="F1346">
        <v>0</v>
      </c>
      <c r="G1346">
        <v>0</v>
      </c>
      <c r="H1346">
        <v>0</v>
      </c>
      <c r="I1346">
        <v>457.20791960000003</v>
      </c>
      <c r="J1346">
        <v>4748161</v>
      </c>
      <c r="K1346">
        <v>5456829</v>
      </c>
      <c r="L1346">
        <v>4710038</v>
      </c>
      <c r="M1346">
        <v>7162790</v>
      </c>
      <c r="N1346">
        <v>7337446</v>
      </c>
      <c r="O1346">
        <v>6392117</v>
      </c>
    </row>
    <row r="1347" spans="1:15" x14ac:dyDescent="0.25">
      <c r="A1347">
        <v>1346</v>
      </c>
      <c r="B1347">
        <v>22</v>
      </c>
      <c r="C1347">
        <v>34</v>
      </c>
      <c r="D1347">
        <v>0</v>
      </c>
      <c r="E1347">
        <v>11</v>
      </c>
      <c r="F1347">
        <v>0</v>
      </c>
      <c r="G1347">
        <v>0</v>
      </c>
      <c r="H1347">
        <v>0</v>
      </c>
      <c r="I1347">
        <v>473.20283419999998</v>
      </c>
      <c r="J1347">
        <v>4182065</v>
      </c>
      <c r="K1347">
        <v>3585590</v>
      </c>
      <c r="L1347">
        <v>3186420</v>
      </c>
      <c r="M1347">
        <v>4972188</v>
      </c>
      <c r="N1347">
        <v>4889928</v>
      </c>
      <c r="O1347">
        <v>4250671</v>
      </c>
    </row>
    <row r="1348" spans="1:15" x14ac:dyDescent="0.25">
      <c r="A1348">
        <v>1347</v>
      </c>
      <c r="B1348">
        <v>22</v>
      </c>
      <c r="C1348">
        <v>34</v>
      </c>
      <c r="D1348">
        <v>0</v>
      </c>
      <c r="E1348">
        <v>12</v>
      </c>
      <c r="F1348">
        <v>0</v>
      </c>
      <c r="G1348">
        <v>0</v>
      </c>
      <c r="H1348">
        <v>0</v>
      </c>
      <c r="I1348">
        <v>489.1977488</v>
      </c>
      <c r="J1348">
        <v>2728246</v>
      </c>
      <c r="K1348">
        <v>2620625</v>
      </c>
      <c r="L1348">
        <v>2684951</v>
      </c>
      <c r="M1348">
        <v>3984521</v>
      </c>
      <c r="N1348">
        <v>3621661</v>
      </c>
      <c r="O1348">
        <v>3469058</v>
      </c>
    </row>
    <row r="1349" spans="1:15" x14ac:dyDescent="0.25">
      <c r="A1349">
        <v>1348</v>
      </c>
      <c r="B1349">
        <v>22</v>
      </c>
      <c r="C1349">
        <v>34</v>
      </c>
      <c r="D1349">
        <v>0</v>
      </c>
      <c r="E1349">
        <v>18</v>
      </c>
      <c r="F1349">
        <v>0</v>
      </c>
      <c r="G1349">
        <v>0</v>
      </c>
      <c r="H1349">
        <v>0</v>
      </c>
      <c r="I1349">
        <v>585.16723639999998</v>
      </c>
      <c r="J1349">
        <v>3361809</v>
      </c>
      <c r="K1349">
        <v>2442213</v>
      </c>
      <c r="L1349">
        <v>2458739</v>
      </c>
      <c r="M1349">
        <v>2290537</v>
      </c>
      <c r="N1349">
        <v>1971514</v>
      </c>
      <c r="O1349">
        <v>1497397</v>
      </c>
    </row>
    <row r="1350" spans="1:15" x14ac:dyDescent="0.25">
      <c r="A1350">
        <v>1349</v>
      </c>
      <c r="B1350">
        <v>22</v>
      </c>
      <c r="C1350">
        <v>34</v>
      </c>
      <c r="D1350">
        <v>0</v>
      </c>
      <c r="E1350">
        <v>19</v>
      </c>
      <c r="F1350">
        <v>0</v>
      </c>
      <c r="G1350">
        <v>0</v>
      </c>
      <c r="H1350">
        <v>0</v>
      </c>
      <c r="I1350">
        <v>601.16215099999999</v>
      </c>
      <c r="J1350">
        <v>2021642</v>
      </c>
      <c r="K1350">
        <v>2372533</v>
      </c>
      <c r="L1350">
        <v>1775552</v>
      </c>
      <c r="M1350" t="s">
        <v>14</v>
      </c>
      <c r="N1350" t="s">
        <v>14</v>
      </c>
      <c r="O1350" t="s">
        <v>14</v>
      </c>
    </row>
    <row r="1351" spans="1:15" x14ac:dyDescent="0.25">
      <c r="A1351">
        <v>1350</v>
      </c>
      <c r="B1351">
        <v>22</v>
      </c>
      <c r="C1351">
        <v>35</v>
      </c>
      <c r="D1351">
        <v>3</v>
      </c>
      <c r="E1351">
        <v>13</v>
      </c>
      <c r="F1351">
        <v>0</v>
      </c>
      <c r="G1351">
        <v>0</v>
      </c>
      <c r="H1351">
        <v>0</v>
      </c>
      <c r="I1351">
        <v>548.20971039999995</v>
      </c>
      <c r="J1351" t="s">
        <v>14</v>
      </c>
      <c r="K1351" t="s">
        <v>14</v>
      </c>
      <c r="L1351" t="s">
        <v>14</v>
      </c>
      <c r="M1351">
        <v>1832049</v>
      </c>
      <c r="N1351">
        <v>1947532</v>
      </c>
      <c r="O1351">
        <v>1551094</v>
      </c>
    </row>
    <row r="1352" spans="1:15" x14ac:dyDescent="0.25">
      <c r="A1352">
        <v>1351</v>
      </c>
      <c r="B1352">
        <v>22</v>
      </c>
      <c r="C1352">
        <v>36</v>
      </c>
      <c r="D1352">
        <v>0</v>
      </c>
      <c r="E1352">
        <v>5</v>
      </c>
      <c r="F1352">
        <v>0</v>
      </c>
      <c r="G1352">
        <v>0</v>
      </c>
      <c r="H1352">
        <v>0</v>
      </c>
      <c r="I1352">
        <v>379.2489966</v>
      </c>
      <c r="J1352" t="s">
        <v>14</v>
      </c>
      <c r="K1352" t="s">
        <v>14</v>
      </c>
      <c r="L1352" t="s">
        <v>14</v>
      </c>
      <c r="M1352">
        <v>3453045</v>
      </c>
      <c r="N1352">
        <v>4154882</v>
      </c>
      <c r="O1352">
        <v>4086389</v>
      </c>
    </row>
    <row r="1353" spans="1:15" x14ac:dyDescent="0.25">
      <c r="A1353">
        <v>1352</v>
      </c>
      <c r="B1353">
        <v>22</v>
      </c>
      <c r="C1353">
        <v>36</v>
      </c>
      <c r="D1353">
        <v>0</v>
      </c>
      <c r="E1353">
        <v>6</v>
      </c>
      <c r="F1353">
        <v>0</v>
      </c>
      <c r="G1353">
        <v>0</v>
      </c>
      <c r="H1353">
        <v>0</v>
      </c>
      <c r="I1353">
        <v>395.24391120000001</v>
      </c>
      <c r="J1353">
        <v>4325427</v>
      </c>
      <c r="K1353">
        <v>5059295</v>
      </c>
      <c r="L1353">
        <v>4530336</v>
      </c>
      <c r="M1353">
        <v>8726146</v>
      </c>
      <c r="N1353">
        <v>8606815</v>
      </c>
      <c r="O1353">
        <v>8688422</v>
      </c>
    </row>
    <row r="1354" spans="1:15" x14ac:dyDescent="0.25">
      <c r="A1354">
        <v>1353</v>
      </c>
      <c r="B1354">
        <v>22</v>
      </c>
      <c r="C1354">
        <v>36</v>
      </c>
      <c r="D1354">
        <v>0</v>
      </c>
      <c r="E1354">
        <v>7</v>
      </c>
      <c r="F1354">
        <v>0</v>
      </c>
      <c r="G1354">
        <v>0</v>
      </c>
      <c r="H1354">
        <v>0</v>
      </c>
      <c r="I1354">
        <v>411.23882579999997</v>
      </c>
      <c r="J1354">
        <v>5870663</v>
      </c>
      <c r="K1354">
        <v>7016906</v>
      </c>
      <c r="L1354">
        <v>5562096</v>
      </c>
      <c r="M1354">
        <v>11359471</v>
      </c>
      <c r="N1354">
        <v>11852722</v>
      </c>
      <c r="O1354">
        <v>9709486</v>
      </c>
    </row>
    <row r="1355" spans="1:15" x14ac:dyDescent="0.25">
      <c r="A1355">
        <v>1354</v>
      </c>
      <c r="B1355">
        <v>22</v>
      </c>
      <c r="C1355">
        <v>36</v>
      </c>
      <c r="D1355">
        <v>0</v>
      </c>
      <c r="E1355">
        <v>8</v>
      </c>
      <c r="F1355">
        <v>0</v>
      </c>
      <c r="G1355">
        <v>0</v>
      </c>
      <c r="H1355">
        <v>0</v>
      </c>
      <c r="I1355">
        <v>427.23374039999999</v>
      </c>
      <c r="J1355">
        <v>5875157</v>
      </c>
      <c r="K1355">
        <v>5854746</v>
      </c>
      <c r="L1355">
        <v>5691774</v>
      </c>
      <c r="M1355">
        <v>11564020</v>
      </c>
      <c r="N1355">
        <v>10517506</v>
      </c>
      <c r="O1355">
        <v>9651325</v>
      </c>
    </row>
    <row r="1356" spans="1:15" x14ac:dyDescent="0.25">
      <c r="A1356">
        <v>1355</v>
      </c>
      <c r="B1356">
        <v>22</v>
      </c>
      <c r="C1356">
        <v>36</v>
      </c>
      <c r="D1356">
        <v>0</v>
      </c>
      <c r="E1356">
        <v>9</v>
      </c>
      <c r="F1356">
        <v>0</v>
      </c>
      <c r="G1356">
        <v>0</v>
      </c>
      <c r="H1356">
        <v>0</v>
      </c>
      <c r="I1356">
        <v>443.228655</v>
      </c>
      <c r="J1356">
        <v>5207593</v>
      </c>
      <c r="K1356">
        <v>4680421</v>
      </c>
      <c r="L1356">
        <v>4934631</v>
      </c>
      <c r="M1356">
        <v>9809769</v>
      </c>
      <c r="N1356">
        <v>8722632</v>
      </c>
      <c r="O1356">
        <v>7978494</v>
      </c>
    </row>
    <row r="1357" spans="1:15" x14ac:dyDescent="0.25">
      <c r="A1357">
        <v>1356</v>
      </c>
      <c r="B1357">
        <v>22</v>
      </c>
      <c r="C1357">
        <v>36</v>
      </c>
      <c r="D1357">
        <v>0</v>
      </c>
      <c r="E1357">
        <v>10</v>
      </c>
      <c r="F1357">
        <v>0</v>
      </c>
      <c r="G1357">
        <v>0</v>
      </c>
      <c r="H1357">
        <v>0</v>
      </c>
      <c r="I1357">
        <v>459.22356960000002</v>
      </c>
      <c r="J1357">
        <v>4519623</v>
      </c>
      <c r="K1357">
        <v>4502372</v>
      </c>
      <c r="L1357">
        <v>4766194</v>
      </c>
      <c r="M1357">
        <v>8039242</v>
      </c>
      <c r="N1357">
        <v>8005026</v>
      </c>
      <c r="O1357">
        <v>7542983</v>
      </c>
    </row>
    <row r="1358" spans="1:15" x14ac:dyDescent="0.25">
      <c r="A1358">
        <v>1357</v>
      </c>
      <c r="B1358">
        <v>22</v>
      </c>
      <c r="C1358">
        <v>36</v>
      </c>
      <c r="D1358">
        <v>0</v>
      </c>
      <c r="E1358">
        <v>11</v>
      </c>
      <c r="F1358">
        <v>0</v>
      </c>
      <c r="G1358">
        <v>0</v>
      </c>
      <c r="H1358">
        <v>0</v>
      </c>
      <c r="I1358">
        <v>475.21848419999998</v>
      </c>
      <c r="J1358">
        <v>4313120</v>
      </c>
      <c r="K1358">
        <v>4234801</v>
      </c>
      <c r="L1358">
        <v>3787447</v>
      </c>
      <c r="M1358">
        <v>6798011</v>
      </c>
      <c r="N1358">
        <v>6051177</v>
      </c>
      <c r="O1358">
        <v>5719138</v>
      </c>
    </row>
    <row r="1359" spans="1:15" x14ac:dyDescent="0.25">
      <c r="A1359">
        <v>1358</v>
      </c>
      <c r="B1359">
        <v>22</v>
      </c>
      <c r="C1359">
        <v>36</v>
      </c>
      <c r="D1359">
        <v>0</v>
      </c>
      <c r="E1359">
        <v>11</v>
      </c>
      <c r="F1359">
        <v>1</v>
      </c>
      <c r="G1359">
        <v>0</v>
      </c>
      <c r="H1359">
        <v>0</v>
      </c>
      <c r="I1359">
        <v>507.1905549</v>
      </c>
      <c r="J1359" t="s">
        <v>14</v>
      </c>
      <c r="K1359" t="s">
        <v>14</v>
      </c>
      <c r="L1359" t="s">
        <v>14</v>
      </c>
      <c r="M1359">
        <v>2771394</v>
      </c>
      <c r="N1359">
        <v>2736118</v>
      </c>
      <c r="O1359">
        <v>2258789</v>
      </c>
    </row>
    <row r="1360" spans="1:15" x14ac:dyDescent="0.25">
      <c r="A1360">
        <v>1359</v>
      </c>
      <c r="B1360">
        <v>22</v>
      </c>
      <c r="C1360">
        <v>36</v>
      </c>
      <c r="D1360">
        <v>0</v>
      </c>
      <c r="E1360">
        <v>12</v>
      </c>
      <c r="F1360">
        <v>0</v>
      </c>
      <c r="G1360">
        <v>0</v>
      </c>
      <c r="H1360">
        <v>0</v>
      </c>
      <c r="I1360">
        <v>491.21339879999999</v>
      </c>
      <c r="J1360">
        <v>5797258</v>
      </c>
      <c r="K1360">
        <v>5122812</v>
      </c>
      <c r="L1360">
        <v>6452768</v>
      </c>
      <c r="M1360">
        <v>11056356</v>
      </c>
      <c r="N1360">
        <v>10121070</v>
      </c>
      <c r="O1360">
        <v>9257856</v>
      </c>
    </row>
    <row r="1361" spans="1:15" x14ac:dyDescent="0.25">
      <c r="A1361">
        <v>1360</v>
      </c>
      <c r="B1361">
        <v>22</v>
      </c>
      <c r="C1361">
        <v>36</v>
      </c>
      <c r="D1361">
        <v>0</v>
      </c>
      <c r="E1361">
        <v>13</v>
      </c>
      <c r="F1361">
        <v>0</v>
      </c>
      <c r="G1361">
        <v>0</v>
      </c>
      <c r="H1361">
        <v>0</v>
      </c>
      <c r="I1361">
        <v>507.20831340000001</v>
      </c>
      <c r="J1361">
        <v>2794723</v>
      </c>
      <c r="K1361">
        <v>2237596</v>
      </c>
      <c r="L1361">
        <v>2671405</v>
      </c>
      <c r="M1361">
        <v>3498947</v>
      </c>
      <c r="N1361">
        <v>3783159</v>
      </c>
      <c r="O1361">
        <v>2959718</v>
      </c>
    </row>
    <row r="1362" spans="1:15" x14ac:dyDescent="0.25">
      <c r="A1362">
        <v>1361</v>
      </c>
      <c r="B1362">
        <v>22</v>
      </c>
      <c r="C1362">
        <v>36</v>
      </c>
      <c r="D1362">
        <v>0</v>
      </c>
      <c r="E1362">
        <v>17</v>
      </c>
      <c r="F1362">
        <v>0</v>
      </c>
      <c r="G1362">
        <v>0</v>
      </c>
      <c r="H1362">
        <v>0</v>
      </c>
      <c r="I1362">
        <v>571.18797180000001</v>
      </c>
      <c r="J1362">
        <v>1717639</v>
      </c>
      <c r="K1362">
        <v>2394878</v>
      </c>
      <c r="L1362">
        <v>1634159</v>
      </c>
      <c r="M1362">
        <v>2309910</v>
      </c>
      <c r="N1362">
        <v>2604260</v>
      </c>
      <c r="O1362">
        <v>1751040</v>
      </c>
    </row>
    <row r="1363" spans="1:15" x14ac:dyDescent="0.25">
      <c r="A1363">
        <v>1362</v>
      </c>
      <c r="B1363">
        <v>22</v>
      </c>
      <c r="C1363">
        <v>36</v>
      </c>
      <c r="D1363">
        <v>0</v>
      </c>
      <c r="E1363">
        <v>18</v>
      </c>
      <c r="F1363">
        <v>0</v>
      </c>
      <c r="G1363">
        <v>0</v>
      </c>
      <c r="H1363">
        <v>0</v>
      </c>
      <c r="I1363">
        <v>587.18288640000003</v>
      </c>
      <c r="J1363">
        <v>6268793</v>
      </c>
      <c r="K1363">
        <v>5818211</v>
      </c>
      <c r="L1363">
        <v>5215720</v>
      </c>
      <c r="M1363">
        <v>2979718</v>
      </c>
      <c r="N1363">
        <v>2733229</v>
      </c>
      <c r="O1363">
        <v>1935578</v>
      </c>
    </row>
    <row r="1364" spans="1:15" x14ac:dyDescent="0.25">
      <c r="A1364">
        <v>1363</v>
      </c>
      <c r="B1364">
        <v>22</v>
      </c>
      <c r="C1364">
        <v>36</v>
      </c>
      <c r="D1364">
        <v>0</v>
      </c>
      <c r="E1364">
        <v>19</v>
      </c>
      <c r="F1364">
        <v>0</v>
      </c>
      <c r="G1364">
        <v>0</v>
      </c>
      <c r="H1364">
        <v>0</v>
      </c>
      <c r="I1364">
        <v>603.17780100000004</v>
      </c>
      <c r="J1364">
        <v>8514148</v>
      </c>
      <c r="K1364">
        <v>8178478</v>
      </c>
      <c r="L1364">
        <v>7215395</v>
      </c>
      <c r="M1364">
        <v>6076522</v>
      </c>
      <c r="N1364">
        <v>6984798</v>
      </c>
      <c r="O1364">
        <v>6024303</v>
      </c>
    </row>
    <row r="1365" spans="1:15" x14ac:dyDescent="0.25">
      <c r="A1365">
        <v>1364</v>
      </c>
      <c r="B1365">
        <v>22</v>
      </c>
      <c r="C1365">
        <v>36</v>
      </c>
      <c r="D1365">
        <v>4</v>
      </c>
      <c r="E1365">
        <v>8</v>
      </c>
      <c r="F1365">
        <v>0</v>
      </c>
      <c r="G1365">
        <v>0</v>
      </c>
      <c r="H1365">
        <v>0</v>
      </c>
      <c r="I1365">
        <v>483.24603639999998</v>
      </c>
      <c r="J1365" t="s">
        <v>14</v>
      </c>
      <c r="K1365" t="s">
        <v>14</v>
      </c>
      <c r="L1365" t="s">
        <v>14</v>
      </c>
      <c r="M1365">
        <v>2202521</v>
      </c>
      <c r="N1365">
        <v>2034241</v>
      </c>
      <c r="O1365">
        <v>1561006</v>
      </c>
    </row>
    <row r="1366" spans="1:15" x14ac:dyDescent="0.25">
      <c r="A1366">
        <v>1365</v>
      </c>
      <c r="B1366">
        <v>22</v>
      </c>
      <c r="C1366">
        <v>37</v>
      </c>
      <c r="D1366">
        <v>3</v>
      </c>
      <c r="E1366">
        <v>14</v>
      </c>
      <c r="F1366">
        <v>0</v>
      </c>
      <c r="G1366">
        <v>0</v>
      </c>
      <c r="H1366">
        <v>0</v>
      </c>
      <c r="I1366">
        <v>566.22027500000002</v>
      </c>
      <c r="J1366" t="s">
        <v>14</v>
      </c>
      <c r="K1366" t="s">
        <v>14</v>
      </c>
      <c r="L1366" t="s">
        <v>14</v>
      </c>
      <c r="M1366">
        <v>2008892</v>
      </c>
      <c r="N1366">
        <v>1638419</v>
      </c>
      <c r="O1366">
        <v>1816346</v>
      </c>
    </row>
    <row r="1367" spans="1:15" x14ac:dyDescent="0.25">
      <c r="A1367">
        <v>1366</v>
      </c>
      <c r="B1367">
        <v>22</v>
      </c>
      <c r="C1367">
        <v>37</v>
      </c>
      <c r="D1367">
        <v>5</v>
      </c>
      <c r="E1367">
        <v>8</v>
      </c>
      <c r="F1367">
        <v>0</v>
      </c>
      <c r="G1367">
        <v>0</v>
      </c>
      <c r="H1367">
        <v>0</v>
      </c>
      <c r="I1367">
        <v>498.25693539999997</v>
      </c>
      <c r="J1367" t="s">
        <v>14</v>
      </c>
      <c r="K1367" t="s">
        <v>14</v>
      </c>
      <c r="L1367" t="s">
        <v>14</v>
      </c>
      <c r="M1367">
        <v>2369071</v>
      </c>
      <c r="N1367">
        <v>2494614</v>
      </c>
      <c r="O1367">
        <v>2170696</v>
      </c>
    </row>
    <row r="1368" spans="1:15" x14ac:dyDescent="0.25">
      <c r="A1368">
        <v>1367</v>
      </c>
      <c r="B1368">
        <v>22</v>
      </c>
      <c r="C1368">
        <v>38</v>
      </c>
      <c r="D1368">
        <v>0</v>
      </c>
      <c r="E1368">
        <v>6</v>
      </c>
      <c r="F1368">
        <v>0</v>
      </c>
      <c r="G1368">
        <v>0</v>
      </c>
      <c r="H1368">
        <v>0</v>
      </c>
      <c r="I1368">
        <v>397.25956120000001</v>
      </c>
      <c r="J1368">
        <v>1829348</v>
      </c>
      <c r="K1368">
        <v>2332202</v>
      </c>
      <c r="L1368">
        <v>1918442</v>
      </c>
      <c r="M1368">
        <v>3867597</v>
      </c>
      <c r="N1368">
        <v>3636671</v>
      </c>
      <c r="O1368">
        <v>3235900</v>
      </c>
    </row>
    <row r="1369" spans="1:15" x14ac:dyDescent="0.25">
      <c r="A1369">
        <v>1368</v>
      </c>
      <c r="B1369">
        <v>22</v>
      </c>
      <c r="C1369">
        <v>38</v>
      </c>
      <c r="D1369">
        <v>0</v>
      </c>
      <c r="E1369">
        <v>7</v>
      </c>
      <c r="F1369">
        <v>0</v>
      </c>
      <c r="G1369">
        <v>0</v>
      </c>
      <c r="H1369">
        <v>0</v>
      </c>
      <c r="I1369">
        <v>413.25447580000002</v>
      </c>
      <c r="J1369">
        <v>3144818</v>
      </c>
      <c r="K1369">
        <v>3474978</v>
      </c>
      <c r="L1369">
        <v>3240733</v>
      </c>
      <c r="M1369">
        <v>6480165</v>
      </c>
      <c r="N1369">
        <v>6151182</v>
      </c>
      <c r="O1369">
        <v>5632926</v>
      </c>
    </row>
    <row r="1370" spans="1:15" x14ac:dyDescent="0.25">
      <c r="A1370">
        <v>1369</v>
      </c>
      <c r="B1370">
        <v>22</v>
      </c>
      <c r="C1370">
        <v>38</v>
      </c>
      <c r="D1370">
        <v>0</v>
      </c>
      <c r="E1370">
        <v>8</v>
      </c>
      <c r="F1370">
        <v>0</v>
      </c>
      <c r="G1370">
        <v>0</v>
      </c>
      <c r="H1370">
        <v>0</v>
      </c>
      <c r="I1370">
        <v>429.24939039999998</v>
      </c>
      <c r="J1370">
        <v>3865866</v>
      </c>
      <c r="K1370">
        <v>3669459</v>
      </c>
      <c r="L1370">
        <v>3318000</v>
      </c>
      <c r="M1370">
        <v>7420799</v>
      </c>
      <c r="N1370">
        <v>6677433</v>
      </c>
      <c r="O1370">
        <v>5917634</v>
      </c>
    </row>
    <row r="1371" spans="1:15" x14ac:dyDescent="0.25">
      <c r="A1371">
        <v>1370</v>
      </c>
      <c r="B1371">
        <v>22</v>
      </c>
      <c r="C1371">
        <v>38</v>
      </c>
      <c r="D1371">
        <v>0</v>
      </c>
      <c r="E1371">
        <v>9</v>
      </c>
      <c r="F1371">
        <v>0</v>
      </c>
      <c r="G1371">
        <v>0</v>
      </c>
      <c r="H1371">
        <v>0</v>
      </c>
      <c r="I1371">
        <v>445.244305</v>
      </c>
      <c r="J1371">
        <v>4589849</v>
      </c>
      <c r="K1371">
        <v>3982951</v>
      </c>
      <c r="L1371">
        <v>4304664</v>
      </c>
      <c r="M1371">
        <v>10903241</v>
      </c>
      <c r="N1371">
        <v>11712591</v>
      </c>
      <c r="O1371">
        <v>8527148</v>
      </c>
    </row>
    <row r="1372" spans="1:15" x14ac:dyDescent="0.25">
      <c r="A1372">
        <v>1371</v>
      </c>
      <c r="B1372">
        <v>22</v>
      </c>
      <c r="C1372">
        <v>38</v>
      </c>
      <c r="D1372">
        <v>0</v>
      </c>
      <c r="E1372">
        <v>10</v>
      </c>
      <c r="F1372">
        <v>0</v>
      </c>
      <c r="G1372">
        <v>0</v>
      </c>
      <c r="H1372">
        <v>0</v>
      </c>
      <c r="I1372">
        <v>461.23921960000001</v>
      </c>
      <c r="J1372">
        <v>4306469</v>
      </c>
      <c r="K1372">
        <v>5004055</v>
      </c>
      <c r="L1372">
        <v>5878108</v>
      </c>
      <c r="M1372">
        <v>9532160</v>
      </c>
      <c r="N1372">
        <v>10280300</v>
      </c>
      <c r="O1372">
        <v>8890481</v>
      </c>
    </row>
    <row r="1373" spans="1:15" x14ac:dyDescent="0.25">
      <c r="A1373">
        <v>1372</v>
      </c>
      <c r="B1373">
        <v>22</v>
      </c>
      <c r="C1373">
        <v>38</v>
      </c>
      <c r="D1373">
        <v>0</v>
      </c>
      <c r="E1373">
        <v>11</v>
      </c>
      <c r="F1373">
        <v>0</v>
      </c>
      <c r="G1373">
        <v>0</v>
      </c>
      <c r="H1373">
        <v>0</v>
      </c>
      <c r="I1373">
        <v>477.23413420000003</v>
      </c>
      <c r="J1373">
        <v>5911583</v>
      </c>
      <c r="K1373">
        <v>5259829</v>
      </c>
      <c r="L1373">
        <v>5373572</v>
      </c>
      <c r="M1373">
        <v>9312997</v>
      </c>
      <c r="N1373">
        <v>8887700</v>
      </c>
      <c r="O1373">
        <v>8577187</v>
      </c>
    </row>
    <row r="1374" spans="1:15" x14ac:dyDescent="0.25">
      <c r="A1374">
        <v>1373</v>
      </c>
      <c r="B1374">
        <v>22</v>
      </c>
      <c r="C1374">
        <v>38</v>
      </c>
      <c r="D1374">
        <v>0</v>
      </c>
      <c r="E1374">
        <v>12</v>
      </c>
      <c r="F1374">
        <v>0</v>
      </c>
      <c r="G1374">
        <v>0</v>
      </c>
      <c r="H1374">
        <v>0</v>
      </c>
      <c r="I1374">
        <v>493.22904879999999</v>
      </c>
      <c r="J1374">
        <v>5083622</v>
      </c>
      <c r="K1374">
        <v>4490027</v>
      </c>
      <c r="L1374">
        <v>5126704</v>
      </c>
      <c r="M1374">
        <v>8717633</v>
      </c>
      <c r="N1374">
        <v>8153026</v>
      </c>
      <c r="O1374">
        <v>7896065</v>
      </c>
    </row>
    <row r="1375" spans="1:15" x14ac:dyDescent="0.25">
      <c r="A1375">
        <v>1374</v>
      </c>
      <c r="B1375">
        <v>22</v>
      </c>
      <c r="C1375">
        <v>38</v>
      </c>
      <c r="D1375">
        <v>0</v>
      </c>
      <c r="E1375">
        <v>13</v>
      </c>
      <c r="F1375">
        <v>0</v>
      </c>
      <c r="G1375">
        <v>0</v>
      </c>
      <c r="H1375">
        <v>0</v>
      </c>
      <c r="I1375">
        <v>509.2239634</v>
      </c>
      <c r="J1375" t="s">
        <v>14</v>
      </c>
      <c r="K1375" t="s">
        <v>14</v>
      </c>
      <c r="L1375" t="s">
        <v>14</v>
      </c>
      <c r="M1375">
        <v>2814995</v>
      </c>
      <c r="N1375">
        <v>2261564</v>
      </c>
      <c r="O1375">
        <v>2123215</v>
      </c>
    </row>
    <row r="1376" spans="1:15" x14ac:dyDescent="0.25">
      <c r="A1376">
        <v>1375</v>
      </c>
      <c r="B1376">
        <v>22</v>
      </c>
      <c r="C1376">
        <v>38</v>
      </c>
      <c r="D1376">
        <v>0</v>
      </c>
      <c r="E1376">
        <v>14</v>
      </c>
      <c r="F1376">
        <v>0</v>
      </c>
      <c r="G1376">
        <v>0</v>
      </c>
      <c r="H1376">
        <v>0</v>
      </c>
      <c r="I1376">
        <v>525.21887800000002</v>
      </c>
      <c r="J1376" t="s">
        <v>14</v>
      </c>
      <c r="K1376" t="s">
        <v>14</v>
      </c>
      <c r="L1376" t="s">
        <v>14</v>
      </c>
      <c r="M1376">
        <v>2191724</v>
      </c>
      <c r="N1376">
        <v>2276694</v>
      </c>
      <c r="O1376">
        <v>1882475</v>
      </c>
    </row>
    <row r="1377" spans="1:15" x14ac:dyDescent="0.25">
      <c r="A1377">
        <v>1376</v>
      </c>
      <c r="B1377">
        <v>22</v>
      </c>
      <c r="C1377">
        <v>38</v>
      </c>
      <c r="D1377">
        <v>0</v>
      </c>
      <c r="E1377">
        <v>17</v>
      </c>
      <c r="F1377">
        <v>0</v>
      </c>
      <c r="G1377">
        <v>0</v>
      </c>
      <c r="H1377">
        <v>0</v>
      </c>
      <c r="I1377">
        <v>573.20362179999995</v>
      </c>
      <c r="J1377" t="s">
        <v>14</v>
      </c>
      <c r="K1377" t="s">
        <v>14</v>
      </c>
      <c r="L1377" t="s">
        <v>14</v>
      </c>
      <c r="M1377">
        <v>1926417</v>
      </c>
      <c r="N1377">
        <v>2145891</v>
      </c>
      <c r="O1377">
        <v>1663888</v>
      </c>
    </row>
    <row r="1378" spans="1:15" x14ac:dyDescent="0.25">
      <c r="A1378">
        <v>1377</v>
      </c>
      <c r="B1378">
        <v>22</v>
      </c>
      <c r="C1378">
        <v>38</v>
      </c>
      <c r="D1378">
        <v>0</v>
      </c>
      <c r="E1378">
        <v>18</v>
      </c>
      <c r="F1378">
        <v>0</v>
      </c>
      <c r="G1378">
        <v>0</v>
      </c>
      <c r="H1378">
        <v>0</v>
      </c>
      <c r="I1378">
        <v>589.19853639999997</v>
      </c>
      <c r="J1378">
        <v>1873116</v>
      </c>
      <c r="K1378">
        <v>2045662</v>
      </c>
      <c r="L1378">
        <v>1596503</v>
      </c>
      <c r="M1378" t="s">
        <v>14</v>
      </c>
      <c r="N1378" t="s">
        <v>14</v>
      </c>
      <c r="O1378" t="s">
        <v>14</v>
      </c>
    </row>
    <row r="1379" spans="1:15" x14ac:dyDescent="0.25">
      <c r="A1379">
        <v>1378</v>
      </c>
      <c r="B1379">
        <v>22</v>
      </c>
      <c r="C1379">
        <v>38</v>
      </c>
      <c r="D1379">
        <v>4</v>
      </c>
      <c r="E1379">
        <v>7</v>
      </c>
      <c r="F1379">
        <v>0</v>
      </c>
      <c r="G1379">
        <v>0</v>
      </c>
      <c r="H1379">
        <v>0</v>
      </c>
      <c r="I1379">
        <v>469.26677180000001</v>
      </c>
      <c r="J1379" t="s">
        <v>14</v>
      </c>
      <c r="K1379" t="s">
        <v>14</v>
      </c>
      <c r="L1379" t="s">
        <v>14</v>
      </c>
      <c r="M1379">
        <v>2315395</v>
      </c>
      <c r="N1379">
        <v>2547492</v>
      </c>
      <c r="O1379">
        <v>2568185</v>
      </c>
    </row>
    <row r="1380" spans="1:15" x14ac:dyDescent="0.25">
      <c r="A1380">
        <v>1379</v>
      </c>
      <c r="B1380">
        <v>22</v>
      </c>
      <c r="C1380">
        <v>40</v>
      </c>
      <c r="D1380">
        <v>0</v>
      </c>
      <c r="E1380">
        <v>6</v>
      </c>
      <c r="F1380">
        <v>0</v>
      </c>
      <c r="G1380">
        <v>0</v>
      </c>
      <c r="H1380">
        <v>0</v>
      </c>
      <c r="I1380">
        <v>399.2752112</v>
      </c>
      <c r="J1380" t="s">
        <v>14</v>
      </c>
      <c r="K1380" t="s">
        <v>14</v>
      </c>
      <c r="L1380" t="s">
        <v>14</v>
      </c>
      <c r="M1380">
        <v>2828534</v>
      </c>
      <c r="N1380">
        <v>2196736</v>
      </c>
      <c r="O1380">
        <v>2472750</v>
      </c>
    </row>
    <row r="1381" spans="1:15" x14ac:dyDescent="0.25">
      <c r="A1381">
        <v>1380</v>
      </c>
      <c r="B1381">
        <v>22</v>
      </c>
      <c r="C1381">
        <v>40</v>
      </c>
      <c r="D1381">
        <v>0</v>
      </c>
      <c r="E1381">
        <v>7</v>
      </c>
      <c r="F1381">
        <v>0</v>
      </c>
      <c r="G1381">
        <v>0</v>
      </c>
      <c r="H1381">
        <v>0</v>
      </c>
      <c r="I1381">
        <v>415.27012580000002</v>
      </c>
      <c r="J1381">
        <v>1943669</v>
      </c>
      <c r="K1381">
        <v>1790049</v>
      </c>
      <c r="L1381">
        <v>1853740</v>
      </c>
      <c r="M1381">
        <v>3884350</v>
      </c>
      <c r="N1381">
        <v>4335695</v>
      </c>
      <c r="O1381">
        <v>3331952</v>
      </c>
    </row>
    <row r="1382" spans="1:15" x14ac:dyDescent="0.25">
      <c r="A1382">
        <v>1381</v>
      </c>
      <c r="B1382">
        <v>22</v>
      </c>
      <c r="C1382">
        <v>40</v>
      </c>
      <c r="D1382">
        <v>0</v>
      </c>
      <c r="E1382">
        <v>8</v>
      </c>
      <c r="F1382">
        <v>0</v>
      </c>
      <c r="G1382">
        <v>0</v>
      </c>
      <c r="H1382">
        <v>0</v>
      </c>
      <c r="I1382">
        <v>431.26504039999998</v>
      </c>
      <c r="J1382">
        <v>2008109</v>
      </c>
      <c r="K1382">
        <v>1918336</v>
      </c>
      <c r="L1382">
        <v>2047060</v>
      </c>
      <c r="M1382">
        <v>4074237</v>
      </c>
      <c r="N1382">
        <v>4248419</v>
      </c>
      <c r="O1382">
        <v>3351291</v>
      </c>
    </row>
    <row r="1383" spans="1:15" x14ac:dyDescent="0.25">
      <c r="A1383">
        <v>1382</v>
      </c>
      <c r="B1383">
        <v>22</v>
      </c>
      <c r="C1383">
        <v>40</v>
      </c>
      <c r="D1383">
        <v>0</v>
      </c>
      <c r="E1383">
        <v>9</v>
      </c>
      <c r="F1383">
        <v>0</v>
      </c>
      <c r="G1383">
        <v>0</v>
      </c>
      <c r="H1383">
        <v>0</v>
      </c>
      <c r="I1383">
        <v>447.25995499999999</v>
      </c>
      <c r="J1383">
        <v>2645518</v>
      </c>
      <c r="K1383">
        <v>2409450</v>
      </c>
      <c r="L1383">
        <v>2512458</v>
      </c>
      <c r="M1383">
        <v>5638700</v>
      </c>
      <c r="N1383">
        <v>7055319</v>
      </c>
      <c r="O1383">
        <v>5203041</v>
      </c>
    </row>
    <row r="1384" spans="1:15" x14ac:dyDescent="0.25">
      <c r="A1384">
        <v>1383</v>
      </c>
      <c r="B1384">
        <v>22</v>
      </c>
      <c r="C1384">
        <v>40</v>
      </c>
      <c r="D1384">
        <v>0</v>
      </c>
      <c r="E1384">
        <v>10</v>
      </c>
      <c r="F1384">
        <v>0</v>
      </c>
      <c r="G1384">
        <v>0</v>
      </c>
      <c r="H1384">
        <v>0</v>
      </c>
      <c r="I1384">
        <v>463.25486960000001</v>
      </c>
      <c r="J1384" t="s">
        <v>14</v>
      </c>
      <c r="K1384" t="s">
        <v>14</v>
      </c>
      <c r="L1384" t="s">
        <v>14</v>
      </c>
      <c r="M1384">
        <v>2676424</v>
      </c>
      <c r="N1384">
        <v>3736901</v>
      </c>
      <c r="O1384">
        <v>2748466</v>
      </c>
    </row>
    <row r="1385" spans="1:15" x14ac:dyDescent="0.25">
      <c r="A1385">
        <v>1384</v>
      </c>
      <c r="B1385">
        <v>22</v>
      </c>
      <c r="C1385">
        <v>40</v>
      </c>
      <c r="D1385">
        <v>0</v>
      </c>
      <c r="E1385">
        <v>11</v>
      </c>
      <c r="F1385">
        <v>0</v>
      </c>
      <c r="G1385">
        <v>0</v>
      </c>
      <c r="H1385">
        <v>0</v>
      </c>
      <c r="I1385">
        <v>479.24978420000002</v>
      </c>
      <c r="J1385" t="s">
        <v>14</v>
      </c>
      <c r="K1385" t="s">
        <v>14</v>
      </c>
      <c r="L1385" t="s">
        <v>14</v>
      </c>
      <c r="M1385">
        <v>1924377</v>
      </c>
      <c r="N1385">
        <v>1559495</v>
      </c>
      <c r="O1385">
        <v>1880818</v>
      </c>
    </row>
    <row r="1386" spans="1:15" x14ac:dyDescent="0.25">
      <c r="A1386">
        <v>1385</v>
      </c>
      <c r="B1386">
        <v>22</v>
      </c>
      <c r="C1386">
        <v>40</v>
      </c>
      <c r="D1386">
        <v>0</v>
      </c>
      <c r="E1386">
        <v>12</v>
      </c>
      <c r="F1386">
        <v>0</v>
      </c>
      <c r="G1386">
        <v>0</v>
      </c>
      <c r="H1386">
        <v>0</v>
      </c>
      <c r="I1386">
        <v>495.24469879999998</v>
      </c>
      <c r="J1386" t="s">
        <v>14</v>
      </c>
      <c r="K1386" t="s">
        <v>14</v>
      </c>
      <c r="L1386" t="s">
        <v>14</v>
      </c>
      <c r="M1386">
        <v>2862496</v>
      </c>
      <c r="N1386">
        <v>3108887</v>
      </c>
      <c r="O1386">
        <v>1991300</v>
      </c>
    </row>
    <row r="1387" spans="1:15" x14ac:dyDescent="0.25">
      <c r="A1387">
        <v>1386</v>
      </c>
      <c r="B1387">
        <v>22</v>
      </c>
      <c r="C1387">
        <v>40</v>
      </c>
      <c r="D1387">
        <v>0</v>
      </c>
      <c r="E1387">
        <v>13</v>
      </c>
      <c r="F1387">
        <v>0</v>
      </c>
      <c r="G1387">
        <v>0</v>
      </c>
      <c r="H1387">
        <v>0</v>
      </c>
      <c r="I1387">
        <v>511.2396134</v>
      </c>
      <c r="J1387" t="s">
        <v>14</v>
      </c>
      <c r="K1387" t="s">
        <v>14</v>
      </c>
      <c r="L1387" t="s">
        <v>14</v>
      </c>
      <c r="M1387">
        <v>2103388</v>
      </c>
      <c r="N1387">
        <v>2232955</v>
      </c>
      <c r="O1387">
        <v>1761838</v>
      </c>
    </row>
    <row r="1388" spans="1:15" x14ac:dyDescent="0.25">
      <c r="A1388">
        <v>1387</v>
      </c>
      <c r="B1388">
        <v>22</v>
      </c>
      <c r="C1388">
        <v>42</v>
      </c>
      <c r="D1388">
        <v>0</v>
      </c>
      <c r="E1388">
        <v>4</v>
      </c>
      <c r="F1388">
        <v>0</v>
      </c>
      <c r="G1388">
        <v>0</v>
      </c>
      <c r="H1388">
        <v>0</v>
      </c>
      <c r="I1388">
        <v>369.30103200000002</v>
      </c>
      <c r="J1388" t="s">
        <v>14</v>
      </c>
      <c r="K1388" t="s">
        <v>14</v>
      </c>
      <c r="L1388" t="s">
        <v>14</v>
      </c>
      <c r="M1388">
        <v>2076508</v>
      </c>
      <c r="N1388">
        <v>1536260</v>
      </c>
      <c r="O1388">
        <v>1945086</v>
      </c>
    </row>
    <row r="1389" spans="1:15" x14ac:dyDescent="0.25">
      <c r="A1389">
        <v>1388</v>
      </c>
      <c r="B1389">
        <v>22</v>
      </c>
      <c r="C1389">
        <v>42</v>
      </c>
      <c r="D1389">
        <v>0</v>
      </c>
      <c r="E1389">
        <v>7</v>
      </c>
      <c r="F1389">
        <v>0</v>
      </c>
      <c r="G1389">
        <v>0</v>
      </c>
      <c r="H1389">
        <v>0</v>
      </c>
      <c r="I1389">
        <v>417.28577580000001</v>
      </c>
      <c r="J1389" t="s">
        <v>14</v>
      </c>
      <c r="K1389" t="s">
        <v>14</v>
      </c>
      <c r="L1389" t="s">
        <v>14</v>
      </c>
      <c r="M1389">
        <v>1751868</v>
      </c>
      <c r="N1389">
        <v>2200182</v>
      </c>
      <c r="O1389">
        <v>1834535</v>
      </c>
    </row>
    <row r="1390" spans="1:15" x14ac:dyDescent="0.25">
      <c r="A1390">
        <v>1389</v>
      </c>
      <c r="B1390">
        <v>22</v>
      </c>
      <c r="C1390">
        <v>42</v>
      </c>
      <c r="D1390">
        <v>0</v>
      </c>
      <c r="E1390">
        <v>8</v>
      </c>
      <c r="F1390">
        <v>0</v>
      </c>
      <c r="G1390">
        <v>0</v>
      </c>
      <c r="H1390">
        <v>0</v>
      </c>
      <c r="I1390">
        <v>433.28069040000003</v>
      </c>
      <c r="J1390" t="s">
        <v>14</v>
      </c>
      <c r="K1390" t="s">
        <v>14</v>
      </c>
      <c r="L1390" t="s">
        <v>14</v>
      </c>
      <c r="M1390">
        <v>2463856</v>
      </c>
      <c r="N1390">
        <v>3034371</v>
      </c>
      <c r="O1390">
        <v>2955308</v>
      </c>
    </row>
    <row r="1391" spans="1:15" x14ac:dyDescent="0.25">
      <c r="A1391">
        <v>1390</v>
      </c>
      <c r="B1391">
        <v>22</v>
      </c>
      <c r="C1391">
        <v>42</v>
      </c>
      <c r="D1391">
        <v>0</v>
      </c>
      <c r="E1391">
        <v>9</v>
      </c>
      <c r="F1391">
        <v>0</v>
      </c>
      <c r="G1391">
        <v>0</v>
      </c>
      <c r="H1391">
        <v>0</v>
      </c>
      <c r="I1391">
        <v>449.27560499999998</v>
      </c>
      <c r="J1391">
        <v>2685193</v>
      </c>
      <c r="K1391">
        <v>2986350</v>
      </c>
      <c r="L1391">
        <v>2290046</v>
      </c>
      <c r="M1391">
        <v>4564374</v>
      </c>
      <c r="N1391">
        <v>5927779</v>
      </c>
      <c r="O1391">
        <v>3677087</v>
      </c>
    </row>
    <row r="1392" spans="1:15" x14ac:dyDescent="0.25">
      <c r="A1392">
        <v>1391</v>
      </c>
      <c r="B1392">
        <v>22</v>
      </c>
      <c r="C1392">
        <v>42</v>
      </c>
      <c r="D1392">
        <v>0</v>
      </c>
      <c r="E1392">
        <v>10</v>
      </c>
      <c r="F1392">
        <v>0</v>
      </c>
      <c r="G1392">
        <v>0</v>
      </c>
      <c r="H1392">
        <v>0</v>
      </c>
      <c r="I1392">
        <v>465.2705196</v>
      </c>
      <c r="J1392" t="s">
        <v>14</v>
      </c>
      <c r="K1392" t="s">
        <v>14</v>
      </c>
      <c r="L1392" t="s">
        <v>14</v>
      </c>
      <c r="M1392">
        <v>2238625</v>
      </c>
      <c r="N1392">
        <v>2828589</v>
      </c>
      <c r="O1392">
        <v>2165259</v>
      </c>
    </row>
    <row r="1393" spans="1:15" x14ac:dyDescent="0.25">
      <c r="A1393">
        <v>1392</v>
      </c>
      <c r="B1393">
        <v>22</v>
      </c>
      <c r="C1393">
        <v>43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336.32718720000003</v>
      </c>
      <c r="J1393">
        <v>13933698</v>
      </c>
      <c r="K1393">
        <v>5116202</v>
      </c>
      <c r="L1393">
        <v>2625220</v>
      </c>
      <c r="M1393" t="s">
        <v>14</v>
      </c>
      <c r="N1393" t="s">
        <v>14</v>
      </c>
      <c r="O1393" t="s">
        <v>14</v>
      </c>
    </row>
    <row r="1394" spans="1:15" x14ac:dyDescent="0.25">
      <c r="A1394">
        <v>1393</v>
      </c>
      <c r="B1394">
        <v>22</v>
      </c>
      <c r="C1394">
        <v>44</v>
      </c>
      <c r="D1394">
        <v>0</v>
      </c>
      <c r="E1394">
        <v>2</v>
      </c>
      <c r="F1394">
        <v>0</v>
      </c>
      <c r="G1394">
        <v>0</v>
      </c>
      <c r="H1394">
        <v>0</v>
      </c>
      <c r="I1394">
        <v>339.32685279999998</v>
      </c>
      <c r="J1394">
        <v>3373939</v>
      </c>
      <c r="K1394">
        <v>2498513</v>
      </c>
      <c r="L1394">
        <v>2309539</v>
      </c>
      <c r="M1394" t="s">
        <v>14</v>
      </c>
      <c r="N1394" t="s">
        <v>14</v>
      </c>
      <c r="O1394" t="s">
        <v>14</v>
      </c>
    </row>
    <row r="1395" spans="1:15" x14ac:dyDescent="0.25">
      <c r="A1395">
        <v>1394</v>
      </c>
      <c r="B1395">
        <v>22</v>
      </c>
      <c r="C1395">
        <v>46</v>
      </c>
      <c r="D1395">
        <v>0</v>
      </c>
      <c r="E1395">
        <v>8</v>
      </c>
      <c r="F1395">
        <v>1</v>
      </c>
      <c r="G1395">
        <v>0</v>
      </c>
      <c r="H1395">
        <v>0</v>
      </c>
      <c r="I1395">
        <v>469.28406109999997</v>
      </c>
      <c r="J1395" t="s">
        <v>14</v>
      </c>
      <c r="K1395" t="s">
        <v>14</v>
      </c>
      <c r="L1395" t="s">
        <v>14</v>
      </c>
      <c r="M1395">
        <v>3227267</v>
      </c>
      <c r="N1395">
        <v>2931492</v>
      </c>
      <c r="O1395">
        <v>2525177</v>
      </c>
    </row>
    <row r="1396" spans="1:15" x14ac:dyDescent="0.25">
      <c r="A1396">
        <v>1395</v>
      </c>
      <c r="B1396">
        <v>23</v>
      </c>
      <c r="C1396">
        <v>16</v>
      </c>
      <c r="D1396">
        <v>0</v>
      </c>
      <c r="E1396">
        <v>9</v>
      </c>
      <c r="F1396">
        <v>0</v>
      </c>
      <c r="G1396">
        <v>0</v>
      </c>
      <c r="H1396">
        <v>0</v>
      </c>
      <c r="I1396">
        <v>435.07215500000001</v>
      </c>
      <c r="J1396">
        <v>1773666</v>
      </c>
      <c r="K1396">
        <v>1818309</v>
      </c>
      <c r="L1396">
        <v>1829642</v>
      </c>
      <c r="M1396" t="s">
        <v>14</v>
      </c>
      <c r="N1396" t="s">
        <v>14</v>
      </c>
      <c r="O1396" t="s">
        <v>14</v>
      </c>
    </row>
    <row r="1397" spans="1:15" x14ac:dyDescent="0.25">
      <c r="A1397">
        <v>1396</v>
      </c>
      <c r="B1397">
        <v>23</v>
      </c>
      <c r="C1397">
        <v>16</v>
      </c>
      <c r="D1397">
        <v>0</v>
      </c>
      <c r="E1397">
        <v>10</v>
      </c>
      <c r="F1397">
        <v>0</v>
      </c>
      <c r="G1397">
        <v>0</v>
      </c>
      <c r="H1397">
        <v>0</v>
      </c>
      <c r="I1397">
        <v>451.06706960000002</v>
      </c>
      <c r="J1397">
        <v>2396202</v>
      </c>
      <c r="K1397">
        <v>2040580</v>
      </c>
      <c r="L1397">
        <v>2277068</v>
      </c>
      <c r="M1397" t="s">
        <v>14</v>
      </c>
      <c r="N1397" t="s">
        <v>14</v>
      </c>
      <c r="O1397" t="s">
        <v>14</v>
      </c>
    </row>
    <row r="1398" spans="1:15" x14ac:dyDescent="0.25">
      <c r="A1398">
        <v>1397</v>
      </c>
      <c r="B1398">
        <v>23</v>
      </c>
      <c r="C1398">
        <v>16</v>
      </c>
      <c r="D1398">
        <v>0</v>
      </c>
      <c r="E1398">
        <v>11</v>
      </c>
      <c r="F1398">
        <v>0</v>
      </c>
      <c r="G1398">
        <v>0</v>
      </c>
      <c r="H1398">
        <v>0</v>
      </c>
      <c r="I1398">
        <v>467.06198419999998</v>
      </c>
      <c r="J1398">
        <v>2787030</v>
      </c>
      <c r="K1398">
        <v>2380411</v>
      </c>
      <c r="L1398">
        <v>2746360</v>
      </c>
      <c r="M1398" t="s">
        <v>14</v>
      </c>
      <c r="N1398" t="s">
        <v>14</v>
      </c>
      <c r="O1398" t="s">
        <v>14</v>
      </c>
    </row>
    <row r="1399" spans="1:15" x14ac:dyDescent="0.25">
      <c r="A1399">
        <v>1398</v>
      </c>
      <c r="B1399">
        <v>23</v>
      </c>
      <c r="C1399">
        <v>16</v>
      </c>
      <c r="D1399">
        <v>0</v>
      </c>
      <c r="E1399">
        <v>12</v>
      </c>
      <c r="F1399">
        <v>0</v>
      </c>
      <c r="G1399">
        <v>0</v>
      </c>
      <c r="H1399">
        <v>0</v>
      </c>
      <c r="I1399">
        <v>483.0568988</v>
      </c>
      <c r="J1399">
        <v>3071089</v>
      </c>
      <c r="K1399">
        <v>2831975</v>
      </c>
      <c r="L1399">
        <v>2542120</v>
      </c>
      <c r="M1399" t="s">
        <v>14</v>
      </c>
      <c r="N1399" t="s">
        <v>14</v>
      </c>
      <c r="O1399" t="s">
        <v>14</v>
      </c>
    </row>
    <row r="1400" spans="1:15" x14ac:dyDescent="0.25">
      <c r="A1400">
        <v>1399</v>
      </c>
      <c r="B1400">
        <v>23</v>
      </c>
      <c r="C1400">
        <v>16</v>
      </c>
      <c r="D1400">
        <v>0</v>
      </c>
      <c r="E1400">
        <v>13</v>
      </c>
      <c r="F1400">
        <v>0</v>
      </c>
      <c r="G1400">
        <v>0</v>
      </c>
      <c r="H1400">
        <v>0</v>
      </c>
      <c r="I1400">
        <v>499.05181340000001</v>
      </c>
      <c r="J1400">
        <v>3002642</v>
      </c>
      <c r="K1400">
        <v>2255296</v>
      </c>
      <c r="L1400">
        <v>2900095</v>
      </c>
      <c r="M1400" t="s">
        <v>14</v>
      </c>
      <c r="N1400" t="s">
        <v>14</v>
      </c>
      <c r="O1400" t="s">
        <v>14</v>
      </c>
    </row>
    <row r="1401" spans="1:15" x14ac:dyDescent="0.25">
      <c r="A1401">
        <v>1400</v>
      </c>
      <c r="B1401">
        <v>23</v>
      </c>
      <c r="C1401">
        <v>16</v>
      </c>
      <c r="D1401">
        <v>0</v>
      </c>
      <c r="E1401">
        <v>14</v>
      </c>
      <c r="F1401">
        <v>0</v>
      </c>
      <c r="G1401">
        <v>0</v>
      </c>
      <c r="H1401">
        <v>0</v>
      </c>
      <c r="I1401">
        <v>515.04672800000003</v>
      </c>
      <c r="J1401">
        <v>2469014</v>
      </c>
      <c r="K1401">
        <v>2115420</v>
      </c>
      <c r="L1401">
        <v>2412028</v>
      </c>
      <c r="M1401" t="s">
        <v>14</v>
      </c>
      <c r="N1401" t="s">
        <v>14</v>
      </c>
      <c r="O1401" t="s">
        <v>14</v>
      </c>
    </row>
    <row r="1402" spans="1:15" x14ac:dyDescent="0.25">
      <c r="A1402">
        <v>1401</v>
      </c>
      <c r="B1402">
        <v>23</v>
      </c>
      <c r="C1402">
        <v>16</v>
      </c>
      <c r="D1402">
        <v>0</v>
      </c>
      <c r="E1402">
        <v>15</v>
      </c>
      <c r="F1402">
        <v>0</v>
      </c>
      <c r="G1402">
        <v>0</v>
      </c>
      <c r="H1402">
        <v>0</v>
      </c>
      <c r="I1402">
        <v>531.04164260000005</v>
      </c>
      <c r="J1402">
        <v>1715985</v>
      </c>
      <c r="K1402">
        <v>1666866</v>
      </c>
      <c r="L1402">
        <v>1761189</v>
      </c>
      <c r="M1402" t="s">
        <v>14</v>
      </c>
      <c r="N1402" t="s">
        <v>14</v>
      </c>
      <c r="O1402" t="s">
        <v>14</v>
      </c>
    </row>
    <row r="1403" spans="1:15" x14ac:dyDescent="0.25">
      <c r="A1403">
        <v>1402</v>
      </c>
      <c r="B1403">
        <v>23</v>
      </c>
      <c r="C1403">
        <v>18</v>
      </c>
      <c r="D1403">
        <v>0</v>
      </c>
      <c r="E1403">
        <v>9</v>
      </c>
      <c r="F1403">
        <v>0</v>
      </c>
      <c r="G1403">
        <v>0</v>
      </c>
      <c r="H1403">
        <v>0</v>
      </c>
      <c r="I1403">
        <v>437.087805</v>
      </c>
      <c r="J1403">
        <v>2507615</v>
      </c>
      <c r="K1403">
        <v>1920086</v>
      </c>
      <c r="L1403">
        <v>2132045</v>
      </c>
      <c r="M1403" t="s">
        <v>14</v>
      </c>
      <c r="N1403" t="s">
        <v>14</v>
      </c>
      <c r="O1403" t="s">
        <v>14</v>
      </c>
    </row>
    <row r="1404" spans="1:15" x14ac:dyDescent="0.25">
      <c r="A1404">
        <v>1403</v>
      </c>
      <c r="B1404">
        <v>23</v>
      </c>
      <c r="C1404">
        <v>18</v>
      </c>
      <c r="D1404">
        <v>0</v>
      </c>
      <c r="E1404">
        <v>10</v>
      </c>
      <c r="F1404">
        <v>0</v>
      </c>
      <c r="G1404">
        <v>0</v>
      </c>
      <c r="H1404">
        <v>0</v>
      </c>
      <c r="I1404">
        <v>453.08271960000002</v>
      </c>
      <c r="J1404">
        <v>3039034</v>
      </c>
      <c r="K1404">
        <v>2662545</v>
      </c>
      <c r="L1404">
        <v>2271753</v>
      </c>
      <c r="M1404" t="s">
        <v>14</v>
      </c>
      <c r="N1404" t="s">
        <v>14</v>
      </c>
      <c r="O1404" t="s">
        <v>14</v>
      </c>
    </row>
    <row r="1405" spans="1:15" x14ac:dyDescent="0.25">
      <c r="A1405">
        <v>1404</v>
      </c>
      <c r="B1405">
        <v>23</v>
      </c>
      <c r="C1405">
        <v>18</v>
      </c>
      <c r="D1405">
        <v>0</v>
      </c>
      <c r="E1405">
        <v>11</v>
      </c>
      <c r="F1405">
        <v>0</v>
      </c>
      <c r="G1405">
        <v>0</v>
      </c>
      <c r="H1405">
        <v>0</v>
      </c>
      <c r="I1405">
        <v>469.07763419999998</v>
      </c>
      <c r="J1405">
        <v>3594379</v>
      </c>
      <c r="K1405">
        <v>3482203</v>
      </c>
      <c r="L1405">
        <v>3466134</v>
      </c>
      <c r="M1405" t="s">
        <v>14</v>
      </c>
      <c r="N1405" t="s">
        <v>14</v>
      </c>
      <c r="O1405" t="s">
        <v>14</v>
      </c>
    </row>
    <row r="1406" spans="1:15" x14ac:dyDescent="0.25">
      <c r="A1406">
        <v>1405</v>
      </c>
      <c r="B1406">
        <v>23</v>
      </c>
      <c r="C1406">
        <v>18</v>
      </c>
      <c r="D1406">
        <v>0</v>
      </c>
      <c r="E1406">
        <v>12</v>
      </c>
      <c r="F1406">
        <v>0</v>
      </c>
      <c r="G1406">
        <v>0</v>
      </c>
      <c r="H1406">
        <v>0</v>
      </c>
      <c r="I1406">
        <v>485.07254879999999</v>
      </c>
      <c r="J1406">
        <v>3777703</v>
      </c>
      <c r="K1406">
        <v>2968197</v>
      </c>
      <c r="L1406">
        <v>3230234</v>
      </c>
      <c r="M1406" t="s">
        <v>14</v>
      </c>
      <c r="N1406" t="s">
        <v>14</v>
      </c>
      <c r="O1406" t="s">
        <v>14</v>
      </c>
    </row>
    <row r="1407" spans="1:15" x14ac:dyDescent="0.25">
      <c r="A1407">
        <v>1406</v>
      </c>
      <c r="B1407">
        <v>23</v>
      </c>
      <c r="C1407">
        <v>18</v>
      </c>
      <c r="D1407">
        <v>0</v>
      </c>
      <c r="E1407">
        <v>13</v>
      </c>
      <c r="F1407">
        <v>0</v>
      </c>
      <c r="G1407">
        <v>0</v>
      </c>
      <c r="H1407">
        <v>0</v>
      </c>
      <c r="I1407">
        <v>501.06746340000001</v>
      </c>
      <c r="J1407">
        <v>3629955</v>
      </c>
      <c r="K1407">
        <v>3078134</v>
      </c>
      <c r="L1407">
        <v>3024549</v>
      </c>
      <c r="M1407" t="s">
        <v>14</v>
      </c>
      <c r="N1407" t="s">
        <v>14</v>
      </c>
      <c r="O1407" t="s">
        <v>14</v>
      </c>
    </row>
    <row r="1408" spans="1:15" x14ac:dyDescent="0.25">
      <c r="A1408">
        <v>1407</v>
      </c>
      <c r="B1408">
        <v>23</v>
      </c>
      <c r="C1408">
        <v>18</v>
      </c>
      <c r="D1408">
        <v>0</v>
      </c>
      <c r="E1408">
        <v>14</v>
      </c>
      <c r="F1408">
        <v>0</v>
      </c>
      <c r="G1408">
        <v>0</v>
      </c>
      <c r="H1408">
        <v>0</v>
      </c>
      <c r="I1408">
        <v>517.06237799999997</v>
      </c>
      <c r="J1408">
        <v>3370748</v>
      </c>
      <c r="K1408">
        <v>3453318</v>
      </c>
      <c r="L1408">
        <v>3077172</v>
      </c>
      <c r="M1408" t="s">
        <v>14</v>
      </c>
      <c r="N1408" t="s">
        <v>14</v>
      </c>
      <c r="O1408" t="s">
        <v>14</v>
      </c>
    </row>
    <row r="1409" spans="1:15" x14ac:dyDescent="0.25">
      <c r="A1409">
        <v>1408</v>
      </c>
      <c r="B1409">
        <v>23</v>
      </c>
      <c r="C1409">
        <v>18</v>
      </c>
      <c r="D1409">
        <v>0</v>
      </c>
      <c r="E1409">
        <v>15</v>
      </c>
      <c r="F1409">
        <v>0</v>
      </c>
      <c r="G1409">
        <v>0</v>
      </c>
      <c r="H1409">
        <v>0</v>
      </c>
      <c r="I1409">
        <v>533.05729259999998</v>
      </c>
      <c r="J1409">
        <v>2553156</v>
      </c>
      <c r="K1409">
        <v>2838073</v>
      </c>
      <c r="L1409">
        <v>2146259</v>
      </c>
      <c r="M1409" t="s">
        <v>14</v>
      </c>
      <c r="N1409" t="s">
        <v>14</v>
      </c>
      <c r="O1409" t="s">
        <v>14</v>
      </c>
    </row>
    <row r="1410" spans="1:15" x14ac:dyDescent="0.25">
      <c r="A1410">
        <v>1409</v>
      </c>
      <c r="B1410">
        <v>23</v>
      </c>
      <c r="C1410">
        <v>20</v>
      </c>
      <c r="D1410">
        <v>0</v>
      </c>
      <c r="E1410">
        <v>8</v>
      </c>
      <c r="F1410">
        <v>0</v>
      </c>
      <c r="G1410">
        <v>0</v>
      </c>
      <c r="H1410">
        <v>0</v>
      </c>
      <c r="I1410">
        <v>423.10854039999998</v>
      </c>
      <c r="J1410">
        <v>2299696</v>
      </c>
      <c r="K1410">
        <v>2097277</v>
      </c>
      <c r="L1410">
        <v>2105450</v>
      </c>
      <c r="M1410" t="s">
        <v>14</v>
      </c>
      <c r="N1410" t="s">
        <v>14</v>
      </c>
      <c r="O1410" t="s">
        <v>14</v>
      </c>
    </row>
    <row r="1411" spans="1:15" x14ac:dyDescent="0.25">
      <c r="A1411">
        <v>1410</v>
      </c>
      <c r="B1411">
        <v>23</v>
      </c>
      <c r="C1411">
        <v>20</v>
      </c>
      <c r="D1411">
        <v>0</v>
      </c>
      <c r="E1411">
        <v>9</v>
      </c>
      <c r="F1411">
        <v>0</v>
      </c>
      <c r="G1411">
        <v>0</v>
      </c>
      <c r="H1411">
        <v>0</v>
      </c>
      <c r="I1411">
        <v>439.103455</v>
      </c>
      <c r="J1411">
        <v>2907221</v>
      </c>
      <c r="K1411">
        <v>2721761</v>
      </c>
      <c r="L1411">
        <v>2840968</v>
      </c>
      <c r="M1411" t="s">
        <v>14</v>
      </c>
      <c r="N1411" t="s">
        <v>14</v>
      </c>
      <c r="O1411" t="s">
        <v>14</v>
      </c>
    </row>
    <row r="1412" spans="1:15" x14ac:dyDescent="0.25">
      <c r="A1412">
        <v>1411</v>
      </c>
      <c r="B1412">
        <v>23</v>
      </c>
      <c r="C1412">
        <v>20</v>
      </c>
      <c r="D1412">
        <v>0</v>
      </c>
      <c r="E1412">
        <v>10</v>
      </c>
      <c r="F1412">
        <v>0</v>
      </c>
      <c r="G1412">
        <v>0</v>
      </c>
      <c r="H1412">
        <v>0</v>
      </c>
      <c r="I1412">
        <v>455.09836960000001</v>
      </c>
      <c r="J1412">
        <v>3865689</v>
      </c>
      <c r="K1412">
        <v>3413029</v>
      </c>
      <c r="L1412">
        <v>3318607</v>
      </c>
      <c r="M1412" t="s">
        <v>14</v>
      </c>
      <c r="N1412" t="s">
        <v>14</v>
      </c>
      <c r="O1412" t="s">
        <v>14</v>
      </c>
    </row>
    <row r="1413" spans="1:15" x14ac:dyDescent="0.25">
      <c r="A1413">
        <v>1412</v>
      </c>
      <c r="B1413">
        <v>23</v>
      </c>
      <c r="C1413">
        <v>20</v>
      </c>
      <c r="D1413">
        <v>0</v>
      </c>
      <c r="E1413">
        <v>11</v>
      </c>
      <c r="F1413">
        <v>0</v>
      </c>
      <c r="G1413">
        <v>0</v>
      </c>
      <c r="H1413">
        <v>0</v>
      </c>
      <c r="I1413">
        <v>471.09328420000003</v>
      </c>
      <c r="J1413">
        <v>4548693</v>
      </c>
      <c r="K1413">
        <v>4021828</v>
      </c>
      <c r="L1413">
        <v>3911489</v>
      </c>
      <c r="M1413" t="s">
        <v>14</v>
      </c>
      <c r="N1413" t="s">
        <v>14</v>
      </c>
      <c r="O1413" t="s">
        <v>14</v>
      </c>
    </row>
    <row r="1414" spans="1:15" x14ac:dyDescent="0.25">
      <c r="A1414">
        <v>1413</v>
      </c>
      <c r="B1414">
        <v>23</v>
      </c>
      <c r="C1414">
        <v>20</v>
      </c>
      <c r="D1414">
        <v>0</v>
      </c>
      <c r="E1414">
        <v>12</v>
      </c>
      <c r="F1414">
        <v>0</v>
      </c>
      <c r="G1414">
        <v>0</v>
      </c>
      <c r="H1414">
        <v>0</v>
      </c>
      <c r="I1414">
        <v>487.08819879999999</v>
      </c>
      <c r="J1414">
        <v>4518119</v>
      </c>
      <c r="K1414">
        <v>3551912</v>
      </c>
      <c r="L1414">
        <v>4169236</v>
      </c>
      <c r="M1414" t="s">
        <v>14</v>
      </c>
      <c r="N1414" t="s">
        <v>14</v>
      </c>
      <c r="O1414" t="s">
        <v>14</v>
      </c>
    </row>
    <row r="1415" spans="1:15" x14ac:dyDescent="0.25">
      <c r="A1415">
        <v>1414</v>
      </c>
      <c r="B1415">
        <v>23</v>
      </c>
      <c r="C1415">
        <v>20</v>
      </c>
      <c r="D1415">
        <v>0</v>
      </c>
      <c r="E1415">
        <v>13</v>
      </c>
      <c r="F1415">
        <v>0</v>
      </c>
      <c r="G1415">
        <v>0</v>
      </c>
      <c r="H1415">
        <v>0</v>
      </c>
      <c r="I1415">
        <v>503.0831134</v>
      </c>
      <c r="J1415">
        <v>4774901</v>
      </c>
      <c r="K1415">
        <v>4464685</v>
      </c>
      <c r="L1415">
        <v>3535566</v>
      </c>
      <c r="M1415" t="s">
        <v>14</v>
      </c>
      <c r="N1415" t="s">
        <v>14</v>
      </c>
      <c r="O1415" t="s">
        <v>14</v>
      </c>
    </row>
    <row r="1416" spans="1:15" x14ac:dyDescent="0.25">
      <c r="A1416">
        <v>1415</v>
      </c>
      <c r="B1416">
        <v>23</v>
      </c>
      <c r="C1416">
        <v>20</v>
      </c>
      <c r="D1416">
        <v>0</v>
      </c>
      <c r="E1416">
        <v>14</v>
      </c>
      <c r="F1416">
        <v>0</v>
      </c>
      <c r="G1416">
        <v>0</v>
      </c>
      <c r="H1416">
        <v>0</v>
      </c>
      <c r="I1416">
        <v>519.07802800000002</v>
      </c>
      <c r="J1416">
        <v>3816283</v>
      </c>
      <c r="K1416">
        <v>3418540</v>
      </c>
      <c r="L1416">
        <v>2946156</v>
      </c>
      <c r="M1416" t="s">
        <v>14</v>
      </c>
      <c r="N1416" t="s">
        <v>14</v>
      </c>
      <c r="O1416" t="s">
        <v>14</v>
      </c>
    </row>
    <row r="1417" spans="1:15" x14ac:dyDescent="0.25">
      <c r="A1417">
        <v>1416</v>
      </c>
      <c r="B1417">
        <v>23</v>
      </c>
      <c r="C1417">
        <v>20</v>
      </c>
      <c r="D1417">
        <v>0</v>
      </c>
      <c r="E1417">
        <v>15</v>
      </c>
      <c r="F1417">
        <v>0</v>
      </c>
      <c r="G1417">
        <v>0</v>
      </c>
      <c r="H1417">
        <v>0</v>
      </c>
      <c r="I1417">
        <v>535.07294260000003</v>
      </c>
      <c r="J1417">
        <v>3007856</v>
      </c>
      <c r="K1417">
        <v>2988603</v>
      </c>
      <c r="L1417">
        <v>2171390</v>
      </c>
      <c r="M1417" t="s">
        <v>14</v>
      </c>
      <c r="N1417" t="s">
        <v>14</v>
      </c>
      <c r="O1417" t="s">
        <v>14</v>
      </c>
    </row>
    <row r="1418" spans="1:15" x14ac:dyDescent="0.25">
      <c r="A1418">
        <v>1417</v>
      </c>
      <c r="B1418">
        <v>23</v>
      </c>
      <c r="C1418">
        <v>20</v>
      </c>
      <c r="D1418">
        <v>0</v>
      </c>
      <c r="E1418">
        <v>16</v>
      </c>
      <c r="F1418">
        <v>0</v>
      </c>
      <c r="G1418">
        <v>0</v>
      </c>
      <c r="H1418">
        <v>0</v>
      </c>
      <c r="I1418">
        <v>551.06785720000005</v>
      </c>
      <c r="J1418">
        <v>2336717</v>
      </c>
      <c r="K1418">
        <v>1965982</v>
      </c>
      <c r="L1418">
        <v>1694913</v>
      </c>
      <c r="M1418" t="s">
        <v>14</v>
      </c>
      <c r="N1418" t="s">
        <v>14</v>
      </c>
      <c r="O1418" t="s">
        <v>14</v>
      </c>
    </row>
    <row r="1419" spans="1:15" x14ac:dyDescent="0.25">
      <c r="A1419">
        <v>1418</v>
      </c>
      <c r="B1419">
        <v>23</v>
      </c>
      <c r="C1419">
        <v>22</v>
      </c>
      <c r="D1419">
        <v>0</v>
      </c>
      <c r="E1419">
        <v>8</v>
      </c>
      <c r="F1419">
        <v>0</v>
      </c>
      <c r="G1419">
        <v>0</v>
      </c>
      <c r="H1419">
        <v>0</v>
      </c>
      <c r="I1419">
        <v>425.12419039999997</v>
      </c>
      <c r="J1419">
        <v>3051667</v>
      </c>
      <c r="K1419">
        <v>2576469</v>
      </c>
      <c r="L1419">
        <v>2840065</v>
      </c>
      <c r="M1419">
        <v>1953376</v>
      </c>
      <c r="N1419">
        <v>2000960</v>
      </c>
      <c r="O1419">
        <v>1574194</v>
      </c>
    </row>
    <row r="1420" spans="1:15" x14ac:dyDescent="0.25">
      <c r="A1420">
        <v>1419</v>
      </c>
      <c r="B1420">
        <v>23</v>
      </c>
      <c r="C1420">
        <v>22</v>
      </c>
      <c r="D1420">
        <v>0</v>
      </c>
      <c r="E1420">
        <v>9</v>
      </c>
      <c r="F1420">
        <v>0</v>
      </c>
      <c r="G1420">
        <v>0</v>
      </c>
      <c r="H1420">
        <v>0</v>
      </c>
      <c r="I1420">
        <v>441.11910499999999</v>
      </c>
      <c r="J1420">
        <v>3524422</v>
      </c>
      <c r="K1420">
        <v>3865447</v>
      </c>
      <c r="L1420">
        <v>3559614</v>
      </c>
      <c r="M1420">
        <v>2474002</v>
      </c>
      <c r="N1420">
        <v>2255176</v>
      </c>
      <c r="O1420">
        <v>1816800</v>
      </c>
    </row>
    <row r="1421" spans="1:15" x14ac:dyDescent="0.25">
      <c r="A1421">
        <v>1420</v>
      </c>
      <c r="B1421">
        <v>23</v>
      </c>
      <c r="C1421">
        <v>22</v>
      </c>
      <c r="D1421">
        <v>0</v>
      </c>
      <c r="E1421">
        <v>10</v>
      </c>
      <c r="F1421">
        <v>0</v>
      </c>
      <c r="G1421">
        <v>0</v>
      </c>
      <c r="H1421">
        <v>0</v>
      </c>
      <c r="I1421">
        <v>457.11401960000001</v>
      </c>
      <c r="J1421">
        <v>4776842</v>
      </c>
      <c r="K1421">
        <v>4306882</v>
      </c>
      <c r="L1421">
        <v>4277918</v>
      </c>
      <c r="M1421">
        <v>2169258</v>
      </c>
      <c r="N1421">
        <v>2143722</v>
      </c>
      <c r="O1421">
        <v>2350906</v>
      </c>
    </row>
    <row r="1422" spans="1:15" x14ac:dyDescent="0.25">
      <c r="A1422">
        <v>1421</v>
      </c>
      <c r="B1422">
        <v>23</v>
      </c>
      <c r="C1422">
        <v>22</v>
      </c>
      <c r="D1422">
        <v>0</v>
      </c>
      <c r="E1422">
        <v>11</v>
      </c>
      <c r="F1422">
        <v>0</v>
      </c>
      <c r="G1422">
        <v>0</v>
      </c>
      <c r="H1422">
        <v>0</v>
      </c>
      <c r="I1422">
        <v>473.10893420000002</v>
      </c>
      <c r="J1422">
        <v>5409842</v>
      </c>
      <c r="K1422">
        <v>5036598</v>
      </c>
      <c r="L1422">
        <v>5105399</v>
      </c>
      <c r="M1422">
        <v>1946267</v>
      </c>
      <c r="N1422">
        <v>1954118</v>
      </c>
      <c r="O1422">
        <v>1955885</v>
      </c>
    </row>
    <row r="1423" spans="1:15" x14ac:dyDescent="0.25">
      <c r="A1423">
        <v>1422</v>
      </c>
      <c r="B1423">
        <v>23</v>
      </c>
      <c r="C1423">
        <v>22</v>
      </c>
      <c r="D1423">
        <v>0</v>
      </c>
      <c r="E1423">
        <v>12</v>
      </c>
      <c r="F1423">
        <v>0</v>
      </c>
      <c r="G1423">
        <v>0</v>
      </c>
      <c r="H1423">
        <v>0</v>
      </c>
      <c r="I1423">
        <v>489.10384879999998</v>
      </c>
      <c r="J1423">
        <v>5206322</v>
      </c>
      <c r="K1423">
        <v>4826831</v>
      </c>
      <c r="L1423">
        <v>4189718</v>
      </c>
      <c r="M1423" t="s">
        <v>14</v>
      </c>
      <c r="N1423" t="s">
        <v>14</v>
      </c>
      <c r="O1423" t="s">
        <v>14</v>
      </c>
    </row>
    <row r="1424" spans="1:15" x14ac:dyDescent="0.25">
      <c r="A1424">
        <v>1423</v>
      </c>
      <c r="B1424">
        <v>23</v>
      </c>
      <c r="C1424">
        <v>22</v>
      </c>
      <c r="D1424">
        <v>0</v>
      </c>
      <c r="E1424">
        <v>13</v>
      </c>
      <c r="F1424">
        <v>0</v>
      </c>
      <c r="G1424">
        <v>0</v>
      </c>
      <c r="H1424">
        <v>0</v>
      </c>
      <c r="I1424">
        <v>505.0987634</v>
      </c>
      <c r="J1424">
        <v>4608105</v>
      </c>
      <c r="K1424">
        <v>4159588</v>
      </c>
      <c r="L1424">
        <v>4002555</v>
      </c>
      <c r="M1424" t="s">
        <v>14</v>
      </c>
      <c r="N1424" t="s">
        <v>14</v>
      </c>
      <c r="O1424" t="s">
        <v>14</v>
      </c>
    </row>
    <row r="1425" spans="1:15" x14ac:dyDescent="0.25">
      <c r="A1425">
        <v>1424</v>
      </c>
      <c r="B1425">
        <v>23</v>
      </c>
      <c r="C1425">
        <v>22</v>
      </c>
      <c r="D1425">
        <v>0</v>
      </c>
      <c r="E1425">
        <v>14</v>
      </c>
      <c r="F1425">
        <v>0</v>
      </c>
      <c r="G1425">
        <v>0</v>
      </c>
      <c r="H1425">
        <v>0</v>
      </c>
      <c r="I1425">
        <v>521.09367799999995</v>
      </c>
      <c r="J1425">
        <v>3428277</v>
      </c>
      <c r="K1425">
        <v>3447245</v>
      </c>
      <c r="L1425">
        <v>3014307</v>
      </c>
      <c r="M1425" t="s">
        <v>14</v>
      </c>
      <c r="N1425" t="s">
        <v>14</v>
      </c>
      <c r="O1425" t="s">
        <v>14</v>
      </c>
    </row>
    <row r="1426" spans="1:15" x14ac:dyDescent="0.25">
      <c r="A1426">
        <v>1425</v>
      </c>
      <c r="B1426">
        <v>23</v>
      </c>
      <c r="C1426">
        <v>22</v>
      </c>
      <c r="D1426">
        <v>0</v>
      </c>
      <c r="E1426">
        <v>15</v>
      </c>
      <c r="F1426">
        <v>0</v>
      </c>
      <c r="G1426">
        <v>0</v>
      </c>
      <c r="H1426">
        <v>0</v>
      </c>
      <c r="I1426">
        <v>537.08859259999997</v>
      </c>
      <c r="J1426">
        <v>3051925</v>
      </c>
      <c r="K1426">
        <v>2454584</v>
      </c>
      <c r="L1426">
        <v>2275878</v>
      </c>
      <c r="M1426" t="s">
        <v>14</v>
      </c>
      <c r="N1426" t="s">
        <v>14</v>
      </c>
      <c r="O1426" t="s">
        <v>14</v>
      </c>
    </row>
    <row r="1427" spans="1:15" x14ac:dyDescent="0.25">
      <c r="A1427">
        <v>1426</v>
      </c>
      <c r="B1427">
        <v>23</v>
      </c>
      <c r="C1427">
        <v>22</v>
      </c>
      <c r="D1427">
        <v>0</v>
      </c>
      <c r="E1427">
        <v>16</v>
      </c>
      <c r="F1427">
        <v>0</v>
      </c>
      <c r="G1427">
        <v>0</v>
      </c>
      <c r="H1427">
        <v>0</v>
      </c>
      <c r="I1427">
        <v>553.08350719999999</v>
      </c>
      <c r="J1427">
        <v>1768375</v>
      </c>
      <c r="K1427">
        <v>1831284</v>
      </c>
      <c r="L1427">
        <v>1524930</v>
      </c>
      <c r="M1427" t="s">
        <v>14</v>
      </c>
      <c r="N1427" t="s">
        <v>14</v>
      </c>
      <c r="O1427" t="s">
        <v>14</v>
      </c>
    </row>
    <row r="1428" spans="1:15" x14ac:dyDescent="0.25">
      <c r="A1428">
        <v>1427</v>
      </c>
      <c r="B1428">
        <v>23</v>
      </c>
      <c r="C1428">
        <v>24</v>
      </c>
      <c r="D1428">
        <v>0</v>
      </c>
      <c r="E1428">
        <v>7</v>
      </c>
      <c r="F1428">
        <v>0</v>
      </c>
      <c r="G1428">
        <v>0</v>
      </c>
      <c r="H1428">
        <v>0</v>
      </c>
      <c r="I1428">
        <v>411.14492580000001</v>
      </c>
      <c r="J1428">
        <v>2875460</v>
      </c>
      <c r="K1428">
        <v>2321350</v>
      </c>
      <c r="L1428">
        <v>2765037</v>
      </c>
      <c r="M1428">
        <v>2240747</v>
      </c>
      <c r="N1428">
        <v>2616749</v>
      </c>
      <c r="O1428">
        <v>2143149</v>
      </c>
    </row>
    <row r="1429" spans="1:15" x14ac:dyDescent="0.25">
      <c r="A1429">
        <v>1428</v>
      </c>
      <c r="B1429">
        <v>23</v>
      </c>
      <c r="C1429">
        <v>24</v>
      </c>
      <c r="D1429">
        <v>0</v>
      </c>
      <c r="E1429">
        <v>8</v>
      </c>
      <c r="F1429">
        <v>0</v>
      </c>
      <c r="G1429">
        <v>0</v>
      </c>
      <c r="H1429">
        <v>0</v>
      </c>
      <c r="I1429">
        <v>427.13984040000003</v>
      </c>
      <c r="J1429">
        <v>3583454</v>
      </c>
      <c r="K1429">
        <v>3074077</v>
      </c>
      <c r="L1429">
        <v>3438980</v>
      </c>
      <c r="M1429">
        <v>2906617</v>
      </c>
      <c r="N1429">
        <v>3232774</v>
      </c>
      <c r="O1429">
        <v>3002501</v>
      </c>
    </row>
    <row r="1430" spans="1:15" x14ac:dyDescent="0.25">
      <c r="A1430">
        <v>1429</v>
      </c>
      <c r="B1430">
        <v>23</v>
      </c>
      <c r="C1430">
        <v>24</v>
      </c>
      <c r="D1430">
        <v>0</v>
      </c>
      <c r="E1430">
        <v>9</v>
      </c>
      <c r="F1430">
        <v>0</v>
      </c>
      <c r="G1430">
        <v>0</v>
      </c>
      <c r="H1430">
        <v>0</v>
      </c>
      <c r="I1430">
        <v>443.13475499999998</v>
      </c>
      <c r="J1430">
        <v>4974133</v>
      </c>
      <c r="K1430">
        <v>4964075</v>
      </c>
      <c r="L1430">
        <v>4297713</v>
      </c>
      <c r="M1430">
        <v>3647344</v>
      </c>
      <c r="N1430">
        <v>3299534</v>
      </c>
      <c r="O1430">
        <v>3530248</v>
      </c>
    </row>
    <row r="1431" spans="1:15" x14ac:dyDescent="0.25">
      <c r="A1431">
        <v>1430</v>
      </c>
      <c r="B1431">
        <v>23</v>
      </c>
      <c r="C1431">
        <v>24</v>
      </c>
      <c r="D1431">
        <v>0</v>
      </c>
      <c r="E1431">
        <v>10</v>
      </c>
      <c r="F1431">
        <v>0</v>
      </c>
      <c r="G1431">
        <v>0</v>
      </c>
      <c r="H1431">
        <v>0</v>
      </c>
      <c r="I1431">
        <v>459.1296696</v>
      </c>
      <c r="J1431">
        <v>5426895</v>
      </c>
      <c r="K1431">
        <v>5648232</v>
      </c>
      <c r="L1431">
        <v>5340666</v>
      </c>
      <c r="M1431">
        <v>3046734</v>
      </c>
      <c r="N1431">
        <v>3010468</v>
      </c>
      <c r="O1431">
        <v>2782923</v>
      </c>
    </row>
    <row r="1432" spans="1:15" x14ac:dyDescent="0.25">
      <c r="A1432">
        <v>1431</v>
      </c>
      <c r="B1432">
        <v>23</v>
      </c>
      <c r="C1432">
        <v>24</v>
      </c>
      <c r="D1432">
        <v>0</v>
      </c>
      <c r="E1432">
        <v>11</v>
      </c>
      <c r="F1432">
        <v>0</v>
      </c>
      <c r="G1432">
        <v>0</v>
      </c>
      <c r="H1432">
        <v>0</v>
      </c>
      <c r="I1432">
        <v>475.12458420000002</v>
      </c>
      <c r="J1432">
        <v>6174752</v>
      </c>
      <c r="K1432">
        <v>6019633</v>
      </c>
      <c r="L1432">
        <v>5595833</v>
      </c>
      <c r="M1432">
        <v>3409593</v>
      </c>
      <c r="N1432">
        <v>3135847</v>
      </c>
      <c r="O1432">
        <v>2891871</v>
      </c>
    </row>
    <row r="1433" spans="1:15" x14ac:dyDescent="0.25">
      <c r="A1433">
        <v>1432</v>
      </c>
      <c r="B1433">
        <v>23</v>
      </c>
      <c r="C1433">
        <v>24</v>
      </c>
      <c r="D1433">
        <v>0</v>
      </c>
      <c r="E1433">
        <v>12</v>
      </c>
      <c r="F1433">
        <v>0</v>
      </c>
      <c r="G1433">
        <v>0</v>
      </c>
      <c r="H1433">
        <v>0</v>
      </c>
      <c r="I1433">
        <v>491.11949879999997</v>
      </c>
      <c r="J1433">
        <v>5183878</v>
      </c>
      <c r="K1433">
        <v>4660986</v>
      </c>
      <c r="L1433">
        <v>3976735</v>
      </c>
      <c r="M1433">
        <v>2416351</v>
      </c>
      <c r="N1433">
        <v>1727338</v>
      </c>
      <c r="O1433">
        <v>1832314</v>
      </c>
    </row>
    <row r="1434" spans="1:15" x14ac:dyDescent="0.25">
      <c r="A1434">
        <v>1433</v>
      </c>
      <c r="B1434">
        <v>23</v>
      </c>
      <c r="C1434">
        <v>24</v>
      </c>
      <c r="D1434">
        <v>0</v>
      </c>
      <c r="E1434">
        <v>13</v>
      </c>
      <c r="F1434">
        <v>0</v>
      </c>
      <c r="G1434">
        <v>0</v>
      </c>
      <c r="H1434">
        <v>0</v>
      </c>
      <c r="I1434">
        <v>507.11441339999999</v>
      </c>
      <c r="J1434">
        <v>4031710</v>
      </c>
      <c r="K1434">
        <v>3982490</v>
      </c>
      <c r="L1434">
        <v>3897131</v>
      </c>
      <c r="M1434" t="s">
        <v>14</v>
      </c>
      <c r="N1434" t="s">
        <v>14</v>
      </c>
      <c r="O1434" t="s">
        <v>14</v>
      </c>
    </row>
    <row r="1435" spans="1:15" x14ac:dyDescent="0.25">
      <c r="A1435">
        <v>1434</v>
      </c>
      <c r="B1435">
        <v>23</v>
      </c>
      <c r="C1435">
        <v>24</v>
      </c>
      <c r="D1435">
        <v>0</v>
      </c>
      <c r="E1435">
        <v>14</v>
      </c>
      <c r="F1435">
        <v>0</v>
      </c>
      <c r="G1435">
        <v>0</v>
      </c>
      <c r="H1435">
        <v>0</v>
      </c>
      <c r="I1435">
        <v>523.109328</v>
      </c>
      <c r="J1435">
        <v>3220488</v>
      </c>
      <c r="K1435">
        <v>3342826</v>
      </c>
      <c r="L1435">
        <v>2699482</v>
      </c>
      <c r="M1435" t="s">
        <v>14</v>
      </c>
      <c r="N1435" t="s">
        <v>14</v>
      </c>
      <c r="O1435" t="s">
        <v>14</v>
      </c>
    </row>
    <row r="1436" spans="1:15" x14ac:dyDescent="0.25">
      <c r="A1436">
        <v>1435</v>
      </c>
      <c r="B1436">
        <v>23</v>
      </c>
      <c r="C1436">
        <v>24</v>
      </c>
      <c r="D1436">
        <v>0</v>
      </c>
      <c r="E1436">
        <v>15</v>
      </c>
      <c r="F1436">
        <v>0</v>
      </c>
      <c r="G1436">
        <v>0</v>
      </c>
      <c r="H1436">
        <v>0</v>
      </c>
      <c r="I1436">
        <v>539.10424260000002</v>
      </c>
      <c r="J1436">
        <v>2288050</v>
      </c>
      <c r="K1436">
        <v>1961521</v>
      </c>
      <c r="L1436">
        <v>1801290</v>
      </c>
      <c r="M1436" t="s">
        <v>14</v>
      </c>
      <c r="N1436" t="s">
        <v>14</v>
      </c>
      <c r="O1436" t="s">
        <v>14</v>
      </c>
    </row>
    <row r="1437" spans="1:15" x14ac:dyDescent="0.25">
      <c r="A1437">
        <v>1436</v>
      </c>
      <c r="B1437">
        <v>23</v>
      </c>
      <c r="C1437">
        <v>26</v>
      </c>
      <c r="D1437">
        <v>0</v>
      </c>
      <c r="E1437">
        <v>6</v>
      </c>
      <c r="F1437">
        <v>0</v>
      </c>
      <c r="G1437">
        <v>0</v>
      </c>
      <c r="H1437">
        <v>0</v>
      </c>
      <c r="I1437">
        <v>397.16566119999999</v>
      </c>
      <c r="J1437">
        <v>2592721</v>
      </c>
      <c r="K1437">
        <v>2041884</v>
      </c>
      <c r="L1437">
        <v>2342363</v>
      </c>
      <c r="M1437">
        <v>2808254</v>
      </c>
      <c r="N1437">
        <v>2774959</v>
      </c>
      <c r="O1437">
        <v>2630704</v>
      </c>
    </row>
    <row r="1438" spans="1:15" x14ac:dyDescent="0.25">
      <c r="A1438">
        <v>1437</v>
      </c>
      <c r="B1438">
        <v>23</v>
      </c>
      <c r="C1438">
        <v>26</v>
      </c>
      <c r="D1438">
        <v>0</v>
      </c>
      <c r="E1438">
        <v>7</v>
      </c>
      <c r="F1438">
        <v>0</v>
      </c>
      <c r="G1438">
        <v>0</v>
      </c>
      <c r="H1438">
        <v>0</v>
      </c>
      <c r="I1438">
        <v>413.1605758</v>
      </c>
      <c r="J1438">
        <v>4100209</v>
      </c>
      <c r="K1438">
        <v>4194847</v>
      </c>
      <c r="L1438">
        <v>3778332</v>
      </c>
      <c r="M1438">
        <v>4547875</v>
      </c>
      <c r="N1438">
        <v>4830218</v>
      </c>
      <c r="O1438">
        <v>4720543</v>
      </c>
    </row>
    <row r="1439" spans="1:15" x14ac:dyDescent="0.25">
      <c r="A1439">
        <v>1438</v>
      </c>
      <c r="B1439">
        <v>23</v>
      </c>
      <c r="C1439">
        <v>26</v>
      </c>
      <c r="D1439">
        <v>0</v>
      </c>
      <c r="E1439">
        <v>8</v>
      </c>
      <c r="F1439">
        <v>0</v>
      </c>
      <c r="G1439">
        <v>0</v>
      </c>
      <c r="H1439">
        <v>0</v>
      </c>
      <c r="I1439">
        <v>429.15549040000002</v>
      </c>
      <c r="J1439">
        <v>5200148</v>
      </c>
      <c r="K1439">
        <v>5400023</v>
      </c>
      <c r="L1439">
        <v>4966647</v>
      </c>
      <c r="M1439">
        <v>5387140</v>
      </c>
      <c r="N1439">
        <v>5500861</v>
      </c>
      <c r="O1439">
        <v>5414859</v>
      </c>
    </row>
    <row r="1440" spans="1:15" x14ac:dyDescent="0.25">
      <c r="A1440">
        <v>1439</v>
      </c>
      <c r="B1440">
        <v>23</v>
      </c>
      <c r="C1440">
        <v>26</v>
      </c>
      <c r="D1440">
        <v>0</v>
      </c>
      <c r="E1440">
        <v>9</v>
      </c>
      <c r="F1440">
        <v>0</v>
      </c>
      <c r="G1440">
        <v>0</v>
      </c>
      <c r="H1440">
        <v>0</v>
      </c>
      <c r="I1440">
        <v>445.15040499999998</v>
      </c>
      <c r="J1440">
        <v>6608166</v>
      </c>
      <c r="K1440">
        <v>6505069</v>
      </c>
      <c r="L1440">
        <v>5723938</v>
      </c>
      <c r="M1440">
        <v>6121168</v>
      </c>
      <c r="N1440">
        <v>5588052</v>
      </c>
      <c r="O1440">
        <v>4991285</v>
      </c>
    </row>
    <row r="1441" spans="1:15" x14ac:dyDescent="0.25">
      <c r="A1441">
        <v>1440</v>
      </c>
      <c r="B1441">
        <v>23</v>
      </c>
      <c r="C1441">
        <v>26</v>
      </c>
      <c r="D1441">
        <v>0</v>
      </c>
      <c r="E1441">
        <v>10</v>
      </c>
      <c r="F1441">
        <v>0</v>
      </c>
      <c r="G1441">
        <v>0</v>
      </c>
      <c r="H1441">
        <v>0</v>
      </c>
      <c r="I1441">
        <v>461.14531959999999</v>
      </c>
      <c r="J1441">
        <v>7149100</v>
      </c>
      <c r="K1441">
        <v>6714139</v>
      </c>
      <c r="L1441">
        <v>7024994</v>
      </c>
      <c r="M1441">
        <v>5458691</v>
      </c>
      <c r="N1441">
        <v>5341550</v>
      </c>
      <c r="O1441">
        <v>4922484</v>
      </c>
    </row>
    <row r="1442" spans="1:15" x14ac:dyDescent="0.25">
      <c r="A1442">
        <v>1441</v>
      </c>
      <c r="B1442">
        <v>23</v>
      </c>
      <c r="C1442">
        <v>26</v>
      </c>
      <c r="D1442">
        <v>0</v>
      </c>
      <c r="E1442">
        <v>11</v>
      </c>
      <c r="F1442">
        <v>0</v>
      </c>
      <c r="G1442">
        <v>0</v>
      </c>
      <c r="H1442">
        <v>0</v>
      </c>
      <c r="I1442">
        <v>477.14023420000001</v>
      </c>
      <c r="J1442">
        <v>6896671</v>
      </c>
      <c r="K1442">
        <v>6591029</v>
      </c>
      <c r="L1442">
        <v>6336134</v>
      </c>
      <c r="M1442">
        <v>3598051</v>
      </c>
      <c r="N1442">
        <v>3974546</v>
      </c>
      <c r="O1442">
        <v>3831968</v>
      </c>
    </row>
    <row r="1443" spans="1:15" x14ac:dyDescent="0.25">
      <c r="A1443">
        <v>1442</v>
      </c>
      <c r="B1443">
        <v>23</v>
      </c>
      <c r="C1443">
        <v>26</v>
      </c>
      <c r="D1443">
        <v>0</v>
      </c>
      <c r="E1443">
        <v>12</v>
      </c>
      <c r="F1443">
        <v>0</v>
      </c>
      <c r="G1443">
        <v>0</v>
      </c>
      <c r="H1443">
        <v>0</v>
      </c>
      <c r="I1443">
        <v>493.13514880000002</v>
      </c>
      <c r="J1443">
        <v>5210594</v>
      </c>
      <c r="K1443">
        <v>4993833</v>
      </c>
      <c r="L1443">
        <v>5235247</v>
      </c>
      <c r="M1443">
        <v>2822461</v>
      </c>
      <c r="N1443">
        <v>2107838</v>
      </c>
      <c r="O1443">
        <v>2021371</v>
      </c>
    </row>
    <row r="1444" spans="1:15" x14ac:dyDescent="0.25">
      <c r="A1444">
        <v>1443</v>
      </c>
      <c r="B1444">
        <v>23</v>
      </c>
      <c r="C1444">
        <v>26</v>
      </c>
      <c r="D1444">
        <v>0</v>
      </c>
      <c r="E1444">
        <v>13</v>
      </c>
      <c r="F1444">
        <v>0</v>
      </c>
      <c r="G1444">
        <v>0</v>
      </c>
      <c r="H1444">
        <v>0</v>
      </c>
      <c r="I1444">
        <v>509.13006339999998</v>
      </c>
      <c r="J1444">
        <v>3725649</v>
      </c>
      <c r="K1444">
        <v>3935438</v>
      </c>
      <c r="L1444">
        <v>3608413</v>
      </c>
      <c r="M1444" t="s">
        <v>14</v>
      </c>
      <c r="N1444" t="s">
        <v>14</v>
      </c>
      <c r="O1444" t="s">
        <v>14</v>
      </c>
    </row>
    <row r="1445" spans="1:15" x14ac:dyDescent="0.25">
      <c r="A1445">
        <v>1444</v>
      </c>
      <c r="B1445">
        <v>23</v>
      </c>
      <c r="C1445">
        <v>26</v>
      </c>
      <c r="D1445">
        <v>0</v>
      </c>
      <c r="E1445">
        <v>14</v>
      </c>
      <c r="F1445">
        <v>0</v>
      </c>
      <c r="G1445">
        <v>0</v>
      </c>
      <c r="H1445">
        <v>0</v>
      </c>
      <c r="I1445">
        <v>525.12497800000006</v>
      </c>
      <c r="J1445">
        <v>3171413</v>
      </c>
      <c r="K1445">
        <v>2624003</v>
      </c>
      <c r="L1445">
        <v>1961744</v>
      </c>
      <c r="M1445" t="s">
        <v>14</v>
      </c>
      <c r="N1445" t="s">
        <v>14</v>
      </c>
      <c r="O1445" t="s">
        <v>14</v>
      </c>
    </row>
    <row r="1446" spans="1:15" x14ac:dyDescent="0.25">
      <c r="A1446">
        <v>1445</v>
      </c>
      <c r="B1446">
        <v>23</v>
      </c>
      <c r="C1446">
        <v>26</v>
      </c>
      <c r="D1446">
        <v>0</v>
      </c>
      <c r="E1446">
        <v>15</v>
      </c>
      <c r="F1446">
        <v>0</v>
      </c>
      <c r="G1446">
        <v>0</v>
      </c>
      <c r="H1446">
        <v>0</v>
      </c>
      <c r="I1446">
        <v>541.11989259999996</v>
      </c>
      <c r="J1446">
        <v>1761737</v>
      </c>
      <c r="K1446">
        <v>1729573</v>
      </c>
      <c r="L1446">
        <v>1878378</v>
      </c>
      <c r="M1446" t="s">
        <v>14</v>
      </c>
      <c r="N1446" t="s">
        <v>14</v>
      </c>
      <c r="O1446" t="s">
        <v>14</v>
      </c>
    </row>
    <row r="1447" spans="1:15" x14ac:dyDescent="0.25">
      <c r="A1447">
        <v>1446</v>
      </c>
      <c r="B1447">
        <v>23</v>
      </c>
      <c r="C1447">
        <v>28</v>
      </c>
      <c r="D1447">
        <v>0</v>
      </c>
      <c r="E1447">
        <v>5</v>
      </c>
      <c r="F1447">
        <v>0</v>
      </c>
      <c r="G1447">
        <v>0</v>
      </c>
      <c r="H1447">
        <v>0</v>
      </c>
      <c r="I1447">
        <v>383.18639660000002</v>
      </c>
      <c r="J1447" t="s">
        <v>14</v>
      </c>
      <c r="K1447" t="s">
        <v>14</v>
      </c>
      <c r="L1447" t="s">
        <v>14</v>
      </c>
      <c r="M1447">
        <v>2175858</v>
      </c>
      <c r="N1447">
        <v>2849284</v>
      </c>
      <c r="O1447">
        <v>2164775</v>
      </c>
    </row>
    <row r="1448" spans="1:15" x14ac:dyDescent="0.25">
      <c r="A1448">
        <v>1447</v>
      </c>
      <c r="B1448">
        <v>23</v>
      </c>
      <c r="C1448">
        <v>28</v>
      </c>
      <c r="D1448">
        <v>0</v>
      </c>
      <c r="E1448">
        <v>6</v>
      </c>
      <c r="F1448">
        <v>0</v>
      </c>
      <c r="G1448">
        <v>0</v>
      </c>
      <c r="H1448">
        <v>0</v>
      </c>
      <c r="I1448">
        <v>399.18131119999998</v>
      </c>
      <c r="J1448">
        <v>3950423</v>
      </c>
      <c r="K1448">
        <v>3444043</v>
      </c>
      <c r="L1448">
        <v>3833605</v>
      </c>
      <c r="M1448">
        <v>4931817</v>
      </c>
      <c r="N1448">
        <v>5427954</v>
      </c>
      <c r="O1448">
        <v>4459811</v>
      </c>
    </row>
    <row r="1449" spans="1:15" x14ac:dyDescent="0.25">
      <c r="A1449">
        <v>1448</v>
      </c>
      <c r="B1449">
        <v>23</v>
      </c>
      <c r="C1449">
        <v>28</v>
      </c>
      <c r="D1449">
        <v>0</v>
      </c>
      <c r="E1449">
        <v>7</v>
      </c>
      <c r="F1449">
        <v>0</v>
      </c>
      <c r="G1449">
        <v>0</v>
      </c>
      <c r="H1449">
        <v>0</v>
      </c>
      <c r="I1449">
        <v>415.1762258</v>
      </c>
      <c r="J1449">
        <v>5485686</v>
      </c>
      <c r="K1449">
        <v>5783134</v>
      </c>
      <c r="L1449">
        <v>5695276</v>
      </c>
      <c r="M1449">
        <v>6636861</v>
      </c>
      <c r="N1449">
        <v>8256588</v>
      </c>
      <c r="O1449">
        <v>6993779</v>
      </c>
    </row>
    <row r="1450" spans="1:15" x14ac:dyDescent="0.25">
      <c r="A1450">
        <v>1449</v>
      </c>
      <c r="B1450">
        <v>23</v>
      </c>
      <c r="C1450">
        <v>28</v>
      </c>
      <c r="D1450">
        <v>0</v>
      </c>
      <c r="E1450">
        <v>8</v>
      </c>
      <c r="F1450">
        <v>0</v>
      </c>
      <c r="G1450">
        <v>0</v>
      </c>
      <c r="H1450">
        <v>0</v>
      </c>
      <c r="I1450">
        <v>431.17114040000001</v>
      </c>
      <c r="J1450">
        <v>7369783</v>
      </c>
      <c r="K1450">
        <v>6788484</v>
      </c>
      <c r="L1450">
        <v>7205979</v>
      </c>
      <c r="M1450">
        <v>9140995</v>
      </c>
      <c r="N1450">
        <v>9788264</v>
      </c>
      <c r="O1450">
        <v>8049413</v>
      </c>
    </row>
    <row r="1451" spans="1:15" x14ac:dyDescent="0.25">
      <c r="A1451">
        <v>1450</v>
      </c>
      <c r="B1451">
        <v>23</v>
      </c>
      <c r="C1451">
        <v>28</v>
      </c>
      <c r="D1451">
        <v>0</v>
      </c>
      <c r="E1451">
        <v>9</v>
      </c>
      <c r="F1451">
        <v>0</v>
      </c>
      <c r="G1451">
        <v>0</v>
      </c>
      <c r="H1451">
        <v>0</v>
      </c>
      <c r="I1451">
        <v>447.16605499999997</v>
      </c>
      <c r="J1451">
        <v>7863322</v>
      </c>
      <c r="K1451">
        <v>7112176</v>
      </c>
      <c r="L1451">
        <v>7155283</v>
      </c>
      <c r="M1451">
        <v>8369715</v>
      </c>
      <c r="N1451">
        <v>8204252</v>
      </c>
      <c r="O1451">
        <v>7705706</v>
      </c>
    </row>
    <row r="1452" spans="1:15" x14ac:dyDescent="0.25">
      <c r="A1452">
        <v>1451</v>
      </c>
      <c r="B1452">
        <v>23</v>
      </c>
      <c r="C1452">
        <v>28</v>
      </c>
      <c r="D1452">
        <v>0</v>
      </c>
      <c r="E1452">
        <v>10</v>
      </c>
      <c r="F1452">
        <v>0</v>
      </c>
      <c r="G1452">
        <v>0</v>
      </c>
      <c r="H1452">
        <v>0</v>
      </c>
      <c r="I1452">
        <v>463.16096959999999</v>
      </c>
      <c r="J1452">
        <v>7507362</v>
      </c>
      <c r="K1452">
        <v>7346905</v>
      </c>
      <c r="L1452">
        <v>6912218</v>
      </c>
      <c r="M1452">
        <v>7224010</v>
      </c>
      <c r="N1452">
        <v>6866247</v>
      </c>
      <c r="O1452">
        <v>6522933</v>
      </c>
    </row>
    <row r="1453" spans="1:15" x14ac:dyDescent="0.25">
      <c r="A1453">
        <v>1452</v>
      </c>
      <c r="B1453">
        <v>23</v>
      </c>
      <c r="C1453">
        <v>28</v>
      </c>
      <c r="D1453">
        <v>0</v>
      </c>
      <c r="E1453">
        <v>11</v>
      </c>
      <c r="F1453">
        <v>0</v>
      </c>
      <c r="G1453">
        <v>0</v>
      </c>
      <c r="H1453">
        <v>0</v>
      </c>
      <c r="I1453">
        <v>479.1558842</v>
      </c>
      <c r="J1453">
        <v>7466029</v>
      </c>
      <c r="K1453">
        <v>6470207</v>
      </c>
      <c r="L1453">
        <v>6522461</v>
      </c>
      <c r="M1453">
        <v>5602070</v>
      </c>
      <c r="N1453">
        <v>4814276</v>
      </c>
      <c r="O1453">
        <v>5294318</v>
      </c>
    </row>
    <row r="1454" spans="1:15" x14ac:dyDescent="0.25">
      <c r="A1454">
        <v>1453</v>
      </c>
      <c r="B1454">
        <v>23</v>
      </c>
      <c r="C1454">
        <v>28</v>
      </c>
      <c r="D1454">
        <v>0</v>
      </c>
      <c r="E1454">
        <v>12</v>
      </c>
      <c r="F1454">
        <v>0</v>
      </c>
      <c r="G1454">
        <v>0</v>
      </c>
      <c r="H1454">
        <v>0</v>
      </c>
      <c r="I1454">
        <v>495.15079880000002</v>
      </c>
      <c r="J1454">
        <v>5198404</v>
      </c>
      <c r="K1454">
        <v>4903770</v>
      </c>
      <c r="L1454">
        <v>4821573</v>
      </c>
      <c r="M1454">
        <v>3943836</v>
      </c>
      <c r="N1454">
        <v>3208211</v>
      </c>
      <c r="O1454">
        <v>2791038</v>
      </c>
    </row>
    <row r="1455" spans="1:15" x14ac:dyDescent="0.25">
      <c r="A1455">
        <v>1454</v>
      </c>
      <c r="B1455">
        <v>23</v>
      </c>
      <c r="C1455">
        <v>28</v>
      </c>
      <c r="D1455">
        <v>0</v>
      </c>
      <c r="E1455">
        <v>13</v>
      </c>
      <c r="F1455">
        <v>0</v>
      </c>
      <c r="G1455">
        <v>0</v>
      </c>
      <c r="H1455">
        <v>0</v>
      </c>
      <c r="I1455">
        <v>511.14571339999998</v>
      </c>
      <c r="J1455">
        <v>3770819</v>
      </c>
      <c r="K1455">
        <v>3130625</v>
      </c>
      <c r="L1455">
        <v>3173266</v>
      </c>
      <c r="M1455">
        <v>1594201</v>
      </c>
      <c r="N1455">
        <v>1544824</v>
      </c>
      <c r="O1455">
        <v>1733162</v>
      </c>
    </row>
    <row r="1456" spans="1:15" x14ac:dyDescent="0.25">
      <c r="A1456">
        <v>1455</v>
      </c>
      <c r="B1456">
        <v>23</v>
      </c>
      <c r="C1456">
        <v>28</v>
      </c>
      <c r="D1456">
        <v>0</v>
      </c>
      <c r="E1456">
        <v>14</v>
      </c>
      <c r="F1456">
        <v>0</v>
      </c>
      <c r="G1456">
        <v>0</v>
      </c>
      <c r="H1456">
        <v>0</v>
      </c>
      <c r="I1456">
        <v>527.14062799999999</v>
      </c>
      <c r="J1456">
        <v>2245788</v>
      </c>
      <c r="K1456">
        <v>2215447</v>
      </c>
      <c r="L1456">
        <v>1547333</v>
      </c>
      <c r="M1456" t="s">
        <v>14</v>
      </c>
      <c r="N1456" t="s">
        <v>14</v>
      </c>
      <c r="O1456" t="s">
        <v>14</v>
      </c>
    </row>
    <row r="1457" spans="1:15" x14ac:dyDescent="0.25">
      <c r="A1457">
        <v>1456</v>
      </c>
      <c r="B1457">
        <v>23</v>
      </c>
      <c r="C1457">
        <v>30</v>
      </c>
      <c r="D1457">
        <v>0</v>
      </c>
      <c r="E1457">
        <v>5</v>
      </c>
      <c r="F1457">
        <v>0</v>
      </c>
      <c r="G1457">
        <v>0</v>
      </c>
      <c r="H1457">
        <v>0</v>
      </c>
      <c r="I1457">
        <v>385.20204660000002</v>
      </c>
      <c r="J1457">
        <v>2236795</v>
      </c>
      <c r="K1457">
        <v>1743097</v>
      </c>
      <c r="L1457">
        <v>2074744</v>
      </c>
      <c r="M1457">
        <v>2728543</v>
      </c>
      <c r="N1457">
        <v>3523064</v>
      </c>
      <c r="O1457">
        <v>2857963</v>
      </c>
    </row>
    <row r="1458" spans="1:15" x14ac:dyDescent="0.25">
      <c r="A1458">
        <v>1457</v>
      </c>
      <c r="B1458">
        <v>23</v>
      </c>
      <c r="C1458">
        <v>30</v>
      </c>
      <c r="D1458">
        <v>0</v>
      </c>
      <c r="E1458">
        <v>6</v>
      </c>
      <c r="F1458">
        <v>0</v>
      </c>
      <c r="G1458">
        <v>0</v>
      </c>
      <c r="H1458">
        <v>0</v>
      </c>
      <c r="I1458">
        <v>401.19696119999998</v>
      </c>
      <c r="J1458">
        <v>5064875</v>
      </c>
      <c r="K1458">
        <v>4641372</v>
      </c>
      <c r="L1458">
        <v>4694027</v>
      </c>
      <c r="M1458">
        <v>6896113</v>
      </c>
      <c r="N1458">
        <v>7600147</v>
      </c>
      <c r="O1458">
        <v>6466033</v>
      </c>
    </row>
    <row r="1459" spans="1:15" x14ac:dyDescent="0.25">
      <c r="A1459">
        <v>1458</v>
      </c>
      <c r="B1459">
        <v>23</v>
      </c>
      <c r="C1459">
        <v>30</v>
      </c>
      <c r="D1459">
        <v>0</v>
      </c>
      <c r="E1459">
        <v>7</v>
      </c>
      <c r="F1459">
        <v>0</v>
      </c>
      <c r="G1459">
        <v>0</v>
      </c>
      <c r="H1459">
        <v>0</v>
      </c>
      <c r="I1459">
        <v>417.19187579999999</v>
      </c>
      <c r="J1459">
        <v>7555156</v>
      </c>
      <c r="K1459">
        <v>7699078</v>
      </c>
      <c r="L1459">
        <v>7057184</v>
      </c>
      <c r="M1459">
        <v>10255677</v>
      </c>
      <c r="N1459">
        <v>11506805</v>
      </c>
      <c r="O1459">
        <v>9686827</v>
      </c>
    </row>
    <row r="1460" spans="1:15" x14ac:dyDescent="0.25">
      <c r="A1460">
        <v>1459</v>
      </c>
      <c r="B1460">
        <v>23</v>
      </c>
      <c r="C1460">
        <v>30</v>
      </c>
      <c r="D1460">
        <v>0</v>
      </c>
      <c r="E1460">
        <v>8</v>
      </c>
      <c r="F1460">
        <v>0</v>
      </c>
      <c r="G1460">
        <v>0</v>
      </c>
      <c r="H1460">
        <v>0</v>
      </c>
      <c r="I1460">
        <v>433.18679040000001</v>
      </c>
      <c r="J1460">
        <v>8518475</v>
      </c>
      <c r="K1460">
        <v>8675622</v>
      </c>
      <c r="L1460">
        <v>8465330</v>
      </c>
      <c r="M1460">
        <v>11465335</v>
      </c>
      <c r="N1460">
        <v>12622599</v>
      </c>
      <c r="O1460">
        <v>11031094</v>
      </c>
    </row>
    <row r="1461" spans="1:15" x14ac:dyDescent="0.25">
      <c r="A1461">
        <v>1460</v>
      </c>
      <c r="B1461">
        <v>23</v>
      </c>
      <c r="C1461">
        <v>30</v>
      </c>
      <c r="D1461">
        <v>0</v>
      </c>
      <c r="E1461">
        <v>9</v>
      </c>
      <c r="F1461">
        <v>0</v>
      </c>
      <c r="G1461">
        <v>0</v>
      </c>
      <c r="H1461">
        <v>0</v>
      </c>
      <c r="I1461">
        <v>449.18170500000002</v>
      </c>
      <c r="J1461">
        <v>8010517</v>
      </c>
      <c r="K1461">
        <v>7845236</v>
      </c>
      <c r="L1461">
        <v>7998855</v>
      </c>
      <c r="M1461">
        <v>10739101</v>
      </c>
      <c r="N1461">
        <v>10731368</v>
      </c>
      <c r="O1461">
        <v>9372584</v>
      </c>
    </row>
    <row r="1462" spans="1:15" x14ac:dyDescent="0.25">
      <c r="A1462">
        <v>1461</v>
      </c>
      <c r="B1462">
        <v>23</v>
      </c>
      <c r="C1462">
        <v>30</v>
      </c>
      <c r="D1462">
        <v>0</v>
      </c>
      <c r="E1462">
        <v>10</v>
      </c>
      <c r="F1462">
        <v>0</v>
      </c>
      <c r="G1462">
        <v>0</v>
      </c>
      <c r="H1462">
        <v>0</v>
      </c>
      <c r="I1462">
        <v>465.17661959999998</v>
      </c>
      <c r="J1462">
        <v>7261486</v>
      </c>
      <c r="K1462">
        <v>7408292</v>
      </c>
      <c r="L1462">
        <v>6375519</v>
      </c>
      <c r="M1462">
        <v>7555747</v>
      </c>
      <c r="N1462">
        <v>7468334</v>
      </c>
      <c r="O1462">
        <v>7577612</v>
      </c>
    </row>
    <row r="1463" spans="1:15" x14ac:dyDescent="0.25">
      <c r="A1463">
        <v>1462</v>
      </c>
      <c r="B1463">
        <v>23</v>
      </c>
      <c r="C1463">
        <v>30</v>
      </c>
      <c r="D1463">
        <v>0</v>
      </c>
      <c r="E1463">
        <v>11</v>
      </c>
      <c r="F1463">
        <v>0</v>
      </c>
      <c r="G1463">
        <v>0</v>
      </c>
      <c r="H1463">
        <v>0</v>
      </c>
      <c r="I1463">
        <v>481.1715342</v>
      </c>
      <c r="J1463">
        <v>6796362</v>
      </c>
      <c r="K1463">
        <v>6300241</v>
      </c>
      <c r="L1463">
        <v>5862973</v>
      </c>
      <c r="M1463">
        <v>7424851</v>
      </c>
      <c r="N1463">
        <v>6329854</v>
      </c>
      <c r="O1463">
        <v>5919047</v>
      </c>
    </row>
    <row r="1464" spans="1:15" x14ac:dyDescent="0.25">
      <c r="A1464">
        <v>1463</v>
      </c>
      <c r="B1464">
        <v>23</v>
      </c>
      <c r="C1464">
        <v>30</v>
      </c>
      <c r="D1464">
        <v>0</v>
      </c>
      <c r="E1464">
        <v>12</v>
      </c>
      <c r="F1464">
        <v>0</v>
      </c>
      <c r="G1464">
        <v>0</v>
      </c>
      <c r="H1464">
        <v>0</v>
      </c>
      <c r="I1464">
        <v>497.16644880000001</v>
      </c>
      <c r="J1464">
        <v>4274861</v>
      </c>
      <c r="K1464">
        <v>3331470</v>
      </c>
      <c r="L1464">
        <v>3180129</v>
      </c>
      <c r="M1464">
        <v>3250683</v>
      </c>
      <c r="N1464">
        <v>2237544</v>
      </c>
      <c r="O1464">
        <v>2509057</v>
      </c>
    </row>
    <row r="1465" spans="1:15" x14ac:dyDescent="0.25">
      <c r="A1465">
        <v>1464</v>
      </c>
      <c r="B1465">
        <v>23</v>
      </c>
      <c r="C1465">
        <v>30</v>
      </c>
      <c r="D1465">
        <v>0</v>
      </c>
      <c r="E1465">
        <v>13</v>
      </c>
      <c r="F1465">
        <v>0</v>
      </c>
      <c r="G1465">
        <v>0</v>
      </c>
      <c r="H1465">
        <v>0</v>
      </c>
      <c r="I1465">
        <v>513.16136340000003</v>
      </c>
      <c r="J1465">
        <v>2371634</v>
      </c>
      <c r="K1465">
        <v>2375474</v>
      </c>
      <c r="L1465">
        <v>2136520</v>
      </c>
      <c r="M1465" t="s">
        <v>14</v>
      </c>
      <c r="N1465" t="s">
        <v>14</v>
      </c>
      <c r="O1465" t="s">
        <v>14</v>
      </c>
    </row>
    <row r="1466" spans="1:15" x14ac:dyDescent="0.25">
      <c r="A1466">
        <v>1465</v>
      </c>
      <c r="B1466">
        <v>23</v>
      </c>
      <c r="C1466">
        <v>31</v>
      </c>
      <c r="D1466">
        <v>1</v>
      </c>
      <c r="E1466">
        <v>11</v>
      </c>
      <c r="F1466">
        <v>0</v>
      </c>
      <c r="G1466">
        <v>0</v>
      </c>
      <c r="H1466">
        <v>0</v>
      </c>
      <c r="I1466">
        <v>496.18243319999999</v>
      </c>
      <c r="J1466">
        <v>5355129</v>
      </c>
      <c r="K1466">
        <v>5565300</v>
      </c>
      <c r="L1466">
        <v>5283411</v>
      </c>
      <c r="M1466">
        <v>7732685</v>
      </c>
      <c r="N1466">
        <v>8974398</v>
      </c>
      <c r="O1466">
        <v>7136449</v>
      </c>
    </row>
    <row r="1467" spans="1:15" x14ac:dyDescent="0.25">
      <c r="A1467">
        <v>1466</v>
      </c>
      <c r="B1467">
        <v>23</v>
      </c>
      <c r="C1467">
        <v>32</v>
      </c>
      <c r="D1467">
        <v>0</v>
      </c>
      <c r="E1467">
        <v>4</v>
      </c>
      <c r="F1467">
        <v>1</v>
      </c>
      <c r="G1467">
        <v>0</v>
      </c>
      <c r="H1467">
        <v>0</v>
      </c>
      <c r="I1467">
        <v>403.19485270000001</v>
      </c>
      <c r="J1467" t="s">
        <v>14</v>
      </c>
      <c r="K1467" t="s">
        <v>14</v>
      </c>
      <c r="L1467" t="s">
        <v>14</v>
      </c>
      <c r="M1467">
        <v>6979281</v>
      </c>
      <c r="N1467">
        <v>7089423</v>
      </c>
      <c r="O1467">
        <v>6056598</v>
      </c>
    </row>
    <row r="1468" spans="1:15" x14ac:dyDescent="0.25">
      <c r="A1468">
        <v>1467</v>
      </c>
      <c r="B1468">
        <v>23</v>
      </c>
      <c r="C1468">
        <v>32</v>
      </c>
      <c r="D1468">
        <v>0</v>
      </c>
      <c r="E1468">
        <v>5</v>
      </c>
      <c r="F1468">
        <v>0</v>
      </c>
      <c r="G1468">
        <v>0</v>
      </c>
      <c r="H1468">
        <v>0</v>
      </c>
      <c r="I1468">
        <v>387.21769660000001</v>
      </c>
      <c r="J1468">
        <v>1816550</v>
      </c>
      <c r="K1468">
        <v>2385083</v>
      </c>
      <c r="L1468">
        <v>2334288</v>
      </c>
      <c r="M1468">
        <v>3431989</v>
      </c>
      <c r="N1468">
        <v>4537815</v>
      </c>
      <c r="O1468">
        <v>2895255</v>
      </c>
    </row>
    <row r="1469" spans="1:15" x14ac:dyDescent="0.25">
      <c r="A1469">
        <v>1468</v>
      </c>
      <c r="B1469">
        <v>23</v>
      </c>
      <c r="C1469">
        <v>32</v>
      </c>
      <c r="D1469">
        <v>0</v>
      </c>
      <c r="E1469">
        <v>6</v>
      </c>
      <c r="F1469">
        <v>0</v>
      </c>
      <c r="G1469">
        <v>0</v>
      </c>
      <c r="H1469">
        <v>0</v>
      </c>
      <c r="I1469">
        <v>403.21261120000003</v>
      </c>
      <c r="J1469">
        <v>4857292</v>
      </c>
      <c r="K1469">
        <v>5121868</v>
      </c>
      <c r="L1469">
        <v>4908267</v>
      </c>
      <c r="M1469">
        <v>8680147</v>
      </c>
      <c r="N1469">
        <v>9306385</v>
      </c>
      <c r="O1469">
        <v>7761560</v>
      </c>
    </row>
    <row r="1470" spans="1:15" x14ac:dyDescent="0.25">
      <c r="A1470">
        <v>1469</v>
      </c>
      <c r="B1470">
        <v>23</v>
      </c>
      <c r="C1470">
        <v>32</v>
      </c>
      <c r="D1470">
        <v>0</v>
      </c>
      <c r="E1470">
        <v>7</v>
      </c>
      <c r="F1470">
        <v>0</v>
      </c>
      <c r="G1470">
        <v>0</v>
      </c>
      <c r="H1470">
        <v>0</v>
      </c>
      <c r="I1470">
        <v>419.20752579999998</v>
      </c>
      <c r="J1470">
        <v>8581135</v>
      </c>
      <c r="K1470">
        <v>7834262</v>
      </c>
      <c r="L1470">
        <v>7960313</v>
      </c>
      <c r="M1470">
        <v>11926820</v>
      </c>
      <c r="N1470">
        <v>13069445</v>
      </c>
      <c r="O1470">
        <v>10962634</v>
      </c>
    </row>
    <row r="1471" spans="1:15" x14ac:dyDescent="0.25">
      <c r="A1471">
        <v>1470</v>
      </c>
      <c r="B1471">
        <v>23</v>
      </c>
      <c r="C1471">
        <v>32</v>
      </c>
      <c r="D1471">
        <v>0</v>
      </c>
      <c r="E1471">
        <v>8</v>
      </c>
      <c r="F1471">
        <v>0</v>
      </c>
      <c r="G1471">
        <v>0</v>
      </c>
      <c r="H1471">
        <v>0</v>
      </c>
      <c r="I1471">
        <v>435.2024404</v>
      </c>
      <c r="J1471">
        <v>9212498</v>
      </c>
      <c r="K1471">
        <v>9132222</v>
      </c>
      <c r="L1471">
        <v>9183998</v>
      </c>
      <c r="M1471">
        <v>13529571</v>
      </c>
      <c r="N1471">
        <v>14238366</v>
      </c>
      <c r="O1471">
        <v>12265825</v>
      </c>
    </row>
    <row r="1472" spans="1:15" x14ac:dyDescent="0.25">
      <c r="A1472">
        <v>1471</v>
      </c>
      <c r="B1472">
        <v>23</v>
      </c>
      <c r="C1472">
        <v>32</v>
      </c>
      <c r="D1472">
        <v>0</v>
      </c>
      <c r="E1472">
        <v>9</v>
      </c>
      <c r="F1472">
        <v>0</v>
      </c>
      <c r="G1472">
        <v>0</v>
      </c>
      <c r="H1472">
        <v>0</v>
      </c>
      <c r="I1472">
        <v>451.19735500000002</v>
      </c>
      <c r="J1472">
        <v>8858138</v>
      </c>
      <c r="K1472">
        <v>7912700</v>
      </c>
      <c r="L1472">
        <v>7732415</v>
      </c>
      <c r="M1472">
        <v>11803918</v>
      </c>
      <c r="N1472">
        <v>11869946</v>
      </c>
      <c r="O1472">
        <v>10494707</v>
      </c>
    </row>
    <row r="1473" spans="1:15" x14ac:dyDescent="0.25">
      <c r="A1473">
        <v>1472</v>
      </c>
      <c r="B1473">
        <v>23</v>
      </c>
      <c r="C1473">
        <v>32</v>
      </c>
      <c r="D1473">
        <v>0</v>
      </c>
      <c r="E1473">
        <v>10</v>
      </c>
      <c r="F1473">
        <v>0</v>
      </c>
      <c r="G1473">
        <v>0</v>
      </c>
      <c r="H1473">
        <v>0</v>
      </c>
      <c r="I1473">
        <v>467.19226959999997</v>
      </c>
      <c r="J1473">
        <v>6671568</v>
      </c>
      <c r="K1473">
        <v>6670969</v>
      </c>
      <c r="L1473">
        <v>6469617</v>
      </c>
      <c r="M1473">
        <v>7932555</v>
      </c>
      <c r="N1473">
        <v>9254178</v>
      </c>
      <c r="O1473">
        <v>8075256</v>
      </c>
    </row>
    <row r="1474" spans="1:15" x14ac:dyDescent="0.25">
      <c r="A1474">
        <v>1473</v>
      </c>
      <c r="B1474">
        <v>23</v>
      </c>
      <c r="C1474">
        <v>32</v>
      </c>
      <c r="D1474">
        <v>0</v>
      </c>
      <c r="E1474">
        <v>11</v>
      </c>
      <c r="F1474">
        <v>0</v>
      </c>
      <c r="G1474">
        <v>0</v>
      </c>
      <c r="H1474">
        <v>0</v>
      </c>
      <c r="I1474">
        <v>483.18718419999999</v>
      </c>
      <c r="J1474">
        <v>4356212</v>
      </c>
      <c r="K1474">
        <v>4441705</v>
      </c>
      <c r="L1474">
        <v>4089383</v>
      </c>
      <c r="M1474">
        <v>4878231</v>
      </c>
      <c r="N1474">
        <v>4822591</v>
      </c>
      <c r="O1474">
        <v>4433323</v>
      </c>
    </row>
    <row r="1475" spans="1:15" x14ac:dyDescent="0.25">
      <c r="A1475">
        <v>1474</v>
      </c>
      <c r="B1475">
        <v>23</v>
      </c>
      <c r="C1475">
        <v>32</v>
      </c>
      <c r="D1475">
        <v>0</v>
      </c>
      <c r="E1475">
        <v>12</v>
      </c>
      <c r="F1475">
        <v>0</v>
      </c>
      <c r="G1475">
        <v>0</v>
      </c>
      <c r="H1475">
        <v>0</v>
      </c>
      <c r="I1475">
        <v>499.18209880000001</v>
      </c>
      <c r="J1475">
        <v>3059482</v>
      </c>
      <c r="K1475">
        <v>2525123</v>
      </c>
      <c r="L1475">
        <v>2341506</v>
      </c>
      <c r="M1475">
        <v>2520155</v>
      </c>
      <c r="N1475">
        <v>2148541</v>
      </c>
      <c r="O1475">
        <v>1694339</v>
      </c>
    </row>
    <row r="1476" spans="1:15" x14ac:dyDescent="0.25">
      <c r="A1476">
        <v>1475</v>
      </c>
      <c r="B1476">
        <v>23</v>
      </c>
      <c r="C1476">
        <v>34</v>
      </c>
      <c r="D1476">
        <v>0</v>
      </c>
      <c r="E1476">
        <v>5</v>
      </c>
      <c r="F1476">
        <v>0</v>
      </c>
      <c r="G1476">
        <v>0</v>
      </c>
      <c r="H1476">
        <v>0</v>
      </c>
      <c r="I1476">
        <v>389.2333466</v>
      </c>
      <c r="J1476">
        <v>1684786</v>
      </c>
      <c r="K1476">
        <v>1965161</v>
      </c>
      <c r="L1476">
        <v>2003471</v>
      </c>
      <c r="M1476">
        <v>4244979</v>
      </c>
      <c r="N1476">
        <v>3764128</v>
      </c>
      <c r="O1476">
        <v>3623720</v>
      </c>
    </row>
    <row r="1477" spans="1:15" x14ac:dyDescent="0.25">
      <c r="A1477">
        <v>1476</v>
      </c>
      <c r="B1477">
        <v>23</v>
      </c>
      <c r="C1477">
        <v>34</v>
      </c>
      <c r="D1477">
        <v>0</v>
      </c>
      <c r="E1477">
        <v>6</v>
      </c>
      <c r="F1477">
        <v>0</v>
      </c>
      <c r="G1477">
        <v>0</v>
      </c>
      <c r="H1477">
        <v>0</v>
      </c>
      <c r="I1477">
        <v>405.22826120000002</v>
      </c>
      <c r="J1477">
        <v>4959926</v>
      </c>
      <c r="K1477">
        <v>5009435</v>
      </c>
      <c r="L1477">
        <v>4432291</v>
      </c>
      <c r="M1477">
        <v>7078800</v>
      </c>
      <c r="N1477">
        <v>8268268</v>
      </c>
      <c r="O1477">
        <v>7231253</v>
      </c>
    </row>
    <row r="1478" spans="1:15" x14ac:dyDescent="0.25">
      <c r="A1478">
        <v>1477</v>
      </c>
      <c r="B1478">
        <v>23</v>
      </c>
      <c r="C1478">
        <v>34</v>
      </c>
      <c r="D1478">
        <v>0</v>
      </c>
      <c r="E1478">
        <v>7</v>
      </c>
      <c r="F1478">
        <v>0</v>
      </c>
      <c r="G1478">
        <v>0</v>
      </c>
      <c r="H1478">
        <v>0</v>
      </c>
      <c r="I1478">
        <v>421.22317579999998</v>
      </c>
      <c r="J1478">
        <v>6526890</v>
      </c>
      <c r="K1478">
        <v>7070354</v>
      </c>
      <c r="L1478">
        <v>6115002</v>
      </c>
      <c r="M1478" t="s">
        <v>14</v>
      </c>
      <c r="N1478" t="s">
        <v>14</v>
      </c>
      <c r="O1478" t="s">
        <v>14</v>
      </c>
    </row>
    <row r="1479" spans="1:15" x14ac:dyDescent="0.25">
      <c r="A1479">
        <v>1478</v>
      </c>
      <c r="B1479">
        <v>23</v>
      </c>
      <c r="C1479">
        <v>34</v>
      </c>
      <c r="D1479">
        <v>0</v>
      </c>
      <c r="E1479">
        <v>8</v>
      </c>
      <c r="F1479">
        <v>0</v>
      </c>
      <c r="G1479">
        <v>0</v>
      </c>
      <c r="H1479">
        <v>0</v>
      </c>
      <c r="I1479">
        <v>437.21809039999999</v>
      </c>
      <c r="J1479">
        <v>7713102</v>
      </c>
      <c r="K1479">
        <v>8374351</v>
      </c>
      <c r="L1479">
        <v>7428672</v>
      </c>
      <c r="M1479">
        <v>13082952</v>
      </c>
      <c r="N1479">
        <v>12845614</v>
      </c>
      <c r="O1479">
        <v>10760328</v>
      </c>
    </row>
    <row r="1480" spans="1:15" x14ac:dyDescent="0.25">
      <c r="A1480">
        <v>1479</v>
      </c>
      <c r="B1480">
        <v>23</v>
      </c>
      <c r="C1480">
        <v>34</v>
      </c>
      <c r="D1480">
        <v>0</v>
      </c>
      <c r="E1480">
        <v>9</v>
      </c>
      <c r="F1480">
        <v>0</v>
      </c>
      <c r="G1480">
        <v>0</v>
      </c>
      <c r="H1480">
        <v>0</v>
      </c>
      <c r="I1480">
        <v>453.21300500000001</v>
      </c>
      <c r="J1480">
        <v>7420203</v>
      </c>
      <c r="K1480">
        <v>6720650</v>
      </c>
      <c r="L1480">
        <v>6644733</v>
      </c>
      <c r="M1480">
        <v>10656904</v>
      </c>
      <c r="N1480">
        <v>11783828</v>
      </c>
      <c r="O1480">
        <v>9249356</v>
      </c>
    </row>
    <row r="1481" spans="1:15" x14ac:dyDescent="0.25">
      <c r="A1481">
        <v>1480</v>
      </c>
      <c r="B1481">
        <v>23</v>
      </c>
      <c r="C1481">
        <v>34</v>
      </c>
      <c r="D1481">
        <v>0</v>
      </c>
      <c r="E1481">
        <v>10</v>
      </c>
      <c r="F1481">
        <v>0</v>
      </c>
      <c r="G1481">
        <v>0</v>
      </c>
      <c r="H1481">
        <v>0</v>
      </c>
      <c r="I1481">
        <v>469.20791960000003</v>
      </c>
      <c r="J1481">
        <v>5489799</v>
      </c>
      <c r="K1481">
        <v>5273177</v>
      </c>
      <c r="L1481">
        <v>4917136</v>
      </c>
      <c r="M1481">
        <v>7828099</v>
      </c>
      <c r="N1481">
        <v>7877923</v>
      </c>
      <c r="O1481">
        <v>7184377</v>
      </c>
    </row>
    <row r="1482" spans="1:15" x14ac:dyDescent="0.25">
      <c r="A1482">
        <v>1481</v>
      </c>
      <c r="B1482">
        <v>23</v>
      </c>
      <c r="C1482">
        <v>34</v>
      </c>
      <c r="D1482">
        <v>0</v>
      </c>
      <c r="E1482">
        <v>11</v>
      </c>
      <c r="F1482">
        <v>0</v>
      </c>
      <c r="G1482">
        <v>0</v>
      </c>
      <c r="H1482">
        <v>0</v>
      </c>
      <c r="I1482">
        <v>485.20283419999998</v>
      </c>
      <c r="J1482">
        <v>3930283</v>
      </c>
      <c r="K1482">
        <v>3365511</v>
      </c>
      <c r="L1482">
        <v>2736666</v>
      </c>
      <c r="M1482">
        <v>4642787</v>
      </c>
      <c r="N1482">
        <v>4321925</v>
      </c>
      <c r="O1482">
        <v>3858967</v>
      </c>
    </row>
    <row r="1483" spans="1:15" x14ac:dyDescent="0.25">
      <c r="A1483">
        <v>1482</v>
      </c>
      <c r="B1483">
        <v>23</v>
      </c>
      <c r="C1483">
        <v>34</v>
      </c>
      <c r="D1483">
        <v>0</v>
      </c>
      <c r="E1483">
        <v>12</v>
      </c>
      <c r="F1483">
        <v>0</v>
      </c>
      <c r="G1483">
        <v>0</v>
      </c>
      <c r="H1483">
        <v>0</v>
      </c>
      <c r="I1483">
        <v>501.1977488</v>
      </c>
      <c r="J1483">
        <v>2170250</v>
      </c>
      <c r="K1483">
        <v>1973242</v>
      </c>
      <c r="L1483">
        <v>1647271</v>
      </c>
      <c r="M1483">
        <v>2313402</v>
      </c>
      <c r="N1483">
        <v>2022160</v>
      </c>
      <c r="O1483">
        <v>1762820</v>
      </c>
    </row>
    <row r="1484" spans="1:15" x14ac:dyDescent="0.25">
      <c r="A1484">
        <v>1483</v>
      </c>
      <c r="B1484">
        <v>23</v>
      </c>
      <c r="C1484">
        <v>36</v>
      </c>
      <c r="D1484">
        <v>0</v>
      </c>
      <c r="E1484">
        <v>5</v>
      </c>
      <c r="F1484">
        <v>0</v>
      </c>
      <c r="G1484">
        <v>0</v>
      </c>
      <c r="H1484">
        <v>0</v>
      </c>
      <c r="I1484">
        <v>391.2489966</v>
      </c>
      <c r="J1484" t="s">
        <v>14</v>
      </c>
      <c r="K1484" t="s">
        <v>14</v>
      </c>
      <c r="L1484" t="s">
        <v>14</v>
      </c>
      <c r="M1484">
        <v>2788247</v>
      </c>
      <c r="N1484">
        <v>3416402</v>
      </c>
      <c r="O1484">
        <v>2729118</v>
      </c>
    </row>
    <row r="1485" spans="1:15" x14ac:dyDescent="0.25">
      <c r="A1485">
        <v>1484</v>
      </c>
      <c r="B1485">
        <v>23</v>
      </c>
      <c r="C1485">
        <v>36</v>
      </c>
      <c r="D1485">
        <v>0</v>
      </c>
      <c r="E1485">
        <v>6</v>
      </c>
      <c r="F1485">
        <v>0</v>
      </c>
      <c r="G1485">
        <v>0</v>
      </c>
      <c r="H1485">
        <v>0</v>
      </c>
      <c r="I1485">
        <v>407.24391120000001</v>
      </c>
      <c r="J1485">
        <v>3300205</v>
      </c>
      <c r="K1485">
        <v>3164873</v>
      </c>
      <c r="L1485">
        <v>2940982</v>
      </c>
      <c r="M1485">
        <v>4941863</v>
      </c>
      <c r="N1485">
        <v>6170276</v>
      </c>
      <c r="O1485">
        <v>5379948</v>
      </c>
    </row>
    <row r="1486" spans="1:15" x14ac:dyDescent="0.25">
      <c r="A1486">
        <v>1485</v>
      </c>
      <c r="B1486">
        <v>23</v>
      </c>
      <c r="C1486">
        <v>36</v>
      </c>
      <c r="D1486">
        <v>0</v>
      </c>
      <c r="E1486">
        <v>7</v>
      </c>
      <c r="F1486">
        <v>0</v>
      </c>
      <c r="G1486">
        <v>0</v>
      </c>
      <c r="H1486">
        <v>0</v>
      </c>
      <c r="I1486">
        <v>423.23882579999997</v>
      </c>
      <c r="J1486">
        <v>4661030</v>
      </c>
      <c r="K1486">
        <v>5316219</v>
      </c>
      <c r="L1486">
        <v>4643428</v>
      </c>
      <c r="M1486">
        <v>8967344</v>
      </c>
      <c r="N1486">
        <v>9565287</v>
      </c>
      <c r="O1486">
        <v>7855558</v>
      </c>
    </row>
    <row r="1487" spans="1:15" x14ac:dyDescent="0.25">
      <c r="A1487">
        <v>1486</v>
      </c>
      <c r="B1487">
        <v>23</v>
      </c>
      <c r="C1487">
        <v>36</v>
      </c>
      <c r="D1487">
        <v>0</v>
      </c>
      <c r="E1487">
        <v>8</v>
      </c>
      <c r="F1487">
        <v>0</v>
      </c>
      <c r="G1487">
        <v>0</v>
      </c>
      <c r="H1487">
        <v>0</v>
      </c>
      <c r="I1487">
        <v>439.23374039999999</v>
      </c>
      <c r="J1487">
        <v>5406788</v>
      </c>
      <c r="K1487">
        <v>5923801</v>
      </c>
      <c r="L1487">
        <v>5249403</v>
      </c>
      <c r="M1487">
        <v>9910441</v>
      </c>
      <c r="N1487">
        <v>10545593</v>
      </c>
      <c r="O1487">
        <v>8681389</v>
      </c>
    </row>
    <row r="1488" spans="1:15" x14ac:dyDescent="0.25">
      <c r="A1488">
        <v>1487</v>
      </c>
      <c r="B1488">
        <v>23</v>
      </c>
      <c r="C1488">
        <v>36</v>
      </c>
      <c r="D1488">
        <v>0</v>
      </c>
      <c r="E1488">
        <v>9</v>
      </c>
      <c r="F1488">
        <v>0</v>
      </c>
      <c r="G1488">
        <v>0</v>
      </c>
      <c r="H1488">
        <v>0</v>
      </c>
      <c r="I1488">
        <v>455.228655</v>
      </c>
      <c r="J1488">
        <v>4789323</v>
      </c>
      <c r="K1488">
        <v>5077022</v>
      </c>
      <c r="L1488">
        <v>4738883</v>
      </c>
      <c r="M1488">
        <v>8911887</v>
      </c>
      <c r="N1488">
        <v>9215543</v>
      </c>
      <c r="O1488">
        <v>7627189</v>
      </c>
    </row>
    <row r="1489" spans="1:15" x14ac:dyDescent="0.25">
      <c r="A1489">
        <v>1488</v>
      </c>
      <c r="B1489">
        <v>23</v>
      </c>
      <c r="C1489">
        <v>36</v>
      </c>
      <c r="D1489">
        <v>0</v>
      </c>
      <c r="E1489">
        <v>10</v>
      </c>
      <c r="F1489">
        <v>0</v>
      </c>
      <c r="G1489">
        <v>0</v>
      </c>
      <c r="H1489">
        <v>0</v>
      </c>
      <c r="I1489">
        <v>471.22356960000002</v>
      </c>
      <c r="J1489">
        <v>4256850</v>
      </c>
      <c r="K1489">
        <v>4009539</v>
      </c>
      <c r="L1489">
        <v>3872572</v>
      </c>
      <c r="M1489">
        <v>6290057</v>
      </c>
      <c r="N1489">
        <v>6622512</v>
      </c>
      <c r="O1489">
        <v>5941260</v>
      </c>
    </row>
    <row r="1490" spans="1:15" x14ac:dyDescent="0.25">
      <c r="A1490">
        <v>1489</v>
      </c>
      <c r="B1490">
        <v>23</v>
      </c>
      <c r="C1490">
        <v>36</v>
      </c>
      <c r="D1490">
        <v>0</v>
      </c>
      <c r="E1490">
        <v>11</v>
      </c>
      <c r="F1490">
        <v>0</v>
      </c>
      <c r="G1490">
        <v>0</v>
      </c>
      <c r="H1490">
        <v>0</v>
      </c>
      <c r="I1490">
        <v>487.21848419999998</v>
      </c>
      <c r="J1490">
        <v>2601708</v>
      </c>
      <c r="K1490">
        <v>2841258</v>
      </c>
      <c r="L1490">
        <v>2563092</v>
      </c>
      <c r="M1490">
        <v>4559925</v>
      </c>
      <c r="N1490">
        <v>4142799</v>
      </c>
      <c r="O1490">
        <v>3559050</v>
      </c>
    </row>
    <row r="1491" spans="1:15" x14ac:dyDescent="0.25">
      <c r="A1491">
        <v>1490</v>
      </c>
      <c r="B1491">
        <v>23</v>
      </c>
      <c r="C1491">
        <v>36</v>
      </c>
      <c r="D1491">
        <v>0</v>
      </c>
      <c r="E1491">
        <v>12</v>
      </c>
      <c r="F1491">
        <v>0</v>
      </c>
      <c r="G1491">
        <v>0</v>
      </c>
      <c r="H1491">
        <v>0</v>
      </c>
      <c r="I1491">
        <v>503.21339879999999</v>
      </c>
      <c r="J1491" t="s">
        <v>14</v>
      </c>
      <c r="K1491" t="s">
        <v>14</v>
      </c>
      <c r="L1491" t="s">
        <v>14</v>
      </c>
      <c r="M1491">
        <v>2792726</v>
      </c>
      <c r="N1491">
        <v>2765153</v>
      </c>
      <c r="O1491">
        <v>2363008</v>
      </c>
    </row>
    <row r="1492" spans="1:15" x14ac:dyDescent="0.25">
      <c r="A1492">
        <v>1491</v>
      </c>
      <c r="B1492">
        <v>23</v>
      </c>
      <c r="C1492">
        <v>36</v>
      </c>
      <c r="D1492">
        <v>0</v>
      </c>
      <c r="E1492">
        <v>19</v>
      </c>
      <c r="F1492">
        <v>0</v>
      </c>
      <c r="G1492">
        <v>0</v>
      </c>
      <c r="H1492">
        <v>0</v>
      </c>
      <c r="I1492">
        <v>615.17780100000004</v>
      </c>
      <c r="J1492">
        <v>1785529</v>
      </c>
      <c r="K1492">
        <v>1906752</v>
      </c>
      <c r="L1492">
        <v>1625524</v>
      </c>
      <c r="M1492" t="s">
        <v>14</v>
      </c>
      <c r="N1492" t="s">
        <v>14</v>
      </c>
      <c r="O1492" t="s">
        <v>14</v>
      </c>
    </row>
    <row r="1493" spans="1:15" x14ac:dyDescent="0.25">
      <c r="A1493">
        <v>1492</v>
      </c>
      <c r="B1493">
        <v>23</v>
      </c>
      <c r="C1493">
        <v>36</v>
      </c>
      <c r="D1493">
        <v>2</v>
      </c>
      <c r="E1493">
        <v>3</v>
      </c>
      <c r="F1493">
        <v>3</v>
      </c>
      <c r="G1493">
        <v>0</v>
      </c>
      <c r="H1493">
        <v>0</v>
      </c>
      <c r="I1493">
        <v>483.18152750000002</v>
      </c>
      <c r="J1493" t="s">
        <v>14</v>
      </c>
      <c r="K1493" t="s">
        <v>14</v>
      </c>
      <c r="L1493" t="s">
        <v>14</v>
      </c>
      <c r="M1493">
        <v>2011031</v>
      </c>
      <c r="N1493">
        <v>3233342</v>
      </c>
      <c r="O1493">
        <v>3338154</v>
      </c>
    </row>
    <row r="1494" spans="1:15" x14ac:dyDescent="0.25">
      <c r="A1494">
        <v>1493</v>
      </c>
      <c r="B1494">
        <v>23</v>
      </c>
      <c r="C1494">
        <v>38</v>
      </c>
      <c r="D1494">
        <v>0</v>
      </c>
      <c r="E1494">
        <v>5</v>
      </c>
      <c r="F1494">
        <v>0</v>
      </c>
      <c r="G1494">
        <v>0</v>
      </c>
      <c r="H1494">
        <v>0</v>
      </c>
      <c r="I1494">
        <v>393.26464659999999</v>
      </c>
      <c r="J1494" t="s">
        <v>14</v>
      </c>
      <c r="K1494" t="s">
        <v>14</v>
      </c>
      <c r="L1494" t="s">
        <v>14</v>
      </c>
      <c r="M1494">
        <v>2076447</v>
      </c>
      <c r="N1494">
        <v>2411242</v>
      </c>
      <c r="O1494">
        <v>2002933</v>
      </c>
    </row>
    <row r="1495" spans="1:15" x14ac:dyDescent="0.25">
      <c r="A1495">
        <v>1494</v>
      </c>
      <c r="B1495">
        <v>23</v>
      </c>
      <c r="C1495">
        <v>38</v>
      </c>
      <c r="D1495">
        <v>0</v>
      </c>
      <c r="E1495">
        <v>6</v>
      </c>
      <c r="F1495">
        <v>0</v>
      </c>
      <c r="G1495">
        <v>0</v>
      </c>
      <c r="H1495">
        <v>0</v>
      </c>
      <c r="I1495">
        <v>409.25956120000001</v>
      </c>
      <c r="J1495">
        <v>2272754</v>
      </c>
      <c r="K1495">
        <v>2325849</v>
      </c>
      <c r="L1495">
        <v>2181285</v>
      </c>
      <c r="M1495">
        <v>3334300</v>
      </c>
      <c r="N1495">
        <v>3748668</v>
      </c>
      <c r="O1495">
        <v>3140510</v>
      </c>
    </row>
    <row r="1496" spans="1:15" x14ac:dyDescent="0.25">
      <c r="A1496">
        <v>1495</v>
      </c>
      <c r="B1496">
        <v>23</v>
      </c>
      <c r="C1496">
        <v>38</v>
      </c>
      <c r="D1496">
        <v>0</v>
      </c>
      <c r="E1496">
        <v>7</v>
      </c>
      <c r="F1496">
        <v>0</v>
      </c>
      <c r="G1496">
        <v>0</v>
      </c>
      <c r="H1496">
        <v>0</v>
      </c>
      <c r="I1496">
        <v>425.25447580000002</v>
      </c>
      <c r="J1496">
        <v>3231368</v>
      </c>
      <c r="K1496">
        <v>3620434</v>
      </c>
      <c r="L1496">
        <v>2660345</v>
      </c>
      <c r="M1496">
        <v>5591129</v>
      </c>
      <c r="N1496">
        <v>6434876</v>
      </c>
      <c r="O1496">
        <v>4950312</v>
      </c>
    </row>
    <row r="1497" spans="1:15" x14ac:dyDescent="0.25">
      <c r="A1497">
        <v>1496</v>
      </c>
      <c r="B1497">
        <v>23</v>
      </c>
      <c r="C1497">
        <v>38</v>
      </c>
      <c r="D1497">
        <v>0</v>
      </c>
      <c r="E1497">
        <v>8</v>
      </c>
      <c r="F1497">
        <v>0</v>
      </c>
      <c r="G1497">
        <v>0</v>
      </c>
      <c r="H1497">
        <v>0</v>
      </c>
      <c r="I1497">
        <v>441.24939039999998</v>
      </c>
      <c r="J1497">
        <v>3756340</v>
      </c>
      <c r="K1497">
        <v>3616607</v>
      </c>
      <c r="L1497">
        <v>3450033</v>
      </c>
      <c r="M1497">
        <v>7071751</v>
      </c>
      <c r="N1497">
        <v>6483264</v>
      </c>
      <c r="O1497">
        <v>5966546</v>
      </c>
    </row>
    <row r="1498" spans="1:15" x14ac:dyDescent="0.25">
      <c r="A1498">
        <v>1497</v>
      </c>
      <c r="B1498">
        <v>23</v>
      </c>
      <c r="C1498">
        <v>38</v>
      </c>
      <c r="D1498">
        <v>0</v>
      </c>
      <c r="E1498">
        <v>9</v>
      </c>
      <c r="F1498">
        <v>0</v>
      </c>
      <c r="G1498">
        <v>0</v>
      </c>
      <c r="H1498">
        <v>0</v>
      </c>
      <c r="I1498">
        <v>457.244305</v>
      </c>
      <c r="J1498">
        <v>3603325</v>
      </c>
      <c r="K1498">
        <v>3450811</v>
      </c>
      <c r="L1498">
        <v>3533459</v>
      </c>
      <c r="M1498">
        <v>6710180</v>
      </c>
      <c r="N1498">
        <v>6419941</v>
      </c>
      <c r="O1498">
        <v>5827890</v>
      </c>
    </row>
    <row r="1499" spans="1:15" x14ac:dyDescent="0.25">
      <c r="A1499">
        <v>1498</v>
      </c>
      <c r="B1499">
        <v>23</v>
      </c>
      <c r="C1499">
        <v>38</v>
      </c>
      <c r="D1499">
        <v>0</v>
      </c>
      <c r="E1499">
        <v>10</v>
      </c>
      <c r="F1499">
        <v>0</v>
      </c>
      <c r="G1499">
        <v>0</v>
      </c>
      <c r="H1499">
        <v>0</v>
      </c>
      <c r="I1499">
        <v>473.23921960000001</v>
      </c>
      <c r="J1499">
        <v>3166256</v>
      </c>
      <c r="K1499">
        <v>3029558</v>
      </c>
      <c r="L1499">
        <v>2982643</v>
      </c>
      <c r="M1499">
        <v>5522076</v>
      </c>
      <c r="N1499">
        <v>5965128</v>
      </c>
      <c r="O1499">
        <v>4415535</v>
      </c>
    </row>
    <row r="1500" spans="1:15" x14ac:dyDescent="0.25">
      <c r="A1500">
        <v>1499</v>
      </c>
      <c r="B1500">
        <v>23</v>
      </c>
      <c r="C1500">
        <v>38</v>
      </c>
      <c r="D1500">
        <v>0</v>
      </c>
      <c r="E1500">
        <v>11</v>
      </c>
      <c r="F1500">
        <v>0</v>
      </c>
      <c r="G1500">
        <v>0</v>
      </c>
      <c r="H1500">
        <v>0</v>
      </c>
      <c r="I1500">
        <v>489.23413420000003</v>
      </c>
      <c r="J1500" t="s">
        <v>14</v>
      </c>
      <c r="K1500" t="s">
        <v>14</v>
      </c>
      <c r="L1500" t="s">
        <v>14</v>
      </c>
      <c r="M1500">
        <v>5735563</v>
      </c>
      <c r="N1500">
        <v>5121822</v>
      </c>
      <c r="O1500">
        <v>3925764</v>
      </c>
    </row>
    <row r="1501" spans="1:15" x14ac:dyDescent="0.25">
      <c r="A1501">
        <v>1500</v>
      </c>
      <c r="B1501">
        <v>23</v>
      </c>
      <c r="C1501">
        <v>38</v>
      </c>
      <c r="D1501">
        <v>0</v>
      </c>
      <c r="E1501">
        <v>12</v>
      </c>
      <c r="F1501">
        <v>0</v>
      </c>
      <c r="G1501">
        <v>0</v>
      </c>
      <c r="H1501">
        <v>0</v>
      </c>
      <c r="I1501">
        <v>505.22904879999999</v>
      </c>
      <c r="J1501">
        <v>1938033</v>
      </c>
      <c r="K1501">
        <v>1932903</v>
      </c>
      <c r="L1501">
        <v>1593598</v>
      </c>
      <c r="M1501">
        <v>4203375</v>
      </c>
      <c r="N1501">
        <v>3099055</v>
      </c>
      <c r="O1501">
        <v>3068663</v>
      </c>
    </row>
    <row r="1502" spans="1:15" x14ac:dyDescent="0.25">
      <c r="A1502">
        <v>1501</v>
      </c>
      <c r="B1502">
        <v>23</v>
      </c>
      <c r="C1502">
        <v>38</v>
      </c>
      <c r="D1502">
        <v>0</v>
      </c>
      <c r="E1502">
        <v>19</v>
      </c>
      <c r="F1502">
        <v>0</v>
      </c>
      <c r="G1502">
        <v>0</v>
      </c>
      <c r="H1502">
        <v>0</v>
      </c>
      <c r="I1502">
        <v>617.19345099999998</v>
      </c>
      <c r="J1502">
        <v>4050474</v>
      </c>
      <c r="K1502">
        <v>3854288</v>
      </c>
      <c r="L1502">
        <v>3000626</v>
      </c>
      <c r="M1502" t="s">
        <v>14</v>
      </c>
      <c r="N1502" t="s">
        <v>14</v>
      </c>
      <c r="O1502" t="s">
        <v>14</v>
      </c>
    </row>
    <row r="1503" spans="1:15" x14ac:dyDescent="0.25">
      <c r="A1503">
        <v>1502</v>
      </c>
      <c r="B1503">
        <v>23</v>
      </c>
      <c r="C1503">
        <v>38</v>
      </c>
      <c r="D1503">
        <v>0</v>
      </c>
      <c r="E1503">
        <v>20</v>
      </c>
      <c r="F1503">
        <v>0</v>
      </c>
      <c r="G1503">
        <v>0</v>
      </c>
      <c r="H1503">
        <v>0</v>
      </c>
      <c r="I1503">
        <v>633.1883656</v>
      </c>
      <c r="J1503">
        <v>3499731</v>
      </c>
      <c r="K1503">
        <v>3578181</v>
      </c>
      <c r="L1503">
        <v>2737764</v>
      </c>
      <c r="M1503" t="s">
        <v>14</v>
      </c>
      <c r="N1503" t="s">
        <v>14</v>
      </c>
      <c r="O1503" t="s">
        <v>14</v>
      </c>
    </row>
    <row r="1504" spans="1:15" x14ac:dyDescent="0.25">
      <c r="A1504">
        <v>1503</v>
      </c>
      <c r="B1504">
        <v>23</v>
      </c>
      <c r="C1504">
        <v>39</v>
      </c>
      <c r="D1504">
        <v>5</v>
      </c>
      <c r="E1504">
        <v>8</v>
      </c>
      <c r="F1504">
        <v>0</v>
      </c>
      <c r="G1504">
        <v>0</v>
      </c>
      <c r="H1504">
        <v>0</v>
      </c>
      <c r="I1504">
        <v>512.27258540000003</v>
      </c>
      <c r="J1504" t="s">
        <v>14</v>
      </c>
      <c r="K1504" t="s">
        <v>14</v>
      </c>
      <c r="L1504" t="s">
        <v>14</v>
      </c>
      <c r="M1504">
        <v>2249855</v>
      </c>
      <c r="N1504">
        <v>2419353</v>
      </c>
      <c r="O1504">
        <v>1707099</v>
      </c>
    </row>
    <row r="1505" spans="1:15" x14ac:dyDescent="0.25">
      <c r="A1505">
        <v>1504</v>
      </c>
      <c r="B1505">
        <v>23</v>
      </c>
      <c r="C1505">
        <v>40</v>
      </c>
      <c r="D1505">
        <v>0</v>
      </c>
      <c r="E1505">
        <v>7</v>
      </c>
      <c r="F1505">
        <v>0</v>
      </c>
      <c r="G1505">
        <v>0</v>
      </c>
      <c r="H1505">
        <v>0</v>
      </c>
      <c r="I1505">
        <v>427.27012580000002</v>
      </c>
      <c r="J1505" t="s">
        <v>14</v>
      </c>
      <c r="K1505" t="s">
        <v>14</v>
      </c>
      <c r="L1505" t="s">
        <v>14</v>
      </c>
      <c r="M1505">
        <v>3287538</v>
      </c>
      <c r="N1505">
        <v>3346433</v>
      </c>
      <c r="O1505">
        <v>3372154</v>
      </c>
    </row>
    <row r="1506" spans="1:15" x14ac:dyDescent="0.25">
      <c r="A1506">
        <v>1505</v>
      </c>
      <c r="B1506">
        <v>23</v>
      </c>
      <c r="C1506">
        <v>40</v>
      </c>
      <c r="D1506">
        <v>0</v>
      </c>
      <c r="E1506">
        <v>8</v>
      </c>
      <c r="F1506">
        <v>0</v>
      </c>
      <c r="G1506">
        <v>0</v>
      </c>
      <c r="H1506">
        <v>0</v>
      </c>
      <c r="I1506">
        <v>443.26504039999998</v>
      </c>
      <c r="J1506">
        <v>1660964</v>
      </c>
      <c r="K1506">
        <v>2250467</v>
      </c>
      <c r="L1506">
        <v>2010596</v>
      </c>
      <c r="M1506">
        <v>4404070</v>
      </c>
      <c r="N1506">
        <v>4209862</v>
      </c>
      <c r="O1506">
        <v>3754490</v>
      </c>
    </row>
    <row r="1507" spans="1:15" x14ac:dyDescent="0.25">
      <c r="A1507">
        <v>1506</v>
      </c>
      <c r="B1507">
        <v>23</v>
      </c>
      <c r="C1507">
        <v>40</v>
      </c>
      <c r="D1507">
        <v>0</v>
      </c>
      <c r="E1507">
        <v>9</v>
      </c>
      <c r="F1507">
        <v>0</v>
      </c>
      <c r="G1507">
        <v>0</v>
      </c>
      <c r="H1507">
        <v>0</v>
      </c>
      <c r="I1507">
        <v>459.25995499999999</v>
      </c>
      <c r="J1507">
        <v>2576068</v>
      </c>
      <c r="K1507">
        <v>2370403</v>
      </c>
      <c r="L1507">
        <v>2461679</v>
      </c>
      <c r="M1507">
        <v>4949832</v>
      </c>
      <c r="N1507">
        <v>5412256</v>
      </c>
      <c r="O1507">
        <v>4299973</v>
      </c>
    </row>
    <row r="1508" spans="1:15" x14ac:dyDescent="0.25">
      <c r="A1508">
        <v>1507</v>
      </c>
      <c r="B1508">
        <v>23</v>
      </c>
      <c r="C1508">
        <v>40</v>
      </c>
      <c r="D1508">
        <v>0</v>
      </c>
      <c r="E1508">
        <v>10</v>
      </c>
      <c r="F1508">
        <v>0</v>
      </c>
      <c r="G1508">
        <v>0</v>
      </c>
      <c r="H1508">
        <v>0</v>
      </c>
      <c r="I1508">
        <v>475.25486960000001</v>
      </c>
      <c r="J1508">
        <v>1625120</v>
      </c>
      <c r="K1508">
        <v>2111025</v>
      </c>
      <c r="L1508">
        <v>1923254</v>
      </c>
      <c r="M1508">
        <v>4475580</v>
      </c>
      <c r="N1508">
        <v>4460906</v>
      </c>
      <c r="O1508">
        <v>3464291</v>
      </c>
    </row>
    <row r="1509" spans="1:15" x14ac:dyDescent="0.25">
      <c r="A1509">
        <v>1508</v>
      </c>
      <c r="B1509">
        <v>23</v>
      </c>
      <c r="C1509">
        <v>40</v>
      </c>
      <c r="D1509">
        <v>0</v>
      </c>
      <c r="E1509">
        <v>11</v>
      </c>
      <c r="F1509">
        <v>0</v>
      </c>
      <c r="G1509">
        <v>0</v>
      </c>
      <c r="H1509">
        <v>0</v>
      </c>
      <c r="I1509">
        <v>491.24978420000002</v>
      </c>
      <c r="J1509">
        <v>2122636</v>
      </c>
      <c r="K1509">
        <v>2138365</v>
      </c>
      <c r="L1509">
        <v>1876000</v>
      </c>
      <c r="M1509">
        <v>5610725</v>
      </c>
      <c r="N1509">
        <v>5744496</v>
      </c>
      <c r="O1509">
        <v>4168578</v>
      </c>
    </row>
    <row r="1510" spans="1:15" x14ac:dyDescent="0.25">
      <c r="A1510">
        <v>1509</v>
      </c>
      <c r="B1510">
        <v>23</v>
      </c>
      <c r="C1510">
        <v>40</v>
      </c>
      <c r="D1510">
        <v>0</v>
      </c>
      <c r="E1510">
        <v>12</v>
      </c>
      <c r="F1510">
        <v>0</v>
      </c>
      <c r="G1510">
        <v>0</v>
      </c>
      <c r="H1510">
        <v>0</v>
      </c>
      <c r="I1510">
        <v>507.24469879999998</v>
      </c>
      <c r="J1510" t="s">
        <v>14</v>
      </c>
      <c r="K1510" t="s">
        <v>14</v>
      </c>
      <c r="L1510" t="s">
        <v>14</v>
      </c>
      <c r="M1510">
        <v>2866628</v>
      </c>
      <c r="N1510">
        <v>2332152</v>
      </c>
      <c r="O1510">
        <v>1838440</v>
      </c>
    </row>
    <row r="1511" spans="1:15" x14ac:dyDescent="0.25">
      <c r="A1511">
        <v>1510</v>
      </c>
      <c r="B1511">
        <v>23</v>
      </c>
      <c r="C1511">
        <v>42</v>
      </c>
      <c r="D1511">
        <v>0</v>
      </c>
      <c r="E1511">
        <v>7</v>
      </c>
      <c r="F1511">
        <v>0</v>
      </c>
      <c r="G1511">
        <v>0</v>
      </c>
      <c r="H1511">
        <v>0</v>
      </c>
      <c r="I1511">
        <v>429.28577580000001</v>
      </c>
      <c r="J1511" t="s">
        <v>14</v>
      </c>
      <c r="K1511" t="s">
        <v>14</v>
      </c>
      <c r="L1511" t="s">
        <v>14</v>
      </c>
      <c r="M1511">
        <v>2380156</v>
      </c>
      <c r="N1511">
        <v>2009016</v>
      </c>
      <c r="O1511">
        <v>2139070</v>
      </c>
    </row>
    <row r="1512" spans="1:15" x14ac:dyDescent="0.25">
      <c r="A1512">
        <v>1511</v>
      </c>
      <c r="B1512">
        <v>23</v>
      </c>
      <c r="C1512">
        <v>42</v>
      </c>
      <c r="D1512">
        <v>0</v>
      </c>
      <c r="E1512">
        <v>8</v>
      </c>
      <c r="F1512">
        <v>0</v>
      </c>
      <c r="G1512">
        <v>0</v>
      </c>
      <c r="H1512">
        <v>0</v>
      </c>
      <c r="I1512">
        <v>445.28069040000003</v>
      </c>
      <c r="J1512" t="s">
        <v>14</v>
      </c>
      <c r="K1512" t="s">
        <v>14</v>
      </c>
      <c r="L1512" t="s">
        <v>14</v>
      </c>
      <c r="M1512">
        <v>1964742</v>
      </c>
      <c r="N1512">
        <v>1786956</v>
      </c>
      <c r="O1512">
        <v>1770792</v>
      </c>
    </row>
    <row r="1513" spans="1:15" x14ac:dyDescent="0.25">
      <c r="A1513">
        <v>1512</v>
      </c>
      <c r="B1513">
        <v>23</v>
      </c>
      <c r="C1513">
        <v>42</v>
      </c>
      <c r="D1513">
        <v>0</v>
      </c>
      <c r="E1513">
        <v>9</v>
      </c>
      <c r="F1513">
        <v>0</v>
      </c>
      <c r="G1513">
        <v>0</v>
      </c>
      <c r="H1513">
        <v>0</v>
      </c>
      <c r="I1513">
        <v>461.27560499999998</v>
      </c>
      <c r="J1513" t="s">
        <v>14</v>
      </c>
      <c r="K1513" t="s">
        <v>14</v>
      </c>
      <c r="L1513" t="s">
        <v>14</v>
      </c>
      <c r="M1513">
        <v>2414847</v>
      </c>
      <c r="N1513">
        <v>3061611</v>
      </c>
      <c r="O1513">
        <v>2040431</v>
      </c>
    </row>
    <row r="1514" spans="1:15" x14ac:dyDescent="0.25">
      <c r="A1514">
        <v>1513</v>
      </c>
      <c r="B1514">
        <v>23</v>
      </c>
      <c r="C1514">
        <v>42</v>
      </c>
      <c r="D1514">
        <v>0</v>
      </c>
      <c r="E1514">
        <v>10</v>
      </c>
      <c r="F1514">
        <v>0</v>
      </c>
      <c r="G1514">
        <v>0</v>
      </c>
      <c r="H1514">
        <v>0</v>
      </c>
      <c r="I1514">
        <v>477.2705196</v>
      </c>
      <c r="J1514" t="s">
        <v>14</v>
      </c>
      <c r="K1514" t="s">
        <v>14</v>
      </c>
      <c r="L1514" t="s">
        <v>14</v>
      </c>
      <c r="M1514">
        <v>1967846</v>
      </c>
      <c r="N1514">
        <v>2554261</v>
      </c>
      <c r="O1514">
        <v>1780389</v>
      </c>
    </row>
    <row r="1515" spans="1:15" x14ac:dyDescent="0.25">
      <c r="A1515">
        <v>1514</v>
      </c>
      <c r="B1515">
        <v>23</v>
      </c>
      <c r="C1515">
        <v>43</v>
      </c>
      <c r="D1515">
        <v>0</v>
      </c>
      <c r="E1515">
        <v>18</v>
      </c>
      <c r="F1515">
        <v>0</v>
      </c>
      <c r="G1515">
        <v>1</v>
      </c>
      <c r="H1515">
        <v>0</v>
      </c>
      <c r="I1515">
        <v>637.2114229</v>
      </c>
      <c r="J1515" t="s">
        <v>14</v>
      </c>
      <c r="K1515" t="s">
        <v>14</v>
      </c>
      <c r="L1515" t="s">
        <v>14</v>
      </c>
      <c r="M1515">
        <v>1521940</v>
      </c>
      <c r="N1515">
        <v>1804814</v>
      </c>
      <c r="O1515">
        <v>1787838</v>
      </c>
    </row>
    <row r="1516" spans="1:15" x14ac:dyDescent="0.25">
      <c r="A1516">
        <v>1515</v>
      </c>
      <c r="B1516">
        <v>24</v>
      </c>
      <c r="C1516">
        <v>16</v>
      </c>
      <c r="D1516">
        <v>0</v>
      </c>
      <c r="E1516">
        <v>13</v>
      </c>
      <c r="F1516">
        <v>0</v>
      </c>
      <c r="G1516">
        <v>0</v>
      </c>
      <c r="H1516">
        <v>0</v>
      </c>
      <c r="I1516">
        <v>511.05181340000001</v>
      </c>
      <c r="J1516">
        <v>1687998</v>
      </c>
      <c r="K1516">
        <v>1977599</v>
      </c>
      <c r="L1516">
        <v>1837456</v>
      </c>
      <c r="M1516" t="s">
        <v>14</v>
      </c>
      <c r="N1516" t="s">
        <v>14</v>
      </c>
      <c r="O1516" t="s">
        <v>14</v>
      </c>
    </row>
    <row r="1517" spans="1:15" x14ac:dyDescent="0.25">
      <c r="A1517">
        <v>1516</v>
      </c>
      <c r="B1517">
        <v>24</v>
      </c>
      <c r="C1517">
        <v>17</v>
      </c>
      <c r="D1517">
        <v>4</v>
      </c>
      <c r="E1517">
        <v>4</v>
      </c>
      <c r="F1517">
        <v>0</v>
      </c>
      <c r="G1517">
        <v>1</v>
      </c>
      <c r="H1517">
        <v>0</v>
      </c>
      <c r="I1517">
        <v>455.09146449999997</v>
      </c>
      <c r="J1517" t="s">
        <v>14</v>
      </c>
      <c r="K1517" t="s">
        <v>14</v>
      </c>
      <c r="L1517" t="s">
        <v>14</v>
      </c>
      <c r="M1517">
        <v>2423831</v>
      </c>
      <c r="N1517">
        <v>1653053</v>
      </c>
      <c r="O1517">
        <v>1803199</v>
      </c>
    </row>
    <row r="1518" spans="1:15" x14ac:dyDescent="0.25">
      <c r="A1518">
        <v>1517</v>
      </c>
      <c r="B1518">
        <v>24</v>
      </c>
      <c r="C1518">
        <v>18</v>
      </c>
      <c r="D1518">
        <v>0</v>
      </c>
      <c r="E1518">
        <v>9</v>
      </c>
      <c r="F1518">
        <v>0</v>
      </c>
      <c r="G1518">
        <v>0</v>
      </c>
      <c r="H1518">
        <v>0</v>
      </c>
      <c r="I1518">
        <v>449.087805</v>
      </c>
      <c r="J1518">
        <v>1806113</v>
      </c>
      <c r="K1518">
        <v>1577850</v>
      </c>
      <c r="L1518">
        <v>1880977</v>
      </c>
      <c r="M1518" t="s">
        <v>14</v>
      </c>
      <c r="N1518" t="s">
        <v>14</v>
      </c>
      <c r="O1518" t="s">
        <v>14</v>
      </c>
    </row>
    <row r="1519" spans="1:15" x14ac:dyDescent="0.25">
      <c r="A1519">
        <v>1518</v>
      </c>
      <c r="B1519">
        <v>24</v>
      </c>
      <c r="C1519">
        <v>18</v>
      </c>
      <c r="D1519">
        <v>0</v>
      </c>
      <c r="E1519">
        <v>10</v>
      </c>
      <c r="F1519">
        <v>0</v>
      </c>
      <c r="G1519">
        <v>0</v>
      </c>
      <c r="H1519">
        <v>0</v>
      </c>
      <c r="I1519">
        <v>465.08271960000002</v>
      </c>
      <c r="J1519">
        <v>2213683</v>
      </c>
      <c r="K1519">
        <v>1938598</v>
      </c>
      <c r="L1519">
        <v>1659492</v>
      </c>
      <c r="M1519" t="s">
        <v>14</v>
      </c>
      <c r="N1519" t="s">
        <v>14</v>
      </c>
      <c r="O1519" t="s">
        <v>14</v>
      </c>
    </row>
    <row r="1520" spans="1:15" x14ac:dyDescent="0.25">
      <c r="A1520">
        <v>1519</v>
      </c>
      <c r="B1520">
        <v>24</v>
      </c>
      <c r="C1520">
        <v>18</v>
      </c>
      <c r="D1520">
        <v>0</v>
      </c>
      <c r="E1520">
        <v>11</v>
      </c>
      <c r="F1520">
        <v>0</v>
      </c>
      <c r="G1520">
        <v>0</v>
      </c>
      <c r="H1520">
        <v>0</v>
      </c>
      <c r="I1520">
        <v>481.07763419999998</v>
      </c>
      <c r="J1520">
        <v>2437705</v>
      </c>
      <c r="K1520">
        <v>2064464</v>
      </c>
      <c r="L1520">
        <v>1925694</v>
      </c>
      <c r="M1520" t="s">
        <v>14</v>
      </c>
      <c r="N1520" t="s">
        <v>14</v>
      </c>
      <c r="O1520" t="s">
        <v>14</v>
      </c>
    </row>
    <row r="1521" spans="1:15" x14ac:dyDescent="0.25">
      <c r="A1521">
        <v>1520</v>
      </c>
      <c r="B1521">
        <v>24</v>
      </c>
      <c r="C1521">
        <v>18</v>
      </c>
      <c r="D1521">
        <v>0</v>
      </c>
      <c r="E1521">
        <v>12</v>
      </c>
      <c r="F1521">
        <v>0</v>
      </c>
      <c r="G1521">
        <v>0</v>
      </c>
      <c r="H1521">
        <v>0</v>
      </c>
      <c r="I1521">
        <v>497.07254879999999</v>
      </c>
      <c r="J1521">
        <v>2240680</v>
      </c>
      <c r="K1521">
        <v>1959820</v>
      </c>
      <c r="L1521">
        <v>2074719</v>
      </c>
      <c r="M1521" t="s">
        <v>14</v>
      </c>
      <c r="N1521" t="s">
        <v>14</v>
      </c>
      <c r="O1521" t="s">
        <v>14</v>
      </c>
    </row>
    <row r="1522" spans="1:15" x14ac:dyDescent="0.25">
      <c r="A1522">
        <v>1521</v>
      </c>
      <c r="B1522">
        <v>24</v>
      </c>
      <c r="C1522">
        <v>18</v>
      </c>
      <c r="D1522">
        <v>0</v>
      </c>
      <c r="E1522">
        <v>13</v>
      </c>
      <c r="F1522">
        <v>0</v>
      </c>
      <c r="G1522">
        <v>0</v>
      </c>
      <c r="H1522">
        <v>0</v>
      </c>
      <c r="I1522">
        <v>513.06746339999995</v>
      </c>
      <c r="J1522">
        <v>2747949</v>
      </c>
      <c r="K1522">
        <v>2449711</v>
      </c>
      <c r="L1522">
        <v>2435526</v>
      </c>
      <c r="M1522" t="s">
        <v>14</v>
      </c>
      <c r="N1522" t="s">
        <v>14</v>
      </c>
      <c r="O1522" t="s">
        <v>14</v>
      </c>
    </row>
    <row r="1523" spans="1:15" x14ac:dyDescent="0.25">
      <c r="A1523">
        <v>1522</v>
      </c>
      <c r="B1523">
        <v>24</v>
      </c>
      <c r="C1523">
        <v>18</v>
      </c>
      <c r="D1523">
        <v>0</v>
      </c>
      <c r="E1523">
        <v>14</v>
      </c>
      <c r="F1523">
        <v>0</v>
      </c>
      <c r="G1523">
        <v>0</v>
      </c>
      <c r="H1523">
        <v>0</v>
      </c>
      <c r="I1523">
        <v>529.06237799999997</v>
      </c>
      <c r="J1523">
        <v>2514649</v>
      </c>
      <c r="K1523">
        <v>2134054</v>
      </c>
      <c r="L1523">
        <v>2451317</v>
      </c>
      <c r="M1523" t="s">
        <v>14</v>
      </c>
      <c r="N1523" t="s">
        <v>14</v>
      </c>
      <c r="O1523" t="s">
        <v>14</v>
      </c>
    </row>
    <row r="1524" spans="1:15" x14ac:dyDescent="0.25">
      <c r="A1524">
        <v>1523</v>
      </c>
      <c r="B1524">
        <v>24</v>
      </c>
      <c r="C1524">
        <v>18</v>
      </c>
      <c r="D1524">
        <v>0</v>
      </c>
      <c r="E1524">
        <v>15</v>
      </c>
      <c r="F1524">
        <v>0</v>
      </c>
      <c r="G1524">
        <v>0</v>
      </c>
      <c r="H1524">
        <v>0</v>
      </c>
      <c r="I1524">
        <v>545.05729259999998</v>
      </c>
      <c r="J1524">
        <v>2086368</v>
      </c>
      <c r="K1524">
        <v>2339326</v>
      </c>
      <c r="L1524">
        <v>1714332</v>
      </c>
      <c r="M1524" t="s">
        <v>14</v>
      </c>
      <c r="N1524" t="s">
        <v>14</v>
      </c>
      <c r="O1524" t="s">
        <v>14</v>
      </c>
    </row>
    <row r="1525" spans="1:15" x14ac:dyDescent="0.25">
      <c r="A1525">
        <v>1524</v>
      </c>
      <c r="B1525">
        <v>24</v>
      </c>
      <c r="C1525">
        <v>20</v>
      </c>
      <c r="D1525">
        <v>0</v>
      </c>
      <c r="E1525">
        <v>9</v>
      </c>
      <c r="F1525">
        <v>0</v>
      </c>
      <c r="G1525">
        <v>0</v>
      </c>
      <c r="H1525">
        <v>0</v>
      </c>
      <c r="I1525">
        <v>451.103455</v>
      </c>
      <c r="J1525">
        <v>2195493</v>
      </c>
      <c r="K1525">
        <v>1908482</v>
      </c>
      <c r="L1525">
        <v>1597384</v>
      </c>
      <c r="M1525" t="s">
        <v>14</v>
      </c>
      <c r="N1525" t="s">
        <v>14</v>
      </c>
      <c r="O1525" t="s">
        <v>14</v>
      </c>
    </row>
    <row r="1526" spans="1:15" x14ac:dyDescent="0.25">
      <c r="A1526">
        <v>1525</v>
      </c>
      <c r="B1526">
        <v>24</v>
      </c>
      <c r="C1526">
        <v>20</v>
      </c>
      <c r="D1526">
        <v>0</v>
      </c>
      <c r="E1526">
        <v>10</v>
      </c>
      <c r="F1526">
        <v>0</v>
      </c>
      <c r="G1526">
        <v>0</v>
      </c>
      <c r="H1526">
        <v>0</v>
      </c>
      <c r="I1526">
        <v>467.09836960000001</v>
      </c>
      <c r="J1526">
        <v>2857684</v>
      </c>
      <c r="K1526">
        <v>2395771</v>
      </c>
      <c r="L1526">
        <v>2742262</v>
      </c>
      <c r="M1526" t="s">
        <v>14</v>
      </c>
      <c r="N1526" t="s">
        <v>14</v>
      </c>
      <c r="O1526" t="s">
        <v>14</v>
      </c>
    </row>
    <row r="1527" spans="1:15" x14ac:dyDescent="0.25">
      <c r="A1527">
        <v>1526</v>
      </c>
      <c r="B1527">
        <v>24</v>
      </c>
      <c r="C1527">
        <v>20</v>
      </c>
      <c r="D1527">
        <v>0</v>
      </c>
      <c r="E1527">
        <v>11</v>
      </c>
      <c r="F1527">
        <v>0</v>
      </c>
      <c r="G1527">
        <v>0</v>
      </c>
      <c r="H1527">
        <v>0</v>
      </c>
      <c r="I1527">
        <v>483.09328420000003</v>
      </c>
      <c r="J1527">
        <v>3032178</v>
      </c>
      <c r="K1527">
        <v>2658408</v>
      </c>
      <c r="L1527">
        <v>2490408</v>
      </c>
      <c r="M1527" t="s">
        <v>14</v>
      </c>
      <c r="N1527" t="s">
        <v>14</v>
      </c>
      <c r="O1527" t="s">
        <v>14</v>
      </c>
    </row>
    <row r="1528" spans="1:15" x14ac:dyDescent="0.25">
      <c r="A1528">
        <v>1527</v>
      </c>
      <c r="B1528">
        <v>24</v>
      </c>
      <c r="C1528">
        <v>20</v>
      </c>
      <c r="D1528">
        <v>0</v>
      </c>
      <c r="E1528">
        <v>12</v>
      </c>
      <c r="F1528">
        <v>0</v>
      </c>
      <c r="G1528">
        <v>0</v>
      </c>
      <c r="H1528">
        <v>0</v>
      </c>
      <c r="I1528">
        <v>499.08819879999999</v>
      </c>
      <c r="J1528">
        <v>3660564</v>
      </c>
      <c r="K1528">
        <v>2923457</v>
      </c>
      <c r="L1528">
        <v>3050112</v>
      </c>
      <c r="M1528" t="s">
        <v>14</v>
      </c>
      <c r="N1528" t="s">
        <v>14</v>
      </c>
      <c r="O1528" t="s">
        <v>14</v>
      </c>
    </row>
    <row r="1529" spans="1:15" x14ac:dyDescent="0.25">
      <c r="A1529">
        <v>1528</v>
      </c>
      <c r="B1529">
        <v>24</v>
      </c>
      <c r="C1529">
        <v>20</v>
      </c>
      <c r="D1529">
        <v>0</v>
      </c>
      <c r="E1529">
        <v>13</v>
      </c>
      <c r="F1529">
        <v>0</v>
      </c>
      <c r="G1529">
        <v>0</v>
      </c>
      <c r="H1529">
        <v>0</v>
      </c>
      <c r="I1529">
        <v>515.0831134</v>
      </c>
      <c r="J1529">
        <v>3396248</v>
      </c>
      <c r="K1529">
        <v>2849117</v>
      </c>
      <c r="L1529">
        <v>3140605</v>
      </c>
      <c r="M1529" t="s">
        <v>14</v>
      </c>
      <c r="N1529" t="s">
        <v>14</v>
      </c>
      <c r="O1529" t="s">
        <v>14</v>
      </c>
    </row>
    <row r="1530" spans="1:15" x14ac:dyDescent="0.25">
      <c r="A1530">
        <v>1529</v>
      </c>
      <c r="B1530">
        <v>24</v>
      </c>
      <c r="C1530">
        <v>20</v>
      </c>
      <c r="D1530">
        <v>0</v>
      </c>
      <c r="E1530">
        <v>14</v>
      </c>
      <c r="F1530">
        <v>0</v>
      </c>
      <c r="G1530">
        <v>0</v>
      </c>
      <c r="H1530">
        <v>0</v>
      </c>
      <c r="I1530">
        <v>531.07802800000002</v>
      </c>
      <c r="J1530">
        <v>3302674</v>
      </c>
      <c r="K1530">
        <v>2777650</v>
      </c>
      <c r="L1530">
        <v>2763174</v>
      </c>
      <c r="M1530" t="s">
        <v>14</v>
      </c>
      <c r="N1530" t="s">
        <v>14</v>
      </c>
      <c r="O1530" t="s">
        <v>14</v>
      </c>
    </row>
    <row r="1531" spans="1:15" x14ac:dyDescent="0.25">
      <c r="A1531">
        <v>1530</v>
      </c>
      <c r="B1531">
        <v>24</v>
      </c>
      <c r="C1531">
        <v>20</v>
      </c>
      <c r="D1531">
        <v>0</v>
      </c>
      <c r="E1531">
        <v>15</v>
      </c>
      <c r="F1531">
        <v>0</v>
      </c>
      <c r="G1531">
        <v>0</v>
      </c>
      <c r="H1531">
        <v>0</v>
      </c>
      <c r="I1531">
        <v>547.07294260000003</v>
      </c>
      <c r="J1531">
        <v>2835937</v>
      </c>
      <c r="K1531">
        <v>2382819</v>
      </c>
      <c r="L1531">
        <v>2107566</v>
      </c>
      <c r="M1531" t="s">
        <v>14</v>
      </c>
      <c r="N1531" t="s">
        <v>14</v>
      </c>
      <c r="O1531" t="s">
        <v>14</v>
      </c>
    </row>
    <row r="1532" spans="1:15" x14ac:dyDescent="0.25">
      <c r="A1532">
        <v>1531</v>
      </c>
      <c r="B1532">
        <v>24</v>
      </c>
      <c r="C1532">
        <v>22</v>
      </c>
      <c r="D1532">
        <v>0</v>
      </c>
      <c r="E1532">
        <v>8</v>
      </c>
      <c r="F1532">
        <v>0</v>
      </c>
      <c r="G1532">
        <v>0</v>
      </c>
      <c r="H1532">
        <v>0</v>
      </c>
      <c r="I1532">
        <v>437.12419039999997</v>
      </c>
      <c r="J1532">
        <v>1793883</v>
      </c>
      <c r="K1532">
        <v>1610836</v>
      </c>
      <c r="L1532">
        <v>1860169</v>
      </c>
      <c r="M1532" t="s">
        <v>14</v>
      </c>
      <c r="N1532" t="s">
        <v>14</v>
      </c>
      <c r="O1532" t="s">
        <v>14</v>
      </c>
    </row>
    <row r="1533" spans="1:15" x14ac:dyDescent="0.25">
      <c r="A1533">
        <v>1532</v>
      </c>
      <c r="B1533">
        <v>24</v>
      </c>
      <c r="C1533">
        <v>22</v>
      </c>
      <c r="D1533">
        <v>0</v>
      </c>
      <c r="E1533">
        <v>9</v>
      </c>
      <c r="F1533">
        <v>0</v>
      </c>
      <c r="G1533">
        <v>0</v>
      </c>
      <c r="H1533">
        <v>0</v>
      </c>
      <c r="I1533">
        <v>453.11910499999999</v>
      </c>
      <c r="J1533">
        <v>2171701</v>
      </c>
      <c r="K1533">
        <v>2209423</v>
      </c>
      <c r="L1533">
        <v>2075142</v>
      </c>
      <c r="M1533" t="s">
        <v>14</v>
      </c>
      <c r="N1533" t="s">
        <v>14</v>
      </c>
      <c r="O1533" t="s">
        <v>14</v>
      </c>
    </row>
    <row r="1534" spans="1:15" x14ac:dyDescent="0.25">
      <c r="A1534">
        <v>1533</v>
      </c>
      <c r="B1534">
        <v>24</v>
      </c>
      <c r="C1534">
        <v>22</v>
      </c>
      <c r="D1534">
        <v>0</v>
      </c>
      <c r="E1534">
        <v>10</v>
      </c>
      <c r="F1534">
        <v>0</v>
      </c>
      <c r="G1534">
        <v>0</v>
      </c>
      <c r="H1534">
        <v>0</v>
      </c>
      <c r="I1534">
        <v>469.11401960000001</v>
      </c>
      <c r="J1534">
        <v>3140746</v>
      </c>
      <c r="K1534">
        <v>3248730</v>
      </c>
      <c r="L1534">
        <v>2565013</v>
      </c>
      <c r="M1534" t="s">
        <v>14</v>
      </c>
      <c r="N1534" t="s">
        <v>14</v>
      </c>
      <c r="O1534" t="s">
        <v>14</v>
      </c>
    </row>
    <row r="1535" spans="1:15" x14ac:dyDescent="0.25">
      <c r="A1535">
        <v>1534</v>
      </c>
      <c r="B1535">
        <v>24</v>
      </c>
      <c r="C1535">
        <v>22</v>
      </c>
      <c r="D1535">
        <v>0</v>
      </c>
      <c r="E1535">
        <v>11</v>
      </c>
      <c r="F1535">
        <v>0</v>
      </c>
      <c r="G1535">
        <v>0</v>
      </c>
      <c r="H1535">
        <v>0</v>
      </c>
      <c r="I1535">
        <v>485.10893420000002</v>
      </c>
      <c r="J1535">
        <v>3182760</v>
      </c>
      <c r="K1535">
        <v>3594885</v>
      </c>
      <c r="L1535">
        <v>3533338</v>
      </c>
      <c r="M1535" t="s">
        <v>14</v>
      </c>
      <c r="N1535" t="s">
        <v>14</v>
      </c>
      <c r="O1535" t="s">
        <v>14</v>
      </c>
    </row>
    <row r="1536" spans="1:15" x14ac:dyDescent="0.25">
      <c r="A1536">
        <v>1535</v>
      </c>
      <c r="B1536">
        <v>24</v>
      </c>
      <c r="C1536">
        <v>22</v>
      </c>
      <c r="D1536">
        <v>0</v>
      </c>
      <c r="E1536">
        <v>12</v>
      </c>
      <c r="F1536">
        <v>0</v>
      </c>
      <c r="G1536">
        <v>0</v>
      </c>
      <c r="H1536">
        <v>0</v>
      </c>
      <c r="I1536">
        <v>501.10384879999998</v>
      </c>
      <c r="J1536">
        <v>3724165</v>
      </c>
      <c r="K1536">
        <v>3554295</v>
      </c>
      <c r="L1536">
        <v>3816101</v>
      </c>
      <c r="M1536" t="s">
        <v>14</v>
      </c>
      <c r="N1536" t="s">
        <v>14</v>
      </c>
      <c r="O1536" t="s">
        <v>14</v>
      </c>
    </row>
    <row r="1537" spans="1:15" x14ac:dyDescent="0.25">
      <c r="A1537">
        <v>1536</v>
      </c>
      <c r="B1537">
        <v>24</v>
      </c>
      <c r="C1537">
        <v>22</v>
      </c>
      <c r="D1537">
        <v>0</v>
      </c>
      <c r="E1537">
        <v>13</v>
      </c>
      <c r="F1537">
        <v>0</v>
      </c>
      <c r="G1537">
        <v>0</v>
      </c>
      <c r="H1537">
        <v>0</v>
      </c>
      <c r="I1537">
        <v>517.09876340000005</v>
      </c>
      <c r="J1537">
        <v>4016893</v>
      </c>
      <c r="K1537">
        <v>3571079</v>
      </c>
      <c r="L1537">
        <v>3589173</v>
      </c>
      <c r="M1537" t="s">
        <v>14</v>
      </c>
      <c r="N1537" t="s">
        <v>14</v>
      </c>
      <c r="O1537" t="s">
        <v>14</v>
      </c>
    </row>
    <row r="1538" spans="1:15" x14ac:dyDescent="0.25">
      <c r="A1538">
        <v>1537</v>
      </c>
      <c r="B1538">
        <v>24</v>
      </c>
      <c r="C1538">
        <v>22</v>
      </c>
      <c r="D1538">
        <v>0</v>
      </c>
      <c r="E1538">
        <v>14</v>
      </c>
      <c r="F1538">
        <v>0</v>
      </c>
      <c r="G1538">
        <v>0</v>
      </c>
      <c r="H1538">
        <v>0</v>
      </c>
      <c r="I1538">
        <v>533.09367799999995</v>
      </c>
      <c r="J1538">
        <v>3693893</v>
      </c>
      <c r="K1538">
        <v>3477049</v>
      </c>
      <c r="L1538">
        <v>3015124</v>
      </c>
      <c r="M1538" t="s">
        <v>14</v>
      </c>
      <c r="N1538" t="s">
        <v>14</v>
      </c>
      <c r="O1538" t="s">
        <v>14</v>
      </c>
    </row>
    <row r="1539" spans="1:15" x14ac:dyDescent="0.25">
      <c r="A1539">
        <v>1538</v>
      </c>
      <c r="B1539">
        <v>24</v>
      </c>
      <c r="C1539">
        <v>22</v>
      </c>
      <c r="D1539">
        <v>0</v>
      </c>
      <c r="E1539">
        <v>15</v>
      </c>
      <c r="F1539">
        <v>0</v>
      </c>
      <c r="G1539">
        <v>0</v>
      </c>
      <c r="H1539">
        <v>0</v>
      </c>
      <c r="I1539">
        <v>549.08859259999997</v>
      </c>
      <c r="J1539">
        <v>2883035</v>
      </c>
      <c r="K1539">
        <v>2027459</v>
      </c>
      <c r="L1539">
        <v>2130619</v>
      </c>
      <c r="M1539" t="s">
        <v>14</v>
      </c>
      <c r="N1539" t="s">
        <v>14</v>
      </c>
      <c r="O1539" t="s">
        <v>14</v>
      </c>
    </row>
    <row r="1540" spans="1:15" x14ac:dyDescent="0.25">
      <c r="A1540">
        <v>1539</v>
      </c>
      <c r="B1540">
        <v>24</v>
      </c>
      <c r="C1540">
        <v>22</v>
      </c>
      <c r="D1540">
        <v>0</v>
      </c>
      <c r="E1540">
        <v>16</v>
      </c>
      <c r="F1540">
        <v>0</v>
      </c>
      <c r="G1540">
        <v>0</v>
      </c>
      <c r="H1540">
        <v>0</v>
      </c>
      <c r="I1540">
        <v>565.08350719999999</v>
      </c>
      <c r="J1540">
        <v>2425487</v>
      </c>
      <c r="K1540">
        <v>1638917</v>
      </c>
      <c r="L1540">
        <v>1766958</v>
      </c>
      <c r="M1540" t="s">
        <v>14</v>
      </c>
      <c r="N1540" t="s">
        <v>14</v>
      </c>
      <c r="O1540" t="s">
        <v>14</v>
      </c>
    </row>
    <row r="1541" spans="1:15" x14ac:dyDescent="0.25">
      <c r="A1541">
        <v>1540</v>
      </c>
      <c r="B1541">
        <v>24</v>
      </c>
      <c r="C1541">
        <v>24</v>
      </c>
      <c r="D1541">
        <v>0</v>
      </c>
      <c r="E1541">
        <v>8</v>
      </c>
      <c r="F1541">
        <v>0</v>
      </c>
      <c r="G1541">
        <v>0</v>
      </c>
      <c r="H1541">
        <v>0</v>
      </c>
      <c r="I1541">
        <v>439.13984040000003</v>
      </c>
      <c r="J1541">
        <v>2101840</v>
      </c>
      <c r="K1541">
        <v>2146783</v>
      </c>
      <c r="L1541">
        <v>1954181</v>
      </c>
      <c r="M1541" t="s">
        <v>14</v>
      </c>
      <c r="N1541" t="s">
        <v>14</v>
      </c>
      <c r="O1541" t="s">
        <v>14</v>
      </c>
    </row>
    <row r="1542" spans="1:15" x14ac:dyDescent="0.25">
      <c r="A1542">
        <v>1541</v>
      </c>
      <c r="B1542">
        <v>24</v>
      </c>
      <c r="C1542">
        <v>24</v>
      </c>
      <c r="D1542">
        <v>0</v>
      </c>
      <c r="E1542">
        <v>9</v>
      </c>
      <c r="F1542">
        <v>0</v>
      </c>
      <c r="G1542">
        <v>0</v>
      </c>
      <c r="H1542">
        <v>0</v>
      </c>
      <c r="I1542">
        <v>455.13475499999998</v>
      </c>
      <c r="J1542">
        <v>3186773</v>
      </c>
      <c r="K1542">
        <v>2854435</v>
      </c>
      <c r="L1542">
        <v>2583372</v>
      </c>
      <c r="M1542">
        <v>1728533</v>
      </c>
      <c r="N1542">
        <v>1583163</v>
      </c>
      <c r="O1542">
        <v>1770428</v>
      </c>
    </row>
    <row r="1543" spans="1:15" x14ac:dyDescent="0.25">
      <c r="A1543">
        <v>1542</v>
      </c>
      <c r="B1543">
        <v>24</v>
      </c>
      <c r="C1543">
        <v>24</v>
      </c>
      <c r="D1543">
        <v>0</v>
      </c>
      <c r="E1543">
        <v>10</v>
      </c>
      <c r="F1543">
        <v>0</v>
      </c>
      <c r="G1543">
        <v>0</v>
      </c>
      <c r="H1543">
        <v>0</v>
      </c>
      <c r="I1543">
        <v>471.1296696</v>
      </c>
      <c r="J1543">
        <v>3965012</v>
      </c>
      <c r="K1543">
        <v>3449411</v>
      </c>
      <c r="L1543">
        <v>3923775</v>
      </c>
      <c r="M1543">
        <v>2040457</v>
      </c>
      <c r="N1543">
        <v>2233135</v>
      </c>
      <c r="O1543">
        <v>2176522</v>
      </c>
    </row>
    <row r="1544" spans="1:15" x14ac:dyDescent="0.25">
      <c r="A1544">
        <v>1543</v>
      </c>
      <c r="B1544">
        <v>24</v>
      </c>
      <c r="C1544">
        <v>24</v>
      </c>
      <c r="D1544">
        <v>0</v>
      </c>
      <c r="E1544">
        <v>11</v>
      </c>
      <c r="F1544">
        <v>0</v>
      </c>
      <c r="G1544">
        <v>0</v>
      </c>
      <c r="H1544">
        <v>0</v>
      </c>
      <c r="I1544">
        <v>487.12458420000002</v>
      </c>
      <c r="J1544">
        <v>4381929</v>
      </c>
      <c r="K1544">
        <v>3784360</v>
      </c>
      <c r="L1544">
        <v>3498516</v>
      </c>
      <c r="M1544" t="s">
        <v>14</v>
      </c>
      <c r="N1544" t="s">
        <v>14</v>
      </c>
      <c r="O1544" t="s">
        <v>14</v>
      </c>
    </row>
    <row r="1545" spans="1:15" x14ac:dyDescent="0.25">
      <c r="A1545">
        <v>1544</v>
      </c>
      <c r="B1545">
        <v>24</v>
      </c>
      <c r="C1545">
        <v>24</v>
      </c>
      <c r="D1545">
        <v>0</v>
      </c>
      <c r="E1545">
        <v>12</v>
      </c>
      <c r="F1545">
        <v>0</v>
      </c>
      <c r="G1545">
        <v>0</v>
      </c>
      <c r="H1545">
        <v>0</v>
      </c>
      <c r="I1545">
        <v>503.11949879999997</v>
      </c>
      <c r="J1545">
        <v>4368375</v>
      </c>
      <c r="K1545">
        <v>4321326</v>
      </c>
      <c r="L1545">
        <v>4258511</v>
      </c>
      <c r="M1545">
        <v>1686290</v>
      </c>
      <c r="N1545">
        <v>1669725</v>
      </c>
      <c r="O1545">
        <v>1731194</v>
      </c>
    </row>
    <row r="1546" spans="1:15" x14ac:dyDescent="0.25">
      <c r="A1546">
        <v>1545</v>
      </c>
      <c r="B1546">
        <v>24</v>
      </c>
      <c r="C1546">
        <v>24</v>
      </c>
      <c r="D1546">
        <v>0</v>
      </c>
      <c r="E1546">
        <v>13</v>
      </c>
      <c r="F1546">
        <v>0</v>
      </c>
      <c r="G1546">
        <v>0</v>
      </c>
      <c r="H1546">
        <v>0</v>
      </c>
      <c r="I1546">
        <v>519.11441339999999</v>
      </c>
      <c r="J1546">
        <v>3968861</v>
      </c>
      <c r="K1546">
        <v>4028844</v>
      </c>
      <c r="L1546">
        <v>3631213</v>
      </c>
      <c r="M1546" t="s">
        <v>14</v>
      </c>
      <c r="N1546" t="s">
        <v>14</v>
      </c>
      <c r="O1546" t="s">
        <v>14</v>
      </c>
    </row>
    <row r="1547" spans="1:15" x14ac:dyDescent="0.25">
      <c r="A1547">
        <v>1546</v>
      </c>
      <c r="B1547">
        <v>24</v>
      </c>
      <c r="C1547">
        <v>24</v>
      </c>
      <c r="D1547">
        <v>0</v>
      </c>
      <c r="E1547">
        <v>14</v>
      </c>
      <c r="F1547">
        <v>0</v>
      </c>
      <c r="G1547">
        <v>0</v>
      </c>
      <c r="H1547">
        <v>0</v>
      </c>
      <c r="I1547">
        <v>535.109328</v>
      </c>
      <c r="J1547">
        <v>3479920</v>
      </c>
      <c r="K1547">
        <v>2868795</v>
      </c>
      <c r="L1547">
        <v>3026431</v>
      </c>
      <c r="M1547" t="s">
        <v>14</v>
      </c>
      <c r="N1547" t="s">
        <v>14</v>
      </c>
      <c r="O1547" t="s">
        <v>14</v>
      </c>
    </row>
    <row r="1548" spans="1:15" x14ac:dyDescent="0.25">
      <c r="A1548">
        <v>1547</v>
      </c>
      <c r="B1548">
        <v>24</v>
      </c>
      <c r="C1548">
        <v>24</v>
      </c>
      <c r="D1548">
        <v>0</v>
      </c>
      <c r="E1548">
        <v>15</v>
      </c>
      <c r="F1548">
        <v>0</v>
      </c>
      <c r="G1548">
        <v>0</v>
      </c>
      <c r="H1548">
        <v>0</v>
      </c>
      <c r="I1548">
        <v>551.10424260000002</v>
      </c>
      <c r="J1548">
        <v>3065292</v>
      </c>
      <c r="K1548">
        <v>2132126</v>
      </c>
      <c r="L1548">
        <v>1757377</v>
      </c>
      <c r="M1548" t="s">
        <v>14</v>
      </c>
      <c r="N1548" t="s">
        <v>14</v>
      </c>
      <c r="O1548" t="s">
        <v>14</v>
      </c>
    </row>
    <row r="1549" spans="1:15" x14ac:dyDescent="0.25">
      <c r="A1549">
        <v>1548</v>
      </c>
      <c r="B1549">
        <v>24</v>
      </c>
      <c r="C1549">
        <v>26</v>
      </c>
      <c r="D1549">
        <v>0</v>
      </c>
      <c r="E1549">
        <v>7</v>
      </c>
      <c r="F1549">
        <v>0</v>
      </c>
      <c r="G1549">
        <v>0</v>
      </c>
      <c r="H1549">
        <v>0</v>
      </c>
      <c r="I1549">
        <v>425.1605758</v>
      </c>
      <c r="J1549">
        <v>1967248</v>
      </c>
      <c r="K1549">
        <v>3626580</v>
      </c>
      <c r="L1549">
        <v>2292223</v>
      </c>
      <c r="M1549">
        <v>2501214</v>
      </c>
      <c r="N1549">
        <v>2033727</v>
      </c>
      <c r="O1549">
        <v>2095407</v>
      </c>
    </row>
    <row r="1550" spans="1:15" x14ac:dyDescent="0.25">
      <c r="A1550">
        <v>1549</v>
      </c>
      <c r="B1550">
        <v>24</v>
      </c>
      <c r="C1550">
        <v>26</v>
      </c>
      <c r="D1550">
        <v>0</v>
      </c>
      <c r="E1550">
        <v>8</v>
      </c>
      <c r="F1550">
        <v>0</v>
      </c>
      <c r="G1550">
        <v>0</v>
      </c>
      <c r="H1550">
        <v>0</v>
      </c>
      <c r="I1550">
        <v>441.15549040000002</v>
      </c>
      <c r="J1550">
        <v>2721089</v>
      </c>
      <c r="K1550">
        <v>2794853</v>
      </c>
      <c r="L1550">
        <v>2748091</v>
      </c>
      <c r="M1550">
        <v>2966031</v>
      </c>
      <c r="N1550">
        <v>2997574</v>
      </c>
      <c r="O1550">
        <v>2362588</v>
      </c>
    </row>
    <row r="1551" spans="1:15" x14ac:dyDescent="0.25">
      <c r="A1551">
        <v>1550</v>
      </c>
      <c r="B1551">
        <v>24</v>
      </c>
      <c r="C1551">
        <v>26</v>
      </c>
      <c r="D1551">
        <v>0</v>
      </c>
      <c r="E1551">
        <v>9</v>
      </c>
      <c r="F1551">
        <v>0</v>
      </c>
      <c r="G1551">
        <v>0</v>
      </c>
      <c r="H1551">
        <v>0</v>
      </c>
      <c r="I1551">
        <v>457.15040499999998</v>
      </c>
      <c r="J1551">
        <v>3704710</v>
      </c>
      <c r="K1551">
        <v>3900352</v>
      </c>
      <c r="L1551">
        <v>3950235</v>
      </c>
      <c r="M1551" t="s">
        <v>14</v>
      </c>
      <c r="N1551" t="s">
        <v>14</v>
      </c>
      <c r="O1551" t="s">
        <v>14</v>
      </c>
    </row>
    <row r="1552" spans="1:15" x14ac:dyDescent="0.25">
      <c r="A1552">
        <v>1551</v>
      </c>
      <c r="B1552">
        <v>24</v>
      </c>
      <c r="C1552">
        <v>26</v>
      </c>
      <c r="D1552">
        <v>0</v>
      </c>
      <c r="E1552">
        <v>10</v>
      </c>
      <c r="F1552">
        <v>0</v>
      </c>
      <c r="G1552">
        <v>0</v>
      </c>
      <c r="H1552">
        <v>0</v>
      </c>
      <c r="I1552">
        <v>473.14531959999999</v>
      </c>
      <c r="J1552">
        <v>4899889</v>
      </c>
      <c r="K1552">
        <v>4725302</v>
      </c>
      <c r="L1552">
        <v>4485878</v>
      </c>
      <c r="M1552">
        <v>3620507</v>
      </c>
      <c r="N1552">
        <v>3667271</v>
      </c>
      <c r="O1552">
        <v>2487853</v>
      </c>
    </row>
    <row r="1553" spans="1:15" x14ac:dyDescent="0.25">
      <c r="A1553">
        <v>1552</v>
      </c>
      <c r="B1553">
        <v>24</v>
      </c>
      <c r="C1553">
        <v>26</v>
      </c>
      <c r="D1553">
        <v>0</v>
      </c>
      <c r="E1553">
        <v>11</v>
      </c>
      <c r="F1553">
        <v>0</v>
      </c>
      <c r="G1553">
        <v>0</v>
      </c>
      <c r="H1553">
        <v>0</v>
      </c>
      <c r="I1553">
        <v>489.14023420000001</v>
      </c>
      <c r="J1553">
        <v>4872500</v>
      </c>
      <c r="K1553">
        <v>4326096</v>
      </c>
      <c r="L1553">
        <v>4555286</v>
      </c>
      <c r="M1553">
        <v>3316871</v>
      </c>
      <c r="N1553">
        <v>2781466</v>
      </c>
      <c r="O1553">
        <v>2820862</v>
      </c>
    </row>
    <row r="1554" spans="1:15" x14ac:dyDescent="0.25">
      <c r="A1554">
        <v>1553</v>
      </c>
      <c r="B1554">
        <v>24</v>
      </c>
      <c r="C1554">
        <v>26</v>
      </c>
      <c r="D1554">
        <v>0</v>
      </c>
      <c r="E1554">
        <v>12</v>
      </c>
      <c r="F1554">
        <v>0</v>
      </c>
      <c r="G1554">
        <v>0</v>
      </c>
      <c r="H1554">
        <v>0</v>
      </c>
      <c r="I1554">
        <v>505.13514880000002</v>
      </c>
      <c r="J1554">
        <v>4980844</v>
      </c>
      <c r="K1554">
        <v>4441189</v>
      </c>
      <c r="L1554">
        <v>4580092</v>
      </c>
      <c r="M1554">
        <v>2255723</v>
      </c>
      <c r="N1554">
        <v>1941931</v>
      </c>
      <c r="O1554">
        <v>2119922</v>
      </c>
    </row>
    <row r="1555" spans="1:15" x14ac:dyDescent="0.25">
      <c r="A1555">
        <v>1554</v>
      </c>
      <c r="B1555">
        <v>24</v>
      </c>
      <c r="C1555">
        <v>26</v>
      </c>
      <c r="D1555">
        <v>0</v>
      </c>
      <c r="E1555">
        <v>13</v>
      </c>
      <c r="F1555">
        <v>0</v>
      </c>
      <c r="G1555">
        <v>0</v>
      </c>
      <c r="H1555">
        <v>0</v>
      </c>
      <c r="I1555">
        <v>521.13006340000004</v>
      </c>
      <c r="J1555">
        <v>3896247</v>
      </c>
      <c r="K1555">
        <v>3475918</v>
      </c>
      <c r="L1555">
        <v>3343524</v>
      </c>
      <c r="M1555" t="s">
        <v>14</v>
      </c>
      <c r="N1555" t="s">
        <v>14</v>
      </c>
      <c r="O1555" t="s">
        <v>14</v>
      </c>
    </row>
    <row r="1556" spans="1:15" x14ac:dyDescent="0.25">
      <c r="A1556">
        <v>1555</v>
      </c>
      <c r="B1556">
        <v>24</v>
      </c>
      <c r="C1556">
        <v>26</v>
      </c>
      <c r="D1556">
        <v>0</v>
      </c>
      <c r="E1556">
        <v>14</v>
      </c>
      <c r="F1556">
        <v>0</v>
      </c>
      <c r="G1556">
        <v>0</v>
      </c>
      <c r="H1556">
        <v>0</v>
      </c>
      <c r="I1556">
        <v>537.12497800000006</v>
      </c>
      <c r="J1556">
        <v>3026837</v>
      </c>
      <c r="K1556">
        <v>2714168</v>
      </c>
      <c r="L1556">
        <v>2404903</v>
      </c>
      <c r="M1556" t="s">
        <v>14</v>
      </c>
      <c r="N1556" t="s">
        <v>14</v>
      </c>
      <c r="O1556" t="s">
        <v>14</v>
      </c>
    </row>
    <row r="1557" spans="1:15" x14ac:dyDescent="0.25">
      <c r="A1557">
        <v>1556</v>
      </c>
      <c r="B1557">
        <v>24</v>
      </c>
      <c r="C1557">
        <v>26</v>
      </c>
      <c r="D1557">
        <v>0</v>
      </c>
      <c r="E1557">
        <v>15</v>
      </c>
      <c r="F1557">
        <v>0</v>
      </c>
      <c r="G1557">
        <v>0</v>
      </c>
      <c r="H1557">
        <v>0</v>
      </c>
      <c r="I1557">
        <v>553.11989259999996</v>
      </c>
      <c r="J1557">
        <v>2058678</v>
      </c>
      <c r="K1557">
        <v>1809267</v>
      </c>
      <c r="L1557">
        <v>1865922</v>
      </c>
      <c r="M1557" t="s">
        <v>14</v>
      </c>
      <c r="N1557" t="s">
        <v>14</v>
      </c>
      <c r="O1557" t="s">
        <v>14</v>
      </c>
    </row>
    <row r="1558" spans="1:15" x14ac:dyDescent="0.25">
      <c r="A1558">
        <v>1557</v>
      </c>
      <c r="B1558">
        <v>24</v>
      </c>
      <c r="C1558">
        <v>28</v>
      </c>
      <c r="D1558">
        <v>0</v>
      </c>
      <c r="E1558">
        <v>6</v>
      </c>
      <c r="F1558">
        <v>0</v>
      </c>
      <c r="G1558">
        <v>0</v>
      </c>
      <c r="H1558">
        <v>0</v>
      </c>
      <c r="I1558">
        <v>411.18131119999998</v>
      </c>
      <c r="J1558" t="s">
        <v>14</v>
      </c>
      <c r="K1558" t="s">
        <v>14</v>
      </c>
      <c r="L1558" t="s">
        <v>14</v>
      </c>
      <c r="M1558">
        <v>2533101</v>
      </c>
      <c r="N1558">
        <v>2253743</v>
      </c>
      <c r="O1558">
        <v>2473901</v>
      </c>
    </row>
    <row r="1559" spans="1:15" x14ac:dyDescent="0.25">
      <c r="A1559">
        <v>1558</v>
      </c>
      <c r="B1559">
        <v>24</v>
      </c>
      <c r="C1559">
        <v>28</v>
      </c>
      <c r="D1559">
        <v>0</v>
      </c>
      <c r="E1559">
        <v>7</v>
      </c>
      <c r="F1559">
        <v>0</v>
      </c>
      <c r="G1559">
        <v>0</v>
      </c>
      <c r="H1559">
        <v>0</v>
      </c>
      <c r="I1559">
        <v>427.1762258</v>
      </c>
      <c r="J1559">
        <v>3593691</v>
      </c>
      <c r="K1559">
        <v>2958876</v>
      </c>
      <c r="L1559">
        <v>2703746</v>
      </c>
      <c r="M1559">
        <v>4450295</v>
      </c>
      <c r="N1559">
        <v>4113412</v>
      </c>
      <c r="O1559">
        <v>3296898</v>
      </c>
    </row>
    <row r="1560" spans="1:15" x14ac:dyDescent="0.25">
      <c r="A1560">
        <v>1559</v>
      </c>
      <c r="B1560">
        <v>24</v>
      </c>
      <c r="C1560">
        <v>28</v>
      </c>
      <c r="D1560">
        <v>0</v>
      </c>
      <c r="E1560">
        <v>8</v>
      </c>
      <c r="F1560">
        <v>0</v>
      </c>
      <c r="G1560">
        <v>0</v>
      </c>
      <c r="H1560">
        <v>0</v>
      </c>
      <c r="I1560">
        <v>443.17114040000001</v>
      </c>
      <c r="J1560">
        <v>4150833</v>
      </c>
      <c r="K1560">
        <v>3932905</v>
      </c>
      <c r="L1560">
        <v>3781613</v>
      </c>
      <c r="M1560">
        <v>4926317</v>
      </c>
      <c r="N1560">
        <v>5259468</v>
      </c>
      <c r="O1560">
        <v>4382212</v>
      </c>
    </row>
    <row r="1561" spans="1:15" x14ac:dyDescent="0.25">
      <c r="A1561">
        <v>1560</v>
      </c>
      <c r="B1561">
        <v>24</v>
      </c>
      <c r="C1561">
        <v>28</v>
      </c>
      <c r="D1561">
        <v>0</v>
      </c>
      <c r="E1561">
        <v>9</v>
      </c>
      <c r="F1561">
        <v>0</v>
      </c>
      <c r="G1561">
        <v>0</v>
      </c>
      <c r="H1561">
        <v>0</v>
      </c>
      <c r="I1561">
        <v>459.16605499999997</v>
      </c>
      <c r="J1561">
        <v>5030604</v>
      </c>
      <c r="K1561">
        <v>4996967</v>
      </c>
      <c r="L1561">
        <v>5117431</v>
      </c>
      <c r="M1561">
        <v>5453644</v>
      </c>
      <c r="N1561">
        <v>5213603</v>
      </c>
      <c r="O1561">
        <v>4845770</v>
      </c>
    </row>
    <row r="1562" spans="1:15" x14ac:dyDescent="0.25">
      <c r="A1562">
        <v>1561</v>
      </c>
      <c r="B1562">
        <v>24</v>
      </c>
      <c r="C1562">
        <v>28</v>
      </c>
      <c r="D1562">
        <v>0</v>
      </c>
      <c r="E1562">
        <v>10</v>
      </c>
      <c r="F1562">
        <v>0</v>
      </c>
      <c r="G1562">
        <v>0</v>
      </c>
      <c r="H1562">
        <v>0</v>
      </c>
      <c r="I1562">
        <v>475.16096959999999</v>
      </c>
      <c r="J1562">
        <v>6143008</v>
      </c>
      <c r="K1562">
        <v>5314097</v>
      </c>
      <c r="L1562">
        <v>5165752</v>
      </c>
      <c r="M1562">
        <v>5145274</v>
      </c>
      <c r="N1562">
        <v>4725096</v>
      </c>
      <c r="O1562">
        <v>4330592</v>
      </c>
    </row>
    <row r="1563" spans="1:15" x14ac:dyDescent="0.25">
      <c r="A1563">
        <v>1562</v>
      </c>
      <c r="B1563">
        <v>24</v>
      </c>
      <c r="C1563">
        <v>28</v>
      </c>
      <c r="D1563">
        <v>0</v>
      </c>
      <c r="E1563">
        <v>11</v>
      </c>
      <c r="F1563">
        <v>0</v>
      </c>
      <c r="G1563">
        <v>0</v>
      </c>
      <c r="H1563">
        <v>0</v>
      </c>
      <c r="I1563">
        <v>491.1558842</v>
      </c>
      <c r="J1563">
        <v>6169992</v>
      </c>
      <c r="K1563">
        <v>5049083</v>
      </c>
      <c r="L1563">
        <v>5342752</v>
      </c>
      <c r="M1563">
        <v>4493537</v>
      </c>
      <c r="N1563">
        <v>3758956</v>
      </c>
      <c r="O1563">
        <v>3542908</v>
      </c>
    </row>
    <row r="1564" spans="1:15" x14ac:dyDescent="0.25">
      <c r="A1564">
        <v>1563</v>
      </c>
      <c r="B1564">
        <v>24</v>
      </c>
      <c r="C1564">
        <v>28</v>
      </c>
      <c r="D1564">
        <v>0</v>
      </c>
      <c r="E1564">
        <v>12</v>
      </c>
      <c r="F1564">
        <v>0</v>
      </c>
      <c r="G1564">
        <v>0</v>
      </c>
      <c r="H1564">
        <v>0</v>
      </c>
      <c r="I1564">
        <v>507.15079880000002</v>
      </c>
      <c r="J1564">
        <v>4525280</v>
      </c>
      <c r="K1564">
        <v>4372635</v>
      </c>
      <c r="L1564">
        <v>3831596</v>
      </c>
      <c r="M1564">
        <v>2552769</v>
      </c>
      <c r="N1564">
        <v>2428405</v>
      </c>
      <c r="O1564">
        <v>2269027</v>
      </c>
    </row>
    <row r="1565" spans="1:15" x14ac:dyDescent="0.25">
      <c r="A1565">
        <v>1564</v>
      </c>
      <c r="B1565">
        <v>24</v>
      </c>
      <c r="C1565">
        <v>28</v>
      </c>
      <c r="D1565">
        <v>0</v>
      </c>
      <c r="E1565">
        <v>13</v>
      </c>
      <c r="F1565">
        <v>0</v>
      </c>
      <c r="G1565">
        <v>0</v>
      </c>
      <c r="H1565">
        <v>0</v>
      </c>
      <c r="I1565">
        <v>523.14571339999998</v>
      </c>
      <c r="J1565">
        <v>4179978</v>
      </c>
      <c r="K1565">
        <v>3153387</v>
      </c>
      <c r="L1565">
        <v>3569883</v>
      </c>
      <c r="M1565" t="s">
        <v>14</v>
      </c>
      <c r="N1565" t="s">
        <v>14</v>
      </c>
      <c r="O1565" t="s">
        <v>14</v>
      </c>
    </row>
    <row r="1566" spans="1:15" x14ac:dyDescent="0.25">
      <c r="A1566">
        <v>1565</v>
      </c>
      <c r="B1566">
        <v>24</v>
      </c>
      <c r="C1566">
        <v>28</v>
      </c>
      <c r="D1566">
        <v>0</v>
      </c>
      <c r="E1566">
        <v>14</v>
      </c>
      <c r="F1566">
        <v>0</v>
      </c>
      <c r="G1566">
        <v>0</v>
      </c>
      <c r="H1566">
        <v>0</v>
      </c>
      <c r="I1566">
        <v>539.14062799999999</v>
      </c>
      <c r="J1566">
        <v>1975219</v>
      </c>
      <c r="K1566">
        <v>1859121</v>
      </c>
      <c r="L1566">
        <v>2000459</v>
      </c>
      <c r="M1566" t="s">
        <v>14</v>
      </c>
      <c r="N1566" t="s">
        <v>14</v>
      </c>
      <c r="O1566" t="s">
        <v>14</v>
      </c>
    </row>
    <row r="1567" spans="1:15" x14ac:dyDescent="0.25">
      <c r="A1567">
        <v>1566</v>
      </c>
      <c r="B1567">
        <v>24</v>
      </c>
      <c r="C1567">
        <v>30</v>
      </c>
      <c r="D1567">
        <v>0</v>
      </c>
      <c r="E1567">
        <v>5</v>
      </c>
      <c r="F1567">
        <v>0</v>
      </c>
      <c r="G1567">
        <v>0</v>
      </c>
      <c r="H1567">
        <v>0</v>
      </c>
      <c r="I1567">
        <v>397.20204660000002</v>
      </c>
      <c r="J1567" t="s">
        <v>14</v>
      </c>
      <c r="K1567" t="s">
        <v>14</v>
      </c>
      <c r="L1567" t="s">
        <v>14</v>
      </c>
      <c r="M1567">
        <v>2018244</v>
      </c>
      <c r="N1567">
        <v>2566582</v>
      </c>
      <c r="O1567">
        <v>2430005</v>
      </c>
    </row>
    <row r="1568" spans="1:15" x14ac:dyDescent="0.25">
      <c r="A1568">
        <v>1567</v>
      </c>
      <c r="B1568">
        <v>24</v>
      </c>
      <c r="C1568">
        <v>30</v>
      </c>
      <c r="D1568">
        <v>0</v>
      </c>
      <c r="E1568">
        <v>6</v>
      </c>
      <c r="F1568">
        <v>0</v>
      </c>
      <c r="G1568">
        <v>0</v>
      </c>
      <c r="H1568">
        <v>0</v>
      </c>
      <c r="I1568">
        <v>413.19696119999998</v>
      </c>
      <c r="J1568">
        <v>3172978</v>
      </c>
      <c r="K1568">
        <v>3423776</v>
      </c>
      <c r="L1568">
        <v>3128092</v>
      </c>
      <c r="M1568">
        <v>4263203</v>
      </c>
      <c r="N1568">
        <v>5350412</v>
      </c>
      <c r="O1568">
        <v>4735902</v>
      </c>
    </row>
    <row r="1569" spans="1:15" x14ac:dyDescent="0.25">
      <c r="A1569">
        <v>1568</v>
      </c>
      <c r="B1569">
        <v>24</v>
      </c>
      <c r="C1569">
        <v>30</v>
      </c>
      <c r="D1569">
        <v>0</v>
      </c>
      <c r="E1569">
        <v>7</v>
      </c>
      <c r="F1569">
        <v>0</v>
      </c>
      <c r="G1569">
        <v>0</v>
      </c>
      <c r="H1569">
        <v>0</v>
      </c>
      <c r="I1569">
        <v>429.19187579999999</v>
      </c>
      <c r="J1569">
        <v>4503824</v>
      </c>
      <c r="K1569">
        <v>4327893</v>
      </c>
      <c r="L1569">
        <v>4436213</v>
      </c>
      <c r="M1569">
        <v>6935426</v>
      </c>
      <c r="N1569">
        <v>7537595</v>
      </c>
      <c r="O1569">
        <v>6433735</v>
      </c>
    </row>
    <row r="1570" spans="1:15" x14ac:dyDescent="0.25">
      <c r="A1570">
        <v>1569</v>
      </c>
      <c r="B1570">
        <v>24</v>
      </c>
      <c r="C1570">
        <v>30</v>
      </c>
      <c r="D1570">
        <v>0</v>
      </c>
      <c r="E1570">
        <v>8</v>
      </c>
      <c r="F1570">
        <v>0</v>
      </c>
      <c r="G1570">
        <v>0</v>
      </c>
      <c r="H1570">
        <v>0</v>
      </c>
      <c r="I1570">
        <v>445.18679040000001</v>
      </c>
      <c r="J1570">
        <v>5500193</v>
      </c>
      <c r="K1570">
        <v>6082155</v>
      </c>
      <c r="L1570">
        <v>5449502</v>
      </c>
      <c r="M1570">
        <v>7788237</v>
      </c>
      <c r="N1570">
        <v>8380498</v>
      </c>
      <c r="O1570">
        <v>7646513</v>
      </c>
    </row>
    <row r="1571" spans="1:15" x14ac:dyDescent="0.25">
      <c r="A1571">
        <v>1570</v>
      </c>
      <c r="B1571">
        <v>24</v>
      </c>
      <c r="C1571">
        <v>30</v>
      </c>
      <c r="D1571">
        <v>0</v>
      </c>
      <c r="E1571">
        <v>9</v>
      </c>
      <c r="F1571">
        <v>0</v>
      </c>
      <c r="G1571">
        <v>0</v>
      </c>
      <c r="H1571">
        <v>0</v>
      </c>
      <c r="I1571">
        <v>461.18170500000002</v>
      </c>
      <c r="J1571">
        <v>6741546</v>
      </c>
      <c r="K1571">
        <v>6935321</v>
      </c>
      <c r="L1571">
        <v>6005088</v>
      </c>
      <c r="M1571">
        <v>7568130</v>
      </c>
      <c r="N1571">
        <v>7798125</v>
      </c>
      <c r="O1571">
        <v>7084147</v>
      </c>
    </row>
    <row r="1572" spans="1:15" x14ac:dyDescent="0.25">
      <c r="A1572">
        <v>1571</v>
      </c>
      <c r="B1572">
        <v>24</v>
      </c>
      <c r="C1572">
        <v>30</v>
      </c>
      <c r="D1572">
        <v>0</v>
      </c>
      <c r="E1572">
        <v>10</v>
      </c>
      <c r="F1572">
        <v>0</v>
      </c>
      <c r="G1572">
        <v>0</v>
      </c>
      <c r="H1572">
        <v>0</v>
      </c>
      <c r="I1572">
        <v>477.17661959999998</v>
      </c>
      <c r="J1572">
        <v>5813279</v>
      </c>
      <c r="K1572">
        <v>6040117</v>
      </c>
      <c r="L1572">
        <v>5551749</v>
      </c>
      <c r="M1572">
        <v>6466275</v>
      </c>
      <c r="N1572">
        <v>6591891</v>
      </c>
      <c r="O1572">
        <v>5219489</v>
      </c>
    </row>
    <row r="1573" spans="1:15" x14ac:dyDescent="0.25">
      <c r="A1573">
        <v>1572</v>
      </c>
      <c r="B1573">
        <v>24</v>
      </c>
      <c r="C1573">
        <v>30</v>
      </c>
      <c r="D1573">
        <v>0</v>
      </c>
      <c r="E1573">
        <v>11</v>
      </c>
      <c r="F1573">
        <v>0</v>
      </c>
      <c r="G1573">
        <v>0</v>
      </c>
      <c r="H1573">
        <v>0</v>
      </c>
      <c r="I1573">
        <v>493.1715342</v>
      </c>
      <c r="J1573">
        <v>5032420</v>
      </c>
      <c r="K1573">
        <v>4387626</v>
      </c>
      <c r="L1573">
        <v>4624944</v>
      </c>
      <c r="M1573">
        <v>4695358</v>
      </c>
      <c r="N1573">
        <v>4185023</v>
      </c>
      <c r="O1573">
        <v>3799037</v>
      </c>
    </row>
    <row r="1574" spans="1:15" x14ac:dyDescent="0.25">
      <c r="A1574">
        <v>1573</v>
      </c>
      <c r="B1574">
        <v>24</v>
      </c>
      <c r="C1574">
        <v>30</v>
      </c>
      <c r="D1574">
        <v>0</v>
      </c>
      <c r="E1574">
        <v>12</v>
      </c>
      <c r="F1574">
        <v>0</v>
      </c>
      <c r="G1574">
        <v>0</v>
      </c>
      <c r="H1574">
        <v>0</v>
      </c>
      <c r="I1574">
        <v>509.16644880000001</v>
      </c>
      <c r="J1574">
        <v>3886420</v>
      </c>
      <c r="K1574">
        <v>3847375</v>
      </c>
      <c r="L1574">
        <v>3602270</v>
      </c>
      <c r="M1574">
        <v>2909201</v>
      </c>
      <c r="N1574">
        <v>3030586</v>
      </c>
      <c r="O1574">
        <v>2329548</v>
      </c>
    </row>
    <row r="1575" spans="1:15" x14ac:dyDescent="0.25">
      <c r="A1575">
        <v>1574</v>
      </c>
      <c r="B1575">
        <v>24</v>
      </c>
      <c r="C1575">
        <v>30</v>
      </c>
      <c r="D1575">
        <v>0</v>
      </c>
      <c r="E1575">
        <v>13</v>
      </c>
      <c r="F1575">
        <v>0</v>
      </c>
      <c r="G1575">
        <v>0</v>
      </c>
      <c r="H1575">
        <v>0</v>
      </c>
      <c r="I1575">
        <v>525.16136340000003</v>
      </c>
      <c r="J1575">
        <v>3328087</v>
      </c>
      <c r="K1575">
        <v>3024387</v>
      </c>
      <c r="L1575">
        <v>2583313</v>
      </c>
      <c r="M1575">
        <v>2199404</v>
      </c>
      <c r="N1575">
        <v>2406742</v>
      </c>
      <c r="O1575">
        <v>2193771</v>
      </c>
    </row>
    <row r="1576" spans="1:15" x14ac:dyDescent="0.25">
      <c r="A1576">
        <v>1575</v>
      </c>
      <c r="B1576">
        <v>24</v>
      </c>
      <c r="C1576">
        <v>32</v>
      </c>
      <c r="D1576">
        <v>0</v>
      </c>
      <c r="E1576">
        <v>5</v>
      </c>
      <c r="F1576">
        <v>0</v>
      </c>
      <c r="G1576">
        <v>0</v>
      </c>
      <c r="H1576">
        <v>0</v>
      </c>
      <c r="I1576">
        <v>399.21769660000001</v>
      </c>
      <c r="J1576">
        <v>1879389</v>
      </c>
      <c r="K1576">
        <v>1950032</v>
      </c>
      <c r="L1576">
        <v>2304266</v>
      </c>
      <c r="M1576">
        <v>2998510</v>
      </c>
      <c r="N1576">
        <v>3412727</v>
      </c>
      <c r="O1576">
        <v>2958631</v>
      </c>
    </row>
    <row r="1577" spans="1:15" x14ac:dyDescent="0.25">
      <c r="A1577">
        <v>1576</v>
      </c>
      <c r="B1577">
        <v>24</v>
      </c>
      <c r="C1577">
        <v>32</v>
      </c>
      <c r="D1577">
        <v>0</v>
      </c>
      <c r="E1577">
        <v>6</v>
      </c>
      <c r="F1577">
        <v>0</v>
      </c>
      <c r="G1577">
        <v>0</v>
      </c>
      <c r="H1577">
        <v>0</v>
      </c>
      <c r="I1577">
        <v>415.21261120000003</v>
      </c>
      <c r="J1577">
        <v>3993718</v>
      </c>
      <c r="K1577">
        <v>4223583</v>
      </c>
      <c r="L1577">
        <v>3818284</v>
      </c>
      <c r="M1577">
        <v>6620477</v>
      </c>
      <c r="N1577">
        <v>6937677</v>
      </c>
      <c r="O1577">
        <v>5689202</v>
      </c>
    </row>
    <row r="1578" spans="1:15" x14ac:dyDescent="0.25">
      <c r="A1578">
        <v>1577</v>
      </c>
      <c r="B1578">
        <v>24</v>
      </c>
      <c r="C1578">
        <v>32</v>
      </c>
      <c r="D1578">
        <v>0</v>
      </c>
      <c r="E1578">
        <v>7</v>
      </c>
      <c r="F1578">
        <v>0</v>
      </c>
      <c r="G1578">
        <v>0</v>
      </c>
      <c r="H1578">
        <v>0</v>
      </c>
      <c r="I1578">
        <v>431.20752579999998</v>
      </c>
      <c r="J1578">
        <v>6188083</v>
      </c>
      <c r="K1578">
        <v>6396290</v>
      </c>
      <c r="L1578">
        <v>6077528</v>
      </c>
      <c r="M1578">
        <v>10117889</v>
      </c>
      <c r="N1578">
        <v>10566502</v>
      </c>
      <c r="O1578">
        <v>8620801</v>
      </c>
    </row>
    <row r="1579" spans="1:15" x14ac:dyDescent="0.25">
      <c r="A1579">
        <v>1578</v>
      </c>
      <c r="B1579">
        <v>24</v>
      </c>
      <c r="C1579">
        <v>32</v>
      </c>
      <c r="D1579">
        <v>0</v>
      </c>
      <c r="E1579">
        <v>8</v>
      </c>
      <c r="F1579">
        <v>0</v>
      </c>
      <c r="G1579">
        <v>0</v>
      </c>
      <c r="H1579">
        <v>0</v>
      </c>
      <c r="I1579">
        <v>447.2024404</v>
      </c>
      <c r="J1579">
        <v>7515157</v>
      </c>
      <c r="K1579">
        <v>7650797</v>
      </c>
      <c r="L1579">
        <v>6792784</v>
      </c>
      <c r="M1579">
        <v>11058737</v>
      </c>
      <c r="N1579">
        <v>12117978</v>
      </c>
      <c r="O1579">
        <v>9665638</v>
      </c>
    </row>
    <row r="1580" spans="1:15" x14ac:dyDescent="0.25">
      <c r="A1580">
        <v>1579</v>
      </c>
      <c r="B1580">
        <v>24</v>
      </c>
      <c r="C1580">
        <v>32</v>
      </c>
      <c r="D1580">
        <v>0</v>
      </c>
      <c r="E1580">
        <v>9</v>
      </c>
      <c r="F1580">
        <v>0</v>
      </c>
      <c r="G1580">
        <v>0</v>
      </c>
      <c r="H1580">
        <v>0</v>
      </c>
      <c r="I1580">
        <v>463.19735500000002</v>
      </c>
      <c r="J1580">
        <v>8201631</v>
      </c>
      <c r="K1580">
        <v>8047320</v>
      </c>
      <c r="L1580">
        <v>7565527</v>
      </c>
      <c r="M1580">
        <v>10146505</v>
      </c>
      <c r="N1580">
        <v>10210630</v>
      </c>
      <c r="O1580">
        <v>9205812</v>
      </c>
    </row>
    <row r="1581" spans="1:15" x14ac:dyDescent="0.25">
      <c r="A1581">
        <v>1580</v>
      </c>
      <c r="B1581">
        <v>24</v>
      </c>
      <c r="C1581">
        <v>32</v>
      </c>
      <c r="D1581">
        <v>0</v>
      </c>
      <c r="E1581">
        <v>10</v>
      </c>
      <c r="F1581">
        <v>0</v>
      </c>
      <c r="G1581">
        <v>0</v>
      </c>
      <c r="H1581">
        <v>0</v>
      </c>
      <c r="I1581">
        <v>479.19226959999997</v>
      </c>
      <c r="J1581">
        <v>6687790</v>
      </c>
      <c r="K1581">
        <v>6076992</v>
      </c>
      <c r="L1581">
        <v>6174300</v>
      </c>
      <c r="M1581">
        <v>7697175</v>
      </c>
      <c r="N1581">
        <v>8146373</v>
      </c>
      <c r="O1581">
        <v>6803695</v>
      </c>
    </row>
    <row r="1582" spans="1:15" x14ac:dyDescent="0.25">
      <c r="A1582">
        <v>1581</v>
      </c>
      <c r="B1582">
        <v>24</v>
      </c>
      <c r="C1582">
        <v>32</v>
      </c>
      <c r="D1582">
        <v>0</v>
      </c>
      <c r="E1582">
        <v>11</v>
      </c>
      <c r="F1582">
        <v>0</v>
      </c>
      <c r="G1582">
        <v>0</v>
      </c>
      <c r="H1582">
        <v>0</v>
      </c>
      <c r="I1582">
        <v>495.18718419999999</v>
      </c>
      <c r="J1582">
        <v>4946502</v>
      </c>
      <c r="K1582">
        <v>5617499</v>
      </c>
      <c r="L1582">
        <v>4019782</v>
      </c>
      <c r="M1582">
        <v>5220765</v>
      </c>
      <c r="N1582">
        <v>4331540</v>
      </c>
      <c r="O1582">
        <v>4489344</v>
      </c>
    </row>
    <row r="1583" spans="1:15" x14ac:dyDescent="0.25">
      <c r="A1583">
        <v>1582</v>
      </c>
      <c r="B1583">
        <v>24</v>
      </c>
      <c r="C1583">
        <v>32</v>
      </c>
      <c r="D1583">
        <v>0</v>
      </c>
      <c r="E1583">
        <v>12</v>
      </c>
      <c r="F1583">
        <v>0</v>
      </c>
      <c r="G1583">
        <v>0</v>
      </c>
      <c r="H1583">
        <v>0</v>
      </c>
      <c r="I1583">
        <v>511.18209880000001</v>
      </c>
      <c r="J1583">
        <v>3320261</v>
      </c>
      <c r="K1583">
        <v>3444994</v>
      </c>
      <c r="L1583">
        <v>2933651</v>
      </c>
      <c r="M1583">
        <v>2546778</v>
      </c>
      <c r="N1583">
        <v>2718329</v>
      </c>
      <c r="O1583">
        <v>3092524</v>
      </c>
    </row>
    <row r="1584" spans="1:15" x14ac:dyDescent="0.25">
      <c r="A1584">
        <v>1583</v>
      </c>
      <c r="B1584">
        <v>24</v>
      </c>
      <c r="C1584">
        <v>32</v>
      </c>
      <c r="D1584">
        <v>0</v>
      </c>
      <c r="E1584">
        <v>13</v>
      </c>
      <c r="F1584">
        <v>0</v>
      </c>
      <c r="G1584">
        <v>0</v>
      </c>
      <c r="H1584">
        <v>0</v>
      </c>
      <c r="I1584">
        <v>527.17701339999996</v>
      </c>
      <c r="J1584">
        <v>2166429</v>
      </c>
      <c r="K1584">
        <v>1925144</v>
      </c>
      <c r="L1584">
        <v>2041158</v>
      </c>
      <c r="M1584" t="s">
        <v>14</v>
      </c>
      <c r="N1584" t="s">
        <v>14</v>
      </c>
      <c r="O1584" t="s">
        <v>14</v>
      </c>
    </row>
    <row r="1585" spans="1:15" x14ac:dyDescent="0.25">
      <c r="A1585">
        <v>1584</v>
      </c>
      <c r="B1585">
        <v>24</v>
      </c>
      <c r="C1585">
        <v>32</v>
      </c>
      <c r="D1585">
        <v>0</v>
      </c>
      <c r="E1585">
        <v>24</v>
      </c>
      <c r="F1585">
        <v>0</v>
      </c>
      <c r="G1585">
        <v>0</v>
      </c>
      <c r="H1585">
        <v>0</v>
      </c>
      <c r="I1585">
        <v>703.12107400000002</v>
      </c>
      <c r="J1585" t="s">
        <v>14</v>
      </c>
      <c r="K1585" t="s">
        <v>14</v>
      </c>
      <c r="L1585" t="s">
        <v>14</v>
      </c>
      <c r="M1585">
        <v>2728565</v>
      </c>
      <c r="N1585">
        <v>2227883</v>
      </c>
      <c r="O1585">
        <v>1838143</v>
      </c>
    </row>
    <row r="1586" spans="1:15" x14ac:dyDescent="0.25">
      <c r="A1586">
        <v>1585</v>
      </c>
      <c r="B1586">
        <v>24</v>
      </c>
      <c r="C1586">
        <v>34</v>
      </c>
      <c r="D1586">
        <v>0</v>
      </c>
      <c r="E1586">
        <v>4</v>
      </c>
      <c r="F1586">
        <v>1</v>
      </c>
      <c r="G1586">
        <v>0</v>
      </c>
      <c r="H1586">
        <v>0</v>
      </c>
      <c r="I1586">
        <v>417.21050270000001</v>
      </c>
      <c r="J1586" t="s">
        <v>14</v>
      </c>
      <c r="K1586" t="s">
        <v>14</v>
      </c>
      <c r="L1586" t="s">
        <v>14</v>
      </c>
      <c r="M1586">
        <v>15291709</v>
      </c>
      <c r="N1586">
        <v>16082037</v>
      </c>
      <c r="O1586">
        <v>14141226</v>
      </c>
    </row>
    <row r="1587" spans="1:15" x14ac:dyDescent="0.25">
      <c r="A1587">
        <v>1586</v>
      </c>
      <c r="B1587">
        <v>24</v>
      </c>
      <c r="C1587">
        <v>34</v>
      </c>
      <c r="D1587">
        <v>0</v>
      </c>
      <c r="E1587">
        <v>5</v>
      </c>
      <c r="F1587">
        <v>0</v>
      </c>
      <c r="G1587">
        <v>0</v>
      </c>
      <c r="H1587">
        <v>0</v>
      </c>
      <c r="I1587">
        <v>401.2333466</v>
      </c>
      <c r="J1587">
        <v>2845873</v>
      </c>
      <c r="K1587">
        <v>2476640</v>
      </c>
      <c r="L1587">
        <v>2895887</v>
      </c>
      <c r="M1587">
        <v>3473909</v>
      </c>
      <c r="N1587">
        <v>4191256</v>
      </c>
      <c r="O1587">
        <v>3410421</v>
      </c>
    </row>
    <row r="1588" spans="1:15" x14ac:dyDescent="0.25">
      <c r="A1588">
        <v>1587</v>
      </c>
      <c r="B1588">
        <v>24</v>
      </c>
      <c r="C1588">
        <v>34</v>
      </c>
      <c r="D1588">
        <v>0</v>
      </c>
      <c r="E1588">
        <v>6</v>
      </c>
      <c r="F1588">
        <v>0</v>
      </c>
      <c r="G1588">
        <v>0</v>
      </c>
      <c r="H1588">
        <v>0</v>
      </c>
      <c r="I1588">
        <v>417.22826120000002</v>
      </c>
      <c r="J1588">
        <v>4760659</v>
      </c>
      <c r="K1588">
        <v>4886150</v>
      </c>
      <c r="L1588">
        <v>5081887</v>
      </c>
      <c r="M1588">
        <v>7206205</v>
      </c>
      <c r="N1588">
        <v>7842933</v>
      </c>
      <c r="O1588">
        <v>6066985</v>
      </c>
    </row>
    <row r="1589" spans="1:15" x14ac:dyDescent="0.25">
      <c r="A1589">
        <v>1588</v>
      </c>
      <c r="B1589">
        <v>24</v>
      </c>
      <c r="C1589">
        <v>34</v>
      </c>
      <c r="D1589">
        <v>0</v>
      </c>
      <c r="E1589">
        <v>7</v>
      </c>
      <c r="F1589">
        <v>0</v>
      </c>
      <c r="G1589">
        <v>0</v>
      </c>
      <c r="H1589">
        <v>0</v>
      </c>
      <c r="I1589">
        <v>433.22317579999998</v>
      </c>
      <c r="J1589">
        <v>6607687</v>
      </c>
      <c r="K1589">
        <v>6502692</v>
      </c>
      <c r="L1589">
        <v>6550447</v>
      </c>
      <c r="M1589">
        <v>10408565</v>
      </c>
      <c r="N1589">
        <v>10943238</v>
      </c>
      <c r="O1589">
        <v>9331250</v>
      </c>
    </row>
    <row r="1590" spans="1:15" x14ac:dyDescent="0.25">
      <c r="A1590">
        <v>1589</v>
      </c>
      <c r="B1590">
        <v>24</v>
      </c>
      <c r="C1590">
        <v>34</v>
      </c>
      <c r="D1590">
        <v>0</v>
      </c>
      <c r="E1590">
        <v>8</v>
      </c>
      <c r="F1590">
        <v>0</v>
      </c>
      <c r="G1590">
        <v>0</v>
      </c>
      <c r="H1590">
        <v>0</v>
      </c>
      <c r="I1590">
        <v>449.21809039999999</v>
      </c>
      <c r="J1590">
        <v>7279377</v>
      </c>
      <c r="K1590">
        <v>7703922</v>
      </c>
      <c r="L1590">
        <v>6731139</v>
      </c>
      <c r="M1590">
        <v>11984282</v>
      </c>
      <c r="N1590">
        <v>12410726</v>
      </c>
      <c r="O1590">
        <v>10208165</v>
      </c>
    </row>
    <row r="1591" spans="1:15" x14ac:dyDescent="0.25">
      <c r="A1591">
        <v>1590</v>
      </c>
      <c r="B1591">
        <v>24</v>
      </c>
      <c r="C1591">
        <v>34</v>
      </c>
      <c r="D1591">
        <v>0</v>
      </c>
      <c r="E1591">
        <v>9</v>
      </c>
      <c r="F1591">
        <v>0</v>
      </c>
      <c r="G1591">
        <v>0</v>
      </c>
      <c r="H1591">
        <v>0</v>
      </c>
      <c r="I1591">
        <v>465.21300500000001</v>
      </c>
      <c r="J1591">
        <v>7275820</v>
      </c>
      <c r="K1591">
        <v>6904483</v>
      </c>
      <c r="L1591">
        <v>7010397</v>
      </c>
      <c r="M1591">
        <v>11317922</v>
      </c>
      <c r="N1591">
        <v>10954029</v>
      </c>
      <c r="O1591">
        <v>9402379</v>
      </c>
    </row>
    <row r="1592" spans="1:15" x14ac:dyDescent="0.25">
      <c r="A1592">
        <v>1591</v>
      </c>
      <c r="B1592">
        <v>24</v>
      </c>
      <c r="C1592">
        <v>34</v>
      </c>
      <c r="D1592">
        <v>0</v>
      </c>
      <c r="E1592">
        <v>10</v>
      </c>
      <c r="F1592">
        <v>0</v>
      </c>
      <c r="G1592">
        <v>0</v>
      </c>
      <c r="H1592">
        <v>0</v>
      </c>
      <c r="I1592">
        <v>481.20791960000003</v>
      </c>
      <c r="J1592">
        <v>5999691</v>
      </c>
      <c r="K1592">
        <v>5543505</v>
      </c>
      <c r="L1592">
        <v>5611069</v>
      </c>
      <c r="M1592">
        <v>8328020</v>
      </c>
      <c r="N1592">
        <v>8607231</v>
      </c>
      <c r="O1592">
        <v>7741769</v>
      </c>
    </row>
    <row r="1593" spans="1:15" x14ac:dyDescent="0.25">
      <c r="A1593">
        <v>1592</v>
      </c>
      <c r="B1593">
        <v>24</v>
      </c>
      <c r="C1593">
        <v>34</v>
      </c>
      <c r="D1593">
        <v>0</v>
      </c>
      <c r="E1593">
        <v>11</v>
      </c>
      <c r="F1593">
        <v>0</v>
      </c>
      <c r="G1593">
        <v>0</v>
      </c>
      <c r="H1593">
        <v>0</v>
      </c>
      <c r="I1593">
        <v>497.20283419999998</v>
      </c>
      <c r="J1593">
        <v>3999407</v>
      </c>
      <c r="K1593">
        <v>3847055</v>
      </c>
      <c r="L1593">
        <v>3890785</v>
      </c>
      <c r="M1593">
        <v>6274557</v>
      </c>
      <c r="N1593">
        <v>5869673</v>
      </c>
      <c r="O1593">
        <v>4708611</v>
      </c>
    </row>
    <row r="1594" spans="1:15" x14ac:dyDescent="0.25">
      <c r="A1594">
        <v>1593</v>
      </c>
      <c r="B1594">
        <v>24</v>
      </c>
      <c r="C1594">
        <v>34</v>
      </c>
      <c r="D1594">
        <v>0</v>
      </c>
      <c r="E1594">
        <v>12</v>
      </c>
      <c r="F1594">
        <v>0</v>
      </c>
      <c r="G1594">
        <v>0</v>
      </c>
      <c r="H1594">
        <v>0</v>
      </c>
      <c r="I1594">
        <v>513.1977488</v>
      </c>
      <c r="J1594">
        <v>2738740</v>
      </c>
      <c r="K1594">
        <v>3095858</v>
      </c>
      <c r="L1594">
        <v>2372553</v>
      </c>
      <c r="M1594">
        <v>3639453</v>
      </c>
      <c r="N1594">
        <v>3013298</v>
      </c>
      <c r="O1594">
        <v>3213441</v>
      </c>
    </row>
    <row r="1595" spans="1:15" x14ac:dyDescent="0.25">
      <c r="A1595">
        <v>1594</v>
      </c>
      <c r="B1595">
        <v>24</v>
      </c>
      <c r="C1595">
        <v>34</v>
      </c>
      <c r="D1595">
        <v>0</v>
      </c>
      <c r="E1595">
        <v>19</v>
      </c>
      <c r="F1595">
        <v>0</v>
      </c>
      <c r="G1595">
        <v>0</v>
      </c>
      <c r="H1595">
        <v>0</v>
      </c>
      <c r="I1595">
        <v>625.16215099999999</v>
      </c>
      <c r="J1595" t="s">
        <v>14</v>
      </c>
      <c r="K1595" t="s">
        <v>14</v>
      </c>
      <c r="L1595" t="s">
        <v>14</v>
      </c>
      <c r="M1595">
        <v>2093994</v>
      </c>
      <c r="N1595">
        <v>1548689</v>
      </c>
      <c r="O1595">
        <v>1457231</v>
      </c>
    </row>
    <row r="1596" spans="1:15" x14ac:dyDescent="0.25">
      <c r="A1596">
        <v>1595</v>
      </c>
      <c r="B1596">
        <v>24</v>
      </c>
      <c r="C1596">
        <v>34</v>
      </c>
      <c r="D1596">
        <v>0</v>
      </c>
      <c r="E1596">
        <v>25</v>
      </c>
      <c r="F1596">
        <v>0</v>
      </c>
      <c r="G1596">
        <v>0</v>
      </c>
      <c r="H1596">
        <v>0</v>
      </c>
      <c r="I1596">
        <v>721.13163859999997</v>
      </c>
      <c r="J1596" t="s">
        <v>14</v>
      </c>
      <c r="K1596" t="s">
        <v>14</v>
      </c>
      <c r="L1596" t="s">
        <v>14</v>
      </c>
      <c r="M1596">
        <v>2305459</v>
      </c>
      <c r="N1596">
        <v>2352532</v>
      </c>
      <c r="O1596">
        <v>1777958</v>
      </c>
    </row>
    <row r="1597" spans="1:15" x14ac:dyDescent="0.25">
      <c r="A1597">
        <v>1596</v>
      </c>
      <c r="B1597">
        <v>24</v>
      </c>
      <c r="C1597">
        <v>36</v>
      </c>
      <c r="D1597">
        <v>0</v>
      </c>
      <c r="E1597">
        <v>5</v>
      </c>
      <c r="F1597">
        <v>0</v>
      </c>
      <c r="G1597">
        <v>0</v>
      </c>
      <c r="H1597">
        <v>0</v>
      </c>
      <c r="I1597">
        <v>403.2489966</v>
      </c>
      <c r="J1597">
        <v>3811792</v>
      </c>
      <c r="K1597">
        <v>3417424</v>
      </c>
      <c r="L1597">
        <v>3351791</v>
      </c>
      <c r="M1597">
        <v>2903255</v>
      </c>
      <c r="N1597">
        <v>3473686</v>
      </c>
      <c r="O1597">
        <v>3144346</v>
      </c>
    </row>
    <row r="1598" spans="1:15" x14ac:dyDescent="0.25">
      <c r="A1598">
        <v>1597</v>
      </c>
      <c r="B1598">
        <v>24</v>
      </c>
      <c r="C1598">
        <v>36</v>
      </c>
      <c r="D1598">
        <v>0</v>
      </c>
      <c r="E1598">
        <v>6</v>
      </c>
      <c r="F1598">
        <v>0</v>
      </c>
      <c r="G1598">
        <v>0</v>
      </c>
      <c r="H1598">
        <v>0</v>
      </c>
      <c r="I1598">
        <v>419.24391120000001</v>
      </c>
      <c r="J1598">
        <v>3312654</v>
      </c>
      <c r="K1598">
        <v>3511958</v>
      </c>
      <c r="L1598">
        <v>3005688</v>
      </c>
      <c r="M1598">
        <v>5420323</v>
      </c>
      <c r="N1598">
        <v>6759557</v>
      </c>
      <c r="O1598">
        <v>5214920</v>
      </c>
    </row>
    <row r="1599" spans="1:15" x14ac:dyDescent="0.25">
      <c r="A1599">
        <v>1598</v>
      </c>
      <c r="B1599">
        <v>24</v>
      </c>
      <c r="C1599">
        <v>36</v>
      </c>
      <c r="D1599">
        <v>0</v>
      </c>
      <c r="E1599">
        <v>7</v>
      </c>
      <c r="F1599">
        <v>0</v>
      </c>
      <c r="G1599">
        <v>0</v>
      </c>
      <c r="H1599">
        <v>0</v>
      </c>
      <c r="I1599">
        <v>435.23882579999997</v>
      </c>
      <c r="J1599">
        <v>5965389</v>
      </c>
      <c r="K1599">
        <v>5599420</v>
      </c>
      <c r="L1599">
        <v>4655866</v>
      </c>
      <c r="M1599">
        <v>9572832</v>
      </c>
      <c r="N1599">
        <v>9769628</v>
      </c>
      <c r="O1599">
        <v>8182109</v>
      </c>
    </row>
    <row r="1600" spans="1:15" x14ac:dyDescent="0.25">
      <c r="A1600">
        <v>1599</v>
      </c>
      <c r="B1600">
        <v>24</v>
      </c>
      <c r="C1600">
        <v>36</v>
      </c>
      <c r="D1600">
        <v>0</v>
      </c>
      <c r="E1600">
        <v>8</v>
      </c>
      <c r="F1600">
        <v>0</v>
      </c>
      <c r="G1600">
        <v>0</v>
      </c>
      <c r="H1600">
        <v>0</v>
      </c>
      <c r="I1600">
        <v>451.23374039999999</v>
      </c>
      <c r="J1600">
        <v>6654485</v>
      </c>
      <c r="K1600">
        <v>6376698</v>
      </c>
      <c r="L1600">
        <v>6515899</v>
      </c>
      <c r="M1600">
        <v>10433803</v>
      </c>
      <c r="N1600">
        <v>10675960</v>
      </c>
      <c r="O1600">
        <v>9018096</v>
      </c>
    </row>
    <row r="1601" spans="1:15" x14ac:dyDescent="0.25">
      <c r="A1601">
        <v>1600</v>
      </c>
      <c r="B1601">
        <v>24</v>
      </c>
      <c r="C1601">
        <v>36</v>
      </c>
      <c r="D1601">
        <v>0</v>
      </c>
      <c r="E1601">
        <v>9</v>
      </c>
      <c r="F1601">
        <v>0</v>
      </c>
      <c r="G1601">
        <v>0</v>
      </c>
      <c r="H1601">
        <v>0</v>
      </c>
      <c r="I1601">
        <v>467.228655</v>
      </c>
      <c r="J1601">
        <v>6116559</v>
      </c>
      <c r="K1601">
        <v>6197880</v>
      </c>
      <c r="L1601">
        <v>5467119</v>
      </c>
      <c r="M1601">
        <v>9648779</v>
      </c>
      <c r="N1601">
        <v>9489698</v>
      </c>
      <c r="O1601">
        <v>7948280</v>
      </c>
    </row>
    <row r="1602" spans="1:15" x14ac:dyDescent="0.25">
      <c r="A1602">
        <v>1601</v>
      </c>
      <c r="B1602">
        <v>24</v>
      </c>
      <c r="C1602">
        <v>36</v>
      </c>
      <c r="D1602">
        <v>0</v>
      </c>
      <c r="E1602">
        <v>10</v>
      </c>
      <c r="F1602">
        <v>0</v>
      </c>
      <c r="G1602">
        <v>0</v>
      </c>
      <c r="H1602">
        <v>0</v>
      </c>
      <c r="I1602">
        <v>483.22356960000002</v>
      </c>
      <c r="J1602">
        <v>4738165</v>
      </c>
      <c r="K1602">
        <v>4252266</v>
      </c>
      <c r="L1602">
        <v>3970599</v>
      </c>
      <c r="M1602">
        <v>7592857</v>
      </c>
      <c r="N1602">
        <v>7337536</v>
      </c>
      <c r="O1602">
        <v>5505452</v>
      </c>
    </row>
    <row r="1603" spans="1:15" x14ac:dyDescent="0.25">
      <c r="A1603">
        <v>1602</v>
      </c>
      <c r="B1603">
        <v>24</v>
      </c>
      <c r="C1603">
        <v>36</v>
      </c>
      <c r="D1603">
        <v>0</v>
      </c>
      <c r="E1603">
        <v>11</v>
      </c>
      <c r="F1603">
        <v>0</v>
      </c>
      <c r="G1603">
        <v>0</v>
      </c>
      <c r="H1603">
        <v>0</v>
      </c>
      <c r="I1603">
        <v>499.21848419999998</v>
      </c>
      <c r="J1603">
        <v>3534620</v>
      </c>
      <c r="K1603">
        <v>3615684</v>
      </c>
      <c r="L1603">
        <v>2583170</v>
      </c>
      <c r="M1603">
        <v>4598365</v>
      </c>
      <c r="N1603">
        <v>4850878</v>
      </c>
      <c r="O1603">
        <v>4373894</v>
      </c>
    </row>
    <row r="1604" spans="1:15" x14ac:dyDescent="0.25">
      <c r="A1604">
        <v>1603</v>
      </c>
      <c r="B1604">
        <v>24</v>
      </c>
      <c r="C1604">
        <v>36</v>
      </c>
      <c r="D1604">
        <v>0</v>
      </c>
      <c r="E1604">
        <v>12</v>
      </c>
      <c r="F1604">
        <v>0</v>
      </c>
      <c r="G1604">
        <v>0</v>
      </c>
      <c r="H1604">
        <v>0</v>
      </c>
      <c r="I1604">
        <v>515.21339880000005</v>
      </c>
      <c r="J1604">
        <v>2208414</v>
      </c>
      <c r="K1604">
        <v>1907552</v>
      </c>
      <c r="L1604">
        <v>2615297</v>
      </c>
      <c r="M1604">
        <v>3427543</v>
      </c>
      <c r="N1604">
        <v>3801827</v>
      </c>
      <c r="O1604">
        <v>3474634</v>
      </c>
    </row>
    <row r="1605" spans="1:15" x14ac:dyDescent="0.25">
      <c r="A1605">
        <v>1604</v>
      </c>
      <c r="B1605">
        <v>24</v>
      </c>
      <c r="C1605">
        <v>36</v>
      </c>
      <c r="D1605">
        <v>0</v>
      </c>
      <c r="E1605">
        <v>13</v>
      </c>
      <c r="F1605">
        <v>0</v>
      </c>
      <c r="G1605">
        <v>0</v>
      </c>
      <c r="H1605">
        <v>0</v>
      </c>
      <c r="I1605">
        <v>531.20831339999995</v>
      </c>
      <c r="J1605" t="s">
        <v>14</v>
      </c>
      <c r="K1605" t="s">
        <v>14</v>
      </c>
      <c r="L1605" t="s">
        <v>14</v>
      </c>
      <c r="M1605">
        <v>2451302</v>
      </c>
      <c r="N1605">
        <v>3179320</v>
      </c>
      <c r="O1605">
        <v>2100537</v>
      </c>
    </row>
    <row r="1606" spans="1:15" x14ac:dyDescent="0.25">
      <c r="A1606">
        <v>1605</v>
      </c>
      <c r="B1606">
        <v>24</v>
      </c>
      <c r="C1606">
        <v>36</v>
      </c>
      <c r="D1606">
        <v>0</v>
      </c>
      <c r="E1606">
        <v>20</v>
      </c>
      <c r="F1606">
        <v>0</v>
      </c>
      <c r="G1606">
        <v>0</v>
      </c>
      <c r="H1606">
        <v>0</v>
      </c>
      <c r="I1606">
        <v>643.17271559999995</v>
      </c>
      <c r="J1606">
        <v>2688488</v>
      </c>
      <c r="K1606">
        <v>2630829</v>
      </c>
      <c r="L1606">
        <v>2407420</v>
      </c>
      <c r="M1606">
        <v>6894389</v>
      </c>
      <c r="N1606">
        <v>6421928</v>
      </c>
      <c r="O1606">
        <v>4831645</v>
      </c>
    </row>
    <row r="1607" spans="1:15" x14ac:dyDescent="0.25">
      <c r="A1607">
        <v>1606</v>
      </c>
      <c r="B1607">
        <v>24</v>
      </c>
      <c r="C1607">
        <v>38</v>
      </c>
      <c r="D1607">
        <v>0</v>
      </c>
      <c r="E1607">
        <v>5</v>
      </c>
      <c r="F1607">
        <v>0</v>
      </c>
      <c r="G1607">
        <v>0</v>
      </c>
      <c r="H1607">
        <v>0</v>
      </c>
      <c r="I1607">
        <v>405.26464659999999</v>
      </c>
      <c r="J1607" t="s">
        <v>14</v>
      </c>
      <c r="K1607" t="s">
        <v>14</v>
      </c>
      <c r="L1607" t="s">
        <v>14</v>
      </c>
      <c r="M1607">
        <v>1834899</v>
      </c>
      <c r="N1607">
        <v>2262512</v>
      </c>
      <c r="O1607">
        <v>2301207</v>
      </c>
    </row>
    <row r="1608" spans="1:15" x14ac:dyDescent="0.25">
      <c r="A1608">
        <v>1607</v>
      </c>
      <c r="B1608">
        <v>24</v>
      </c>
      <c r="C1608">
        <v>38</v>
      </c>
      <c r="D1608">
        <v>0</v>
      </c>
      <c r="E1608">
        <v>6</v>
      </c>
      <c r="F1608">
        <v>0</v>
      </c>
      <c r="G1608">
        <v>0</v>
      </c>
      <c r="H1608">
        <v>0</v>
      </c>
      <c r="I1608">
        <v>421.25956120000001</v>
      </c>
      <c r="J1608" t="s">
        <v>14</v>
      </c>
      <c r="K1608" t="s">
        <v>14</v>
      </c>
      <c r="L1608" t="s">
        <v>14</v>
      </c>
      <c r="M1608">
        <v>3519731</v>
      </c>
      <c r="N1608">
        <v>4464768</v>
      </c>
      <c r="O1608">
        <v>3058768</v>
      </c>
    </row>
    <row r="1609" spans="1:15" x14ac:dyDescent="0.25">
      <c r="A1609">
        <v>1608</v>
      </c>
      <c r="B1609">
        <v>24</v>
      </c>
      <c r="C1609">
        <v>38</v>
      </c>
      <c r="D1609">
        <v>0</v>
      </c>
      <c r="E1609">
        <v>7</v>
      </c>
      <c r="F1609">
        <v>0</v>
      </c>
      <c r="G1609">
        <v>0</v>
      </c>
      <c r="H1609">
        <v>0</v>
      </c>
      <c r="I1609">
        <v>437.25447580000002</v>
      </c>
      <c r="J1609">
        <v>3480906</v>
      </c>
      <c r="K1609">
        <v>3393613</v>
      </c>
      <c r="L1609">
        <v>2915901</v>
      </c>
      <c r="M1609">
        <v>5666117</v>
      </c>
      <c r="N1609">
        <v>6691372</v>
      </c>
      <c r="O1609">
        <v>5131396</v>
      </c>
    </row>
    <row r="1610" spans="1:15" x14ac:dyDescent="0.25">
      <c r="A1610">
        <v>1609</v>
      </c>
      <c r="B1610">
        <v>24</v>
      </c>
      <c r="C1610">
        <v>38</v>
      </c>
      <c r="D1610">
        <v>0</v>
      </c>
      <c r="E1610">
        <v>8</v>
      </c>
      <c r="F1610">
        <v>0</v>
      </c>
      <c r="G1610">
        <v>0</v>
      </c>
      <c r="H1610">
        <v>0</v>
      </c>
      <c r="I1610">
        <v>453.24939039999998</v>
      </c>
      <c r="J1610">
        <v>4304167</v>
      </c>
      <c r="K1610">
        <v>4611208</v>
      </c>
      <c r="L1610">
        <v>4184058</v>
      </c>
      <c r="M1610">
        <v>8223878</v>
      </c>
      <c r="N1610">
        <v>8275602</v>
      </c>
      <c r="O1610">
        <v>6662729</v>
      </c>
    </row>
    <row r="1611" spans="1:15" x14ac:dyDescent="0.25">
      <c r="A1611">
        <v>1610</v>
      </c>
      <c r="B1611">
        <v>24</v>
      </c>
      <c r="C1611">
        <v>38</v>
      </c>
      <c r="D1611">
        <v>0</v>
      </c>
      <c r="E1611">
        <v>9</v>
      </c>
      <c r="F1611">
        <v>0</v>
      </c>
      <c r="G1611">
        <v>0</v>
      </c>
      <c r="H1611">
        <v>0</v>
      </c>
      <c r="I1611">
        <v>469.244305</v>
      </c>
      <c r="J1611">
        <v>3959942</v>
      </c>
      <c r="K1611">
        <v>4675160</v>
      </c>
      <c r="L1611">
        <v>3960719</v>
      </c>
      <c r="M1611">
        <v>7277187</v>
      </c>
      <c r="N1611">
        <v>8148259</v>
      </c>
      <c r="O1611">
        <v>6514681</v>
      </c>
    </row>
    <row r="1612" spans="1:15" x14ac:dyDescent="0.25">
      <c r="A1612">
        <v>1611</v>
      </c>
      <c r="B1612">
        <v>24</v>
      </c>
      <c r="C1612">
        <v>38</v>
      </c>
      <c r="D1612">
        <v>0</v>
      </c>
      <c r="E1612">
        <v>10</v>
      </c>
      <c r="F1612">
        <v>0</v>
      </c>
      <c r="G1612">
        <v>0</v>
      </c>
      <c r="H1612">
        <v>0</v>
      </c>
      <c r="I1612">
        <v>485.23921960000001</v>
      </c>
      <c r="J1612">
        <v>3435692</v>
      </c>
      <c r="K1612">
        <v>4045448</v>
      </c>
      <c r="L1612">
        <v>2762265</v>
      </c>
      <c r="M1612">
        <v>6112228</v>
      </c>
      <c r="N1612">
        <v>6241926</v>
      </c>
      <c r="O1612">
        <v>4707865</v>
      </c>
    </row>
    <row r="1613" spans="1:15" x14ac:dyDescent="0.25">
      <c r="A1613">
        <v>1612</v>
      </c>
      <c r="B1613">
        <v>24</v>
      </c>
      <c r="C1613">
        <v>38</v>
      </c>
      <c r="D1613">
        <v>0</v>
      </c>
      <c r="E1613">
        <v>11</v>
      </c>
      <c r="F1613">
        <v>0</v>
      </c>
      <c r="G1613">
        <v>0</v>
      </c>
      <c r="H1613">
        <v>0</v>
      </c>
      <c r="I1613">
        <v>501.23413420000003</v>
      </c>
      <c r="J1613">
        <v>2574732</v>
      </c>
      <c r="K1613">
        <v>2618875</v>
      </c>
      <c r="L1613">
        <v>2287272</v>
      </c>
      <c r="M1613">
        <v>4938428</v>
      </c>
      <c r="N1613">
        <v>4714769</v>
      </c>
      <c r="O1613">
        <v>4130310</v>
      </c>
    </row>
    <row r="1614" spans="1:15" x14ac:dyDescent="0.25">
      <c r="A1614">
        <v>1613</v>
      </c>
      <c r="B1614">
        <v>24</v>
      </c>
      <c r="C1614">
        <v>38</v>
      </c>
      <c r="D1614">
        <v>0</v>
      </c>
      <c r="E1614">
        <v>12</v>
      </c>
      <c r="F1614">
        <v>0</v>
      </c>
      <c r="G1614">
        <v>0</v>
      </c>
      <c r="H1614">
        <v>0</v>
      </c>
      <c r="I1614">
        <v>517.22904879999999</v>
      </c>
      <c r="J1614">
        <v>1965828</v>
      </c>
      <c r="K1614">
        <v>1884553</v>
      </c>
      <c r="L1614">
        <v>2061881</v>
      </c>
      <c r="M1614">
        <v>3889415</v>
      </c>
      <c r="N1614">
        <v>4314892</v>
      </c>
      <c r="O1614">
        <v>3284230</v>
      </c>
    </row>
    <row r="1615" spans="1:15" x14ac:dyDescent="0.25">
      <c r="A1615">
        <v>1614</v>
      </c>
      <c r="B1615">
        <v>24</v>
      </c>
      <c r="C1615">
        <v>38</v>
      </c>
      <c r="D1615">
        <v>0</v>
      </c>
      <c r="E1615">
        <v>19</v>
      </c>
      <c r="F1615">
        <v>0</v>
      </c>
      <c r="G1615">
        <v>0</v>
      </c>
      <c r="H1615">
        <v>0</v>
      </c>
      <c r="I1615">
        <v>629.19345099999998</v>
      </c>
      <c r="J1615">
        <v>1754993</v>
      </c>
      <c r="K1615">
        <v>1757626</v>
      </c>
      <c r="L1615">
        <v>1650904</v>
      </c>
      <c r="M1615" t="s">
        <v>14</v>
      </c>
      <c r="N1615" t="s">
        <v>14</v>
      </c>
      <c r="O1615" t="s">
        <v>14</v>
      </c>
    </row>
    <row r="1616" spans="1:15" x14ac:dyDescent="0.25">
      <c r="A1616">
        <v>1615</v>
      </c>
      <c r="B1616">
        <v>24</v>
      </c>
      <c r="C1616">
        <v>38</v>
      </c>
      <c r="D1616">
        <v>0</v>
      </c>
      <c r="E1616">
        <v>20</v>
      </c>
      <c r="F1616">
        <v>0</v>
      </c>
      <c r="G1616">
        <v>0</v>
      </c>
      <c r="H1616">
        <v>0</v>
      </c>
      <c r="I1616">
        <v>645.1883656</v>
      </c>
      <c r="J1616">
        <v>3642831</v>
      </c>
      <c r="K1616">
        <v>3923107</v>
      </c>
      <c r="L1616">
        <v>2674177</v>
      </c>
      <c r="M1616">
        <v>3505795</v>
      </c>
      <c r="N1616">
        <v>3329425</v>
      </c>
      <c r="O1616">
        <v>2711959</v>
      </c>
    </row>
    <row r="1617" spans="1:15" x14ac:dyDescent="0.25">
      <c r="A1617">
        <v>1616</v>
      </c>
      <c r="B1617">
        <v>24</v>
      </c>
      <c r="C1617">
        <v>38</v>
      </c>
      <c r="D1617">
        <v>0</v>
      </c>
      <c r="E1617">
        <v>21</v>
      </c>
      <c r="F1617">
        <v>0</v>
      </c>
      <c r="G1617">
        <v>0</v>
      </c>
      <c r="H1617">
        <v>0</v>
      </c>
      <c r="I1617">
        <v>661.18328020000001</v>
      </c>
      <c r="J1617">
        <v>5446072</v>
      </c>
      <c r="K1617">
        <v>5651720</v>
      </c>
      <c r="L1617">
        <v>4286183</v>
      </c>
      <c r="M1617">
        <v>6397075</v>
      </c>
      <c r="N1617">
        <v>6157710</v>
      </c>
      <c r="O1617">
        <v>4726207</v>
      </c>
    </row>
    <row r="1618" spans="1:15" x14ac:dyDescent="0.25">
      <c r="A1618">
        <v>1617</v>
      </c>
      <c r="B1618">
        <v>24</v>
      </c>
      <c r="C1618">
        <v>38</v>
      </c>
      <c r="D1618">
        <v>0</v>
      </c>
      <c r="E1618">
        <v>23</v>
      </c>
      <c r="F1618">
        <v>0</v>
      </c>
      <c r="G1618">
        <v>0</v>
      </c>
      <c r="H1618">
        <v>0</v>
      </c>
      <c r="I1618">
        <v>693.17310940000004</v>
      </c>
      <c r="J1618" t="s">
        <v>14</v>
      </c>
      <c r="K1618" t="s">
        <v>14</v>
      </c>
      <c r="L1618" t="s">
        <v>14</v>
      </c>
      <c r="M1618">
        <v>2038186</v>
      </c>
      <c r="N1618">
        <v>1782739</v>
      </c>
      <c r="O1618">
        <v>1527169</v>
      </c>
    </row>
    <row r="1619" spans="1:15" x14ac:dyDescent="0.25">
      <c r="A1619">
        <v>1618</v>
      </c>
      <c r="B1619">
        <v>24</v>
      </c>
      <c r="C1619">
        <v>39</v>
      </c>
      <c r="D1619">
        <v>3</v>
      </c>
      <c r="E1619">
        <v>15</v>
      </c>
      <c r="F1619">
        <v>0</v>
      </c>
      <c r="G1619">
        <v>0</v>
      </c>
      <c r="H1619">
        <v>0</v>
      </c>
      <c r="I1619">
        <v>608.23083959999997</v>
      </c>
      <c r="J1619">
        <v>2659530</v>
      </c>
      <c r="K1619">
        <v>3374564</v>
      </c>
      <c r="L1619">
        <v>2945953</v>
      </c>
      <c r="M1619">
        <v>5927054</v>
      </c>
      <c r="N1619">
        <v>6748953</v>
      </c>
      <c r="O1619">
        <v>5311442</v>
      </c>
    </row>
    <row r="1620" spans="1:15" x14ac:dyDescent="0.25">
      <c r="A1620">
        <v>1619</v>
      </c>
      <c r="B1620">
        <v>24</v>
      </c>
      <c r="C1620">
        <v>40</v>
      </c>
      <c r="D1620">
        <v>0</v>
      </c>
      <c r="E1620">
        <v>6</v>
      </c>
      <c r="F1620">
        <v>0</v>
      </c>
      <c r="G1620">
        <v>0</v>
      </c>
      <c r="H1620">
        <v>0</v>
      </c>
      <c r="I1620">
        <v>423.2752112</v>
      </c>
      <c r="J1620" t="s">
        <v>14</v>
      </c>
      <c r="K1620" t="s">
        <v>14</v>
      </c>
      <c r="L1620" t="s">
        <v>14</v>
      </c>
      <c r="M1620">
        <v>1623215</v>
      </c>
      <c r="N1620">
        <v>2557543</v>
      </c>
      <c r="O1620">
        <v>2293699</v>
      </c>
    </row>
    <row r="1621" spans="1:15" x14ac:dyDescent="0.25">
      <c r="A1621">
        <v>1620</v>
      </c>
      <c r="B1621">
        <v>24</v>
      </c>
      <c r="C1621">
        <v>40</v>
      </c>
      <c r="D1621">
        <v>0</v>
      </c>
      <c r="E1621">
        <v>7</v>
      </c>
      <c r="F1621">
        <v>0</v>
      </c>
      <c r="G1621">
        <v>0</v>
      </c>
      <c r="H1621">
        <v>0</v>
      </c>
      <c r="I1621">
        <v>439.27012580000002</v>
      </c>
      <c r="J1621">
        <v>1832511</v>
      </c>
      <c r="K1621">
        <v>1666519</v>
      </c>
      <c r="L1621">
        <v>1659768</v>
      </c>
      <c r="M1621">
        <v>3423910</v>
      </c>
      <c r="N1621">
        <v>4038071</v>
      </c>
      <c r="O1621">
        <v>3438505</v>
      </c>
    </row>
    <row r="1622" spans="1:15" x14ac:dyDescent="0.25">
      <c r="A1622">
        <v>1621</v>
      </c>
      <c r="B1622">
        <v>24</v>
      </c>
      <c r="C1622">
        <v>40</v>
      </c>
      <c r="D1622">
        <v>0</v>
      </c>
      <c r="E1622">
        <v>8</v>
      </c>
      <c r="F1622">
        <v>0</v>
      </c>
      <c r="G1622">
        <v>0</v>
      </c>
      <c r="H1622">
        <v>0</v>
      </c>
      <c r="I1622">
        <v>455.26504039999998</v>
      </c>
      <c r="J1622">
        <v>2491463</v>
      </c>
      <c r="K1622">
        <v>2595868</v>
      </c>
      <c r="L1622">
        <v>2063168</v>
      </c>
      <c r="M1622">
        <v>4705293</v>
      </c>
      <c r="N1622">
        <v>5164597</v>
      </c>
      <c r="O1622">
        <v>3878323</v>
      </c>
    </row>
    <row r="1623" spans="1:15" x14ac:dyDescent="0.25">
      <c r="A1623">
        <v>1622</v>
      </c>
      <c r="B1623">
        <v>24</v>
      </c>
      <c r="C1623">
        <v>40</v>
      </c>
      <c r="D1623">
        <v>0</v>
      </c>
      <c r="E1623">
        <v>9</v>
      </c>
      <c r="F1623">
        <v>0</v>
      </c>
      <c r="G1623">
        <v>0</v>
      </c>
      <c r="H1623">
        <v>0</v>
      </c>
      <c r="I1623">
        <v>471.25995499999999</v>
      </c>
      <c r="J1623">
        <v>2962514</v>
      </c>
      <c r="K1623">
        <v>3292738</v>
      </c>
      <c r="L1623">
        <v>2273594</v>
      </c>
      <c r="M1623">
        <v>5506698</v>
      </c>
      <c r="N1623">
        <v>5201201</v>
      </c>
      <c r="O1623">
        <v>4762636</v>
      </c>
    </row>
    <row r="1624" spans="1:15" x14ac:dyDescent="0.25">
      <c r="A1624">
        <v>1623</v>
      </c>
      <c r="B1624">
        <v>24</v>
      </c>
      <c r="C1624">
        <v>40</v>
      </c>
      <c r="D1624">
        <v>0</v>
      </c>
      <c r="E1624">
        <v>10</v>
      </c>
      <c r="F1624">
        <v>0</v>
      </c>
      <c r="G1624">
        <v>0</v>
      </c>
      <c r="H1624">
        <v>0</v>
      </c>
      <c r="I1624">
        <v>487.25486960000001</v>
      </c>
      <c r="J1624">
        <v>2367213</v>
      </c>
      <c r="K1624">
        <v>2208939</v>
      </c>
      <c r="L1624">
        <v>2366484</v>
      </c>
      <c r="M1624">
        <v>5430326</v>
      </c>
      <c r="N1624">
        <v>6119121</v>
      </c>
      <c r="O1624">
        <v>3914380</v>
      </c>
    </row>
    <row r="1625" spans="1:15" x14ac:dyDescent="0.25">
      <c r="A1625">
        <v>1624</v>
      </c>
      <c r="B1625">
        <v>24</v>
      </c>
      <c r="C1625">
        <v>40</v>
      </c>
      <c r="D1625">
        <v>0</v>
      </c>
      <c r="E1625">
        <v>11</v>
      </c>
      <c r="F1625">
        <v>0</v>
      </c>
      <c r="G1625">
        <v>0</v>
      </c>
      <c r="H1625">
        <v>0</v>
      </c>
      <c r="I1625">
        <v>503.24978420000002</v>
      </c>
      <c r="J1625">
        <v>1901567</v>
      </c>
      <c r="K1625">
        <v>2617906</v>
      </c>
      <c r="L1625">
        <v>2304721</v>
      </c>
      <c r="M1625">
        <v>5067544</v>
      </c>
      <c r="N1625">
        <v>5429602</v>
      </c>
      <c r="O1625">
        <v>4723330</v>
      </c>
    </row>
    <row r="1626" spans="1:15" x14ac:dyDescent="0.25">
      <c r="A1626">
        <v>1625</v>
      </c>
      <c r="B1626">
        <v>24</v>
      </c>
      <c r="C1626">
        <v>40</v>
      </c>
      <c r="D1626">
        <v>0</v>
      </c>
      <c r="E1626">
        <v>12</v>
      </c>
      <c r="F1626">
        <v>0</v>
      </c>
      <c r="G1626">
        <v>0</v>
      </c>
      <c r="H1626">
        <v>0</v>
      </c>
      <c r="I1626">
        <v>519.24469880000004</v>
      </c>
      <c r="J1626" t="s">
        <v>14</v>
      </c>
      <c r="K1626" t="s">
        <v>14</v>
      </c>
      <c r="L1626" t="s">
        <v>14</v>
      </c>
      <c r="M1626">
        <v>3972398</v>
      </c>
      <c r="N1626">
        <v>3889964</v>
      </c>
      <c r="O1626">
        <v>3980596</v>
      </c>
    </row>
    <row r="1627" spans="1:15" x14ac:dyDescent="0.25">
      <c r="A1627">
        <v>1626</v>
      </c>
      <c r="B1627">
        <v>24</v>
      </c>
      <c r="C1627">
        <v>40</v>
      </c>
      <c r="D1627">
        <v>0</v>
      </c>
      <c r="E1627">
        <v>13</v>
      </c>
      <c r="F1627">
        <v>0</v>
      </c>
      <c r="G1627">
        <v>0</v>
      </c>
      <c r="H1627">
        <v>0</v>
      </c>
      <c r="I1627">
        <v>535.23961340000005</v>
      </c>
      <c r="J1627" t="s">
        <v>14</v>
      </c>
      <c r="K1627" t="s">
        <v>14</v>
      </c>
      <c r="L1627" t="s">
        <v>14</v>
      </c>
      <c r="M1627">
        <v>1712452</v>
      </c>
      <c r="N1627">
        <v>2549502</v>
      </c>
      <c r="O1627">
        <v>1751779</v>
      </c>
    </row>
    <row r="1628" spans="1:15" x14ac:dyDescent="0.25">
      <c r="A1628">
        <v>1627</v>
      </c>
      <c r="B1628">
        <v>24</v>
      </c>
      <c r="C1628">
        <v>40</v>
      </c>
      <c r="D1628">
        <v>0</v>
      </c>
      <c r="E1628">
        <v>19</v>
      </c>
      <c r="F1628">
        <v>0</v>
      </c>
      <c r="G1628">
        <v>0</v>
      </c>
      <c r="H1628">
        <v>0</v>
      </c>
      <c r="I1628">
        <v>631.20910100000003</v>
      </c>
      <c r="J1628">
        <v>4973340</v>
      </c>
      <c r="K1628">
        <v>4639099</v>
      </c>
      <c r="L1628">
        <v>3924631</v>
      </c>
      <c r="M1628">
        <v>5570202</v>
      </c>
      <c r="N1628">
        <v>4873904</v>
      </c>
      <c r="O1628">
        <v>3582457</v>
      </c>
    </row>
    <row r="1629" spans="1:15" x14ac:dyDescent="0.25">
      <c r="A1629">
        <v>1628</v>
      </c>
      <c r="B1629">
        <v>24</v>
      </c>
      <c r="C1629">
        <v>40</v>
      </c>
      <c r="D1629">
        <v>0</v>
      </c>
      <c r="E1629">
        <v>20</v>
      </c>
      <c r="F1629">
        <v>0</v>
      </c>
      <c r="G1629">
        <v>0</v>
      </c>
      <c r="H1629">
        <v>0</v>
      </c>
      <c r="I1629">
        <v>647.20401560000005</v>
      </c>
      <c r="J1629">
        <v>8505789</v>
      </c>
      <c r="K1629">
        <v>8357023</v>
      </c>
      <c r="L1629">
        <v>6511117</v>
      </c>
      <c r="M1629">
        <v>8851915</v>
      </c>
      <c r="N1629">
        <v>8805760</v>
      </c>
      <c r="O1629">
        <v>6369684</v>
      </c>
    </row>
    <row r="1630" spans="1:15" x14ac:dyDescent="0.25">
      <c r="A1630">
        <v>1629</v>
      </c>
      <c r="B1630">
        <v>24</v>
      </c>
      <c r="C1630">
        <v>40</v>
      </c>
      <c r="D1630">
        <v>0</v>
      </c>
      <c r="E1630">
        <v>21</v>
      </c>
      <c r="F1630">
        <v>0</v>
      </c>
      <c r="G1630">
        <v>0</v>
      </c>
      <c r="H1630">
        <v>0</v>
      </c>
      <c r="I1630">
        <v>663.19893019999995</v>
      </c>
      <c r="J1630">
        <v>2634177</v>
      </c>
      <c r="K1630">
        <v>2116902</v>
      </c>
      <c r="L1630">
        <v>1946896</v>
      </c>
      <c r="M1630" t="s">
        <v>14</v>
      </c>
      <c r="N1630" t="s">
        <v>14</v>
      </c>
      <c r="O1630" t="s">
        <v>14</v>
      </c>
    </row>
    <row r="1631" spans="1:15" x14ac:dyDescent="0.25">
      <c r="A1631">
        <v>1630</v>
      </c>
      <c r="B1631">
        <v>24</v>
      </c>
      <c r="C1631">
        <v>40</v>
      </c>
      <c r="D1631">
        <v>0</v>
      </c>
      <c r="E1631">
        <v>22</v>
      </c>
      <c r="F1631">
        <v>0</v>
      </c>
      <c r="G1631">
        <v>0</v>
      </c>
      <c r="H1631">
        <v>0</v>
      </c>
      <c r="I1631">
        <v>679.19384479999997</v>
      </c>
      <c r="J1631">
        <v>2441709</v>
      </c>
      <c r="K1631">
        <v>2583107</v>
      </c>
      <c r="L1631">
        <v>2783272</v>
      </c>
      <c r="M1631" t="s">
        <v>14</v>
      </c>
      <c r="N1631" t="s">
        <v>14</v>
      </c>
      <c r="O1631" t="s">
        <v>14</v>
      </c>
    </row>
    <row r="1632" spans="1:15" x14ac:dyDescent="0.25">
      <c r="A1632">
        <v>1631</v>
      </c>
      <c r="B1632">
        <v>24</v>
      </c>
      <c r="C1632">
        <v>41</v>
      </c>
      <c r="D1632">
        <v>5</v>
      </c>
      <c r="E1632">
        <v>8</v>
      </c>
      <c r="F1632">
        <v>0</v>
      </c>
      <c r="G1632">
        <v>0</v>
      </c>
      <c r="H1632">
        <v>0</v>
      </c>
      <c r="I1632">
        <v>526.28823539999996</v>
      </c>
      <c r="J1632" t="s">
        <v>14</v>
      </c>
      <c r="K1632" t="s">
        <v>14</v>
      </c>
      <c r="L1632" t="s">
        <v>14</v>
      </c>
      <c r="M1632">
        <v>1824623</v>
      </c>
      <c r="N1632">
        <v>2386262</v>
      </c>
      <c r="O1632">
        <v>1919337</v>
      </c>
    </row>
    <row r="1633" spans="1:15" x14ac:dyDescent="0.25">
      <c r="A1633">
        <v>1632</v>
      </c>
      <c r="B1633">
        <v>24</v>
      </c>
      <c r="C1633">
        <v>42</v>
      </c>
      <c r="D1633">
        <v>0</v>
      </c>
      <c r="E1633">
        <v>7</v>
      </c>
      <c r="F1633">
        <v>0</v>
      </c>
      <c r="G1633">
        <v>0</v>
      </c>
      <c r="H1633">
        <v>0</v>
      </c>
      <c r="I1633">
        <v>441.28577580000001</v>
      </c>
      <c r="J1633" t="s">
        <v>14</v>
      </c>
      <c r="K1633" t="s">
        <v>14</v>
      </c>
      <c r="L1633" t="s">
        <v>14</v>
      </c>
      <c r="M1633">
        <v>2058757</v>
      </c>
      <c r="N1633">
        <v>2442558</v>
      </c>
      <c r="O1633">
        <v>2191054</v>
      </c>
    </row>
    <row r="1634" spans="1:15" x14ac:dyDescent="0.25">
      <c r="A1634">
        <v>1633</v>
      </c>
      <c r="B1634">
        <v>24</v>
      </c>
      <c r="C1634">
        <v>42</v>
      </c>
      <c r="D1634">
        <v>0</v>
      </c>
      <c r="E1634">
        <v>8</v>
      </c>
      <c r="F1634">
        <v>0</v>
      </c>
      <c r="G1634">
        <v>0</v>
      </c>
      <c r="H1634">
        <v>0</v>
      </c>
      <c r="I1634">
        <v>457.28069040000003</v>
      </c>
      <c r="J1634" t="s">
        <v>14</v>
      </c>
      <c r="K1634" t="s">
        <v>14</v>
      </c>
      <c r="L1634" t="s">
        <v>14</v>
      </c>
      <c r="M1634">
        <v>2655138</v>
      </c>
      <c r="N1634">
        <v>2659300</v>
      </c>
      <c r="O1634">
        <v>1976624</v>
      </c>
    </row>
    <row r="1635" spans="1:15" x14ac:dyDescent="0.25">
      <c r="A1635">
        <v>1634</v>
      </c>
      <c r="B1635">
        <v>24</v>
      </c>
      <c r="C1635">
        <v>42</v>
      </c>
      <c r="D1635">
        <v>0</v>
      </c>
      <c r="E1635">
        <v>9</v>
      </c>
      <c r="F1635">
        <v>0</v>
      </c>
      <c r="G1635">
        <v>0</v>
      </c>
      <c r="H1635">
        <v>0</v>
      </c>
      <c r="I1635">
        <v>473.27560499999998</v>
      </c>
      <c r="J1635">
        <v>2290224</v>
      </c>
      <c r="K1635">
        <v>2219573</v>
      </c>
      <c r="L1635">
        <v>1977074</v>
      </c>
      <c r="M1635">
        <v>3976861</v>
      </c>
      <c r="N1635">
        <v>4712777</v>
      </c>
      <c r="O1635">
        <v>3317296</v>
      </c>
    </row>
    <row r="1636" spans="1:15" x14ac:dyDescent="0.25">
      <c r="A1636">
        <v>1635</v>
      </c>
      <c r="B1636">
        <v>24</v>
      </c>
      <c r="C1636">
        <v>42</v>
      </c>
      <c r="D1636">
        <v>0</v>
      </c>
      <c r="E1636">
        <v>10</v>
      </c>
      <c r="F1636">
        <v>0</v>
      </c>
      <c r="G1636">
        <v>0</v>
      </c>
      <c r="H1636">
        <v>0</v>
      </c>
      <c r="I1636">
        <v>489.2705196</v>
      </c>
      <c r="J1636">
        <v>2285881</v>
      </c>
      <c r="K1636">
        <v>2149074</v>
      </c>
      <c r="L1636">
        <v>2077207</v>
      </c>
      <c r="M1636">
        <v>5478541</v>
      </c>
      <c r="N1636">
        <v>5961504</v>
      </c>
      <c r="O1636">
        <v>3875590</v>
      </c>
    </row>
    <row r="1637" spans="1:15" x14ac:dyDescent="0.25">
      <c r="A1637">
        <v>1636</v>
      </c>
      <c r="B1637">
        <v>24</v>
      </c>
      <c r="C1637">
        <v>42</v>
      </c>
      <c r="D1637">
        <v>0</v>
      </c>
      <c r="E1637">
        <v>11</v>
      </c>
      <c r="F1637">
        <v>0</v>
      </c>
      <c r="G1637">
        <v>0</v>
      </c>
      <c r="H1637">
        <v>0</v>
      </c>
      <c r="I1637">
        <v>505.26543420000002</v>
      </c>
      <c r="J1637">
        <v>2191987</v>
      </c>
      <c r="K1637">
        <v>2335848</v>
      </c>
      <c r="L1637">
        <v>2071807</v>
      </c>
      <c r="M1637">
        <v>5649265</v>
      </c>
      <c r="N1637">
        <v>6224304</v>
      </c>
      <c r="O1637">
        <v>4461305</v>
      </c>
    </row>
    <row r="1638" spans="1:15" x14ac:dyDescent="0.25">
      <c r="A1638">
        <v>1637</v>
      </c>
      <c r="B1638">
        <v>24</v>
      </c>
      <c r="C1638">
        <v>42</v>
      </c>
      <c r="D1638">
        <v>0</v>
      </c>
      <c r="E1638">
        <v>12</v>
      </c>
      <c r="F1638">
        <v>0</v>
      </c>
      <c r="G1638">
        <v>0</v>
      </c>
      <c r="H1638">
        <v>0</v>
      </c>
      <c r="I1638">
        <v>521.26034879999997</v>
      </c>
      <c r="J1638" t="s">
        <v>14</v>
      </c>
      <c r="K1638" t="s">
        <v>14</v>
      </c>
      <c r="L1638" t="s">
        <v>14</v>
      </c>
      <c r="M1638">
        <v>2985292</v>
      </c>
      <c r="N1638">
        <v>3016514</v>
      </c>
      <c r="O1638">
        <v>1823571</v>
      </c>
    </row>
    <row r="1639" spans="1:15" x14ac:dyDescent="0.25">
      <c r="A1639">
        <v>1638</v>
      </c>
      <c r="B1639">
        <v>24</v>
      </c>
      <c r="C1639">
        <v>42</v>
      </c>
      <c r="D1639">
        <v>0</v>
      </c>
      <c r="E1639">
        <v>13</v>
      </c>
      <c r="F1639">
        <v>0</v>
      </c>
      <c r="G1639">
        <v>0</v>
      </c>
      <c r="H1639">
        <v>0</v>
      </c>
      <c r="I1639">
        <v>537.25526339999999</v>
      </c>
      <c r="J1639">
        <v>5868951</v>
      </c>
      <c r="K1639">
        <v>6346296</v>
      </c>
      <c r="L1639">
        <v>5679657</v>
      </c>
      <c r="M1639">
        <v>8501548</v>
      </c>
      <c r="N1639">
        <v>11313878</v>
      </c>
      <c r="O1639">
        <v>7850155</v>
      </c>
    </row>
    <row r="1640" spans="1:15" x14ac:dyDescent="0.25">
      <c r="A1640">
        <v>1639</v>
      </c>
      <c r="B1640">
        <v>24</v>
      </c>
      <c r="C1640">
        <v>42</v>
      </c>
      <c r="D1640">
        <v>0</v>
      </c>
      <c r="E1640">
        <v>14</v>
      </c>
      <c r="F1640">
        <v>0</v>
      </c>
      <c r="G1640">
        <v>0</v>
      </c>
      <c r="H1640">
        <v>0</v>
      </c>
      <c r="I1640">
        <v>553.25017800000001</v>
      </c>
      <c r="J1640" t="s">
        <v>14</v>
      </c>
      <c r="K1640" t="s">
        <v>14</v>
      </c>
      <c r="L1640" t="s">
        <v>14</v>
      </c>
      <c r="M1640">
        <v>1870350</v>
      </c>
      <c r="N1640">
        <v>2249913</v>
      </c>
      <c r="O1640">
        <v>1529846</v>
      </c>
    </row>
    <row r="1641" spans="1:15" x14ac:dyDescent="0.25">
      <c r="A1641">
        <v>1640</v>
      </c>
      <c r="B1641">
        <v>24</v>
      </c>
      <c r="C1641">
        <v>42</v>
      </c>
      <c r="D1641">
        <v>0</v>
      </c>
      <c r="E1641">
        <v>17</v>
      </c>
      <c r="F1641">
        <v>0</v>
      </c>
      <c r="G1641">
        <v>0</v>
      </c>
      <c r="H1641">
        <v>0</v>
      </c>
      <c r="I1641">
        <v>601.23492180000005</v>
      </c>
      <c r="J1641" t="s">
        <v>14</v>
      </c>
      <c r="K1641" t="s">
        <v>14</v>
      </c>
      <c r="L1641" t="s">
        <v>14</v>
      </c>
      <c r="M1641">
        <v>3197013</v>
      </c>
      <c r="N1641">
        <v>3217631</v>
      </c>
      <c r="O1641">
        <v>2141872</v>
      </c>
    </row>
    <row r="1642" spans="1:15" x14ac:dyDescent="0.25">
      <c r="A1642">
        <v>1641</v>
      </c>
      <c r="B1642">
        <v>24</v>
      </c>
      <c r="C1642">
        <v>42</v>
      </c>
      <c r="D1642">
        <v>0</v>
      </c>
      <c r="E1642">
        <v>21</v>
      </c>
      <c r="F1642">
        <v>0</v>
      </c>
      <c r="G1642">
        <v>0</v>
      </c>
      <c r="H1642">
        <v>0</v>
      </c>
      <c r="I1642">
        <v>665.2145802</v>
      </c>
      <c r="J1642">
        <v>3787211</v>
      </c>
      <c r="K1642">
        <v>4366662</v>
      </c>
      <c r="L1642">
        <v>3325754</v>
      </c>
      <c r="M1642">
        <v>3168032</v>
      </c>
      <c r="N1642">
        <v>2616759</v>
      </c>
      <c r="O1642">
        <v>2306528</v>
      </c>
    </row>
    <row r="1643" spans="1:15" x14ac:dyDescent="0.25">
      <c r="A1643">
        <v>1642</v>
      </c>
      <c r="B1643">
        <v>24</v>
      </c>
      <c r="C1643">
        <v>44</v>
      </c>
      <c r="D1643">
        <v>0</v>
      </c>
      <c r="E1643">
        <v>7</v>
      </c>
      <c r="F1643">
        <v>0</v>
      </c>
      <c r="G1643">
        <v>0</v>
      </c>
      <c r="H1643">
        <v>0</v>
      </c>
      <c r="I1643">
        <v>443.3014258</v>
      </c>
      <c r="J1643" t="s">
        <v>14</v>
      </c>
      <c r="K1643" t="s">
        <v>14</v>
      </c>
      <c r="L1643" t="s">
        <v>14</v>
      </c>
      <c r="M1643">
        <v>2124643</v>
      </c>
      <c r="N1643">
        <v>1796292</v>
      </c>
      <c r="O1643">
        <v>1918966</v>
      </c>
    </row>
    <row r="1644" spans="1:15" x14ac:dyDescent="0.25">
      <c r="A1644">
        <v>1643</v>
      </c>
      <c r="B1644">
        <v>24</v>
      </c>
      <c r="C1644">
        <v>44</v>
      </c>
      <c r="D1644">
        <v>0</v>
      </c>
      <c r="E1644">
        <v>8</v>
      </c>
      <c r="F1644">
        <v>0</v>
      </c>
      <c r="G1644">
        <v>0</v>
      </c>
      <c r="H1644">
        <v>0</v>
      </c>
      <c r="I1644">
        <v>459.29634040000002</v>
      </c>
      <c r="J1644" t="s">
        <v>14</v>
      </c>
      <c r="K1644" t="s">
        <v>14</v>
      </c>
      <c r="L1644" t="s">
        <v>14</v>
      </c>
      <c r="M1644">
        <v>2130247</v>
      </c>
      <c r="N1644">
        <v>2114975</v>
      </c>
      <c r="O1644">
        <v>1549507</v>
      </c>
    </row>
    <row r="1645" spans="1:15" x14ac:dyDescent="0.25">
      <c r="A1645">
        <v>1644</v>
      </c>
      <c r="B1645">
        <v>24</v>
      </c>
      <c r="C1645">
        <v>44</v>
      </c>
      <c r="D1645">
        <v>0</v>
      </c>
      <c r="E1645">
        <v>9</v>
      </c>
      <c r="F1645">
        <v>0</v>
      </c>
      <c r="G1645">
        <v>0</v>
      </c>
      <c r="H1645">
        <v>0</v>
      </c>
      <c r="I1645">
        <v>475.29125499999998</v>
      </c>
      <c r="J1645" t="s">
        <v>14</v>
      </c>
      <c r="K1645" t="s">
        <v>14</v>
      </c>
      <c r="L1645" t="s">
        <v>14</v>
      </c>
      <c r="M1645">
        <v>1834684</v>
      </c>
      <c r="N1645">
        <v>2323307</v>
      </c>
      <c r="O1645">
        <v>2243172</v>
      </c>
    </row>
    <row r="1646" spans="1:15" x14ac:dyDescent="0.25">
      <c r="A1646">
        <v>1645</v>
      </c>
      <c r="B1646">
        <v>24</v>
      </c>
      <c r="C1646">
        <v>44</v>
      </c>
      <c r="D1646">
        <v>0</v>
      </c>
      <c r="E1646">
        <v>10</v>
      </c>
      <c r="F1646">
        <v>0</v>
      </c>
      <c r="G1646">
        <v>0</v>
      </c>
      <c r="H1646">
        <v>0</v>
      </c>
      <c r="I1646">
        <v>491.28616959999999</v>
      </c>
      <c r="J1646" t="s">
        <v>14</v>
      </c>
      <c r="K1646" t="s">
        <v>14</v>
      </c>
      <c r="L1646" t="s">
        <v>14</v>
      </c>
      <c r="M1646">
        <v>2748135</v>
      </c>
      <c r="N1646">
        <v>3903345</v>
      </c>
      <c r="O1646">
        <v>2267012</v>
      </c>
    </row>
    <row r="1647" spans="1:15" x14ac:dyDescent="0.25">
      <c r="A1647">
        <v>1646</v>
      </c>
      <c r="B1647">
        <v>24</v>
      </c>
      <c r="C1647">
        <v>44</v>
      </c>
      <c r="D1647">
        <v>0</v>
      </c>
      <c r="E1647">
        <v>11</v>
      </c>
      <c r="F1647">
        <v>0</v>
      </c>
      <c r="G1647">
        <v>0</v>
      </c>
      <c r="H1647">
        <v>0</v>
      </c>
      <c r="I1647">
        <v>507.28108420000001</v>
      </c>
      <c r="J1647" t="s">
        <v>14</v>
      </c>
      <c r="K1647" t="s">
        <v>14</v>
      </c>
      <c r="L1647" t="s">
        <v>14</v>
      </c>
      <c r="M1647">
        <v>2133446</v>
      </c>
      <c r="N1647">
        <v>2907642</v>
      </c>
      <c r="O1647">
        <v>2013034</v>
      </c>
    </row>
    <row r="1648" spans="1:15" x14ac:dyDescent="0.25">
      <c r="A1648">
        <v>1647</v>
      </c>
      <c r="B1648">
        <v>24</v>
      </c>
      <c r="C1648">
        <v>44</v>
      </c>
      <c r="D1648">
        <v>0</v>
      </c>
      <c r="E1648">
        <v>13</v>
      </c>
      <c r="F1648">
        <v>0</v>
      </c>
      <c r="G1648">
        <v>0</v>
      </c>
      <c r="H1648">
        <v>0</v>
      </c>
      <c r="I1648">
        <v>539.27091340000004</v>
      </c>
      <c r="J1648" t="s">
        <v>14</v>
      </c>
      <c r="K1648" t="s">
        <v>14</v>
      </c>
      <c r="L1648" t="s">
        <v>14</v>
      </c>
      <c r="M1648">
        <v>2342160</v>
      </c>
      <c r="N1648">
        <v>2380456</v>
      </c>
      <c r="O1648">
        <v>1594986</v>
      </c>
    </row>
    <row r="1649" spans="1:15" x14ac:dyDescent="0.25">
      <c r="A1649">
        <v>1648</v>
      </c>
      <c r="B1649">
        <v>24</v>
      </c>
      <c r="C1649">
        <v>48</v>
      </c>
      <c r="D1649">
        <v>0</v>
      </c>
      <c r="E1649">
        <v>2</v>
      </c>
      <c r="F1649">
        <v>0</v>
      </c>
      <c r="G1649">
        <v>0</v>
      </c>
      <c r="H1649">
        <v>0</v>
      </c>
      <c r="I1649">
        <v>367.35815280000003</v>
      </c>
      <c r="J1649">
        <v>8203418</v>
      </c>
      <c r="K1649">
        <v>7309550</v>
      </c>
      <c r="L1649">
        <v>5417267</v>
      </c>
      <c r="M1649">
        <v>4736788</v>
      </c>
      <c r="N1649">
        <v>3251912</v>
      </c>
      <c r="O1649">
        <v>2906065</v>
      </c>
    </row>
    <row r="1650" spans="1:15" x14ac:dyDescent="0.25">
      <c r="A1650">
        <v>1649</v>
      </c>
      <c r="B1650">
        <v>25</v>
      </c>
      <c r="C1650">
        <v>18</v>
      </c>
      <c r="D1650">
        <v>0</v>
      </c>
      <c r="E1650">
        <v>13</v>
      </c>
      <c r="F1650">
        <v>0</v>
      </c>
      <c r="G1650">
        <v>0</v>
      </c>
      <c r="H1650">
        <v>0</v>
      </c>
      <c r="I1650">
        <v>525.06746339999995</v>
      </c>
      <c r="J1650">
        <v>2116179</v>
      </c>
      <c r="K1650">
        <v>1669634</v>
      </c>
      <c r="L1650">
        <v>1608463</v>
      </c>
      <c r="M1650" t="s">
        <v>14</v>
      </c>
      <c r="N1650" t="s">
        <v>14</v>
      </c>
      <c r="O1650" t="s">
        <v>14</v>
      </c>
    </row>
    <row r="1651" spans="1:15" x14ac:dyDescent="0.25">
      <c r="A1651">
        <v>1650</v>
      </c>
      <c r="B1651">
        <v>25</v>
      </c>
      <c r="C1651">
        <v>18</v>
      </c>
      <c r="D1651">
        <v>0</v>
      </c>
      <c r="E1651">
        <v>14</v>
      </c>
      <c r="F1651">
        <v>0</v>
      </c>
      <c r="G1651">
        <v>0</v>
      </c>
      <c r="H1651">
        <v>0</v>
      </c>
      <c r="I1651">
        <v>541.06237799999997</v>
      </c>
      <c r="J1651">
        <v>2375625</v>
      </c>
      <c r="K1651">
        <v>1600549</v>
      </c>
      <c r="L1651">
        <v>1687145</v>
      </c>
      <c r="M1651" t="s">
        <v>14</v>
      </c>
      <c r="N1651" t="s">
        <v>14</v>
      </c>
      <c r="O1651" t="s">
        <v>14</v>
      </c>
    </row>
    <row r="1652" spans="1:15" x14ac:dyDescent="0.25">
      <c r="A1652">
        <v>1651</v>
      </c>
      <c r="B1652">
        <v>25</v>
      </c>
      <c r="C1652">
        <v>20</v>
      </c>
      <c r="D1652">
        <v>0</v>
      </c>
      <c r="E1652">
        <v>12</v>
      </c>
      <c r="F1652">
        <v>0</v>
      </c>
      <c r="G1652">
        <v>0</v>
      </c>
      <c r="H1652">
        <v>0</v>
      </c>
      <c r="I1652">
        <v>511.08819879999999</v>
      </c>
      <c r="J1652">
        <v>2087360</v>
      </c>
      <c r="K1652">
        <v>1990912</v>
      </c>
      <c r="L1652">
        <v>2537361</v>
      </c>
      <c r="M1652" t="s">
        <v>14</v>
      </c>
      <c r="N1652" t="s">
        <v>14</v>
      </c>
      <c r="O1652" t="s">
        <v>14</v>
      </c>
    </row>
    <row r="1653" spans="1:15" x14ac:dyDescent="0.25">
      <c r="A1653">
        <v>1652</v>
      </c>
      <c r="B1653">
        <v>25</v>
      </c>
      <c r="C1653">
        <v>20</v>
      </c>
      <c r="D1653">
        <v>0</v>
      </c>
      <c r="E1653">
        <v>13</v>
      </c>
      <c r="F1653">
        <v>0</v>
      </c>
      <c r="G1653">
        <v>0</v>
      </c>
      <c r="H1653">
        <v>0</v>
      </c>
      <c r="I1653">
        <v>527.0831134</v>
      </c>
      <c r="J1653">
        <v>2314394</v>
      </c>
      <c r="K1653">
        <v>2280983</v>
      </c>
      <c r="L1653">
        <v>2043715</v>
      </c>
      <c r="M1653" t="s">
        <v>14</v>
      </c>
      <c r="N1653" t="s">
        <v>14</v>
      </c>
      <c r="O1653" t="s">
        <v>14</v>
      </c>
    </row>
    <row r="1654" spans="1:15" x14ac:dyDescent="0.25">
      <c r="A1654">
        <v>1653</v>
      </c>
      <c r="B1654">
        <v>25</v>
      </c>
      <c r="C1654">
        <v>20</v>
      </c>
      <c r="D1654">
        <v>0</v>
      </c>
      <c r="E1654">
        <v>14</v>
      </c>
      <c r="F1654">
        <v>0</v>
      </c>
      <c r="G1654">
        <v>0</v>
      </c>
      <c r="H1654">
        <v>0</v>
      </c>
      <c r="I1654">
        <v>543.07802800000002</v>
      </c>
      <c r="J1654">
        <v>2296792</v>
      </c>
      <c r="K1654">
        <v>2344468</v>
      </c>
      <c r="L1654">
        <v>1955461</v>
      </c>
      <c r="M1654" t="s">
        <v>14</v>
      </c>
      <c r="N1654" t="s">
        <v>14</v>
      </c>
      <c r="O1654" t="s">
        <v>14</v>
      </c>
    </row>
    <row r="1655" spans="1:15" x14ac:dyDescent="0.25">
      <c r="A1655">
        <v>1654</v>
      </c>
      <c r="B1655">
        <v>25</v>
      </c>
      <c r="C1655">
        <v>20</v>
      </c>
      <c r="D1655">
        <v>0</v>
      </c>
      <c r="E1655">
        <v>15</v>
      </c>
      <c r="F1655">
        <v>0</v>
      </c>
      <c r="G1655">
        <v>0</v>
      </c>
      <c r="H1655">
        <v>0</v>
      </c>
      <c r="I1655">
        <v>559.07294260000003</v>
      </c>
      <c r="J1655">
        <v>2215239</v>
      </c>
      <c r="K1655">
        <v>2165461</v>
      </c>
      <c r="L1655">
        <v>1722266</v>
      </c>
      <c r="M1655" t="s">
        <v>14</v>
      </c>
      <c r="N1655" t="s">
        <v>14</v>
      </c>
      <c r="O1655" t="s">
        <v>14</v>
      </c>
    </row>
    <row r="1656" spans="1:15" x14ac:dyDescent="0.25">
      <c r="A1656">
        <v>1655</v>
      </c>
      <c r="B1656">
        <v>25</v>
      </c>
      <c r="C1656">
        <v>22</v>
      </c>
      <c r="D1656">
        <v>0</v>
      </c>
      <c r="E1656">
        <v>10</v>
      </c>
      <c r="F1656">
        <v>0</v>
      </c>
      <c r="G1656">
        <v>0</v>
      </c>
      <c r="H1656">
        <v>0</v>
      </c>
      <c r="I1656">
        <v>481.11401960000001</v>
      </c>
      <c r="J1656">
        <v>2696777</v>
      </c>
      <c r="K1656">
        <v>2022480</v>
      </c>
      <c r="L1656">
        <v>2182718</v>
      </c>
      <c r="M1656" t="s">
        <v>14</v>
      </c>
      <c r="N1656" t="s">
        <v>14</v>
      </c>
      <c r="O1656" t="s">
        <v>14</v>
      </c>
    </row>
    <row r="1657" spans="1:15" x14ac:dyDescent="0.25">
      <c r="A1657">
        <v>1656</v>
      </c>
      <c r="B1657">
        <v>25</v>
      </c>
      <c r="C1657">
        <v>22</v>
      </c>
      <c r="D1657">
        <v>0</v>
      </c>
      <c r="E1657">
        <v>11</v>
      </c>
      <c r="F1657">
        <v>0</v>
      </c>
      <c r="G1657">
        <v>0</v>
      </c>
      <c r="H1657">
        <v>0</v>
      </c>
      <c r="I1657">
        <v>497.10893420000002</v>
      </c>
      <c r="J1657">
        <v>2130090</v>
      </c>
      <c r="K1657">
        <v>2448268</v>
      </c>
      <c r="L1657">
        <v>2293856</v>
      </c>
      <c r="M1657" t="s">
        <v>14</v>
      </c>
      <c r="N1657" t="s">
        <v>14</v>
      </c>
      <c r="O1657" t="s">
        <v>14</v>
      </c>
    </row>
    <row r="1658" spans="1:15" x14ac:dyDescent="0.25">
      <c r="A1658">
        <v>1657</v>
      </c>
      <c r="B1658">
        <v>25</v>
      </c>
      <c r="C1658">
        <v>22</v>
      </c>
      <c r="D1658">
        <v>0</v>
      </c>
      <c r="E1658">
        <v>12</v>
      </c>
      <c r="F1658">
        <v>0</v>
      </c>
      <c r="G1658">
        <v>0</v>
      </c>
      <c r="H1658">
        <v>0</v>
      </c>
      <c r="I1658">
        <v>513.10384880000004</v>
      </c>
      <c r="J1658">
        <v>3346991</v>
      </c>
      <c r="K1658">
        <v>2459440</v>
      </c>
      <c r="L1658">
        <v>2858951</v>
      </c>
      <c r="M1658" t="s">
        <v>14</v>
      </c>
      <c r="N1658" t="s">
        <v>14</v>
      </c>
      <c r="O1658" t="s">
        <v>14</v>
      </c>
    </row>
    <row r="1659" spans="1:15" x14ac:dyDescent="0.25">
      <c r="A1659">
        <v>1658</v>
      </c>
      <c r="B1659">
        <v>25</v>
      </c>
      <c r="C1659">
        <v>22</v>
      </c>
      <c r="D1659">
        <v>0</v>
      </c>
      <c r="E1659">
        <v>13</v>
      </c>
      <c r="F1659">
        <v>0</v>
      </c>
      <c r="G1659">
        <v>0</v>
      </c>
      <c r="H1659">
        <v>0</v>
      </c>
      <c r="I1659">
        <v>529.09876340000005</v>
      </c>
      <c r="J1659">
        <v>3038426</v>
      </c>
      <c r="K1659">
        <v>2667047</v>
      </c>
      <c r="L1659">
        <v>2468214</v>
      </c>
      <c r="M1659" t="s">
        <v>14</v>
      </c>
      <c r="N1659" t="s">
        <v>14</v>
      </c>
      <c r="O1659" t="s">
        <v>14</v>
      </c>
    </row>
    <row r="1660" spans="1:15" x14ac:dyDescent="0.25">
      <c r="A1660">
        <v>1659</v>
      </c>
      <c r="B1660">
        <v>25</v>
      </c>
      <c r="C1660">
        <v>22</v>
      </c>
      <c r="D1660">
        <v>0</v>
      </c>
      <c r="E1660">
        <v>14</v>
      </c>
      <c r="F1660">
        <v>0</v>
      </c>
      <c r="G1660">
        <v>0</v>
      </c>
      <c r="H1660">
        <v>0</v>
      </c>
      <c r="I1660">
        <v>545.09367799999995</v>
      </c>
      <c r="J1660">
        <v>3375584</v>
      </c>
      <c r="K1660">
        <v>2331646</v>
      </c>
      <c r="L1660">
        <v>2357916</v>
      </c>
      <c r="M1660" t="s">
        <v>14</v>
      </c>
      <c r="N1660" t="s">
        <v>14</v>
      </c>
      <c r="O1660" t="s">
        <v>14</v>
      </c>
    </row>
    <row r="1661" spans="1:15" x14ac:dyDescent="0.25">
      <c r="A1661">
        <v>1660</v>
      </c>
      <c r="B1661">
        <v>25</v>
      </c>
      <c r="C1661">
        <v>22</v>
      </c>
      <c r="D1661">
        <v>0</v>
      </c>
      <c r="E1661">
        <v>15</v>
      </c>
      <c r="F1661">
        <v>0</v>
      </c>
      <c r="G1661">
        <v>0</v>
      </c>
      <c r="H1661">
        <v>0</v>
      </c>
      <c r="I1661">
        <v>561.08859259999997</v>
      </c>
      <c r="J1661">
        <v>2986257</v>
      </c>
      <c r="K1661">
        <v>2710677</v>
      </c>
      <c r="L1661">
        <v>2404990</v>
      </c>
      <c r="M1661" t="s">
        <v>14</v>
      </c>
      <c r="N1661" t="s">
        <v>14</v>
      </c>
      <c r="O1661" t="s">
        <v>14</v>
      </c>
    </row>
    <row r="1662" spans="1:15" x14ac:dyDescent="0.25">
      <c r="A1662">
        <v>1661</v>
      </c>
      <c r="B1662">
        <v>25</v>
      </c>
      <c r="C1662">
        <v>24</v>
      </c>
      <c r="D1662">
        <v>0</v>
      </c>
      <c r="E1662">
        <v>9</v>
      </c>
      <c r="F1662">
        <v>0</v>
      </c>
      <c r="G1662">
        <v>0</v>
      </c>
      <c r="H1662">
        <v>0</v>
      </c>
      <c r="I1662">
        <v>467.13475499999998</v>
      </c>
      <c r="J1662">
        <v>1886675</v>
      </c>
      <c r="K1662">
        <v>1850490</v>
      </c>
      <c r="L1662">
        <v>2077172</v>
      </c>
      <c r="M1662" t="s">
        <v>14</v>
      </c>
      <c r="N1662" t="s">
        <v>14</v>
      </c>
      <c r="O1662" t="s">
        <v>14</v>
      </c>
    </row>
    <row r="1663" spans="1:15" x14ac:dyDescent="0.25">
      <c r="A1663">
        <v>1662</v>
      </c>
      <c r="B1663">
        <v>25</v>
      </c>
      <c r="C1663">
        <v>24</v>
      </c>
      <c r="D1663">
        <v>0</v>
      </c>
      <c r="E1663">
        <v>10</v>
      </c>
      <c r="F1663">
        <v>0</v>
      </c>
      <c r="G1663">
        <v>0</v>
      </c>
      <c r="H1663">
        <v>0</v>
      </c>
      <c r="I1663">
        <v>483.1296696</v>
      </c>
      <c r="J1663">
        <v>2306675</v>
      </c>
      <c r="K1663">
        <v>1871720</v>
      </c>
      <c r="L1663">
        <v>2728488</v>
      </c>
      <c r="M1663" t="s">
        <v>14</v>
      </c>
      <c r="N1663" t="s">
        <v>14</v>
      </c>
      <c r="O1663" t="s">
        <v>14</v>
      </c>
    </row>
    <row r="1664" spans="1:15" x14ac:dyDescent="0.25">
      <c r="A1664">
        <v>1663</v>
      </c>
      <c r="B1664">
        <v>25</v>
      </c>
      <c r="C1664">
        <v>24</v>
      </c>
      <c r="D1664">
        <v>0</v>
      </c>
      <c r="E1664">
        <v>11</v>
      </c>
      <c r="F1664">
        <v>0</v>
      </c>
      <c r="G1664">
        <v>0</v>
      </c>
      <c r="H1664">
        <v>0</v>
      </c>
      <c r="I1664">
        <v>499.12458420000002</v>
      </c>
      <c r="J1664">
        <v>3190038</v>
      </c>
      <c r="K1664">
        <v>2705858</v>
      </c>
      <c r="L1664">
        <v>2923649</v>
      </c>
      <c r="M1664" t="s">
        <v>14</v>
      </c>
      <c r="N1664" t="s">
        <v>14</v>
      </c>
      <c r="O1664" t="s">
        <v>14</v>
      </c>
    </row>
    <row r="1665" spans="1:15" x14ac:dyDescent="0.25">
      <c r="A1665">
        <v>1664</v>
      </c>
      <c r="B1665">
        <v>25</v>
      </c>
      <c r="C1665">
        <v>24</v>
      </c>
      <c r="D1665">
        <v>0</v>
      </c>
      <c r="E1665">
        <v>12</v>
      </c>
      <c r="F1665">
        <v>0</v>
      </c>
      <c r="G1665">
        <v>0</v>
      </c>
      <c r="H1665">
        <v>0</v>
      </c>
      <c r="I1665">
        <v>515.11949879999997</v>
      </c>
      <c r="J1665">
        <v>3194522</v>
      </c>
      <c r="K1665">
        <v>3158366</v>
      </c>
      <c r="L1665">
        <v>3022846</v>
      </c>
      <c r="M1665" t="s">
        <v>14</v>
      </c>
      <c r="N1665" t="s">
        <v>14</v>
      </c>
      <c r="O1665" t="s">
        <v>14</v>
      </c>
    </row>
    <row r="1666" spans="1:15" x14ac:dyDescent="0.25">
      <c r="A1666">
        <v>1665</v>
      </c>
      <c r="B1666">
        <v>25</v>
      </c>
      <c r="C1666">
        <v>24</v>
      </c>
      <c r="D1666">
        <v>0</v>
      </c>
      <c r="E1666">
        <v>13</v>
      </c>
      <c r="F1666">
        <v>0</v>
      </c>
      <c r="G1666">
        <v>0</v>
      </c>
      <c r="H1666">
        <v>0</v>
      </c>
      <c r="I1666">
        <v>531.11441339999999</v>
      </c>
      <c r="J1666">
        <v>3691795</v>
      </c>
      <c r="K1666">
        <v>3313202</v>
      </c>
      <c r="L1666">
        <v>3389862</v>
      </c>
      <c r="M1666" t="s">
        <v>14</v>
      </c>
      <c r="N1666" t="s">
        <v>14</v>
      </c>
      <c r="O1666" t="s">
        <v>14</v>
      </c>
    </row>
    <row r="1667" spans="1:15" x14ac:dyDescent="0.25">
      <c r="A1667">
        <v>1666</v>
      </c>
      <c r="B1667">
        <v>25</v>
      </c>
      <c r="C1667">
        <v>24</v>
      </c>
      <c r="D1667">
        <v>0</v>
      </c>
      <c r="E1667">
        <v>14</v>
      </c>
      <c r="F1667">
        <v>0</v>
      </c>
      <c r="G1667">
        <v>0</v>
      </c>
      <c r="H1667">
        <v>0</v>
      </c>
      <c r="I1667">
        <v>547.109328</v>
      </c>
      <c r="J1667">
        <v>2768353</v>
      </c>
      <c r="K1667">
        <v>3053027</v>
      </c>
      <c r="L1667">
        <v>2161838</v>
      </c>
      <c r="M1667" t="s">
        <v>14</v>
      </c>
      <c r="N1667" t="s">
        <v>14</v>
      </c>
      <c r="O1667" t="s">
        <v>14</v>
      </c>
    </row>
    <row r="1668" spans="1:15" x14ac:dyDescent="0.25">
      <c r="A1668">
        <v>1667</v>
      </c>
      <c r="B1668">
        <v>25</v>
      </c>
      <c r="C1668">
        <v>24</v>
      </c>
      <c r="D1668">
        <v>0</v>
      </c>
      <c r="E1668">
        <v>15</v>
      </c>
      <c r="F1668">
        <v>0</v>
      </c>
      <c r="G1668">
        <v>0</v>
      </c>
      <c r="H1668">
        <v>0</v>
      </c>
      <c r="I1668">
        <v>563.10424260000002</v>
      </c>
      <c r="J1668">
        <v>2281683</v>
      </c>
      <c r="K1668">
        <v>2394191</v>
      </c>
      <c r="L1668">
        <v>2258010</v>
      </c>
      <c r="M1668" t="s">
        <v>14</v>
      </c>
      <c r="N1668" t="s">
        <v>14</v>
      </c>
      <c r="O1668" t="s">
        <v>14</v>
      </c>
    </row>
    <row r="1669" spans="1:15" x14ac:dyDescent="0.25">
      <c r="A1669">
        <v>1668</v>
      </c>
      <c r="B1669">
        <v>25</v>
      </c>
      <c r="C1669">
        <v>24</v>
      </c>
      <c r="D1669">
        <v>0</v>
      </c>
      <c r="E1669">
        <v>16</v>
      </c>
      <c r="F1669">
        <v>0</v>
      </c>
      <c r="G1669">
        <v>0</v>
      </c>
      <c r="H1669">
        <v>0</v>
      </c>
      <c r="I1669">
        <v>579.09915720000004</v>
      </c>
      <c r="J1669">
        <v>1662908</v>
      </c>
      <c r="K1669">
        <v>1684313</v>
      </c>
      <c r="L1669">
        <v>1728497</v>
      </c>
      <c r="M1669" t="s">
        <v>14</v>
      </c>
      <c r="N1669" t="s">
        <v>14</v>
      </c>
      <c r="O1669" t="s">
        <v>14</v>
      </c>
    </row>
    <row r="1670" spans="1:15" x14ac:dyDescent="0.25">
      <c r="A1670">
        <v>1669</v>
      </c>
      <c r="B1670">
        <v>25</v>
      </c>
      <c r="C1670">
        <v>26</v>
      </c>
      <c r="D1670">
        <v>0</v>
      </c>
      <c r="E1670">
        <v>9</v>
      </c>
      <c r="F1670">
        <v>0</v>
      </c>
      <c r="G1670">
        <v>0</v>
      </c>
      <c r="H1670">
        <v>0</v>
      </c>
      <c r="I1670">
        <v>469.15040499999998</v>
      </c>
      <c r="J1670">
        <v>2428041</v>
      </c>
      <c r="K1670">
        <v>3049562</v>
      </c>
      <c r="L1670">
        <v>2702227</v>
      </c>
      <c r="M1670" t="s">
        <v>14</v>
      </c>
      <c r="N1670" t="s">
        <v>14</v>
      </c>
      <c r="O1670" t="s">
        <v>14</v>
      </c>
    </row>
    <row r="1671" spans="1:15" x14ac:dyDescent="0.25">
      <c r="A1671">
        <v>1670</v>
      </c>
      <c r="B1671">
        <v>25</v>
      </c>
      <c r="C1671">
        <v>26</v>
      </c>
      <c r="D1671">
        <v>0</v>
      </c>
      <c r="E1671">
        <v>10</v>
      </c>
      <c r="F1671">
        <v>0</v>
      </c>
      <c r="G1671">
        <v>0</v>
      </c>
      <c r="H1671">
        <v>0</v>
      </c>
      <c r="I1671">
        <v>485.14531959999999</v>
      </c>
      <c r="J1671">
        <v>2948777</v>
      </c>
      <c r="K1671">
        <v>2880134</v>
      </c>
      <c r="L1671">
        <v>2777626</v>
      </c>
      <c r="M1671">
        <v>2305505</v>
      </c>
      <c r="N1671">
        <v>1569667</v>
      </c>
      <c r="O1671">
        <v>1621524</v>
      </c>
    </row>
    <row r="1672" spans="1:15" x14ac:dyDescent="0.25">
      <c r="A1672">
        <v>1671</v>
      </c>
      <c r="B1672">
        <v>25</v>
      </c>
      <c r="C1672">
        <v>26</v>
      </c>
      <c r="D1672">
        <v>0</v>
      </c>
      <c r="E1672">
        <v>11</v>
      </c>
      <c r="F1672">
        <v>0</v>
      </c>
      <c r="G1672">
        <v>0</v>
      </c>
      <c r="H1672">
        <v>0</v>
      </c>
      <c r="I1672">
        <v>501.14023420000001</v>
      </c>
      <c r="J1672">
        <v>3716999</v>
      </c>
      <c r="K1672">
        <v>3135480</v>
      </c>
      <c r="L1672">
        <v>2486438</v>
      </c>
      <c r="M1672">
        <v>1798327</v>
      </c>
      <c r="N1672">
        <v>1916173</v>
      </c>
      <c r="O1672">
        <v>1918464</v>
      </c>
    </row>
    <row r="1673" spans="1:15" x14ac:dyDescent="0.25">
      <c r="A1673">
        <v>1672</v>
      </c>
      <c r="B1673">
        <v>25</v>
      </c>
      <c r="C1673">
        <v>26</v>
      </c>
      <c r="D1673">
        <v>0</v>
      </c>
      <c r="E1673">
        <v>12</v>
      </c>
      <c r="F1673">
        <v>0</v>
      </c>
      <c r="G1673">
        <v>0</v>
      </c>
      <c r="H1673">
        <v>0</v>
      </c>
      <c r="I1673">
        <v>517.13514880000002</v>
      </c>
      <c r="J1673">
        <v>3565311</v>
      </c>
      <c r="K1673">
        <v>3298695</v>
      </c>
      <c r="L1673">
        <v>3447862</v>
      </c>
      <c r="M1673" t="s">
        <v>14</v>
      </c>
      <c r="N1673" t="s">
        <v>14</v>
      </c>
      <c r="O1673" t="s">
        <v>14</v>
      </c>
    </row>
    <row r="1674" spans="1:15" x14ac:dyDescent="0.25">
      <c r="A1674">
        <v>1673</v>
      </c>
      <c r="B1674">
        <v>25</v>
      </c>
      <c r="C1674">
        <v>26</v>
      </c>
      <c r="D1674">
        <v>0</v>
      </c>
      <c r="E1674">
        <v>13</v>
      </c>
      <c r="F1674">
        <v>0</v>
      </c>
      <c r="G1674">
        <v>0</v>
      </c>
      <c r="H1674">
        <v>0</v>
      </c>
      <c r="I1674">
        <v>533.13006340000004</v>
      </c>
      <c r="J1674">
        <v>4012358</v>
      </c>
      <c r="K1674">
        <v>3917369</v>
      </c>
      <c r="L1674">
        <v>3448276</v>
      </c>
      <c r="M1674" t="s">
        <v>14</v>
      </c>
      <c r="N1674" t="s">
        <v>14</v>
      </c>
      <c r="O1674" t="s">
        <v>14</v>
      </c>
    </row>
    <row r="1675" spans="1:15" x14ac:dyDescent="0.25">
      <c r="A1675">
        <v>1674</v>
      </c>
      <c r="B1675">
        <v>25</v>
      </c>
      <c r="C1675">
        <v>26</v>
      </c>
      <c r="D1675">
        <v>0</v>
      </c>
      <c r="E1675">
        <v>14</v>
      </c>
      <c r="F1675">
        <v>0</v>
      </c>
      <c r="G1675">
        <v>0</v>
      </c>
      <c r="H1675">
        <v>0</v>
      </c>
      <c r="I1675">
        <v>549.12497800000006</v>
      </c>
      <c r="J1675">
        <v>3452378</v>
      </c>
      <c r="K1675">
        <v>3199426</v>
      </c>
      <c r="L1675">
        <v>2778811</v>
      </c>
      <c r="M1675" t="s">
        <v>14</v>
      </c>
      <c r="N1675" t="s">
        <v>14</v>
      </c>
      <c r="O1675" t="s">
        <v>14</v>
      </c>
    </row>
    <row r="1676" spans="1:15" x14ac:dyDescent="0.25">
      <c r="A1676">
        <v>1675</v>
      </c>
      <c r="B1676">
        <v>25</v>
      </c>
      <c r="C1676">
        <v>26</v>
      </c>
      <c r="D1676">
        <v>0</v>
      </c>
      <c r="E1676">
        <v>15</v>
      </c>
      <c r="F1676">
        <v>0</v>
      </c>
      <c r="G1676">
        <v>0</v>
      </c>
      <c r="H1676">
        <v>0</v>
      </c>
      <c r="I1676">
        <v>565.11989259999996</v>
      </c>
      <c r="J1676">
        <v>2545805</v>
      </c>
      <c r="K1676">
        <v>2010628</v>
      </c>
      <c r="L1676">
        <v>2274349</v>
      </c>
      <c r="M1676" t="s">
        <v>14</v>
      </c>
      <c r="N1676" t="s">
        <v>14</v>
      </c>
      <c r="O1676" t="s">
        <v>14</v>
      </c>
    </row>
    <row r="1677" spans="1:15" x14ac:dyDescent="0.25">
      <c r="A1677">
        <v>1676</v>
      </c>
      <c r="B1677">
        <v>25</v>
      </c>
      <c r="C1677">
        <v>28</v>
      </c>
      <c r="D1677">
        <v>0</v>
      </c>
      <c r="E1677">
        <v>8</v>
      </c>
      <c r="F1677">
        <v>0</v>
      </c>
      <c r="G1677">
        <v>0</v>
      </c>
      <c r="H1677">
        <v>0</v>
      </c>
      <c r="I1677">
        <v>455.17114040000001</v>
      </c>
      <c r="J1677">
        <v>2775121</v>
      </c>
      <c r="K1677">
        <v>2740769</v>
      </c>
      <c r="L1677">
        <v>2455368</v>
      </c>
      <c r="M1677">
        <v>2474514</v>
      </c>
      <c r="N1677">
        <v>3130937</v>
      </c>
      <c r="O1677">
        <v>2059193</v>
      </c>
    </row>
    <row r="1678" spans="1:15" x14ac:dyDescent="0.25">
      <c r="A1678">
        <v>1677</v>
      </c>
      <c r="B1678">
        <v>25</v>
      </c>
      <c r="C1678">
        <v>28</v>
      </c>
      <c r="D1678">
        <v>0</v>
      </c>
      <c r="E1678">
        <v>9</v>
      </c>
      <c r="F1678">
        <v>0</v>
      </c>
      <c r="G1678">
        <v>0</v>
      </c>
      <c r="H1678">
        <v>0</v>
      </c>
      <c r="I1678">
        <v>471.16605499999997</v>
      </c>
      <c r="J1678">
        <v>3462228</v>
      </c>
      <c r="K1678">
        <v>3313219</v>
      </c>
      <c r="L1678">
        <v>3330878</v>
      </c>
      <c r="M1678">
        <v>2985609</v>
      </c>
      <c r="N1678">
        <v>3339568</v>
      </c>
      <c r="O1678">
        <v>2940939</v>
      </c>
    </row>
    <row r="1679" spans="1:15" x14ac:dyDescent="0.25">
      <c r="A1679">
        <v>1678</v>
      </c>
      <c r="B1679">
        <v>25</v>
      </c>
      <c r="C1679">
        <v>28</v>
      </c>
      <c r="D1679">
        <v>0</v>
      </c>
      <c r="E1679">
        <v>10</v>
      </c>
      <c r="F1679">
        <v>0</v>
      </c>
      <c r="G1679">
        <v>0</v>
      </c>
      <c r="H1679">
        <v>0</v>
      </c>
      <c r="I1679">
        <v>487.16096959999999</v>
      </c>
      <c r="J1679">
        <v>3717354</v>
      </c>
      <c r="K1679">
        <v>3781289</v>
      </c>
      <c r="L1679">
        <v>2727956</v>
      </c>
      <c r="M1679">
        <v>2716210</v>
      </c>
      <c r="N1679">
        <v>3028685</v>
      </c>
      <c r="O1679">
        <v>2361479</v>
      </c>
    </row>
    <row r="1680" spans="1:15" x14ac:dyDescent="0.25">
      <c r="A1680">
        <v>1679</v>
      </c>
      <c r="B1680">
        <v>25</v>
      </c>
      <c r="C1680">
        <v>28</v>
      </c>
      <c r="D1680">
        <v>0</v>
      </c>
      <c r="E1680">
        <v>11</v>
      </c>
      <c r="F1680">
        <v>0</v>
      </c>
      <c r="G1680">
        <v>0</v>
      </c>
      <c r="H1680">
        <v>0</v>
      </c>
      <c r="I1680">
        <v>503.1558842</v>
      </c>
      <c r="J1680">
        <v>3832826</v>
      </c>
      <c r="K1680">
        <v>3925039</v>
      </c>
      <c r="L1680">
        <v>3813071</v>
      </c>
      <c r="M1680">
        <v>2702100</v>
      </c>
      <c r="N1680">
        <v>2138463</v>
      </c>
      <c r="O1680">
        <v>2616444</v>
      </c>
    </row>
    <row r="1681" spans="1:15" x14ac:dyDescent="0.25">
      <c r="A1681">
        <v>1680</v>
      </c>
      <c r="B1681">
        <v>25</v>
      </c>
      <c r="C1681">
        <v>28</v>
      </c>
      <c r="D1681">
        <v>0</v>
      </c>
      <c r="E1681">
        <v>12</v>
      </c>
      <c r="F1681">
        <v>0</v>
      </c>
      <c r="G1681">
        <v>0</v>
      </c>
      <c r="H1681">
        <v>0</v>
      </c>
      <c r="I1681">
        <v>519.15079879999996</v>
      </c>
      <c r="J1681">
        <v>3735391</v>
      </c>
      <c r="K1681">
        <v>3160493</v>
      </c>
      <c r="L1681">
        <v>3470446</v>
      </c>
      <c r="M1681">
        <v>1852205</v>
      </c>
      <c r="N1681">
        <v>2297642</v>
      </c>
      <c r="O1681">
        <v>1871154</v>
      </c>
    </row>
    <row r="1682" spans="1:15" x14ac:dyDescent="0.25">
      <c r="A1682">
        <v>1681</v>
      </c>
      <c r="B1682">
        <v>25</v>
      </c>
      <c r="C1682">
        <v>28</v>
      </c>
      <c r="D1682">
        <v>0</v>
      </c>
      <c r="E1682">
        <v>13</v>
      </c>
      <c r="F1682">
        <v>0</v>
      </c>
      <c r="G1682">
        <v>0</v>
      </c>
      <c r="H1682">
        <v>0</v>
      </c>
      <c r="I1682">
        <v>535.14571339999998</v>
      </c>
      <c r="J1682">
        <v>3435889</v>
      </c>
      <c r="K1682">
        <v>3422779</v>
      </c>
      <c r="L1682">
        <v>3128831</v>
      </c>
      <c r="M1682" t="s">
        <v>14</v>
      </c>
      <c r="N1682" t="s">
        <v>14</v>
      </c>
      <c r="O1682" t="s">
        <v>14</v>
      </c>
    </row>
    <row r="1683" spans="1:15" x14ac:dyDescent="0.25">
      <c r="A1683">
        <v>1682</v>
      </c>
      <c r="B1683">
        <v>25</v>
      </c>
      <c r="C1683">
        <v>28</v>
      </c>
      <c r="D1683">
        <v>0</v>
      </c>
      <c r="E1683">
        <v>14</v>
      </c>
      <c r="F1683">
        <v>0</v>
      </c>
      <c r="G1683">
        <v>0</v>
      </c>
      <c r="H1683">
        <v>0</v>
      </c>
      <c r="I1683">
        <v>551.14062799999999</v>
      </c>
      <c r="J1683">
        <v>2930124</v>
      </c>
      <c r="K1683">
        <v>2487197</v>
      </c>
      <c r="L1683">
        <v>2134721</v>
      </c>
      <c r="M1683" t="s">
        <v>14</v>
      </c>
      <c r="N1683" t="s">
        <v>14</v>
      </c>
      <c r="O1683" t="s">
        <v>14</v>
      </c>
    </row>
    <row r="1684" spans="1:15" x14ac:dyDescent="0.25">
      <c r="A1684">
        <v>1683</v>
      </c>
      <c r="B1684">
        <v>25</v>
      </c>
      <c r="C1684">
        <v>30</v>
      </c>
      <c r="D1684">
        <v>0</v>
      </c>
      <c r="E1684">
        <v>6</v>
      </c>
      <c r="F1684">
        <v>0</v>
      </c>
      <c r="G1684">
        <v>0</v>
      </c>
      <c r="H1684">
        <v>0</v>
      </c>
      <c r="I1684">
        <v>425.19696119999998</v>
      </c>
      <c r="J1684" t="s">
        <v>14</v>
      </c>
      <c r="K1684" t="s">
        <v>14</v>
      </c>
      <c r="L1684" t="s">
        <v>14</v>
      </c>
      <c r="M1684">
        <v>1975900</v>
      </c>
      <c r="N1684">
        <v>2570302</v>
      </c>
      <c r="O1684">
        <v>2079532</v>
      </c>
    </row>
    <row r="1685" spans="1:15" x14ac:dyDescent="0.25">
      <c r="A1685">
        <v>1684</v>
      </c>
      <c r="B1685">
        <v>25</v>
      </c>
      <c r="C1685">
        <v>30</v>
      </c>
      <c r="D1685">
        <v>0</v>
      </c>
      <c r="E1685">
        <v>7</v>
      </c>
      <c r="F1685">
        <v>0</v>
      </c>
      <c r="G1685">
        <v>0</v>
      </c>
      <c r="H1685">
        <v>0</v>
      </c>
      <c r="I1685">
        <v>441.19187579999999</v>
      </c>
      <c r="J1685">
        <v>2619708</v>
      </c>
      <c r="K1685">
        <v>2493283</v>
      </c>
      <c r="L1685">
        <v>2875063</v>
      </c>
      <c r="M1685">
        <v>3848204</v>
      </c>
      <c r="N1685">
        <v>4605252</v>
      </c>
      <c r="O1685">
        <v>3221208</v>
      </c>
    </row>
    <row r="1686" spans="1:15" x14ac:dyDescent="0.25">
      <c r="A1686">
        <v>1685</v>
      </c>
      <c r="B1686">
        <v>25</v>
      </c>
      <c r="C1686">
        <v>30</v>
      </c>
      <c r="D1686">
        <v>0</v>
      </c>
      <c r="E1686">
        <v>8</v>
      </c>
      <c r="F1686">
        <v>0</v>
      </c>
      <c r="G1686">
        <v>0</v>
      </c>
      <c r="H1686">
        <v>0</v>
      </c>
      <c r="I1686">
        <v>457.18679040000001</v>
      </c>
      <c r="J1686">
        <v>3509123</v>
      </c>
      <c r="K1686">
        <v>4363198</v>
      </c>
      <c r="L1686">
        <v>3419800</v>
      </c>
      <c r="M1686">
        <v>4991911</v>
      </c>
      <c r="N1686">
        <v>4998631</v>
      </c>
      <c r="O1686">
        <v>3924278</v>
      </c>
    </row>
    <row r="1687" spans="1:15" x14ac:dyDescent="0.25">
      <c r="A1687">
        <v>1686</v>
      </c>
      <c r="B1687">
        <v>25</v>
      </c>
      <c r="C1687">
        <v>30</v>
      </c>
      <c r="D1687">
        <v>0</v>
      </c>
      <c r="E1687">
        <v>9</v>
      </c>
      <c r="F1687">
        <v>0</v>
      </c>
      <c r="G1687">
        <v>0</v>
      </c>
      <c r="H1687">
        <v>0</v>
      </c>
      <c r="I1687">
        <v>473.18170500000002</v>
      </c>
      <c r="J1687">
        <v>5081137</v>
      </c>
      <c r="K1687">
        <v>4545078</v>
      </c>
      <c r="L1687">
        <v>4755189</v>
      </c>
      <c r="M1687">
        <v>5489308</v>
      </c>
      <c r="N1687">
        <v>5933383</v>
      </c>
      <c r="O1687">
        <v>4498478</v>
      </c>
    </row>
    <row r="1688" spans="1:15" x14ac:dyDescent="0.25">
      <c r="A1688">
        <v>1687</v>
      </c>
      <c r="B1688">
        <v>25</v>
      </c>
      <c r="C1688">
        <v>30</v>
      </c>
      <c r="D1688">
        <v>0</v>
      </c>
      <c r="E1688">
        <v>10</v>
      </c>
      <c r="F1688">
        <v>0</v>
      </c>
      <c r="G1688">
        <v>0</v>
      </c>
      <c r="H1688">
        <v>0</v>
      </c>
      <c r="I1688">
        <v>489.17661959999998</v>
      </c>
      <c r="J1688">
        <v>4791605</v>
      </c>
      <c r="K1688">
        <v>4389584</v>
      </c>
      <c r="L1688">
        <v>4169239</v>
      </c>
      <c r="M1688">
        <v>5031048</v>
      </c>
      <c r="N1688">
        <v>4560668</v>
      </c>
      <c r="O1688">
        <v>3919616</v>
      </c>
    </row>
    <row r="1689" spans="1:15" x14ac:dyDescent="0.25">
      <c r="A1689">
        <v>1688</v>
      </c>
      <c r="B1689">
        <v>25</v>
      </c>
      <c r="C1689">
        <v>30</v>
      </c>
      <c r="D1689">
        <v>0</v>
      </c>
      <c r="E1689">
        <v>11</v>
      </c>
      <c r="F1689">
        <v>0</v>
      </c>
      <c r="G1689">
        <v>0</v>
      </c>
      <c r="H1689">
        <v>0</v>
      </c>
      <c r="I1689">
        <v>505.1715342</v>
      </c>
      <c r="J1689">
        <v>3968110</v>
      </c>
      <c r="K1689">
        <v>4437094</v>
      </c>
      <c r="L1689">
        <v>4287228</v>
      </c>
      <c r="M1689">
        <v>3400557</v>
      </c>
      <c r="N1689">
        <v>3329452</v>
      </c>
      <c r="O1689">
        <v>3169012</v>
      </c>
    </row>
    <row r="1690" spans="1:15" x14ac:dyDescent="0.25">
      <c r="A1690">
        <v>1689</v>
      </c>
      <c r="B1690">
        <v>25</v>
      </c>
      <c r="C1690">
        <v>30</v>
      </c>
      <c r="D1690">
        <v>0</v>
      </c>
      <c r="E1690">
        <v>12</v>
      </c>
      <c r="F1690">
        <v>0</v>
      </c>
      <c r="G1690">
        <v>0</v>
      </c>
      <c r="H1690">
        <v>0</v>
      </c>
      <c r="I1690">
        <v>521.16644880000001</v>
      </c>
      <c r="J1690">
        <v>3925944</v>
      </c>
      <c r="K1690">
        <v>2906062</v>
      </c>
      <c r="L1690">
        <v>3607717</v>
      </c>
      <c r="M1690">
        <v>2735434</v>
      </c>
      <c r="N1690">
        <v>2253121</v>
      </c>
      <c r="O1690">
        <v>1980754</v>
      </c>
    </row>
    <row r="1691" spans="1:15" x14ac:dyDescent="0.25">
      <c r="A1691">
        <v>1690</v>
      </c>
      <c r="B1691">
        <v>25</v>
      </c>
      <c r="C1691">
        <v>30</v>
      </c>
      <c r="D1691">
        <v>0</v>
      </c>
      <c r="E1691">
        <v>13</v>
      </c>
      <c r="F1691">
        <v>0</v>
      </c>
      <c r="G1691">
        <v>0</v>
      </c>
      <c r="H1691">
        <v>0</v>
      </c>
      <c r="I1691">
        <v>537.16136340000003</v>
      </c>
      <c r="J1691">
        <v>3562902</v>
      </c>
      <c r="K1691">
        <v>3629624</v>
      </c>
      <c r="L1691">
        <v>3719719</v>
      </c>
      <c r="M1691" t="s">
        <v>14</v>
      </c>
      <c r="N1691" t="s">
        <v>14</v>
      </c>
      <c r="O1691" t="s">
        <v>14</v>
      </c>
    </row>
    <row r="1692" spans="1:15" x14ac:dyDescent="0.25">
      <c r="A1692">
        <v>1691</v>
      </c>
      <c r="B1692">
        <v>25</v>
      </c>
      <c r="C1692">
        <v>30</v>
      </c>
      <c r="D1692">
        <v>0</v>
      </c>
      <c r="E1692">
        <v>14</v>
      </c>
      <c r="F1692">
        <v>0</v>
      </c>
      <c r="G1692">
        <v>0</v>
      </c>
      <c r="H1692">
        <v>0</v>
      </c>
      <c r="I1692">
        <v>553.15627800000004</v>
      </c>
      <c r="J1692">
        <v>2004406</v>
      </c>
      <c r="K1692">
        <v>1716082</v>
      </c>
      <c r="L1692">
        <v>1959105</v>
      </c>
      <c r="M1692" t="s">
        <v>14</v>
      </c>
      <c r="N1692" t="s">
        <v>14</v>
      </c>
      <c r="O1692" t="s">
        <v>14</v>
      </c>
    </row>
    <row r="1693" spans="1:15" x14ac:dyDescent="0.25">
      <c r="A1693">
        <v>1692</v>
      </c>
      <c r="B1693">
        <v>25</v>
      </c>
      <c r="C1693">
        <v>32</v>
      </c>
      <c r="D1693">
        <v>0</v>
      </c>
      <c r="E1693">
        <v>5</v>
      </c>
      <c r="F1693">
        <v>0</v>
      </c>
      <c r="G1693">
        <v>0</v>
      </c>
      <c r="H1693">
        <v>0</v>
      </c>
      <c r="I1693">
        <v>411.21769660000001</v>
      </c>
      <c r="J1693" t="s">
        <v>14</v>
      </c>
      <c r="K1693" t="s">
        <v>14</v>
      </c>
      <c r="L1693" t="s">
        <v>14</v>
      </c>
      <c r="M1693">
        <v>1730798</v>
      </c>
      <c r="N1693">
        <v>2090929</v>
      </c>
      <c r="O1693">
        <v>1857966</v>
      </c>
    </row>
    <row r="1694" spans="1:15" x14ac:dyDescent="0.25">
      <c r="A1694">
        <v>1693</v>
      </c>
      <c r="B1694">
        <v>25</v>
      </c>
      <c r="C1694">
        <v>32</v>
      </c>
      <c r="D1694">
        <v>0</v>
      </c>
      <c r="E1694">
        <v>6</v>
      </c>
      <c r="F1694">
        <v>0</v>
      </c>
      <c r="G1694">
        <v>0</v>
      </c>
      <c r="H1694">
        <v>0</v>
      </c>
      <c r="I1694">
        <v>427.21261120000003</v>
      </c>
      <c r="J1694">
        <v>2552791</v>
      </c>
      <c r="K1694">
        <v>2200091</v>
      </c>
      <c r="L1694">
        <v>2268032</v>
      </c>
      <c r="M1694">
        <v>4056053</v>
      </c>
      <c r="N1694">
        <v>4556803</v>
      </c>
      <c r="O1694">
        <v>3926143</v>
      </c>
    </row>
    <row r="1695" spans="1:15" x14ac:dyDescent="0.25">
      <c r="A1695">
        <v>1694</v>
      </c>
      <c r="B1695">
        <v>25</v>
      </c>
      <c r="C1695">
        <v>32</v>
      </c>
      <c r="D1695">
        <v>0</v>
      </c>
      <c r="E1695">
        <v>7</v>
      </c>
      <c r="F1695">
        <v>0</v>
      </c>
      <c r="G1695">
        <v>0</v>
      </c>
      <c r="H1695">
        <v>0</v>
      </c>
      <c r="I1695">
        <v>443.20752579999998</v>
      </c>
      <c r="J1695">
        <v>3812908</v>
      </c>
      <c r="K1695">
        <v>4479718</v>
      </c>
      <c r="L1695">
        <v>4435946</v>
      </c>
      <c r="M1695">
        <v>5941098</v>
      </c>
      <c r="N1695">
        <v>6447306</v>
      </c>
      <c r="O1695">
        <v>5562880</v>
      </c>
    </row>
    <row r="1696" spans="1:15" x14ac:dyDescent="0.25">
      <c r="A1696">
        <v>1695</v>
      </c>
      <c r="B1696">
        <v>25</v>
      </c>
      <c r="C1696">
        <v>32</v>
      </c>
      <c r="D1696">
        <v>0</v>
      </c>
      <c r="E1696">
        <v>8</v>
      </c>
      <c r="F1696">
        <v>0</v>
      </c>
      <c r="G1696">
        <v>0</v>
      </c>
      <c r="H1696">
        <v>0</v>
      </c>
      <c r="I1696">
        <v>459.2024404</v>
      </c>
      <c r="J1696">
        <v>5838537</v>
      </c>
      <c r="K1696">
        <v>5645157</v>
      </c>
      <c r="L1696">
        <v>5308916</v>
      </c>
      <c r="M1696">
        <v>7902027</v>
      </c>
      <c r="N1696">
        <v>8711586</v>
      </c>
      <c r="O1696">
        <v>6807752</v>
      </c>
    </row>
    <row r="1697" spans="1:15" x14ac:dyDescent="0.25">
      <c r="A1697">
        <v>1696</v>
      </c>
      <c r="B1697">
        <v>25</v>
      </c>
      <c r="C1697">
        <v>32</v>
      </c>
      <c r="D1697">
        <v>0</v>
      </c>
      <c r="E1697">
        <v>9</v>
      </c>
      <c r="F1697">
        <v>0</v>
      </c>
      <c r="G1697">
        <v>0</v>
      </c>
      <c r="H1697">
        <v>0</v>
      </c>
      <c r="I1697">
        <v>475.19735500000002</v>
      </c>
      <c r="J1697">
        <v>6687776</v>
      </c>
      <c r="K1697">
        <v>6418993</v>
      </c>
      <c r="L1697">
        <v>5600951</v>
      </c>
      <c r="M1697">
        <v>7740090</v>
      </c>
      <c r="N1697">
        <v>8332649</v>
      </c>
      <c r="O1697">
        <v>6940769</v>
      </c>
    </row>
    <row r="1698" spans="1:15" x14ac:dyDescent="0.25">
      <c r="A1698">
        <v>1697</v>
      </c>
      <c r="B1698">
        <v>25</v>
      </c>
      <c r="C1698">
        <v>32</v>
      </c>
      <c r="D1698">
        <v>0</v>
      </c>
      <c r="E1698">
        <v>10</v>
      </c>
      <c r="F1698">
        <v>0</v>
      </c>
      <c r="G1698">
        <v>0</v>
      </c>
      <c r="H1698">
        <v>0</v>
      </c>
      <c r="I1698">
        <v>491.19226959999997</v>
      </c>
      <c r="J1698">
        <v>5840265</v>
      </c>
      <c r="K1698">
        <v>6030076</v>
      </c>
      <c r="L1698">
        <v>5218848</v>
      </c>
      <c r="M1698">
        <v>6264035</v>
      </c>
      <c r="N1698">
        <v>6106989</v>
      </c>
      <c r="O1698">
        <v>4934526</v>
      </c>
    </row>
    <row r="1699" spans="1:15" x14ac:dyDescent="0.25">
      <c r="A1699">
        <v>1698</v>
      </c>
      <c r="B1699">
        <v>25</v>
      </c>
      <c r="C1699">
        <v>32</v>
      </c>
      <c r="D1699">
        <v>0</v>
      </c>
      <c r="E1699">
        <v>11</v>
      </c>
      <c r="F1699">
        <v>0</v>
      </c>
      <c r="G1699">
        <v>0</v>
      </c>
      <c r="H1699">
        <v>0</v>
      </c>
      <c r="I1699">
        <v>507.18718419999999</v>
      </c>
      <c r="J1699">
        <v>5459170</v>
      </c>
      <c r="K1699">
        <v>4671644</v>
      </c>
      <c r="L1699">
        <v>3990317</v>
      </c>
      <c r="M1699">
        <v>4435906</v>
      </c>
      <c r="N1699">
        <v>4530678</v>
      </c>
      <c r="O1699">
        <v>3621733</v>
      </c>
    </row>
    <row r="1700" spans="1:15" x14ac:dyDescent="0.25">
      <c r="A1700">
        <v>1699</v>
      </c>
      <c r="B1700">
        <v>25</v>
      </c>
      <c r="C1700">
        <v>32</v>
      </c>
      <c r="D1700">
        <v>0</v>
      </c>
      <c r="E1700">
        <v>12</v>
      </c>
      <c r="F1700">
        <v>0</v>
      </c>
      <c r="G1700">
        <v>0</v>
      </c>
      <c r="H1700">
        <v>0</v>
      </c>
      <c r="I1700">
        <v>523.18209879999995</v>
      </c>
      <c r="J1700">
        <v>3400715</v>
      </c>
      <c r="K1700">
        <v>3491307</v>
      </c>
      <c r="L1700">
        <v>3384540</v>
      </c>
      <c r="M1700">
        <v>2896223</v>
      </c>
      <c r="N1700">
        <v>2907984</v>
      </c>
      <c r="O1700">
        <v>2323813</v>
      </c>
    </row>
    <row r="1701" spans="1:15" x14ac:dyDescent="0.25">
      <c r="A1701">
        <v>1700</v>
      </c>
      <c r="B1701">
        <v>25</v>
      </c>
      <c r="C1701">
        <v>32</v>
      </c>
      <c r="D1701">
        <v>0</v>
      </c>
      <c r="E1701">
        <v>13</v>
      </c>
      <c r="F1701">
        <v>0</v>
      </c>
      <c r="G1701">
        <v>0</v>
      </c>
      <c r="H1701">
        <v>0</v>
      </c>
      <c r="I1701">
        <v>539.17701339999996</v>
      </c>
      <c r="J1701">
        <v>1883059</v>
      </c>
      <c r="K1701">
        <v>2524209</v>
      </c>
      <c r="L1701">
        <v>2011211</v>
      </c>
      <c r="M1701" t="s">
        <v>14</v>
      </c>
      <c r="N1701" t="s">
        <v>14</v>
      </c>
      <c r="O1701" t="s">
        <v>14</v>
      </c>
    </row>
    <row r="1702" spans="1:15" x14ac:dyDescent="0.25">
      <c r="A1702">
        <v>1701</v>
      </c>
      <c r="B1702">
        <v>25</v>
      </c>
      <c r="C1702">
        <v>34</v>
      </c>
      <c r="D1702">
        <v>0</v>
      </c>
      <c r="E1702">
        <v>5</v>
      </c>
      <c r="F1702">
        <v>0</v>
      </c>
      <c r="G1702">
        <v>0</v>
      </c>
      <c r="H1702">
        <v>0</v>
      </c>
      <c r="I1702">
        <v>413.2333466</v>
      </c>
      <c r="J1702" t="s">
        <v>14</v>
      </c>
      <c r="K1702" t="s">
        <v>14</v>
      </c>
      <c r="L1702" t="s">
        <v>14</v>
      </c>
      <c r="M1702">
        <v>2251300</v>
      </c>
      <c r="N1702">
        <v>2418189</v>
      </c>
      <c r="O1702">
        <v>1963166</v>
      </c>
    </row>
    <row r="1703" spans="1:15" x14ac:dyDescent="0.25">
      <c r="A1703">
        <v>1702</v>
      </c>
      <c r="B1703">
        <v>25</v>
      </c>
      <c r="C1703">
        <v>34</v>
      </c>
      <c r="D1703">
        <v>0</v>
      </c>
      <c r="E1703">
        <v>6</v>
      </c>
      <c r="F1703">
        <v>0</v>
      </c>
      <c r="G1703">
        <v>0</v>
      </c>
      <c r="H1703">
        <v>0</v>
      </c>
      <c r="I1703">
        <v>429.22826120000002</v>
      </c>
      <c r="J1703">
        <v>2839820</v>
      </c>
      <c r="K1703">
        <v>2936276</v>
      </c>
      <c r="L1703">
        <v>3200242</v>
      </c>
      <c r="M1703">
        <v>4618112</v>
      </c>
      <c r="N1703">
        <v>5449658</v>
      </c>
      <c r="O1703">
        <v>4264900</v>
      </c>
    </row>
    <row r="1704" spans="1:15" x14ac:dyDescent="0.25">
      <c r="A1704">
        <v>1703</v>
      </c>
      <c r="B1704">
        <v>25</v>
      </c>
      <c r="C1704">
        <v>34</v>
      </c>
      <c r="D1704">
        <v>0</v>
      </c>
      <c r="E1704">
        <v>7</v>
      </c>
      <c r="F1704">
        <v>0</v>
      </c>
      <c r="G1704">
        <v>0</v>
      </c>
      <c r="H1704">
        <v>0</v>
      </c>
      <c r="I1704">
        <v>445.22317579999998</v>
      </c>
      <c r="J1704">
        <v>4906268</v>
      </c>
      <c r="K1704">
        <v>5263976</v>
      </c>
      <c r="L1704">
        <v>4375323</v>
      </c>
      <c r="M1704">
        <v>7304906</v>
      </c>
      <c r="N1704">
        <v>8702032</v>
      </c>
      <c r="O1704">
        <v>7353646</v>
      </c>
    </row>
    <row r="1705" spans="1:15" x14ac:dyDescent="0.25">
      <c r="A1705">
        <v>1704</v>
      </c>
      <c r="B1705">
        <v>25</v>
      </c>
      <c r="C1705">
        <v>34</v>
      </c>
      <c r="D1705">
        <v>0</v>
      </c>
      <c r="E1705">
        <v>8</v>
      </c>
      <c r="F1705">
        <v>0</v>
      </c>
      <c r="G1705">
        <v>0</v>
      </c>
      <c r="H1705">
        <v>0</v>
      </c>
      <c r="I1705">
        <v>461.21809039999999</v>
      </c>
      <c r="J1705">
        <v>6297127</v>
      </c>
      <c r="K1705">
        <v>6464280</v>
      </c>
      <c r="L1705">
        <v>6443357</v>
      </c>
      <c r="M1705">
        <v>9800448</v>
      </c>
      <c r="N1705">
        <v>10394988</v>
      </c>
      <c r="O1705">
        <v>8106097</v>
      </c>
    </row>
    <row r="1706" spans="1:15" x14ac:dyDescent="0.25">
      <c r="A1706">
        <v>1705</v>
      </c>
      <c r="B1706">
        <v>25</v>
      </c>
      <c r="C1706">
        <v>34</v>
      </c>
      <c r="D1706">
        <v>0</v>
      </c>
      <c r="E1706">
        <v>9</v>
      </c>
      <c r="F1706">
        <v>0</v>
      </c>
      <c r="G1706">
        <v>0</v>
      </c>
      <c r="H1706">
        <v>0</v>
      </c>
      <c r="I1706">
        <v>477.21300500000001</v>
      </c>
      <c r="J1706">
        <v>6923295</v>
      </c>
      <c r="K1706">
        <v>6211125</v>
      </c>
      <c r="L1706">
        <v>6635140</v>
      </c>
      <c r="M1706">
        <v>9251556</v>
      </c>
      <c r="N1706">
        <v>10128787</v>
      </c>
      <c r="O1706">
        <v>7852195</v>
      </c>
    </row>
    <row r="1707" spans="1:15" x14ac:dyDescent="0.25">
      <c r="A1707">
        <v>1706</v>
      </c>
      <c r="B1707">
        <v>25</v>
      </c>
      <c r="C1707">
        <v>34</v>
      </c>
      <c r="D1707">
        <v>0</v>
      </c>
      <c r="E1707">
        <v>10</v>
      </c>
      <c r="F1707">
        <v>0</v>
      </c>
      <c r="G1707">
        <v>0</v>
      </c>
      <c r="H1707">
        <v>0</v>
      </c>
      <c r="I1707">
        <v>493.20791960000003</v>
      </c>
      <c r="J1707">
        <v>5714405</v>
      </c>
      <c r="K1707">
        <v>5208874</v>
      </c>
      <c r="L1707">
        <v>5005872</v>
      </c>
      <c r="M1707">
        <v>7064896</v>
      </c>
      <c r="N1707">
        <v>7104449</v>
      </c>
      <c r="O1707">
        <v>6425599</v>
      </c>
    </row>
    <row r="1708" spans="1:15" x14ac:dyDescent="0.25">
      <c r="A1708">
        <v>1707</v>
      </c>
      <c r="B1708">
        <v>25</v>
      </c>
      <c r="C1708">
        <v>34</v>
      </c>
      <c r="D1708">
        <v>0</v>
      </c>
      <c r="E1708">
        <v>11</v>
      </c>
      <c r="F1708">
        <v>0</v>
      </c>
      <c r="G1708">
        <v>0</v>
      </c>
      <c r="H1708">
        <v>0</v>
      </c>
      <c r="I1708">
        <v>509.20283419999998</v>
      </c>
      <c r="J1708">
        <v>4266326</v>
      </c>
      <c r="K1708">
        <v>4564176</v>
      </c>
      <c r="L1708">
        <v>3559263</v>
      </c>
      <c r="M1708">
        <v>4602898</v>
      </c>
      <c r="N1708">
        <v>4688443</v>
      </c>
      <c r="O1708">
        <v>3677134</v>
      </c>
    </row>
    <row r="1709" spans="1:15" x14ac:dyDescent="0.25">
      <c r="A1709">
        <v>1708</v>
      </c>
      <c r="B1709">
        <v>25</v>
      </c>
      <c r="C1709">
        <v>34</v>
      </c>
      <c r="D1709">
        <v>0</v>
      </c>
      <c r="E1709">
        <v>12</v>
      </c>
      <c r="F1709">
        <v>0</v>
      </c>
      <c r="G1709">
        <v>0</v>
      </c>
      <c r="H1709">
        <v>0</v>
      </c>
      <c r="I1709">
        <v>525.1977488</v>
      </c>
      <c r="J1709">
        <v>5720152</v>
      </c>
      <c r="K1709">
        <v>5505540</v>
      </c>
      <c r="L1709">
        <v>6035730</v>
      </c>
      <c r="M1709">
        <v>3574124</v>
      </c>
      <c r="N1709">
        <v>3520342</v>
      </c>
      <c r="O1709">
        <v>2961771</v>
      </c>
    </row>
    <row r="1710" spans="1:15" x14ac:dyDescent="0.25">
      <c r="A1710">
        <v>1709</v>
      </c>
      <c r="B1710">
        <v>25</v>
      </c>
      <c r="C1710">
        <v>34</v>
      </c>
      <c r="D1710">
        <v>0</v>
      </c>
      <c r="E1710">
        <v>13</v>
      </c>
      <c r="F1710">
        <v>0</v>
      </c>
      <c r="G1710">
        <v>0</v>
      </c>
      <c r="H1710">
        <v>0</v>
      </c>
      <c r="I1710">
        <v>541.19266340000001</v>
      </c>
      <c r="J1710">
        <v>2045898</v>
      </c>
      <c r="K1710">
        <v>2037796</v>
      </c>
      <c r="L1710">
        <v>1614955</v>
      </c>
      <c r="M1710" t="s">
        <v>14</v>
      </c>
      <c r="N1710" t="s">
        <v>14</v>
      </c>
      <c r="O1710" t="s">
        <v>14</v>
      </c>
    </row>
    <row r="1711" spans="1:15" x14ac:dyDescent="0.25">
      <c r="A1711">
        <v>1710</v>
      </c>
      <c r="B1711">
        <v>25</v>
      </c>
      <c r="C1711">
        <v>34</v>
      </c>
      <c r="D1711">
        <v>0</v>
      </c>
      <c r="E1711">
        <v>24</v>
      </c>
      <c r="F1711">
        <v>0</v>
      </c>
      <c r="G1711">
        <v>0</v>
      </c>
      <c r="H1711">
        <v>0</v>
      </c>
      <c r="I1711">
        <v>717.13672399999996</v>
      </c>
      <c r="J1711" t="s">
        <v>14</v>
      </c>
      <c r="K1711" t="s">
        <v>14</v>
      </c>
      <c r="L1711" t="s">
        <v>14</v>
      </c>
      <c r="M1711">
        <v>2679018</v>
      </c>
      <c r="N1711">
        <v>1790843</v>
      </c>
      <c r="O1711">
        <v>1578760</v>
      </c>
    </row>
    <row r="1712" spans="1:15" x14ac:dyDescent="0.25">
      <c r="A1712">
        <v>1711</v>
      </c>
      <c r="B1712">
        <v>25</v>
      </c>
      <c r="C1712">
        <v>36</v>
      </c>
      <c r="D1712">
        <v>0</v>
      </c>
      <c r="E1712">
        <v>5</v>
      </c>
      <c r="F1712">
        <v>0</v>
      </c>
      <c r="G1712">
        <v>0</v>
      </c>
      <c r="H1712">
        <v>0</v>
      </c>
      <c r="I1712">
        <v>415.2489966</v>
      </c>
      <c r="J1712" t="s">
        <v>14</v>
      </c>
      <c r="K1712" t="s">
        <v>14</v>
      </c>
      <c r="L1712" t="s">
        <v>14</v>
      </c>
      <c r="M1712">
        <v>2543934</v>
      </c>
      <c r="N1712">
        <v>2580046</v>
      </c>
      <c r="O1712">
        <v>2090352</v>
      </c>
    </row>
    <row r="1713" spans="1:15" x14ac:dyDescent="0.25">
      <c r="A1713">
        <v>1712</v>
      </c>
      <c r="B1713">
        <v>25</v>
      </c>
      <c r="C1713">
        <v>36</v>
      </c>
      <c r="D1713">
        <v>0</v>
      </c>
      <c r="E1713">
        <v>6</v>
      </c>
      <c r="F1713">
        <v>0</v>
      </c>
      <c r="G1713">
        <v>0</v>
      </c>
      <c r="H1713">
        <v>0</v>
      </c>
      <c r="I1713">
        <v>431.24391120000001</v>
      </c>
      <c r="J1713">
        <v>2981935</v>
      </c>
      <c r="K1713">
        <v>3384705</v>
      </c>
      <c r="L1713">
        <v>2867797</v>
      </c>
      <c r="M1713">
        <v>4721406</v>
      </c>
      <c r="N1713">
        <v>5395300</v>
      </c>
      <c r="O1713">
        <v>4173565</v>
      </c>
    </row>
    <row r="1714" spans="1:15" x14ac:dyDescent="0.25">
      <c r="A1714">
        <v>1713</v>
      </c>
      <c r="B1714">
        <v>25</v>
      </c>
      <c r="C1714">
        <v>36</v>
      </c>
      <c r="D1714">
        <v>0</v>
      </c>
      <c r="E1714">
        <v>7</v>
      </c>
      <c r="F1714">
        <v>0</v>
      </c>
      <c r="G1714">
        <v>0</v>
      </c>
      <c r="H1714">
        <v>0</v>
      </c>
      <c r="I1714">
        <v>447.23882579999997</v>
      </c>
      <c r="J1714">
        <v>4360209</v>
      </c>
      <c r="K1714">
        <v>4932075</v>
      </c>
      <c r="L1714">
        <v>4509260</v>
      </c>
      <c r="M1714">
        <v>7517742</v>
      </c>
      <c r="N1714">
        <v>8334296</v>
      </c>
      <c r="O1714">
        <v>6764643</v>
      </c>
    </row>
    <row r="1715" spans="1:15" x14ac:dyDescent="0.25">
      <c r="A1715">
        <v>1714</v>
      </c>
      <c r="B1715">
        <v>25</v>
      </c>
      <c r="C1715">
        <v>36</v>
      </c>
      <c r="D1715">
        <v>0</v>
      </c>
      <c r="E1715">
        <v>8</v>
      </c>
      <c r="F1715">
        <v>0</v>
      </c>
      <c r="G1715">
        <v>0</v>
      </c>
      <c r="H1715">
        <v>0</v>
      </c>
      <c r="I1715">
        <v>463.23374039999999</v>
      </c>
      <c r="J1715">
        <v>6116765</v>
      </c>
      <c r="K1715">
        <v>6216407</v>
      </c>
      <c r="L1715">
        <v>5732565</v>
      </c>
      <c r="M1715">
        <v>9800392</v>
      </c>
      <c r="N1715">
        <v>9776453</v>
      </c>
      <c r="O1715">
        <v>8947763</v>
      </c>
    </row>
    <row r="1716" spans="1:15" x14ac:dyDescent="0.25">
      <c r="A1716">
        <v>1715</v>
      </c>
      <c r="B1716">
        <v>25</v>
      </c>
      <c r="C1716">
        <v>36</v>
      </c>
      <c r="D1716">
        <v>0</v>
      </c>
      <c r="E1716">
        <v>9</v>
      </c>
      <c r="F1716">
        <v>0</v>
      </c>
      <c r="G1716">
        <v>0</v>
      </c>
      <c r="H1716">
        <v>0</v>
      </c>
      <c r="I1716">
        <v>479.228655</v>
      </c>
      <c r="J1716">
        <v>5889070</v>
      </c>
      <c r="K1716">
        <v>5645888</v>
      </c>
      <c r="L1716">
        <v>5665371</v>
      </c>
      <c r="M1716">
        <v>9374488</v>
      </c>
      <c r="N1716">
        <v>10061254</v>
      </c>
      <c r="O1716">
        <v>8265969</v>
      </c>
    </row>
    <row r="1717" spans="1:15" x14ac:dyDescent="0.25">
      <c r="A1717">
        <v>1716</v>
      </c>
      <c r="B1717">
        <v>25</v>
      </c>
      <c r="C1717">
        <v>36</v>
      </c>
      <c r="D1717">
        <v>0</v>
      </c>
      <c r="E1717">
        <v>10</v>
      </c>
      <c r="F1717">
        <v>0</v>
      </c>
      <c r="G1717">
        <v>0</v>
      </c>
      <c r="H1717">
        <v>0</v>
      </c>
      <c r="I1717">
        <v>495.22356960000002</v>
      </c>
      <c r="J1717">
        <v>4975176</v>
      </c>
      <c r="K1717">
        <v>4568924</v>
      </c>
      <c r="L1717">
        <v>4527686</v>
      </c>
      <c r="M1717">
        <v>7015839</v>
      </c>
      <c r="N1717">
        <v>6936598</v>
      </c>
      <c r="O1717">
        <v>5577858</v>
      </c>
    </row>
    <row r="1718" spans="1:15" x14ac:dyDescent="0.25">
      <c r="A1718">
        <v>1717</v>
      </c>
      <c r="B1718">
        <v>25</v>
      </c>
      <c r="C1718">
        <v>36</v>
      </c>
      <c r="D1718">
        <v>0</v>
      </c>
      <c r="E1718">
        <v>11</v>
      </c>
      <c r="F1718">
        <v>0</v>
      </c>
      <c r="G1718">
        <v>0</v>
      </c>
      <c r="H1718">
        <v>0</v>
      </c>
      <c r="I1718">
        <v>511.21848419999998</v>
      </c>
      <c r="J1718">
        <v>4032967</v>
      </c>
      <c r="K1718">
        <v>3409155</v>
      </c>
      <c r="L1718">
        <v>3577748</v>
      </c>
      <c r="M1718">
        <v>4688987</v>
      </c>
      <c r="N1718">
        <v>4489851</v>
      </c>
      <c r="O1718">
        <v>4351021</v>
      </c>
    </row>
    <row r="1719" spans="1:15" x14ac:dyDescent="0.25">
      <c r="A1719">
        <v>1718</v>
      </c>
      <c r="B1719">
        <v>25</v>
      </c>
      <c r="C1719">
        <v>36</v>
      </c>
      <c r="D1719">
        <v>0</v>
      </c>
      <c r="E1719">
        <v>12</v>
      </c>
      <c r="F1719">
        <v>0</v>
      </c>
      <c r="G1719">
        <v>0</v>
      </c>
      <c r="H1719">
        <v>0</v>
      </c>
      <c r="I1719">
        <v>527.21339880000005</v>
      </c>
      <c r="J1719">
        <v>2263198</v>
      </c>
      <c r="K1719">
        <v>2417176</v>
      </c>
      <c r="L1719">
        <v>2355527</v>
      </c>
      <c r="M1719">
        <v>2564977</v>
      </c>
      <c r="N1719">
        <v>2625364</v>
      </c>
      <c r="O1719">
        <v>2467685</v>
      </c>
    </row>
    <row r="1720" spans="1:15" x14ac:dyDescent="0.25">
      <c r="A1720">
        <v>1719</v>
      </c>
      <c r="B1720">
        <v>25</v>
      </c>
      <c r="C1720">
        <v>38</v>
      </c>
      <c r="D1720">
        <v>0</v>
      </c>
      <c r="E1720">
        <v>6</v>
      </c>
      <c r="F1720">
        <v>0</v>
      </c>
      <c r="G1720">
        <v>0</v>
      </c>
      <c r="H1720">
        <v>0</v>
      </c>
      <c r="I1720">
        <v>433.25956120000001</v>
      </c>
      <c r="J1720">
        <v>2163010</v>
      </c>
      <c r="K1720">
        <v>2316578</v>
      </c>
      <c r="L1720">
        <v>1811884</v>
      </c>
      <c r="M1720">
        <v>3617394</v>
      </c>
      <c r="N1720">
        <v>4469508</v>
      </c>
      <c r="O1720">
        <v>3897903</v>
      </c>
    </row>
    <row r="1721" spans="1:15" x14ac:dyDescent="0.25">
      <c r="A1721">
        <v>1720</v>
      </c>
      <c r="B1721">
        <v>25</v>
      </c>
      <c r="C1721">
        <v>38</v>
      </c>
      <c r="D1721">
        <v>0</v>
      </c>
      <c r="E1721">
        <v>7</v>
      </c>
      <c r="F1721">
        <v>0</v>
      </c>
      <c r="G1721">
        <v>0</v>
      </c>
      <c r="H1721">
        <v>0</v>
      </c>
      <c r="I1721">
        <v>449.25447580000002</v>
      </c>
      <c r="J1721">
        <v>3279628</v>
      </c>
      <c r="K1721">
        <v>3642736</v>
      </c>
      <c r="L1721">
        <v>3116416</v>
      </c>
      <c r="M1721">
        <v>6398359</v>
      </c>
      <c r="N1721">
        <v>6909796</v>
      </c>
      <c r="O1721">
        <v>5648289</v>
      </c>
    </row>
    <row r="1722" spans="1:15" x14ac:dyDescent="0.25">
      <c r="A1722">
        <v>1721</v>
      </c>
      <c r="B1722">
        <v>25</v>
      </c>
      <c r="C1722">
        <v>38</v>
      </c>
      <c r="D1722">
        <v>0</v>
      </c>
      <c r="E1722">
        <v>8</v>
      </c>
      <c r="F1722">
        <v>0</v>
      </c>
      <c r="G1722">
        <v>0</v>
      </c>
      <c r="H1722">
        <v>0</v>
      </c>
      <c r="I1722">
        <v>465.24939039999998</v>
      </c>
      <c r="J1722">
        <v>4575530</v>
      </c>
      <c r="K1722">
        <v>4908706</v>
      </c>
      <c r="L1722">
        <v>4293723</v>
      </c>
      <c r="M1722">
        <v>8293026</v>
      </c>
      <c r="N1722">
        <v>8461613</v>
      </c>
      <c r="O1722">
        <v>6989835</v>
      </c>
    </row>
    <row r="1723" spans="1:15" x14ac:dyDescent="0.25">
      <c r="A1723">
        <v>1722</v>
      </c>
      <c r="B1723">
        <v>25</v>
      </c>
      <c r="C1723">
        <v>38</v>
      </c>
      <c r="D1723">
        <v>0</v>
      </c>
      <c r="E1723">
        <v>9</v>
      </c>
      <c r="F1723">
        <v>0</v>
      </c>
      <c r="G1723">
        <v>0</v>
      </c>
      <c r="H1723">
        <v>0</v>
      </c>
      <c r="I1723">
        <v>481.244305</v>
      </c>
      <c r="J1723">
        <v>5088331</v>
      </c>
      <c r="K1723">
        <v>4928082</v>
      </c>
      <c r="L1723">
        <v>4683324</v>
      </c>
      <c r="M1723">
        <v>8328021</v>
      </c>
      <c r="N1723">
        <v>8603136</v>
      </c>
      <c r="O1723">
        <v>7059786</v>
      </c>
    </row>
    <row r="1724" spans="1:15" x14ac:dyDescent="0.25">
      <c r="A1724">
        <v>1723</v>
      </c>
      <c r="B1724">
        <v>25</v>
      </c>
      <c r="C1724">
        <v>38</v>
      </c>
      <c r="D1724">
        <v>0</v>
      </c>
      <c r="E1724">
        <v>10</v>
      </c>
      <c r="F1724">
        <v>0</v>
      </c>
      <c r="G1724">
        <v>0</v>
      </c>
      <c r="H1724">
        <v>0</v>
      </c>
      <c r="I1724">
        <v>497.23921960000001</v>
      </c>
      <c r="J1724">
        <v>4046513</v>
      </c>
      <c r="K1724">
        <v>4119440</v>
      </c>
      <c r="L1724">
        <v>3644002</v>
      </c>
      <c r="M1724">
        <v>6534655</v>
      </c>
      <c r="N1724">
        <v>7178347</v>
      </c>
      <c r="O1724">
        <v>5184774</v>
      </c>
    </row>
    <row r="1725" spans="1:15" x14ac:dyDescent="0.25">
      <c r="A1725">
        <v>1724</v>
      </c>
      <c r="B1725">
        <v>25</v>
      </c>
      <c r="C1725">
        <v>38</v>
      </c>
      <c r="D1725">
        <v>0</v>
      </c>
      <c r="E1725">
        <v>11</v>
      </c>
      <c r="F1725">
        <v>0</v>
      </c>
      <c r="G1725">
        <v>0</v>
      </c>
      <c r="H1725">
        <v>0</v>
      </c>
      <c r="I1725">
        <v>513.23413419999997</v>
      </c>
      <c r="J1725">
        <v>2626614</v>
      </c>
      <c r="K1725">
        <v>2515763</v>
      </c>
      <c r="L1725">
        <v>2742218</v>
      </c>
      <c r="M1725">
        <v>4452510</v>
      </c>
      <c r="N1725">
        <v>4322995</v>
      </c>
      <c r="O1725">
        <v>3380355</v>
      </c>
    </row>
    <row r="1726" spans="1:15" x14ac:dyDescent="0.25">
      <c r="A1726">
        <v>1725</v>
      </c>
      <c r="B1726">
        <v>25</v>
      </c>
      <c r="C1726">
        <v>38</v>
      </c>
      <c r="D1726">
        <v>0</v>
      </c>
      <c r="E1726">
        <v>12</v>
      </c>
      <c r="F1726">
        <v>0</v>
      </c>
      <c r="G1726">
        <v>0</v>
      </c>
      <c r="H1726">
        <v>0</v>
      </c>
      <c r="I1726">
        <v>529.22904879999999</v>
      </c>
      <c r="J1726">
        <v>1805534</v>
      </c>
      <c r="K1726">
        <v>1886760</v>
      </c>
      <c r="L1726">
        <v>1819513</v>
      </c>
      <c r="M1726">
        <v>2826607</v>
      </c>
      <c r="N1726">
        <v>2811722</v>
      </c>
      <c r="O1726">
        <v>1991508</v>
      </c>
    </row>
    <row r="1727" spans="1:15" x14ac:dyDescent="0.25">
      <c r="A1727">
        <v>1726</v>
      </c>
      <c r="B1727">
        <v>25</v>
      </c>
      <c r="C1727">
        <v>40</v>
      </c>
      <c r="D1727">
        <v>0</v>
      </c>
      <c r="E1727">
        <v>6</v>
      </c>
      <c r="F1727">
        <v>0</v>
      </c>
      <c r="G1727">
        <v>0</v>
      </c>
      <c r="H1727">
        <v>0</v>
      </c>
      <c r="I1727">
        <v>435.2752112</v>
      </c>
      <c r="J1727" t="s">
        <v>14</v>
      </c>
      <c r="K1727" t="s">
        <v>14</v>
      </c>
      <c r="L1727" t="s">
        <v>14</v>
      </c>
      <c r="M1727">
        <v>2400221</v>
      </c>
      <c r="N1727">
        <v>2833050</v>
      </c>
      <c r="O1727">
        <v>2309465</v>
      </c>
    </row>
    <row r="1728" spans="1:15" x14ac:dyDescent="0.25">
      <c r="A1728">
        <v>1727</v>
      </c>
      <c r="B1728">
        <v>25</v>
      </c>
      <c r="C1728">
        <v>40</v>
      </c>
      <c r="D1728">
        <v>0</v>
      </c>
      <c r="E1728">
        <v>7</v>
      </c>
      <c r="F1728">
        <v>0</v>
      </c>
      <c r="G1728">
        <v>0</v>
      </c>
      <c r="H1728">
        <v>0</v>
      </c>
      <c r="I1728">
        <v>451.27012580000002</v>
      </c>
      <c r="J1728">
        <v>1789457</v>
      </c>
      <c r="K1728">
        <v>2146040</v>
      </c>
      <c r="L1728">
        <v>2067128</v>
      </c>
      <c r="M1728">
        <v>4003081</v>
      </c>
      <c r="N1728">
        <v>4706038</v>
      </c>
      <c r="O1728">
        <v>3438316</v>
      </c>
    </row>
    <row r="1729" spans="1:15" x14ac:dyDescent="0.25">
      <c r="A1729">
        <v>1728</v>
      </c>
      <c r="B1729">
        <v>25</v>
      </c>
      <c r="C1729">
        <v>40</v>
      </c>
      <c r="D1729">
        <v>0</v>
      </c>
      <c r="E1729">
        <v>8</v>
      </c>
      <c r="F1729">
        <v>0</v>
      </c>
      <c r="G1729">
        <v>0</v>
      </c>
      <c r="H1729">
        <v>0</v>
      </c>
      <c r="I1729">
        <v>467.26504039999998</v>
      </c>
      <c r="J1729">
        <v>3669197</v>
      </c>
      <c r="K1729">
        <v>3052152</v>
      </c>
      <c r="L1729">
        <v>3110381</v>
      </c>
      <c r="M1729">
        <v>5516939</v>
      </c>
      <c r="N1729">
        <v>6016290</v>
      </c>
      <c r="O1729">
        <v>4985848</v>
      </c>
    </row>
    <row r="1730" spans="1:15" x14ac:dyDescent="0.25">
      <c r="A1730">
        <v>1729</v>
      </c>
      <c r="B1730">
        <v>25</v>
      </c>
      <c r="C1730">
        <v>40</v>
      </c>
      <c r="D1730">
        <v>0</v>
      </c>
      <c r="E1730">
        <v>9</v>
      </c>
      <c r="F1730">
        <v>0</v>
      </c>
      <c r="G1730">
        <v>0</v>
      </c>
      <c r="H1730">
        <v>0</v>
      </c>
      <c r="I1730">
        <v>483.25995499999999</v>
      </c>
      <c r="J1730">
        <v>3702902</v>
      </c>
      <c r="K1730">
        <v>3163242</v>
      </c>
      <c r="L1730">
        <v>3405350</v>
      </c>
      <c r="M1730">
        <v>6624154</v>
      </c>
      <c r="N1730">
        <v>6522433</v>
      </c>
      <c r="O1730">
        <v>5657006</v>
      </c>
    </row>
    <row r="1731" spans="1:15" x14ac:dyDescent="0.25">
      <c r="A1731">
        <v>1730</v>
      </c>
      <c r="B1731">
        <v>25</v>
      </c>
      <c r="C1731">
        <v>40</v>
      </c>
      <c r="D1731">
        <v>0</v>
      </c>
      <c r="E1731">
        <v>10</v>
      </c>
      <c r="F1731">
        <v>0</v>
      </c>
      <c r="G1731">
        <v>0</v>
      </c>
      <c r="H1731">
        <v>0</v>
      </c>
      <c r="I1731">
        <v>499.25486960000001</v>
      </c>
      <c r="J1731">
        <v>2807582</v>
      </c>
      <c r="K1731">
        <v>2885573</v>
      </c>
      <c r="L1731">
        <v>2607235</v>
      </c>
      <c r="M1731">
        <v>5171807</v>
      </c>
      <c r="N1731">
        <v>5466304</v>
      </c>
      <c r="O1731">
        <v>4178312</v>
      </c>
    </row>
    <row r="1732" spans="1:15" x14ac:dyDescent="0.25">
      <c r="A1732">
        <v>1731</v>
      </c>
      <c r="B1732">
        <v>25</v>
      </c>
      <c r="C1732">
        <v>40</v>
      </c>
      <c r="D1732">
        <v>0</v>
      </c>
      <c r="E1732">
        <v>11</v>
      </c>
      <c r="F1732">
        <v>0</v>
      </c>
      <c r="G1732">
        <v>0</v>
      </c>
      <c r="H1732">
        <v>0</v>
      </c>
      <c r="I1732">
        <v>515.24978420000002</v>
      </c>
      <c r="J1732">
        <v>2311840</v>
      </c>
      <c r="K1732">
        <v>2176864</v>
      </c>
      <c r="L1732">
        <v>1619970</v>
      </c>
      <c r="M1732">
        <v>4318424</v>
      </c>
      <c r="N1732">
        <v>4657892</v>
      </c>
      <c r="O1732">
        <v>3793099</v>
      </c>
    </row>
    <row r="1733" spans="1:15" x14ac:dyDescent="0.25">
      <c r="A1733">
        <v>1732</v>
      </c>
      <c r="B1733">
        <v>25</v>
      </c>
      <c r="C1733">
        <v>40</v>
      </c>
      <c r="D1733">
        <v>0</v>
      </c>
      <c r="E1733">
        <v>12</v>
      </c>
      <c r="F1733">
        <v>0</v>
      </c>
      <c r="G1733">
        <v>0</v>
      </c>
      <c r="H1733">
        <v>0</v>
      </c>
      <c r="I1733">
        <v>531.24469880000004</v>
      </c>
      <c r="J1733" t="s">
        <v>14</v>
      </c>
      <c r="K1733" t="s">
        <v>14</v>
      </c>
      <c r="L1733" t="s">
        <v>14</v>
      </c>
      <c r="M1733">
        <v>3180390</v>
      </c>
      <c r="N1733">
        <v>3667768</v>
      </c>
      <c r="O1733">
        <v>3062072</v>
      </c>
    </row>
    <row r="1734" spans="1:15" x14ac:dyDescent="0.25">
      <c r="A1734">
        <v>1733</v>
      </c>
      <c r="B1734">
        <v>25</v>
      </c>
      <c r="C1734">
        <v>40</v>
      </c>
      <c r="D1734">
        <v>0</v>
      </c>
      <c r="E1734">
        <v>20</v>
      </c>
      <c r="F1734">
        <v>0</v>
      </c>
      <c r="G1734">
        <v>0</v>
      </c>
      <c r="H1734">
        <v>0</v>
      </c>
      <c r="I1734">
        <v>659.20401560000005</v>
      </c>
      <c r="J1734">
        <v>3622320</v>
      </c>
      <c r="K1734">
        <v>3145966</v>
      </c>
      <c r="L1734">
        <v>3138239</v>
      </c>
      <c r="M1734">
        <v>2820430</v>
      </c>
      <c r="N1734">
        <v>2322815</v>
      </c>
      <c r="O1734">
        <v>1882034</v>
      </c>
    </row>
    <row r="1735" spans="1:15" x14ac:dyDescent="0.25">
      <c r="A1735">
        <v>1734</v>
      </c>
      <c r="B1735">
        <v>25</v>
      </c>
      <c r="C1735">
        <v>42</v>
      </c>
      <c r="D1735">
        <v>0</v>
      </c>
      <c r="E1735">
        <v>7</v>
      </c>
      <c r="F1735">
        <v>0</v>
      </c>
      <c r="G1735">
        <v>0</v>
      </c>
      <c r="H1735">
        <v>0</v>
      </c>
      <c r="I1735">
        <v>453.28577580000001</v>
      </c>
      <c r="J1735" t="s">
        <v>14</v>
      </c>
      <c r="K1735" t="s">
        <v>14</v>
      </c>
      <c r="L1735" t="s">
        <v>14</v>
      </c>
      <c r="M1735">
        <v>2130052</v>
      </c>
      <c r="N1735">
        <v>2202768</v>
      </c>
      <c r="O1735">
        <v>2332742</v>
      </c>
    </row>
    <row r="1736" spans="1:15" x14ac:dyDescent="0.25">
      <c r="A1736">
        <v>1735</v>
      </c>
      <c r="B1736">
        <v>25</v>
      </c>
      <c r="C1736">
        <v>42</v>
      </c>
      <c r="D1736">
        <v>0</v>
      </c>
      <c r="E1736">
        <v>8</v>
      </c>
      <c r="F1736">
        <v>0</v>
      </c>
      <c r="G1736">
        <v>0</v>
      </c>
      <c r="H1736">
        <v>0</v>
      </c>
      <c r="I1736">
        <v>469.28069040000003</v>
      </c>
      <c r="J1736">
        <v>1980037</v>
      </c>
      <c r="K1736">
        <v>1750104</v>
      </c>
      <c r="L1736">
        <v>1950349</v>
      </c>
      <c r="M1736">
        <v>3025539</v>
      </c>
      <c r="N1736">
        <v>3591460</v>
      </c>
      <c r="O1736">
        <v>2889721</v>
      </c>
    </row>
    <row r="1737" spans="1:15" x14ac:dyDescent="0.25">
      <c r="A1737">
        <v>1736</v>
      </c>
      <c r="B1737">
        <v>25</v>
      </c>
      <c r="C1737">
        <v>42</v>
      </c>
      <c r="D1737">
        <v>0</v>
      </c>
      <c r="E1737">
        <v>9</v>
      </c>
      <c r="F1737">
        <v>0</v>
      </c>
      <c r="G1737">
        <v>0</v>
      </c>
      <c r="H1737">
        <v>0</v>
      </c>
      <c r="I1737">
        <v>485.27560499999998</v>
      </c>
      <c r="J1737">
        <v>2524333</v>
      </c>
      <c r="K1737">
        <v>2160520</v>
      </c>
      <c r="L1737">
        <v>2079769</v>
      </c>
      <c r="M1737">
        <v>3846118</v>
      </c>
      <c r="N1737">
        <v>4228743</v>
      </c>
      <c r="O1737">
        <v>3700251</v>
      </c>
    </row>
    <row r="1738" spans="1:15" x14ac:dyDescent="0.25">
      <c r="A1738">
        <v>1737</v>
      </c>
      <c r="B1738">
        <v>25</v>
      </c>
      <c r="C1738">
        <v>42</v>
      </c>
      <c r="D1738">
        <v>0</v>
      </c>
      <c r="E1738">
        <v>10</v>
      </c>
      <c r="F1738">
        <v>0</v>
      </c>
      <c r="G1738">
        <v>0</v>
      </c>
      <c r="H1738">
        <v>0</v>
      </c>
      <c r="I1738">
        <v>501.2705196</v>
      </c>
      <c r="J1738" t="s">
        <v>14</v>
      </c>
      <c r="K1738" t="s">
        <v>14</v>
      </c>
      <c r="L1738" t="s">
        <v>14</v>
      </c>
      <c r="M1738">
        <v>5034685</v>
      </c>
      <c r="N1738">
        <v>4861203</v>
      </c>
      <c r="O1738">
        <v>4166152</v>
      </c>
    </row>
    <row r="1739" spans="1:15" x14ac:dyDescent="0.25">
      <c r="A1739">
        <v>1738</v>
      </c>
      <c r="B1739">
        <v>25</v>
      </c>
      <c r="C1739">
        <v>42</v>
      </c>
      <c r="D1739">
        <v>0</v>
      </c>
      <c r="E1739">
        <v>11</v>
      </c>
      <c r="F1739">
        <v>0</v>
      </c>
      <c r="G1739">
        <v>0</v>
      </c>
      <c r="H1739">
        <v>0</v>
      </c>
      <c r="I1739">
        <v>517.26543419999996</v>
      </c>
      <c r="J1739">
        <v>2639110</v>
      </c>
      <c r="K1739">
        <v>2235274</v>
      </c>
      <c r="L1739">
        <v>2111546</v>
      </c>
      <c r="M1739">
        <v>7164168</v>
      </c>
      <c r="N1739">
        <v>6677261</v>
      </c>
      <c r="O1739">
        <v>6454535</v>
      </c>
    </row>
    <row r="1740" spans="1:15" x14ac:dyDescent="0.25">
      <c r="A1740">
        <v>1739</v>
      </c>
      <c r="B1740">
        <v>25</v>
      </c>
      <c r="C1740">
        <v>42</v>
      </c>
      <c r="D1740">
        <v>0</v>
      </c>
      <c r="E1740">
        <v>12</v>
      </c>
      <c r="F1740">
        <v>0</v>
      </c>
      <c r="G1740">
        <v>0</v>
      </c>
      <c r="H1740">
        <v>0</v>
      </c>
      <c r="I1740">
        <v>533.26034879999997</v>
      </c>
      <c r="J1740" t="s">
        <v>14</v>
      </c>
      <c r="K1740" t="s">
        <v>14</v>
      </c>
      <c r="L1740" t="s">
        <v>14</v>
      </c>
      <c r="M1740">
        <v>4475223</v>
      </c>
      <c r="N1740">
        <v>3739422</v>
      </c>
      <c r="O1740">
        <v>3349778</v>
      </c>
    </row>
    <row r="1741" spans="1:15" x14ac:dyDescent="0.25">
      <c r="A1741">
        <v>1740</v>
      </c>
      <c r="B1741">
        <v>25</v>
      </c>
      <c r="C1741">
        <v>42</v>
      </c>
      <c r="D1741">
        <v>0</v>
      </c>
      <c r="E1741">
        <v>19</v>
      </c>
      <c r="F1741">
        <v>0</v>
      </c>
      <c r="G1741">
        <v>0</v>
      </c>
      <c r="H1741">
        <v>0</v>
      </c>
      <c r="I1741">
        <v>645.22475099999997</v>
      </c>
      <c r="J1741" t="s">
        <v>14</v>
      </c>
      <c r="K1741" t="s">
        <v>14</v>
      </c>
      <c r="L1741" t="s">
        <v>14</v>
      </c>
      <c r="M1741">
        <v>1660032</v>
      </c>
      <c r="N1741">
        <v>1642896</v>
      </c>
      <c r="O1741">
        <v>1458583</v>
      </c>
    </row>
    <row r="1742" spans="1:15" x14ac:dyDescent="0.25">
      <c r="A1742">
        <v>1741</v>
      </c>
      <c r="B1742">
        <v>25</v>
      </c>
      <c r="C1742">
        <v>42</v>
      </c>
      <c r="D1742">
        <v>0</v>
      </c>
      <c r="E1742">
        <v>21</v>
      </c>
      <c r="F1742">
        <v>0</v>
      </c>
      <c r="G1742">
        <v>0</v>
      </c>
      <c r="H1742">
        <v>0</v>
      </c>
      <c r="I1742">
        <v>677.2145802</v>
      </c>
      <c r="J1742">
        <v>4656624</v>
      </c>
      <c r="K1742">
        <v>4721182</v>
      </c>
      <c r="L1742">
        <v>3312657</v>
      </c>
      <c r="M1742">
        <v>3276676</v>
      </c>
      <c r="N1742">
        <v>3055223</v>
      </c>
      <c r="O1742">
        <v>2030702</v>
      </c>
    </row>
    <row r="1743" spans="1:15" x14ac:dyDescent="0.25">
      <c r="A1743">
        <v>1742</v>
      </c>
      <c r="B1743">
        <v>25</v>
      </c>
      <c r="C1743">
        <v>44</v>
      </c>
      <c r="D1743">
        <v>0</v>
      </c>
      <c r="E1743">
        <v>9</v>
      </c>
      <c r="F1743">
        <v>0</v>
      </c>
      <c r="G1743">
        <v>0</v>
      </c>
      <c r="H1743">
        <v>0</v>
      </c>
      <c r="I1743">
        <v>487.29125499999998</v>
      </c>
      <c r="J1743">
        <v>2987247</v>
      </c>
      <c r="K1743">
        <v>2250411</v>
      </c>
      <c r="L1743">
        <v>1969684</v>
      </c>
      <c r="M1743">
        <v>3659832</v>
      </c>
      <c r="N1743">
        <v>4310738</v>
      </c>
      <c r="O1743">
        <v>3164815</v>
      </c>
    </row>
    <row r="1744" spans="1:15" x14ac:dyDescent="0.25">
      <c r="A1744">
        <v>1743</v>
      </c>
      <c r="B1744">
        <v>25</v>
      </c>
      <c r="C1744">
        <v>44</v>
      </c>
      <c r="D1744">
        <v>0</v>
      </c>
      <c r="E1744">
        <v>10</v>
      </c>
      <c r="F1744">
        <v>0</v>
      </c>
      <c r="G1744">
        <v>0</v>
      </c>
      <c r="H1744">
        <v>0</v>
      </c>
      <c r="I1744">
        <v>503.28616959999999</v>
      </c>
      <c r="J1744">
        <v>2004481</v>
      </c>
      <c r="K1744">
        <v>2547763</v>
      </c>
      <c r="L1744">
        <v>1778898</v>
      </c>
      <c r="M1744">
        <v>4053786</v>
      </c>
      <c r="N1744">
        <v>5206372</v>
      </c>
      <c r="O1744">
        <v>3640964</v>
      </c>
    </row>
    <row r="1745" spans="1:15" x14ac:dyDescent="0.25">
      <c r="A1745">
        <v>1744</v>
      </c>
      <c r="B1745">
        <v>25</v>
      </c>
      <c r="C1745">
        <v>44</v>
      </c>
      <c r="D1745">
        <v>0</v>
      </c>
      <c r="E1745">
        <v>11</v>
      </c>
      <c r="F1745">
        <v>0</v>
      </c>
      <c r="G1745">
        <v>0</v>
      </c>
      <c r="H1745">
        <v>0</v>
      </c>
      <c r="I1745">
        <v>519.28108420000001</v>
      </c>
      <c r="J1745" t="s">
        <v>14</v>
      </c>
      <c r="K1745" t="s">
        <v>14</v>
      </c>
      <c r="L1745" t="s">
        <v>14</v>
      </c>
      <c r="M1745">
        <v>5988655</v>
      </c>
      <c r="N1745">
        <v>6540076</v>
      </c>
      <c r="O1745">
        <v>4895028</v>
      </c>
    </row>
    <row r="1746" spans="1:15" x14ac:dyDescent="0.25">
      <c r="A1746">
        <v>1745</v>
      </c>
      <c r="B1746">
        <v>25</v>
      </c>
      <c r="C1746">
        <v>44</v>
      </c>
      <c r="D1746">
        <v>0</v>
      </c>
      <c r="E1746">
        <v>12</v>
      </c>
      <c r="F1746">
        <v>0</v>
      </c>
      <c r="G1746">
        <v>0</v>
      </c>
      <c r="H1746">
        <v>0</v>
      </c>
      <c r="I1746">
        <v>535.27599880000002</v>
      </c>
      <c r="J1746" t="s">
        <v>14</v>
      </c>
      <c r="K1746" t="s">
        <v>14</v>
      </c>
      <c r="L1746" t="s">
        <v>14</v>
      </c>
      <c r="M1746">
        <v>2527556</v>
      </c>
      <c r="N1746">
        <v>3000061</v>
      </c>
      <c r="O1746">
        <v>1967842</v>
      </c>
    </row>
    <row r="1747" spans="1:15" x14ac:dyDescent="0.25">
      <c r="A1747">
        <v>1746</v>
      </c>
      <c r="B1747">
        <v>25</v>
      </c>
      <c r="C1747">
        <v>46</v>
      </c>
      <c r="D1747">
        <v>0</v>
      </c>
      <c r="E1747">
        <v>10</v>
      </c>
      <c r="F1747">
        <v>0</v>
      </c>
      <c r="G1747">
        <v>0</v>
      </c>
      <c r="H1747">
        <v>0</v>
      </c>
      <c r="I1747">
        <v>505.30181959999999</v>
      </c>
      <c r="J1747" t="s">
        <v>14</v>
      </c>
      <c r="K1747" t="s">
        <v>14</v>
      </c>
      <c r="L1747" t="s">
        <v>14</v>
      </c>
      <c r="M1747">
        <v>1863027</v>
      </c>
      <c r="N1747">
        <v>1955761</v>
      </c>
      <c r="O1747">
        <v>1678075</v>
      </c>
    </row>
    <row r="1748" spans="1:15" x14ac:dyDescent="0.25">
      <c r="A1748">
        <v>1747</v>
      </c>
      <c r="B1748">
        <v>25</v>
      </c>
      <c r="C1748">
        <v>50</v>
      </c>
      <c r="D1748">
        <v>0</v>
      </c>
      <c r="E1748">
        <v>2</v>
      </c>
      <c r="F1748">
        <v>0</v>
      </c>
      <c r="G1748">
        <v>0</v>
      </c>
      <c r="H1748">
        <v>0</v>
      </c>
      <c r="I1748">
        <v>381.37380280000002</v>
      </c>
      <c r="J1748">
        <v>3467929</v>
      </c>
      <c r="K1748">
        <v>3074927</v>
      </c>
      <c r="L1748">
        <v>2476733</v>
      </c>
      <c r="M1748" t="s">
        <v>14</v>
      </c>
      <c r="N1748" t="s">
        <v>14</v>
      </c>
      <c r="O1748" t="s">
        <v>14</v>
      </c>
    </row>
    <row r="1749" spans="1:15" x14ac:dyDescent="0.25">
      <c r="A1749">
        <v>1748</v>
      </c>
      <c r="B1749">
        <v>26</v>
      </c>
      <c r="C1749">
        <v>20</v>
      </c>
      <c r="D1749">
        <v>0</v>
      </c>
      <c r="E1749">
        <v>14</v>
      </c>
      <c r="F1749">
        <v>0</v>
      </c>
      <c r="G1749">
        <v>0</v>
      </c>
      <c r="H1749">
        <v>0</v>
      </c>
      <c r="I1749">
        <v>555.07802800000002</v>
      </c>
      <c r="J1749">
        <v>1708953</v>
      </c>
      <c r="K1749">
        <v>1841220</v>
      </c>
      <c r="L1749">
        <v>1618619</v>
      </c>
      <c r="M1749" t="s">
        <v>14</v>
      </c>
      <c r="N1749" t="s">
        <v>14</v>
      </c>
      <c r="O1749" t="s">
        <v>14</v>
      </c>
    </row>
    <row r="1750" spans="1:15" x14ac:dyDescent="0.25">
      <c r="A1750">
        <v>1749</v>
      </c>
      <c r="B1750">
        <v>26</v>
      </c>
      <c r="C1750">
        <v>22</v>
      </c>
      <c r="D1750">
        <v>0</v>
      </c>
      <c r="E1750">
        <v>12</v>
      </c>
      <c r="F1750">
        <v>0</v>
      </c>
      <c r="G1750">
        <v>0</v>
      </c>
      <c r="H1750">
        <v>0</v>
      </c>
      <c r="I1750">
        <v>525.10384880000004</v>
      </c>
      <c r="J1750">
        <v>2664533</v>
      </c>
      <c r="K1750">
        <v>2029571</v>
      </c>
      <c r="L1750">
        <v>2108176</v>
      </c>
      <c r="M1750" t="s">
        <v>14</v>
      </c>
      <c r="N1750" t="s">
        <v>14</v>
      </c>
      <c r="O1750" t="s">
        <v>14</v>
      </c>
    </row>
    <row r="1751" spans="1:15" x14ac:dyDescent="0.25">
      <c r="A1751">
        <v>1750</v>
      </c>
      <c r="B1751">
        <v>26</v>
      </c>
      <c r="C1751">
        <v>22</v>
      </c>
      <c r="D1751">
        <v>0</v>
      </c>
      <c r="E1751">
        <v>13</v>
      </c>
      <c r="F1751">
        <v>0</v>
      </c>
      <c r="G1751">
        <v>0</v>
      </c>
      <c r="H1751">
        <v>0</v>
      </c>
      <c r="I1751">
        <v>541.09876340000005</v>
      </c>
      <c r="J1751">
        <v>2176969</v>
      </c>
      <c r="K1751">
        <v>1672741</v>
      </c>
      <c r="L1751">
        <v>1771114</v>
      </c>
      <c r="M1751" t="s">
        <v>14</v>
      </c>
      <c r="N1751" t="s">
        <v>14</v>
      </c>
      <c r="O1751" t="s">
        <v>14</v>
      </c>
    </row>
    <row r="1752" spans="1:15" x14ac:dyDescent="0.25">
      <c r="A1752">
        <v>1751</v>
      </c>
      <c r="B1752">
        <v>26</v>
      </c>
      <c r="C1752">
        <v>22</v>
      </c>
      <c r="D1752">
        <v>0</v>
      </c>
      <c r="E1752">
        <v>14</v>
      </c>
      <c r="F1752">
        <v>0</v>
      </c>
      <c r="G1752">
        <v>0</v>
      </c>
      <c r="H1752">
        <v>0</v>
      </c>
      <c r="I1752">
        <v>557.09367799999995</v>
      </c>
      <c r="J1752">
        <v>2213236</v>
      </c>
      <c r="K1752">
        <v>2192143</v>
      </c>
      <c r="L1752">
        <v>1641134</v>
      </c>
      <c r="M1752" t="s">
        <v>14</v>
      </c>
      <c r="N1752" t="s">
        <v>14</v>
      </c>
      <c r="O1752" t="s">
        <v>14</v>
      </c>
    </row>
    <row r="1753" spans="1:15" x14ac:dyDescent="0.25">
      <c r="A1753">
        <v>1752</v>
      </c>
      <c r="B1753">
        <v>26</v>
      </c>
      <c r="C1753">
        <v>22</v>
      </c>
      <c r="D1753">
        <v>0</v>
      </c>
      <c r="E1753">
        <v>15</v>
      </c>
      <c r="F1753">
        <v>0</v>
      </c>
      <c r="G1753">
        <v>0</v>
      </c>
      <c r="H1753">
        <v>0</v>
      </c>
      <c r="I1753">
        <v>573.08859259999997</v>
      </c>
      <c r="J1753">
        <v>1666340</v>
      </c>
      <c r="K1753">
        <v>1887905</v>
      </c>
      <c r="L1753">
        <v>1796897</v>
      </c>
      <c r="M1753" t="s">
        <v>14</v>
      </c>
      <c r="N1753" t="s">
        <v>14</v>
      </c>
      <c r="O1753" t="s">
        <v>14</v>
      </c>
    </row>
    <row r="1754" spans="1:15" x14ac:dyDescent="0.25">
      <c r="A1754">
        <v>1753</v>
      </c>
      <c r="B1754">
        <v>26</v>
      </c>
      <c r="C1754">
        <v>24</v>
      </c>
      <c r="D1754">
        <v>0</v>
      </c>
      <c r="E1754">
        <v>10</v>
      </c>
      <c r="F1754">
        <v>0</v>
      </c>
      <c r="G1754">
        <v>0</v>
      </c>
      <c r="H1754">
        <v>0</v>
      </c>
      <c r="I1754">
        <v>495.1296696</v>
      </c>
      <c r="J1754">
        <v>1882691</v>
      </c>
      <c r="K1754">
        <v>2062682</v>
      </c>
      <c r="L1754">
        <v>1565253</v>
      </c>
      <c r="M1754" t="s">
        <v>14</v>
      </c>
      <c r="N1754" t="s">
        <v>14</v>
      </c>
      <c r="O1754" t="s">
        <v>14</v>
      </c>
    </row>
    <row r="1755" spans="1:15" x14ac:dyDescent="0.25">
      <c r="A1755">
        <v>1754</v>
      </c>
      <c r="B1755">
        <v>26</v>
      </c>
      <c r="C1755">
        <v>24</v>
      </c>
      <c r="D1755">
        <v>0</v>
      </c>
      <c r="E1755">
        <v>11</v>
      </c>
      <c r="F1755">
        <v>0</v>
      </c>
      <c r="G1755">
        <v>0</v>
      </c>
      <c r="H1755">
        <v>0</v>
      </c>
      <c r="I1755">
        <v>511.12458420000002</v>
      </c>
      <c r="J1755">
        <v>2110914</v>
      </c>
      <c r="K1755">
        <v>2612481</v>
      </c>
      <c r="L1755">
        <v>2310546</v>
      </c>
      <c r="M1755" t="s">
        <v>14</v>
      </c>
      <c r="N1755" t="s">
        <v>14</v>
      </c>
      <c r="O1755" t="s">
        <v>14</v>
      </c>
    </row>
    <row r="1756" spans="1:15" x14ac:dyDescent="0.25">
      <c r="A1756">
        <v>1755</v>
      </c>
      <c r="B1756">
        <v>26</v>
      </c>
      <c r="C1756">
        <v>24</v>
      </c>
      <c r="D1756">
        <v>0</v>
      </c>
      <c r="E1756">
        <v>12</v>
      </c>
      <c r="F1756">
        <v>0</v>
      </c>
      <c r="G1756">
        <v>0</v>
      </c>
      <c r="H1756">
        <v>0</v>
      </c>
      <c r="I1756">
        <v>527.11949879999997</v>
      </c>
      <c r="J1756">
        <v>2887835</v>
      </c>
      <c r="K1756">
        <v>2585623</v>
      </c>
      <c r="L1756">
        <v>2367300</v>
      </c>
      <c r="M1756" t="s">
        <v>14</v>
      </c>
      <c r="N1756" t="s">
        <v>14</v>
      </c>
      <c r="O1756" t="s">
        <v>14</v>
      </c>
    </row>
    <row r="1757" spans="1:15" x14ac:dyDescent="0.25">
      <c r="A1757">
        <v>1756</v>
      </c>
      <c r="B1757">
        <v>26</v>
      </c>
      <c r="C1757">
        <v>24</v>
      </c>
      <c r="D1757">
        <v>0</v>
      </c>
      <c r="E1757">
        <v>13</v>
      </c>
      <c r="F1757">
        <v>0</v>
      </c>
      <c r="G1757">
        <v>0</v>
      </c>
      <c r="H1757">
        <v>0</v>
      </c>
      <c r="I1757">
        <v>543.11441339999999</v>
      </c>
      <c r="J1757">
        <v>2999768</v>
      </c>
      <c r="K1757">
        <v>2412052</v>
      </c>
      <c r="L1757">
        <v>2172038</v>
      </c>
      <c r="M1757" t="s">
        <v>14</v>
      </c>
      <c r="N1757" t="s">
        <v>14</v>
      </c>
      <c r="O1757" t="s">
        <v>14</v>
      </c>
    </row>
    <row r="1758" spans="1:15" x14ac:dyDescent="0.25">
      <c r="A1758">
        <v>1757</v>
      </c>
      <c r="B1758">
        <v>26</v>
      </c>
      <c r="C1758">
        <v>24</v>
      </c>
      <c r="D1758">
        <v>0</v>
      </c>
      <c r="E1758">
        <v>14</v>
      </c>
      <c r="F1758">
        <v>0</v>
      </c>
      <c r="G1758">
        <v>0</v>
      </c>
      <c r="H1758">
        <v>0</v>
      </c>
      <c r="I1758">
        <v>559.109328</v>
      </c>
      <c r="J1758">
        <v>2679622</v>
      </c>
      <c r="K1758">
        <v>2466004</v>
      </c>
      <c r="L1758">
        <v>2394778</v>
      </c>
      <c r="M1758" t="s">
        <v>14</v>
      </c>
      <c r="N1758" t="s">
        <v>14</v>
      </c>
      <c r="O1758" t="s">
        <v>14</v>
      </c>
    </row>
    <row r="1759" spans="1:15" x14ac:dyDescent="0.25">
      <c r="A1759">
        <v>1758</v>
      </c>
      <c r="B1759">
        <v>26</v>
      </c>
      <c r="C1759">
        <v>24</v>
      </c>
      <c r="D1759">
        <v>0</v>
      </c>
      <c r="E1759">
        <v>15</v>
      </c>
      <c r="F1759">
        <v>0</v>
      </c>
      <c r="G1759">
        <v>0</v>
      </c>
      <c r="H1759">
        <v>0</v>
      </c>
      <c r="I1759">
        <v>575.10424260000002</v>
      </c>
      <c r="J1759">
        <v>2296499</v>
      </c>
      <c r="K1759">
        <v>2008120</v>
      </c>
      <c r="L1759">
        <v>1942725</v>
      </c>
      <c r="M1759" t="s">
        <v>14</v>
      </c>
      <c r="N1759" t="s">
        <v>14</v>
      </c>
      <c r="O1759" t="s">
        <v>14</v>
      </c>
    </row>
    <row r="1760" spans="1:15" x14ac:dyDescent="0.25">
      <c r="A1760">
        <v>1759</v>
      </c>
      <c r="B1760">
        <v>26</v>
      </c>
      <c r="C1760">
        <v>24</v>
      </c>
      <c r="D1760">
        <v>0</v>
      </c>
      <c r="E1760">
        <v>16</v>
      </c>
      <c r="F1760">
        <v>0</v>
      </c>
      <c r="G1760">
        <v>0</v>
      </c>
      <c r="H1760">
        <v>0</v>
      </c>
      <c r="I1760">
        <v>591.09915720000004</v>
      </c>
      <c r="J1760">
        <v>1941573</v>
      </c>
      <c r="K1760">
        <v>1922143</v>
      </c>
      <c r="L1760">
        <v>1708235</v>
      </c>
      <c r="M1760" t="s">
        <v>14</v>
      </c>
      <c r="N1760" t="s">
        <v>14</v>
      </c>
      <c r="O1760" t="s">
        <v>14</v>
      </c>
    </row>
    <row r="1761" spans="1:15" x14ac:dyDescent="0.25">
      <c r="A1761">
        <v>1760</v>
      </c>
      <c r="B1761">
        <v>26</v>
      </c>
      <c r="C1761">
        <v>26</v>
      </c>
      <c r="D1761">
        <v>0</v>
      </c>
      <c r="E1761">
        <v>10</v>
      </c>
      <c r="F1761">
        <v>0</v>
      </c>
      <c r="G1761">
        <v>0</v>
      </c>
      <c r="H1761">
        <v>0</v>
      </c>
      <c r="I1761">
        <v>497.14531959999999</v>
      </c>
      <c r="J1761">
        <v>2278060</v>
      </c>
      <c r="K1761">
        <v>1917325</v>
      </c>
      <c r="L1761">
        <v>1959521</v>
      </c>
      <c r="M1761" t="s">
        <v>14</v>
      </c>
      <c r="N1761" t="s">
        <v>14</v>
      </c>
      <c r="O1761" t="s">
        <v>14</v>
      </c>
    </row>
    <row r="1762" spans="1:15" x14ac:dyDescent="0.25">
      <c r="A1762">
        <v>1761</v>
      </c>
      <c r="B1762">
        <v>26</v>
      </c>
      <c r="C1762">
        <v>26</v>
      </c>
      <c r="D1762">
        <v>0</v>
      </c>
      <c r="E1762">
        <v>11</v>
      </c>
      <c r="F1762">
        <v>0</v>
      </c>
      <c r="G1762">
        <v>0</v>
      </c>
      <c r="H1762">
        <v>0</v>
      </c>
      <c r="I1762">
        <v>513.14023420000001</v>
      </c>
      <c r="J1762">
        <v>2930225</v>
      </c>
      <c r="K1762">
        <v>2464561</v>
      </c>
      <c r="L1762">
        <v>2506184</v>
      </c>
      <c r="M1762" t="s">
        <v>14</v>
      </c>
      <c r="N1762" t="s">
        <v>14</v>
      </c>
      <c r="O1762" t="s">
        <v>14</v>
      </c>
    </row>
    <row r="1763" spans="1:15" x14ac:dyDescent="0.25">
      <c r="A1763">
        <v>1762</v>
      </c>
      <c r="B1763">
        <v>26</v>
      </c>
      <c r="C1763">
        <v>26</v>
      </c>
      <c r="D1763">
        <v>0</v>
      </c>
      <c r="E1763">
        <v>12</v>
      </c>
      <c r="F1763">
        <v>0</v>
      </c>
      <c r="G1763">
        <v>0</v>
      </c>
      <c r="H1763">
        <v>0</v>
      </c>
      <c r="I1763">
        <v>529.13514880000002</v>
      </c>
      <c r="J1763">
        <v>3223771</v>
      </c>
      <c r="K1763">
        <v>2835495</v>
      </c>
      <c r="L1763">
        <v>2678647</v>
      </c>
      <c r="M1763" t="s">
        <v>14</v>
      </c>
      <c r="N1763" t="s">
        <v>14</v>
      </c>
      <c r="O1763" t="s">
        <v>14</v>
      </c>
    </row>
    <row r="1764" spans="1:15" x14ac:dyDescent="0.25">
      <c r="A1764">
        <v>1763</v>
      </c>
      <c r="B1764">
        <v>26</v>
      </c>
      <c r="C1764">
        <v>26</v>
      </c>
      <c r="D1764">
        <v>0</v>
      </c>
      <c r="E1764">
        <v>14</v>
      </c>
      <c r="F1764">
        <v>0</v>
      </c>
      <c r="G1764">
        <v>0</v>
      </c>
      <c r="H1764">
        <v>0</v>
      </c>
      <c r="I1764">
        <v>561.12497800000006</v>
      </c>
      <c r="J1764">
        <v>2714384</v>
      </c>
      <c r="K1764">
        <v>2489492</v>
      </c>
      <c r="L1764">
        <v>2636926</v>
      </c>
      <c r="M1764" t="s">
        <v>14</v>
      </c>
      <c r="N1764" t="s">
        <v>14</v>
      </c>
      <c r="O1764" t="s">
        <v>14</v>
      </c>
    </row>
    <row r="1765" spans="1:15" x14ac:dyDescent="0.25">
      <c r="A1765">
        <v>1764</v>
      </c>
      <c r="B1765">
        <v>26</v>
      </c>
      <c r="C1765">
        <v>26</v>
      </c>
      <c r="D1765">
        <v>0</v>
      </c>
      <c r="E1765">
        <v>15</v>
      </c>
      <c r="F1765">
        <v>0</v>
      </c>
      <c r="G1765">
        <v>0</v>
      </c>
      <c r="H1765">
        <v>0</v>
      </c>
      <c r="I1765">
        <v>577.11989259999996</v>
      </c>
      <c r="J1765">
        <v>2311738</v>
      </c>
      <c r="K1765">
        <v>2261962</v>
      </c>
      <c r="L1765">
        <v>1467999</v>
      </c>
      <c r="M1765" t="s">
        <v>14</v>
      </c>
      <c r="N1765" t="s">
        <v>14</v>
      </c>
      <c r="O1765" t="s">
        <v>14</v>
      </c>
    </row>
    <row r="1766" spans="1:15" x14ac:dyDescent="0.25">
      <c r="A1766">
        <v>1765</v>
      </c>
      <c r="B1766">
        <v>26</v>
      </c>
      <c r="C1766">
        <v>26</v>
      </c>
      <c r="D1766">
        <v>0</v>
      </c>
      <c r="E1766">
        <v>16</v>
      </c>
      <c r="F1766">
        <v>0</v>
      </c>
      <c r="G1766">
        <v>0</v>
      </c>
      <c r="H1766">
        <v>0</v>
      </c>
      <c r="I1766">
        <v>593.11480719999997</v>
      </c>
      <c r="J1766">
        <v>1837474</v>
      </c>
      <c r="K1766">
        <v>1737175</v>
      </c>
      <c r="L1766">
        <v>1675826</v>
      </c>
      <c r="M1766" t="s">
        <v>14</v>
      </c>
      <c r="N1766" t="s">
        <v>14</v>
      </c>
      <c r="O1766" t="s">
        <v>14</v>
      </c>
    </row>
    <row r="1767" spans="1:15" x14ac:dyDescent="0.25">
      <c r="A1767">
        <v>1766</v>
      </c>
      <c r="B1767">
        <v>26</v>
      </c>
      <c r="C1767">
        <v>27</v>
      </c>
      <c r="D1767">
        <v>1</v>
      </c>
      <c r="E1767">
        <v>11</v>
      </c>
      <c r="F1767">
        <v>0</v>
      </c>
      <c r="G1767">
        <v>0</v>
      </c>
      <c r="H1767">
        <v>0</v>
      </c>
      <c r="I1767">
        <v>528.1511332</v>
      </c>
      <c r="J1767">
        <v>4372669</v>
      </c>
      <c r="K1767">
        <v>3768864</v>
      </c>
      <c r="L1767">
        <v>3806558</v>
      </c>
      <c r="M1767" t="s">
        <v>14</v>
      </c>
      <c r="N1767" t="s">
        <v>14</v>
      </c>
      <c r="O1767" t="s">
        <v>14</v>
      </c>
    </row>
    <row r="1768" spans="1:15" x14ac:dyDescent="0.25">
      <c r="A1768">
        <v>1767</v>
      </c>
      <c r="B1768">
        <v>26</v>
      </c>
      <c r="C1768">
        <v>28</v>
      </c>
      <c r="D1768">
        <v>0</v>
      </c>
      <c r="E1768">
        <v>9</v>
      </c>
      <c r="F1768">
        <v>0</v>
      </c>
      <c r="G1768">
        <v>0</v>
      </c>
      <c r="H1768">
        <v>0</v>
      </c>
      <c r="I1768">
        <v>483.16605499999997</v>
      </c>
      <c r="J1768">
        <v>2164852</v>
      </c>
      <c r="K1768">
        <v>2133609</v>
      </c>
      <c r="L1768">
        <v>1812007</v>
      </c>
      <c r="M1768">
        <v>1809303</v>
      </c>
      <c r="N1768">
        <v>1915966</v>
      </c>
      <c r="O1768">
        <v>1840809</v>
      </c>
    </row>
    <row r="1769" spans="1:15" x14ac:dyDescent="0.25">
      <c r="A1769">
        <v>1768</v>
      </c>
      <c r="B1769">
        <v>26</v>
      </c>
      <c r="C1769">
        <v>28</v>
      </c>
      <c r="D1769">
        <v>0</v>
      </c>
      <c r="E1769">
        <v>10</v>
      </c>
      <c r="F1769">
        <v>0</v>
      </c>
      <c r="G1769">
        <v>0</v>
      </c>
      <c r="H1769">
        <v>0</v>
      </c>
      <c r="I1769">
        <v>499.16096959999999</v>
      </c>
      <c r="J1769">
        <v>2852632</v>
      </c>
      <c r="K1769">
        <v>2637763</v>
      </c>
      <c r="L1769">
        <v>1817217</v>
      </c>
      <c r="M1769">
        <v>2202202</v>
      </c>
      <c r="N1769">
        <v>1965244</v>
      </c>
      <c r="O1769">
        <v>1902466</v>
      </c>
    </row>
    <row r="1770" spans="1:15" x14ac:dyDescent="0.25">
      <c r="A1770">
        <v>1769</v>
      </c>
      <c r="B1770">
        <v>26</v>
      </c>
      <c r="C1770">
        <v>28</v>
      </c>
      <c r="D1770">
        <v>0</v>
      </c>
      <c r="E1770">
        <v>11</v>
      </c>
      <c r="F1770">
        <v>0</v>
      </c>
      <c r="G1770">
        <v>0</v>
      </c>
      <c r="H1770">
        <v>0</v>
      </c>
      <c r="I1770">
        <v>515.15588419999995</v>
      </c>
      <c r="J1770">
        <v>2484379</v>
      </c>
      <c r="K1770">
        <v>2510174</v>
      </c>
      <c r="L1770">
        <v>2627583</v>
      </c>
      <c r="M1770">
        <v>1859285</v>
      </c>
      <c r="N1770">
        <v>1909986</v>
      </c>
      <c r="O1770">
        <v>1840328</v>
      </c>
    </row>
    <row r="1771" spans="1:15" x14ac:dyDescent="0.25">
      <c r="A1771">
        <v>1770</v>
      </c>
      <c r="B1771">
        <v>26</v>
      </c>
      <c r="C1771">
        <v>28</v>
      </c>
      <c r="D1771">
        <v>0</v>
      </c>
      <c r="E1771">
        <v>12</v>
      </c>
      <c r="F1771">
        <v>0</v>
      </c>
      <c r="G1771">
        <v>0</v>
      </c>
      <c r="H1771">
        <v>0</v>
      </c>
      <c r="I1771">
        <v>531.15079879999996</v>
      </c>
      <c r="J1771">
        <v>2834708</v>
      </c>
      <c r="K1771">
        <v>3018290</v>
      </c>
      <c r="L1771">
        <v>2979239</v>
      </c>
      <c r="M1771" t="s">
        <v>14</v>
      </c>
      <c r="N1771" t="s">
        <v>14</v>
      </c>
      <c r="O1771" t="s">
        <v>14</v>
      </c>
    </row>
    <row r="1772" spans="1:15" x14ac:dyDescent="0.25">
      <c r="A1772">
        <v>1771</v>
      </c>
      <c r="B1772">
        <v>26</v>
      </c>
      <c r="C1772">
        <v>28</v>
      </c>
      <c r="D1772">
        <v>0</v>
      </c>
      <c r="E1772">
        <v>13</v>
      </c>
      <c r="F1772">
        <v>0</v>
      </c>
      <c r="G1772">
        <v>0</v>
      </c>
      <c r="H1772">
        <v>0</v>
      </c>
      <c r="I1772">
        <v>547.14571339999998</v>
      </c>
      <c r="J1772">
        <v>3357153</v>
      </c>
      <c r="K1772">
        <v>2796002</v>
      </c>
      <c r="L1772">
        <v>2686639</v>
      </c>
      <c r="M1772" t="s">
        <v>14</v>
      </c>
      <c r="N1772" t="s">
        <v>14</v>
      </c>
      <c r="O1772" t="s">
        <v>14</v>
      </c>
    </row>
    <row r="1773" spans="1:15" x14ac:dyDescent="0.25">
      <c r="A1773">
        <v>1772</v>
      </c>
      <c r="B1773">
        <v>26</v>
      </c>
      <c r="C1773">
        <v>28</v>
      </c>
      <c r="D1773">
        <v>0</v>
      </c>
      <c r="E1773">
        <v>14</v>
      </c>
      <c r="F1773">
        <v>0</v>
      </c>
      <c r="G1773">
        <v>0</v>
      </c>
      <c r="H1773">
        <v>0</v>
      </c>
      <c r="I1773">
        <v>563.14062799999999</v>
      </c>
      <c r="J1773">
        <v>2498770</v>
      </c>
      <c r="K1773">
        <v>2376270</v>
      </c>
      <c r="L1773">
        <v>2643545</v>
      </c>
      <c r="M1773" t="s">
        <v>14</v>
      </c>
      <c r="N1773" t="s">
        <v>14</v>
      </c>
      <c r="O1773" t="s">
        <v>14</v>
      </c>
    </row>
    <row r="1774" spans="1:15" x14ac:dyDescent="0.25">
      <c r="A1774">
        <v>1773</v>
      </c>
      <c r="B1774">
        <v>26</v>
      </c>
      <c r="C1774">
        <v>28</v>
      </c>
      <c r="D1774">
        <v>0</v>
      </c>
      <c r="E1774">
        <v>15</v>
      </c>
      <c r="F1774">
        <v>0</v>
      </c>
      <c r="G1774">
        <v>0</v>
      </c>
      <c r="H1774">
        <v>0</v>
      </c>
      <c r="I1774">
        <v>579.13554260000001</v>
      </c>
      <c r="J1774">
        <v>1657274</v>
      </c>
      <c r="K1774">
        <v>1672535</v>
      </c>
      <c r="L1774">
        <v>1592815</v>
      </c>
      <c r="M1774" t="s">
        <v>14</v>
      </c>
      <c r="N1774" t="s">
        <v>14</v>
      </c>
      <c r="O1774" t="s">
        <v>14</v>
      </c>
    </row>
    <row r="1775" spans="1:15" x14ac:dyDescent="0.25">
      <c r="A1775">
        <v>1774</v>
      </c>
      <c r="B1775">
        <v>26</v>
      </c>
      <c r="C1775">
        <v>30</v>
      </c>
      <c r="D1775">
        <v>0</v>
      </c>
      <c r="E1775">
        <v>8</v>
      </c>
      <c r="F1775">
        <v>0</v>
      </c>
      <c r="G1775">
        <v>0</v>
      </c>
      <c r="H1775">
        <v>0</v>
      </c>
      <c r="I1775">
        <v>469.18679040000001</v>
      </c>
      <c r="J1775">
        <v>2536072</v>
      </c>
      <c r="K1775">
        <v>2027097</v>
      </c>
      <c r="L1775">
        <v>2524049</v>
      </c>
      <c r="M1775">
        <v>2058883</v>
      </c>
      <c r="N1775">
        <v>2872099</v>
      </c>
      <c r="O1775">
        <v>2621433</v>
      </c>
    </row>
    <row r="1776" spans="1:15" x14ac:dyDescent="0.25">
      <c r="A1776">
        <v>1775</v>
      </c>
      <c r="B1776">
        <v>26</v>
      </c>
      <c r="C1776">
        <v>30</v>
      </c>
      <c r="D1776">
        <v>0</v>
      </c>
      <c r="E1776">
        <v>9</v>
      </c>
      <c r="F1776">
        <v>0</v>
      </c>
      <c r="G1776">
        <v>0</v>
      </c>
      <c r="H1776">
        <v>0</v>
      </c>
      <c r="I1776">
        <v>485.18170500000002</v>
      </c>
      <c r="J1776">
        <v>3213482</v>
      </c>
      <c r="K1776">
        <v>3004039</v>
      </c>
      <c r="L1776">
        <v>2875930</v>
      </c>
      <c r="M1776">
        <v>3352546</v>
      </c>
      <c r="N1776">
        <v>3362436</v>
      </c>
      <c r="O1776">
        <v>2721302</v>
      </c>
    </row>
    <row r="1777" spans="1:15" x14ac:dyDescent="0.25">
      <c r="A1777">
        <v>1776</v>
      </c>
      <c r="B1777">
        <v>26</v>
      </c>
      <c r="C1777">
        <v>30</v>
      </c>
      <c r="D1777">
        <v>0</v>
      </c>
      <c r="E1777">
        <v>10</v>
      </c>
      <c r="F1777">
        <v>0</v>
      </c>
      <c r="G1777">
        <v>0</v>
      </c>
      <c r="H1777">
        <v>0</v>
      </c>
      <c r="I1777">
        <v>501.17661959999998</v>
      </c>
      <c r="J1777">
        <v>3272585</v>
      </c>
      <c r="K1777">
        <v>3305465</v>
      </c>
      <c r="L1777">
        <v>2961063</v>
      </c>
      <c r="M1777">
        <v>3147449</v>
      </c>
      <c r="N1777">
        <v>2934031</v>
      </c>
      <c r="O1777">
        <v>2523138</v>
      </c>
    </row>
    <row r="1778" spans="1:15" x14ac:dyDescent="0.25">
      <c r="A1778">
        <v>1777</v>
      </c>
      <c r="B1778">
        <v>26</v>
      </c>
      <c r="C1778">
        <v>30</v>
      </c>
      <c r="D1778">
        <v>0</v>
      </c>
      <c r="E1778">
        <v>11</v>
      </c>
      <c r="F1778">
        <v>0</v>
      </c>
      <c r="G1778">
        <v>0</v>
      </c>
      <c r="H1778">
        <v>0</v>
      </c>
      <c r="I1778">
        <v>517.1715342</v>
      </c>
      <c r="J1778">
        <v>3259137</v>
      </c>
      <c r="K1778">
        <v>3024264</v>
      </c>
      <c r="L1778">
        <v>2712631</v>
      </c>
      <c r="M1778">
        <v>2616582</v>
      </c>
      <c r="N1778">
        <v>2188043</v>
      </c>
      <c r="O1778">
        <v>2391301</v>
      </c>
    </row>
    <row r="1779" spans="1:15" x14ac:dyDescent="0.25">
      <c r="A1779">
        <v>1778</v>
      </c>
      <c r="B1779">
        <v>26</v>
      </c>
      <c r="C1779">
        <v>30</v>
      </c>
      <c r="D1779">
        <v>0</v>
      </c>
      <c r="E1779">
        <v>12</v>
      </c>
      <c r="F1779">
        <v>0</v>
      </c>
      <c r="G1779">
        <v>0</v>
      </c>
      <c r="H1779">
        <v>0</v>
      </c>
      <c r="I1779">
        <v>533.16644880000001</v>
      </c>
      <c r="J1779">
        <v>2978118</v>
      </c>
      <c r="K1779">
        <v>3170873</v>
      </c>
      <c r="L1779">
        <v>2958805</v>
      </c>
      <c r="M1779">
        <v>2485592</v>
      </c>
      <c r="N1779">
        <v>2165024</v>
      </c>
      <c r="O1779">
        <v>1954068</v>
      </c>
    </row>
    <row r="1780" spans="1:15" x14ac:dyDescent="0.25">
      <c r="A1780">
        <v>1779</v>
      </c>
      <c r="B1780">
        <v>26</v>
      </c>
      <c r="C1780">
        <v>30</v>
      </c>
      <c r="D1780">
        <v>0</v>
      </c>
      <c r="E1780">
        <v>13</v>
      </c>
      <c r="F1780">
        <v>0</v>
      </c>
      <c r="G1780">
        <v>0</v>
      </c>
      <c r="H1780">
        <v>0</v>
      </c>
      <c r="I1780">
        <v>549.16136340000003</v>
      </c>
      <c r="J1780">
        <v>3330522</v>
      </c>
      <c r="K1780">
        <v>2843074</v>
      </c>
      <c r="L1780">
        <v>2549947</v>
      </c>
      <c r="M1780" t="s">
        <v>14</v>
      </c>
      <c r="N1780" t="s">
        <v>14</v>
      </c>
      <c r="O1780" t="s">
        <v>14</v>
      </c>
    </row>
    <row r="1781" spans="1:15" x14ac:dyDescent="0.25">
      <c r="A1781">
        <v>1780</v>
      </c>
      <c r="B1781">
        <v>26</v>
      </c>
      <c r="C1781">
        <v>30</v>
      </c>
      <c r="D1781">
        <v>0</v>
      </c>
      <c r="E1781">
        <v>14</v>
      </c>
      <c r="F1781">
        <v>0</v>
      </c>
      <c r="G1781">
        <v>0</v>
      </c>
      <c r="H1781">
        <v>0</v>
      </c>
      <c r="I1781">
        <v>565.15627800000004</v>
      </c>
      <c r="J1781">
        <v>1767052</v>
      </c>
      <c r="K1781">
        <v>1832450</v>
      </c>
      <c r="L1781">
        <v>1541676</v>
      </c>
      <c r="M1781" t="s">
        <v>14</v>
      </c>
      <c r="N1781" t="s">
        <v>14</v>
      </c>
      <c r="O1781" t="s">
        <v>14</v>
      </c>
    </row>
    <row r="1782" spans="1:15" x14ac:dyDescent="0.25">
      <c r="A1782">
        <v>1781</v>
      </c>
      <c r="B1782">
        <v>26</v>
      </c>
      <c r="C1782">
        <v>32</v>
      </c>
      <c r="D1782">
        <v>0</v>
      </c>
      <c r="E1782">
        <v>7</v>
      </c>
      <c r="F1782">
        <v>0</v>
      </c>
      <c r="G1782">
        <v>0</v>
      </c>
      <c r="H1782">
        <v>0</v>
      </c>
      <c r="I1782">
        <v>455.20752579999998</v>
      </c>
      <c r="J1782">
        <v>2302029</v>
      </c>
      <c r="K1782">
        <v>2332703</v>
      </c>
      <c r="L1782">
        <v>2619205</v>
      </c>
      <c r="M1782">
        <v>3543056</v>
      </c>
      <c r="N1782">
        <v>3318328</v>
      </c>
      <c r="O1782">
        <v>2791351</v>
      </c>
    </row>
    <row r="1783" spans="1:15" x14ac:dyDescent="0.25">
      <c r="A1783">
        <v>1782</v>
      </c>
      <c r="B1783">
        <v>26</v>
      </c>
      <c r="C1783">
        <v>32</v>
      </c>
      <c r="D1783">
        <v>0</v>
      </c>
      <c r="E1783">
        <v>8</v>
      </c>
      <c r="F1783">
        <v>0</v>
      </c>
      <c r="G1783">
        <v>0</v>
      </c>
      <c r="H1783">
        <v>0</v>
      </c>
      <c r="I1783">
        <v>471.2024404</v>
      </c>
      <c r="J1783">
        <v>3009619</v>
      </c>
      <c r="K1783">
        <v>3569219</v>
      </c>
      <c r="L1783">
        <v>3521341</v>
      </c>
      <c r="M1783">
        <v>5117577</v>
      </c>
      <c r="N1783">
        <v>4260144</v>
      </c>
      <c r="O1783">
        <v>4214795</v>
      </c>
    </row>
    <row r="1784" spans="1:15" x14ac:dyDescent="0.25">
      <c r="A1784">
        <v>1783</v>
      </c>
      <c r="B1784">
        <v>26</v>
      </c>
      <c r="C1784">
        <v>32</v>
      </c>
      <c r="D1784">
        <v>0</v>
      </c>
      <c r="E1784">
        <v>9</v>
      </c>
      <c r="F1784">
        <v>0</v>
      </c>
      <c r="G1784">
        <v>0</v>
      </c>
      <c r="H1784">
        <v>0</v>
      </c>
      <c r="I1784">
        <v>487.19735500000002</v>
      </c>
      <c r="J1784">
        <v>4350187</v>
      </c>
      <c r="K1784">
        <v>3520170</v>
      </c>
      <c r="L1784">
        <v>3504660</v>
      </c>
      <c r="M1784">
        <v>5437492</v>
      </c>
      <c r="N1784">
        <v>6196943</v>
      </c>
      <c r="O1784">
        <v>4465289</v>
      </c>
    </row>
    <row r="1785" spans="1:15" x14ac:dyDescent="0.25">
      <c r="A1785">
        <v>1784</v>
      </c>
      <c r="B1785">
        <v>26</v>
      </c>
      <c r="C1785">
        <v>32</v>
      </c>
      <c r="D1785">
        <v>0</v>
      </c>
      <c r="E1785">
        <v>10</v>
      </c>
      <c r="F1785">
        <v>0</v>
      </c>
      <c r="G1785">
        <v>0</v>
      </c>
      <c r="H1785">
        <v>0</v>
      </c>
      <c r="I1785">
        <v>503.19226959999997</v>
      </c>
      <c r="J1785">
        <v>4255740</v>
      </c>
      <c r="K1785">
        <v>4421680</v>
      </c>
      <c r="L1785">
        <v>3437264</v>
      </c>
      <c r="M1785">
        <v>4496149</v>
      </c>
      <c r="N1785">
        <v>4203872</v>
      </c>
      <c r="O1785">
        <v>3868287</v>
      </c>
    </row>
    <row r="1786" spans="1:15" x14ac:dyDescent="0.25">
      <c r="A1786">
        <v>1785</v>
      </c>
      <c r="B1786">
        <v>26</v>
      </c>
      <c r="C1786">
        <v>32</v>
      </c>
      <c r="D1786">
        <v>0</v>
      </c>
      <c r="E1786">
        <v>11</v>
      </c>
      <c r="F1786">
        <v>0</v>
      </c>
      <c r="G1786">
        <v>0</v>
      </c>
      <c r="H1786">
        <v>0</v>
      </c>
      <c r="I1786">
        <v>519.18718420000005</v>
      </c>
      <c r="J1786">
        <v>3626848</v>
      </c>
      <c r="K1786">
        <v>3658158</v>
      </c>
      <c r="L1786">
        <v>3380335</v>
      </c>
      <c r="M1786">
        <v>3845421</v>
      </c>
      <c r="N1786">
        <v>3101483</v>
      </c>
      <c r="O1786">
        <v>2495282</v>
      </c>
    </row>
    <row r="1787" spans="1:15" x14ac:dyDescent="0.25">
      <c r="A1787">
        <v>1786</v>
      </c>
      <c r="B1787">
        <v>26</v>
      </c>
      <c r="C1787">
        <v>32</v>
      </c>
      <c r="D1787">
        <v>0</v>
      </c>
      <c r="E1787">
        <v>12</v>
      </c>
      <c r="F1787">
        <v>0</v>
      </c>
      <c r="G1787">
        <v>0</v>
      </c>
      <c r="H1787">
        <v>0</v>
      </c>
      <c r="I1787">
        <v>535.18209879999995</v>
      </c>
      <c r="J1787">
        <v>4259186</v>
      </c>
      <c r="K1787">
        <v>4345403</v>
      </c>
      <c r="L1787">
        <v>4002304</v>
      </c>
      <c r="M1787">
        <v>3578181</v>
      </c>
      <c r="N1787">
        <v>2699519</v>
      </c>
      <c r="O1787">
        <v>2599141</v>
      </c>
    </row>
    <row r="1788" spans="1:15" x14ac:dyDescent="0.25">
      <c r="A1788">
        <v>1787</v>
      </c>
      <c r="B1788">
        <v>26</v>
      </c>
      <c r="C1788">
        <v>32</v>
      </c>
      <c r="D1788">
        <v>0</v>
      </c>
      <c r="E1788">
        <v>13</v>
      </c>
      <c r="F1788">
        <v>0</v>
      </c>
      <c r="G1788">
        <v>0</v>
      </c>
      <c r="H1788">
        <v>0</v>
      </c>
      <c r="I1788">
        <v>551.17701339999996</v>
      </c>
      <c r="J1788">
        <v>3279308</v>
      </c>
      <c r="K1788">
        <v>3136924</v>
      </c>
      <c r="L1788">
        <v>2130113</v>
      </c>
      <c r="M1788" t="s">
        <v>14</v>
      </c>
      <c r="N1788" t="s">
        <v>14</v>
      </c>
      <c r="O1788" t="s">
        <v>14</v>
      </c>
    </row>
    <row r="1789" spans="1:15" x14ac:dyDescent="0.25">
      <c r="A1789">
        <v>1788</v>
      </c>
      <c r="B1789">
        <v>26</v>
      </c>
      <c r="C1789">
        <v>32</v>
      </c>
      <c r="D1789">
        <v>0</v>
      </c>
      <c r="E1789">
        <v>14</v>
      </c>
      <c r="F1789">
        <v>0</v>
      </c>
      <c r="G1789">
        <v>0</v>
      </c>
      <c r="H1789">
        <v>0</v>
      </c>
      <c r="I1789">
        <v>567.17192799999998</v>
      </c>
      <c r="J1789">
        <v>2213437</v>
      </c>
      <c r="K1789">
        <v>1873841</v>
      </c>
      <c r="L1789">
        <v>1725942</v>
      </c>
      <c r="M1789" t="s">
        <v>14</v>
      </c>
      <c r="N1789" t="s">
        <v>14</v>
      </c>
      <c r="O1789" t="s">
        <v>14</v>
      </c>
    </row>
    <row r="1790" spans="1:15" x14ac:dyDescent="0.25">
      <c r="A1790">
        <v>1789</v>
      </c>
      <c r="B1790">
        <v>26</v>
      </c>
      <c r="C1790">
        <v>34</v>
      </c>
      <c r="D1790">
        <v>0</v>
      </c>
      <c r="E1790">
        <v>6</v>
      </c>
      <c r="F1790">
        <v>0</v>
      </c>
      <c r="G1790">
        <v>0</v>
      </c>
      <c r="H1790">
        <v>0</v>
      </c>
      <c r="I1790">
        <v>441.22826120000002</v>
      </c>
      <c r="J1790">
        <v>1619767</v>
      </c>
      <c r="K1790">
        <v>2058593</v>
      </c>
      <c r="L1790">
        <v>1967795</v>
      </c>
      <c r="M1790">
        <v>2705929</v>
      </c>
      <c r="N1790">
        <v>3128130</v>
      </c>
      <c r="O1790">
        <v>2507988</v>
      </c>
    </row>
    <row r="1791" spans="1:15" x14ac:dyDescent="0.25">
      <c r="A1791">
        <v>1790</v>
      </c>
      <c r="B1791">
        <v>26</v>
      </c>
      <c r="C1791">
        <v>34</v>
      </c>
      <c r="D1791">
        <v>0</v>
      </c>
      <c r="E1791">
        <v>7</v>
      </c>
      <c r="F1791">
        <v>0</v>
      </c>
      <c r="G1791">
        <v>0</v>
      </c>
      <c r="H1791">
        <v>0</v>
      </c>
      <c r="I1791">
        <v>457.22317579999998</v>
      </c>
      <c r="J1791">
        <v>3365759</v>
      </c>
      <c r="K1791">
        <v>3498940</v>
      </c>
      <c r="L1791">
        <v>3034773</v>
      </c>
      <c r="M1791">
        <v>4565925</v>
      </c>
      <c r="N1791">
        <v>5817830</v>
      </c>
      <c r="O1791">
        <v>4701492</v>
      </c>
    </row>
    <row r="1792" spans="1:15" x14ac:dyDescent="0.25">
      <c r="A1792">
        <v>1791</v>
      </c>
      <c r="B1792">
        <v>26</v>
      </c>
      <c r="C1792">
        <v>34</v>
      </c>
      <c r="D1792">
        <v>0</v>
      </c>
      <c r="E1792">
        <v>8</v>
      </c>
      <c r="F1792">
        <v>0</v>
      </c>
      <c r="G1792">
        <v>0</v>
      </c>
      <c r="H1792">
        <v>0</v>
      </c>
      <c r="I1792">
        <v>473.21809039999999</v>
      </c>
      <c r="J1792">
        <v>4552752</v>
      </c>
      <c r="K1792">
        <v>4238902</v>
      </c>
      <c r="L1792">
        <v>4116212</v>
      </c>
      <c r="M1792">
        <v>6496924</v>
      </c>
      <c r="N1792">
        <v>7015752</v>
      </c>
      <c r="O1792">
        <v>5848111</v>
      </c>
    </row>
    <row r="1793" spans="1:15" x14ac:dyDescent="0.25">
      <c r="A1793">
        <v>1792</v>
      </c>
      <c r="B1793">
        <v>26</v>
      </c>
      <c r="C1793">
        <v>34</v>
      </c>
      <c r="D1793">
        <v>0</v>
      </c>
      <c r="E1793">
        <v>9</v>
      </c>
      <c r="F1793">
        <v>0</v>
      </c>
      <c r="G1793">
        <v>0</v>
      </c>
      <c r="H1793">
        <v>0</v>
      </c>
      <c r="I1793">
        <v>489.21300500000001</v>
      </c>
      <c r="J1793">
        <v>5056823</v>
      </c>
      <c r="K1793">
        <v>5008081</v>
      </c>
      <c r="L1793">
        <v>4615703</v>
      </c>
      <c r="M1793">
        <v>7462026</v>
      </c>
      <c r="N1793">
        <v>8095517</v>
      </c>
      <c r="O1793">
        <v>6208259</v>
      </c>
    </row>
    <row r="1794" spans="1:15" x14ac:dyDescent="0.25">
      <c r="A1794">
        <v>1793</v>
      </c>
      <c r="B1794">
        <v>26</v>
      </c>
      <c r="C1794">
        <v>34</v>
      </c>
      <c r="D1794">
        <v>0</v>
      </c>
      <c r="E1794">
        <v>10</v>
      </c>
      <c r="F1794">
        <v>0</v>
      </c>
      <c r="G1794">
        <v>0</v>
      </c>
      <c r="H1794">
        <v>0</v>
      </c>
      <c r="I1794">
        <v>505.20791960000003</v>
      </c>
      <c r="J1794">
        <v>5453936</v>
      </c>
      <c r="K1794">
        <v>4680807</v>
      </c>
      <c r="L1794">
        <v>4370173</v>
      </c>
      <c r="M1794">
        <v>5947247</v>
      </c>
      <c r="N1794">
        <v>6410670</v>
      </c>
      <c r="O1794">
        <v>4928246</v>
      </c>
    </row>
    <row r="1795" spans="1:15" x14ac:dyDescent="0.25">
      <c r="A1795">
        <v>1794</v>
      </c>
      <c r="B1795">
        <v>26</v>
      </c>
      <c r="C1795">
        <v>34</v>
      </c>
      <c r="D1795">
        <v>0</v>
      </c>
      <c r="E1795">
        <v>11</v>
      </c>
      <c r="F1795">
        <v>0</v>
      </c>
      <c r="G1795">
        <v>0</v>
      </c>
      <c r="H1795">
        <v>0</v>
      </c>
      <c r="I1795">
        <v>521.20283419999998</v>
      </c>
      <c r="J1795">
        <v>4805562</v>
      </c>
      <c r="K1795">
        <v>4416975</v>
      </c>
      <c r="L1795">
        <v>4287654</v>
      </c>
      <c r="M1795">
        <v>4288843</v>
      </c>
      <c r="N1795">
        <v>4984642</v>
      </c>
      <c r="O1795">
        <v>4456786</v>
      </c>
    </row>
    <row r="1796" spans="1:15" x14ac:dyDescent="0.25">
      <c r="A1796">
        <v>1795</v>
      </c>
      <c r="B1796">
        <v>26</v>
      </c>
      <c r="C1796">
        <v>34</v>
      </c>
      <c r="D1796">
        <v>0</v>
      </c>
      <c r="E1796">
        <v>12</v>
      </c>
      <c r="F1796">
        <v>0</v>
      </c>
      <c r="G1796">
        <v>0</v>
      </c>
      <c r="H1796">
        <v>0</v>
      </c>
      <c r="I1796">
        <v>537.1977488</v>
      </c>
      <c r="J1796">
        <v>3051414</v>
      </c>
      <c r="K1796">
        <v>2719288</v>
      </c>
      <c r="L1796">
        <v>2439208</v>
      </c>
      <c r="M1796">
        <v>3232045</v>
      </c>
      <c r="N1796">
        <v>2637527</v>
      </c>
      <c r="O1796">
        <v>2728108</v>
      </c>
    </row>
    <row r="1797" spans="1:15" x14ac:dyDescent="0.25">
      <c r="A1797">
        <v>1796</v>
      </c>
      <c r="B1797">
        <v>26</v>
      </c>
      <c r="C1797">
        <v>34</v>
      </c>
      <c r="D1797">
        <v>0</v>
      </c>
      <c r="E1797">
        <v>13</v>
      </c>
      <c r="F1797">
        <v>0</v>
      </c>
      <c r="G1797">
        <v>0</v>
      </c>
      <c r="H1797">
        <v>0</v>
      </c>
      <c r="I1797">
        <v>553.19266340000001</v>
      </c>
      <c r="J1797">
        <v>2734517</v>
      </c>
      <c r="K1797">
        <v>2557297</v>
      </c>
      <c r="L1797">
        <v>2174657</v>
      </c>
      <c r="M1797" t="s">
        <v>14</v>
      </c>
      <c r="N1797" t="s">
        <v>14</v>
      </c>
      <c r="O1797" t="s">
        <v>14</v>
      </c>
    </row>
    <row r="1798" spans="1:15" x14ac:dyDescent="0.25">
      <c r="A1798">
        <v>1797</v>
      </c>
      <c r="B1798">
        <v>26</v>
      </c>
      <c r="C1798">
        <v>36</v>
      </c>
      <c r="D1798">
        <v>0</v>
      </c>
      <c r="E1798">
        <v>5</v>
      </c>
      <c r="F1798">
        <v>0</v>
      </c>
      <c r="G1798">
        <v>0</v>
      </c>
      <c r="H1798">
        <v>0</v>
      </c>
      <c r="I1798">
        <v>427.2489966</v>
      </c>
      <c r="J1798" t="s">
        <v>14</v>
      </c>
      <c r="K1798" t="s">
        <v>14</v>
      </c>
      <c r="L1798" t="s">
        <v>14</v>
      </c>
      <c r="M1798">
        <v>1718771</v>
      </c>
      <c r="N1798">
        <v>1866242</v>
      </c>
      <c r="O1798">
        <v>1592955</v>
      </c>
    </row>
    <row r="1799" spans="1:15" x14ac:dyDescent="0.25">
      <c r="A1799">
        <v>1798</v>
      </c>
      <c r="B1799">
        <v>26</v>
      </c>
      <c r="C1799">
        <v>36</v>
      </c>
      <c r="D1799">
        <v>0</v>
      </c>
      <c r="E1799">
        <v>6</v>
      </c>
      <c r="F1799">
        <v>0</v>
      </c>
      <c r="G1799">
        <v>0</v>
      </c>
      <c r="H1799">
        <v>0</v>
      </c>
      <c r="I1799">
        <v>443.24391120000001</v>
      </c>
      <c r="J1799">
        <v>2666535</v>
      </c>
      <c r="K1799">
        <v>2180324</v>
      </c>
      <c r="L1799">
        <v>2270182</v>
      </c>
      <c r="M1799">
        <v>3892071</v>
      </c>
      <c r="N1799">
        <v>4602055</v>
      </c>
      <c r="O1799">
        <v>3971581</v>
      </c>
    </row>
    <row r="1800" spans="1:15" x14ac:dyDescent="0.25">
      <c r="A1800">
        <v>1799</v>
      </c>
      <c r="B1800">
        <v>26</v>
      </c>
      <c r="C1800">
        <v>36</v>
      </c>
      <c r="D1800">
        <v>0</v>
      </c>
      <c r="E1800">
        <v>7</v>
      </c>
      <c r="F1800">
        <v>0</v>
      </c>
      <c r="G1800">
        <v>0</v>
      </c>
      <c r="H1800">
        <v>0</v>
      </c>
      <c r="I1800">
        <v>459.23882579999997</v>
      </c>
      <c r="J1800">
        <v>4001478</v>
      </c>
      <c r="K1800">
        <v>4221796</v>
      </c>
      <c r="L1800">
        <v>4355569</v>
      </c>
      <c r="M1800">
        <v>6241097</v>
      </c>
      <c r="N1800">
        <v>7452065</v>
      </c>
      <c r="O1800">
        <v>7676102</v>
      </c>
    </row>
    <row r="1801" spans="1:15" x14ac:dyDescent="0.25">
      <c r="A1801">
        <v>1800</v>
      </c>
      <c r="B1801">
        <v>26</v>
      </c>
      <c r="C1801">
        <v>36</v>
      </c>
      <c r="D1801">
        <v>0</v>
      </c>
      <c r="E1801">
        <v>8</v>
      </c>
      <c r="F1801">
        <v>0</v>
      </c>
      <c r="G1801">
        <v>0</v>
      </c>
      <c r="H1801">
        <v>0</v>
      </c>
      <c r="I1801">
        <v>475.23374039999999</v>
      </c>
      <c r="J1801">
        <v>5922848</v>
      </c>
      <c r="K1801">
        <v>5859889</v>
      </c>
      <c r="L1801">
        <v>4938422</v>
      </c>
      <c r="M1801">
        <v>8446651</v>
      </c>
      <c r="N1801">
        <v>9184617</v>
      </c>
      <c r="O1801">
        <v>7860322</v>
      </c>
    </row>
    <row r="1802" spans="1:15" x14ac:dyDescent="0.25">
      <c r="A1802">
        <v>1801</v>
      </c>
      <c r="B1802">
        <v>26</v>
      </c>
      <c r="C1802">
        <v>36</v>
      </c>
      <c r="D1802">
        <v>0</v>
      </c>
      <c r="E1802">
        <v>9</v>
      </c>
      <c r="F1802">
        <v>0</v>
      </c>
      <c r="G1802">
        <v>0</v>
      </c>
      <c r="H1802">
        <v>0</v>
      </c>
      <c r="I1802">
        <v>491.228655</v>
      </c>
      <c r="J1802">
        <v>5744011</v>
      </c>
      <c r="K1802">
        <v>5723901</v>
      </c>
      <c r="L1802">
        <v>5128736</v>
      </c>
      <c r="M1802">
        <v>8817892</v>
      </c>
      <c r="N1802">
        <v>8965999</v>
      </c>
      <c r="O1802">
        <v>7273345</v>
      </c>
    </row>
    <row r="1803" spans="1:15" x14ac:dyDescent="0.25">
      <c r="A1803">
        <v>1802</v>
      </c>
      <c r="B1803">
        <v>26</v>
      </c>
      <c r="C1803">
        <v>36</v>
      </c>
      <c r="D1803">
        <v>0</v>
      </c>
      <c r="E1803">
        <v>10</v>
      </c>
      <c r="F1803">
        <v>0</v>
      </c>
      <c r="G1803">
        <v>0</v>
      </c>
      <c r="H1803">
        <v>0</v>
      </c>
      <c r="I1803">
        <v>507.22356960000002</v>
      </c>
      <c r="J1803">
        <v>4620516</v>
      </c>
      <c r="K1803">
        <v>5072029</v>
      </c>
      <c r="L1803">
        <v>4509485</v>
      </c>
      <c r="M1803">
        <v>6500292</v>
      </c>
      <c r="N1803">
        <v>7088632</v>
      </c>
      <c r="O1803">
        <v>5637991</v>
      </c>
    </row>
    <row r="1804" spans="1:15" x14ac:dyDescent="0.25">
      <c r="A1804">
        <v>1803</v>
      </c>
      <c r="B1804">
        <v>26</v>
      </c>
      <c r="C1804">
        <v>36</v>
      </c>
      <c r="D1804">
        <v>0</v>
      </c>
      <c r="E1804">
        <v>11</v>
      </c>
      <c r="F1804">
        <v>0</v>
      </c>
      <c r="G1804">
        <v>0</v>
      </c>
      <c r="H1804">
        <v>0</v>
      </c>
      <c r="I1804">
        <v>523.21848420000003</v>
      </c>
      <c r="J1804">
        <v>5009421</v>
      </c>
      <c r="K1804">
        <v>4467180</v>
      </c>
      <c r="L1804">
        <v>4088029</v>
      </c>
      <c r="M1804">
        <v>5044576</v>
      </c>
      <c r="N1804">
        <v>5305168</v>
      </c>
      <c r="O1804">
        <v>4247909</v>
      </c>
    </row>
    <row r="1805" spans="1:15" x14ac:dyDescent="0.25">
      <c r="A1805">
        <v>1804</v>
      </c>
      <c r="B1805">
        <v>26</v>
      </c>
      <c r="C1805">
        <v>36</v>
      </c>
      <c r="D1805">
        <v>0</v>
      </c>
      <c r="E1805">
        <v>12</v>
      </c>
      <c r="F1805">
        <v>0</v>
      </c>
      <c r="G1805">
        <v>0</v>
      </c>
      <c r="H1805">
        <v>0</v>
      </c>
      <c r="I1805">
        <v>539.21339880000005</v>
      </c>
      <c r="J1805">
        <v>3209652</v>
      </c>
      <c r="K1805">
        <v>2681392</v>
      </c>
      <c r="L1805">
        <v>3010124</v>
      </c>
      <c r="M1805">
        <v>3358992</v>
      </c>
      <c r="N1805">
        <v>3307177</v>
      </c>
      <c r="O1805">
        <v>2488428</v>
      </c>
    </row>
    <row r="1806" spans="1:15" x14ac:dyDescent="0.25">
      <c r="A1806">
        <v>1805</v>
      </c>
      <c r="B1806">
        <v>26</v>
      </c>
      <c r="C1806">
        <v>36</v>
      </c>
      <c r="D1806">
        <v>0</v>
      </c>
      <c r="E1806">
        <v>13</v>
      </c>
      <c r="F1806">
        <v>0</v>
      </c>
      <c r="G1806">
        <v>0</v>
      </c>
      <c r="H1806">
        <v>0</v>
      </c>
      <c r="I1806">
        <v>555.20831339999995</v>
      </c>
      <c r="J1806">
        <v>1869207</v>
      </c>
      <c r="K1806">
        <v>1711425</v>
      </c>
      <c r="L1806">
        <v>1572539</v>
      </c>
      <c r="M1806">
        <v>1593320</v>
      </c>
      <c r="N1806">
        <v>2128991</v>
      </c>
      <c r="O1806">
        <v>1650573</v>
      </c>
    </row>
    <row r="1807" spans="1:15" x14ac:dyDescent="0.25">
      <c r="A1807">
        <v>1806</v>
      </c>
      <c r="B1807">
        <v>26</v>
      </c>
      <c r="C1807">
        <v>38</v>
      </c>
      <c r="D1807">
        <v>0</v>
      </c>
      <c r="E1807">
        <v>6</v>
      </c>
      <c r="F1807">
        <v>0</v>
      </c>
      <c r="G1807">
        <v>0</v>
      </c>
      <c r="H1807">
        <v>0</v>
      </c>
      <c r="I1807">
        <v>445.25956120000001</v>
      </c>
      <c r="J1807">
        <v>2381591</v>
      </c>
      <c r="K1807">
        <v>2224742</v>
      </c>
      <c r="L1807">
        <v>2412823</v>
      </c>
      <c r="M1807">
        <v>3899079</v>
      </c>
      <c r="N1807">
        <v>4260942</v>
      </c>
      <c r="O1807">
        <v>3867946</v>
      </c>
    </row>
    <row r="1808" spans="1:15" x14ac:dyDescent="0.25">
      <c r="A1808">
        <v>1807</v>
      </c>
      <c r="B1808">
        <v>26</v>
      </c>
      <c r="C1808">
        <v>38</v>
      </c>
      <c r="D1808">
        <v>0</v>
      </c>
      <c r="E1808">
        <v>7</v>
      </c>
      <c r="F1808">
        <v>0</v>
      </c>
      <c r="G1808">
        <v>0</v>
      </c>
      <c r="H1808">
        <v>0</v>
      </c>
      <c r="I1808">
        <v>461.25447580000002</v>
      </c>
      <c r="J1808">
        <v>3754532</v>
      </c>
      <c r="K1808">
        <v>3974935</v>
      </c>
      <c r="L1808">
        <v>3236187</v>
      </c>
      <c r="M1808">
        <v>6065919</v>
      </c>
      <c r="N1808">
        <v>7171435</v>
      </c>
      <c r="O1808">
        <v>5849200</v>
      </c>
    </row>
    <row r="1809" spans="1:15" x14ac:dyDescent="0.25">
      <c r="A1809">
        <v>1808</v>
      </c>
      <c r="B1809">
        <v>26</v>
      </c>
      <c r="C1809">
        <v>38</v>
      </c>
      <c r="D1809">
        <v>0</v>
      </c>
      <c r="E1809">
        <v>8</v>
      </c>
      <c r="F1809">
        <v>0</v>
      </c>
      <c r="G1809">
        <v>0</v>
      </c>
      <c r="H1809">
        <v>0</v>
      </c>
      <c r="I1809">
        <v>477.24939039999998</v>
      </c>
      <c r="J1809">
        <v>5683231</v>
      </c>
      <c r="K1809">
        <v>4982325</v>
      </c>
      <c r="L1809">
        <v>4987523</v>
      </c>
      <c r="M1809">
        <v>8610533</v>
      </c>
      <c r="N1809">
        <v>9516436</v>
      </c>
      <c r="O1809">
        <v>8353956</v>
      </c>
    </row>
    <row r="1810" spans="1:15" x14ac:dyDescent="0.25">
      <c r="A1810">
        <v>1809</v>
      </c>
      <c r="B1810">
        <v>26</v>
      </c>
      <c r="C1810">
        <v>38</v>
      </c>
      <c r="D1810">
        <v>0</v>
      </c>
      <c r="E1810">
        <v>9</v>
      </c>
      <c r="F1810">
        <v>0</v>
      </c>
      <c r="G1810">
        <v>0</v>
      </c>
      <c r="H1810">
        <v>0</v>
      </c>
      <c r="I1810">
        <v>493.244305</v>
      </c>
      <c r="J1810">
        <v>4968935</v>
      </c>
      <c r="K1810">
        <v>5409579</v>
      </c>
      <c r="L1810">
        <v>4729392</v>
      </c>
      <c r="M1810">
        <v>7882050</v>
      </c>
      <c r="N1810">
        <v>8857538</v>
      </c>
      <c r="O1810">
        <v>6517762</v>
      </c>
    </row>
    <row r="1811" spans="1:15" x14ac:dyDescent="0.25">
      <c r="A1811">
        <v>1810</v>
      </c>
      <c r="B1811">
        <v>26</v>
      </c>
      <c r="C1811">
        <v>38</v>
      </c>
      <c r="D1811">
        <v>0</v>
      </c>
      <c r="E1811">
        <v>10</v>
      </c>
      <c r="F1811">
        <v>0</v>
      </c>
      <c r="G1811">
        <v>0</v>
      </c>
      <c r="H1811">
        <v>0</v>
      </c>
      <c r="I1811">
        <v>509.23921960000001</v>
      </c>
      <c r="J1811">
        <v>4140376</v>
      </c>
      <c r="K1811">
        <v>4381905</v>
      </c>
      <c r="L1811">
        <v>4090720</v>
      </c>
      <c r="M1811">
        <v>6418451</v>
      </c>
      <c r="N1811">
        <v>6904381</v>
      </c>
      <c r="O1811">
        <v>5399504</v>
      </c>
    </row>
    <row r="1812" spans="1:15" x14ac:dyDescent="0.25">
      <c r="A1812">
        <v>1811</v>
      </c>
      <c r="B1812">
        <v>26</v>
      </c>
      <c r="C1812">
        <v>38</v>
      </c>
      <c r="D1812">
        <v>0</v>
      </c>
      <c r="E1812">
        <v>11</v>
      </c>
      <c r="F1812">
        <v>0</v>
      </c>
      <c r="G1812">
        <v>0</v>
      </c>
      <c r="H1812">
        <v>0</v>
      </c>
      <c r="I1812">
        <v>525.23413419999997</v>
      </c>
      <c r="J1812">
        <v>3244121</v>
      </c>
      <c r="K1812">
        <v>4069892</v>
      </c>
      <c r="L1812">
        <v>3112211</v>
      </c>
      <c r="M1812">
        <v>5547372</v>
      </c>
      <c r="N1812">
        <v>5231446</v>
      </c>
      <c r="O1812">
        <v>4187499</v>
      </c>
    </row>
    <row r="1813" spans="1:15" x14ac:dyDescent="0.25">
      <c r="A1813">
        <v>1812</v>
      </c>
      <c r="B1813">
        <v>26</v>
      </c>
      <c r="C1813">
        <v>38</v>
      </c>
      <c r="D1813">
        <v>0</v>
      </c>
      <c r="E1813">
        <v>12</v>
      </c>
      <c r="F1813">
        <v>0</v>
      </c>
      <c r="G1813">
        <v>0</v>
      </c>
      <c r="H1813">
        <v>0</v>
      </c>
      <c r="I1813">
        <v>541.22904879999999</v>
      </c>
      <c r="J1813">
        <v>2542026</v>
      </c>
      <c r="K1813">
        <v>2042404</v>
      </c>
      <c r="L1813">
        <v>2250348</v>
      </c>
      <c r="M1813">
        <v>3477745</v>
      </c>
      <c r="N1813">
        <v>3269236</v>
      </c>
      <c r="O1813">
        <v>2834468</v>
      </c>
    </row>
    <row r="1814" spans="1:15" x14ac:dyDescent="0.25">
      <c r="A1814">
        <v>1813</v>
      </c>
      <c r="B1814">
        <v>26</v>
      </c>
      <c r="C1814">
        <v>38</v>
      </c>
      <c r="D1814">
        <v>0</v>
      </c>
      <c r="E1814">
        <v>13</v>
      </c>
      <c r="F1814">
        <v>0</v>
      </c>
      <c r="G1814">
        <v>0</v>
      </c>
      <c r="H1814">
        <v>0</v>
      </c>
      <c r="I1814">
        <v>557.2239634</v>
      </c>
      <c r="J1814" t="s">
        <v>14</v>
      </c>
      <c r="K1814" t="s">
        <v>14</v>
      </c>
      <c r="L1814" t="s">
        <v>14</v>
      </c>
      <c r="M1814">
        <v>2171330</v>
      </c>
      <c r="N1814">
        <v>2198525</v>
      </c>
      <c r="O1814">
        <v>1736989</v>
      </c>
    </row>
    <row r="1815" spans="1:15" x14ac:dyDescent="0.25">
      <c r="A1815">
        <v>1814</v>
      </c>
      <c r="B1815">
        <v>26</v>
      </c>
      <c r="C1815">
        <v>40</v>
      </c>
      <c r="D1815">
        <v>0</v>
      </c>
      <c r="E1815">
        <v>6</v>
      </c>
      <c r="F1815">
        <v>0</v>
      </c>
      <c r="G1815">
        <v>0</v>
      </c>
      <c r="H1815">
        <v>0</v>
      </c>
      <c r="I1815">
        <v>447.2752112</v>
      </c>
      <c r="J1815">
        <v>1713420</v>
      </c>
      <c r="K1815">
        <v>1646569</v>
      </c>
      <c r="L1815">
        <v>1582152</v>
      </c>
      <c r="M1815">
        <v>2791979</v>
      </c>
      <c r="N1815">
        <v>3524566</v>
      </c>
      <c r="O1815">
        <v>2568287</v>
      </c>
    </row>
    <row r="1816" spans="1:15" x14ac:dyDescent="0.25">
      <c r="A1816">
        <v>1815</v>
      </c>
      <c r="B1816">
        <v>26</v>
      </c>
      <c r="C1816">
        <v>40</v>
      </c>
      <c r="D1816">
        <v>0</v>
      </c>
      <c r="E1816">
        <v>7</v>
      </c>
      <c r="F1816">
        <v>0</v>
      </c>
      <c r="G1816">
        <v>0</v>
      </c>
      <c r="H1816">
        <v>0</v>
      </c>
      <c r="I1816">
        <v>463.27012580000002</v>
      </c>
      <c r="J1816">
        <v>2290587</v>
      </c>
      <c r="K1816">
        <v>2637014</v>
      </c>
      <c r="L1816">
        <v>2479315</v>
      </c>
      <c r="M1816">
        <v>5038792</v>
      </c>
      <c r="N1816">
        <v>4352325</v>
      </c>
      <c r="O1816">
        <v>4040754</v>
      </c>
    </row>
    <row r="1817" spans="1:15" x14ac:dyDescent="0.25">
      <c r="A1817">
        <v>1816</v>
      </c>
      <c r="B1817">
        <v>26</v>
      </c>
      <c r="C1817">
        <v>40</v>
      </c>
      <c r="D1817">
        <v>0</v>
      </c>
      <c r="E1817">
        <v>8</v>
      </c>
      <c r="F1817">
        <v>0</v>
      </c>
      <c r="G1817">
        <v>0</v>
      </c>
      <c r="H1817">
        <v>0</v>
      </c>
      <c r="I1817">
        <v>479.26504039999998</v>
      </c>
      <c r="J1817">
        <v>3945519</v>
      </c>
      <c r="K1817">
        <v>3769920</v>
      </c>
      <c r="L1817">
        <v>3237467</v>
      </c>
      <c r="M1817">
        <v>5903129</v>
      </c>
      <c r="N1817">
        <v>7163335</v>
      </c>
      <c r="O1817">
        <v>5045490</v>
      </c>
    </row>
    <row r="1818" spans="1:15" x14ac:dyDescent="0.25">
      <c r="A1818">
        <v>1817</v>
      </c>
      <c r="B1818">
        <v>26</v>
      </c>
      <c r="C1818">
        <v>40</v>
      </c>
      <c r="D1818">
        <v>0</v>
      </c>
      <c r="E1818">
        <v>9</v>
      </c>
      <c r="F1818">
        <v>0</v>
      </c>
      <c r="G1818">
        <v>0</v>
      </c>
      <c r="H1818">
        <v>0</v>
      </c>
      <c r="I1818">
        <v>495.25995499999999</v>
      </c>
      <c r="J1818">
        <v>3865162</v>
      </c>
      <c r="K1818">
        <v>4116317</v>
      </c>
      <c r="L1818">
        <v>3726919</v>
      </c>
      <c r="M1818">
        <v>6389153</v>
      </c>
      <c r="N1818">
        <v>7159831</v>
      </c>
      <c r="O1818">
        <v>5297285</v>
      </c>
    </row>
    <row r="1819" spans="1:15" x14ac:dyDescent="0.25">
      <c r="A1819">
        <v>1818</v>
      </c>
      <c r="B1819">
        <v>26</v>
      </c>
      <c r="C1819">
        <v>40</v>
      </c>
      <c r="D1819">
        <v>0</v>
      </c>
      <c r="E1819">
        <v>10</v>
      </c>
      <c r="F1819">
        <v>0</v>
      </c>
      <c r="G1819">
        <v>0</v>
      </c>
      <c r="H1819">
        <v>0</v>
      </c>
      <c r="I1819">
        <v>511.25486960000001</v>
      </c>
      <c r="J1819">
        <v>3854793</v>
      </c>
      <c r="K1819">
        <v>3784964</v>
      </c>
      <c r="L1819">
        <v>3467157</v>
      </c>
      <c r="M1819">
        <v>6799453</v>
      </c>
      <c r="N1819">
        <v>7545468</v>
      </c>
      <c r="O1819">
        <v>5716015</v>
      </c>
    </row>
    <row r="1820" spans="1:15" x14ac:dyDescent="0.25">
      <c r="A1820">
        <v>1819</v>
      </c>
      <c r="B1820">
        <v>26</v>
      </c>
      <c r="C1820">
        <v>40</v>
      </c>
      <c r="D1820">
        <v>0</v>
      </c>
      <c r="E1820">
        <v>11</v>
      </c>
      <c r="F1820">
        <v>0</v>
      </c>
      <c r="G1820">
        <v>0</v>
      </c>
      <c r="H1820">
        <v>0</v>
      </c>
      <c r="I1820">
        <v>527.24978420000002</v>
      </c>
      <c r="J1820">
        <v>2505375</v>
      </c>
      <c r="K1820">
        <v>3054104</v>
      </c>
      <c r="L1820">
        <v>2882888</v>
      </c>
      <c r="M1820">
        <v>5421425</v>
      </c>
      <c r="N1820">
        <v>5274452</v>
      </c>
      <c r="O1820">
        <v>4112741</v>
      </c>
    </row>
    <row r="1821" spans="1:15" x14ac:dyDescent="0.25">
      <c r="A1821">
        <v>1820</v>
      </c>
      <c r="B1821">
        <v>26</v>
      </c>
      <c r="C1821">
        <v>40</v>
      </c>
      <c r="D1821">
        <v>0</v>
      </c>
      <c r="E1821">
        <v>12</v>
      </c>
      <c r="F1821">
        <v>0</v>
      </c>
      <c r="G1821">
        <v>0</v>
      </c>
      <c r="H1821">
        <v>0</v>
      </c>
      <c r="I1821">
        <v>543.24469880000004</v>
      </c>
      <c r="J1821">
        <v>1823705</v>
      </c>
      <c r="K1821">
        <v>1887762</v>
      </c>
      <c r="L1821">
        <v>1763975</v>
      </c>
      <c r="M1821">
        <v>3732686</v>
      </c>
      <c r="N1821">
        <v>3630648</v>
      </c>
      <c r="O1821">
        <v>2545620</v>
      </c>
    </row>
    <row r="1822" spans="1:15" x14ac:dyDescent="0.25">
      <c r="A1822">
        <v>1821</v>
      </c>
      <c r="B1822">
        <v>26</v>
      </c>
      <c r="C1822">
        <v>40</v>
      </c>
      <c r="D1822">
        <v>0</v>
      </c>
      <c r="E1822">
        <v>13</v>
      </c>
      <c r="F1822">
        <v>0</v>
      </c>
      <c r="G1822">
        <v>0</v>
      </c>
      <c r="H1822">
        <v>0</v>
      </c>
      <c r="I1822">
        <v>559.23961340000005</v>
      </c>
      <c r="J1822" t="s">
        <v>14</v>
      </c>
      <c r="K1822" t="s">
        <v>14</v>
      </c>
      <c r="L1822" t="s">
        <v>14</v>
      </c>
      <c r="M1822">
        <v>2681759</v>
      </c>
      <c r="N1822">
        <v>2739094</v>
      </c>
      <c r="O1822">
        <v>1604780</v>
      </c>
    </row>
    <row r="1823" spans="1:15" x14ac:dyDescent="0.25">
      <c r="A1823">
        <v>1822</v>
      </c>
      <c r="B1823">
        <v>26</v>
      </c>
      <c r="C1823">
        <v>42</v>
      </c>
      <c r="D1823">
        <v>0</v>
      </c>
      <c r="E1823">
        <v>6</v>
      </c>
      <c r="F1823">
        <v>0</v>
      </c>
      <c r="G1823">
        <v>0</v>
      </c>
      <c r="H1823">
        <v>0</v>
      </c>
      <c r="I1823">
        <v>449.29086119999999</v>
      </c>
      <c r="J1823" t="s">
        <v>14</v>
      </c>
      <c r="K1823" t="s">
        <v>14</v>
      </c>
      <c r="L1823" t="s">
        <v>14</v>
      </c>
      <c r="M1823">
        <v>1962389</v>
      </c>
      <c r="N1823">
        <v>1642082</v>
      </c>
      <c r="O1823">
        <v>1583774</v>
      </c>
    </row>
    <row r="1824" spans="1:15" x14ac:dyDescent="0.25">
      <c r="A1824">
        <v>1823</v>
      </c>
      <c r="B1824">
        <v>26</v>
      </c>
      <c r="C1824">
        <v>42</v>
      </c>
      <c r="D1824">
        <v>0</v>
      </c>
      <c r="E1824">
        <v>7</v>
      </c>
      <c r="F1824">
        <v>0</v>
      </c>
      <c r="G1824">
        <v>0</v>
      </c>
      <c r="H1824">
        <v>0</v>
      </c>
      <c r="I1824">
        <v>465.28577580000001</v>
      </c>
      <c r="J1824" t="s">
        <v>14</v>
      </c>
      <c r="K1824" t="s">
        <v>14</v>
      </c>
      <c r="L1824" t="s">
        <v>14</v>
      </c>
      <c r="M1824">
        <v>2834593</v>
      </c>
      <c r="N1824">
        <v>3314989</v>
      </c>
      <c r="O1824">
        <v>2911242</v>
      </c>
    </row>
    <row r="1825" spans="1:15" x14ac:dyDescent="0.25">
      <c r="A1825">
        <v>1824</v>
      </c>
      <c r="B1825">
        <v>26</v>
      </c>
      <c r="C1825">
        <v>42</v>
      </c>
      <c r="D1825">
        <v>0</v>
      </c>
      <c r="E1825">
        <v>8</v>
      </c>
      <c r="F1825">
        <v>0</v>
      </c>
      <c r="G1825">
        <v>0</v>
      </c>
      <c r="H1825">
        <v>0</v>
      </c>
      <c r="I1825">
        <v>481.28069040000003</v>
      </c>
      <c r="J1825">
        <v>2687052</v>
      </c>
      <c r="K1825">
        <v>2084434</v>
      </c>
      <c r="L1825">
        <v>2682428</v>
      </c>
      <c r="M1825">
        <v>4425558</v>
      </c>
      <c r="N1825">
        <v>5228034</v>
      </c>
      <c r="O1825">
        <v>4512076</v>
      </c>
    </row>
    <row r="1826" spans="1:15" x14ac:dyDescent="0.25">
      <c r="A1826">
        <v>1825</v>
      </c>
      <c r="B1826">
        <v>26</v>
      </c>
      <c r="C1826">
        <v>42</v>
      </c>
      <c r="D1826">
        <v>0</v>
      </c>
      <c r="E1826">
        <v>9</v>
      </c>
      <c r="F1826">
        <v>0</v>
      </c>
      <c r="G1826">
        <v>0</v>
      </c>
      <c r="H1826">
        <v>0</v>
      </c>
      <c r="I1826">
        <v>497.27560499999998</v>
      </c>
      <c r="J1826">
        <v>2210739</v>
      </c>
      <c r="K1826">
        <v>3175313</v>
      </c>
      <c r="L1826">
        <v>3061347</v>
      </c>
      <c r="M1826">
        <v>5508609</v>
      </c>
      <c r="N1826">
        <v>6019181</v>
      </c>
      <c r="O1826">
        <v>4186376</v>
      </c>
    </row>
    <row r="1827" spans="1:15" x14ac:dyDescent="0.25">
      <c r="A1827">
        <v>1826</v>
      </c>
      <c r="B1827">
        <v>26</v>
      </c>
      <c r="C1827">
        <v>42</v>
      </c>
      <c r="D1827">
        <v>0</v>
      </c>
      <c r="E1827">
        <v>10</v>
      </c>
      <c r="F1827">
        <v>0</v>
      </c>
      <c r="G1827">
        <v>0</v>
      </c>
      <c r="H1827">
        <v>0</v>
      </c>
      <c r="I1827">
        <v>513.27051959999994</v>
      </c>
      <c r="J1827">
        <v>3248696</v>
      </c>
      <c r="K1827">
        <v>3259188</v>
      </c>
      <c r="L1827">
        <v>2982347</v>
      </c>
      <c r="M1827">
        <v>7776415</v>
      </c>
      <c r="N1827">
        <v>8852148</v>
      </c>
      <c r="O1827">
        <v>7104644</v>
      </c>
    </row>
    <row r="1828" spans="1:15" x14ac:dyDescent="0.25">
      <c r="A1828">
        <v>1827</v>
      </c>
      <c r="B1828">
        <v>26</v>
      </c>
      <c r="C1828">
        <v>42</v>
      </c>
      <c r="D1828">
        <v>0</v>
      </c>
      <c r="E1828">
        <v>11</v>
      </c>
      <c r="F1828">
        <v>0</v>
      </c>
      <c r="G1828">
        <v>0</v>
      </c>
      <c r="H1828">
        <v>0</v>
      </c>
      <c r="I1828">
        <v>529.26543419999996</v>
      </c>
      <c r="J1828">
        <v>3076319</v>
      </c>
      <c r="K1828">
        <v>3623464</v>
      </c>
      <c r="L1828">
        <v>2569594</v>
      </c>
      <c r="M1828">
        <v>8030575</v>
      </c>
      <c r="N1828">
        <v>8940361</v>
      </c>
      <c r="O1828">
        <v>6578516</v>
      </c>
    </row>
    <row r="1829" spans="1:15" x14ac:dyDescent="0.25">
      <c r="A1829">
        <v>1828</v>
      </c>
      <c r="B1829">
        <v>26</v>
      </c>
      <c r="C1829">
        <v>42</v>
      </c>
      <c r="D1829">
        <v>0</v>
      </c>
      <c r="E1829">
        <v>12</v>
      </c>
      <c r="F1829">
        <v>0</v>
      </c>
      <c r="G1829">
        <v>0</v>
      </c>
      <c r="H1829">
        <v>0</v>
      </c>
      <c r="I1829">
        <v>545.26034879999997</v>
      </c>
      <c r="J1829" t="s">
        <v>14</v>
      </c>
      <c r="K1829" t="s">
        <v>14</v>
      </c>
      <c r="L1829" t="s">
        <v>14</v>
      </c>
      <c r="M1829">
        <v>4307113</v>
      </c>
      <c r="N1829">
        <v>4074999</v>
      </c>
      <c r="O1829">
        <v>2857854</v>
      </c>
    </row>
    <row r="1830" spans="1:15" x14ac:dyDescent="0.25">
      <c r="A1830">
        <v>1829</v>
      </c>
      <c r="B1830">
        <v>26</v>
      </c>
      <c r="C1830">
        <v>42</v>
      </c>
      <c r="D1830">
        <v>0</v>
      </c>
      <c r="E1830">
        <v>13</v>
      </c>
      <c r="F1830">
        <v>0</v>
      </c>
      <c r="G1830">
        <v>0</v>
      </c>
      <c r="H1830">
        <v>0</v>
      </c>
      <c r="I1830">
        <v>561.25526339999999</v>
      </c>
      <c r="J1830" t="s">
        <v>14</v>
      </c>
      <c r="K1830" t="s">
        <v>14</v>
      </c>
      <c r="L1830" t="s">
        <v>14</v>
      </c>
      <c r="M1830">
        <v>2528126</v>
      </c>
      <c r="N1830">
        <v>2110763</v>
      </c>
      <c r="O1830">
        <v>2000441</v>
      </c>
    </row>
    <row r="1831" spans="1:15" x14ac:dyDescent="0.25">
      <c r="A1831">
        <v>1830</v>
      </c>
      <c r="B1831">
        <v>26</v>
      </c>
      <c r="C1831">
        <v>42</v>
      </c>
      <c r="D1831">
        <v>0</v>
      </c>
      <c r="E1831">
        <v>19</v>
      </c>
      <c r="F1831">
        <v>0</v>
      </c>
      <c r="G1831">
        <v>0</v>
      </c>
      <c r="H1831">
        <v>0</v>
      </c>
      <c r="I1831">
        <v>657.22475099999997</v>
      </c>
      <c r="J1831">
        <v>3079594</v>
      </c>
      <c r="K1831">
        <v>2962647</v>
      </c>
      <c r="L1831">
        <v>2631321</v>
      </c>
      <c r="M1831">
        <v>4193805</v>
      </c>
      <c r="N1831">
        <v>3463541</v>
      </c>
      <c r="O1831">
        <v>2525608</v>
      </c>
    </row>
    <row r="1832" spans="1:15" x14ac:dyDescent="0.25">
      <c r="A1832">
        <v>1831</v>
      </c>
      <c r="B1832">
        <v>26</v>
      </c>
      <c r="C1832">
        <v>42</v>
      </c>
      <c r="D1832">
        <v>0</v>
      </c>
      <c r="E1832">
        <v>20</v>
      </c>
      <c r="F1832">
        <v>0</v>
      </c>
      <c r="G1832">
        <v>0</v>
      </c>
      <c r="H1832">
        <v>0</v>
      </c>
      <c r="I1832">
        <v>673.21966559999998</v>
      </c>
      <c r="J1832">
        <v>4204012</v>
      </c>
      <c r="K1832">
        <v>3532244</v>
      </c>
      <c r="L1832">
        <v>3171285</v>
      </c>
      <c r="M1832">
        <v>4948113</v>
      </c>
      <c r="N1832">
        <v>5131822</v>
      </c>
      <c r="O1832">
        <v>3794488</v>
      </c>
    </row>
    <row r="1833" spans="1:15" x14ac:dyDescent="0.25">
      <c r="A1833">
        <v>1832</v>
      </c>
      <c r="B1833">
        <v>26</v>
      </c>
      <c r="C1833">
        <v>44</v>
      </c>
      <c r="D1833">
        <v>0</v>
      </c>
      <c r="E1833">
        <v>8</v>
      </c>
      <c r="F1833">
        <v>0</v>
      </c>
      <c r="G1833">
        <v>0</v>
      </c>
      <c r="H1833">
        <v>0</v>
      </c>
      <c r="I1833">
        <v>483.29634040000002</v>
      </c>
      <c r="J1833" t="s">
        <v>14</v>
      </c>
      <c r="K1833" t="s">
        <v>14</v>
      </c>
      <c r="L1833" t="s">
        <v>14</v>
      </c>
      <c r="M1833">
        <v>2712475</v>
      </c>
      <c r="N1833">
        <v>3194946</v>
      </c>
      <c r="O1833">
        <v>1990064</v>
      </c>
    </row>
    <row r="1834" spans="1:15" x14ac:dyDescent="0.25">
      <c r="A1834">
        <v>1833</v>
      </c>
      <c r="B1834">
        <v>26</v>
      </c>
      <c r="C1834">
        <v>44</v>
      </c>
      <c r="D1834">
        <v>0</v>
      </c>
      <c r="E1834">
        <v>9</v>
      </c>
      <c r="F1834">
        <v>0</v>
      </c>
      <c r="G1834">
        <v>0</v>
      </c>
      <c r="H1834">
        <v>0</v>
      </c>
      <c r="I1834">
        <v>499.29125499999998</v>
      </c>
      <c r="J1834" t="s">
        <v>14</v>
      </c>
      <c r="K1834" t="s">
        <v>14</v>
      </c>
      <c r="L1834" t="s">
        <v>14</v>
      </c>
      <c r="M1834">
        <v>3238496</v>
      </c>
      <c r="N1834">
        <v>3823809</v>
      </c>
      <c r="O1834">
        <v>2871690</v>
      </c>
    </row>
    <row r="1835" spans="1:15" x14ac:dyDescent="0.25">
      <c r="A1835">
        <v>1834</v>
      </c>
      <c r="B1835">
        <v>26</v>
      </c>
      <c r="C1835">
        <v>44</v>
      </c>
      <c r="D1835">
        <v>0</v>
      </c>
      <c r="E1835">
        <v>10</v>
      </c>
      <c r="F1835">
        <v>0</v>
      </c>
      <c r="G1835">
        <v>0</v>
      </c>
      <c r="H1835">
        <v>0</v>
      </c>
      <c r="I1835">
        <v>515.28616959999999</v>
      </c>
      <c r="J1835">
        <v>1777826</v>
      </c>
      <c r="K1835">
        <v>2478433</v>
      </c>
      <c r="L1835">
        <v>2031107</v>
      </c>
      <c r="M1835">
        <v>5847257</v>
      </c>
      <c r="N1835">
        <v>5663461</v>
      </c>
      <c r="O1835">
        <v>4233421</v>
      </c>
    </row>
    <row r="1836" spans="1:15" x14ac:dyDescent="0.25">
      <c r="A1836">
        <v>1835</v>
      </c>
      <c r="B1836">
        <v>26</v>
      </c>
      <c r="C1836">
        <v>44</v>
      </c>
      <c r="D1836">
        <v>0</v>
      </c>
      <c r="E1836">
        <v>11</v>
      </c>
      <c r="F1836">
        <v>0</v>
      </c>
      <c r="G1836">
        <v>0</v>
      </c>
      <c r="H1836">
        <v>0</v>
      </c>
      <c r="I1836">
        <v>531.28108420000001</v>
      </c>
      <c r="J1836">
        <v>2290968</v>
      </c>
      <c r="K1836">
        <v>2393651</v>
      </c>
      <c r="L1836">
        <v>2017706</v>
      </c>
      <c r="M1836">
        <v>9509222</v>
      </c>
      <c r="N1836">
        <v>7842615</v>
      </c>
      <c r="O1836">
        <v>8311096</v>
      </c>
    </row>
    <row r="1837" spans="1:15" x14ac:dyDescent="0.25">
      <c r="A1837">
        <v>1836</v>
      </c>
      <c r="B1837">
        <v>26</v>
      </c>
      <c r="C1837">
        <v>44</v>
      </c>
      <c r="D1837">
        <v>0</v>
      </c>
      <c r="E1837">
        <v>12</v>
      </c>
      <c r="F1837">
        <v>0</v>
      </c>
      <c r="G1837">
        <v>0</v>
      </c>
      <c r="H1837">
        <v>0</v>
      </c>
      <c r="I1837">
        <v>547.27599880000002</v>
      </c>
      <c r="J1837" t="s">
        <v>14</v>
      </c>
      <c r="K1837" t="s">
        <v>14</v>
      </c>
      <c r="L1837" t="s">
        <v>14</v>
      </c>
      <c r="M1837">
        <v>6164611</v>
      </c>
      <c r="N1837">
        <v>5302703</v>
      </c>
      <c r="O1837">
        <v>4602659</v>
      </c>
    </row>
    <row r="1838" spans="1:15" x14ac:dyDescent="0.25">
      <c r="A1838">
        <v>1837</v>
      </c>
      <c r="B1838">
        <v>26</v>
      </c>
      <c r="C1838">
        <v>44</v>
      </c>
      <c r="D1838">
        <v>0</v>
      </c>
      <c r="E1838">
        <v>13</v>
      </c>
      <c r="F1838">
        <v>0</v>
      </c>
      <c r="G1838">
        <v>0</v>
      </c>
      <c r="H1838">
        <v>0</v>
      </c>
      <c r="I1838">
        <v>563.27091340000004</v>
      </c>
      <c r="J1838" t="s">
        <v>14</v>
      </c>
      <c r="K1838" t="s">
        <v>14</v>
      </c>
      <c r="L1838" t="s">
        <v>14</v>
      </c>
      <c r="M1838">
        <v>2398560</v>
      </c>
      <c r="N1838">
        <v>2713276</v>
      </c>
      <c r="O1838">
        <v>1929669</v>
      </c>
    </row>
    <row r="1839" spans="1:15" x14ac:dyDescent="0.25">
      <c r="A1839">
        <v>1838</v>
      </c>
      <c r="B1839">
        <v>26</v>
      </c>
      <c r="C1839">
        <v>46</v>
      </c>
      <c r="D1839">
        <v>0</v>
      </c>
      <c r="E1839">
        <v>9</v>
      </c>
      <c r="F1839">
        <v>0</v>
      </c>
      <c r="G1839">
        <v>0</v>
      </c>
      <c r="H1839">
        <v>0</v>
      </c>
      <c r="I1839">
        <v>501.30690499999997</v>
      </c>
      <c r="J1839" t="s">
        <v>14</v>
      </c>
      <c r="K1839" t="s">
        <v>14</v>
      </c>
      <c r="L1839" t="s">
        <v>14</v>
      </c>
      <c r="M1839">
        <v>2424511</v>
      </c>
      <c r="N1839">
        <v>2526484</v>
      </c>
      <c r="O1839">
        <v>2060298</v>
      </c>
    </row>
    <row r="1840" spans="1:15" x14ac:dyDescent="0.25">
      <c r="A1840">
        <v>1839</v>
      </c>
      <c r="B1840">
        <v>26</v>
      </c>
      <c r="C1840">
        <v>46</v>
      </c>
      <c r="D1840">
        <v>0</v>
      </c>
      <c r="E1840">
        <v>10</v>
      </c>
      <c r="F1840">
        <v>0</v>
      </c>
      <c r="G1840">
        <v>0</v>
      </c>
      <c r="H1840">
        <v>0</v>
      </c>
      <c r="I1840">
        <v>517.30181960000004</v>
      </c>
      <c r="J1840" t="s">
        <v>14</v>
      </c>
      <c r="K1840" t="s">
        <v>14</v>
      </c>
      <c r="L1840" t="s">
        <v>14</v>
      </c>
      <c r="M1840">
        <v>2511625</v>
      </c>
      <c r="N1840">
        <v>2837261</v>
      </c>
      <c r="O1840">
        <v>2095368</v>
      </c>
    </row>
    <row r="1841" spans="1:15" x14ac:dyDescent="0.25">
      <c r="A1841">
        <v>1840</v>
      </c>
      <c r="B1841">
        <v>26</v>
      </c>
      <c r="C1841">
        <v>46</v>
      </c>
      <c r="D1841">
        <v>0</v>
      </c>
      <c r="E1841">
        <v>11</v>
      </c>
      <c r="F1841">
        <v>0</v>
      </c>
      <c r="G1841">
        <v>0</v>
      </c>
      <c r="H1841">
        <v>0</v>
      </c>
      <c r="I1841">
        <v>533.29673419999995</v>
      </c>
      <c r="J1841" t="s">
        <v>14</v>
      </c>
      <c r="K1841" t="s">
        <v>14</v>
      </c>
      <c r="L1841" t="s">
        <v>14</v>
      </c>
      <c r="M1841">
        <v>5812567</v>
      </c>
      <c r="N1841">
        <v>4954910</v>
      </c>
      <c r="O1841">
        <v>5694737</v>
      </c>
    </row>
    <row r="1842" spans="1:15" x14ac:dyDescent="0.25">
      <c r="A1842">
        <v>1841</v>
      </c>
      <c r="B1842">
        <v>26</v>
      </c>
      <c r="C1842">
        <v>46</v>
      </c>
      <c r="D1842">
        <v>0</v>
      </c>
      <c r="E1842">
        <v>12</v>
      </c>
      <c r="F1842">
        <v>0</v>
      </c>
      <c r="G1842">
        <v>0</v>
      </c>
      <c r="H1842">
        <v>0</v>
      </c>
      <c r="I1842">
        <v>549.29164879999996</v>
      </c>
      <c r="J1842" t="s">
        <v>14</v>
      </c>
      <c r="K1842" t="s">
        <v>14</v>
      </c>
      <c r="L1842" t="s">
        <v>14</v>
      </c>
      <c r="M1842">
        <v>2616412</v>
      </c>
      <c r="N1842">
        <v>3340641</v>
      </c>
      <c r="O1842">
        <v>1504962</v>
      </c>
    </row>
    <row r="1843" spans="1:15" x14ac:dyDescent="0.25">
      <c r="A1843">
        <v>1842</v>
      </c>
      <c r="B1843">
        <v>26</v>
      </c>
      <c r="C1843">
        <v>52</v>
      </c>
      <c r="D1843">
        <v>0</v>
      </c>
      <c r="E1843">
        <v>2</v>
      </c>
      <c r="F1843">
        <v>0</v>
      </c>
      <c r="G1843">
        <v>0</v>
      </c>
      <c r="H1843">
        <v>0</v>
      </c>
      <c r="I1843">
        <v>395.38945280000002</v>
      </c>
      <c r="J1843">
        <v>2792020</v>
      </c>
      <c r="K1843">
        <v>3089656</v>
      </c>
      <c r="L1843">
        <v>2249913</v>
      </c>
      <c r="M1843">
        <v>1838235</v>
      </c>
      <c r="N1843">
        <v>1656186</v>
      </c>
      <c r="O1843">
        <v>1571387</v>
      </c>
    </row>
    <row r="1844" spans="1:15" x14ac:dyDescent="0.25">
      <c r="A1844">
        <v>1843</v>
      </c>
      <c r="B1844">
        <v>27</v>
      </c>
      <c r="C1844">
        <v>24</v>
      </c>
      <c r="D1844">
        <v>0</v>
      </c>
      <c r="E1844">
        <v>12</v>
      </c>
      <c r="F1844">
        <v>0</v>
      </c>
      <c r="G1844">
        <v>0</v>
      </c>
      <c r="H1844">
        <v>0</v>
      </c>
      <c r="I1844">
        <v>539.11949879999997</v>
      </c>
      <c r="J1844">
        <v>1949107</v>
      </c>
      <c r="K1844">
        <v>1754161</v>
      </c>
      <c r="L1844">
        <v>1614410</v>
      </c>
      <c r="M1844" t="s">
        <v>14</v>
      </c>
      <c r="N1844" t="s">
        <v>14</v>
      </c>
      <c r="O1844" t="s">
        <v>14</v>
      </c>
    </row>
    <row r="1845" spans="1:15" x14ac:dyDescent="0.25">
      <c r="A1845">
        <v>1844</v>
      </c>
      <c r="B1845">
        <v>27</v>
      </c>
      <c r="C1845">
        <v>24</v>
      </c>
      <c r="D1845">
        <v>0</v>
      </c>
      <c r="E1845">
        <v>13</v>
      </c>
      <c r="F1845">
        <v>0</v>
      </c>
      <c r="G1845">
        <v>0</v>
      </c>
      <c r="H1845">
        <v>0</v>
      </c>
      <c r="I1845">
        <v>555.11441339999999</v>
      </c>
      <c r="J1845">
        <v>2024857</v>
      </c>
      <c r="K1845">
        <v>1900867</v>
      </c>
      <c r="L1845">
        <v>1900219</v>
      </c>
      <c r="M1845" t="s">
        <v>14</v>
      </c>
      <c r="N1845" t="s">
        <v>14</v>
      </c>
      <c r="O1845" t="s">
        <v>14</v>
      </c>
    </row>
    <row r="1846" spans="1:15" x14ac:dyDescent="0.25">
      <c r="A1846">
        <v>1845</v>
      </c>
      <c r="B1846">
        <v>27</v>
      </c>
      <c r="C1846">
        <v>24</v>
      </c>
      <c r="D1846">
        <v>0</v>
      </c>
      <c r="E1846">
        <v>14</v>
      </c>
      <c r="F1846">
        <v>0</v>
      </c>
      <c r="G1846">
        <v>0</v>
      </c>
      <c r="H1846">
        <v>0</v>
      </c>
      <c r="I1846">
        <v>571.109328</v>
      </c>
      <c r="J1846">
        <v>2186635</v>
      </c>
      <c r="K1846">
        <v>2167041</v>
      </c>
      <c r="L1846">
        <v>1704306</v>
      </c>
      <c r="M1846" t="s">
        <v>14</v>
      </c>
      <c r="N1846" t="s">
        <v>14</v>
      </c>
      <c r="O1846" t="s">
        <v>14</v>
      </c>
    </row>
    <row r="1847" spans="1:15" x14ac:dyDescent="0.25">
      <c r="A1847">
        <v>1846</v>
      </c>
      <c r="B1847">
        <v>27</v>
      </c>
      <c r="C1847">
        <v>26</v>
      </c>
      <c r="D1847">
        <v>0</v>
      </c>
      <c r="E1847">
        <v>11</v>
      </c>
      <c r="F1847">
        <v>0</v>
      </c>
      <c r="G1847">
        <v>0</v>
      </c>
      <c r="H1847">
        <v>0</v>
      </c>
      <c r="I1847">
        <v>525.14023420000001</v>
      </c>
      <c r="J1847">
        <v>2046550</v>
      </c>
      <c r="K1847">
        <v>2169347</v>
      </c>
      <c r="L1847">
        <v>2180881</v>
      </c>
      <c r="M1847" t="s">
        <v>14</v>
      </c>
      <c r="N1847" t="s">
        <v>14</v>
      </c>
      <c r="O1847" t="s">
        <v>14</v>
      </c>
    </row>
    <row r="1848" spans="1:15" x14ac:dyDescent="0.25">
      <c r="A1848">
        <v>1847</v>
      </c>
      <c r="B1848">
        <v>27</v>
      </c>
      <c r="C1848">
        <v>26</v>
      </c>
      <c r="D1848">
        <v>0</v>
      </c>
      <c r="E1848">
        <v>12</v>
      </c>
      <c r="F1848">
        <v>0</v>
      </c>
      <c r="G1848">
        <v>0</v>
      </c>
      <c r="H1848">
        <v>0</v>
      </c>
      <c r="I1848">
        <v>541.13514880000002</v>
      </c>
      <c r="J1848">
        <v>2386377</v>
      </c>
      <c r="K1848">
        <v>1995301</v>
      </c>
      <c r="L1848">
        <v>1931882</v>
      </c>
      <c r="M1848" t="s">
        <v>14</v>
      </c>
      <c r="N1848" t="s">
        <v>14</v>
      </c>
      <c r="O1848" t="s">
        <v>14</v>
      </c>
    </row>
    <row r="1849" spans="1:15" x14ac:dyDescent="0.25">
      <c r="A1849">
        <v>1848</v>
      </c>
      <c r="B1849">
        <v>27</v>
      </c>
      <c r="C1849">
        <v>26</v>
      </c>
      <c r="D1849">
        <v>0</v>
      </c>
      <c r="E1849">
        <v>13</v>
      </c>
      <c r="F1849">
        <v>0</v>
      </c>
      <c r="G1849">
        <v>0</v>
      </c>
      <c r="H1849">
        <v>0</v>
      </c>
      <c r="I1849">
        <v>557.13006340000004</v>
      </c>
      <c r="J1849">
        <v>2438003</v>
      </c>
      <c r="K1849">
        <v>2092814</v>
      </c>
      <c r="L1849">
        <v>2386606</v>
      </c>
      <c r="M1849" t="s">
        <v>14</v>
      </c>
      <c r="N1849" t="s">
        <v>14</v>
      </c>
      <c r="O1849" t="s">
        <v>14</v>
      </c>
    </row>
    <row r="1850" spans="1:15" x14ac:dyDescent="0.25">
      <c r="A1850">
        <v>1849</v>
      </c>
      <c r="B1850">
        <v>27</v>
      </c>
      <c r="C1850">
        <v>26</v>
      </c>
      <c r="D1850">
        <v>0</v>
      </c>
      <c r="E1850">
        <v>14</v>
      </c>
      <c r="F1850">
        <v>0</v>
      </c>
      <c r="G1850">
        <v>0</v>
      </c>
      <c r="H1850">
        <v>0</v>
      </c>
      <c r="I1850">
        <v>573.12497800000006</v>
      </c>
      <c r="J1850">
        <v>2421538</v>
      </c>
      <c r="K1850">
        <v>2084511</v>
      </c>
      <c r="L1850">
        <v>1914656</v>
      </c>
      <c r="M1850" t="s">
        <v>14</v>
      </c>
      <c r="N1850" t="s">
        <v>14</v>
      </c>
      <c r="O1850" t="s">
        <v>14</v>
      </c>
    </row>
    <row r="1851" spans="1:15" x14ac:dyDescent="0.25">
      <c r="A1851">
        <v>1850</v>
      </c>
      <c r="B1851">
        <v>27</v>
      </c>
      <c r="C1851">
        <v>26</v>
      </c>
      <c r="D1851">
        <v>0</v>
      </c>
      <c r="E1851">
        <v>15</v>
      </c>
      <c r="F1851">
        <v>0</v>
      </c>
      <c r="G1851">
        <v>0</v>
      </c>
      <c r="H1851">
        <v>0</v>
      </c>
      <c r="I1851">
        <v>589.11989259999996</v>
      </c>
      <c r="J1851">
        <v>2186978</v>
      </c>
      <c r="K1851">
        <v>2156260</v>
      </c>
      <c r="L1851">
        <v>1759069</v>
      </c>
      <c r="M1851" t="s">
        <v>14</v>
      </c>
      <c r="N1851" t="s">
        <v>14</v>
      </c>
      <c r="O1851" t="s">
        <v>14</v>
      </c>
    </row>
    <row r="1852" spans="1:15" x14ac:dyDescent="0.25">
      <c r="A1852">
        <v>1851</v>
      </c>
      <c r="B1852">
        <v>27</v>
      </c>
      <c r="C1852">
        <v>28</v>
      </c>
      <c r="D1852">
        <v>0</v>
      </c>
      <c r="E1852">
        <v>10</v>
      </c>
      <c r="F1852">
        <v>0</v>
      </c>
      <c r="G1852">
        <v>0</v>
      </c>
      <c r="H1852">
        <v>0</v>
      </c>
      <c r="I1852">
        <v>511.16096959999999</v>
      </c>
      <c r="J1852">
        <v>2191300</v>
      </c>
      <c r="K1852">
        <v>1893634</v>
      </c>
      <c r="L1852">
        <v>1596307</v>
      </c>
      <c r="M1852" t="s">
        <v>14</v>
      </c>
      <c r="N1852" t="s">
        <v>14</v>
      </c>
      <c r="O1852" t="s">
        <v>14</v>
      </c>
    </row>
    <row r="1853" spans="1:15" x14ac:dyDescent="0.25">
      <c r="A1853">
        <v>1852</v>
      </c>
      <c r="B1853">
        <v>27</v>
      </c>
      <c r="C1853">
        <v>28</v>
      </c>
      <c r="D1853">
        <v>0</v>
      </c>
      <c r="E1853">
        <v>11</v>
      </c>
      <c r="F1853">
        <v>0</v>
      </c>
      <c r="G1853">
        <v>0</v>
      </c>
      <c r="H1853">
        <v>0</v>
      </c>
      <c r="I1853">
        <v>527.15588419999995</v>
      </c>
      <c r="J1853">
        <v>2245788</v>
      </c>
      <c r="K1853">
        <v>2116631</v>
      </c>
      <c r="L1853">
        <v>2131781</v>
      </c>
      <c r="M1853" t="s">
        <v>14</v>
      </c>
      <c r="N1853" t="s">
        <v>14</v>
      </c>
      <c r="O1853" t="s">
        <v>14</v>
      </c>
    </row>
    <row r="1854" spans="1:15" x14ac:dyDescent="0.25">
      <c r="A1854">
        <v>1853</v>
      </c>
      <c r="B1854">
        <v>27</v>
      </c>
      <c r="C1854">
        <v>28</v>
      </c>
      <c r="D1854">
        <v>0</v>
      </c>
      <c r="E1854">
        <v>12</v>
      </c>
      <c r="F1854">
        <v>0</v>
      </c>
      <c r="G1854">
        <v>0</v>
      </c>
      <c r="H1854">
        <v>0</v>
      </c>
      <c r="I1854">
        <v>543.15079879999996</v>
      </c>
      <c r="J1854">
        <v>2222041</v>
      </c>
      <c r="K1854">
        <v>2659347</v>
      </c>
      <c r="L1854">
        <v>2285190</v>
      </c>
      <c r="M1854" t="s">
        <v>14</v>
      </c>
      <c r="N1854" t="s">
        <v>14</v>
      </c>
      <c r="O1854" t="s">
        <v>14</v>
      </c>
    </row>
    <row r="1855" spans="1:15" x14ac:dyDescent="0.25">
      <c r="A1855">
        <v>1854</v>
      </c>
      <c r="B1855">
        <v>27</v>
      </c>
      <c r="C1855">
        <v>28</v>
      </c>
      <c r="D1855">
        <v>0</v>
      </c>
      <c r="E1855">
        <v>13</v>
      </c>
      <c r="F1855">
        <v>0</v>
      </c>
      <c r="G1855">
        <v>0</v>
      </c>
      <c r="H1855">
        <v>0</v>
      </c>
      <c r="I1855">
        <v>559.14571339999998</v>
      </c>
      <c r="J1855">
        <v>2599237</v>
      </c>
      <c r="K1855">
        <v>2420947</v>
      </c>
      <c r="L1855">
        <v>2301081</v>
      </c>
      <c r="M1855" t="s">
        <v>14</v>
      </c>
      <c r="N1855" t="s">
        <v>14</v>
      </c>
      <c r="O1855" t="s">
        <v>14</v>
      </c>
    </row>
    <row r="1856" spans="1:15" x14ac:dyDescent="0.25">
      <c r="A1856">
        <v>1855</v>
      </c>
      <c r="B1856">
        <v>27</v>
      </c>
      <c r="C1856">
        <v>28</v>
      </c>
      <c r="D1856">
        <v>0</v>
      </c>
      <c r="E1856">
        <v>14</v>
      </c>
      <c r="F1856">
        <v>0</v>
      </c>
      <c r="G1856">
        <v>0</v>
      </c>
      <c r="H1856">
        <v>0</v>
      </c>
      <c r="I1856">
        <v>575.14062799999999</v>
      </c>
      <c r="J1856">
        <v>2139313</v>
      </c>
      <c r="K1856">
        <v>1783862</v>
      </c>
      <c r="L1856">
        <v>2216643</v>
      </c>
      <c r="M1856" t="s">
        <v>14</v>
      </c>
      <c r="N1856" t="s">
        <v>14</v>
      </c>
      <c r="O1856" t="s">
        <v>14</v>
      </c>
    </row>
    <row r="1857" spans="1:15" x14ac:dyDescent="0.25">
      <c r="A1857">
        <v>1856</v>
      </c>
      <c r="B1857">
        <v>27</v>
      </c>
      <c r="C1857">
        <v>28</v>
      </c>
      <c r="D1857">
        <v>0</v>
      </c>
      <c r="E1857">
        <v>15</v>
      </c>
      <c r="F1857">
        <v>0</v>
      </c>
      <c r="G1857">
        <v>0</v>
      </c>
      <c r="H1857">
        <v>0</v>
      </c>
      <c r="I1857">
        <v>591.13554260000001</v>
      </c>
      <c r="J1857">
        <v>2346562</v>
      </c>
      <c r="K1857">
        <v>1583197</v>
      </c>
      <c r="L1857">
        <v>1590984</v>
      </c>
      <c r="M1857" t="s">
        <v>14</v>
      </c>
      <c r="N1857" t="s">
        <v>14</v>
      </c>
      <c r="O1857" t="s">
        <v>14</v>
      </c>
    </row>
    <row r="1858" spans="1:15" x14ac:dyDescent="0.25">
      <c r="A1858">
        <v>1857</v>
      </c>
      <c r="B1858">
        <v>27</v>
      </c>
      <c r="C1858">
        <v>30</v>
      </c>
      <c r="D1858">
        <v>0</v>
      </c>
      <c r="E1858">
        <v>10</v>
      </c>
      <c r="F1858">
        <v>0</v>
      </c>
      <c r="G1858">
        <v>0</v>
      </c>
      <c r="H1858">
        <v>0</v>
      </c>
      <c r="I1858">
        <v>513.17661959999998</v>
      </c>
      <c r="J1858">
        <v>2423347</v>
      </c>
      <c r="K1858">
        <v>2122546</v>
      </c>
      <c r="L1858">
        <v>2078153</v>
      </c>
      <c r="M1858">
        <v>2116252</v>
      </c>
      <c r="N1858">
        <v>1683122</v>
      </c>
      <c r="O1858">
        <v>1584512</v>
      </c>
    </row>
    <row r="1859" spans="1:15" x14ac:dyDescent="0.25">
      <c r="A1859">
        <v>1858</v>
      </c>
      <c r="B1859">
        <v>27</v>
      </c>
      <c r="C1859">
        <v>30</v>
      </c>
      <c r="D1859">
        <v>0</v>
      </c>
      <c r="E1859">
        <v>11</v>
      </c>
      <c r="F1859">
        <v>0</v>
      </c>
      <c r="G1859">
        <v>0</v>
      </c>
      <c r="H1859">
        <v>0</v>
      </c>
      <c r="I1859">
        <v>529.1715342</v>
      </c>
      <c r="J1859">
        <v>2986204</v>
      </c>
      <c r="K1859">
        <v>2795047</v>
      </c>
      <c r="L1859">
        <v>2006392</v>
      </c>
      <c r="M1859">
        <v>2550127</v>
      </c>
      <c r="N1859">
        <v>2414410</v>
      </c>
      <c r="O1859">
        <v>1498965</v>
      </c>
    </row>
    <row r="1860" spans="1:15" x14ac:dyDescent="0.25">
      <c r="A1860">
        <v>1859</v>
      </c>
      <c r="B1860">
        <v>27</v>
      </c>
      <c r="C1860">
        <v>30</v>
      </c>
      <c r="D1860">
        <v>0</v>
      </c>
      <c r="E1860">
        <v>12</v>
      </c>
      <c r="F1860">
        <v>0</v>
      </c>
      <c r="G1860">
        <v>0</v>
      </c>
      <c r="H1860">
        <v>0</v>
      </c>
      <c r="I1860">
        <v>545.16644880000001</v>
      </c>
      <c r="J1860">
        <v>2501601</v>
      </c>
      <c r="K1860">
        <v>2560509</v>
      </c>
      <c r="L1860">
        <v>2253981</v>
      </c>
      <c r="M1860" t="s">
        <v>14</v>
      </c>
      <c r="N1860" t="s">
        <v>14</v>
      </c>
      <c r="O1860" t="s">
        <v>14</v>
      </c>
    </row>
    <row r="1861" spans="1:15" x14ac:dyDescent="0.25">
      <c r="A1861">
        <v>1860</v>
      </c>
      <c r="B1861">
        <v>27</v>
      </c>
      <c r="C1861">
        <v>30</v>
      </c>
      <c r="D1861">
        <v>0</v>
      </c>
      <c r="E1861">
        <v>13</v>
      </c>
      <c r="F1861">
        <v>0</v>
      </c>
      <c r="G1861">
        <v>0</v>
      </c>
      <c r="H1861">
        <v>0</v>
      </c>
      <c r="I1861">
        <v>561.16136340000003</v>
      </c>
      <c r="J1861">
        <v>2919695</v>
      </c>
      <c r="K1861">
        <v>2721939</v>
      </c>
      <c r="L1861">
        <v>2266749</v>
      </c>
      <c r="M1861" t="s">
        <v>14</v>
      </c>
      <c r="N1861" t="s">
        <v>14</v>
      </c>
      <c r="O1861" t="s">
        <v>14</v>
      </c>
    </row>
    <row r="1862" spans="1:15" x14ac:dyDescent="0.25">
      <c r="A1862">
        <v>1861</v>
      </c>
      <c r="B1862">
        <v>27</v>
      </c>
      <c r="C1862">
        <v>30</v>
      </c>
      <c r="D1862">
        <v>0</v>
      </c>
      <c r="E1862">
        <v>14</v>
      </c>
      <c r="F1862">
        <v>0</v>
      </c>
      <c r="G1862">
        <v>0</v>
      </c>
      <c r="H1862">
        <v>0</v>
      </c>
      <c r="I1862">
        <v>577.15627800000004</v>
      </c>
      <c r="J1862">
        <v>2340408</v>
      </c>
      <c r="K1862">
        <v>2493896</v>
      </c>
      <c r="L1862">
        <v>2274397</v>
      </c>
      <c r="M1862" t="s">
        <v>14</v>
      </c>
      <c r="N1862" t="s">
        <v>14</v>
      </c>
      <c r="O1862" t="s">
        <v>14</v>
      </c>
    </row>
    <row r="1863" spans="1:15" x14ac:dyDescent="0.25">
      <c r="A1863">
        <v>1862</v>
      </c>
      <c r="B1863">
        <v>27</v>
      </c>
      <c r="C1863">
        <v>30</v>
      </c>
      <c r="D1863">
        <v>0</v>
      </c>
      <c r="E1863">
        <v>15</v>
      </c>
      <c r="F1863">
        <v>0</v>
      </c>
      <c r="G1863">
        <v>0</v>
      </c>
      <c r="H1863">
        <v>0</v>
      </c>
      <c r="I1863">
        <v>593.15119259999994</v>
      </c>
      <c r="J1863">
        <v>1757600</v>
      </c>
      <c r="K1863">
        <v>1925077</v>
      </c>
      <c r="L1863">
        <v>1896496</v>
      </c>
      <c r="M1863" t="s">
        <v>14</v>
      </c>
      <c r="N1863" t="s">
        <v>14</v>
      </c>
      <c r="O1863" t="s">
        <v>14</v>
      </c>
    </row>
    <row r="1864" spans="1:15" x14ac:dyDescent="0.25">
      <c r="A1864">
        <v>1863</v>
      </c>
      <c r="B1864">
        <v>27</v>
      </c>
      <c r="C1864">
        <v>32</v>
      </c>
      <c r="D1864">
        <v>0</v>
      </c>
      <c r="E1864">
        <v>10</v>
      </c>
      <c r="F1864">
        <v>0</v>
      </c>
      <c r="G1864">
        <v>0</v>
      </c>
      <c r="H1864">
        <v>0</v>
      </c>
      <c r="I1864">
        <v>515.19226960000003</v>
      </c>
      <c r="J1864">
        <v>4500125</v>
      </c>
      <c r="K1864">
        <v>4626783</v>
      </c>
      <c r="L1864">
        <v>4793344</v>
      </c>
      <c r="M1864">
        <v>3939542</v>
      </c>
      <c r="N1864">
        <v>3402467</v>
      </c>
      <c r="O1864">
        <v>2881738</v>
      </c>
    </row>
    <row r="1865" spans="1:15" x14ac:dyDescent="0.25">
      <c r="A1865">
        <v>1864</v>
      </c>
      <c r="B1865">
        <v>27</v>
      </c>
      <c r="C1865">
        <v>32</v>
      </c>
      <c r="D1865">
        <v>0</v>
      </c>
      <c r="E1865">
        <v>11</v>
      </c>
      <c r="F1865">
        <v>0</v>
      </c>
      <c r="G1865">
        <v>0</v>
      </c>
      <c r="H1865">
        <v>0</v>
      </c>
      <c r="I1865">
        <v>531.18718420000005</v>
      </c>
      <c r="J1865">
        <v>3024149</v>
      </c>
      <c r="K1865">
        <v>2852914</v>
      </c>
      <c r="L1865">
        <v>2523560</v>
      </c>
      <c r="M1865">
        <v>2814822</v>
      </c>
      <c r="N1865">
        <v>2822968</v>
      </c>
      <c r="O1865">
        <v>2228537</v>
      </c>
    </row>
    <row r="1866" spans="1:15" x14ac:dyDescent="0.25">
      <c r="A1866">
        <v>1865</v>
      </c>
      <c r="B1866">
        <v>27</v>
      </c>
      <c r="C1866">
        <v>32</v>
      </c>
      <c r="D1866">
        <v>0</v>
      </c>
      <c r="E1866">
        <v>12</v>
      </c>
      <c r="F1866">
        <v>0</v>
      </c>
      <c r="G1866">
        <v>0</v>
      </c>
      <c r="H1866">
        <v>0</v>
      </c>
      <c r="I1866">
        <v>547.18209879999995</v>
      </c>
      <c r="J1866">
        <v>2445793</v>
      </c>
      <c r="K1866">
        <v>2120162</v>
      </c>
      <c r="L1866">
        <v>2048175</v>
      </c>
      <c r="M1866">
        <v>2571397</v>
      </c>
      <c r="N1866">
        <v>1611186</v>
      </c>
      <c r="O1866">
        <v>1901351</v>
      </c>
    </row>
    <row r="1867" spans="1:15" x14ac:dyDescent="0.25">
      <c r="A1867">
        <v>1866</v>
      </c>
      <c r="B1867">
        <v>27</v>
      </c>
      <c r="C1867">
        <v>32</v>
      </c>
      <c r="D1867">
        <v>0</v>
      </c>
      <c r="E1867">
        <v>13</v>
      </c>
      <c r="F1867">
        <v>0</v>
      </c>
      <c r="G1867">
        <v>0</v>
      </c>
      <c r="H1867">
        <v>0</v>
      </c>
      <c r="I1867">
        <v>563.17701339999996</v>
      </c>
      <c r="J1867">
        <v>2944209</v>
      </c>
      <c r="K1867">
        <v>2373197</v>
      </c>
      <c r="L1867">
        <v>1802584</v>
      </c>
      <c r="M1867" t="s">
        <v>14</v>
      </c>
      <c r="N1867" t="s">
        <v>14</v>
      </c>
      <c r="O1867" t="s">
        <v>14</v>
      </c>
    </row>
    <row r="1868" spans="1:15" x14ac:dyDescent="0.25">
      <c r="A1868">
        <v>1867</v>
      </c>
      <c r="B1868">
        <v>27</v>
      </c>
      <c r="C1868">
        <v>32</v>
      </c>
      <c r="D1868">
        <v>0</v>
      </c>
      <c r="E1868">
        <v>14</v>
      </c>
      <c r="F1868">
        <v>0</v>
      </c>
      <c r="G1868">
        <v>0</v>
      </c>
      <c r="H1868">
        <v>0</v>
      </c>
      <c r="I1868">
        <v>579.17192799999998</v>
      </c>
      <c r="J1868">
        <v>1749431</v>
      </c>
      <c r="K1868">
        <v>1652565</v>
      </c>
      <c r="L1868">
        <v>1870317</v>
      </c>
      <c r="M1868" t="s">
        <v>14</v>
      </c>
      <c r="N1868" t="s">
        <v>14</v>
      </c>
      <c r="O1868" t="s">
        <v>14</v>
      </c>
    </row>
    <row r="1869" spans="1:15" x14ac:dyDescent="0.25">
      <c r="A1869">
        <v>1868</v>
      </c>
      <c r="B1869">
        <v>27</v>
      </c>
      <c r="C1869">
        <v>34</v>
      </c>
      <c r="D1869">
        <v>0</v>
      </c>
      <c r="E1869">
        <v>7</v>
      </c>
      <c r="F1869">
        <v>0</v>
      </c>
      <c r="G1869">
        <v>0</v>
      </c>
      <c r="H1869">
        <v>0</v>
      </c>
      <c r="I1869">
        <v>469.22317579999998</v>
      </c>
      <c r="J1869">
        <v>2112135</v>
      </c>
      <c r="K1869">
        <v>2327129</v>
      </c>
      <c r="L1869">
        <v>2125712</v>
      </c>
      <c r="M1869">
        <v>2969219</v>
      </c>
      <c r="N1869">
        <v>3655971</v>
      </c>
      <c r="O1869">
        <v>2984953</v>
      </c>
    </row>
    <row r="1870" spans="1:15" x14ac:dyDescent="0.25">
      <c r="A1870">
        <v>1869</v>
      </c>
      <c r="B1870">
        <v>27</v>
      </c>
      <c r="C1870">
        <v>34</v>
      </c>
      <c r="D1870">
        <v>0</v>
      </c>
      <c r="E1870">
        <v>8</v>
      </c>
      <c r="F1870">
        <v>0</v>
      </c>
      <c r="G1870">
        <v>0</v>
      </c>
      <c r="H1870">
        <v>0</v>
      </c>
      <c r="I1870">
        <v>485.21809039999999</v>
      </c>
      <c r="J1870">
        <v>3580075</v>
      </c>
      <c r="K1870">
        <v>2886791</v>
      </c>
      <c r="L1870">
        <v>2788377</v>
      </c>
      <c r="M1870">
        <v>4888548</v>
      </c>
      <c r="N1870">
        <v>6473349</v>
      </c>
      <c r="O1870">
        <v>4516376</v>
      </c>
    </row>
    <row r="1871" spans="1:15" x14ac:dyDescent="0.25">
      <c r="A1871">
        <v>1870</v>
      </c>
      <c r="B1871">
        <v>27</v>
      </c>
      <c r="C1871">
        <v>34</v>
      </c>
      <c r="D1871">
        <v>0</v>
      </c>
      <c r="E1871">
        <v>9</v>
      </c>
      <c r="F1871">
        <v>0</v>
      </c>
      <c r="G1871">
        <v>0</v>
      </c>
      <c r="H1871">
        <v>0</v>
      </c>
      <c r="I1871">
        <v>501.21300500000001</v>
      </c>
      <c r="J1871">
        <v>3602315</v>
      </c>
      <c r="K1871">
        <v>3858426</v>
      </c>
      <c r="L1871">
        <v>3810983</v>
      </c>
      <c r="M1871">
        <v>4987579</v>
      </c>
      <c r="N1871">
        <v>5393680</v>
      </c>
      <c r="O1871">
        <v>4174340</v>
      </c>
    </row>
    <row r="1872" spans="1:15" x14ac:dyDescent="0.25">
      <c r="A1872">
        <v>1871</v>
      </c>
      <c r="B1872">
        <v>27</v>
      </c>
      <c r="C1872">
        <v>34</v>
      </c>
      <c r="D1872">
        <v>0</v>
      </c>
      <c r="E1872">
        <v>10</v>
      </c>
      <c r="F1872">
        <v>0</v>
      </c>
      <c r="G1872">
        <v>0</v>
      </c>
      <c r="H1872">
        <v>0</v>
      </c>
      <c r="I1872">
        <v>517.20791959999997</v>
      </c>
      <c r="J1872">
        <v>3753731</v>
      </c>
      <c r="K1872">
        <v>3835273</v>
      </c>
      <c r="L1872">
        <v>3788856</v>
      </c>
      <c r="M1872">
        <v>4070663</v>
      </c>
      <c r="N1872">
        <v>4336396</v>
      </c>
      <c r="O1872">
        <v>3883269</v>
      </c>
    </row>
    <row r="1873" spans="1:15" x14ac:dyDescent="0.25">
      <c r="A1873">
        <v>1872</v>
      </c>
      <c r="B1873">
        <v>27</v>
      </c>
      <c r="C1873">
        <v>34</v>
      </c>
      <c r="D1873">
        <v>0</v>
      </c>
      <c r="E1873">
        <v>11</v>
      </c>
      <c r="F1873">
        <v>0</v>
      </c>
      <c r="G1873">
        <v>0</v>
      </c>
      <c r="H1873">
        <v>0</v>
      </c>
      <c r="I1873">
        <v>533.20283419999998</v>
      </c>
      <c r="J1873">
        <v>3209543</v>
      </c>
      <c r="K1873">
        <v>2943545</v>
      </c>
      <c r="L1873">
        <v>2803158</v>
      </c>
      <c r="M1873">
        <v>3722584</v>
      </c>
      <c r="N1873">
        <v>3828511</v>
      </c>
      <c r="O1873">
        <v>2788627</v>
      </c>
    </row>
    <row r="1874" spans="1:15" x14ac:dyDescent="0.25">
      <c r="A1874">
        <v>1873</v>
      </c>
      <c r="B1874">
        <v>27</v>
      </c>
      <c r="C1874">
        <v>34</v>
      </c>
      <c r="D1874">
        <v>0</v>
      </c>
      <c r="E1874">
        <v>12</v>
      </c>
      <c r="F1874">
        <v>0</v>
      </c>
      <c r="G1874">
        <v>0</v>
      </c>
      <c r="H1874">
        <v>0</v>
      </c>
      <c r="I1874">
        <v>549.1977488</v>
      </c>
      <c r="J1874">
        <v>3320282</v>
      </c>
      <c r="K1874">
        <v>3366337</v>
      </c>
      <c r="L1874">
        <v>3276475</v>
      </c>
      <c r="M1874">
        <v>3739742</v>
      </c>
      <c r="N1874">
        <v>3214693</v>
      </c>
      <c r="O1874">
        <v>2708166</v>
      </c>
    </row>
    <row r="1875" spans="1:15" x14ac:dyDescent="0.25">
      <c r="A1875">
        <v>1874</v>
      </c>
      <c r="B1875">
        <v>27</v>
      </c>
      <c r="C1875">
        <v>34</v>
      </c>
      <c r="D1875">
        <v>0</v>
      </c>
      <c r="E1875">
        <v>13</v>
      </c>
      <c r="F1875">
        <v>0</v>
      </c>
      <c r="G1875">
        <v>0</v>
      </c>
      <c r="H1875">
        <v>0</v>
      </c>
      <c r="I1875">
        <v>565.19266340000001</v>
      </c>
      <c r="J1875">
        <v>2152075</v>
      </c>
      <c r="K1875">
        <v>2373633</v>
      </c>
      <c r="L1875">
        <v>1803307</v>
      </c>
      <c r="M1875">
        <v>1642823</v>
      </c>
      <c r="N1875">
        <v>1794639</v>
      </c>
      <c r="O1875">
        <v>1737046</v>
      </c>
    </row>
    <row r="1876" spans="1:15" x14ac:dyDescent="0.25">
      <c r="A1876">
        <v>1875</v>
      </c>
      <c r="B1876">
        <v>27</v>
      </c>
      <c r="C1876">
        <v>36</v>
      </c>
      <c r="D1876">
        <v>0</v>
      </c>
      <c r="E1876">
        <v>6</v>
      </c>
      <c r="F1876">
        <v>0</v>
      </c>
      <c r="G1876">
        <v>0</v>
      </c>
      <c r="H1876">
        <v>0</v>
      </c>
      <c r="I1876">
        <v>455.24391120000001</v>
      </c>
      <c r="J1876" t="s">
        <v>14</v>
      </c>
      <c r="K1876" t="s">
        <v>14</v>
      </c>
      <c r="L1876" t="s">
        <v>14</v>
      </c>
      <c r="M1876">
        <v>2738702</v>
      </c>
      <c r="N1876">
        <v>3013174</v>
      </c>
      <c r="O1876">
        <v>2476468</v>
      </c>
    </row>
    <row r="1877" spans="1:15" x14ac:dyDescent="0.25">
      <c r="A1877">
        <v>1876</v>
      </c>
      <c r="B1877">
        <v>27</v>
      </c>
      <c r="C1877">
        <v>36</v>
      </c>
      <c r="D1877">
        <v>0</v>
      </c>
      <c r="E1877">
        <v>7</v>
      </c>
      <c r="F1877">
        <v>0</v>
      </c>
      <c r="G1877">
        <v>0</v>
      </c>
      <c r="H1877">
        <v>0</v>
      </c>
      <c r="I1877">
        <v>471.23882579999997</v>
      </c>
      <c r="J1877">
        <v>3011666</v>
      </c>
      <c r="K1877">
        <v>3432002</v>
      </c>
      <c r="L1877">
        <v>2793275</v>
      </c>
      <c r="M1877">
        <v>4920969</v>
      </c>
      <c r="N1877">
        <v>5730608</v>
      </c>
      <c r="O1877">
        <v>4998156</v>
      </c>
    </row>
    <row r="1878" spans="1:15" x14ac:dyDescent="0.25">
      <c r="A1878">
        <v>1877</v>
      </c>
      <c r="B1878">
        <v>27</v>
      </c>
      <c r="C1878">
        <v>36</v>
      </c>
      <c r="D1878">
        <v>0</v>
      </c>
      <c r="E1878">
        <v>8</v>
      </c>
      <c r="F1878">
        <v>0</v>
      </c>
      <c r="G1878">
        <v>0</v>
      </c>
      <c r="H1878">
        <v>0</v>
      </c>
      <c r="I1878">
        <v>487.23374039999999</v>
      </c>
      <c r="J1878">
        <v>3846381</v>
      </c>
      <c r="K1878">
        <v>4203178</v>
      </c>
      <c r="L1878">
        <v>3987988</v>
      </c>
      <c r="M1878">
        <v>7756853</v>
      </c>
      <c r="N1878">
        <v>7823056</v>
      </c>
      <c r="O1878">
        <v>6716043</v>
      </c>
    </row>
    <row r="1879" spans="1:15" x14ac:dyDescent="0.25">
      <c r="A1879">
        <v>1878</v>
      </c>
      <c r="B1879">
        <v>27</v>
      </c>
      <c r="C1879">
        <v>36</v>
      </c>
      <c r="D1879">
        <v>0</v>
      </c>
      <c r="E1879">
        <v>9</v>
      </c>
      <c r="F1879">
        <v>0</v>
      </c>
      <c r="G1879">
        <v>0</v>
      </c>
      <c r="H1879">
        <v>0</v>
      </c>
      <c r="I1879">
        <v>503.228655</v>
      </c>
      <c r="J1879">
        <v>4521982</v>
      </c>
      <c r="K1879">
        <v>4824113</v>
      </c>
      <c r="L1879">
        <v>4186833</v>
      </c>
      <c r="M1879">
        <v>6817559</v>
      </c>
      <c r="N1879">
        <v>7162209</v>
      </c>
      <c r="O1879">
        <v>6013569</v>
      </c>
    </row>
    <row r="1880" spans="1:15" x14ac:dyDescent="0.25">
      <c r="A1880">
        <v>1879</v>
      </c>
      <c r="B1880">
        <v>27</v>
      </c>
      <c r="C1880">
        <v>36</v>
      </c>
      <c r="D1880">
        <v>0</v>
      </c>
      <c r="E1880">
        <v>10</v>
      </c>
      <c r="F1880">
        <v>0</v>
      </c>
      <c r="G1880">
        <v>0</v>
      </c>
      <c r="H1880">
        <v>0</v>
      </c>
      <c r="I1880">
        <v>519.22356960000002</v>
      </c>
      <c r="J1880">
        <v>4272994</v>
      </c>
      <c r="K1880">
        <v>4681134</v>
      </c>
      <c r="L1880">
        <v>4052080</v>
      </c>
      <c r="M1880">
        <v>6150446</v>
      </c>
      <c r="N1880">
        <v>5844779</v>
      </c>
      <c r="O1880">
        <v>5201203</v>
      </c>
    </row>
    <row r="1881" spans="1:15" x14ac:dyDescent="0.25">
      <c r="A1881">
        <v>1880</v>
      </c>
      <c r="B1881">
        <v>27</v>
      </c>
      <c r="C1881">
        <v>36</v>
      </c>
      <c r="D1881">
        <v>0</v>
      </c>
      <c r="E1881">
        <v>11</v>
      </c>
      <c r="F1881">
        <v>0</v>
      </c>
      <c r="G1881">
        <v>0</v>
      </c>
      <c r="H1881">
        <v>0</v>
      </c>
      <c r="I1881">
        <v>535.21848420000003</v>
      </c>
      <c r="J1881">
        <v>4219251</v>
      </c>
      <c r="K1881">
        <v>3190331</v>
      </c>
      <c r="L1881">
        <v>3077633</v>
      </c>
      <c r="M1881">
        <v>5048644</v>
      </c>
      <c r="N1881">
        <v>4611838</v>
      </c>
      <c r="O1881">
        <v>3891428</v>
      </c>
    </row>
    <row r="1882" spans="1:15" x14ac:dyDescent="0.25">
      <c r="A1882">
        <v>1881</v>
      </c>
      <c r="B1882">
        <v>27</v>
      </c>
      <c r="C1882">
        <v>36</v>
      </c>
      <c r="D1882">
        <v>0</v>
      </c>
      <c r="E1882">
        <v>12</v>
      </c>
      <c r="F1882">
        <v>0</v>
      </c>
      <c r="G1882">
        <v>0</v>
      </c>
      <c r="H1882">
        <v>0</v>
      </c>
      <c r="I1882">
        <v>551.21339880000005</v>
      </c>
      <c r="J1882">
        <v>2693067</v>
      </c>
      <c r="K1882">
        <v>2882971</v>
      </c>
      <c r="L1882">
        <v>2543809</v>
      </c>
      <c r="M1882">
        <v>2659382</v>
      </c>
      <c r="N1882">
        <v>2240786</v>
      </c>
      <c r="O1882">
        <v>2465377</v>
      </c>
    </row>
    <row r="1883" spans="1:15" x14ac:dyDescent="0.25">
      <c r="A1883">
        <v>1882</v>
      </c>
      <c r="B1883">
        <v>27</v>
      </c>
      <c r="C1883">
        <v>36</v>
      </c>
      <c r="D1883">
        <v>0</v>
      </c>
      <c r="E1883">
        <v>13</v>
      </c>
      <c r="F1883">
        <v>0</v>
      </c>
      <c r="G1883">
        <v>0</v>
      </c>
      <c r="H1883">
        <v>0</v>
      </c>
      <c r="I1883">
        <v>567.20831339999995</v>
      </c>
      <c r="J1883">
        <v>3343420</v>
      </c>
      <c r="K1883">
        <v>3551152</v>
      </c>
      <c r="L1883">
        <v>3127797</v>
      </c>
      <c r="M1883">
        <v>3982130</v>
      </c>
      <c r="N1883">
        <v>4052440</v>
      </c>
      <c r="O1883">
        <v>3823329</v>
      </c>
    </row>
    <row r="1884" spans="1:15" x14ac:dyDescent="0.25">
      <c r="A1884">
        <v>1883</v>
      </c>
      <c r="B1884">
        <v>27</v>
      </c>
      <c r="C1884">
        <v>38</v>
      </c>
      <c r="D1884">
        <v>0</v>
      </c>
      <c r="E1884">
        <v>5</v>
      </c>
      <c r="F1884">
        <v>0</v>
      </c>
      <c r="G1884">
        <v>0</v>
      </c>
      <c r="H1884">
        <v>0</v>
      </c>
      <c r="I1884">
        <v>441.26464659999999</v>
      </c>
      <c r="J1884" t="s">
        <v>14</v>
      </c>
      <c r="K1884" t="s">
        <v>14</v>
      </c>
      <c r="L1884" t="s">
        <v>14</v>
      </c>
      <c r="M1884">
        <v>1904646</v>
      </c>
      <c r="N1884">
        <v>2336063</v>
      </c>
      <c r="O1884">
        <v>2048208</v>
      </c>
    </row>
    <row r="1885" spans="1:15" x14ac:dyDescent="0.25">
      <c r="A1885">
        <v>1884</v>
      </c>
      <c r="B1885">
        <v>27</v>
      </c>
      <c r="C1885">
        <v>38</v>
      </c>
      <c r="D1885">
        <v>0</v>
      </c>
      <c r="E1885">
        <v>6</v>
      </c>
      <c r="F1885">
        <v>0</v>
      </c>
      <c r="G1885">
        <v>0</v>
      </c>
      <c r="H1885">
        <v>0</v>
      </c>
      <c r="I1885">
        <v>457.25956120000001</v>
      </c>
      <c r="J1885">
        <v>2334076</v>
      </c>
      <c r="K1885">
        <v>2546107</v>
      </c>
      <c r="L1885">
        <v>2179730</v>
      </c>
      <c r="M1885">
        <v>2858915</v>
      </c>
      <c r="N1885">
        <v>3225060</v>
      </c>
      <c r="O1885">
        <v>3492146</v>
      </c>
    </row>
    <row r="1886" spans="1:15" x14ac:dyDescent="0.25">
      <c r="A1886">
        <v>1885</v>
      </c>
      <c r="B1886">
        <v>27</v>
      </c>
      <c r="C1886">
        <v>38</v>
      </c>
      <c r="D1886">
        <v>0</v>
      </c>
      <c r="E1886">
        <v>7</v>
      </c>
      <c r="F1886">
        <v>0</v>
      </c>
      <c r="G1886">
        <v>0</v>
      </c>
      <c r="H1886">
        <v>0</v>
      </c>
      <c r="I1886">
        <v>473.25447580000002</v>
      </c>
      <c r="J1886">
        <v>3694640</v>
      </c>
      <c r="K1886">
        <v>4141622</v>
      </c>
      <c r="L1886">
        <v>2985715</v>
      </c>
      <c r="M1886">
        <v>5990045</v>
      </c>
      <c r="N1886">
        <v>6544712</v>
      </c>
      <c r="O1886">
        <v>5814320</v>
      </c>
    </row>
    <row r="1887" spans="1:15" x14ac:dyDescent="0.25">
      <c r="A1887">
        <v>1886</v>
      </c>
      <c r="B1887">
        <v>27</v>
      </c>
      <c r="C1887">
        <v>38</v>
      </c>
      <c r="D1887">
        <v>0</v>
      </c>
      <c r="E1887">
        <v>8</v>
      </c>
      <c r="F1887">
        <v>0</v>
      </c>
      <c r="G1887">
        <v>0</v>
      </c>
      <c r="H1887">
        <v>0</v>
      </c>
      <c r="I1887">
        <v>489.24939039999998</v>
      </c>
      <c r="J1887">
        <v>4387128</v>
      </c>
      <c r="K1887">
        <v>5495506</v>
      </c>
      <c r="L1887">
        <v>4680215</v>
      </c>
      <c r="M1887">
        <v>7785612</v>
      </c>
      <c r="N1887">
        <v>8982303</v>
      </c>
      <c r="O1887">
        <v>6466309</v>
      </c>
    </row>
    <row r="1888" spans="1:15" x14ac:dyDescent="0.25">
      <c r="A1888">
        <v>1887</v>
      </c>
      <c r="B1888">
        <v>27</v>
      </c>
      <c r="C1888">
        <v>38</v>
      </c>
      <c r="D1888">
        <v>0</v>
      </c>
      <c r="E1888">
        <v>9</v>
      </c>
      <c r="F1888">
        <v>0</v>
      </c>
      <c r="G1888">
        <v>0</v>
      </c>
      <c r="H1888">
        <v>0</v>
      </c>
      <c r="I1888">
        <v>505.244305</v>
      </c>
      <c r="J1888">
        <v>5351538</v>
      </c>
      <c r="K1888">
        <v>5188712</v>
      </c>
      <c r="L1888">
        <v>4730622</v>
      </c>
      <c r="M1888">
        <v>8023920</v>
      </c>
      <c r="N1888">
        <v>8829359</v>
      </c>
      <c r="O1888">
        <v>6971128</v>
      </c>
    </row>
    <row r="1889" spans="1:15" x14ac:dyDescent="0.25">
      <c r="A1889">
        <v>1888</v>
      </c>
      <c r="B1889">
        <v>27</v>
      </c>
      <c r="C1889">
        <v>38</v>
      </c>
      <c r="D1889">
        <v>0</v>
      </c>
      <c r="E1889">
        <v>10</v>
      </c>
      <c r="F1889">
        <v>0</v>
      </c>
      <c r="G1889">
        <v>0</v>
      </c>
      <c r="H1889">
        <v>0</v>
      </c>
      <c r="I1889">
        <v>521.23921959999996</v>
      </c>
      <c r="J1889">
        <v>4386747</v>
      </c>
      <c r="K1889">
        <v>4412879</v>
      </c>
      <c r="L1889">
        <v>3770535</v>
      </c>
      <c r="M1889">
        <v>6240587</v>
      </c>
      <c r="N1889">
        <v>6488898</v>
      </c>
      <c r="O1889">
        <v>5409107</v>
      </c>
    </row>
    <row r="1890" spans="1:15" x14ac:dyDescent="0.25">
      <c r="A1890">
        <v>1889</v>
      </c>
      <c r="B1890">
        <v>27</v>
      </c>
      <c r="C1890">
        <v>38</v>
      </c>
      <c r="D1890">
        <v>0</v>
      </c>
      <c r="E1890">
        <v>11</v>
      </c>
      <c r="F1890">
        <v>0</v>
      </c>
      <c r="G1890">
        <v>0</v>
      </c>
      <c r="H1890">
        <v>0</v>
      </c>
      <c r="I1890">
        <v>537.23413419999997</v>
      </c>
      <c r="J1890">
        <v>3658135</v>
      </c>
      <c r="K1890">
        <v>3444280</v>
      </c>
      <c r="L1890">
        <v>2821673</v>
      </c>
      <c r="M1890">
        <v>4809004</v>
      </c>
      <c r="N1890">
        <v>4936407</v>
      </c>
      <c r="O1890">
        <v>3461291</v>
      </c>
    </row>
    <row r="1891" spans="1:15" x14ac:dyDescent="0.25">
      <c r="A1891">
        <v>1890</v>
      </c>
      <c r="B1891">
        <v>27</v>
      </c>
      <c r="C1891">
        <v>38</v>
      </c>
      <c r="D1891">
        <v>0</v>
      </c>
      <c r="E1891">
        <v>12</v>
      </c>
      <c r="F1891">
        <v>0</v>
      </c>
      <c r="G1891">
        <v>0</v>
      </c>
      <c r="H1891">
        <v>0</v>
      </c>
      <c r="I1891">
        <v>553.22904879999999</v>
      </c>
      <c r="J1891">
        <v>3222965</v>
      </c>
      <c r="K1891">
        <v>2272112</v>
      </c>
      <c r="L1891">
        <v>2453185</v>
      </c>
      <c r="M1891">
        <v>3320846</v>
      </c>
      <c r="N1891">
        <v>2752698</v>
      </c>
      <c r="O1891">
        <v>2016248</v>
      </c>
    </row>
    <row r="1892" spans="1:15" x14ac:dyDescent="0.25">
      <c r="A1892">
        <v>1891</v>
      </c>
      <c r="B1892">
        <v>27</v>
      </c>
      <c r="C1892">
        <v>38</v>
      </c>
      <c r="D1892">
        <v>0</v>
      </c>
      <c r="E1892">
        <v>13</v>
      </c>
      <c r="F1892">
        <v>0</v>
      </c>
      <c r="G1892">
        <v>0</v>
      </c>
      <c r="H1892">
        <v>0</v>
      </c>
      <c r="I1892">
        <v>569.2239634</v>
      </c>
      <c r="J1892">
        <v>1525732</v>
      </c>
      <c r="K1892">
        <v>1519960</v>
      </c>
      <c r="L1892">
        <v>1656758</v>
      </c>
      <c r="M1892">
        <v>1980705</v>
      </c>
      <c r="N1892">
        <v>1780062</v>
      </c>
      <c r="O1892">
        <v>1985134</v>
      </c>
    </row>
    <row r="1893" spans="1:15" x14ac:dyDescent="0.25">
      <c r="A1893">
        <v>1892</v>
      </c>
      <c r="B1893">
        <v>27</v>
      </c>
      <c r="C1893">
        <v>40</v>
      </c>
      <c r="D1893">
        <v>0</v>
      </c>
      <c r="E1893">
        <v>6</v>
      </c>
      <c r="F1893">
        <v>0</v>
      </c>
      <c r="G1893">
        <v>0</v>
      </c>
      <c r="H1893">
        <v>0</v>
      </c>
      <c r="I1893">
        <v>459.2752112</v>
      </c>
      <c r="J1893">
        <v>1900739</v>
      </c>
      <c r="K1893">
        <v>1897826</v>
      </c>
      <c r="L1893">
        <v>1921006</v>
      </c>
      <c r="M1893">
        <v>3012424</v>
      </c>
      <c r="N1893">
        <v>3434912</v>
      </c>
      <c r="O1893">
        <v>2579652</v>
      </c>
    </row>
    <row r="1894" spans="1:15" x14ac:dyDescent="0.25">
      <c r="A1894">
        <v>1893</v>
      </c>
      <c r="B1894">
        <v>27</v>
      </c>
      <c r="C1894">
        <v>40</v>
      </c>
      <c r="D1894">
        <v>0</v>
      </c>
      <c r="E1894">
        <v>7</v>
      </c>
      <c r="F1894">
        <v>0</v>
      </c>
      <c r="G1894">
        <v>0</v>
      </c>
      <c r="H1894">
        <v>0</v>
      </c>
      <c r="I1894">
        <v>475.27012580000002</v>
      </c>
      <c r="J1894">
        <v>3081248</v>
      </c>
      <c r="K1894">
        <v>2789937</v>
      </c>
      <c r="L1894">
        <v>3028661</v>
      </c>
      <c r="M1894">
        <v>5015228</v>
      </c>
      <c r="N1894">
        <v>5817706</v>
      </c>
      <c r="O1894">
        <v>5087331</v>
      </c>
    </row>
    <row r="1895" spans="1:15" x14ac:dyDescent="0.25">
      <c r="A1895">
        <v>1894</v>
      </c>
      <c r="B1895">
        <v>27</v>
      </c>
      <c r="C1895">
        <v>40</v>
      </c>
      <c r="D1895">
        <v>0</v>
      </c>
      <c r="E1895">
        <v>8</v>
      </c>
      <c r="F1895">
        <v>0</v>
      </c>
      <c r="G1895">
        <v>0</v>
      </c>
      <c r="H1895">
        <v>0</v>
      </c>
      <c r="I1895">
        <v>491.26504039999998</v>
      </c>
      <c r="J1895">
        <v>4110733</v>
      </c>
      <c r="K1895">
        <v>4377341</v>
      </c>
      <c r="L1895">
        <v>3220000</v>
      </c>
      <c r="M1895">
        <v>6485222</v>
      </c>
      <c r="N1895">
        <v>7243632</v>
      </c>
      <c r="O1895">
        <v>5484419</v>
      </c>
    </row>
    <row r="1896" spans="1:15" x14ac:dyDescent="0.25">
      <c r="A1896">
        <v>1895</v>
      </c>
      <c r="B1896">
        <v>27</v>
      </c>
      <c r="C1896">
        <v>40</v>
      </c>
      <c r="D1896">
        <v>0</v>
      </c>
      <c r="E1896">
        <v>9</v>
      </c>
      <c r="F1896">
        <v>0</v>
      </c>
      <c r="G1896">
        <v>0</v>
      </c>
      <c r="H1896">
        <v>0</v>
      </c>
      <c r="I1896">
        <v>507.25995499999999</v>
      </c>
      <c r="J1896">
        <v>4218086</v>
      </c>
      <c r="K1896">
        <v>4367518</v>
      </c>
      <c r="L1896">
        <v>3946286</v>
      </c>
      <c r="M1896">
        <v>6404037</v>
      </c>
      <c r="N1896">
        <v>6883833</v>
      </c>
      <c r="O1896">
        <v>5580649</v>
      </c>
    </row>
    <row r="1897" spans="1:15" x14ac:dyDescent="0.25">
      <c r="A1897">
        <v>1896</v>
      </c>
      <c r="B1897">
        <v>27</v>
      </c>
      <c r="C1897">
        <v>40</v>
      </c>
      <c r="D1897">
        <v>0</v>
      </c>
      <c r="E1897">
        <v>10</v>
      </c>
      <c r="F1897">
        <v>0</v>
      </c>
      <c r="G1897">
        <v>0</v>
      </c>
      <c r="H1897">
        <v>0</v>
      </c>
      <c r="I1897">
        <v>523.25486960000001</v>
      </c>
      <c r="J1897">
        <v>4420622</v>
      </c>
      <c r="K1897">
        <v>3526124</v>
      </c>
      <c r="L1897">
        <v>3568862</v>
      </c>
      <c r="M1897">
        <v>6082912</v>
      </c>
      <c r="N1897">
        <v>6147920</v>
      </c>
      <c r="O1897">
        <v>5246309</v>
      </c>
    </row>
    <row r="1898" spans="1:15" x14ac:dyDescent="0.25">
      <c r="A1898">
        <v>1897</v>
      </c>
      <c r="B1898">
        <v>27</v>
      </c>
      <c r="C1898">
        <v>40</v>
      </c>
      <c r="D1898">
        <v>0</v>
      </c>
      <c r="E1898">
        <v>11</v>
      </c>
      <c r="F1898">
        <v>0</v>
      </c>
      <c r="G1898">
        <v>0</v>
      </c>
      <c r="H1898">
        <v>0</v>
      </c>
      <c r="I1898">
        <v>539.24978420000002</v>
      </c>
      <c r="J1898">
        <v>2317748</v>
      </c>
      <c r="K1898">
        <v>2670128</v>
      </c>
      <c r="L1898">
        <v>2590797</v>
      </c>
      <c r="M1898">
        <v>4460816</v>
      </c>
      <c r="N1898">
        <v>4527784</v>
      </c>
      <c r="O1898">
        <v>2836587</v>
      </c>
    </row>
    <row r="1899" spans="1:15" x14ac:dyDescent="0.25">
      <c r="A1899">
        <v>1898</v>
      </c>
      <c r="B1899">
        <v>27</v>
      </c>
      <c r="C1899">
        <v>40</v>
      </c>
      <c r="D1899">
        <v>0</v>
      </c>
      <c r="E1899">
        <v>12</v>
      </c>
      <c r="F1899">
        <v>0</v>
      </c>
      <c r="G1899">
        <v>0</v>
      </c>
      <c r="H1899">
        <v>0</v>
      </c>
      <c r="I1899">
        <v>555.24469880000004</v>
      </c>
      <c r="J1899">
        <v>2150806</v>
      </c>
      <c r="K1899">
        <v>1779520</v>
      </c>
      <c r="L1899">
        <v>1907387</v>
      </c>
      <c r="M1899">
        <v>2756583</v>
      </c>
      <c r="N1899">
        <v>2695261</v>
      </c>
      <c r="O1899">
        <v>2457483</v>
      </c>
    </row>
    <row r="1900" spans="1:15" x14ac:dyDescent="0.25">
      <c r="A1900">
        <v>1899</v>
      </c>
      <c r="B1900">
        <v>27</v>
      </c>
      <c r="C1900">
        <v>40</v>
      </c>
      <c r="D1900">
        <v>0</v>
      </c>
      <c r="E1900">
        <v>13</v>
      </c>
      <c r="F1900">
        <v>0</v>
      </c>
      <c r="G1900">
        <v>0</v>
      </c>
      <c r="H1900">
        <v>0</v>
      </c>
      <c r="I1900">
        <v>571.23961340000005</v>
      </c>
      <c r="J1900" t="s">
        <v>14</v>
      </c>
      <c r="K1900" t="s">
        <v>14</v>
      </c>
      <c r="L1900" t="s">
        <v>14</v>
      </c>
      <c r="M1900">
        <v>2330390</v>
      </c>
      <c r="N1900">
        <v>2418400</v>
      </c>
      <c r="O1900">
        <v>1879549</v>
      </c>
    </row>
    <row r="1901" spans="1:15" x14ac:dyDescent="0.25">
      <c r="A1901">
        <v>1900</v>
      </c>
      <c r="B1901">
        <v>27</v>
      </c>
      <c r="C1901">
        <v>42</v>
      </c>
      <c r="D1901">
        <v>0</v>
      </c>
      <c r="E1901">
        <v>6</v>
      </c>
      <c r="F1901">
        <v>0</v>
      </c>
      <c r="G1901">
        <v>0</v>
      </c>
      <c r="H1901">
        <v>0</v>
      </c>
      <c r="I1901">
        <v>461.29086119999999</v>
      </c>
      <c r="J1901" t="s">
        <v>14</v>
      </c>
      <c r="K1901" t="s">
        <v>14</v>
      </c>
      <c r="L1901" t="s">
        <v>14</v>
      </c>
      <c r="M1901">
        <v>2394878</v>
      </c>
      <c r="N1901">
        <v>2938219</v>
      </c>
      <c r="O1901">
        <v>2307695</v>
      </c>
    </row>
    <row r="1902" spans="1:15" x14ac:dyDescent="0.25">
      <c r="A1902">
        <v>1901</v>
      </c>
      <c r="B1902">
        <v>27</v>
      </c>
      <c r="C1902">
        <v>42</v>
      </c>
      <c r="D1902">
        <v>0</v>
      </c>
      <c r="E1902">
        <v>7</v>
      </c>
      <c r="F1902">
        <v>0</v>
      </c>
      <c r="G1902">
        <v>0</v>
      </c>
      <c r="H1902">
        <v>0</v>
      </c>
      <c r="I1902">
        <v>477.28577580000001</v>
      </c>
      <c r="J1902">
        <v>2401312</v>
      </c>
      <c r="K1902">
        <v>1789493</v>
      </c>
      <c r="L1902">
        <v>1879682</v>
      </c>
      <c r="M1902">
        <v>4089574</v>
      </c>
      <c r="N1902">
        <v>4263317</v>
      </c>
      <c r="O1902">
        <v>3167397</v>
      </c>
    </row>
    <row r="1903" spans="1:15" x14ac:dyDescent="0.25">
      <c r="A1903">
        <v>1902</v>
      </c>
      <c r="B1903">
        <v>27</v>
      </c>
      <c r="C1903">
        <v>42</v>
      </c>
      <c r="D1903">
        <v>0</v>
      </c>
      <c r="E1903">
        <v>8</v>
      </c>
      <c r="F1903">
        <v>0</v>
      </c>
      <c r="G1903">
        <v>0</v>
      </c>
      <c r="H1903">
        <v>0</v>
      </c>
      <c r="I1903">
        <v>493.28069040000003</v>
      </c>
      <c r="J1903">
        <v>2194921</v>
      </c>
      <c r="K1903">
        <v>2495788</v>
      </c>
      <c r="L1903">
        <v>2309169</v>
      </c>
      <c r="M1903">
        <v>4797763</v>
      </c>
      <c r="N1903">
        <v>4900804</v>
      </c>
      <c r="O1903">
        <v>4438020</v>
      </c>
    </row>
    <row r="1904" spans="1:15" x14ac:dyDescent="0.25">
      <c r="A1904">
        <v>1903</v>
      </c>
      <c r="B1904">
        <v>27</v>
      </c>
      <c r="C1904">
        <v>42</v>
      </c>
      <c r="D1904">
        <v>0</v>
      </c>
      <c r="E1904">
        <v>9</v>
      </c>
      <c r="F1904">
        <v>0</v>
      </c>
      <c r="G1904">
        <v>0</v>
      </c>
      <c r="H1904">
        <v>0</v>
      </c>
      <c r="I1904">
        <v>509.27560499999998</v>
      </c>
      <c r="J1904">
        <v>2835802</v>
      </c>
      <c r="K1904">
        <v>2780370</v>
      </c>
      <c r="L1904">
        <v>2329953</v>
      </c>
      <c r="M1904">
        <v>5361685</v>
      </c>
      <c r="N1904">
        <v>5255742</v>
      </c>
      <c r="O1904">
        <v>4121553</v>
      </c>
    </row>
    <row r="1905" spans="1:15" x14ac:dyDescent="0.25">
      <c r="A1905">
        <v>1904</v>
      </c>
      <c r="B1905">
        <v>27</v>
      </c>
      <c r="C1905">
        <v>42</v>
      </c>
      <c r="D1905">
        <v>0</v>
      </c>
      <c r="E1905">
        <v>10</v>
      </c>
      <c r="F1905">
        <v>0</v>
      </c>
      <c r="G1905">
        <v>0</v>
      </c>
      <c r="H1905">
        <v>0</v>
      </c>
      <c r="I1905">
        <v>525.27051959999994</v>
      </c>
      <c r="J1905">
        <v>3020891</v>
      </c>
      <c r="K1905">
        <v>2316805</v>
      </c>
      <c r="L1905">
        <v>3135764</v>
      </c>
      <c r="M1905">
        <v>4348268</v>
      </c>
      <c r="N1905">
        <v>4684630</v>
      </c>
      <c r="O1905">
        <v>3448171</v>
      </c>
    </row>
    <row r="1906" spans="1:15" x14ac:dyDescent="0.25">
      <c r="A1906">
        <v>1905</v>
      </c>
      <c r="B1906">
        <v>27</v>
      </c>
      <c r="C1906">
        <v>42</v>
      </c>
      <c r="D1906">
        <v>0</v>
      </c>
      <c r="E1906">
        <v>11</v>
      </c>
      <c r="F1906">
        <v>0</v>
      </c>
      <c r="G1906">
        <v>0</v>
      </c>
      <c r="H1906">
        <v>0</v>
      </c>
      <c r="I1906">
        <v>541.26543419999996</v>
      </c>
      <c r="J1906">
        <v>2524106</v>
      </c>
      <c r="K1906">
        <v>2142244</v>
      </c>
      <c r="L1906">
        <v>1591660</v>
      </c>
      <c r="M1906">
        <v>3665136</v>
      </c>
      <c r="N1906">
        <v>3921523</v>
      </c>
      <c r="O1906">
        <v>3036194</v>
      </c>
    </row>
    <row r="1907" spans="1:15" x14ac:dyDescent="0.25">
      <c r="A1907">
        <v>1906</v>
      </c>
      <c r="B1907">
        <v>27</v>
      </c>
      <c r="C1907">
        <v>42</v>
      </c>
      <c r="D1907">
        <v>0</v>
      </c>
      <c r="E1907">
        <v>12</v>
      </c>
      <c r="F1907">
        <v>0</v>
      </c>
      <c r="G1907">
        <v>0</v>
      </c>
      <c r="H1907">
        <v>0</v>
      </c>
      <c r="I1907">
        <v>557.26034879999997</v>
      </c>
      <c r="J1907">
        <v>1669488</v>
      </c>
      <c r="K1907">
        <v>1796874</v>
      </c>
      <c r="L1907">
        <v>1908909</v>
      </c>
      <c r="M1907">
        <v>2724802</v>
      </c>
      <c r="N1907">
        <v>3398651</v>
      </c>
      <c r="O1907">
        <v>2394395</v>
      </c>
    </row>
    <row r="1908" spans="1:15" x14ac:dyDescent="0.25">
      <c r="A1908">
        <v>1907</v>
      </c>
      <c r="B1908">
        <v>27</v>
      </c>
      <c r="C1908">
        <v>42</v>
      </c>
      <c r="D1908">
        <v>0</v>
      </c>
      <c r="E1908">
        <v>13</v>
      </c>
      <c r="F1908">
        <v>0</v>
      </c>
      <c r="G1908">
        <v>0</v>
      </c>
      <c r="H1908">
        <v>0</v>
      </c>
      <c r="I1908">
        <v>573.25526339999999</v>
      </c>
      <c r="J1908" t="s">
        <v>14</v>
      </c>
      <c r="K1908" t="s">
        <v>14</v>
      </c>
      <c r="L1908" t="s">
        <v>14</v>
      </c>
      <c r="M1908">
        <v>2344209</v>
      </c>
      <c r="N1908">
        <v>2339424</v>
      </c>
      <c r="O1908">
        <v>1980813</v>
      </c>
    </row>
    <row r="1909" spans="1:15" x14ac:dyDescent="0.25">
      <c r="A1909">
        <v>1908</v>
      </c>
      <c r="B1909">
        <v>27</v>
      </c>
      <c r="C1909">
        <v>44</v>
      </c>
      <c r="D1909">
        <v>0</v>
      </c>
      <c r="E1909">
        <v>7</v>
      </c>
      <c r="F1909">
        <v>0</v>
      </c>
      <c r="G1909">
        <v>0</v>
      </c>
      <c r="H1909">
        <v>0</v>
      </c>
      <c r="I1909">
        <v>479.3014258</v>
      </c>
      <c r="J1909" t="s">
        <v>14</v>
      </c>
      <c r="K1909" t="s">
        <v>14</v>
      </c>
      <c r="L1909" t="s">
        <v>14</v>
      </c>
      <c r="M1909">
        <v>2162458</v>
      </c>
      <c r="N1909">
        <v>2555336</v>
      </c>
      <c r="O1909">
        <v>1973492</v>
      </c>
    </row>
    <row r="1910" spans="1:15" x14ac:dyDescent="0.25">
      <c r="A1910">
        <v>1909</v>
      </c>
      <c r="B1910">
        <v>27</v>
      </c>
      <c r="C1910">
        <v>44</v>
      </c>
      <c r="D1910">
        <v>0</v>
      </c>
      <c r="E1910">
        <v>8</v>
      </c>
      <c r="F1910">
        <v>0</v>
      </c>
      <c r="G1910">
        <v>0</v>
      </c>
      <c r="H1910">
        <v>0</v>
      </c>
      <c r="I1910">
        <v>495.29634040000002</v>
      </c>
      <c r="J1910" t="s">
        <v>14</v>
      </c>
      <c r="K1910" t="s">
        <v>14</v>
      </c>
      <c r="L1910" t="s">
        <v>14</v>
      </c>
      <c r="M1910">
        <v>2927011</v>
      </c>
      <c r="N1910">
        <v>3503129</v>
      </c>
      <c r="O1910">
        <v>2196615</v>
      </c>
    </row>
    <row r="1911" spans="1:15" x14ac:dyDescent="0.25">
      <c r="A1911">
        <v>1910</v>
      </c>
      <c r="B1911">
        <v>27</v>
      </c>
      <c r="C1911">
        <v>44</v>
      </c>
      <c r="D1911">
        <v>0</v>
      </c>
      <c r="E1911">
        <v>9</v>
      </c>
      <c r="F1911">
        <v>0</v>
      </c>
      <c r="G1911">
        <v>0</v>
      </c>
      <c r="H1911">
        <v>0</v>
      </c>
      <c r="I1911">
        <v>511.29125499999998</v>
      </c>
      <c r="J1911" t="s">
        <v>14</v>
      </c>
      <c r="K1911" t="s">
        <v>14</v>
      </c>
      <c r="L1911" t="s">
        <v>14</v>
      </c>
      <c r="M1911">
        <v>3439710</v>
      </c>
      <c r="N1911">
        <v>4297341</v>
      </c>
      <c r="O1911">
        <v>3018801</v>
      </c>
    </row>
    <row r="1912" spans="1:15" x14ac:dyDescent="0.25">
      <c r="A1912">
        <v>1911</v>
      </c>
      <c r="B1912">
        <v>27</v>
      </c>
      <c r="C1912">
        <v>44</v>
      </c>
      <c r="D1912">
        <v>0</v>
      </c>
      <c r="E1912">
        <v>10</v>
      </c>
      <c r="F1912">
        <v>0</v>
      </c>
      <c r="G1912">
        <v>0</v>
      </c>
      <c r="H1912">
        <v>0</v>
      </c>
      <c r="I1912">
        <v>527.28616959999999</v>
      </c>
      <c r="J1912">
        <v>1878177</v>
      </c>
      <c r="K1912">
        <v>1939481</v>
      </c>
      <c r="L1912">
        <v>1580360</v>
      </c>
      <c r="M1912">
        <v>3263857</v>
      </c>
      <c r="N1912">
        <v>3715924</v>
      </c>
      <c r="O1912">
        <v>2908517</v>
      </c>
    </row>
    <row r="1913" spans="1:15" x14ac:dyDescent="0.25">
      <c r="A1913">
        <v>1912</v>
      </c>
      <c r="B1913">
        <v>27</v>
      </c>
      <c r="C1913">
        <v>44</v>
      </c>
      <c r="D1913">
        <v>0</v>
      </c>
      <c r="E1913">
        <v>11</v>
      </c>
      <c r="F1913">
        <v>0</v>
      </c>
      <c r="G1913">
        <v>0</v>
      </c>
      <c r="H1913">
        <v>0</v>
      </c>
      <c r="I1913">
        <v>543.28108420000001</v>
      </c>
      <c r="J1913" t="s">
        <v>14</v>
      </c>
      <c r="K1913" t="s">
        <v>14</v>
      </c>
      <c r="L1913" t="s">
        <v>14</v>
      </c>
      <c r="M1913">
        <v>3146958</v>
      </c>
      <c r="N1913">
        <v>3175991</v>
      </c>
      <c r="O1913">
        <v>2733011</v>
      </c>
    </row>
    <row r="1914" spans="1:15" x14ac:dyDescent="0.25">
      <c r="A1914">
        <v>1913</v>
      </c>
      <c r="B1914">
        <v>27</v>
      </c>
      <c r="C1914">
        <v>44</v>
      </c>
      <c r="D1914">
        <v>0</v>
      </c>
      <c r="E1914">
        <v>12</v>
      </c>
      <c r="F1914">
        <v>0</v>
      </c>
      <c r="G1914">
        <v>0</v>
      </c>
      <c r="H1914">
        <v>0</v>
      </c>
      <c r="I1914">
        <v>559.27599880000002</v>
      </c>
      <c r="J1914" t="s">
        <v>14</v>
      </c>
      <c r="K1914" t="s">
        <v>14</v>
      </c>
      <c r="L1914" t="s">
        <v>14</v>
      </c>
      <c r="M1914">
        <v>2759582</v>
      </c>
      <c r="N1914">
        <v>2763668</v>
      </c>
      <c r="O1914">
        <v>2210474</v>
      </c>
    </row>
    <row r="1915" spans="1:15" x14ac:dyDescent="0.25">
      <c r="A1915">
        <v>1914</v>
      </c>
      <c r="B1915">
        <v>27</v>
      </c>
      <c r="C1915">
        <v>44</v>
      </c>
      <c r="D1915">
        <v>0</v>
      </c>
      <c r="E1915">
        <v>22</v>
      </c>
      <c r="F1915">
        <v>0</v>
      </c>
      <c r="G1915">
        <v>0</v>
      </c>
      <c r="H1915">
        <v>0</v>
      </c>
      <c r="I1915">
        <v>719.22514479999995</v>
      </c>
      <c r="J1915">
        <v>2469292</v>
      </c>
      <c r="K1915">
        <v>2866015</v>
      </c>
      <c r="L1915">
        <v>2659588</v>
      </c>
      <c r="M1915" t="s">
        <v>14</v>
      </c>
      <c r="N1915" t="s">
        <v>14</v>
      </c>
      <c r="O1915" t="s">
        <v>14</v>
      </c>
    </row>
    <row r="1916" spans="1:15" x14ac:dyDescent="0.25">
      <c r="A1916">
        <v>1915</v>
      </c>
      <c r="B1916">
        <v>27</v>
      </c>
      <c r="C1916">
        <v>44</v>
      </c>
      <c r="D1916">
        <v>0</v>
      </c>
      <c r="E1916">
        <v>23</v>
      </c>
      <c r="F1916">
        <v>0</v>
      </c>
      <c r="G1916">
        <v>0</v>
      </c>
      <c r="H1916">
        <v>0</v>
      </c>
      <c r="I1916">
        <v>735.22005939999997</v>
      </c>
      <c r="J1916">
        <v>4298533</v>
      </c>
      <c r="K1916">
        <v>4451989</v>
      </c>
      <c r="L1916">
        <v>3771135</v>
      </c>
      <c r="M1916">
        <v>4350957</v>
      </c>
      <c r="N1916">
        <v>4290870</v>
      </c>
      <c r="O1916">
        <v>3746032</v>
      </c>
    </row>
    <row r="1917" spans="1:15" x14ac:dyDescent="0.25">
      <c r="A1917">
        <v>1916</v>
      </c>
      <c r="B1917">
        <v>27</v>
      </c>
      <c r="C1917">
        <v>46</v>
      </c>
      <c r="D1917">
        <v>0</v>
      </c>
      <c r="E1917">
        <v>4</v>
      </c>
      <c r="F1917">
        <v>1</v>
      </c>
      <c r="G1917">
        <v>0</v>
      </c>
      <c r="H1917">
        <v>0</v>
      </c>
      <c r="I1917">
        <v>465.30440270000003</v>
      </c>
      <c r="J1917" t="s">
        <v>14</v>
      </c>
      <c r="K1917" t="s">
        <v>14</v>
      </c>
      <c r="L1917" t="s">
        <v>14</v>
      </c>
      <c r="M1917">
        <v>3180193</v>
      </c>
      <c r="N1917">
        <v>1891116</v>
      </c>
      <c r="O1917">
        <v>1961994</v>
      </c>
    </row>
    <row r="1918" spans="1:15" x14ac:dyDescent="0.25">
      <c r="A1918">
        <v>1917</v>
      </c>
      <c r="B1918">
        <v>27</v>
      </c>
      <c r="C1918">
        <v>46</v>
      </c>
      <c r="D1918">
        <v>0</v>
      </c>
      <c r="E1918">
        <v>8</v>
      </c>
      <c r="F1918">
        <v>0</v>
      </c>
      <c r="G1918">
        <v>0</v>
      </c>
      <c r="H1918">
        <v>0</v>
      </c>
      <c r="I1918">
        <v>497.31199040000001</v>
      </c>
      <c r="J1918" t="s">
        <v>14</v>
      </c>
      <c r="K1918" t="s">
        <v>14</v>
      </c>
      <c r="L1918" t="s">
        <v>14</v>
      </c>
      <c r="M1918">
        <v>1865218</v>
      </c>
      <c r="N1918">
        <v>1856110</v>
      </c>
      <c r="O1918">
        <v>1560842</v>
      </c>
    </row>
    <row r="1919" spans="1:15" x14ac:dyDescent="0.25">
      <c r="A1919">
        <v>1918</v>
      </c>
      <c r="B1919">
        <v>27</v>
      </c>
      <c r="C1919">
        <v>46</v>
      </c>
      <c r="D1919">
        <v>0</v>
      </c>
      <c r="E1919">
        <v>9</v>
      </c>
      <c r="F1919">
        <v>0</v>
      </c>
      <c r="G1919">
        <v>0</v>
      </c>
      <c r="H1919">
        <v>0</v>
      </c>
      <c r="I1919">
        <v>513.30690500000003</v>
      </c>
      <c r="J1919" t="s">
        <v>14</v>
      </c>
      <c r="K1919" t="s">
        <v>14</v>
      </c>
      <c r="L1919" t="s">
        <v>14</v>
      </c>
      <c r="M1919">
        <v>2337952</v>
      </c>
      <c r="N1919">
        <v>2579637</v>
      </c>
      <c r="O1919">
        <v>2001029</v>
      </c>
    </row>
    <row r="1920" spans="1:15" x14ac:dyDescent="0.25">
      <c r="A1920">
        <v>1919</v>
      </c>
      <c r="B1920">
        <v>27</v>
      </c>
      <c r="C1920">
        <v>46</v>
      </c>
      <c r="D1920">
        <v>0</v>
      </c>
      <c r="E1920">
        <v>10</v>
      </c>
      <c r="F1920">
        <v>0</v>
      </c>
      <c r="G1920">
        <v>0</v>
      </c>
      <c r="H1920">
        <v>0</v>
      </c>
      <c r="I1920">
        <v>529.30181960000004</v>
      </c>
      <c r="J1920" t="s">
        <v>14</v>
      </c>
      <c r="K1920" t="s">
        <v>14</v>
      </c>
      <c r="L1920" t="s">
        <v>14</v>
      </c>
      <c r="M1920">
        <v>2509166</v>
      </c>
      <c r="N1920">
        <v>2280777</v>
      </c>
      <c r="O1920">
        <v>1874259</v>
      </c>
    </row>
    <row r="1921" spans="1:15" x14ac:dyDescent="0.25">
      <c r="A1921">
        <v>1920</v>
      </c>
      <c r="B1921">
        <v>27</v>
      </c>
      <c r="C1921">
        <v>46</v>
      </c>
      <c r="D1921">
        <v>0</v>
      </c>
      <c r="E1921">
        <v>11</v>
      </c>
      <c r="F1921">
        <v>0</v>
      </c>
      <c r="G1921">
        <v>0</v>
      </c>
      <c r="H1921">
        <v>0</v>
      </c>
      <c r="I1921">
        <v>545.29673419999995</v>
      </c>
      <c r="J1921" t="s">
        <v>14</v>
      </c>
      <c r="K1921" t="s">
        <v>14</v>
      </c>
      <c r="L1921" t="s">
        <v>14</v>
      </c>
      <c r="M1921">
        <v>2685609</v>
      </c>
      <c r="N1921">
        <v>2483701</v>
      </c>
      <c r="O1921">
        <v>2196861</v>
      </c>
    </row>
    <row r="1922" spans="1:15" x14ac:dyDescent="0.25">
      <c r="A1922">
        <v>1921</v>
      </c>
      <c r="B1922">
        <v>27</v>
      </c>
      <c r="C1922">
        <v>46</v>
      </c>
      <c r="D1922">
        <v>0</v>
      </c>
      <c r="E1922">
        <v>12</v>
      </c>
      <c r="F1922">
        <v>0</v>
      </c>
      <c r="G1922">
        <v>0</v>
      </c>
      <c r="H1922">
        <v>0</v>
      </c>
      <c r="I1922">
        <v>561.29164879999996</v>
      </c>
      <c r="J1922" t="s">
        <v>14</v>
      </c>
      <c r="K1922" t="s">
        <v>14</v>
      </c>
      <c r="L1922" t="s">
        <v>14</v>
      </c>
      <c r="M1922">
        <v>2382717</v>
      </c>
      <c r="N1922">
        <v>2505513</v>
      </c>
      <c r="O1922">
        <v>2219062</v>
      </c>
    </row>
    <row r="1923" spans="1:15" x14ac:dyDescent="0.25">
      <c r="A1923">
        <v>1922</v>
      </c>
      <c r="B1923">
        <v>27</v>
      </c>
      <c r="C1923">
        <v>48</v>
      </c>
      <c r="D1923">
        <v>0</v>
      </c>
      <c r="E1923">
        <v>11</v>
      </c>
      <c r="F1923">
        <v>0</v>
      </c>
      <c r="G1923">
        <v>0</v>
      </c>
      <c r="H1923">
        <v>0</v>
      </c>
      <c r="I1923">
        <v>547.3123842</v>
      </c>
      <c r="J1923" t="s">
        <v>14</v>
      </c>
      <c r="K1923" t="s">
        <v>14</v>
      </c>
      <c r="L1923" t="s">
        <v>14</v>
      </c>
      <c r="M1923">
        <v>2194562</v>
      </c>
      <c r="N1923">
        <v>2701741</v>
      </c>
      <c r="O1923">
        <v>2125089</v>
      </c>
    </row>
    <row r="1924" spans="1:15" x14ac:dyDescent="0.25">
      <c r="A1924">
        <v>1923</v>
      </c>
      <c r="B1924">
        <v>27</v>
      </c>
      <c r="C1924">
        <v>48</v>
      </c>
      <c r="D1924">
        <v>0</v>
      </c>
      <c r="E1924">
        <v>12</v>
      </c>
      <c r="F1924">
        <v>0</v>
      </c>
      <c r="G1924">
        <v>0</v>
      </c>
      <c r="H1924">
        <v>0</v>
      </c>
      <c r="I1924">
        <v>563.30729880000001</v>
      </c>
      <c r="J1924" t="s">
        <v>14</v>
      </c>
      <c r="K1924" t="s">
        <v>14</v>
      </c>
      <c r="L1924" t="s">
        <v>14</v>
      </c>
      <c r="M1924">
        <v>2424672</v>
      </c>
      <c r="N1924">
        <v>2654906</v>
      </c>
      <c r="O1924">
        <v>1795266</v>
      </c>
    </row>
    <row r="1925" spans="1:15" x14ac:dyDescent="0.25">
      <c r="A1925">
        <v>1924</v>
      </c>
      <c r="B1925">
        <v>28</v>
      </c>
      <c r="C1925">
        <v>26</v>
      </c>
      <c r="D1925">
        <v>0</v>
      </c>
      <c r="E1925">
        <v>12</v>
      </c>
      <c r="F1925">
        <v>0</v>
      </c>
      <c r="G1925">
        <v>0</v>
      </c>
      <c r="H1925">
        <v>0</v>
      </c>
      <c r="I1925">
        <v>553.13514880000002</v>
      </c>
      <c r="J1925">
        <v>1680566</v>
      </c>
      <c r="K1925">
        <v>1916275</v>
      </c>
      <c r="L1925">
        <v>1567169</v>
      </c>
      <c r="M1925" t="s">
        <v>14</v>
      </c>
      <c r="N1925" t="s">
        <v>14</v>
      </c>
      <c r="O1925" t="s">
        <v>14</v>
      </c>
    </row>
    <row r="1926" spans="1:15" x14ac:dyDescent="0.25">
      <c r="A1926">
        <v>1925</v>
      </c>
      <c r="B1926">
        <v>28</v>
      </c>
      <c r="C1926">
        <v>28</v>
      </c>
      <c r="D1926">
        <v>0</v>
      </c>
      <c r="E1926">
        <v>12</v>
      </c>
      <c r="F1926">
        <v>0</v>
      </c>
      <c r="G1926">
        <v>0</v>
      </c>
      <c r="H1926">
        <v>0</v>
      </c>
      <c r="I1926">
        <v>555.15079879999996</v>
      </c>
      <c r="J1926">
        <v>2215832</v>
      </c>
      <c r="K1926">
        <v>2139458</v>
      </c>
      <c r="L1926">
        <v>1840827</v>
      </c>
      <c r="M1926" t="s">
        <v>14</v>
      </c>
      <c r="N1926" t="s">
        <v>14</v>
      </c>
      <c r="O1926" t="s">
        <v>14</v>
      </c>
    </row>
    <row r="1927" spans="1:15" x14ac:dyDescent="0.25">
      <c r="A1927">
        <v>1926</v>
      </c>
      <c r="B1927">
        <v>28</v>
      </c>
      <c r="C1927">
        <v>28</v>
      </c>
      <c r="D1927">
        <v>0</v>
      </c>
      <c r="E1927">
        <v>13</v>
      </c>
      <c r="F1927">
        <v>0</v>
      </c>
      <c r="G1927">
        <v>0</v>
      </c>
      <c r="H1927">
        <v>0</v>
      </c>
      <c r="I1927">
        <v>571.14571339999998</v>
      </c>
      <c r="J1927">
        <v>2247049</v>
      </c>
      <c r="K1927">
        <v>2375936</v>
      </c>
      <c r="L1927">
        <v>1601393</v>
      </c>
      <c r="M1927" t="s">
        <v>14</v>
      </c>
      <c r="N1927" t="s">
        <v>14</v>
      </c>
      <c r="O1927" t="s">
        <v>14</v>
      </c>
    </row>
    <row r="1928" spans="1:15" x14ac:dyDescent="0.25">
      <c r="A1928">
        <v>1927</v>
      </c>
      <c r="B1928">
        <v>28</v>
      </c>
      <c r="C1928">
        <v>28</v>
      </c>
      <c r="D1928">
        <v>0</v>
      </c>
      <c r="E1928">
        <v>14</v>
      </c>
      <c r="F1928">
        <v>0</v>
      </c>
      <c r="G1928">
        <v>0</v>
      </c>
      <c r="H1928">
        <v>0</v>
      </c>
      <c r="I1928">
        <v>587.14062799999999</v>
      </c>
      <c r="J1928">
        <v>1906044</v>
      </c>
      <c r="K1928">
        <v>1651558</v>
      </c>
      <c r="L1928">
        <v>1654763</v>
      </c>
      <c r="M1928" t="s">
        <v>14</v>
      </c>
      <c r="N1928" t="s">
        <v>14</v>
      </c>
      <c r="O1928" t="s">
        <v>14</v>
      </c>
    </row>
    <row r="1929" spans="1:15" x14ac:dyDescent="0.25">
      <c r="A1929">
        <v>1928</v>
      </c>
      <c r="B1929">
        <v>28</v>
      </c>
      <c r="C1929">
        <v>30</v>
      </c>
      <c r="D1929">
        <v>0</v>
      </c>
      <c r="E1929">
        <v>12</v>
      </c>
      <c r="F1929">
        <v>0</v>
      </c>
      <c r="G1929">
        <v>0</v>
      </c>
      <c r="H1929">
        <v>0</v>
      </c>
      <c r="I1929">
        <v>557.16644880000001</v>
      </c>
      <c r="J1929">
        <v>3354994</v>
      </c>
      <c r="K1929">
        <v>2735885</v>
      </c>
      <c r="L1929">
        <v>2886318</v>
      </c>
      <c r="M1929" t="s">
        <v>14</v>
      </c>
      <c r="N1929" t="s">
        <v>14</v>
      </c>
      <c r="O1929" t="s">
        <v>14</v>
      </c>
    </row>
    <row r="1930" spans="1:15" x14ac:dyDescent="0.25">
      <c r="A1930">
        <v>1929</v>
      </c>
      <c r="B1930">
        <v>28</v>
      </c>
      <c r="C1930">
        <v>30</v>
      </c>
      <c r="D1930">
        <v>0</v>
      </c>
      <c r="E1930">
        <v>13</v>
      </c>
      <c r="F1930">
        <v>0</v>
      </c>
      <c r="G1930">
        <v>0</v>
      </c>
      <c r="H1930">
        <v>0</v>
      </c>
      <c r="I1930">
        <v>573.16136340000003</v>
      </c>
      <c r="J1930">
        <v>3070752</v>
      </c>
      <c r="K1930">
        <v>1960093</v>
      </c>
      <c r="L1930">
        <v>2130718</v>
      </c>
      <c r="M1930" t="s">
        <v>14</v>
      </c>
      <c r="N1930" t="s">
        <v>14</v>
      </c>
      <c r="O1930" t="s">
        <v>14</v>
      </c>
    </row>
    <row r="1931" spans="1:15" x14ac:dyDescent="0.25">
      <c r="A1931">
        <v>1930</v>
      </c>
      <c r="B1931">
        <v>28</v>
      </c>
      <c r="C1931">
        <v>30</v>
      </c>
      <c r="D1931">
        <v>0</v>
      </c>
      <c r="E1931">
        <v>14</v>
      </c>
      <c r="F1931">
        <v>0</v>
      </c>
      <c r="G1931">
        <v>0</v>
      </c>
      <c r="H1931">
        <v>0</v>
      </c>
      <c r="I1931">
        <v>589.15627800000004</v>
      </c>
      <c r="J1931">
        <v>2272991</v>
      </c>
      <c r="K1931">
        <v>1586401</v>
      </c>
      <c r="L1931">
        <v>1739098</v>
      </c>
      <c r="M1931" t="s">
        <v>14</v>
      </c>
      <c r="N1931" t="s">
        <v>14</v>
      </c>
      <c r="O1931" t="s">
        <v>14</v>
      </c>
    </row>
    <row r="1932" spans="1:15" x14ac:dyDescent="0.25">
      <c r="A1932">
        <v>1931</v>
      </c>
      <c r="B1932">
        <v>28</v>
      </c>
      <c r="C1932">
        <v>32</v>
      </c>
      <c r="D1932">
        <v>0</v>
      </c>
      <c r="E1932">
        <v>9</v>
      </c>
      <c r="F1932">
        <v>0</v>
      </c>
      <c r="G1932">
        <v>0</v>
      </c>
      <c r="H1932">
        <v>0</v>
      </c>
      <c r="I1932">
        <v>511.19735500000002</v>
      </c>
      <c r="J1932" t="s">
        <v>14</v>
      </c>
      <c r="K1932" t="s">
        <v>14</v>
      </c>
      <c r="L1932" t="s">
        <v>14</v>
      </c>
      <c r="M1932">
        <v>2375771</v>
      </c>
      <c r="N1932">
        <v>1820794</v>
      </c>
      <c r="O1932">
        <v>1881645</v>
      </c>
    </row>
    <row r="1933" spans="1:15" x14ac:dyDescent="0.25">
      <c r="A1933">
        <v>1932</v>
      </c>
      <c r="B1933">
        <v>28</v>
      </c>
      <c r="C1933">
        <v>32</v>
      </c>
      <c r="D1933">
        <v>0</v>
      </c>
      <c r="E1933">
        <v>11</v>
      </c>
      <c r="F1933">
        <v>0</v>
      </c>
      <c r="G1933">
        <v>0</v>
      </c>
      <c r="H1933">
        <v>0</v>
      </c>
      <c r="I1933">
        <v>543.18718420000005</v>
      </c>
      <c r="J1933" t="s">
        <v>14</v>
      </c>
      <c r="K1933" t="s">
        <v>14</v>
      </c>
      <c r="L1933" t="s">
        <v>14</v>
      </c>
      <c r="M1933">
        <v>2194639</v>
      </c>
      <c r="N1933">
        <v>2247226</v>
      </c>
      <c r="O1933">
        <v>2014679</v>
      </c>
    </row>
    <row r="1934" spans="1:15" x14ac:dyDescent="0.25">
      <c r="A1934">
        <v>1933</v>
      </c>
      <c r="B1934">
        <v>28</v>
      </c>
      <c r="C1934">
        <v>32</v>
      </c>
      <c r="D1934">
        <v>0</v>
      </c>
      <c r="E1934">
        <v>12</v>
      </c>
      <c r="F1934">
        <v>0</v>
      </c>
      <c r="G1934">
        <v>0</v>
      </c>
      <c r="H1934">
        <v>0</v>
      </c>
      <c r="I1934">
        <v>559.18209879999995</v>
      </c>
      <c r="J1934">
        <v>3589444</v>
      </c>
      <c r="K1934">
        <v>3043538</v>
      </c>
      <c r="L1934">
        <v>2701465</v>
      </c>
      <c r="M1934">
        <v>2401184</v>
      </c>
      <c r="N1934">
        <v>1944473</v>
      </c>
      <c r="O1934">
        <v>2317999</v>
      </c>
    </row>
    <row r="1935" spans="1:15" x14ac:dyDescent="0.25">
      <c r="A1935">
        <v>1934</v>
      </c>
      <c r="B1935">
        <v>28</v>
      </c>
      <c r="C1935">
        <v>32</v>
      </c>
      <c r="D1935">
        <v>0</v>
      </c>
      <c r="E1935">
        <v>13</v>
      </c>
      <c r="F1935">
        <v>0</v>
      </c>
      <c r="G1935">
        <v>0</v>
      </c>
      <c r="H1935">
        <v>0</v>
      </c>
      <c r="I1935">
        <v>575.17701339999996</v>
      </c>
      <c r="J1935">
        <v>2266287</v>
      </c>
      <c r="K1935">
        <v>1890356</v>
      </c>
      <c r="L1935">
        <v>1939137</v>
      </c>
      <c r="M1935" t="s">
        <v>14</v>
      </c>
      <c r="N1935" t="s">
        <v>14</v>
      </c>
      <c r="O1935" t="s">
        <v>14</v>
      </c>
    </row>
    <row r="1936" spans="1:15" x14ac:dyDescent="0.25">
      <c r="A1936">
        <v>1935</v>
      </c>
      <c r="B1936">
        <v>28</v>
      </c>
      <c r="C1936">
        <v>34</v>
      </c>
      <c r="D1936">
        <v>0</v>
      </c>
      <c r="E1936">
        <v>8</v>
      </c>
      <c r="F1936">
        <v>0</v>
      </c>
      <c r="G1936">
        <v>0</v>
      </c>
      <c r="H1936">
        <v>0</v>
      </c>
      <c r="I1936">
        <v>497.21809039999999</v>
      </c>
      <c r="J1936">
        <v>1556656</v>
      </c>
      <c r="K1936">
        <v>1949071</v>
      </c>
      <c r="L1936">
        <v>1755746</v>
      </c>
      <c r="M1936">
        <v>3103230</v>
      </c>
      <c r="N1936">
        <v>2687082</v>
      </c>
      <c r="O1936">
        <v>2520324</v>
      </c>
    </row>
    <row r="1937" spans="1:15" x14ac:dyDescent="0.25">
      <c r="A1937">
        <v>1936</v>
      </c>
      <c r="B1937">
        <v>28</v>
      </c>
      <c r="C1937">
        <v>34</v>
      </c>
      <c r="D1937">
        <v>0</v>
      </c>
      <c r="E1937">
        <v>9</v>
      </c>
      <c r="F1937">
        <v>0</v>
      </c>
      <c r="G1937">
        <v>0</v>
      </c>
      <c r="H1937">
        <v>0</v>
      </c>
      <c r="I1937">
        <v>513.21300499999995</v>
      </c>
      <c r="J1937">
        <v>2167861</v>
      </c>
      <c r="K1937">
        <v>2540851</v>
      </c>
      <c r="L1937">
        <v>1971146</v>
      </c>
      <c r="M1937">
        <v>3171485</v>
      </c>
      <c r="N1937">
        <v>2895539</v>
      </c>
      <c r="O1937">
        <v>2547842</v>
      </c>
    </row>
    <row r="1938" spans="1:15" x14ac:dyDescent="0.25">
      <c r="A1938">
        <v>1937</v>
      </c>
      <c r="B1938">
        <v>28</v>
      </c>
      <c r="C1938">
        <v>34</v>
      </c>
      <c r="D1938">
        <v>0</v>
      </c>
      <c r="E1938">
        <v>10</v>
      </c>
      <c r="F1938">
        <v>0</v>
      </c>
      <c r="G1938">
        <v>0</v>
      </c>
      <c r="H1938">
        <v>0</v>
      </c>
      <c r="I1938">
        <v>529.20791959999997</v>
      </c>
      <c r="J1938">
        <v>2803421</v>
      </c>
      <c r="K1938">
        <v>2495015</v>
      </c>
      <c r="L1938">
        <v>2393465</v>
      </c>
      <c r="M1938">
        <v>3438959</v>
      </c>
      <c r="N1938">
        <v>3386186</v>
      </c>
      <c r="O1938">
        <v>3041620</v>
      </c>
    </row>
    <row r="1939" spans="1:15" x14ac:dyDescent="0.25">
      <c r="A1939">
        <v>1938</v>
      </c>
      <c r="B1939">
        <v>28</v>
      </c>
      <c r="C1939">
        <v>34</v>
      </c>
      <c r="D1939">
        <v>0</v>
      </c>
      <c r="E1939">
        <v>11</v>
      </c>
      <c r="F1939">
        <v>0</v>
      </c>
      <c r="G1939">
        <v>0</v>
      </c>
      <c r="H1939">
        <v>0</v>
      </c>
      <c r="I1939">
        <v>545.20283419999998</v>
      </c>
      <c r="J1939">
        <v>2502625</v>
      </c>
      <c r="K1939">
        <v>2379261</v>
      </c>
      <c r="L1939">
        <v>2286749</v>
      </c>
      <c r="M1939">
        <v>3142827</v>
      </c>
      <c r="N1939">
        <v>2924025</v>
      </c>
      <c r="O1939">
        <v>1970561</v>
      </c>
    </row>
    <row r="1940" spans="1:15" x14ac:dyDescent="0.25">
      <c r="A1940">
        <v>1939</v>
      </c>
      <c r="B1940">
        <v>28</v>
      </c>
      <c r="C1940">
        <v>34</v>
      </c>
      <c r="D1940">
        <v>0</v>
      </c>
      <c r="E1940">
        <v>12</v>
      </c>
      <c r="F1940">
        <v>0</v>
      </c>
      <c r="G1940">
        <v>0</v>
      </c>
      <c r="H1940">
        <v>0</v>
      </c>
      <c r="I1940">
        <v>561.1977488</v>
      </c>
      <c r="J1940">
        <v>1877774</v>
      </c>
      <c r="K1940">
        <v>2567313</v>
      </c>
      <c r="L1940">
        <v>2245244</v>
      </c>
      <c r="M1940" t="s">
        <v>14</v>
      </c>
      <c r="N1940" t="s">
        <v>14</v>
      </c>
      <c r="O1940" t="s">
        <v>14</v>
      </c>
    </row>
    <row r="1941" spans="1:15" x14ac:dyDescent="0.25">
      <c r="A1941">
        <v>1940</v>
      </c>
      <c r="B1941">
        <v>28</v>
      </c>
      <c r="C1941">
        <v>36</v>
      </c>
      <c r="D1941">
        <v>0</v>
      </c>
      <c r="E1941">
        <v>7</v>
      </c>
      <c r="F1941">
        <v>0</v>
      </c>
      <c r="G1941">
        <v>0</v>
      </c>
      <c r="H1941">
        <v>0</v>
      </c>
      <c r="I1941">
        <v>483.23882579999997</v>
      </c>
      <c r="J1941">
        <v>1924726</v>
      </c>
      <c r="K1941">
        <v>1900650</v>
      </c>
      <c r="L1941">
        <v>1536551</v>
      </c>
      <c r="M1941">
        <v>3345305</v>
      </c>
      <c r="N1941">
        <v>3369536</v>
      </c>
      <c r="O1941">
        <v>2766765</v>
      </c>
    </row>
    <row r="1942" spans="1:15" x14ac:dyDescent="0.25">
      <c r="A1942">
        <v>1941</v>
      </c>
      <c r="B1942">
        <v>28</v>
      </c>
      <c r="C1942">
        <v>36</v>
      </c>
      <c r="D1942">
        <v>0</v>
      </c>
      <c r="E1942">
        <v>8</v>
      </c>
      <c r="F1942">
        <v>0</v>
      </c>
      <c r="G1942">
        <v>0</v>
      </c>
      <c r="H1942">
        <v>0</v>
      </c>
      <c r="I1942">
        <v>499.23374039999999</v>
      </c>
      <c r="J1942">
        <v>2795292</v>
      </c>
      <c r="K1942">
        <v>2677701</v>
      </c>
      <c r="L1942">
        <v>2426499</v>
      </c>
      <c r="M1942">
        <v>4500062</v>
      </c>
      <c r="N1942">
        <v>5031103</v>
      </c>
      <c r="O1942">
        <v>4396423</v>
      </c>
    </row>
    <row r="1943" spans="1:15" x14ac:dyDescent="0.25">
      <c r="A1943">
        <v>1942</v>
      </c>
      <c r="B1943">
        <v>28</v>
      </c>
      <c r="C1943">
        <v>36</v>
      </c>
      <c r="D1943">
        <v>0</v>
      </c>
      <c r="E1943">
        <v>9</v>
      </c>
      <c r="F1943">
        <v>0</v>
      </c>
      <c r="G1943">
        <v>0</v>
      </c>
      <c r="H1943">
        <v>0</v>
      </c>
      <c r="I1943">
        <v>515.228655</v>
      </c>
      <c r="J1943">
        <v>3681951</v>
      </c>
      <c r="K1943">
        <v>2947936</v>
      </c>
      <c r="L1943">
        <v>3544065</v>
      </c>
      <c r="M1943">
        <v>4883671</v>
      </c>
      <c r="N1943">
        <v>5418724</v>
      </c>
      <c r="O1943">
        <v>4600011</v>
      </c>
    </row>
    <row r="1944" spans="1:15" x14ac:dyDescent="0.25">
      <c r="A1944">
        <v>1943</v>
      </c>
      <c r="B1944">
        <v>28</v>
      </c>
      <c r="C1944">
        <v>36</v>
      </c>
      <c r="D1944">
        <v>0</v>
      </c>
      <c r="E1944">
        <v>10</v>
      </c>
      <c r="F1944">
        <v>0</v>
      </c>
      <c r="G1944">
        <v>0</v>
      </c>
      <c r="H1944">
        <v>0</v>
      </c>
      <c r="I1944">
        <v>531.22356960000002</v>
      </c>
      <c r="J1944">
        <v>3616022</v>
      </c>
      <c r="K1944">
        <v>3528243</v>
      </c>
      <c r="L1944">
        <v>2980265</v>
      </c>
      <c r="M1944">
        <v>5392742</v>
      </c>
      <c r="N1944">
        <v>5260088</v>
      </c>
      <c r="O1944">
        <v>4070712</v>
      </c>
    </row>
    <row r="1945" spans="1:15" x14ac:dyDescent="0.25">
      <c r="A1945">
        <v>1944</v>
      </c>
      <c r="B1945">
        <v>28</v>
      </c>
      <c r="C1945">
        <v>36</v>
      </c>
      <c r="D1945">
        <v>0</v>
      </c>
      <c r="E1945">
        <v>11</v>
      </c>
      <c r="F1945">
        <v>0</v>
      </c>
      <c r="G1945">
        <v>0</v>
      </c>
      <c r="H1945">
        <v>0</v>
      </c>
      <c r="I1945">
        <v>547.21848420000003</v>
      </c>
      <c r="J1945">
        <v>2978273</v>
      </c>
      <c r="K1945">
        <v>2981345</v>
      </c>
      <c r="L1945">
        <v>2728623</v>
      </c>
      <c r="M1945">
        <v>3528836</v>
      </c>
      <c r="N1945">
        <v>3977649</v>
      </c>
      <c r="O1945">
        <v>2665253</v>
      </c>
    </row>
    <row r="1946" spans="1:15" x14ac:dyDescent="0.25">
      <c r="A1946">
        <v>1945</v>
      </c>
      <c r="B1946">
        <v>28</v>
      </c>
      <c r="C1946">
        <v>36</v>
      </c>
      <c r="D1946">
        <v>0</v>
      </c>
      <c r="E1946">
        <v>12</v>
      </c>
      <c r="F1946">
        <v>0</v>
      </c>
      <c r="G1946">
        <v>0</v>
      </c>
      <c r="H1946">
        <v>0</v>
      </c>
      <c r="I1946">
        <v>563.21339880000005</v>
      </c>
      <c r="J1946">
        <v>3566800</v>
      </c>
      <c r="K1946">
        <v>3473483</v>
      </c>
      <c r="L1946">
        <v>2933336</v>
      </c>
      <c r="M1946">
        <v>4190049</v>
      </c>
      <c r="N1946">
        <v>3837632</v>
      </c>
      <c r="O1946">
        <v>3020744</v>
      </c>
    </row>
    <row r="1947" spans="1:15" x14ac:dyDescent="0.25">
      <c r="A1947">
        <v>1946</v>
      </c>
      <c r="B1947">
        <v>28</v>
      </c>
      <c r="C1947">
        <v>38</v>
      </c>
      <c r="D1947">
        <v>0</v>
      </c>
      <c r="E1947">
        <v>6</v>
      </c>
      <c r="F1947">
        <v>0</v>
      </c>
      <c r="G1947">
        <v>0</v>
      </c>
      <c r="H1947">
        <v>0</v>
      </c>
      <c r="I1947">
        <v>469.25956120000001</v>
      </c>
      <c r="J1947" t="s">
        <v>14</v>
      </c>
      <c r="K1947" t="s">
        <v>14</v>
      </c>
      <c r="L1947" t="s">
        <v>14</v>
      </c>
      <c r="M1947">
        <v>2250883</v>
      </c>
      <c r="N1947">
        <v>2002724</v>
      </c>
      <c r="O1947">
        <v>1738745</v>
      </c>
    </row>
    <row r="1948" spans="1:15" x14ac:dyDescent="0.25">
      <c r="A1948">
        <v>1947</v>
      </c>
      <c r="B1948">
        <v>28</v>
      </c>
      <c r="C1948">
        <v>38</v>
      </c>
      <c r="D1948">
        <v>0</v>
      </c>
      <c r="E1948">
        <v>7</v>
      </c>
      <c r="F1948">
        <v>0</v>
      </c>
      <c r="G1948">
        <v>0</v>
      </c>
      <c r="H1948">
        <v>0</v>
      </c>
      <c r="I1948">
        <v>485.25447580000002</v>
      </c>
      <c r="J1948">
        <v>2536620</v>
      </c>
      <c r="K1948">
        <v>2646664</v>
      </c>
      <c r="L1948">
        <v>2401305</v>
      </c>
      <c r="M1948">
        <v>4340709</v>
      </c>
      <c r="N1948">
        <v>5098119</v>
      </c>
      <c r="O1948">
        <v>3383834</v>
      </c>
    </row>
    <row r="1949" spans="1:15" x14ac:dyDescent="0.25">
      <c r="A1949">
        <v>1948</v>
      </c>
      <c r="B1949">
        <v>28</v>
      </c>
      <c r="C1949">
        <v>38</v>
      </c>
      <c r="D1949">
        <v>0</v>
      </c>
      <c r="E1949">
        <v>8</v>
      </c>
      <c r="F1949">
        <v>0</v>
      </c>
      <c r="G1949">
        <v>0</v>
      </c>
      <c r="H1949">
        <v>0</v>
      </c>
      <c r="I1949">
        <v>501.24939039999998</v>
      </c>
      <c r="J1949">
        <v>3798925</v>
      </c>
      <c r="K1949">
        <v>3731451</v>
      </c>
      <c r="L1949">
        <v>3595944</v>
      </c>
      <c r="M1949">
        <v>6284988</v>
      </c>
      <c r="N1949">
        <v>6678802</v>
      </c>
      <c r="O1949">
        <v>5185031</v>
      </c>
    </row>
    <row r="1950" spans="1:15" x14ac:dyDescent="0.25">
      <c r="A1950">
        <v>1949</v>
      </c>
      <c r="B1950">
        <v>28</v>
      </c>
      <c r="C1950">
        <v>38</v>
      </c>
      <c r="D1950">
        <v>0</v>
      </c>
      <c r="E1950">
        <v>9</v>
      </c>
      <c r="F1950">
        <v>0</v>
      </c>
      <c r="G1950">
        <v>0</v>
      </c>
      <c r="H1950">
        <v>0</v>
      </c>
      <c r="I1950">
        <v>517.24430500000005</v>
      </c>
      <c r="J1950">
        <v>4267781</v>
      </c>
      <c r="K1950">
        <v>4485513</v>
      </c>
      <c r="L1950">
        <v>4484153</v>
      </c>
      <c r="M1950">
        <v>7270664</v>
      </c>
      <c r="N1950">
        <v>7623436</v>
      </c>
      <c r="O1950">
        <v>6099206</v>
      </c>
    </row>
    <row r="1951" spans="1:15" x14ac:dyDescent="0.25">
      <c r="A1951">
        <v>1950</v>
      </c>
      <c r="B1951">
        <v>28</v>
      </c>
      <c r="C1951">
        <v>38</v>
      </c>
      <c r="D1951">
        <v>0</v>
      </c>
      <c r="E1951">
        <v>10</v>
      </c>
      <c r="F1951">
        <v>0</v>
      </c>
      <c r="G1951">
        <v>0</v>
      </c>
      <c r="H1951">
        <v>0</v>
      </c>
      <c r="I1951">
        <v>533.23921959999996</v>
      </c>
      <c r="J1951">
        <v>4202824</v>
      </c>
      <c r="K1951">
        <v>4236857</v>
      </c>
      <c r="L1951">
        <v>3616215</v>
      </c>
      <c r="M1951">
        <v>6898008</v>
      </c>
      <c r="N1951">
        <v>6783774</v>
      </c>
      <c r="O1951">
        <v>4967698</v>
      </c>
    </row>
    <row r="1952" spans="1:15" x14ac:dyDescent="0.25">
      <c r="A1952">
        <v>1951</v>
      </c>
      <c r="B1952">
        <v>28</v>
      </c>
      <c r="C1952">
        <v>38</v>
      </c>
      <c r="D1952">
        <v>0</v>
      </c>
      <c r="E1952">
        <v>11</v>
      </c>
      <c r="F1952">
        <v>0</v>
      </c>
      <c r="G1952">
        <v>0</v>
      </c>
      <c r="H1952">
        <v>0</v>
      </c>
      <c r="I1952">
        <v>549.23413419999997</v>
      </c>
      <c r="J1952">
        <v>3740122</v>
      </c>
      <c r="K1952">
        <v>3471809</v>
      </c>
      <c r="L1952">
        <v>3012283</v>
      </c>
      <c r="M1952">
        <v>4359261</v>
      </c>
      <c r="N1952">
        <v>4348260</v>
      </c>
      <c r="O1952">
        <v>3549893</v>
      </c>
    </row>
    <row r="1953" spans="1:15" x14ac:dyDescent="0.25">
      <c r="A1953">
        <v>1952</v>
      </c>
      <c r="B1953">
        <v>28</v>
      </c>
      <c r="C1953">
        <v>38</v>
      </c>
      <c r="D1953">
        <v>0</v>
      </c>
      <c r="E1953">
        <v>12</v>
      </c>
      <c r="F1953">
        <v>0</v>
      </c>
      <c r="G1953">
        <v>0</v>
      </c>
      <c r="H1953">
        <v>0</v>
      </c>
      <c r="I1953">
        <v>565.22904879999999</v>
      </c>
      <c r="J1953">
        <v>2312329</v>
      </c>
      <c r="K1953">
        <v>2214400</v>
      </c>
      <c r="L1953">
        <v>2090026</v>
      </c>
      <c r="M1953">
        <v>3128135</v>
      </c>
      <c r="N1953">
        <v>2770509</v>
      </c>
      <c r="O1953">
        <v>2124627</v>
      </c>
    </row>
    <row r="1954" spans="1:15" x14ac:dyDescent="0.25">
      <c r="A1954">
        <v>1953</v>
      </c>
      <c r="B1954">
        <v>28</v>
      </c>
      <c r="C1954">
        <v>38</v>
      </c>
      <c r="D1954">
        <v>0</v>
      </c>
      <c r="E1954">
        <v>13</v>
      </c>
      <c r="F1954">
        <v>0</v>
      </c>
      <c r="G1954">
        <v>0</v>
      </c>
      <c r="H1954">
        <v>0</v>
      </c>
      <c r="I1954">
        <v>581.2239634</v>
      </c>
      <c r="J1954">
        <v>2596141</v>
      </c>
      <c r="K1954">
        <v>2089179</v>
      </c>
      <c r="L1954">
        <v>2341747</v>
      </c>
      <c r="M1954">
        <v>3156794</v>
      </c>
      <c r="N1954">
        <v>3530315</v>
      </c>
      <c r="O1954">
        <v>3300337</v>
      </c>
    </row>
    <row r="1955" spans="1:15" x14ac:dyDescent="0.25">
      <c r="A1955">
        <v>1954</v>
      </c>
      <c r="B1955">
        <v>28</v>
      </c>
      <c r="C1955">
        <v>40</v>
      </c>
      <c r="D1955">
        <v>0</v>
      </c>
      <c r="E1955">
        <v>6</v>
      </c>
      <c r="F1955">
        <v>0</v>
      </c>
      <c r="G1955">
        <v>0</v>
      </c>
      <c r="H1955">
        <v>0</v>
      </c>
      <c r="I1955">
        <v>471.2752112</v>
      </c>
      <c r="J1955" t="s">
        <v>14</v>
      </c>
      <c r="K1955" t="s">
        <v>14</v>
      </c>
      <c r="L1955" t="s">
        <v>14</v>
      </c>
      <c r="M1955">
        <v>2806922</v>
      </c>
      <c r="N1955">
        <v>2908465</v>
      </c>
      <c r="O1955">
        <v>2480652</v>
      </c>
    </row>
    <row r="1956" spans="1:15" x14ac:dyDescent="0.25">
      <c r="A1956">
        <v>1955</v>
      </c>
      <c r="B1956">
        <v>28</v>
      </c>
      <c r="C1956">
        <v>40</v>
      </c>
      <c r="D1956">
        <v>0</v>
      </c>
      <c r="E1956">
        <v>7</v>
      </c>
      <c r="F1956">
        <v>0</v>
      </c>
      <c r="G1956">
        <v>0</v>
      </c>
      <c r="H1956">
        <v>0</v>
      </c>
      <c r="I1956">
        <v>487.27012580000002</v>
      </c>
      <c r="J1956">
        <v>3271918</v>
      </c>
      <c r="K1956">
        <v>3061419</v>
      </c>
      <c r="L1956">
        <v>2749460</v>
      </c>
      <c r="M1956">
        <v>5762103</v>
      </c>
      <c r="N1956">
        <v>5493457</v>
      </c>
      <c r="O1956">
        <v>4637325</v>
      </c>
    </row>
    <row r="1957" spans="1:15" x14ac:dyDescent="0.25">
      <c r="A1957">
        <v>1956</v>
      </c>
      <c r="B1957">
        <v>28</v>
      </c>
      <c r="C1957">
        <v>40</v>
      </c>
      <c r="D1957">
        <v>0</v>
      </c>
      <c r="E1957">
        <v>8</v>
      </c>
      <c r="F1957">
        <v>0</v>
      </c>
      <c r="G1957">
        <v>0</v>
      </c>
      <c r="H1957">
        <v>0</v>
      </c>
      <c r="I1957">
        <v>503.26504039999998</v>
      </c>
      <c r="J1957">
        <v>4447232</v>
      </c>
      <c r="K1957">
        <v>3945522</v>
      </c>
      <c r="L1957">
        <v>4072146</v>
      </c>
      <c r="M1957">
        <v>6489881</v>
      </c>
      <c r="N1957">
        <v>7309667</v>
      </c>
      <c r="O1957">
        <v>6555267</v>
      </c>
    </row>
    <row r="1958" spans="1:15" x14ac:dyDescent="0.25">
      <c r="A1958">
        <v>1957</v>
      </c>
      <c r="B1958">
        <v>28</v>
      </c>
      <c r="C1958">
        <v>40</v>
      </c>
      <c r="D1958">
        <v>0</v>
      </c>
      <c r="E1958">
        <v>9</v>
      </c>
      <c r="F1958">
        <v>0</v>
      </c>
      <c r="G1958">
        <v>0</v>
      </c>
      <c r="H1958">
        <v>0</v>
      </c>
      <c r="I1958">
        <v>519.25995499999999</v>
      </c>
      <c r="J1958">
        <v>4714340</v>
      </c>
      <c r="K1958">
        <v>4794799</v>
      </c>
      <c r="L1958">
        <v>4004977</v>
      </c>
      <c r="M1958">
        <v>7991598</v>
      </c>
      <c r="N1958">
        <v>8332076</v>
      </c>
      <c r="O1958">
        <v>6471988</v>
      </c>
    </row>
    <row r="1959" spans="1:15" x14ac:dyDescent="0.25">
      <c r="A1959">
        <v>1958</v>
      </c>
      <c r="B1959">
        <v>28</v>
      </c>
      <c r="C1959">
        <v>40</v>
      </c>
      <c r="D1959">
        <v>0</v>
      </c>
      <c r="E1959">
        <v>10</v>
      </c>
      <c r="F1959">
        <v>0</v>
      </c>
      <c r="G1959">
        <v>0</v>
      </c>
      <c r="H1959">
        <v>0</v>
      </c>
      <c r="I1959">
        <v>535.25486960000001</v>
      </c>
      <c r="J1959">
        <v>3912051</v>
      </c>
      <c r="K1959">
        <v>4184635</v>
      </c>
      <c r="L1959">
        <v>3756546</v>
      </c>
      <c r="M1959">
        <v>6877508</v>
      </c>
      <c r="N1959">
        <v>7271166</v>
      </c>
      <c r="O1959">
        <v>5234915</v>
      </c>
    </row>
    <row r="1960" spans="1:15" x14ac:dyDescent="0.25">
      <c r="A1960">
        <v>1959</v>
      </c>
      <c r="B1960">
        <v>28</v>
      </c>
      <c r="C1960">
        <v>40</v>
      </c>
      <c r="D1960">
        <v>0</v>
      </c>
      <c r="E1960">
        <v>11</v>
      </c>
      <c r="F1960">
        <v>0</v>
      </c>
      <c r="G1960">
        <v>0</v>
      </c>
      <c r="H1960">
        <v>0</v>
      </c>
      <c r="I1960">
        <v>551.24978420000002</v>
      </c>
      <c r="J1960">
        <v>3709387</v>
      </c>
      <c r="K1960">
        <v>3034523</v>
      </c>
      <c r="L1960">
        <v>2997953</v>
      </c>
      <c r="M1960">
        <v>4530229</v>
      </c>
      <c r="N1960">
        <v>4928785</v>
      </c>
      <c r="O1960">
        <v>3734111</v>
      </c>
    </row>
    <row r="1961" spans="1:15" x14ac:dyDescent="0.25">
      <c r="A1961">
        <v>1960</v>
      </c>
      <c r="B1961">
        <v>28</v>
      </c>
      <c r="C1961">
        <v>40</v>
      </c>
      <c r="D1961">
        <v>0</v>
      </c>
      <c r="E1961">
        <v>12</v>
      </c>
      <c r="F1961">
        <v>0</v>
      </c>
      <c r="G1961">
        <v>0</v>
      </c>
      <c r="H1961">
        <v>0</v>
      </c>
      <c r="I1961">
        <v>567.24469880000004</v>
      </c>
      <c r="J1961">
        <v>2044986</v>
      </c>
      <c r="K1961">
        <v>2380206</v>
      </c>
      <c r="L1961">
        <v>1879028</v>
      </c>
      <c r="M1961">
        <v>3582769</v>
      </c>
      <c r="N1961">
        <v>3227094</v>
      </c>
      <c r="O1961">
        <v>2899679</v>
      </c>
    </row>
    <row r="1962" spans="1:15" x14ac:dyDescent="0.25">
      <c r="A1962">
        <v>1961</v>
      </c>
      <c r="B1962">
        <v>28</v>
      </c>
      <c r="C1962">
        <v>42</v>
      </c>
      <c r="D1962">
        <v>0</v>
      </c>
      <c r="E1962">
        <v>6</v>
      </c>
      <c r="F1962">
        <v>0</v>
      </c>
      <c r="G1962">
        <v>0</v>
      </c>
      <c r="H1962">
        <v>0</v>
      </c>
      <c r="I1962">
        <v>473.29086119999999</v>
      </c>
      <c r="J1962" t="s">
        <v>14</v>
      </c>
      <c r="K1962" t="s">
        <v>14</v>
      </c>
      <c r="L1962" t="s">
        <v>14</v>
      </c>
      <c r="M1962">
        <v>2278557</v>
      </c>
      <c r="N1962">
        <v>2003273</v>
      </c>
      <c r="O1962">
        <v>2444337</v>
      </c>
    </row>
    <row r="1963" spans="1:15" x14ac:dyDescent="0.25">
      <c r="A1963">
        <v>1962</v>
      </c>
      <c r="B1963">
        <v>28</v>
      </c>
      <c r="C1963">
        <v>42</v>
      </c>
      <c r="D1963">
        <v>0</v>
      </c>
      <c r="E1963">
        <v>7</v>
      </c>
      <c r="F1963">
        <v>0</v>
      </c>
      <c r="G1963">
        <v>0</v>
      </c>
      <c r="H1963">
        <v>0</v>
      </c>
      <c r="I1963">
        <v>489.28577580000001</v>
      </c>
      <c r="J1963">
        <v>2166074</v>
      </c>
      <c r="K1963">
        <v>2383571</v>
      </c>
      <c r="L1963">
        <v>2633239</v>
      </c>
      <c r="M1963">
        <v>4944013</v>
      </c>
      <c r="N1963">
        <v>4964128</v>
      </c>
      <c r="O1963">
        <v>4110087</v>
      </c>
    </row>
    <row r="1964" spans="1:15" x14ac:dyDescent="0.25">
      <c r="A1964">
        <v>1963</v>
      </c>
      <c r="B1964">
        <v>28</v>
      </c>
      <c r="C1964">
        <v>42</v>
      </c>
      <c r="D1964">
        <v>0</v>
      </c>
      <c r="E1964">
        <v>8</v>
      </c>
      <c r="F1964">
        <v>0</v>
      </c>
      <c r="G1964">
        <v>0</v>
      </c>
      <c r="H1964">
        <v>0</v>
      </c>
      <c r="I1964">
        <v>505.28069040000003</v>
      </c>
      <c r="J1964">
        <v>3645556</v>
      </c>
      <c r="K1964">
        <v>3617897</v>
      </c>
      <c r="L1964">
        <v>3369727</v>
      </c>
      <c r="M1964">
        <v>6510450</v>
      </c>
      <c r="N1964">
        <v>6889905</v>
      </c>
      <c r="O1964">
        <v>5597946</v>
      </c>
    </row>
    <row r="1965" spans="1:15" x14ac:dyDescent="0.25">
      <c r="A1965">
        <v>1964</v>
      </c>
      <c r="B1965">
        <v>28</v>
      </c>
      <c r="C1965">
        <v>42</v>
      </c>
      <c r="D1965">
        <v>0</v>
      </c>
      <c r="E1965">
        <v>9</v>
      </c>
      <c r="F1965">
        <v>0</v>
      </c>
      <c r="G1965">
        <v>0</v>
      </c>
      <c r="H1965">
        <v>0</v>
      </c>
      <c r="I1965">
        <v>521.27560500000004</v>
      </c>
      <c r="J1965">
        <v>4584381</v>
      </c>
      <c r="K1965">
        <v>4109776</v>
      </c>
      <c r="L1965">
        <v>3825832</v>
      </c>
      <c r="M1965">
        <v>7356748</v>
      </c>
      <c r="N1965">
        <v>8438594</v>
      </c>
      <c r="O1965">
        <v>5616979</v>
      </c>
    </row>
    <row r="1966" spans="1:15" x14ac:dyDescent="0.25">
      <c r="A1966">
        <v>1965</v>
      </c>
      <c r="B1966">
        <v>28</v>
      </c>
      <c r="C1966">
        <v>42</v>
      </c>
      <c r="D1966">
        <v>0</v>
      </c>
      <c r="E1966">
        <v>10</v>
      </c>
      <c r="F1966">
        <v>0</v>
      </c>
      <c r="G1966">
        <v>0</v>
      </c>
      <c r="H1966">
        <v>0</v>
      </c>
      <c r="I1966">
        <v>537.27051959999994</v>
      </c>
      <c r="J1966">
        <v>3594648</v>
      </c>
      <c r="K1966">
        <v>3518008</v>
      </c>
      <c r="L1966">
        <v>3241513</v>
      </c>
      <c r="M1966">
        <v>6371628</v>
      </c>
      <c r="N1966">
        <v>6154966</v>
      </c>
      <c r="O1966">
        <v>4616362</v>
      </c>
    </row>
    <row r="1967" spans="1:15" x14ac:dyDescent="0.25">
      <c r="A1967">
        <v>1966</v>
      </c>
      <c r="B1967">
        <v>28</v>
      </c>
      <c r="C1967">
        <v>42</v>
      </c>
      <c r="D1967">
        <v>0</v>
      </c>
      <c r="E1967">
        <v>11</v>
      </c>
      <c r="F1967">
        <v>0</v>
      </c>
      <c r="G1967">
        <v>0</v>
      </c>
      <c r="H1967">
        <v>0</v>
      </c>
      <c r="I1967">
        <v>553.26543419999996</v>
      </c>
      <c r="J1967">
        <v>2322356</v>
      </c>
      <c r="K1967">
        <v>2488688</v>
      </c>
      <c r="L1967">
        <v>2911937</v>
      </c>
      <c r="M1967">
        <v>4179981</v>
      </c>
      <c r="N1967">
        <v>4316345</v>
      </c>
      <c r="O1967">
        <v>3460598</v>
      </c>
    </row>
    <row r="1968" spans="1:15" x14ac:dyDescent="0.25">
      <c r="A1968">
        <v>1967</v>
      </c>
      <c r="B1968">
        <v>28</v>
      </c>
      <c r="C1968">
        <v>42</v>
      </c>
      <c r="D1968">
        <v>0</v>
      </c>
      <c r="E1968">
        <v>12</v>
      </c>
      <c r="F1968">
        <v>0</v>
      </c>
      <c r="G1968">
        <v>0</v>
      </c>
      <c r="H1968">
        <v>0</v>
      </c>
      <c r="I1968">
        <v>569.26034879999997</v>
      </c>
      <c r="J1968">
        <v>2039266</v>
      </c>
      <c r="K1968">
        <v>2249559</v>
      </c>
      <c r="L1968">
        <v>1931189</v>
      </c>
      <c r="M1968">
        <v>3061537</v>
      </c>
      <c r="N1968">
        <v>2633564</v>
      </c>
      <c r="O1968">
        <v>2257516</v>
      </c>
    </row>
    <row r="1969" spans="1:15" x14ac:dyDescent="0.25">
      <c r="A1969">
        <v>1968</v>
      </c>
      <c r="B1969">
        <v>28</v>
      </c>
      <c r="C1969">
        <v>42</v>
      </c>
      <c r="D1969">
        <v>0</v>
      </c>
      <c r="E1969">
        <v>13</v>
      </c>
      <c r="F1969">
        <v>0</v>
      </c>
      <c r="G1969">
        <v>0</v>
      </c>
      <c r="H1969">
        <v>0</v>
      </c>
      <c r="I1969">
        <v>585.25526339999999</v>
      </c>
      <c r="J1969" t="s">
        <v>14</v>
      </c>
      <c r="K1969" t="s">
        <v>14</v>
      </c>
      <c r="L1969" t="s">
        <v>14</v>
      </c>
      <c r="M1969">
        <v>2277226</v>
      </c>
      <c r="N1969">
        <v>2031924</v>
      </c>
      <c r="O1969">
        <v>1527601</v>
      </c>
    </row>
    <row r="1970" spans="1:15" x14ac:dyDescent="0.25">
      <c r="A1970">
        <v>1969</v>
      </c>
      <c r="B1970">
        <v>28</v>
      </c>
      <c r="C1970">
        <v>43</v>
      </c>
      <c r="D1970">
        <v>0</v>
      </c>
      <c r="E1970">
        <v>4</v>
      </c>
      <c r="F1970">
        <v>0</v>
      </c>
      <c r="G1970">
        <v>1</v>
      </c>
      <c r="H1970">
        <v>0</v>
      </c>
      <c r="I1970">
        <v>473.28261850000001</v>
      </c>
      <c r="J1970">
        <v>2146352</v>
      </c>
      <c r="K1970">
        <v>2126901</v>
      </c>
      <c r="L1970">
        <v>1930994</v>
      </c>
      <c r="M1970">
        <v>3762845</v>
      </c>
      <c r="N1970">
        <v>2697545</v>
      </c>
      <c r="O1970">
        <v>2226736</v>
      </c>
    </row>
    <row r="1971" spans="1:15" x14ac:dyDescent="0.25">
      <c r="A1971">
        <v>1970</v>
      </c>
      <c r="B1971">
        <v>28</v>
      </c>
      <c r="C1971">
        <v>44</v>
      </c>
      <c r="D1971">
        <v>0</v>
      </c>
      <c r="E1971">
        <v>7</v>
      </c>
      <c r="F1971">
        <v>0</v>
      </c>
      <c r="G1971">
        <v>0</v>
      </c>
      <c r="H1971">
        <v>0</v>
      </c>
      <c r="I1971">
        <v>491.3014258</v>
      </c>
      <c r="J1971" t="s">
        <v>14</v>
      </c>
      <c r="K1971" t="s">
        <v>14</v>
      </c>
      <c r="L1971" t="s">
        <v>14</v>
      </c>
      <c r="M1971">
        <v>3289320</v>
      </c>
      <c r="N1971">
        <v>3569522</v>
      </c>
      <c r="O1971">
        <v>2992517</v>
      </c>
    </row>
    <row r="1972" spans="1:15" x14ac:dyDescent="0.25">
      <c r="A1972">
        <v>1971</v>
      </c>
      <c r="B1972">
        <v>28</v>
      </c>
      <c r="C1972">
        <v>44</v>
      </c>
      <c r="D1972">
        <v>0</v>
      </c>
      <c r="E1972">
        <v>8</v>
      </c>
      <c r="F1972">
        <v>0</v>
      </c>
      <c r="G1972">
        <v>0</v>
      </c>
      <c r="H1972">
        <v>0</v>
      </c>
      <c r="I1972">
        <v>507.29634040000002</v>
      </c>
      <c r="J1972">
        <v>1904360</v>
      </c>
      <c r="K1972">
        <v>2635935</v>
      </c>
      <c r="L1972">
        <v>2273583</v>
      </c>
      <c r="M1972">
        <v>4038599</v>
      </c>
      <c r="N1972">
        <v>4531706</v>
      </c>
      <c r="O1972">
        <v>3958635</v>
      </c>
    </row>
    <row r="1973" spans="1:15" x14ac:dyDescent="0.25">
      <c r="A1973">
        <v>1972</v>
      </c>
      <c r="B1973">
        <v>28</v>
      </c>
      <c r="C1973">
        <v>44</v>
      </c>
      <c r="D1973">
        <v>0</v>
      </c>
      <c r="E1973">
        <v>9</v>
      </c>
      <c r="F1973">
        <v>0</v>
      </c>
      <c r="G1973">
        <v>0</v>
      </c>
      <c r="H1973">
        <v>0</v>
      </c>
      <c r="I1973">
        <v>523.29125499999998</v>
      </c>
      <c r="J1973">
        <v>2679824</v>
      </c>
      <c r="K1973">
        <v>2506733</v>
      </c>
      <c r="L1973">
        <v>2512607</v>
      </c>
      <c r="M1973">
        <v>4428128</v>
      </c>
      <c r="N1973">
        <v>5325649</v>
      </c>
      <c r="O1973">
        <v>3971429</v>
      </c>
    </row>
    <row r="1974" spans="1:15" x14ac:dyDescent="0.25">
      <c r="A1974">
        <v>1973</v>
      </c>
      <c r="B1974">
        <v>28</v>
      </c>
      <c r="C1974">
        <v>44</v>
      </c>
      <c r="D1974">
        <v>0</v>
      </c>
      <c r="E1974">
        <v>10</v>
      </c>
      <c r="F1974">
        <v>0</v>
      </c>
      <c r="G1974">
        <v>0</v>
      </c>
      <c r="H1974">
        <v>0</v>
      </c>
      <c r="I1974">
        <v>539.28616959999999</v>
      </c>
      <c r="J1974">
        <v>2279349</v>
      </c>
      <c r="K1974">
        <v>2406960</v>
      </c>
      <c r="L1974">
        <v>2062925</v>
      </c>
      <c r="M1974">
        <v>5171471</v>
      </c>
      <c r="N1974">
        <v>4755111</v>
      </c>
      <c r="O1974">
        <v>3502185</v>
      </c>
    </row>
    <row r="1975" spans="1:15" x14ac:dyDescent="0.25">
      <c r="A1975">
        <v>1974</v>
      </c>
      <c r="B1975">
        <v>28</v>
      </c>
      <c r="C1975">
        <v>44</v>
      </c>
      <c r="D1975">
        <v>0</v>
      </c>
      <c r="E1975">
        <v>11</v>
      </c>
      <c r="F1975">
        <v>0</v>
      </c>
      <c r="G1975">
        <v>0</v>
      </c>
      <c r="H1975">
        <v>0</v>
      </c>
      <c r="I1975">
        <v>555.28108420000001</v>
      </c>
      <c r="J1975">
        <v>1793942</v>
      </c>
      <c r="K1975">
        <v>2037567</v>
      </c>
      <c r="L1975">
        <v>2036410</v>
      </c>
      <c r="M1975">
        <v>3501030</v>
      </c>
      <c r="N1975">
        <v>3909723</v>
      </c>
      <c r="O1975">
        <v>2495881</v>
      </c>
    </row>
    <row r="1976" spans="1:15" x14ac:dyDescent="0.25">
      <c r="A1976">
        <v>1975</v>
      </c>
      <c r="B1976">
        <v>28</v>
      </c>
      <c r="C1976">
        <v>44</v>
      </c>
      <c r="D1976">
        <v>0</v>
      </c>
      <c r="E1976">
        <v>12</v>
      </c>
      <c r="F1976">
        <v>0</v>
      </c>
      <c r="G1976">
        <v>0</v>
      </c>
      <c r="H1976">
        <v>0</v>
      </c>
      <c r="I1976">
        <v>571.27599880000002</v>
      </c>
      <c r="J1976" t="s">
        <v>14</v>
      </c>
      <c r="K1976" t="s">
        <v>14</v>
      </c>
      <c r="L1976" t="s">
        <v>14</v>
      </c>
      <c r="M1976">
        <v>2919190</v>
      </c>
      <c r="N1976">
        <v>2823390</v>
      </c>
      <c r="O1976">
        <v>2204155</v>
      </c>
    </row>
    <row r="1977" spans="1:15" x14ac:dyDescent="0.25">
      <c r="A1977">
        <v>1976</v>
      </c>
      <c r="B1977">
        <v>28</v>
      </c>
      <c r="C1977">
        <v>44</v>
      </c>
      <c r="D1977">
        <v>0</v>
      </c>
      <c r="E1977">
        <v>13</v>
      </c>
      <c r="F1977">
        <v>0</v>
      </c>
      <c r="G1977">
        <v>0</v>
      </c>
      <c r="H1977">
        <v>0</v>
      </c>
      <c r="I1977">
        <v>587.27091340000004</v>
      </c>
      <c r="J1977" t="s">
        <v>14</v>
      </c>
      <c r="K1977" t="s">
        <v>14</v>
      </c>
      <c r="L1977" t="s">
        <v>14</v>
      </c>
      <c r="M1977">
        <v>1897863</v>
      </c>
      <c r="N1977">
        <v>1927847</v>
      </c>
      <c r="O1977">
        <v>1566422</v>
      </c>
    </row>
    <row r="1978" spans="1:15" x14ac:dyDescent="0.25">
      <c r="A1978">
        <v>1977</v>
      </c>
      <c r="B1978">
        <v>28</v>
      </c>
      <c r="C1978">
        <v>46</v>
      </c>
      <c r="D1978">
        <v>0</v>
      </c>
      <c r="E1978">
        <v>8</v>
      </c>
      <c r="F1978">
        <v>0</v>
      </c>
      <c r="G1978">
        <v>0</v>
      </c>
      <c r="H1978">
        <v>0</v>
      </c>
      <c r="I1978">
        <v>509.31199040000001</v>
      </c>
      <c r="J1978" t="s">
        <v>14</v>
      </c>
      <c r="K1978" t="s">
        <v>14</v>
      </c>
      <c r="L1978" t="s">
        <v>14</v>
      </c>
      <c r="M1978">
        <v>2358806</v>
      </c>
      <c r="N1978">
        <v>2193471</v>
      </c>
      <c r="O1978">
        <v>2271699</v>
      </c>
    </row>
    <row r="1979" spans="1:15" x14ac:dyDescent="0.25">
      <c r="A1979">
        <v>1978</v>
      </c>
      <c r="B1979">
        <v>28</v>
      </c>
      <c r="C1979">
        <v>46</v>
      </c>
      <c r="D1979">
        <v>0</v>
      </c>
      <c r="E1979">
        <v>9</v>
      </c>
      <c r="F1979">
        <v>0</v>
      </c>
      <c r="G1979">
        <v>0</v>
      </c>
      <c r="H1979">
        <v>0</v>
      </c>
      <c r="I1979">
        <v>525.30690500000003</v>
      </c>
      <c r="J1979" t="s">
        <v>14</v>
      </c>
      <c r="K1979" t="s">
        <v>14</v>
      </c>
      <c r="L1979" t="s">
        <v>14</v>
      </c>
      <c r="M1979">
        <v>3071340</v>
      </c>
      <c r="N1979">
        <v>2856790</v>
      </c>
      <c r="O1979">
        <v>2426731</v>
      </c>
    </row>
    <row r="1980" spans="1:15" x14ac:dyDescent="0.25">
      <c r="A1980">
        <v>1979</v>
      </c>
      <c r="B1980">
        <v>28</v>
      </c>
      <c r="C1980">
        <v>46</v>
      </c>
      <c r="D1980">
        <v>0</v>
      </c>
      <c r="E1980">
        <v>10</v>
      </c>
      <c r="F1980">
        <v>0</v>
      </c>
      <c r="G1980">
        <v>0</v>
      </c>
      <c r="H1980">
        <v>0</v>
      </c>
      <c r="I1980">
        <v>541.30181960000004</v>
      </c>
      <c r="J1980" t="s">
        <v>14</v>
      </c>
      <c r="K1980" t="s">
        <v>14</v>
      </c>
      <c r="L1980" t="s">
        <v>14</v>
      </c>
      <c r="M1980">
        <v>2991344</v>
      </c>
      <c r="N1980">
        <v>2422386</v>
      </c>
      <c r="O1980">
        <v>2177569</v>
      </c>
    </row>
    <row r="1981" spans="1:15" x14ac:dyDescent="0.25">
      <c r="A1981">
        <v>1980</v>
      </c>
      <c r="B1981">
        <v>28</v>
      </c>
      <c r="C1981">
        <v>46</v>
      </c>
      <c r="D1981">
        <v>0</v>
      </c>
      <c r="E1981">
        <v>11</v>
      </c>
      <c r="F1981">
        <v>0</v>
      </c>
      <c r="G1981">
        <v>0</v>
      </c>
      <c r="H1981">
        <v>0</v>
      </c>
      <c r="I1981">
        <v>557.29673419999995</v>
      </c>
      <c r="J1981" t="s">
        <v>14</v>
      </c>
      <c r="K1981" t="s">
        <v>14</v>
      </c>
      <c r="L1981" t="s">
        <v>14</v>
      </c>
      <c r="M1981">
        <v>2883521</v>
      </c>
      <c r="N1981">
        <v>3191801</v>
      </c>
      <c r="O1981">
        <v>1676057</v>
      </c>
    </row>
    <row r="1982" spans="1:15" x14ac:dyDescent="0.25">
      <c r="A1982">
        <v>1981</v>
      </c>
      <c r="B1982">
        <v>28</v>
      </c>
      <c r="C1982">
        <v>46</v>
      </c>
      <c r="D1982">
        <v>0</v>
      </c>
      <c r="E1982">
        <v>12</v>
      </c>
      <c r="F1982">
        <v>0</v>
      </c>
      <c r="G1982">
        <v>0</v>
      </c>
      <c r="H1982">
        <v>0</v>
      </c>
      <c r="I1982">
        <v>573.29164879999996</v>
      </c>
      <c r="J1982" t="s">
        <v>14</v>
      </c>
      <c r="K1982" t="s">
        <v>14</v>
      </c>
      <c r="L1982" t="s">
        <v>14</v>
      </c>
      <c r="M1982">
        <v>2562833</v>
      </c>
      <c r="N1982">
        <v>2498141</v>
      </c>
      <c r="O1982">
        <v>2036619</v>
      </c>
    </row>
    <row r="1983" spans="1:15" x14ac:dyDescent="0.25">
      <c r="A1983">
        <v>1982</v>
      </c>
      <c r="B1983">
        <v>28</v>
      </c>
      <c r="C1983">
        <v>48</v>
      </c>
      <c r="D1983">
        <v>0</v>
      </c>
      <c r="E1983">
        <v>10</v>
      </c>
      <c r="F1983">
        <v>0</v>
      </c>
      <c r="G1983">
        <v>0</v>
      </c>
      <c r="H1983">
        <v>0</v>
      </c>
      <c r="I1983">
        <v>543.31746959999998</v>
      </c>
      <c r="J1983" t="s">
        <v>14</v>
      </c>
      <c r="K1983" t="s">
        <v>14</v>
      </c>
      <c r="L1983" t="s">
        <v>14</v>
      </c>
      <c r="M1983">
        <v>1829069</v>
      </c>
      <c r="N1983">
        <v>2089526</v>
      </c>
      <c r="O1983">
        <v>1574353</v>
      </c>
    </row>
    <row r="1984" spans="1:15" x14ac:dyDescent="0.25">
      <c r="A1984">
        <v>1983</v>
      </c>
      <c r="B1984">
        <v>28</v>
      </c>
      <c r="C1984">
        <v>48</v>
      </c>
      <c r="D1984">
        <v>0</v>
      </c>
      <c r="E1984">
        <v>11</v>
      </c>
      <c r="F1984">
        <v>0</v>
      </c>
      <c r="G1984">
        <v>0</v>
      </c>
      <c r="H1984">
        <v>0</v>
      </c>
      <c r="I1984">
        <v>559.3123842</v>
      </c>
      <c r="J1984" t="s">
        <v>14</v>
      </c>
      <c r="K1984" t="s">
        <v>14</v>
      </c>
      <c r="L1984" t="s">
        <v>14</v>
      </c>
      <c r="M1984">
        <v>2309534</v>
      </c>
      <c r="N1984">
        <v>2317203</v>
      </c>
      <c r="O1984">
        <v>1910440</v>
      </c>
    </row>
    <row r="1985" spans="1:15" x14ac:dyDescent="0.25">
      <c r="A1985">
        <v>1984</v>
      </c>
      <c r="B1985">
        <v>29</v>
      </c>
      <c r="C1985">
        <v>28</v>
      </c>
      <c r="D1985">
        <v>0</v>
      </c>
      <c r="E1985">
        <v>13</v>
      </c>
      <c r="F1985">
        <v>0</v>
      </c>
      <c r="G1985">
        <v>0</v>
      </c>
      <c r="H1985">
        <v>0</v>
      </c>
      <c r="I1985">
        <v>583.14571339999998</v>
      </c>
      <c r="J1985">
        <v>1995941</v>
      </c>
      <c r="K1985">
        <v>1796197</v>
      </c>
      <c r="L1985">
        <v>1785082</v>
      </c>
      <c r="M1985" t="s">
        <v>14</v>
      </c>
      <c r="N1985" t="s">
        <v>14</v>
      </c>
      <c r="O1985" t="s">
        <v>14</v>
      </c>
    </row>
    <row r="1986" spans="1:15" x14ac:dyDescent="0.25">
      <c r="A1986">
        <v>1985</v>
      </c>
      <c r="B1986">
        <v>29</v>
      </c>
      <c r="C1986">
        <v>30</v>
      </c>
      <c r="D1986">
        <v>0</v>
      </c>
      <c r="E1986">
        <v>12</v>
      </c>
      <c r="F1986">
        <v>0</v>
      </c>
      <c r="G1986">
        <v>0</v>
      </c>
      <c r="H1986">
        <v>0</v>
      </c>
      <c r="I1986">
        <v>569.16644880000001</v>
      </c>
      <c r="J1986">
        <v>1750503</v>
      </c>
      <c r="K1986">
        <v>1930587</v>
      </c>
      <c r="L1986">
        <v>1797560</v>
      </c>
      <c r="M1986" t="s">
        <v>14</v>
      </c>
      <c r="N1986" t="s">
        <v>14</v>
      </c>
      <c r="O1986" t="s">
        <v>14</v>
      </c>
    </row>
    <row r="1987" spans="1:15" x14ac:dyDescent="0.25">
      <c r="A1987">
        <v>1986</v>
      </c>
      <c r="B1987">
        <v>29</v>
      </c>
      <c r="C1987">
        <v>30</v>
      </c>
      <c r="D1987">
        <v>0</v>
      </c>
      <c r="E1987">
        <v>13</v>
      </c>
      <c r="F1987">
        <v>0</v>
      </c>
      <c r="G1987">
        <v>0</v>
      </c>
      <c r="H1987">
        <v>0</v>
      </c>
      <c r="I1987">
        <v>585.16136340000003</v>
      </c>
      <c r="J1987">
        <v>2390546</v>
      </c>
      <c r="K1987">
        <v>2392550</v>
      </c>
      <c r="L1987">
        <v>2281588</v>
      </c>
      <c r="M1987" t="s">
        <v>14</v>
      </c>
      <c r="N1987" t="s">
        <v>14</v>
      </c>
      <c r="O1987" t="s">
        <v>14</v>
      </c>
    </row>
    <row r="1988" spans="1:15" x14ac:dyDescent="0.25">
      <c r="A1988">
        <v>1987</v>
      </c>
      <c r="B1988">
        <v>29</v>
      </c>
      <c r="C1988">
        <v>31</v>
      </c>
      <c r="D1988">
        <v>0</v>
      </c>
      <c r="E1988">
        <v>4</v>
      </c>
      <c r="F1988">
        <v>0</v>
      </c>
      <c r="G1988">
        <v>1</v>
      </c>
      <c r="H1988">
        <v>0</v>
      </c>
      <c r="I1988">
        <v>473.18871849999999</v>
      </c>
      <c r="J1988">
        <v>3110961</v>
      </c>
      <c r="K1988">
        <v>2553910</v>
      </c>
      <c r="L1988">
        <v>3026677</v>
      </c>
      <c r="M1988">
        <v>5021340</v>
      </c>
      <c r="N1988">
        <v>5734727</v>
      </c>
      <c r="O1988">
        <v>4900910</v>
      </c>
    </row>
    <row r="1989" spans="1:15" x14ac:dyDescent="0.25">
      <c r="A1989">
        <v>1988</v>
      </c>
      <c r="B1989">
        <v>29</v>
      </c>
      <c r="C1989">
        <v>32</v>
      </c>
      <c r="D1989">
        <v>0</v>
      </c>
      <c r="E1989">
        <v>13</v>
      </c>
      <c r="F1989">
        <v>0</v>
      </c>
      <c r="G1989">
        <v>0</v>
      </c>
      <c r="H1989">
        <v>0</v>
      </c>
      <c r="I1989">
        <v>587.17701339999996</v>
      </c>
      <c r="J1989">
        <v>2301817</v>
      </c>
      <c r="K1989">
        <v>2428771</v>
      </c>
      <c r="L1989">
        <v>2354152</v>
      </c>
      <c r="M1989" t="s">
        <v>14</v>
      </c>
      <c r="N1989" t="s">
        <v>14</v>
      </c>
      <c r="O1989" t="s">
        <v>14</v>
      </c>
    </row>
    <row r="1990" spans="1:15" x14ac:dyDescent="0.25">
      <c r="A1990">
        <v>1989</v>
      </c>
      <c r="B1990">
        <v>29</v>
      </c>
      <c r="C1990">
        <v>32</v>
      </c>
      <c r="D1990">
        <v>1</v>
      </c>
      <c r="E1990">
        <v>3</v>
      </c>
      <c r="F1990">
        <v>0</v>
      </c>
      <c r="G1990">
        <v>1</v>
      </c>
      <c r="H1990">
        <v>0</v>
      </c>
      <c r="I1990">
        <v>472.20470289999997</v>
      </c>
      <c r="J1990" t="s">
        <v>14</v>
      </c>
      <c r="K1990" t="s">
        <v>14</v>
      </c>
      <c r="L1990" t="s">
        <v>14</v>
      </c>
      <c r="M1990">
        <v>1556113</v>
      </c>
      <c r="N1990">
        <v>2031931</v>
      </c>
      <c r="O1990">
        <v>1886747</v>
      </c>
    </row>
    <row r="1991" spans="1:15" x14ac:dyDescent="0.25">
      <c r="A1991">
        <v>1990</v>
      </c>
      <c r="B1991">
        <v>29</v>
      </c>
      <c r="C1991">
        <v>33</v>
      </c>
      <c r="D1991">
        <v>0</v>
      </c>
      <c r="E1991">
        <v>5</v>
      </c>
      <c r="F1991">
        <v>0</v>
      </c>
      <c r="G1991">
        <v>1</v>
      </c>
      <c r="H1991">
        <v>0</v>
      </c>
      <c r="I1991">
        <v>491.1992831</v>
      </c>
      <c r="J1991">
        <v>6272394</v>
      </c>
      <c r="K1991">
        <v>6032124</v>
      </c>
      <c r="L1991">
        <v>5574176</v>
      </c>
      <c r="M1991">
        <v>12721379</v>
      </c>
      <c r="N1991">
        <v>14405486</v>
      </c>
      <c r="O1991">
        <v>10447743</v>
      </c>
    </row>
    <row r="1992" spans="1:15" x14ac:dyDescent="0.25">
      <c r="A1992">
        <v>1991</v>
      </c>
      <c r="B1992">
        <v>29</v>
      </c>
      <c r="C1992">
        <v>34</v>
      </c>
      <c r="D1992">
        <v>0</v>
      </c>
      <c r="E1992">
        <v>9</v>
      </c>
      <c r="F1992">
        <v>0</v>
      </c>
      <c r="G1992">
        <v>0</v>
      </c>
      <c r="H1992">
        <v>0</v>
      </c>
      <c r="I1992">
        <v>525.21300499999995</v>
      </c>
      <c r="J1992" t="s">
        <v>14</v>
      </c>
      <c r="K1992" t="s">
        <v>14</v>
      </c>
      <c r="L1992" t="s">
        <v>14</v>
      </c>
      <c r="M1992">
        <v>1809772</v>
      </c>
      <c r="N1992">
        <v>1726806</v>
      </c>
      <c r="O1992">
        <v>1646443</v>
      </c>
    </row>
    <row r="1993" spans="1:15" x14ac:dyDescent="0.25">
      <c r="A1993">
        <v>1992</v>
      </c>
      <c r="B1993">
        <v>29</v>
      </c>
      <c r="C1993">
        <v>34</v>
      </c>
      <c r="D1993">
        <v>0</v>
      </c>
      <c r="E1993">
        <v>11</v>
      </c>
      <c r="F1993">
        <v>0</v>
      </c>
      <c r="G1993">
        <v>0</v>
      </c>
      <c r="H1993">
        <v>0</v>
      </c>
      <c r="I1993">
        <v>557.20283419999998</v>
      </c>
      <c r="J1993">
        <v>1787249</v>
      </c>
      <c r="K1993">
        <v>1827084</v>
      </c>
      <c r="L1993">
        <v>2092717</v>
      </c>
      <c r="M1993" t="s">
        <v>14</v>
      </c>
      <c r="N1993" t="s">
        <v>14</v>
      </c>
      <c r="O1993" t="s">
        <v>14</v>
      </c>
    </row>
    <row r="1994" spans="1:15" x14ac:dyDescent="0.25">
      <c r="A1994">
        <v>1993</v>
      </c>
      <c r="B1994">
        <v>29</v>
      </c>
      <c r="C1994">
        <v>34</v>
      </c>
      <c r="D1994">
        <v>0</v>
      </c>
      <c r="E1994">
        <v>12</v>
      </c>
      <c r="F1994">
        <v>0</v>
      </c>
      <c r="G1994">
        <v>0</v>
      </c>
      <c r="H1994">
        <v>0</v>
      </c>
      <c r="I1994">
        <v>573.1977488</v>
      </c>
      <c r="J1994">
        <v>2350366</v>
      </c>
      <c r="K1994">
        <v>1950363</v>
      </c>
      <c r="L1994">
        <v>2011421</v>
      </c>
      <c r="M1994" t="s">
        <v>14</v>
      </c>
      <c r="N1994" t="s">
        <v>14</v>
      </c>
      <c r="O1994" t="s">
        <v>14</v>
      </c>
    </row>
    <row r="1995" spans="1:15" x14ac:dyDescent="0.25">
      <c r="A1995">
        <v>1994</v>
      </c>
      <c r="B1995">
        <v>29</v>
      </c>
      <c r="C1995">
        <v>34</v>
      </c>
      <c r="D1995">
        <v>0</v>
      </c>
      <c r="E1995">
        <v>13</v>
      </c>
      <c r="F1995">
        <v>0</v>
      </c>
      <c r="G1995">
        <v>0</v>
      </c>
      <c r="H1995">
        <v>0</v>
      </c>
      <c r="I1995">
        <v>589.19266340000001</v>
      </c>
      <c r="J1995">
        <v>1809629</v>
      </c>
      <c r="K1995">
        <v>1844959</v>
      </c>
      <c r="L1995">
        <v>1607511</v>
      </c>
      <c r="M1995" t="s">
        <v>14</v>
      </c>
      <c r="N1995" t="s">
        <v>14</v>
      </c>
      <c r="O1995" t="s">
        <v>14</v>
      </c>
    </row>
    <row r="1996" spans="1:15" x14ac:dyDescent="0.25">
      <c r="A1996">
        <v>1995</v>
      </c>
      <c r="B1996">
        <v>29</v>
      </c>
      <c r="C1996">
        <v>36</v>
      </c>
      <c r="D1996">
        <v>0</v>
      </c>
      <c r="E1996">
        <v>8</v>
      </c>
      <c r="F1996">
        <v>0</v>
      </c>
      <c r="G1996">
        <v>0</v>
      </c>
      <c r="H1996">
        <v>0</v>
      </c>
      <c r="I1996">
        <v>511.23374039999999</v>
      </c>
      <c r="J1996" t="s">
        <v>14</v>
      </c>
      <c r="K1996" t="s">
        <v>14</v>
      </c>
      <c r="L1996" t="s">
        <v>14</v>
      </c>
      <c r="M1996">
        <v>1670236</v>
      </c>
      <c r="N1996">
        <v>2208891</v>
      </c>
      <c r="O1996">
        <v>1744430</v>
      </c>
    </row>
    <row r="1997" spans="1:15" x14ac:dyDescent="0.25">
      <c r="A1997">
        <v>1996</v>
      </c>
      <c r="B1997">
        <v>29</v>
      </c>
      <c r="C1997">
        <v>36</v>
      </c>
      <c r="D1997">
        <v>0</v>
      </c>
      <c r="E1997">
        <v>9</v>
      </c>
      <c r="F1997">
        <v>0</v>
      </c>
      <c r="G1997">
        <v>0</v>
      </c>
      <c r="H1997">
        <v>0</v>
      </c>
      <c r="I1997">
        <v>527.228655</v>
      </c>
      <c r="J1997">
        <v>1868959</v>
      </c>
      <c r="K1997">
        <v>2098712</v>
      </c>
      <c r="L1997">
        <v>1770823</v>
      </c>
      <c r="M1997">
        <v>2354545</v>
      </c>
      <c r="N1997">
        <v>2884436</v>
      </c>
      <c r="O1997">
        <v>2436965</v>
      </c>
    </row>
    <row r="1998" spans="1:15" x14ac:dyDescent="0.25">
      <c r="A1998">
        <v>1997</v>
      </c>
      <c r="B1998">
        <v>29</v>
      </c>
      <c r="C1998">
        <v>36</v>
      </c>
      <c r="D1998">
        <v>0</v>
      </c>
      <c r="E1998">
        <v>10</v>
      </c>
      <c r="F1998">
        <v>0</v>
      </c>
      <c r="G1998">
        <v>0</v>
      </c>
      <c r="H1998">
        <v>0</v>
      </c>
      <c r="I1998">
        <v>543.22356960000002</v>
      </c>
      <c r="J1998">
        <v>2216409</v>
      </c>
      <c r="K1998">
        <v>2120723</v>
      </c>
      <c r="L1998">
        <v>2261127</v>
      </c>
      <c r="M1998">
        <v>3204303</v>
      </c>
      <c r="N1998">
        <v>2841145</v>
      </c>
      <c r="O1998">
        <v>2291669</v>
      </c>
    </row>
    <row r="1999" spans="1:15" x14ac:dyDescent="0.25">
      <c r="A1999">
        <v>1998</v>
      </c>
      <c r="B1999">
        <v>29</v>
      </c>
      <c r="C1999">
        <v>36</v>
      </c>
      <c r="D1999">
        <v>0</v>
      </c>
      <c r="E1999">
        <v>11</v>
      </c>
      <c r="F1999">
        <v>0</v>
      </c>
      <c r="G1999">
        <v>0</v>
      </c>
      <c r="H1999">
        <v>0</v>
      </c>
      <c r="I1999">
        <v>559.21848420000003</v>
      </c>
      <c r="J1999">
        <v>2220355</v>
      </c>
      <c r="K1999">
        <v>2221777</v>
      </c>
      <c r="L1999">
        <v>1982105</v>
      </c>
      <c r="M1999">
        <v>2490271</v>
      </c>
      <c r="N1999">
        <v>2517911</v>
      </c>
      <c r="O1999">
        <v>2013869</v>
      </c>
    </row>
    <row r="2000" spans="1:15" x14ac:dyDescent="0.25">
      <c r="A2000">
        <v>1999</v>
      </c>
      <c r="B2000">
        <v>29</v>
      </c>
      <c r="C2000">
        <v>36</v>
      </c>
      <c r="D2000">
        <v>0</v>
      </c>
      <c r="E2000">
        <v>12</v>
      </c>
      <c r="F2000">
        <v>0</v>
      </c>
      <c r="G2000">
        <v>0</v>
      </c>
      <c r="H2000">
        <v>0</v>
      </c>
      <c r="I2000">
        <v>575.21339880000005</v>
      </c>
      <c r="J2000">
        <v>1772717</v>
      </c>
      <c r="K2000">
        <v>1764402</v>
      </c>
      <c r="L2000">
        <v>2051776</v>
      </c>
      <c r="M2000">
        <v>2391826</v>
      </c>
      <c r="N2000">
        <v>1748192</v>
      </c>
      <c r="O2000">
        <v>1593636</v>
      </c>
    </row>
    <row r="2001" spans="1:15" x14ac:dyDescent="0.25">
      <c r="A2001">
        <v>2000</v>
      </c>
      <c r="B2001">
        <v>29</v>
      </c>
      <c r="C2001">
        <v>38</v>
      </c>
      <c r="D2001">
        <v>0</v>
      </c>
      <c r="E2001">
        <v>7</v>
      </c>
      <c r="F2001">
        <v>0</v>
      </c>
      <c r="G2001">
        <v>0</v>
      </c>
      <c r="H2001">
        <v>0</v>
      </c>
      <c r="I2001">
        <v>497.25447580000002</v>
      </c>
      <c r="J2001" t="s">
        <v>14</v>
      </c>
      <c r="K2001" t="s">
        <v>14</v>
      </c>
      <c r="L2001" t="s">
        <v>14</v>
      </c>
      <c r="M2001">
        <v>2116096</v>
      </c>
      <c r="N2001">
        <v>2367596</v>
      </c>
      <c r="O2001">
        <v>1962759</v>
      </c>
    </row>
    <row r="2002" spans="1:15" x14ac:dyDescent="0.25">
      <c r="A2002">
        <v>2001</v>
      </c>
      <c r="B2002">
        <v>29</v>
      </c>
      <c r="C2002">
        <v>38</v>
      </c>
      <c r="D2002">
        <v>0</v>
      </c>
      <c r="E2002">
        <v>8</v>
      </c>
      <c r="F2002">
        <v>0</v>
      </c>
      <c r="G2002">
        <v>0</v>
      </c>
      <c r="H2002">
        <v>0</v>
      </c>
      <c r="I2002">
        <v>513.24939040000004</v>
      </c>
      <c r="J2002">
        <v>2097207</v>
      </c>
      <c r="K2002">
        <v>2170676</v>
      </c>
      <c r="L2002">
        <v>2001355</v>
      </c>
      <c r="M2002">
        <v>3741854</v>
      </c>
      <c r="N2002">
        <v>3148979</v>
      </c>
      <c r="O2002">
        <v>3526787</v>
      </c>
    </row>
    <row r="2003" spans="1:15" x14ac:dyDescent="0.25">
      <c r="A2003">
        <v>2002</v>
      </c>
      <c r="B2003">
        <v>29</v>
      </c>
      <c r="C2003">
        <v>38</v>
      </c>
      <c r="D2003">
        <v>0</v>
      </c>
      <c r="E2003">
        <v>9</v>
      </c>
      <c r="F2003">
        <v>0</v>
      </c>
      <c r="G2003">
        <v>0</v>
      </c>
      <c r="H2003">
        <v>0</v>
      </c>
      <c r="I2003">
        <v>529.24430500000005</v>
      </c>
      <c r="J2003">
        <v>2552030</v>
      </c>
      <c r="K2003">
        <v>2984488</v>
      </c>
      <c r="L2003">
        <v>2767226</v>
      </c>
      <c r="M2003">
        <v>4329839</v>
      </c>
      <c r="N2003">
        <v>4565834</v>
      </c>
      <c r="O2003">
        <v>3179860</v>
      </c>
    </row>
    <row r="2004" spans="1:15" x14ac:dyDescent="0.25">
      <c r="A2004">
        <v>2003</v>
      </c>
      <c r="B2004">
        <v>29</v>
      </c>
      <c r="C2004">
        <v>38</v>
      </c>
      <c r="D2004">
        <v>0</v>
      </c>
      <c r="E2004">
        <v>10</v>
      </c>
      <c r="F2004">
        <v>0</v>
      </c>
      <c r="G2004">
        <v>0</v>
      </c>
      <c r="H2004">
        <v>0</v>
      </c>
      <c r="I2004">
        <v>545.23921959999996</v>
      </c>
      <c r="J2004">
        <v>3060193</v>
      </c>
      <c r="K2004">
        <v>2968060</v>
      </c>
      <c r="L2004">
        <v>2345630</v>
      </c>
      <c r="M2004">
        <v>3795114</v>
      </c>
      <c r="N2004">
        <v>4659703</v>
      </c>
      <c r="O2004">
        <v>2770815</v>
      </c>
    </row>
    <row r="2005" spans="1:15" x14ac:dyDescent="0.25">
      <c r="A2005">
        <v>2004</v>
      </c>
      <c r="B2005">
        <v>29</v>
      </c>
      <c r="C2005">
        <v>38</v>
      </c>
      <c r="D2005">
        <v>0</v>
      </c>
      <c r="E2005">
        <v>11</v>
      </c>
      <c r="F2005">
        <v>0</v>
      </c>
      <c r="G2005">
        <v>0</v>
      </c>
      <c r="H2005">
        <v>0</v>
      </c>
      <c r="I2005">
        <v>561.23413419999997</v>
      </c>
      <c r="J2005">
        <v>2659597</v>
      </c>
      <c r="K2005">
        <v>2382992</v>
      </c>
      <c r="L2005">
        <v>2514044</v>
      </c>
      <c r="M2005">
        <v>3463038</v>
      </c>
      <c r="N2005">
        <v>3601197</v>
      </c>
      <c r="O2005">
        <v>2674746</v>
      </c>
    </row>
    <row r="2006" spans="1:15" x14ac:dyDescent="0.25">
      <c r="A2006">
        <v>2005</v>
      </c>
      <c r="B2006">
        <v>29</v>
      </c>
      <c r="C2006">
        <v>38</v>
      </c>
      <c r="D2006">
        <v>0</v>
      </c>
      <c r="E2006">
        <v>12</v>
      </c>
      <c r="F2006">
        <v>0</v>
      </c>
      <c r="G2006">
        <v>0</v>
      </c>
      <c r="H2006">
        <v>0</v>
      </c>
      <c r="I2006">
        <v>577.22904879999999</v>
      </c>
      <c r="J2006">
        <v>2061876</v>
      </c>
      <c r="K2006">
        <v>1780164</v>
      </c>
      <c r="L2006">
        <v>2115673</v>
      </c>
      <c r="M2006">
        <v>2597146</v>
      </c>
      <c r="N2006">
        <v>2426714</v>
      </c>
      <c r="O2006">
        <v>1881274</v>
      </c>
    </row>
    <row r="2007" spans="1:15" x14ac:dyDescent="0.25">
      <c r="A2007">
        <v>2006</v>
      </c>
      <c r="B2007">
        <v>29</v>
      </c>
      <c r="C2007">
        <v>40</v>
      </c>
      <c r="D2007">
        <v>0</v>
      </c>
      <c r="E2007">
        <v>6</v>
      </c>
      <c r="F2007">
        <v>0</v>
      </c>
      <c r="G2007">
        <v>0</v>
      </c>
      <c r="H2007">
        <v>0</v>
      </c>
      <c r="I2007">
        <v>483.2752112</v>
      </c>
      <c r="J2007" t="s">
        <v>14</v>
      </c>
      <c r="K2007" t="s">
        <v>14</v>
      </c>
      <c r="L2007" t="s">
        <v>14</v>
      </c>
      <c r="M2007">
        <v>1995163</v>
      </c>
      <c r="N2007">
        <v>1791810</v>
      </c>
      <c r="O2007">
        <v>1715119</v>
      </c>
    </row>
    <row r="2008" spans="1:15" x14ac:dyDescent="0.25">
      <c r="A2008">
        <v>2007</v>
      </c>
      <c r="B2008">
        <v>29</v>
      </c>
      <c r="C2008">
        <v>40</v>
      </c>
      <c r="D2008">
        <v>0</v>
      </c>
      <c r="E2008">
        <v>7</v>
      </c>
      <c r="F2008">
        <v>0</v>
      </c>
      <c r="G2008">
        <v>0</v>
      </c>
      <c r="H2008">
        <v>0</v>
      </c>
      <c r="I2008">
        <v>499.27012580000002</v>
      </c>
      <c r="J2008" t="s">
        <v>14</v>
      </c>
      <c r="K2008" t="s">
        <v>14</v>
      </c>
      <c r="L2008" t="s">
        <v>14</v>
      </c>
      <c r="M2008">
        <v>2827871</v>
      </c>
      <c r="N2008">
        <v>3442880</v>
      </c>
      <c r="O2008">
        <v>2727305</v>
      </c>
    </row>
    <row r="2009" spans="1:15" x14ac:dyDescent="0.25">
      <c r="A2009">
        <v>2008</v>
      </c>
      <c r="B2009">
        <v>29</v>
      </c>
      <c r="C2009">
        <v>40</v>
      </c>
      <c r="D2009">
        <v>0</v>
      </c>
      <c r="E2009">
        <v>8</v>
      </c>
      <c r="F2009">
        <v>0</v>
      </c>
      <c r="G2009">
        <v>0</v>
      </c>
      <c r="H2009">
        <v>0</v>
      </c>
      <c r="I2009">
        <v>515.26504039999998</v>
      </c>
      <c r="J2009">
        <v>2657953</v>
      </c>
      <c r="K2009">
        <v>2861409</v>
      </c>
      <c r="L2009">
        <v>2604546</v>
      </c>
      <c r="M2009">
        <v>4921560</v>
      </c>
      <c r="N2009">
        <v>5005028</v>
      </c>
      <c r="O2009">
        <v>3927244</v>
      </c>
    </row>
    <row r="2010" spans="1:15" x14ac:dyDescent="0.25">
      <c r="A2010">
        <v>2009</v>
      </c>
      <c r="B2010">
        <v>29</v>
      </c>
      <c r="C2010">
        <v>40</v>
      </c>
      <c r="D2010">
        <v>0</v>
      </c>
      <c r="E2010">
        <v>9</v>
      </c>
      <c r="F2010">
        <v>0</v>
      </c>
      <c r="G2010">
        <v>0</v>
      </c>
      <c r="H2010">
        <v>0</v>
      </c>
      <c r="I2010">
        <v>531.25995499999999</v>
      </c>
      <c r="J2010">
        <v>3720471</v>
      </c>
      <c r="K2010">
        <v>3055667</v>
      </c>
      <c r="L2010">
        <v>3464618</v>
      </c>
      <c r="M2010">
        <v>5681510</v>
      </c>
      <c r="N2010">
        <v>6220600</v>
      </c>
      <c r="O2010">
        <v>4769080</v>
      </c>
    </row>
    <row r="2011" spans="1:15" x14ac:dyDescent="0.25">
      <c r="A2011">
        <v>2010</v>
      </c>
      <c r="B2011">
        <v>29</v>
      </c>
      <c r="C2011">
        <v>40</v>
      </c>
      <c r="D2011">
        <v>0</v>
      </c>
      <c r="E2011">
        <v>10</v>
      </c>
      <c r="F2011">
        <v>0</v>
      </c>
      <c r="G2011">
        <v>0</v>
      </c>
      <c r="H2011">
        <v>0</v>
      </c>
      <c r="I2011">
        <v>547.25486960000001</v>
      </c>
      <c r="J2011">
        <v>3396065</v>
      </c>
      <c r="K2011">
        <v>3375585</v>
      </c>
      <c r="L2011">
        <v>3068591</v>
      </c>
      <c r="M2011">
        <v>4767875</v>
      </c>
      <c r="N2011">
        <v>5538224</v>
      </c>
      <c r="O2011">
        <v>3827492</v>
      </c>
    </row>
    <row r="2012" spans="1:15" x14ac:dyDescent="0.25">
      <c r="A2012">
        <v>2011</v>
      </c>
      <c r="B2012">
        <v>29</v>
      </c>
      <c r="C2012">
        <v>40</v>
      </c>
      <c r="D2012">
        <v>0</v>
      </c>
      <c r="E2012">
        <v>11</v>
      </c>
      <c r="F2012">
        <v>0</v>
      </c>
      <c r="G2012">
        <v>0</v>
      </c>
      <c r="H2012">
        <v>0</v>
      </c>
      <c r="I2012">
        <v>563.24978420000002</v>
      </c>
      <c r="J2012">
        <v>2543823</v>
      </c>
      <c r="K2012">
        <v>3177546</v>
      </c>
      <c r="L2012">
        <v>2633303</v>
      </c>
      <c r="M2012">
        <v>3731296</v>
      </c>
      <c r="N2012">
        <v>4062909</v>
      </c>
      <c r="O2012">
        <v>2914758</v>
      </c>
    </row>
    <row r="2013" spans="1:15" x14ac:dyDescent="0.25">
      <c r="A2013">
        <v>2012</v>
      </c>
      <c r="B2013">
        <v>29</v>
      </c>
      <c r="C2013">
        <v>40</v>
      </c>
      <c r="D2013">
        <v>0</v>
      </c>
      <c r="E2013">
        <v>12</v>
      </c>
      <c r="F2013">
        <v>0</v>
      </c>
      <c r="G2013">
        <v>0</v>
      </c>
      <c r="H2013">
        <v>0</v>
      </c>
      <c r="I2013">
        <v>579.24469880000004</v>
      </c>
      <c r="J2013">
        <v>1847730</v>
      </c>
      <c r="K2013">
        <v>1484625</v>
      </c>
      <c r="L2013">
        <v>1787369</v>
      </c>
      <c r="M2013">
        <v>2851624</v>
      </c>
      <c r="N2013">
        <v>2497235</v>
      </c>
      <c r="O2013">
        <v>1530451</v>
      </c>
    </row>
    <row r="2014" spans="1:15" x14ac:dyDescent="0.25">
      <c r="A2014">
        <v>2013</v>
      </c>
      <c r="B2014">
        <v>29</v>
      </c>
      <c r="C2014">
        <v>40</v>
      </c>
      <c r="D2014">
        <v>0</v>
      </c>
      <c r="E2014">
        <v>13</v>
      </c>
      <c r="F2014">
        <v>0</v>
      </c>
      <c r="G2014">
        <v>0</v>
      </c>
      <c r="H2014">
        <v>0</v>
      </c>
      <c r="I2014">
        <v>595.23961340000005</v>
      </c>
      <c r="J2014" t="s">
        <v>14</v>
      </c>
      <c r="K2014" t="s">
        <v>14</v>
      </c>
      <c r="L2014" t="s">
        <v>14</v>
      </c>
      <c r="M2014">
        <v>1909250</v>
      </c>
      <c r="N2014">
        <v>1767033</v>
      </c>
      <c r="O2014">
        <v>1506955</v>
      </c>
    </row>
    <row r="2015" spans="1:15" x14ac:dyDescent="0.25">
      <c r="A2015">
        <v>2014</v>
      </c>
      <c r="B2015">
        <v>29</v>
      </c>
      <c r="C2015">
        <v>42</v>
      </c>
      <c r="D2015">
        <v>0</v>
      </c>
      <c r="E2015">
        <v>6</v>
      </c>
      <c r="F2015">
        <v>0</v>
      </c>
      <c r="G2015">
        <v>0</v>
      </c>
      <c r="H2015">
        <v>0</v>
      </c>
      <c r="I2015">
        <v>485.29086119999999</v>
      </c>
      <c r="J2015" t="s">
        <v>14</v>
      </c>
      <c r="K2015" t="s">
        <v>14</v>
      </c>
      <c r="L2015" t="s">
        <v>14</v>
      </c>
      <c r="M2015">
        <v>1975270</v>
      </c>
      <c r="N2015">
        <v>2465928</v>
      </c>
      <c r="O2015">
        <v>2168860</v>
      </c>
    </row>
    <row r="2016" spans="1:15" x14ac:dyDescent="0.25">
      <c r="A2016">
        <v>2015</v>
      </c>
      <c r="B2016">
        <v>29</v>
      </c>
      <c r="C2016">
        <v>42</v>
      </c>
      <c r="D2016">
        <v>0</v>
      </c>
      <c r="E2016">
        <v>7</v>
      </c>
      <c r="F2016">
        <v>0</v>
      </c>
      <c r="G2016">
        <v>0</v>
      </c>
      <c r="H2016">
        <v>0</v>
      </c>
      <c r="I2016">
        <v>501.28577580000001</v>
      </c>
      <c r="J2016">
        <v>2031503</v>
      </c>
      <c r="K2016">
        <v>2008572</v>
      </c>
      <c r="L2016">
        <v>1858729</v>
      </c>
      <c r="M2016">
        <v>3712702</v>
      </c>
      <c r="N2016">
        <v>3900691</v>
      </c>
      <c r="O2016">
        <v>3065865</v>
      </c>
    </row>
    <row r="2017" spans="1:15" x14ac:dyDescent="0.25">
      <c r="A2017">
        <v>2016</v>
      </c>
      <c r="B2017">
        <v>29</v>
      </c>
      <c r="C2017">
        <v>42</v>
      </c>
      <c r="D2017">
        <v>0</v>
      </c>
      <c r="E2017">
        <v>8</v>
      </c>
      <c r="F2017">
        <v>0</v>
      </c>
      <c r="G2017">
        <v>0</v>
      </c>
      <c r="H2017">
        <v>0</v>
      </c>
      <c r="I2017">
        <v>517.28069040000003</v>
      </c>
      <c r="J2017">
        <v>3573510</v>
      </c>
      <c r="K2017">
        <v>3121546</v>
      </c>
      <c r="L2017">
        <v>3127354</v>
      </c>
      <c r="M2017">
        <v>5029129</v>
      </c>
      <c r="N2017">
        <v>5290765</v>
      </c>
      <c r="O2017">
        <v>4474119</v>
      </c>
    </row>
    <row r="2018" spans="1:15" x14ac:dyDescent="0.25">
      <c r="A2018">
        <v>2017</v>
      </c>
      <c r="B2018">
        <v>29</v>
      </c>
      <c r="C2018">
        <v>42</v>
      </c>
      <c r="D2018">
        <v>0</v>
      </c>
      <c r="E2018">
        <v>9</v>
      </c>
      <c r="F2018">
        <v>0</v>
      </c>
      <c r="G2018">
        <v>0</v>
      </c>
      <c r="H2018">
        <v>0</v>
      </c>
      <c r="I2018">
        <v>533.27560500000004</v>
      </c>
      <c r="J2018">
        <v>3289417</v>
      </c>
      <c r="K2018">
        <v>3137081</v>
      </c>
      <c r="L2018">
        <v>3125720</v>
      </c>
      <c r="M2018">
        <v>6150487</v>
      </c>
      <c r="N2018">
        <v>6644510</v>
      </c>
      <c r="O2018">
        <v>5323026</v>
      </c>
    </row>
    <row r="2019" spans="1:15" x14ac:dyDescent="0.25">
      <c r="A2019">
        <v>2018</v>
      </c>
      <c r="B2019">
        <v>29</v>
      </c>
      <c r="C2019">
        <v>42</v>
      </c>
      <c r="D2019">
        <v>0</v>
      </c>
      <c r="E2019">
        <v>10</v>
      </c>
      <c r="F2019">
        <v>0</v>
      </c>
      <c r="G2019">
        <v>0</v>
      </c>
      <c r="H2019">
        <v>0</v>
      </c>
      <c r="I2019">
        <v>549.27051959999994</v>
      </c>
      <c r="J2019">
        <v>3149274</v>
      </c>
      <c r="K2019">
        <v>2884032</v>
      </c>
      <c r="L2019">
        <v>2987707</v>
      </c>
      <c r="M2019">
        <v>5162076</v>
      </c>
      <c r="N2019">
        <v>4707682</v>
      </c>
      <c r="O2019">
        <v>4056771</v>
      </c>
    </row>
    <row r="2020" spans="1:15" x14ac:dyDescent="0.25">
      <c r="A2020">
        <v>2019</v>
      </c>
      <c r="B2020">
        <v>29</v>
      </c>
      <c r="C2020">
        <v>42</v>
      </c>
      <c r="D2020">
        <v>0</v>
      </c>
      <c r="E2020">
        <v>11</v>
      </c>
      <c r="F2020">
        <v>0</v>
      </c>
      <c r="G2020">
        <v>0</v>
      </c>
      <c r="H2020">
        <v>0</v>
      </c>
      <c r="I2020">
        <v>565.26543419999996</v>
      </c>
      <c r="J2020" t="s">
        <v>14</v>
      </c>
      <c r="K2020" t="s">
        <v>14</v>
      </c>
      <c r="L2020" t="s">
        <v>14</v>
      </c>
      <c r="M2020">
        <v>4151110</v>
      </c>
      <c r="N2020">
        <v>3550794</v>
      </c>
      <c r="O2020">
        <v>2754385</v>
      </c>
    </row>
    <row r="2021" spans="1:15" x14ac:dyDescent="0.25">
      <c r="A2021">
        <v>2020</v>
      </c>
      <c r="B2021">
        <v>29</v>
      </c>
      <c r="C2021">
        <v>42</v>
      </c>
      <c r="D2021">
        <v>0</v>
      </c>
      <c r="E2021">
        <v>12</v>
      </c>
      <c r="F2021">
        <v>0</v>
      </c>
      <c r="G2021">
        <v>0</v>
      </c>
      <c r="H2021">
        <v>0</v>
      </c>
      <c r="I2021">
        <v>581.26034879999997</v>
      </c>
      <c r="J2021" t="s">
        <v>14</v>
      </c>
      <c r="K2021" t="s">
        <v>14</v>
      </c>
      <c r="L2021" t="s">
        <v>14</v>
      </c>
      <c r="M2021">
        <v>2520890</v>
      </c>
      <c r="N2021">
        <v>2709065</v>
      </c>
      <c r="O2021">
        <v>1784815</v>
      </c>
    </row>
    <row r="2022" spans="1:15" x14ac:dyDescent="0.25">
      <c r="A2022">
        <v>2021</v>
      </c>
      <c r="B2022">
        <v>29</v>
      </c>
      <c r="C2022">
        <v>42</v>
      </c>
      <c r="D2022">
        <v>0</v>
      </c>
      <c r="E2022">
        <v>13</v>
      </c>
      <c r="F2022">
        <v>0</v>
      </c>
      <c r="G2022">
        <v>0</v>
      </c>
      <c r="H2022">
        <v>0</v>
      </c>
      <c r="I2022">
        <v>597.25526339999999</v>
      </c>
      <c r="J2022" t="s">
        <v>14</v>
      </c>
      <c r="K2022" t="s">
        <v>14</v>
      </c>
      <c r="L2022" t="s">
        <v>14</v>
      </c>
      <c r="M2022">
        <v>2133536</v>
      </c>
      <c r="N2022">
        <v>1624046</v>
      </c>
      <c r="O2022">
        <v>1832766</v>
      </c>
    </row>
    <row r="2023" spans="1:15" x14ac:dyDescent="0.25">
      <c r="A2023">
        <v>2022</v>
      </c>
      <c r="B2023">
        <v>29</v>
      </c>
      <c r="C2023">
        <v>44</v>
      </c>
      <c r="D2023">
        <v>0</v>
      </c>
      <c r="E2023">
        <v>6</v>
      </c>
      <c r="F2023">
        <v>0</v>
      </c>
      <c r="G2023">
        <v>0</v>
      </c>
      <c r="H2023">
        <v>0</v>
      </c>
      <c r="I2023">
        <v>487.30651119999999</v>
      </c>
      <c r="J2023" t="s">
        <v>14</v>
      </c>
      <c r="K2023" t="s">
        <v>14</v>
      </c>
      <c r="L2023" t="s">
        <v>14</v>
      </c>
      <c r="M2023">
        <v>2443320</v>
      </c>
      <c r="N2023">
        <v>2017491</v>
      </c>
      <c r="O2023">
        <v>1635983</v>
      </c>
    </row>
    <row r="2024" spans="1:15" x14ac:dyDescent="0.25">
      <c r="A2024">
        <v>2023</v>
      </c>
      <c r="B2024">
        <v>29</v>
      </c>
      <c r="C2024">
        <v>44</v>
      </c>
      <c r="D2024">
        <v>0</v>
      </c>
      <c r="E2024">
        <v>7</v>
      </c>
      <c r="F2024">
        <v>0</v>
      </c>
      <c r="G2024">
        <v>0</v>
      </c>
      <c r="H2024">
        <v>0</v>
      </c>
      <c r="I2024">
        <v>503.3014258</v>
      </c>
      <c r="J2024">
        <v>1973762</v>
      </c>
      <c r="K2024">
        <v>1920051</v>
      </c>
      <c r="L2024">
        <v>2127571</v>
      </c>
      <c r="M2024">
        <v>3661594</v>
      </c>
      <c r="N2024">
        <v>4287844</v>
      </c>
      <c r="O2024">
        <v>2892421</v>
      </c>
    </row>
    <row r="2025" spans="1:15" x14ac:dyDescent="0.25">
      <c r="A2025">
        <v>2024</v>
      </c>
      <c r="B2025">
        <v>29</v>
      </c>
      <c r="C2025">
        <v>44</v>
      </c>
      <c r="D2025">
        <v>0</v>
      </c>
      <c r="E2025">
        <v>8</v>
      </c>
      <c r="F2025">
        <v>0</v>
      </c>
      <c r="G2025">
        <v>0</v>
      </c>
      <c r="H2025">
        <v>0</v>
      </c>
      <c r="I2025">
        <v>519.29634039999996</v>
      </c>
      <c r="J2025">
        <v>2376037</v>
      </c>
      <c r="K2025">
        <v>2941359</v>
      </c>
      <c r="L2025">
        <v>2688114</v>
      </c>
      <c r="M2025">
        <v>4530479</v>
      </c>
      <c r="N2025">
        <v>5888812</v>
      </c>
      <c r="O2025">
        <v>3965236</v>
      </c>
    </row>
    <row r="2026" spans="1:15" x14ac:dyDescent="0.25">
      <c r="A2026">
        <v>2025</v>
      </c>
      <c r="B2026">
        <v>29</v>
      </c>
      <c r="C2026">
        <v>44</v>
      </c>
      <c r="D2026">
        <v>0</v>
      </c>
      <c r="E2026">
        <v>9</v>
      </c>
      <c r="F2026">
        <v>0</v>
      </c>
      <c r="G2026">
        <v>0</v>
      </c>
      <c r="H2026">
        <v>0</v>
      </c>
      <c r="I2026">
        <v>535.29125499999998</v>
      </c>
      <c r="J2026">
        <v>2392436</v>
      </c>
      <c r="K2026">
        <v>2491451</v>
      </c>
      <c r="L2026">
        <v>2698754</v>
      </c>
      <c r="M2026">
        <v>5263684</v>
      </c>
      <c r="N2026">
        <v>5960445</v>
      </c>
      <c r="O2026">
        <v>3786978</v>
      </c>
    </row>
    <row r="2027" spans="1:15" x14ac:dyDescent="0.25">
      <c r="A2027">
        <v>2026</v>
      </c>
      <c r="B2027">
        <v>29</v>
      </c>
      <c r="C2027">
        <v>44</v>
      </c>
      <c r="D2027">
        <v>0</v>
      </c>
      <c r="E2027">
        <v>10</v>
      </c>
      <c r="F2027">
        <v>0</v>
      </c>
      <c r="G2027">
        <v>0</v>
      </c>
      <c r="H2027">
        <v>0</v>
      </c>
      <c r="I2027">
        <v>551.28616959999999</v>
      </c>
      <c r="J2027">
        <v>2427851</v>
      </c>
      <c r="K2027">
        <v>2582938</v>
      </c>
      <c r="L2027">
        <v>2110145</v>
      </c>
      <c r="M2027">
        <v>4347956</v>
      </c>
      <c r="N2027">
        <v>4227343</v>
      </c>
      <c r="O2027">
        <v>4169309</v>
      </c>
    </row>
    <row r="2028" spans="1:15" x14ac:dyDescent="0.25">
      <c r="A2028">
        <v>2027</v>
      </c>
      <c r="B2028">
        <v>29</v>
      </c>
      <c r="C2028">
        <v>44</v>
      </c>
      <c r="D2028">
        <v>0</v>
      </c>
      <c r="E2028">
        <v>11</v>
      </c>
      <c r="F2028">
        <v>0</v>
      </c>
      <c r="G2028">
        <v>0</v>
      </c>
      <c r="H2028">
        <v>0</v>
      </c>
      <c r="I2028">
        <v>567.28108420000001</v>
      </c>
      <c r="J2028">
        <v>1610297</v>
      </c>
      <c r="K2028">
        <v>1707436</v>
      </c>
      <c r="L2028">
        <v>1931251</v>
      </c>
      <c r="M2028">
        <v>3713841</v>
      </c>
      <c r="N2028">
        <v>3693012</v>
      </c>
      <c r="O2028">
        <v>2562269</v>
      </c>
    </row>
    <row r="2029" spans="1:15" x14ac:dyDescent="0.25">
      <c r="A2029">
        <v>2028</v>
      </c>
      <c r="B2029">
        <v>29</v>
      </c>
      <c r="C2029">
        <v>44</v>
      </c>
      <c r="D2029">
        <v>0</v>
      </c>
      <c r="E2029">
        <v>12</v>
      </c>
      <c r="F2029">
        <v>0</v>
      </c>
      <c r="G2029">
        <v>0</v>
      </c>
      <c r="H2029">
        <v>0</v>
      </c>
      <c r="I2029">
        <v>583.27599880000002</v>
      </c>
      <c r="J2029" t="s">
        <v>14</v>
      </c>
      <c r="K2029" t="s">
        <v>14</v>
      </c>
      <c r="L2029" t="s">
        <v>14</v>
      </c>
      <c r="M2029">
        <v>2748241</v>
      </c>
      <c r="N2029">
        <v>2969022</v>
      </c>
      <c r="O2029">
        <v>1727374</v>
      </c>
    </row>
    <row r="2030" spans="1:15" x14ac:dyDescent="0.25">
      <c r="A2030">
        <v>2029</v>
      </c>
      <c r="B2030">
        <v>29</v>
      </c>
      <c r="C2030">
        <v>44</v>
      </c>
      <c r="D2030">
        <v>0</v>
      </c>
      <c r="E2030">
        <v>13</v>
      </c>
      <c r="F2030">
        <v>0</v>
      </c>
      <c r="G2030">
        <v>0</v>
      </c>
      <c r="H2030">
        <v>0</v>
      </c>
      <c r="I2030">
        <v>599.27091340000004</v>
      </c>
      <c r="J2030" t="s">
        <v>14</v>
      </c>
      <c r="K2030" t="s">
        <v>14</v>
      </c>
      <c r="L2030" t="s">
        <v>14</v>
      </c>
      <c r="M2030">
        <v>2111036</v>
      </c>
      <c r="N2030">
        <v>2125156</v>
      </c>
      <c r="O2030">
        <v>1779445</v>
      </c>
    </row>
    <row r="2031" spans="1:15" x14ac:dyDescent="0.25">
      <c r="A2031">
        <v>2030</v>
      </c>
      <c r="B2031">
        <v>29</v>
      </c>
      <c r="C2031">
        <v>46</v>
      </c>
      <c r="D2031">
        <v>0</v>
      </c>
      <c r="E2031">
        <v>7</v>
      </c>
      <c r="F2031">
        <v>0</v>
      </c>
      <c r="G2031">
        <v>0</v>
      </c>
      <c r="H2031">
        <v>0</v>
      </c>
      <c r="I2031">
        <v>505.3170758</v>
      </c>
      <c r="J2031" t="s">
        <v>14</v>
      </c>
      <c r="K2031" t="s">
        <v>14</v>
      </c>
      <c r="L2031" t="s">
        <v>14</v>
      </c>
      <c r="M2031">
        <v>2983795</v>
      </c>
      <c r="N2031">
        <v>3137970</v>
      </c>
      <c r="O2031">
        <v>2299644</v>
      </c>
    </row>
    <row r="2032" spans="1:15" x14ac:dyDescent="0.25">
      <c r="A2032">
        <v>2031</v>
      </c>
      <c r="B2032">
        <v>29</v>
      </c>
      <c r="C2032">
        <v>46</v>
      </c>
      <c r="D2032">
        <v>0</v>
      </c>
      <c r="E2032">
        <v>8</v>
      </c>
      <c r="F2032">
        <v>0</v>
      </c>
      <c r="G2032">
        <v>0</v>
      </c>
      <c r="H2032">
        <v>0</v>
      </c>
      <c r="I2032">
        <v>521.31199040000001</v>
      </c>
      <c r="J2032">
        <v>1718718</v>
      </c>
      <c r="K2032">
        <v>2105808</v>
      </c>
      <c r="L2032">
        <v>2306729</v>
      </c>
      <c r="M2032">
        <v>3267916</v>
      </c>
      <c r="N2032">
        <v>3377987</v>
      </c>
      <c r="O2032">
        <v>2651988</v>
      </c>
    </row>
    <row r="2033" spans="1:15" x14ac:dyDescent="0.25">
      <c r="A2033">
        <v>2032</v>
      </c>
      <c r="B2033">
        <v>29</v>
      </c>
      <c r="C2033">
        <v>46</v>
      </c>
      <c r="D2033">
        <v>0</v>
      </c>
      <c r="E2033">
        <v>9</v>
      </c>
      <c r="F2033">
        <v>0</v>
      </c>
      <c r="G2033">
        <v>0</v>
      </c>
      <c r="H2033">
        <v>0</v>
      </c>
      <c r="I2033">
        <v>537.30690500000003</v>
      </c>
      <c r="J2033" t="s">
        <v>14</v>
      </c>
      <c r="K2033" t="s">
        <v>14</v>
      </c>
      <c r="L2033" t="s">
        <v>14</v>
      </c>
      <c r="M2033">
        <v>3762475</v>
      </c>
      <c r="N2033">
        <v>4043477</v>
      </c>
      <c r="O2033">
        <v>2550441</v>
      </c>
    </row>
    <row r="2034" spans="1:15" x14ac:dyDescent="0.25">
      <c r="A2034">
        <v>2033</v>
      </c>
      <c r="B2034">
        <v>29</v>
      </c>
      <c r="C2034">
        <v>46</v>
      </c>
      <c r="D2034">
        <v>0</v>
      </c>
      <c r="E2034">
        <v>10</v>
      </c>
      <c r="F2034">
        <v>0</v>
      </c>
      <c r="G2034">
        <v>0</v>
      </c>
      <c r="H2034">
        <v>0</v>
      </c>
      <c r="I2034">
        <v>553.30181960000004</v>
      </c>
      <c r="J2034">
        <v>2147252</v>
      </c>
      <c r="K2034">
        <v>1875823</v>
      </c>
      <c r="L2034">
        <v>1619649</v>
      </c>
      <c r="M2034">
        <v>3208205</v>
      </c>
      <c r="N2034">
        <v>3922103</v>
      </c>
      <c r="O2034">
        <v>2893300</v>
      </c>
    </row>
    <row r="2035" spans="1:15" x14ac:dyDescent="0.25">
      <c r="A2035">
        <v>2034</v>
      </c>
      <c r="B2035">
        <v>29</v>
      </c>
      <c r="C2035">
        <v>46</v>
      </c>
      <c r="D2035">
        <v>0</v>
      </c>
      <c r="E2035">
        <v>11</v>
      </c>
      <c r="F2035">
        <v>0</v>
      </c>
      <c r="G2035">
        <v>0</v>
      </c>
      <c r="H2035">
        <v>0</v>
      </c>
      <c r="I2035">
        <v>569.29673419999995</v>
      </c>
      <c r="J2035" t="s">
        <v>14</v>
      </c>
      <c r="K2035" t="s">
        <v>14</v>
      </c>
      <c r="L2035" t="s">
        <v>14</v>
      </c>
      <c r="M2035">
        <v>2759968</v>
      </c>
      <c r="N2035">
        <v>3266905</v>
      </c>
      <c r="O2035">
        <v>2455146</v>
      </c>
    </row>
    <row r="2036" spans="1:15" x14ac:dyDescent="0.25">
      <c r="A2036">
        <v>2035</v>
      </c>
      <c r="B2036">
        <v>29</v>
      </c>
      <c r="C2036">
        <v>46</v>
      </c>
      <c r="D2036">
        <v>0</v>
      </c>
      <c r="E2036">
        <v>12</v>
      </c>
      <c r="F2036">
        <v>0</v>
      </c>
      <c r="G2036">
        <v>0</v>
      </c>
      <c r="H2036">
        <v>0</v>
      </c>
      <c r="I2036">
        <v>585.29164879999996</v>
      </c>
      <c r="J2036" t="s">
        <v>14</v>
      </c>
      <c r="K2036" t="s">
        <v>14</v>
      </c>
      <c r="L2036" t="s">
        <v>14</v>
      </c>
      <c r="M2036">
        <v>2068843</v>
      </c>
      <c r="N2036">
        <v>2151729</v>
      </c>
      <c r="O2036">
        <v>1687856</v>
      </c>
    </row>
    <row r="2037" spans="1:15" x14ac:dyDescent="0.25">
      <c r="A2037">
        <v>2036</v>
      </c>
      <c r="B2037">
        <v>29</v>
      </c>
      <c r="C2037">
        <v>48</v>
      </c>
      <c r="D2037">
        <v>0</v>
      </c>
      <c r="E2037">
        <v>8</v>
      </c>
      <c r="F2037">
        <v>0</v>
      </c>
      <c r="G2037">
        <v>0</v>
      </c>
      <c r="H2037">
        <v>0</v>
      </c>
      <c r="I2037">
        <v>523.32764039999995</v>
      </c>
      <c r="J2037" t="s">
        <v>14</v>
      </c>
      <c r="K2037" t="s">
        <v>14</v>
      </c>
      <c r="L2037" t="s">
        <v>14</v>
      </c>
      <c r="M2037">
        <v>1875296</v>
      </c>
      <c r="N2037">
        <v>1953105</v>
      </c>
      <c r="O2037">
        <v>1726310</v>
      </c>
    </row>
    <row r="2038" spans="1:15" x14ac:dyDescent="0.25">
      <c r="A2038">
        <v>2037</v>
      </c>
      <c r="B2038">
        <v>29</v>
      </c>
      <c r="C2038">
        <v>48</v>
      </c>
      <c r="D2038">
        <v>0</v>
      </c>
      <c r="E2038">
        <v>9</v>
      </c>
      <c r="F2038">
        <v>0</v>
      </c>
      <c r="G2038">
        <v>0</v>
      </c>
      <c r="H2038">
        <v>0</v>
      </c>
      <c r="I2038">
        <v>539.32255499999997</v>
      </c>
      <c r="J2038" t="s">
        <v>14</v>
      </c>
      <c r="K2038" t="s">
        <v>14</v>
      </c>
      <c r="L2038" t="s">
        <v>14</v>
      </c>
      <c r="M2038">
        <v>1527055</v>
      </c>
      <c r="N2038">
        <v>2330278</v>
      </c>
      <c r="O2038">
        <v>1729128</v>
      </c>
    </row>
    <row r="2039" spans="1:15" x14ac:dyDescent="0.25">
      <c r="A2039">
        <v>2038</v>
      </c>
      <c r="B2039">
        <v>29</v>
      </c>
      <c r="C2039">
        <v>48</v>
      </c>
      <c r="D2039">
        <v>0</v>
      </c>
      <c r="E2039">
        <v>10</v>
      </c>
      <c r="F2039">
        <v>0</v>
      </c>
      <c r="G2039">
        <v>0</v>
      </c>
      <c r="H2039">
        <v>0</v>
      </c>
      <c r="I2039">
        <v>555.31746959999998</v>
      </c>
      <c r="J2039" t="s">
        <v>14</v>
      </c>
      <c r="K2039" t="s">
        <v>14</v>
      </c>
      <c r="L2039" t="s">
        <v>14</v>
      </c>
      <c r="M2039">
        <v>2101734</v>
      </c>
      <c r="N2039">
        <v>2028122</v>
      </c>
      <c r="O2039">
        <v>1761671</v>
      </c>
    </row>
    <row r="2040" spans="1:15" x14ac:dyDescent="0.25">
      <c r="A2040">
        <v>2039</v>
      </c>
      <c r="B2040">
        <v>29</v>
      </c>
      <c r="C2040">
        <v>48</v>
      </c>
      <c r="D2040">
        <v>0</v>
      </c>
      <c r="E2040">
        <v>11</v>
      </c>
      <c r="F2040">
        <v>0</v>
      </c>
      <c r="G2040">
        <v>0</v>
      </c>
      <c r="H2040">
        <v>0</v>
      </c>
      <c r="I2040">
        <v>571.3123842</v>
      </c>
      <c r="J2040" t="s">
        <v>14</v>
      </c>
      <c r="K2040" t="s">
        <v>14</v>
      </c>
      <c r="L2040" t="s">
        <v>14</v>
      </c>
      <c r="M2040">
        <v>2010389</v>
      </c>
      <c r="N2040">
        <v>2375900</v>
      </c>
      <c r="O2040">
        <v>1447417</v>
      </c>
    </row>
    <row r="2041" spans="1:15" x14ac:dyDescent="0.25">
      <c r="A2041">
        <v>2040</v>
      </c>
      <c r="B2041">
        <v>29</v>
      </c>
      <c r="C2041">
        <v>48</v>
      </c>
      <c r="D2041">
        <v>0</v>
      </c>
      <c r="E2041">
        <v>13</v>
      </c>
      <c r="F2041">
        <v>0</v>
      </c>
      <c r="G2041">
        <v>0</v>
      </c>
      <c r="H2041">
        <v>0</v>
      </c>
      <c r="I2041">
        <v>603.30221340000003</v>
      </c>
      <c r="J2041" t="s">
        <v>14</v>
      </c>
      <c r="K2041" t="s">
        <v>14</v>
      </c>
      <c r="L2041" t="s">
        <v>14</v>
      </c>
      <c r="M2041">
        <v>1764460</v>
      </c>
      <c r="N2041">
        <v>1520469</v>
      </c>
      <c r="O2041">
        <v>1434731</v>
      </c>
    </row>
    <row r="2042" spans="1:15" x14ac:dyDescent="0.25">
      <c r="A2042">
        <v>2041</v>
      </c>
      <c r="B2042">
        <v>30</v>
      </c>
      <c r="C2042">
        <v>28</v>
      </c>
      <c r="D2042">
        <v>0</v>
      </c>
      <c r="E2042">
        <v>6</v>
      </c>
      <c r="F2042">
        <v>0</v>
      </c>
      <c r="G2042">
        <v>2</v>
      </c>
      <c r="H2042">
        <v>0</v>
      </c>
      <c r="I2042">
        <v>545.12883420000003</v>
      </c>
      <c r="J2042">
        <v>5068256</v>
      </c>
      <c r="K2042">
        <v>4457982</v>
      </c>
      <c r="L2042">
        <v>4181661</v>
      </c>
      <c r="M2042">
        <v>5994668</v>
      </c>
      <c r="N2042">
        <v>6388219</v>
      </c>
      <c r="O2042">
        <v>5076868</v>
      </c>
    </row>
    <row r="2043" spans="1:15" x14ac:dyDescent="0.25">
      <c r="A2043">
        <v>2042</v>
      </c>
      <c r="B2043">
        <v>30</v>
      </c>
      <c r="C2043">
        <v>34</v>
      </c>
      <c r="D2043">
        <v>0</v>
      </c>
      <c r="E2043">
        <v>12</v>
      </c>
      <c r="F2043">
        <v>0</v>
      </c>
      <c r="G2043">
        <v>0</v>
      </c>
      <c r="H2043">
        <v>0</v>
      </c>
      <c r="I2043">
        <v>585.1977488</v>
      </c>
      <c r="J2043">
        <v>1654799</v>
      </c>
      <c r="K2043">
        <v>1868259</v>
      </c>
      <c r="L2043">
        <v>1595505</v>
      </c>
      <c r="M2043" t="s">
        <v>14</v>
      </c>
      <c r="N2043" t="s">
        <v>14</v>
      </c>
      <c r="O2043" t="s">
        <v>14</v>
      </c>
    </row>
    <row r="2044" spans="1:15" x14ac:dyDescent="0.25">
      <c r="A2044">
        <v>2043</v>
      </c>
      <c r="B2044">
        <v>30</v>
      </c>
      <c r="C2044">
        <v>34</v>
      </c>
      <c r="D2044">
        <v>1</v>
      </c>
      <c r="E2044">
        <v>3</v>
      </c>
      <c r="F2044">
        <v>0</v>
      </c>
      <c r="G2044">
        <v>1</v>
      </c>
      <c r="H2044">
        <v>0</v>
      </c>
      <c r="I2044">
        <v>486.22035290000002</v>
      </c>
      <c r="J2044" t="s">
        <v>14</v>
      </c>
      <c r="K2044" t="s">
        <v>14</v>
      </c>
      <c r="L2044" t="s">
        <v>14</v>
      </c>
      <c r="M2044">
        <v>1758731</v>
      </c>
      <c r="N2044">
        <v>2344618</v>
      </c>
      <c r="O2044">
        <v>1792592</v>
      </c>
    </row>
    <row r="2045" spans="1:15" x14ac:dyDescent="0.25">
      <c r="A2045">
        <v>2044</v>
      </c>
      <c r="B2045">
        <v>30</v>
      </c>
      <c r="C2045">
        <v>36</v>
      </c>
      <c r="D2045">
        <v>0</v>
      </c>
      <c r="E2045">
        <v>10</v>
      </c>
      <c r="F2045">
        <v>0</v>
      </c>
      <c r="G2045">
        <v>0</v>
      </c>
      <c r="H2045">
        <v>0</v>
      </c>
      <c r="I2045">
        <v>555.22356960000002</v>
      </c>
      <c r="J2045" t="s">
        <v>14</v>
      </c>
      <c r="K2045" t="s">
        <v>14</v>
      </c>
      <c r="L2045" t="s">
        <v>14</v>
      </c>
      <c r="M2045">
        <v>1689064</v>
      </c>
      <c r="N2045">
        <v>2047582</v>
      </c>
      <c r="O2045">
        <v>1840012</v>
      </c>
    </row>
    <row r="2046" spans="1:15" x14ac:dyDescent="0.25">
      <c r="A2046">
        <v>2045</v>
      </c>
      <c r="B2046">
        <v>30</v>
      </c>
      <c r="C2046">
        <v>36</v>
      </c>
      <c r="D2046">
        <v>0</v>
      </c>
      <c r="E2046">
        <v>11</v>
      </c>
      <c r="F2046">
        <v>0</v>
      </c>
      <c r="G2046">
        <v>0</v>
      </c>
      <c r="H2046">
        <v>0</v>
      </c>
      <c r="I2046">
        <v>571.21848420000003</v>
      </c>
      <c r="J2046">
        <v>1604997</v>
      </c>
      <c r="K2046">
        <v>1473788</v>
      </c>
      <c r="L2046">
        <v>1826158</v>
      </c>
      <c r="M2046" t="s">
        <v>14</v>
      </c>
      <c r="N2046" t="s">
        <v>14</v>
      </c>
      <c r="O2046" t="s">
        <v>14</v>
      </c>
    </row>
    <row r="2047" spans="1:15" x14ac:dyDescent="0.25">
      <c r="A2047">
        <v>2046</v>
      </c>
      <c r="B2047">
        <v>30</v>
      </c>
      <c r="C2047">
        <v>36</v>
      </c>
      <c r="D2047">
        <v>0</v>
      </c>
      <c r="E2047">
        <v>12</v>
      </c>
      <c r="F2047">
        <v>0</v>
      </c>
      <c r="G2047">
        <v>0</v>
      </c>
      <c r="H2047">
        <v>0</v>
      </c>
      <c r="I2047">
        <v>587.21339880000005</v>
      </c>
      <c r="J2047" t="s">
        <v>14</v>
      </c>
      <c r="K2047" t="s">
        <v>14</v>
      </c>
      <c r="L2047" t="s">
        <v>14</v>
      </c>
      <c r="M2047">
        <v>2002822</v>
      </c>
      <c r="N2047">
        <v>1685675</v>
      </c>
      <c r="O2047">
        <v>1460441</v>
      </c>
    </row>
    <row r="2048" spans="1:15" x14ac:dyDescent="0.25">
      <c r="A2048">
        <v>2047</v>
      </c>
      <c r="B2048">
        <v>30</v>
      </c>
      <c r="C2048">
        <v>36</v>
      </c>
      <c r="D2048">
        <v>0</v>
      </c>
      <c r="E2048">
        <v>13</v>
      </c>
      <c r="F2048">
        <v>0</v>
      </c>
      <c r="G2048">
        <v>0</v>
      </c>
      <c r="H2048">
        <v>0</v>
      </c>
      <c r="I2048">
        <v>603.20831339999995</v>
      </c>
      <c r="J2048" t="s">
        <v>14</v>
      </c>
      <c r="K2048" t="s">
        <v>14</v>
      </c>
      <c r="L2048" t="s">
        <v>14</v>
      </c>
      <c r="M2048">
        <v>1484907</v>
      </c>
      <c r="N2048">
        <v>1540188</v>
      </c>
      <c r="O2048">
        <v>1453166</v>
      </c>
    </row>
    <row r="2049" spans="1:15" x14ac:dyDescent="0.25">
      <c r="A2049">
        <v>2048</v>
      </c>
      <c r="B2049">
        <v>30</v>
      </c>
      <c r="C2049">
        <v>38</v>
      </c>
      <c r="D2049">
        <v>0</v>
      </c>
      <c r="E2049">
        <v>9</v>
      </c>
      <c r="F2049">
        <v>0</v>
      </c>
      <c r="G2049">
        <v>0</v>
      </c>
      <c r="H2049">
        <v>0</v>
      </c>
      <c r="I2049">
        <v>541.24430500000005</v>
      </c>
      <c r="J2049" t="s">
        <v>14</v>
      </c>
      <c r="K2049" t="s">
        <v>14</v>
      </c>
      <c r="L2049" t="s">
        <v>14</v>
      </c>
      <c r="M2049">
        <v>2567408</v>
      </c>
      <c r="N2049">
        <v>2633331</v>
      </c>
      <c r="O2049">
        <v>2056739</v>
      </c>
    </row>
    <row r="2050" spans="1:15" x14ac:dyDescent="0.25">
      <c r="A2050">
        <v>2049</v>
      </c>
      <c r="B2050">
        <v>30</v>
      </c>
      <c r="C2050">
        <v>38</v>
      </c>
      <c r="D2050">
        <v>0</v>
      </c>
      <c r="E2050">
        <v>10</v>
      </c>
      <c r="F2050">
        <v>0</v>
      </c>
      <c r="G2050">
        <v>0</v>
      </c>
      <c r="H2050">
        <v>0</v>
      </c>
      <c r="I2050">
        <v>557.23921959999996</v>
      </c>
      <c r="J2050">
        <v>2043249</v>
      </c>
      <c r="K2050">
        <v>2203915</v>
      </c>
      <c r="L2050">
        <v>1524397</v>
      </c>
      <c r="M2050">
        <v>2791362</v>
      </c>
      <c r="N2050">
        <v>2352636</v>
      </c>
      <c r="O2050">
        <v>2225949</v>
      </c>
    </row>
    <row r="2051" spans="1:15" x14ac:dyDescent="0.25">
      <c r="A2051">
        <v>2050</v>
      </c>
      <c r="B2051">
        <v>30</v>
      </c>
      <c r="C2051">
        <v>38</v>
      </c>
      <c r="D2051">
        <v>0</v>
      </c>
      <c r="E2051">
        <v>11</v>
      </c>
      <c r="F2051">
        <v>0</v>
      </c>
      <c r="G2051">
        <v>0</v>
      </c>
      <c r="H2051">
        <v>0</v>
      </c>
      <c r="I2051">
        <v>573.23413419999997</v>
      </c>
      <c r="J2051">
        <v>2230556</v>
      </c>
      <c r="K2051">
        <v>1941145</v>
      </c>
      <c r="L2051">
        <v>1967387</v>
      </c>
      <c r="M2051">
        <v>2738961</v>
      </c>
      <c r="N2051">
        <v>2801249</v>
      </c>
      <c r="O2051">
        <v>2200974</v>
      </c>
    </row>
    <row r="2052" spans="1:15" x14ac:dyDescent="0.25">
      <c r="A2052">
        <v>2051</v>
      </c>
      <c r="B2052">
        <v>30</v>
      </c>
      <c r="C2052">
        <v>38</v>
      </c>
      <c r="D2052">
        <v>0</v>
      </c>
      <c r="E2052">
        <v>12</v>
      </c>
      <c r="F2052">
        <v>0</v>
      </c>
      <c r="G2052">
        <v>0</v>
      </c>
      <c r="H2052">
        <v>0</v>
      </c>
      <c r="I2052">
        <v>589.22904879999999</v>
      </c>
      <c r="J2052">
        <v>1704154</v>
      </c>
      <c r="K2052">
        <v>1997532</v>
      </c>
      <c r="L2052">
        <v>1586517</v>
      </c>
      <c r="M2052">
        <v>2066340</v>
      </c>
      <c r="N2052">
        <v>1943069</v>
      </c>
      <c r="O2052">
        <v>1917056</v>
      </c>
    </row>
    <row r="2053" spans="1:15" x14ac:dyDescent="0.25">
      <c r="A2053">
        <v>2052</v>
      </c>
      <c r="B2053">
        <v>30</v>
      </c>
      <c r="C2053">
        <v>40</v>
      </c>
      <c r="D2053">
        <v>0</v>
      </c>
      <c r="E2053">
        <v>7</v>
      </c>
      <c r="F2053">
        <v>0</v>
      </c>
      <c r="G2053">
        <v>0</v>
      </c>
      <c r="H2053">
        <v>0</v>
      </c>
      <c r="I2053">
        <v>511.27012580000002</v>
      </c>
      <c r="J2053" t="s">
        <v>14</v>
      </c>
      <c r="K2053" t="s">
        <v>14</v>
      </c>
      <c r="L2053" t="s">
        <v>14</v>
      </c>
      <c r="M2053">
        <v>2096733</v>
      </c>
      <c r="N2053">
        <v>2548860</v>
      </c>
      <c r="O2053">
        <v>2021936</v>
      </c>
    </row>
    <row r="2054" spans="1:15" x14ac:dyDescent="0.25">
      <c r="A2054">
        <v>2053</v>
      </c>
      <c r="B2054">
        <v>30</v>
      </c>
      <c r="C2054">
        <v>40</v>
      </c>
      <c r="D2054">
        <v>0</v>
      </c>
      <c r="E2054">
        <v>8</v>
      </c>
      <c r="F2054">
        <v>0</v>
      </c>
      <c r="G2054">
        <v>0</v>
      </c>
      <c r="H2054">
        <v>0</v>
      </c>
      <c r="I2054">
        <v>527.26504039999998</v>
      </c>
      <c r="J2054">
        <v>1915040</v>
      </c>
      <c r="K2054">
        <v>1894424</v>
      </c>
      <c r="L2054">
        <v>1675080</v>
      </c>
      <c r="M2054">
        <v>3052913</v>
      </c>
      <c r="N2054">
        <v>3296084</v>
      </c>
      <c r="O2054">
        <v>2706789</v>
      </c>
    </row>
    <row r="2055" spans="1:15" x14ac:dyDescent="0.25">
      <c r="A2055">
        <v>2054</v>
      </c>
      <c r="B2055">
        <v>30</v>
      </c>
      <c r="C2055">
        <v>40</v>
      </c>
      <c r="D2055">
        <v>0</v>
      </c>
      <c r="E2055">
        <v>9</v>
      </c>
      <c r="F2055">
        <v>0</v>
      </c>
      <c r="G2055">
        <v>0</v>
      </c>
      <c r="H2055">
        <v>0</v>
      </c>
      <c r="I2055">
        <v>543.25995499999999</v>
      </c>
      <c r="J2055">
        <v>2150873</v>
      </c>
      <c r="K2055">
        <v>2152466</v>
      </c>
      <c r="L2055">
        <v>2227848</v>
      </c>
      <c r="M2055">
        <v>3809486</v>
      </c>
      <c r="N2055">
        <v>3933752</v>
      </c>
      <c r="O2055">
        <v>2597844</v>
      </c>
    </row>
    <row r="2056" spans="1:15" x14ac:dyDescent="0.25">
      <c r="A2056">
        <v>2055</v>
      </c>
      <c r="B2056">
        <v>30</v>
      </c>
      <c r="C2056">
        <v>40</v>
      </c>
      <c r="D2056">
        <v>0</v>
      </c>
      <c r="E2056">
        <v>10</v>
      </c>
      <c r="F2056">
        <v>0</v>
      </c>
      <c r="G2056">
        <v>0</v>
      </c>
      <c r="H2056">
        <v>0</v>
      </c>
      <c r="I2056">
        <v>559.25486960000001</v>
      </c>
      <c r="J2056">
        <v>2308930</v>
      </c>
      <c r="K2056">
        <v>2303184</v>
      </c>
      <c r="L2056">
        <v>1952920</v>
      </c>
      <c r="M2056">
        <v>3682207</v>
      </c>
      <c r="N2056">
        <v>3663766</v>
      </c>
      <c r="O2056">
        <v>3225771</v>
      </c>
    </row>
    <row r="2057" spans="1:15" x14ac:dyDescent="0.25">
      <c r="A2057">
        <v>2056</v>
      </c>
      <c r="B2057">
        <v>30</v>
      </c>
      <c r="C2057">
        <v>40</v>
      </c>
      <c r="D2057">
        <v>0</v>
      </c>
      <c r="E2057">
        <v>11</v>
      </c>
      <c r="F2057">
        <v>0</v>
      </c>
      <c r="G2057">
        <v>0</v>
      </c>
      <c r="H2057">
        <v>0</v>
      </c>
      <c r="I2057">
        <v>575.24978420000002</v>
      </c>
      <c r="J2057">
        <v>1969323</v>
      </c>
      <c r="K2057">
        <v>2316849</v>
      </c>
      <c r="L2057">
        <v>1989822</v>
      </c>
      <c r="M2057">
        <v>3121939</v>
      </c>
      <c r="N2057">
        <v>3454942</v>
      </c>
      <c r="O2057">
        <v>2301730</v>
      </c>
    </row>
    <row r="2058" spans="1:15" x14ac:dyDescent="0.25">
      <c r="A2058">
        <v>2057</v>
      </c>
      <c r="B2058">
        <v>30</v>
      </c>
      <c r="C2058">
        <v>40</v>
      </c>
      <c r="D2058">
        <v>0</v>
      </c>
      <c r="E2058">
        <v>12</v>
      </c>
      <c r="F2058">
        <v>0</v>
      </c>
      <c r="G2058">
        <v>0</v>
      </c>
      <c r="H2058">
        <v>0</v>
      </c>
      <c r="I2058">
        <v>591.24469880000004</v>
      </c>
      <c r="J2058" t="s">
        <v>14</v>
      </c>
      <c r="K2058" t="s">
        <v>14</v>
      </c>
      <c r="L2058" t="s">
        <v>14</v>
      </c>
      <c r="M2058">
        <v>2241988</v>
      </c>
      <c r="N2058">
        <v>2193808</v>
      </c>
      <c r="O2058">
        <v>2039339</v>
      </c>
    </row>
    <row r="2059" spans="1:15" x14ac:dyDescent="0.25">
      <c r="A2059">
        <v>2058</v>
      </c>
      <c r="B2059">
        <v>30</v>
      </c>
      <c r="C2059">
        <v>42</v>
      </c>
      <c r="D2059">
        <v>0</v>
      </c>
      <c r="E2059">
        <v>6</v>
      </c>
      <c r="F2059">
        <v>0</v>
      </c>
      <c r="G2059">
        <v>0</v>
      </c>
      <c r="H2059">
        <v>0</v>
      </c>
      <c r="I2059">
        <v>497.29086119999999</v>
      </c>
      <c r="J2059" t="s">
        <v>14</v>
      </c>
      <c r="K2059" t="s">
        <v>14</v>
      </c>
      <c r="L2059" t="s">
        <v>14</v>
      </c>
      <c r="M2059">
        <v>1595905</v>
      </c>
      <c r="N2059">
        <v>2274925</v>
      </c>
      <c r="O2059">
        <v>1768713</v>
      </c>
    </row>
    <row r="2060" spans="1:15" x14ac:dyDescent="0.25">
      <c r="A2060">
        <v>2059</v>
      </c>
      <c r="B2060">
        <v>30</v>
      </c>
      <c r="C2060">
        <v>42</v>
      </c>
      <c r="D2060">
        <v>0</v>
      </c>
      <c r="E2060">
        <v>7</v>
      </c>
      <c r="F2060">
        <v>0</v>
      </c>
      <c r="G2060">
        <v>0</v>
      </c>
      <c r="H2060">
        <v>0</v>
      </c>
      <c r="I2060">
        <v>513.28577580000001</v>
      </c>
      <c r="J2060" t="s">
        <v>14</v>
      </c>
      <c r="K2060" t="s">
        <v>14</v>
      </c>
      <c r="L2060" t="s">
        <v>14</v>
      </c>
      <c r="M2060">
        <v>3044511</v>
      </c>
      <c r="N2060">
        <v>3575476</v>
      </c>
      <c r="O2060">
        <v>2739845</v>
      </c>
    </row>
    <row r="2061" spans="1:15" x14ac:dyDescent="0.25">
      <c r="A2061">
        <v>2060</v>
      </c>
      <c r="B2061">
        <v>30</v>
      </c>
      <c r="C2061">
        <v>42</v>
      </c>
      <c r="D2061">
        <v>0</v>
      </c>
      <c r="E2061">
        <v>8</v>
      </c>
      <c r="F2061">
        <v>0</v>
      </c>
      <c r="G2061">
        <v>0</v>
      </c>
      <c r="H2061">
        <v>0</v>
      </c>
      <c r="I2061">
        <v>529.28069040000003</v>
      </c>
      <c r="J2061">
        <v>2744543</v>
      </c>
      <c r="K2061">
        <v>2482728</v>
      </c>
      <c r="L2061">
        <v>2345850</v>
      </c>
      <c r="M2061">
        <v>4265326</v>
      </c>
      <c r="N2061">
        <v>5516105</v>
      </c>
      <c r="O2061">
        <v>3642708</v>
      </c>
    </row>
    <row r="2062" spans="1:15" x14ac:dyDescent="0.25">
      <c r="A2062">
        <v>2061</v>
      </c>
      <c r="B2062">
        <v>30</v>
      </c>
      <c r="C2062">
        <v>42</v>
      </c>
      <c r="D2062">
        <v>0</v>
      </c>
      <c r="E2062">
        <v>9</v>
      </c>
      <c r="F2062">
        <v>0</v>
      </c>
      <c r="G2062">
        <v>0</v>
      </c>
      <c r="H2062">
        <v>0</v>
      </c>
      <c r="I2062">
        <v>545.27560500000004</v>
      </c>
      <c r="J2062">
        <v>2745313</v>
      </c>
      <c r="K2062">
        <v>2633212</v>
      </c>
      <c r="L2062">
        <v>2854558</v>
      </c>
      <c r="M2062">
        <v>4153513</v>
      </c>
      <c r="N2062">
        <v>5106166</v>
      </c>
      <c r="O2062">
        <v>4133758</v>
      </c>
    </row>
    <row r="2063" spans="1:15" x14ac:dyDescent="0.25">
      <c r="A2063">
        <v>2062</v>
      </c>
      <c r="B2063">
        <v>30</v>
      </c>
      <c r="C2063">
        <v>42</v>
      </c>
      <c r="D2063">
        <v>0</v>
      </c>
      <c r="E2063">
        <v>10</v>
      </c>
      <c r="F2063">
        <v>0</v>
      </c>
      <c r="G2063">
        <v>0</v>
      </c>
      <c r="H2063">
        <v>0</v>
      </c>
      <c r="I2063">
        <v>561.27051959999994</v>
      </c>
      <c r="J2063">
        <v>3164428</v>
      </c>
      <c r="K2063">
        <v>2911375</v>
      </c>
      <c r="L2063">
        <v>2483323</v>
      </c>
      <c r="M2063">
        <v>4709246</v>
      </c>
      <c r="N2063">
        <v>4445995</v>
      </c>
      <c r="O2063">
        <v>3552312</v>
      </c>
    </row>
    <row r="2064" spans="1:15" x14ac:dyDescent="0.25">
      <c r="A2064">
        <v>2063</v>
      </c>
      <c r="B2064">
        <v>30</v>
      </c>
      <c r="C2064">
        <v>42</v>
      </c>
      <c r="D2064">
        <v>0</v>
      </c>
      <c r="E2064">
        <v>11</v>
      </c>
      <c r="F2064">
        <v>0</v>
      </c>
      <c r="G2064">
        <v>0</v>
      </c>
      <c r="H2064">
        <v>0</v>
      </c>
      <c r="I2064">
        <v>577.26543419999996</v>
      </c>
      <c r="J2064">
        <v>2438705</v>
      </c>
      <c r="K2064">
        <v>2104258</v>
      </c>
      <c r="L2064">
        <v>1826391</v>
      </c>
      <c r="M2064">
        <v>3617563</v>
      </c>
      <c r="N2064">
        <v>3139416</v>
      </c>
      <c r="O2064">
        <v>2285752</v>
      </c>
    </row>
    <row r="2065" spans="1:15" x14ac:dyDescent="0.25">
      <c r="A2065">
        <v>2064</v>
      </c>
      <c r="B2065">
        <v>30</v>
      </c>
      <c r="C2065">
        <v>42</v>
      </c>
      <c r="D2065">
        <v>0</v>
      </c>
      <c r="E2065">
        <v>12</v>
      </c>
      <c r="F2065">
        <v>0</v>
      </c>
      <c r="G2065">
        <v>0</v>
      </c>
      <c r="H2065">
        <v>0</v>
      </c>
      <c r="I2065">
        <v>593.26034879999997</v>
      </c>
      <c r="J2065">
        <v>2578327</v>
      </c>
      <c r="K2065">
        <v>1803726</v>
      </c>
      <c r="L2065">
        <v>1750567</v>
      </c>
      <c r="M2065">
        <v>2451939</v>
      </c>
      <c r="N2065">
        <v>2477827</v>
      </c>
      <c r="O2065">
        <v>1756121</v>
      </c>
    </row>
    <row r="2066" spans="1:15" x14ac:dyDescent="0.25">
      <c r="A2066">
        <v>2065</v>
      </c>
      <c r="B2066">
        <v>30</v>
      </c>
      <c r="C2066">
        <v>44</v>
      </c>
      <c r="D2066">
        <v>0</v>
      </c>
      <c r="E2066">
        <v>6</v>
      </c>
      <c r="F2066">
        <v>0</v>
      </c>
      <c r="G2066">
        <v>0</v>
      </c>
      <c r="H2066">
        <v>0</v>
      </c>
      <c r="I2066">
        <v>499.30651119999999</v>
      </c>
      <c r="J2066" t="s">
        <v>14</v>
      </c>
      <c r="K2066" t="s">
        <v>14</v>
      </c>
      <c r="L2066" t="s">
        <v>14</v>
      </c>
      <c r="M2066">
        <v>2336865</v>
      </c>
      <c r="N2066">
        <v>3479746</v>
      </c>
      <c r="O2066">
        <v>2049419</v>
      </c>
    </row>
    <row r="2067" spans="1:15" x14ac:dyDescent="0.25">
      <c r="A2067">
        <v>2066</v>
      </c>
      <c r="B2067">
        <v>30</v>
      </c>
      <c r="C2067">
        <v>44</v>
      </c>
      <c r="D2067">
        <v>0</v>
      </c>
      <c r="E2067">
        <v>7</v>
      </c>
      <c r="F2067">
        <v>0</v>
      </c>
      <c r="G2067">
        <v>0</v>
      </c>
      <c r="H2067">
        <v>0</v>
      </c>
      <c r="I2067">
        <v>515.30142579999995</v>
      </c>
      <c r="J2067" t="s">
        <v>14</v>
      </c>
      <c r="K2067" t="s">
        <v>14</v>
      </c>
      <c r="L2067" t="s">
        <v>14</v>
      </c>
      <c r="M2067">
        <v>3776729</v>
      </c>
      <c r="N2067">
        <v>4580069</v>
      </c>
      <c r="O2067">
        <v>3492045</v>
      </c>
    </row>
    <row r="2068" spans="1:15" x14ac:dyDescent="0.25">
      <c r="A2068">
        <v>2067</v>
      </c>
      <c r="B2068">
        <v>30</v>
      </c>
      <c r="C2068">
        <v>44</v>
      </c>
      <c r="D2068">
        <v>0</v>
      </c>
      <c r="E2068">
        <v>8</v>
      </c>
      <c r="F2068">
        <v>0</v>
      </c>
      <c r="G2068">
        <v>0</v>
      </c>
      <c r="H2068">
        <v>0</v>
      </c>
      <c r="I2068">
        <v>531.29634039999996</v>
      </c>
      <c r="J2068">
        <v>2856216</v>
      </c>
      <c r="K2068">
        <v>3149363</v>
      </c>
      <c r="L2068">
        <v>2597803</v>
      </c>
      <c r="M2068">
        <v>4862310</v>
      </c>
      <c r="N2068">
        <v>5962551</v>
      </c>
      <c r="O2068">
        <v>3706167</v>
      </c>
    </row>
    <row r="2069" spans="1:15" x14ac:dyDescent="0.25">
      <c r="A2069">
        <v>2068</v>
      </c>
      <c r="B2069">
        <v>30</v>
      </c>
      <c r="C2069">
        <v>44</v>
      </c>
      <c r="D2069">
        <v>0</v>
      </c>
      <c r="E2069">
        <v>9</v>
      </c>
      <c r="F2069">
        <v>0</v>
      </c>
      <c r="G2069">
        <v>0</v>
      </c>
      <c r="H2069">
        <v>0</v>
      </c>
      <c r="I2069">
        <v>547.29125499999998</v>
      </c>
      <c r="J2069">
        <v>2918881</v>
      </c>
      <c r="K2069">
        <v>2866656</v>
      </c>
      <c r="L2069">
        <v>2632368</v>
      </c>
      <c r="M2069">
        <v>5085315</v>
      </c>
      <c r="N2069">
        <v>5269934</v>
      </c>
      <c r="O2069">
        <v>4022050</v>
      </c>
    </row>
    <row r="2070" spans="1:15" x14ac:dyDescent="0.25">
      <c r="A2070">
        <v>2069</v>
      </c>
      <c r="B2070">
        <v>30</v>
      </c>
      <c r="C2070">
        <v>44</v>
      </c>
      <c r="D2070">
        <v>0</v>
      </c>
      <c r="E2070">
        <v>10</v>
      </c>
      <c r="F2070">
        <v>0</v>
      </c>
      <c r="G2070">
        <v>0</v>
      </c>
      <c r="H2070">
        <v>0</v>
      </c>
      <c r="I2070">
        <v>563.28616959999999</v>
      </c>
      <c r="J2070">
        <v>2014413</v>
      </c>
      <c r="K2070">
        <v>2517065</v>
      </c>
      <c r="L2070">
        <v>2542166</v>
      </c>
      <c r="M2070">
        <v>4799328</v>
      </c>
      <c r="N2070">
        <v>4758203</v>
      </c>
      <c r="O2070">
        <v>3730372</v>
      </c>
    </row>
    <row r="2071" spans="1:15" x14ac:dyDescent="0.25">
      <c r="A2071">
        <v>2070</v>
      </c>
      <c r="B2071">
        <v>30</v>
      </c>
      <c r="C2071">
        <v>44</v>
      </c>
      <c r="D2071">
        <v>0</v>
      </c>
      <c r="E2071">
        <v>11</v>
      </c>
      <c r="F2071">
        <v>0</v>
      </c>
      <c r="G2071">
        <v>0</v>
      </c>
      <c r="H2071">
        <v>0</v>
      </c>
      <c r="I2071">
        <v>579.28108420000001</v>
      </c>
      <c r="J2071" t="s">
        <v>14</v>
      </c>
      <c r="K2071" t="s">
        <v>14</v>
      </c>
      <c r="L2071" t="s">
        <v>14</v>
      </c>
      <c r="M2071">
        <v>3207976</v>
      </c>
      <c r="N2071">
        <v>3865296</v>
      </c>
      <c r="O2071">
        <v>3077201</v>
      </c>
    </row>
    <row r="2072" spans="1:15" x14ac:dyDescent="0.25">
      <c r="A2072">
        <v>2071</v>
      </c>
      <c r="B2072">
        <v>30</v>
      </c>
      <c r="C2072">
        <v>44</v>
      </c>
      <c r="D2072">
        <v>0</v>
      </c>
      <c r="E2072">
        <v>12</v>
      </c>
      <c r="F2072">
        <v>0</v>
      </c>
      <c r="G2072">
        <v>0</v>
      </c>
      <c r="H2072">
        <v>0</v>
      </c>
      <c r="I2072">
        <v>595.27599880000002</v>
      </c>
      <c r="J2072" t="s">
        <v>14</v>
      </c>
      <c r="K2072" t="s">
        <v>14</v>
      </c>
      <c r="L2072" t="s">
        <v>14</v>
      </c>
      <c r="M2072">
        <v>2269187</v>
      </c>
      <c r="N2072">
        <v>2291319</v>
      </c>
      <c r="O2072">
        <v>1981321</v>
      </c>
    </row>
    <row r="2073" spans="1:15" x14ac:dyDescent="0.25">
      <c r="A2073">
        <v>2072</v>
      </c>
      <c r="B2073">
        <v>30</v>
      </c>
      <c r="C2073">
        <v>46</v>
      </c>
      <c r="D2073">
        <v>0</v>
      </c>
      <c r="E2073">
        <v>6</v>
      </c>
      <c r="F2073">
        <v>0</v>
      </c>
      <c r="G2073">
        <v>0</v>
      </c>
      <c r="H2073">
        <v>0</v>
      </c>
      <c r="I2073">
        <v>501.32216119999998</v>
      </c>
      <c r="J2073">
        <v>2090897</v>
      </c>
      <c r="K2073">
        <v>1745405</v>
      </c>
      <c r="L2073">
        <v>1738922</v>
      </c>
      <c r="M2073">
        <v>3278528</v>
      </c>
      <c r="N2073">
        <v>3501333</v>
      </c>
      <c r="O2073">
        <v>2488843</v>
      </c>
    </row>
    <row r="2074" spans="1:15" x14ac:dyDescent="0.25">
      <c r="A2074">
        <v>2073</v>
      </c>
      <c r="B2074">
        <v>30</v>
      </c>
      <c r="C2074">
        <v>46</v>
      </c>
      <c r="D2074">
        <v>0</v>
      </c>
      <c r="E2074">
        <v>7</v>
      </c>
      <c r="F2074">
        <v>0</v>
      </c>
      <c r="G2074">
        <v>0</v>
      </c>
      <c r="H2074">
        <v>0</v>
      </c>
      <c r="I2074">
        <v>517.3170758</v>
      </c>
      <c r="J2074">
        <v>2320136</v>
      </c>
      <c r="K2074">
        <v>2258315</v>
      </c>
      <c r="L2074">
        <v>2026043</v>
      </c>
      <c r="M2074">
        <v>3448073</v>
      </c>
      <c r="N2074">
        <v>4026125</v>
      </c>
      <c r="O2074">
        <v>2447112</v>
      </c>
    </row>
    <row r="2075" spans="1:15" x14ac:dyDescent="0.25">
      <c r="A2075">
        <v>2074</v>
      </c>
      <c r="B2075">
        <v>30</v>
      </c>
      <c r="C2075">
        <v>46</v>
      </c>
      <c r="D2075">
        <v>0</v>
      </c>
      <c r="E2075">
        <v>8</v>
      </c>
      <c r="F2075">
        <v>0</v>
      </c>
      <c r="G2075">
        <v>0</v>
      </c>
      <c r="H2075">
        <v>0</v>
      </c>
      <c r="I2075">
        <v>533.31199040000001</v>
      </c>
      <c r="J2075">
        <v>2348874</v>
      </c>
      <c r="K2075">
        <v>2476601</v>
      </c>
      <c r="L2075">
        <v>1984984</v>
      </c>
      <c r="M2075">
        <v>4159831</v>
      </c>
      <c r="N2075">
        <v>5235485</v>
      </c>
      <c r="O2075">
        <v>3361041</v>
      </c>
    </row>
    <row r="2076" spans="1:15" x14ac:dyDescent="0.25">
      <c r="A2076">
        <v>2075</v>
      </c>
      <c r="B2076">
        <v>30</v>
      </c>
      <c r="C2076">
        <v>46</v>
      </c>
      <c r="D2076">
        <v>0</v>
      </c>
      <c r="E2076">
        <v>9</v>
      </c>
      <c r="F2076">
        <v>0</v>
      </c>
      <c r="G2076">
        <v>0</v>
      </c>
      <c r="H2076">
        <v>0</v>
      </c>
      <c r="I2076">
        <v>549.30690500000003</v>
      </c>
      <c r="J2076">
        <v>1892825</v>
      </c>
      <c r="K2076">
        <v>1822143</v>
      </c>
      <c r="L2076">
        <v>1732284</v>
      </c>
      <c r="M2076">
        <v>3787867</v>
      </c>
      <c r="N2076">
        <v>4512097</v>
      </c>
      <c r="O2076">
        <v>2959041</v>
      </c>
    </row>
    <row r="2077" spans="1:15" x14ac:dyDescent="0.25">
      <c r="A2077">
        <v>2076</v>
      </c>
      <c r="B2077">
        <v>30</v>
      </c>
      <c r="C2077">
        <v>46</v>
      </c>
      <c r="D2077">
        <v>0</v>
      </c>
      <c r="E2077">
        <v>10</v>
      </c>
      <c r="F2077">
        <v>0</v>
      </c>
      <c r="G2077">
        <v>0</v>
      </c>
      <c r="H2077">
        <v>0</v>
      </c>
      <c r="I2077">
        <v>565.30181960000004</v>
      </c>
      <c r="J2077">
        <v>2009734</v>
      </c>
      <c r="K2077">
        <v>1954301</v>
      </c>
      <c r="L2077">
        <v>2156073</v>
      </c>
      <c r="M2077">
        <v>3441478</v>
      </c>
      <c r="N2077">
        <v>3976776</v>
      </c>
      <c r="O2077">
        <v>2989903</v>
      </c>
    </row>
    <row r="2078" spans="1:15" x14ac:dyDescent="0.25">
      <c r="A2078">
        <v>2077</v>
      </c>
      <c r="B2078">
        <v>30</v>
      </c>
      <c r="C2078">
        <v>46</v>
      </c>
      <c r="D2078">
        <v>0</v>
      </c>
      <c r="E2078">
        <v>11</v>
      </c>
      <c r="F2078">
        <v>0</v>
      </c>
      <c r="G2078">
        <v>0</v>
      </c>
      <c r="H2078">
        <v>0</v>
      </c>
      <c r="I2078">
        <v>581.29673419999995</v>
      </c>
      <c r="J2078">
        <v>2079528</v>
      </c>
      <c r="K2078">
        <v>1694423</v>
      </c>
      <c r="L2078">
        <v>1682799</v>
      </c>
      <c r="M2078">
        <v>3068731</v>
      </c>
      <c r="N2078">
        <v>3050054</v>
      </c>
      <c r="O2078">
        <v>2167277</v>
      </c>
    </row>
    <row r="2079" spans="1:15" x14ac:dyDescent="0.25">
      <c r="A2079">
        <v>2078</v>
      </c>
      <c r="B2079">
        <v>30</v>
      </c>
      <c r="C2079">
        <v>46</v>
      </c>
      <c r="D2079">
        <v>0</v>
      </c>
      <c r="E2079">
        <v>12</v>
      </c>
      <c r="F2079">
        <v>0</v>
      </c>
      <c r="G2079">
        <v>0</v>
      </c>
      <c r="H2079">
        <v>0</v>
      </c>
      <c r="I2079">
        <v>597.29164879999996</v>
      </c>
      <c r="J2079" t="s">
        <v>14</v>
      </c>
      <c r="K2079" t="s">
        <v>14</v>
      </c>
      <c r="L2079" t="s">
        <v>14</v>
      </c>
      <c r="M2079">
        <v>2413601</v>
      </c>
      <c r="N2079">
        <v>2401259</v>
      </c>
      <c r="O2079">
        <v>1680445</v>
      </c>
    </row>
    <row r="2080" spans="1:15" x14ac:dyDescent="0.25">
      <c r="A2080">
        <v>2079</v>
      </c>
      <c r="B2080">
        <v>30</v>
      </c>
      <c r="C2080">
        <v>48</v>
      </c>
      <c r="D2080">
        <v>0</v>
      </c>
      <c r="E2080">
        <v>5</v>
      </c>
      <c r="F2080">
        <v>0</v>
      </c>
      <c r="G2080">
        <v>0</v>
      </c>
      <c r="H2080">
        <v>0</v>
      </c>
      <c r="I2080">
        <v>487.34289660000002</v>
      </c>
      <c r="J2080" t="s">
        <v>14</v>
      </c>
      <c r="K2080" t="s">
        <v>14</v>
      </c>
      <c r="L2080" t="s">
        <v>14</v>
      </c>
      <c r="M2080">
        <v>1820218</v>
      </c>
      <c r="N2080">
        <v>1648852</v>
      </c>
      <c r="O2080">
        <v>1563794</v>
      </c>
    </row>
    <row r="2081" spans="1:15" x14ac:dyDescent="0.25">
      <c r="A2081">
        <v>2080</v>
      </c>
      <c r="B2081">
        <v>30</v>
      </c>
      <c r="C2081">
        <v>48</v>
      </c>
      <c r="D2081">
        <v>0</v>
      </c>
      <c r="E2081">
        <v>6</v>
      </c>
      <c r="F2081">
        <v>0</v>
      </c>
      <c r="G2081">
        <v>0</v>
      </c>
      <c r="H2081">
        <v>0</v>
      </c>
      <c r="I2081">
        <v>503.33781119999998</v>
      </c>
      <c r="J2081" t="s">
        <v>14</v>
      </c>
      <c r="K2081" t="s">
        <v>14</v>
      </c>
      <c r="L2081" t="s">
        <v>14</v>
      </c>
      <c r="M2081">
        <v>2962204</v>
      </c>
      <c r="N2081">
        <v>3344742</v>
      </c>
      <c r="O2081">
        <v>2242183</v>
      </c>
    </row>
    <row r="2082" spans="1:15" x14ac:dyDescent="0.25">
      <c r="A2082">
        <v>2081</v>
      </c>
      <c r="B2082">
        <v>30</v>
      </c>
      <c r="C2082">
        <v>48</v>
      </c>
      <c r="D2082">
        <v>0</v>
      </c>
      <c r="E2082">
        <v>7</v>
      </c>
      <c r="F2082">
        <v>0</v>
      </c>
      <c r="G2082">
        <v>0</v>
      </c>
      <c r="H2082">
        <v>0</v>
      </c>
      <c r="I2082">
        <v>519.33272580000005</v>
      </c>
      <c r="J2082" t="s">
        <v>14</v>
      </c>
      <c r="K2082" t="s">
        <v>14</v>
      </c>
      <c r="L2082" t="s">
        <v>14</v>
      </c>
      <c r="M2082">
        <v>2198832</v>
      </c>
      <c r="N2082">
        <v>2339117</v>
      </c>
      <c r="O2082">
        <v>1775925</v>
      </c>
    </row>
    <row r="2083" spans="1:15" x14ac:dyDescent="0.25">
      <c r="A2083">
        <v>2082</v>
      </c>
      <c r="B2083">
        <v>30</v>
      </c>
      <c r="C2083">
        <v>48</v>
      </c>
      <c r="D2083">
        <v>0</v>
      </c>
      <c r="E2083">
        <v>8</v>
      </c>
      <c r="F2083">
        <v>0</v>
      </c>
      <c r="G2083">
        <v>0</v>
      </c>
      <c r="H2083">
        <v>0</v>
      </c>
      <c r="I2083">
        <v>535.32764039999995</v>
      </c>
      <c r="J2083" t="s">
        <v>14</v>
      </c>
      <c r="K2083" t="s">
        <v>14</v>
      </c>
      <c r="L2083" t="s">
        <v>14</v>
      </c>
      <c r="M2083">
        <v>2919235</v>
      </c>
      <c r="N2083">
        <v>3098364</v>
      </c>
      <c r="O2083">
        <v>2539745</v>
      </c>
    </row>
    <row r="2084" spans="1:15" x14ac:dyDescent="0.25">
      <c r="A2084">
        <v>2083</v>
      </c>
      <c r="B2084">
        <v>30</v>
      </c>
      <c r="C2084">
        <v>48</v>
      </c>
      <c r="D2084">
        <v>0</v>
      </c>
      <c r="E2084">
        <v>9</v>
      </c>
      <c r="F2084">
        <v>0</v>
      </c>
      <c r="G2084">
        <v>0</v>
      </c>
      <c r="H2084">
        <v>0</v>
      </c>
      <c r="I2084">
        <v>551.32255499999997</v>
      </c>
      <c r="J2084" t="s">
        <v>14</v>
      </c>
      <c r="K2084" t="s">
        <v>14</v>
      </c>
      <c r="L2084" t="s">
        <v>14</v>
      </c>
      <c r="M2084">
        <v>2737204</v>
      </c>
      <c r="N2084">
        <v>2877710</v>
      </c>
      <c r="O2084">
        <v>2022747</v>
      </c>
    </row>
    <row r="2085" spans="1:15" x14ac:dyDescent="0.25">
      <c r="A2085">
        <v>2084</v>
      </c>
      <c r="B2085">
        <v>30</v>
      </c>
      <c r="C2085">
        <v>48</v>
      </c>
      <c r="D2085">
        <v>0</v>
      </c>
      <c r="E2085">
        <v>10</v>
      </c>
      <c r="F2085">
        <v>0</v>
      </c>
      <c r="G2085">
        <v>0</v>
      </c>
      <c r="H2085">
        <v>0</v>
      </c>
      <c r="I2085">
        <v>567.31746959999998</v>
      </c>
      <c r="J2085" t="s">
        <v>14</v>
      </c>
      <c r="K2085" t="s">
        <v>14</v>
      </c>
      <c r="L2085" t="s">
        <v>14</v>
      </c>
      <c r="M2085">
        <v>2925361</v>
      </c>
      <c r="N2085">
        <v>2377681</v>
      </c>
      <c r="O2085">
        <v>2315483</v>
      </c>
    </row>
    <row r="2086" spans="1:15" x14ac:dyDescent="0.25">
      <c r="A2086">
        <v>2085</v>
      </c>
      <c r="B2086">
        <v>30</v>
      </c>
      <c r="C2086">
        <v>48</v>
      </c>
      <c r="D2086">
        <v>0</v>
      </c>
      <c r="E2086">
        <v>12</v>
      </c>
      <c r="F2086">
        <v>0</v>
      </c>
      <c r="G2086">
        <v>0</v>
      </c>
      <c r="H2086">
        <v>0</v>
      </c>
      <c r="I2086">
        <v>599.30729880000001</v>
      </c>
      <c r="J2086" t="s">
        <v>14</v>
      </c>
      <c r="K2086" t="s">
        <v>14</v>
      </c>
      <c r="L2086" t="s">
        <v>14</v>
      </c>
      <c r="M2086">
        <v>1706045</v>
      </c>
      <c r="N2086">
        <v>2472289</v>
      </c>
      <c r="O2086">
        <v>1597683</v>
      </c>
    </row>
    <row r="2087" spans="1:15" x14ac:dyDescent="0.25">
      <c r="A2087">
        <v>2086</v>
      </c>
      <c r="B2087">
        <v>30</v>
      </c>
      <c r="C2087">
        <v>50</v>
      </c>
      <c r="D2087">
        <v>0</v>
      </c>
      <c r="E2087">
        <v>11</v>
      </c>
      <c r="F2087">
        <v>0</v>
      </c>
      <c r="G2087">
        <v>0</v>
      </c>
      <c r="H2087">
        <v>0</v>
      </c>
      <c r="I2087">
        <v>585.32803420000005</v>
      </c>
      <c r="J2087" t="s">
        <v>14</v>
      </c>
      <c r="K2087" t="s">
        <v>14</v>
      </c>
      <c r="L2087" t="s">
        <v>14</v>
      </c>
      <c r="M2087">
        <v>1839467</v>
      </c>
      <c r="N2087">
        <v>1670447</v>
      </c>
      <c r="O2087">
        <v>1671470</v>
      </c>
    </row>
    <row r="2088" spans="1:15" x14ac:dyDescent="0.25">
      <c r="A2088">
        <v>2087</v>
      </c>
      <c r="B2088">
        <v>30</v>
      </c>
      <c r="C2088">
        <v>50</v>
      </c>
      <c r="D2088">
        <v>0</v>
      </c>
      <c r="E2088">
        <v>25</v>
      </c>
      <c r="F2088">
        <v>0</v>
      </c>
      <c r="G2088">
        <v>0</v>
      </c>
      <c r="H2088">
        <v>0</v>
      </c>
      <c r="I2088">
        <v>809.25683860000004</v>
      </c>
      <c r="J2088">
        <v>2257951</v>
      </c>
      <c r="K2088">
        <v>2265078</v>
      </c>
      <c r="L2088">
        <v>2114630</v>
      </c>
      <c r="M2088" t="s">
        <v>14</v>
      </c>
      <c r="N2088" t="s">
        <v>14</v>
      </c>
      <c r="O2088" t="s">
        <v>14</v>
      </c>
    </row>
    <row r="2089" spans="1:15" x14ac:dyDescent="0.25">
      <c r="A2089">
        <v>2088</v>
      </c>
      <c r="B2089">
        <v>31</v>
      </c>
      <c r="C2089">
        <v>36</v>
      </c>
      <c r="D2089">
        <v>0</v>
      </c>
      <c r="E2089">
        <v>12</v>
      </c>
      <c r="F2089">
        <v>0</v>
      </c>
      <c r="G2089">
        <v>0</v>
      </c>
      <c r="H2089">
        <v>0</v>
      </c>
      <c r="I2089">
        <v>599.21339880000005</v>
      </c>
      <c r="J2089">
        <v>1518764</v>
      </c>
      <c r="K2089">
        <v>1574713</v>
      </c>
      <c r="L2089">
        <v>1555545</v>
      </c>
      <c r="M2089" t="s">
        <v>14</v>
      </c>
      <c r="N2089" t="s">
        <v>14</v>
      </c>
      <c r="O2089" t="s">
        <v>14</v>
      </c>
    </row>
    <row r="2090" spans="1:15" x14ac:dyDescent="0.25">
      <c r="A2090">
        <v>2089</v>
      </c>
      <c r="B2090">
        <v>31</v>
      </c>
      <c r="C2090">
        <v>36</v>
      </c>
      <c r="D2090">
        <v>1</v>
      </c>
      <c r="E2090">
        <v>3</v>
      </c>
      <c r="F2090">
        <v>0</v>
      </c>
      <c r="G2090">
        <v>1</v>
      </c>
      <c r="H2090">
        <v>0</v>
      </c>
      <c r="I2090">
        <v>500.23600290000002</v>
      </c>
      <c r="J2090" t="s">
        <v>14</v>
      </c>
      <c r="K2090" t="s">
        <v>14</v>
      </c>
      <c r="L2090" t="s">
        <v>14</v>
      </c>
      <c r="M2090">
        <v>1979021</v>
      </c>
      <c r="N2090">
        <v>2425064</v>
      </c>
      <c r="O2090">
        <v>2030023</v>
      </c>
    </row>
    <row r="2091" spans="1:15" x14ac:dyDescent="0.25">
      <c r="A2091">
        <v>2090</v>
      </c>
      <c r="B2091">
        <v>31</v>
      </c>
      <c r="C2091">
        <v>38</v>
      </c>
      <c r="D2091">
        <v>0</v>
      </c>
      <c r="E2091">
        <v>12</v>
      </c>
      <c r="F2091">
        <v>0</v>
      </c>
      <c r="G2091">
        <v>0</v>
      </c>
      <c r="H2091">
        <v>0</v>
      </c>
      <c r="I2091">
        <v>601.22904879999999</v>
      </c>
      <c r="J2091">
        <v>1511685</v>
      </c>
      <c r="K2091">
        <v>1450417</v>
      </c>
      <c r="L2091">
        <v>1710011</v>
      </c>
      <c r="M2091" t="s">
        <v>14</v>
      </c>
      <c r="N2091" t="s">
        <v>14</v>
      </c>
      <c r="O2091" t="s">
        <v>14</v>
      </c>
    </row>
    <row r="2092" spans="1:15" x14ac:dyDescent="0.25">
      <c r="A2092">
        <v>2091</v>
      </c>
      <c r="B2092">
        <v>31</v>
      </c>
      <c r="C2092">
        <v>42</v>
      </c>
      <c r="D2092">
        <v>0</v>
      </c>
      <c r="E2092">
        <v>9</v>
      </c>
      <c r="F2092">
        <v>0</v>
      </c>
      <c r="G2092">
        <v>0</v>
      </c>
      <c r="H2092">
        <v>0</v>
      </c>
      <c r="I2092">
        <v>557.27560500000004</v>
      </c>
      <c r="J2092" t="s">
        <v>14</v>
      </c>
      <c r="K2092" t="s">
        <v>14</v>
      </c>
      <c r="L2092" t="s">
        <v>14</v>
      </c>
      <c r="M2092">
        <v>2542017</v>
      </c>
      <c r="N2092">
        <v>2837498</v>
      </c>
      <c r="O2092">
        <v>1901338</v>
      </c>
    </row>
    <row r="2093" spans="1:15" x14ac:dyDescent="0.25">
      <c r="A2093">
        <v>2092</v>
      </c>
      <c r="B2093">
        <v>31</v>
      </c>
      <c r="C2093">
        <v>42</v>
      </c>
      <c r="D2093">
        <v>0</v>
      </c>
      <c r="E2093">
        <v>10</v>
      </c>
      <c r="F2093">
        <v>0</v>
      </c>
      <c r="G2093">
        <v>0</v>
      </c>
      <c r="H2093">
        <v>0</v>
      </c>
      <c r="I2093">
        <v>573.27051959999994</v>
      </c>
      <c r="J2093" t="s">
        <v>14</v>
      </c>
      <c r="K2093" t="s">
        <v>14</v>
      </c>
      <c r="L2093" t="s">
        <v>14</v>
      </c>
      <c r="M2093">
        <v>2880273</v>
      </c>
      <c r="N2093">
        <v>2621535</v>
      </c>
      <c r="O2093">
        <v>1729932</v>
      </c>
    </row>
    <row r="2094" spans="1:15" x14ac:dyDescent="0.25">
      <c r="A2094">
        <v>2093</v>
      </c>
      <c r="B2094">
        <v>31</v>
      </c>
      <c r="C2094">
        <v>42</v>
      </c>
      <c r="D2094">
        <v>0</v>
      </c>
      <c r="E2094">
        <v>12</v>
      </c>
      <c r="F2094">
        <v>0</v>
      </c>
      <c r="G2094">
        <v>0</v>
      </c>
      <c r="H2094">
        <v>0</v>
      </c>
      <c r="I2094">
        <v>605.26034879999997</v>
      </c>
      <c r="J2094" t="s">
        <v>14</v>
      </c>
      <c r="K2094" t="s">
        <v>14</v>
      </c>
      <c r="L2094" t="s">
        <v>14</v>
      </c>
      <c r="M2094">
        <v>1771133</v>
      </c>
      <c r="N2094">
        <v>1713109</v>
      </c>
      <c r="O2094">
        <v>1464364</v>
      </c>
    </row>
    <row r="2095" spans="1:15" x14ac:dyDescent="0.25">
      <c r="A2095">
        <v>2094</v>
      </c>
      <c r="B2095">
        <v>31</v>
      </c>
      <c r="C2095">
        <v>44</v>
      </c>
      <c r="D2095">
        <v>0</v>
      </c>
      <c r="E2095">
        <v>8</v>
      </c>
      <c r="F2095">
        <v>0</v>
      </c>
      <c r="G2095">
        <v>0</v>
      </c>
      <c r="H2095">
        <v>0</v>
      </c>
      <c r="I2095">
        <v>543.29634039999996</v>
      </c>
      <c r="J2095" t="s">
        <v>14</v>
      </c>
      <c r="K2095" t="s">
        <v>14</v>
      </c>
      <c r="L2095" t="s">
        <v>14</v>
      </c>
      <c r="M2095">
        <v>2187981</v>
      </c>
      <c r="N2095">
        <v>1895991</v>
      </c>
      <c r="O2095">
        <v>1498066</v>
      </c>
    </row>
    <row r="2096" spans="1:15" x14ac:dyDescent="0.25">
      <c r="A2096">
        <v>2095</v>
      </c>
      <c r="B2096">
        <v>31</v>
      </c>
      <c r="C2096">
        <v>44</v>
      </c>
      <c r="D2096">
        <v>0</v>
      </c>
      <c r="E2096">
        <v>9</v>
      </c>
      <c r="F2096">
        <v>0</v>
      </c>
      <c r="G2096">
        <v>0</v>
      </c>
      <c r="H2096">
        <v>0</v>
      </c>
      <c r="I2096">
        <v>559.29125499999998</v>
      </c>
      <c r="J2096" t="s">
        <v>14</v>
      </c>
      <c r="K2096" t="s">
        <v>14</v>
      </c>
      <c r="L2096" t="s">
        <v>14</v>
      </c>
      <c r="M2096">
        <v>3048350</v>
      </c>
      <c r="N2096">
        <v>2439572</v>
      </c>
      <c r="O2096">
        <v>2216617</v>
      </c>
    </row>
    <row r="2097" spans="1:15" x14ac:dyDescent="0.25">
      <c r="A2097">
        <v>2096</v>
      </c>
      <c r="B2097">
        <v>31</v>
      </c>
      <c r="C2097">
        <v>44</v>
      </c>
      <c r="D2097">
        <v>0</v>
      </c>
      <c r="E2097">
        <v>10</v>
      </c>
      <c r="F2097">
        <v>0</v>
      </c>
      <c r="G2097">
        <v>0</v>
      </c>
      <c r="H2097">
        <v>0</v>
      </c>
      <c r="I2097">
        <v>575.28616959999999</v>
      </c>
      <c r="J2097" t="s">
        <v>14</v>
      </c>
      <c r="K2097" t="s">
        <v>14</v>
      </c>
      <c r="L2097" t="s">
        <v>14</v>
      </c>
      <c r="M2097">
        <v>3360531</v>
      </c>
      <c r="N2097">
        <v>2942939</v>
      </c>
      <c r="O2097">
        <v>2094368</v>
      </c>
    </row>
    <row r="2098" spans="1:15" x14ac:dyDescent="0.25">
      <c r="A2098">
        <v>2097</v>
      </c>
      <c r="B2098">
        <v>31</v>
      </c>
      <c r="C2098">
        <v>44</v>
      </c>
      <c r="D2098">
        <v>0</v>
      </c>
      <c r="E2098">
        <v>11</v>
      </c>
      <c r="F2098">
        <v>0</v>
      </c>
      <c r="G2098">
        <v>0</v>
      </c>
      <c r="H2098">
        <v>0</v>
      </c>
      <c r="I2098">
        <v>591.28108420000001</v>
      </c>
      <c r="J2098" t="s">
        <v>14</v>
      </c>
      <c r="K2098" t="s">
        <v>14</v>
      </c>
      <c r="L2098" t="s">
        <v>14</v>
      </c>
      <c r="M2098">
        <v>2316228</v>
      </c>
      <c r="N2098">
        <v>2196877</v>
      </c>
      <c r="O2098">
        <v>2204714</v>
      </c>
    </row>
    <row r="2099" spans="1:15" x14ac:dyDescent="0.25">
      <c r="A2099">
        <v>2098</v>
      </c>
      <c r="B2099">
        <v>31</v>
      </c>
      <c r="C2099">
        <v>44</v>
      </c>
      <c r="D2099">
        <v>0</v>
      </c>
      <c r="E2099">
        <v>12</v>
      </c>
      <c r="F2099">
        <v>0</v>
      </c>
      <c r="G2099">
        <v>0</v>
      </c>
      <c r="H2099">
        <v>0</v>
      </c>
      <c r="I2099">
        <v>607.27599880000002</v>
      </c>
      <c r="J2099" t="s">
        <v>14</v>
      </c>
      <c r="K2099" t="s">
        <v>14</v>
      </c>
      <c r="L2099" t="s">
        <v>14</v>
      </c>
      <c r="M2099">
        <v>2098826</v>
      </c>
      <c r="N2099">
        <v>1974613</v>
      </c>
      <c r="O2099">
        <v>1847790</v>
      </c>
    </row>
    <row r="2100" spans="1:15" x14ac:dyDescent="0.25">
      <c r="A2100">
        <v>2099</v>
      </c>
      <c r="B2100">
        <v>31</v>
      </c>
      <c r="C2100">
        <v>46</v>
      </c>
      <c r="D2100">
        <v>0</v>
      </c>
      <c r="E2100">
        <v>8</v>
      </c>
      <c r="F2100">
        <v>0</v>
      </c>
      <c r="G2100">
        <v>0</v>
      </c>
      <c r="H2100">
        <v>0</v>
      </c>
      <c r="I2100">
        <v>545.31199040000001</v>
      </c>
      <c r="J2100" t="s">
        <v>14</v>
      </c>
      <c r="K2100" t="s">
        <v>14</v>
      </c>
      <c r="L2100" t="s">
        <v>14</v>
      </c>
      <c r="M2100">
        <v>1673384</v>
      </c>
      <c r="N2100">
        <v>1885173</v>
      </c>
      <c r="O2100">
        <v>1635196</v>
      </c>
    </row>
    <row r="2101" spans="1:15" x14ac:dyDescent="0.25">
      <c r="A2101">
        <v>2100</v>
      </c>
      <c r="B2101">
        <v>31</v>
      </c>
      <c r="C2101">
        <v>46</v>
      </c>
      <c r="D2101">
        <v>0</v>
      </c>
      <c r="E2101">
        <v>9</v>
      </c>
      <c r="F2101">
        <v>0</v>
      </c>
      <c r="G2101">
        <v>0</v>
      </c>
      <c r="H2101">
        <v>0</v>
      </c>
      <c r="I2101">
        <v>561.30690500000003</v>
      </c>
      <c r="J2101" t="s">
        <v>14</v>
      </c>
      <c r="K2101" t="s">
        <v>14</v>
      </c>
      <c r="L2101" t="s">
        <v>14</v>
      </c>
      <c r="M2101">
        <v>2486653</v>
      </c>
      <c r="N2101">
        <v>2503465</v>
      </c>
      <c r="O2101">
        <v>2115126</v>
      </c>
    </row>
    <row r="2102" spans="1:15" x14ac:dyDescent="0.25">
      <c r="A2102">
        <v>2101</v>
      </c>
      <c r="B2102">
        <v>31</v>
      </c>
      <c r="C2102">
        <v>46</v>
      </c>
      <c r="D2102">
        <v>0</v>
      </c>
      <c r="E2102">
        <v>10</v>
      </c>
      <c r="F2102">
        <v>0</v>
      </c>
      <c r="G2102">
        <v>0</v>
      </c>
      <c r="H2102">
        <v>0</v>
      </c>
      <c r="I2102">
        <v>577.30181960000004</v>
      </c>
      <c r="J2102" t="s">
        <v>14</v>
      </c>
      <c r="K2102" t="s">
        <v>14</v>
      </c>
      <c r="L2102" t="s">
        <v>14</v>
      </c>
      <c r="M2102">
        <v>2451227</v>
      </c>
      <c r="N2102">
        <v>2870102</v>
      </c>
      <c r="O2102">
        <v>2229430</v>
      </c>
    </row>
    <row r="2103" spans="1:15" x14ac:dyDescent="0.25">
      <c r="A2103">
        <v>2102</v>
      </c>
      <c r="B2103">
        <v>31</v>
      </c>
      <c r="C2103">
        <v>46</v>
      </c>
      <c r="D2103">
        <v>0</v>
      </c>
      <c r="E2103">
        <v>11</v>
      </c>
      <c r="F2103">
        <v>0</v>
      </c>
      <c r="G2103">
        <v>0</v>
      </c>
      <c r="H2103">
        <v>0</v>
      </c>
      <c r="I2103">
        <v>593.29673419999995</v>
      </c>
      <c r="J2103" t="s">
        <v>14</v>
      </c>
      <c r="K2103" t="s">
        <v>14</v>
      </c>
      <c r="L2103" t="s">
        <v>14</v>
      </c>
      <c r="M2103">
        <v>2952164</v>
      </c>
      <c r="N2103">
        <v>2679040</v>
      </c>
      <c r="O2103">
        <v>2336215</v>
      </c>
    </row>
    <row r="2104" spans="1:15" x14ac:dyDescent="0.25">
      <c r="A2104">
        <v>2103</v>
      </c>
      <c r="B2104">
        <v>31</v>
      </c>
      <c r="C2104">
        <v>46</v>
      </c>
      <c r="D2104">
        <v>0</v>
      </c>
      <c r="E2104">
        <v>12</v>
      </c>
      <c r="F2104">
        <v>0</v>
      </c>
      <c r="G2104">
        <v>0</v>
      </c>
      <c r="H2104">
        <v>0</v>
      </c>
      <c r="I2104">
        <v>609.29164879999996</v>
      </c>
      <c r="J2104" t="s">
        <v>14</v>
      </c>
      <c r="K2104" t="s">
        <v>14</v>
      </c>
      <c r="L2104" t="s">
        <v>14</v>
      </c>
      <c r="M2104">
        <v>2608273</v>
      </c>
      <c r="N2104">
        <v>2434263</v>
      </c>
      <c r="O2104">
        <v>1840564</v>
      </c>
    </row>
    <row r="2105" spans="1:15" x14ac:dyDescent="0.25">
      <c r="A2105">
        <v>2104</v>
      </c>
      <c r="B2105">
        <v>31</v>
      </c>
      <c r="C2105">
        <v>48</v>
      </c>
      <c r="D2105">
        <v>0</v>
      </c>
      <c r="E2105">
        <v>9</v>
      </c>
      <c r="F2105">
        <v>0</v>
      </c>
      <c r="G2105">
        <v>0</v>
      </c>
      <c r="H2105">
        <v>0</v>
      </c>
      <c r="I2105">
        <v>563.32255499999997</v>
      </c>
      <c r="J2105" t="s">
        <v>14</v>
      </c>
      <c r="K2105" t="s">
        <v>14</v>
      </c>
      <c r="L2105" t="s">
        <v>14</v>
      </c>
      <c r="M2105">
        <v>2212703</v>
      </c>
      <c r="N2105">
        <v>1743545</v>
      </c>
      <c r="O2105">
        <v>2100674</v>
      </c>
    </row>
    <row r="2106" spans="1:15" x14ac:dyDescent="0.25">
      <c r="A2106">
        <v>2105</v>
      </c>
      <c r="B2106">
        <v>31</v>
      </c>
      <c r="C2106">
        <v>48</v>
      </c>
      <c r="D2106">
        <v>0</v>
      </c>
      <c r="E2106">
        <v>11</v>
      </c>
      <c r="F2106">
        <v>0</v>
      </c>
      <c r="G2106">
        <v>0</v>
      </c>
      <c r="H2106">
        <v>0</v>
      </c>
      <c r="I2106">
        <v>595.3123842</v>
      </c>
      <c r="J2106" t="s">
        <v>14</v>
      </c>
      <c r="K2106" t="s">
        <v>14</v>
      </c>
      <c r="L2106" t="s">
        <v>14</v>
      </c>
      <c r="M2106">
        <v>2945027</v>
      </c>
      <c r="N2106">
        <v>2547316</v>
      </c>
      <c r="O2106">
        <v>2248072</v>
      </c>
    </row>
    <row r="2107" spans="1:15" x14ac:dyDescent="0.25">
      <c r="A2107">
        <v>2106</v>
      </c>
      <c r="B2107">
        <v>31</v>
      </c>
      <c r="C2107">
        <v>48</v>
      </c>
      <c r="D2107">
        <v>0</v>
      </c>
      <c r="E2107">
        <v>12</v>
      </c>
      <c r="F2107">
        <v>0</v>
      </c>
      <c r="G2107">
        <v>0</v>
      </c>
      <c r="H2107">
        <v>0</v>
      </c>
      <c r="I2107">
        <v>611.30729880000001</v>
      </c>
      <c r="J2107" t="s">
        <v>14</v>
      </c>
      <c r="K2107" t="s">
        <v>14</v>
      </c>
      <c r="L2107" t="s">
        <v>14</v>
      </c>
      <c r="M2107">
        <v>2494610</v>
      </c>
      <c r="N2107">
        <v>3003997</v>
      </c>
      <c r="O2107">
        <v>1916284</v>
      </c>
    </row>
    <row r="2108" spans="1:15" x14ac:dyDescent="0.25">
      <c r="A2108">
        <v>2107</v>
      </c>
      <c r="B2108">
        <v>31</v>
      </c>
      <c r="C2108">
        <v>48</v>
      </c>
      <c r="D2108">
        <v>0</v>
      </c>
      <c r="E2108">
        <v>13</v>
      </c>
      <c r="F2108">
        <v>0</v>
      </c>
      <c r="G2108">
        <v>0</v>
      </c>
      <c r="H2108">
        <v>0</v>
      </c>
      <c r="I2108">
        <v>627.30221340000003</v>
      </c>
      <c r="J2108" t="s">
        <v>14</v>
      </c>
      <c r="K2108" t="s">
        <v>14</v>
      </c>
      <c r="L2108" t="s">
        <v>14</v>
      </c>
      <c r="M2108">
        <v>2503511</v>
      </c>
      <c r="N2108">
        <v>2466618</v>
      </c>
      <c r="O2108">
        <v>1893934</v>
      </c>
    </row>
    <row r="2109" spans="1:15" x14ac:dyDescent="0.25">
      <c r="A2109">
        <v>2108</v>
      </c>
      <c r="B2109">
        <v>31</v>
      </c>
      <c r="C2109">
        <v>50</v>
      </c>
      <c r="D2109">
        <v>0</v>
      </c>
      <c r="E2109">
        <v>10</v>
      </c>
      <c r="F2109">
        <v>0</v>
      </c>
      <c r="G2109">
        <v>0</v>
      </c>
      <c r="H2109">
        <v>0</v>
      </c>
      <c r="I2109">
        <v>581.33311960000003</v>
      </c>
      <c r="J2109" t="s">
        <v>14</v>
      </c>
      <c r="K2109" t="s">
        <v>14</v>
      </c>
      <c r="L2109" t="s">
        <v>14</v>
      </c>
      <c r="M2109">
        <v>2212667</v>
      </c>
      <c r="N2109">
        <v>1732676</v>
      </c>
      <c r="O2109">
        <v>1459691</v>
      </c>
    </row>
    <row r="2110" spans="1:15" x14ac:dyDescent="0.25">
      <c r="A2110">
        <v>2109</v>
      </c>
      <c r="B2110">
        <v>31</v>
      </c>
      <c r="C2110">
        <v>50</v>
      </c>
      <c r="D2110">
        <v>0</v>
      </c>
      <c r="E2110">
        <v>11</v>
      </c>
      <c r="F2110">
        <v>0</v>
      </c>
      <c r="G2110">
        <v>0</v>
      </c>
      <c r="H2110">
        <v>0</v>
      </c>
      <c r="I2110">
        <v>597.32803420000005</v>
      </c>
      <c r="J2110" t="s">
        <v>14</v>
      </c>
      <c r="K2110" t="s">
        <v>14</v>
      </c>
      <c r="L2110" t="s">
        <v>14</v>
      </c>
      <c r="M2110">
        <v>3406881</v>
      </c>
      <c r="N2110">
        <v>2483689</v>
      </c>
      <c r="O2110">
        <v>2314555</v>
      </c>
    </row>
    <row r="2111" spans="1:15" x14ac:dyDescent="0.25">
      <c r="A2111">
        <v>2110</v>
      </c>
      <c r="B2111">
        <v>31</v>
      </c>
      <c r="C2111">
        <v>50</v>
      </c>
      <c r="D2111">
        <v>0</v>
      </c>
      <c r="E2111">
        <v>12</v>
      </c>
      <c r="F2111">
        <v>0</v>
      </c>
      <c r="G2111">
        <v>0</v>
      </c>
      <c r="H2111">
        <v>0</v>
      </c>
      <c r="I2111">
        <v>613.32294879999995</v>
      </c>
      <c r="J2111" t="s">
        <v>14</v>
      </c>
      <c r="K2111" t="s">
        <v>14</v>
      </c>
      <c r="L2111" t="s">
        <v>14</v>
      </c>
      <c r="M2111">
        <v>2521739</v>
      </c>
      <c r="N2111">
        <v>2450918</v>
      </c>
      <c r="O2111">
        <v>1823559</v>
      </c>
    </row>
    <row r="2112" spans="1:15" x14ac:dyDescent="0.25">
      <c r="A2112">
        <v>2111</v>
      </c>
      <c r="B2112">
        <v>31</v>
      </c>
      <c r="C2112">
        <v>50</v>
      </c>
      <c r="D2112">
        <v>0</v>
      </c>
      <c r="E2112">
        <v>13</v>
      </c>
      <c r="F2112">
        <v>0</v>
      </c>
      <c r="G2112">
        <v>0</v>
      </c>
      <c r="H2112">
        <v>0</v>
      </c>
      <c r="I2112">
        <v>629.31786339999996</v>
      </c>
      <c r="J2112" t="s">
        <v>14</v>
      </c>
      <c r="K2112" t="s">
        <v>14</v>
      </c>
      <c r="L2112" t="s">
        <v>14</v>
      </c>
      <c r="M2112">
        <v>2247420</v>
      </c>
      <c r="N2112">
        <v>2348783</v>
      </c>
      <c r="O2112">
        <v>1595921</v>
      </c>
    </row>
    <row r="2113" spans="1:15" x14ac:dyDescent="0.25">
      <c r="A2113">
        <v>2112</v>
      </c>
      <c r="B2113">
        <v>31</v>
      </c>
      <c r="C2113">
        <v>52</v>
      </c>
      <c r="D2113">
        <v>0</v>
      </c>
      <c r="E2113">
        <v>11</v>
      </c>
      <c r="F2113">
        <v>0</v>
      </c>
      <c r="G2113">
        <v>0</v>
      </c>
      <c r="H2113">
        <v>0</v>
      </c>
      <c r="I2113">
        <v>599.34368419999998</v>
      </c>
      <c r="J2113" t="s">
        <v>14</v>
      </c>
      <c r="K2113" t="s">
        <v>14</v>
      </c>
      <c r="L2113" t="s">
        <v>14</v>
      </c>
      <c r="M2113">
        <v>2059837</v>
      </c>
      <c r="N2113">
        <v>2214239</v>
      </c>
      <c r="O2113">
        <v>1693938</v>
      </c>
    </row>
    <row r="2114" spans="1:15" x14ac:dyDescent="0.25">
      <c r="A2114">
        <v>2113</v>
      </c>
      <c r="B2114">
        <v>32</v>
      </c>
      <c r="C2114">
        <v>36</v>
      </c>
      <c r="D2114">
        <v>1</v>
      </c>
      <c r="E2114">
        <v>3</v>
      </c>
      <c r="F2114">
        <v>0</v>
      </c>
      <c r="G2114">
        <v>1</v>
      </c>
      <c r="H2114">
        <v>0</v>
      </c>
      <c r="I2114">
        <v>512.23600290000002</v>
      </c>
      <c r="J2114" t="s">
        <v>14</v>
      </c>
      <c r="K2114" t="s">
        <v>14</v>
      </c>
      <c r="L2114" t="s">
        <v>14</v>
      </c>
      <c r="M2114">
        <v>1697406</v>
      </c>
      <c r="N2114">
        <v>1651352</v>
      </c>
      <c r="O2114">
        <v>1674330</v>
      </c>
    </row>
    <row r="2115" spans="1:15" x14ac:dyDescent="0.25">
      <c r="A2115">
        <v>2114</v>
      </c>
      <c r="B2115">
        <v>32</v>
      </c>
      <c r="C2115">
        <v>38</v>
      </c>
      <c r="D2115">
        <v>1</v>
      </c>
      <c r="E2115">
        <v>3</v>
      </c>
      <c r="F2115">
        <v>0</v>
      </c>
      <c r="G2115">
        <v>1</v>
      </c>
      <c r="H2115">
        <v>0</v>
      </c>
      <c r="I2115">
        <v>514.25165289999995</v>
      </c>
      <c r="J2115" t="s">
        <v>14</v>
      </c>
      <c r="K2115" t="s">
        <v>14</v>
      </c>
      <c r="L2115" t="s">
        <v>14</v>
      </c>
      <c r="M2115">
        <v>1816252</v>
      </c>
      <c r="N2115">
        <v>2227917</v>
      </c>
      <c r="O2115">
        <v>1803945</v>
      </c>
    </row>
    <row r="2116" spans="1:15" x14ac:dyDescent="0.25">
      <c r="A2116">
        <v>2115</v>
      </c>
      <c r="B2116">
        <v>32</v>
      </c>
      <c r="C2116">
        <v>46</v>
      </c>
      <c r="D2116">
        <v>0</v>
      </c>
      <c r="E2116">
        <v>11</v>
      </c>
      <c r="F2116">
        <v>0</v>
      </c>
      <c r="G2116">
        <v>0</v>
      </c>
      <c r="H2116">
        <v>0</v>
      </c>
      <c r="I2116">
        <v>605.29673419999995</v>
      </c>
      <c r="J2116" t="s">
        <v>14</v>
      </c>
      <c r="K2116" t="s">
        <v>14</v>
      </c>
      <c r="L2116" t="s">
        <v>14</v>
      </c>
      <c r="M2116">
        <v>1755773</v>
      </c>
      <c r="N2116">
        <v>1840083</v>
      </c>
      <c r="O2116">
        <v>1457963</v>
      </c>
    </row>
    <row r="2117" spans="1:15" x14ac:dyDescent="0.25">
      <c r="A2117">
        <v>2116</v>
      </c>
      <c r="B2117">
        <v>32</v>
      </c>
      <c r="C2117">
        <v>50</v>
      </c>
      <c r="D2117">
        <v>0</v>
      </c>
      <c r="E2117">
        <v>14</v>
      </c>
      <c r="F2117">
        <v>0</v>
      </c>
      <c r="G2117">
        <v>0</v>
      </c>
      <c r="H2117">
        <v>0</v>
      </c>
      <c r="I2117">
        <v>657.31277799999998</v>
      </c>
      <c r="J2117" t="s">
        <v>14</v>
      </c>
      <c r="K2117" t="s">
        <v>14</v>
      </c>
      <c r="L2117" t="s">
        <v>14</v>
      </c>
      <c r="M2117">
        <v>1909764</v>
      </c>
      <c r="N2117">
        <v>1833333</v>
      </c>
      <c r="O2117">
        <v>1578920</v>
      </c>
    </row>
    <row r="2118" spans="1:15" x14ac:dyDescent="0.25">
      <c r="A2118">
        <v>2117</v>
      </c>
      <c r="B2118">
        <v>32</v>
      </c>
      <c r="C2118">
        <v>52</v>
      </c>
      <c r="D2118">
        <v>0</v>
      </c>
      <c r="E2118">
        <v>14</v>
      </c>
      <c r="F2118">
        <v>0</v>
      </c>
      <c r="G2118">
        <v>0</v>
      </c>
      <c r="H2118">
        <v>0</v>
      </c>
      <c r="I2118">
        <v>659.32842800000003</v>
      </c>
      <c r="J2118" t="s">
        <v>14</v>
      </c>
      <c r="K2118" t="s">
        <v>14</v>
      </c>
      <c r="L2118" t="s">
        <v>14</v>
      </c>
      <c r="M2118">
        <v>4465987</v>
      </c>
      <c r="N2118">
        <v>4566400</v>
      </c>
      <c r="O2118">
        <v>3431859</v>
      </c>
    </row>
    <row r="2119" spans="1:15" x14ac:dyDescent="0.25">
      <c r="A2119">
        <v>2118</v>
      </c>
      <c r="B2119">
        <v>32</v>
      </c>
      <c r="C2119">
        <v>54</v>
      </c>
      <c r="D2119">
        <v>0</v>
      </c>
      <c r="E2119">
        <v>14</v>
      </c>
      <c r="F2119">
        <v>0</v>
      </c>
      <c r="G2119">
        <v>0</v>
      </c>
      <c r="H2119">
        <v>0</v>
      </c>
      <c r="I2119">
        <v>661.34407799999997</v>
      </c>
      <c r="J2119" t="s">
        <v>14</v>
      </c>
      <c r="K2119" t="s">
        <v>14</v>
      </c>
      <c r="L2119" t="s">
        <v>14</v>
      </c>
      <c r="M2119">
        <v>3772547</v>
      </c>
      <c r="N2119">
        <v>4175248</v>
      </c>
      <c r="O2119">
        <v>3399104</v>
      </c>
    </row>
    <row r="2120" spans="1:15" x14ac:dyDescent="0.25">
      <c r="A2120">
        <v>2119</v>
      </c>
      <c r="B2120">
        <v>32</v>
      </c>
      <c r="C2120">
        <v>58</v>
      </c>
      <c r="D2120">
        <v>0</v>
      </c>
      <c r="E2120">
        <v>9</v>
      </c>
      <c r="F2120">
        <v>0</v>
      </c>
      <c r="G2120">
        <v>0</v>
      </c>
      <c r="H2120">
        <v>0</v>
      </c>
      <c r="I2120">
        <v>585.40080499999999</v>
      </c>
      <c r="J2120" t="s">
        <v>14</v>
      </c>
      <c r="K2120" t="s">
        <v>14</v>
      </c>
      <c r="L2120" t="s">
        <v>14</v>
      </c>
      <c r="M2120">
        <v>3613548</v>
      </c>
      <c r="N2120">
        <v>2667818</v>
      </c>
      <c r="O2120">
        <v>2817835</v>
      </c>
    </row>
    <row r="2121" spans="1:15" x14ac:dyDescent="0.25">
      <c r="A2121">
        <v>2120</v>
      </c>
      <c r="B2121">
        <v>34</v>
      </c>
      <c r="C2121">
        <v>42</v>
      </c>
      <c r="D2121">
        <v>1</v>
      </c>
      <c r="E2121">
        <v>3</v>
      </c>
      <c r="F2121">
        <v>0</v>
      </c>
      <c r="G2121">
        <v>1</v>
      </c>
      <c r="H2121">
        <v>0</v>
      </c>
      <c r="I2121">
        <v>542.28295290000005</v>
      </c>
      <c r="J2121" t="s">
        <v>14</v>
      </c>
      <c r="K2121" t="s">
        <v>14</v>
      </c>
      <c r="L2121" t="s">
        <v>14</v>
      </c>
      <c r="M2121">
        <v>1714911</v>
      </c>
      <c r="N2121">
        <v>1749078</v>
      </c>
      <c r="O2121">
        <v>1561851</v>
      </c>
    </row>
    <row r="2122" spans="1:15" x14ac:dyDescent="0.25">
      <c r="A2122">
        <v>2121</v>
      </c>
      <c r="B2122">
        <v>40</v>
      </c>
      <c r="C2122">
        <v>22</v>
      </c>
      <c r="D2122">
        <v>0</v>
      </c>
      <c r="E2122">
        <v>3</v>
      </c>
      <c r="F2122">
        <v>0</v>
      </c>
      <c r="G2122">
        <v>0</v>
      </c>
      <c r="H2122">
        <v>0</v>
      </c>
      <c r="I2122">
        <v>549.14961740000001</v>
      </c>
      <c r="J2122" t="s">
        <v>14</v>
      </c>
      <c r="K2122" t="s">
        <v>14</v>
      </c>
      <c r="L2122" t="s">
        <v>14</v>
      </c>
      <c r="M2122">
        <v>2293854</v>
      </c>
      <c r="N2122">
        <v>2633063</v>
      </c>
      <c r="O2122">
        <v>1672905</v>
      </c>
    </row>
    <row r="2123" spans="1:15" x14ac:dyDescent="0.25">
      <c r="A2123">
        <v>2122</v>
      </c>
      <c r="B2123">
        <v>41</v>
      </c>
      <c r="C2123">
        <v>24</v>
      </c>
      <c r="D2123">
        <v>0</v>
      </c>
      <c r="E2123">
        <v>3</v>
      </c>
      <c r="F2123">
        <v>0</v>
      </c>
      <c r="G2123">
        <v>0</v>
      </c>
      <c r="H2123">
        <v>0</v>
      </c>
      <c r="I2123">
        <v>563.16526739999995</v>
      </c>
      <c r="J2123" t="s">
        <v>14</v>
      </c>
      <c r="K2123" t="s">
        <v>14</v>
      </c>
      <c r="L2123" t="s">
        <v>14</v>
      </c>
      <c r="M2123">
        <v>3289954</v>
      </c>
      <c r="N2123">
        <v>3164866</v>
      </c>
      <c r="O2123">
        <v>2339787</v>
      </c>
    </row>
    <row r="2124" spans="1:15" x14ac:dyDescent="0.25">
      <c r="A2124">
        <v>2123</v>
      </c>
      <c r="B2124">
        <v>41</v>
      </c>
      <c r="C2124">
        <v>24</v>
      </c>
      <c r="D2124">
        <v>0</v>
      </c>
      <c r="E2124">
        <v>4</v>
      </c>
      <c r="F2124">
        <v>0</v>
      </c>
      <c r="G2124">
        <v>0</v>
      </c>
      <c r="H2124">
        <v>0</v>
      </c>
      <c r="I2124">
        <v>579.16018199999996</v>
      </c>
      <c r="J2124" t="s">
        <v>14</v>
      </c>
      <c r="K2124" t="s">
        <v>14</v>
      </c>
      <c r="L2124" t="s">
        <v>14</v>
      </c>
      <c r="M2124">
        <v>3076903</v>
      </c>
      <c r="N2124">
        <v>2634456</v>
      </c>
      <c r="O2124">
        <v>1930839</v>
      </c>
    </row>
    <row r="2125" spans="1:15" x14ac:dyDescent="0.25">
      <c r="A2125">
        <v>2124</v>
      </c>
      <c r="B2125">
        <v>42</v>
      </c>
      <c r="C2125">
        <v>26</v>
      </c>
      <c r="D2125">
        <v>0</v>
      </c>
      <c r="E2125">
        <v>4</v>
      </c>
      <c r="F2125">
        <v>0</v>
      </c>
      <c r="G2125">
        <v>0</v>
      </c>
      <c r="H2125">
        <v>0</v>
      </c>
      <c r="I2125">
        <v>593.17583200000001</v>
      </c>
      <c r="J2125" t="s">
        <v>14</v>
      </c>
      <c r="K2125" t="s">
        <v>14</v>
      </c>
      <c r="L2125" t="s">
        <v>14</v>
      </c>
      <c r="M2125">
        <v>2060258</v>
      </c>
      <c r="N2125">
        <v>2223369</v>
      </c>
      <c r="O2125">
        <v>1506268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25"/>
  <sheetViews>
    <sheetView tabSelected="1" topLeftCell="G1" zoomScale="75" zoomScaleNormal="75" workbookViewId="0">
      <pane ySplit="1" topLeftCell="A2" activePane="bottomLeft" state="frozen"/>
      <selection pane="bottomLeft" activeCell="S1" sqref="S1:AO2"/>
    </sheetView>
  </sheetViews>
  <sheetFormatPr defaultRowHeight="15" x14ac:dyDescent="0.25"/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7</v>
      </c>
      <c r="J1" s="1" t="s">
        <v>8</v>
      </c>
      <c r="K1" s="1" t="s">
        <v>9</v>
      </c>
      <c r="L1" s="1" t="s">
        <v>10</v>
      </c>
      <c r="M1" s="1" t="s">
        <v>15</v>
      </c>
      <c r="O1" s="1" t="s">
        <v>11</v>
      </c>
      <c r="P1" s="1" t="s">
        <v>12</v>
      </c>
      <c r="Q1" s="1" t="s">
        <v>13</v>
      </c>
      <c r="S1" s="2" t="s">
        <v>16</v>
      </c>
      <c r="T1" s="2" t="s">
        <v>17</v>
      </c>
      <c r="U1" s="2"/>
      <c r="V1" s="3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/>
      <c r="AC1" s="2" t="s">
        <v>24</v>
      </c>
      <c r="AD1" s="2" t="s">
        <v>25</v>
      </c>
      <c r="AE1" s="2"/>
      <c r="AF1" s="2" t="s">
        <v>26</v>
      </c>
      <c r="AG1" s="2" t="s">
        <v>27</v>
      </c>
      <c r="AH1" s="2" t="s">
        <v>28</v>
      </c>
      <c r="AI1" s="2" t="s">
        <v>29</v>
      </c>
      <c r="AJ1" s="2" t="s">
        <v>30</v>
      </c>
      <c r="AK1" s="2" t="s">
        <v>31</v>
      </c>
      <c r="AL1" s="2"/>
      <c r="AM1" s="3" t="s">
        <v>32</v>
      </c>
      <c r="AN1" s="2" t="s">
        <v>33</v>
      </c>
      <c r="AO1" s="2" t="s">
        <v>34</v>
      </c>
    </row>
    <row r="2" spans="1:41" x14ac:dyDescent="0.25">
      <c r="A2">
        <v>12</v>
      </c>
      <c r="B2">
        <v>16</v>
      </c>
      <c r="C2">
        <v>0</v>
      </c>
      <c r="D2">
        <v>12</v>
      </c>
      <c r="E2">
        <v>0</v>
      </c>
      <c r="F2">
        <v>0</v>
      </c>
      <c r="H2">
        <v>351.0568988</v>
      </c>
      <c r="J2">
        <v>2094388</v>
      </c>
      <c r="K2">
        <v>2063171</v>
      </c>
      <c r="L2">
        <v>2137102</v>
      </c>
      <c r="O2">
        <v>5946271</v>
      </c>
      <c r="P2">
        <v>5492242</v>
      </c>
      <c r="Q2">
        <v>5158689</v>
      </c>
      <c r="S2">
        <f t="shared" ref="S2" si="0">B2/A2</f>
        <v>1.3333333333333333</v>
      </c>
      <c r="T2">
        <f t="shared" ref="T2" si="1">D2/A2</f>
        <v>1</v>
      </c>
      <c r="V2" s="4">
        <f t="shared" ref="V2" si="2">A2*12+(B2-1)*1.007825+C2*14.003074+D2*15.9949146+E2*31.9720707+F2*30.9737615+0.0005485799</f>
        <v>351.0568987799</v>
      </c>
      <c r="W2">
        <f t="shared" ref="W2" si="3">1+A2-B2/2+C2/2+F2/2</f>
        <v>5</v>
      </c>
      <c r="X2">
        <f t="shared" ref="X2" si="4">W2/A2</f>
        <v>0.41666666666666669</v>
      </c>
      <c r="Y2">
        <f t="shared" ref="Y2" si="5">W2/B2</f>
        <v>0.3125</v>
      </c>
      <c r="Z2">
        <f t="shared" ref="Z2" si="6">W2/D2</f>
        <v>0.41666666666666669</v>
      </c>
      <c r="AA2" t="str">
        <f t="shared" ref="AA2" si="7">IF(X2&gt;=0.3,IF(X2&lt;=0.68,IF(Y2&gt;=0.2,IF(Y2&lt;=0.95,IF(Z2&gt;=0.77,IF(Z2&lt;=1.75,"CRAM","O"),"O"),"O"),"O"),"O"),"O")</f>
        <v>O</v>
      </c>
      <c r="AD2">
        <f t="shared" ref="AD2" si="8">(1+A2-D2/2-E2-B2/2)/(A2-D2/2-E2-C2-F2)</f>
        <v>-0.16666666666666666</v>
      </c>
      <c r="AF2" t="str">
        <f t="shared" ref="AF2" si="9">IF(AD2&gt;0.66,"CondAr","----")</f>
        <v>----</v>
      </c>
      <c r="AG2" t="str">
        <f t="shared" ref="AG2" si="10">IF(AND((AD2&gt;0.5),(AD2&lt;=0.66)),"Aromatic","----")</f>
        <v>----</v>
      </c>
      <c r="AH2" t="str">
        <f t="shared" ref="AH2" si="11">IF(AND((AD2&lt;=0.5),(S2&lt;1.5)),"HUnSatLig","----")</f>
        <v>HUnSatLig</v>
      </c>
      <c r="AI2" t="str">
        <f t="shared" ref="AI2" si="12">IF(AND((T2&lt;0.6),(S2&gt;=1.5),(C2=0)),"AlipatNoN","----")</f>
        <v>----</v>
      </c>
      <c r="AJ2" t="str">
        <f t="shared" ref="AJ2" si="13">IF(AND((S2&gt;=1.5),(T2&gt;=0.6)),"SatFACarb","----")</f>
        <v>----</v>
      </c>
      <c r="AK2" t="str">
        <f t="shared" ref="AK2" si="14">IF(AND((T2&lt;0.6),(S2&gt;=1.5),(C2&gt;0)),"Alipat+N","----")</f>
        <v>----</v>
      </c>
      <c r="AM2" s="4">
        <f t="shared" ref="AM2" si="15">V2*(44/43.989828)</f>
        <v>351.13807551863118</v>
      </c>
      <c r="AN2" s="4">
        <f t="shared" ref="AN2:AN65" si="16">INT(AM2)</f>
        <v>351</v>
      </c>
      <c r="AO2" s="4">
        <f t="shared" ref="AO2" si="17">AM2-AN2</f>
        <v>0.13807551863118306</v>
      </c>
    </row>
    <row r="3" spans="1:41" x14ac:dyDescent="0.25">
      <c r="A3">
        <v>12</v>
      </c>
      <c r="B3">
        <v>18</v>
      </c>
      <c r="C3">
        <v>0</v>
      </c>
      <c r="D3">
        <v>10</v>
      </c>
      <c r="E3">
        <v>0</v>
      </c>
      <c r="F3">
        <v>0</v>
      </c>
      <c r="H3">
        <v>321.08271960000002</v>
      </c>
      <c r="J3" t="s">
        <v>14</v>
      </c>
      <c r="K3" t="s">
        <v>14</v>
      </c>
      <c r="L3" t="s">
        <v>14</v>
      </c>
      <c r="O3">
        <v>1948631</v>
      </c>
      <c r="P3">
        <v>2093288</v>
      </c>
      <c r="Q3">
        <v>1931867</v>
      </c>
      <c r="S3">
        <f t="shared" ref="S3:S66" si="18">B3/A3</f>
        <v>1.5</v>
      </c>
      <c r="T3">
        <f t="shared" ref="T3:T66" si="19">D3/A3</f>
        <v>0.83333333333333337</v>
      </c>
      <c r="V3" s="4">
        <f t="shared" ref="V3:V66" si="20">A3*12+(B3-1)*1.007825+C3*14.003074+D3*15.9949146+E3*31.9720707+F3*30.9737615+0.0005485799</f>
        <v>321.08271957990002</v>
      </c>
      <c r="W3">
        <f t="shared" ref="W3:W66" si="21">1+A3-B3/2+C3/2+F3/2</f>
        <v>4</v>
      </c>
      <c r="X3">
        <f t="shared" ref="X3:X66" si="22">W3/A3</f>
        <v>0.33333333333333331</v>
      </c>
      <c r="Y3">
        <f t="shared" ref="Y3:Y66" si="23">W3/B3</f>
        <v>0.22222222222222221</v>
      </c>
      <c r="Z3">
        <f t="shared" ref="Z3:Z66" si="24">W3/D3</f>
        <v>0.4</v>
      </c>
      <c r="AA3" t="str">
        <f t="shared" ref="AA3:AA66" si="25">IF(X3&gt;=0.3,IF(X3&lt;=0.68,IF(Y3&gt;=0.2,IF(Y3&lt;=0.95,IF(Z3&gt;=0.77,IF(Z3&lt;=1.75,"CRAM","O"),"O"),"O"),"O"),"O"),"O")</f>
        <v>O</v>
      </c>
      <c r="AD3">
        <f t="shared" ref="AD3:AD66" si="26">(1+A3-D3/2-E3-B3/2)/(A3-D3/2-E3-C3-F3)</f>
        <v>-0.14285714285714285</v>
      </c>
      <c r="AF3" t="str">
        <f t="shared" ref="AF3:AF66" si="27">IF(AD3&gt;0.66,"CondAr","----")</f>
        <v>----</v>
      </c>
      <c r="AG3" t="str">
        <f t="shared" ref="AG3:AG66" si="28">IF(AND((AD3&gt;0.5),(AD3&lt;=0.66)),"Aromatic","----")</f>
        <v>----</v>
      </c>
      <c r="AH3" t="str">
        <f t="shared" ref="AH3:AH66" si="29">IF(AND((AD3&lt;=0.5),(S3&lt;1.5)),"HUnSatLig","----")</f>
        <v>----</v>
      </c>
      <c r="AI3" t="str">
        <f t="shared" ref="AI3:AI66" si="30">IF(AND((T3&lt;0.6),(S3&gt;=1.5),(C3=0)),"AlipatNoN","----")</f>
        <v>----</v>
      </c>
      <c r="AJ3" t="str">
        <f t="shared" ref="AJ3:AJ66" si="31">IF(AND((S3&gt;=1.5),(T3&gt;=0.6)),"SatFACarb","----")</f>
        <v>SatFACarb</v>
      </c>
      <c r="AK3" t="str">
        <f t="shared" ref="AK3:AK66" si="32">IF(AND((T3&lt;0.6),(S3&gt;=1.5),(C3&gt;0)),"Alipat+N","----")</f>
        <v>----</v>
      </c>
      <c r="AM3" s="4">
        <f t="shared" ref="AM3:AM66" si="33">V3*(44/43.989828)</f>
        <v>321.15696523104384</v>
      </c>
      <c r="AN3" s="4">
        <f t="shared" si="16"/>
        <v>321</v>
      </c>
      <c r="AO3" s="4">
        <f t="shared" ref="AO3:AO66" si="34">AM3-AN3</f>
        <v>0.15696523104384141</v>
      </c>
    </row>
    <row r="4" spans="1:41" x14ac:dyDescent="0.25">
      <c r="A4">
        <v>12</v>
      </c>
      <c r="B4">
        <v>18</v>
      </c>
      <c r="C4">
        <v>0</v>
      </c>
      <c r="D4">
        <v>13</v>
      </c>
      <c r="E4">
        <v>0</v>
      </c>
      <c r="F4">
        <v>0</v>
      </c>
      <c r="H4">
        <v>369.06746340000001</v>
      </c>
      <c r="J4">
        <v>2643235</v>
      </c>
      <c r="K4">
        <v>3711689</v>
      </c>
      <c r="L4">
        <v>2520371</v>
      </c>
      <c r="O4">
        <v>7255319</v>
      </c>
      <c r="P4">
        <v>6162112</v>
      </c>
      <c r="Q4">
        <v>6103996</v>
      </c>
      <c r="S4">
        <f t="shared" si="18"/>
        <v>1.5</v>
      </c>
      <c r="T4">
        <f t="shared" si="19"/>
        <v>1.0833333333333333</v>
      </c>
      <c r="V4" s="4">
        <f t="shared" si="20"/>
        <v>369.0674633799</v>
      </c>
      <c r="W4">
        <f t="shared" si="21"/>
        <v>4</v>
      </c>
      <c r="X4">
        <f t="shared" si="22"/>
        <v>0.33333333333333331</v>
      </c>
      <c r="Y4">
        <f t="shared" si="23"/>
        <v>0.22222222222222221</v>
      </c>
      <c r="Z4">
        <f t="shared" si="24"/>
        <v>0.30769230769230771</v>
      </c>
      <c r="AA4" t="str">
        <f t="shared" si="25"/>
        <v>O</v>
      </c>
      <c r="AD4">
        <f t="shared" si="26"/>
        <v>-0.45454545454545453</v>
      </c>
      <c r="AF4" t="str">
        <f t="shared" si="27"/>
        <v>----</v>
      </c>
      <c r="AG4" t="str">
        <f t="shared" si="28"/>
        <v>----</v>
      </c>
      <c r="AH4" t="str">
        <f t="shared" si="29"/>
        <v>----</v>
      </c>
      <c r="AI4" t="str">
        <f t="shared" si="30"/>
        <v>----</v>
      </c>
      <c r="AJ4" t="str">
        <f t="shared" si="31"/>
        <v>SatFACarb</v>
      </c>
      <c r="AK4" t="str">
        <f t="shared" si="32"/>
        <v>----</v>
      </c>
      <c r="AM4" s="4">
        <f t="shared" si="33"/>
        <v>369.15280479649971</v>
      </c>
      <c r="AN4" s="4">
        <f t="shared" si="16"/>
        <v>369</v>
      </c>
      <c r="AO4" s="4">
        <f t="shared" si="34"/>
        <v>0.15280479649970857</v>
      </c>
    </row>
    <row r="5" spans="1:41" x14ac:dyDescent="0.25">
      <c r="A5">
        <v>12</v>
      </c>
      <c r="B5">
        <v>20</v>
      </c>
      <c r="C5">
        <v>0</v>
      </c>
      <c r="D5">
        <v>10</v>
      </c>
      <c r="E5">
        <v>0</v>
      </c>
      <c r="F5">
        <v>0</v>
      </c>
      <c r="H5">
        <v>323.09836960000001</v>
      </c>
      <c r="J5">
        <v>2114022</v>
      </c>
      <c r="K5">
        <v>2421934</v>
      </c>
      <c r="L5">
        <v>2394751</v>
      </c>
      <c r="O5">
        <v>2672001</v>
      </c>
      <c r="P5">
        <v>1977955</v>
      </c>
      <c r="Q5">
        <v>1848312</v>
      </c>
      <c r="S5">
        <f t="shared" si="18"/>
        <v>1.6666666666666667</v>
      </c>
      <c r="T5">
        <f t="shared" si="19"/>
        <v>0.83333333333333337</v>
      </c>
      <c r="V5" s="4">
        <f t="shared" si="20"/>
        <v>323.09836957989995</v>
      </c>
      <c r="W5">
        <f t="shared" si="21"/>
        <v>3</v>
      </c>
      <c r="X5">
        <f t="shared" si="22"/>
        <v>0.25</v>
      </c>
      <c r="Y5">
        <f t="shared" si="23"/>
        <v>0.15</v>
      </c>
      <c r="Z5">
        <f t="shared" si="24"/>
        <v>0.3</v>
      </c>
      <c r="AA5" t="str">
        <f t="shared" si="25"/>
        <v>O</v>
      </c>
      <c r="AD5">
        <f t="shared" si="26"/>
        <v>-0.2857142857142857</v>
      </c>
      <c r="AF5" t="str">
        <f t="shared" si="27"/>
        <v>----</v>
      </c>
      <c r="AG5" t="str">
        <f t="shared" si="28"/>
        <v>----</v>
      </c>
      <c r="AH5" t="str">
        <f t="shared" si="29"/>
        <v>----</v>
      </c>
      <c r="AI5" t="str">
        <f t="shared" si="30"/>
        <v>----</v>
      </c>
      <c r="AJ5" t="str">
        <f t="shared" si="31"/>
        <v>SatFACarb</v>
      </c>
      <c r="AK5" t="str">
        <f t="shared" si="32"/>
        <v>----</v>
      </c>
      <c r="AM5" s="4">
        <f t="shared" si="33"/>
        <v>323.173081320427</v>
      </c>
      <c r="AN5" s="4">
        <f t="shared" si="16"/>
        <v>323</v>
      </c>
      <c r="AO5" s="4">
        <f t="shared" si="34"/>
        <v>0.17308132042700208</v>
      </c>
    </row>
    <row r="6" spans="1:41" x14ac:dyDescent="0.25">
      <c r="A6">
        <v>12</v>
      </c>
      <c r="B6">
        <v>20</v>
      </c>
      <c r="C6">
        <v>0</v>
      </c>
      <c r="D6">
        <v>11</v>
      </c>
      <c r="E6">
        <v>0</v>
      </c>
      <c r="F6">
        <v>0</v>
      </c>
      <c r="H6">
        <v>339.09328420000003</v>
      </c>
      <c r="J6">
        <v>1657910</v>
      </c>
      <c r="K6">
        <v>2013595</v>
      </c>
      <c r="L6">
        <v>2270569</v>
      </c>
      <c r="O6">
        <v>1480559</v>
      </c>
      <c r="P6">
        <v>2130387</v>
      </c>
      <c r="Q6">
        <v>1835624</v>
      </c>
      <c r="S6">
        <f t="shared" si="18"/>
        <v>1.6666666666666667</v>
      </c>
      <c r="T6">
        <f t="shared" si="19"/>
        <v>0.91666666666666663</v>
      </c>
      <c r="V6" s="4">
        <f t="shared" si="20"/>
        <v>339.09328417989997</v>
      </c>
      <c r="W6">
        <f t="shared" si="21"/>
        <v>3</v>
      </c>
      <c r="X6">
        <f t="shared" si="22"/>
        <v>0.25</v>
      </c>
      <c r="Y6">
        <f t="shared" si="23"/>
        <v>0.15</v>
      </c>
      <c r="Z6">
        <f t="shared" si="24"/>
        <v>0.27272727272727271</v>
      </c>
      <c r="AA6" t="str">
        <f t="shared" si="25"/>
        <v>O</v>
      </c>
      <c r="AD6">
        <f t="shared" si="26"/>
        <v>-0.38461538461538464</v>
      </c>
      <c r="AF6" t="str">
        <f t="shared" si="27"/>
        <v>----</v>
      </c>
      <c r="AG6" t="str">
        <f t="shared" si="28"/>
        <v>----</v>
      </c>
      <c r="AH6" t="str">
        <f t="shared" si="29"/>
        <v>----</v>
      </c>
      <c r="AI6" t="str">
        <f t="shared" si="30"/>
        <v>----</v>
      </c>
      <c r="AJ6" t="str">
        <f t="shared" si="31"/>
        <v>SatFACarb</v>
      </c>
      <c r="AK6" t="str">
        <f t="shared" si="32"/>
        <v>----</v>
      </c>
      <c r="AM6" s="4">
        <f t="shared" si="33"/>
        <v>339.17169450891231</v>
      </c>
      <c r="AN6" s="4">
        <f t="shared" si="16"/>
        <v>339</v>
      </c>
      <c r="AO6" s="4">
        <f t="shared" si="34"/>
        <v>0.17169450891231008</v>
      </c>
    </row>
    <row r="7" spans="1:41" x14ac:dyDescent="0.25">
      <c r="A7">
        <v>12</v>
      </c>
      <c r="B7">
        <v>22</v>
      </c>
      <c r="C7">
        <v>0</v>
      </c>
      <c r="D7">
        <v>11</v>
      </c>
      <c r="E7">
        <v>0</v>
      </c>
      <c r="F7">
        <v>0</v>
      </c>
      <c r="H7">
        <v>341.10893420000002</v>
      </c>
      <c r="J7">
        <v>1683534</v>
      </c>
      <c r="K7">
        <v>1761906</v>
      </c>
      <c r="L7">
        <v>1619815</v>
      </c>
      <c r="O7" t="s">
        <v>14</v>
      </c>
      <c r="P7" t="s">
        <v>14</v>
      </c>
      <c r="Q7" t="s">
        <v>14</v>
      </c>
      <c r="S7">
        <f t="shared" si="18"/>
        <v>1.8333333333333333</v>
      </c>
      <c r="T7">
        <f t="shared" si="19"/>
        <v>0.91666666666666663</v>
      </c>
      <c r="V7" s="4">
        <f t="shared" si="20"/>
        <v>341.10893417990002</v>
      </c>
      <c r="W7">
        <f t="shared" si="21"/>
        <v>2</v>
      </c>
      <c r="X7">
        <f t="shared" si="22"/>
        <v>0.16666666666666666</v>
      </c>
      <c r="Y7">
        <f t="shared" si="23"/>
        <v>9.0909090909090912E-2</v>
      </c>
      <c r="Z7">
        <f t="shared" si="24"/>
        <v>0.18181818181818182</v>
      </c>
      <c r="AA7" t="str">
        <f t="shared" si="25"/>
        <v>O</v>
      </c>
      <c r="AD7">
        <f t="shared" si="26"/>
        <v>-0.53846153846153844</v>
      </c>
      <c r="AF7" t="str">
        <f t="shared" si="27"/>
        <v>----</v>
      </c>
      <c r="AG7" t="str">
        <f t="shared" si="28"/>
        <v>----</v>
      </c>
      <c r="AH7" t="str">
        <f t="shared" si="29"/>
        <v>----</v>
      </c>
      <c r="AI7" t="str">
        <f t="shared" si="30"/>
        <v>----</v>
      </c>
      <c r="AJ7" t="str">
        <f t="shared" si="31"/>
        <v>SatFACarb</v>
      </c>
      <c r="AK7" t="str">
        <f t="shared" si="32"/>
        <v>----</v>
      </c>
      <c r="AM7" s="4">
        <f t="shared" si="33"/>
        <v>341.18781059829558</v>
      </c>
      <c r="AN7" s="4">
        <f t="shared" si="16"/>
        <v>341</v>
      </c>
      <c r="AO7" s="4">
        <f t="shared" si="34"/>
        <v>0.18781059829558444</v>
      </c>
    </row>
    <row r="8" spans="1:41" x14ac:dyDescent="0.25">
      <c r="A8">
        <v>13</v>
      </c>
      <c r="B8">
        <v>10</v>
      </c>
      <c r="C8">
        <v>0</v>
      </c>
      <c r="D8">
        <v>10</v>
      </c>
      <c r="E8">
        <v>0</v>
      </c>
      <c r="F8">
        <v>0</v>
      </c>
      <c r="H8">
        <v>325.02011959999999</v>
      </c>
      <c r="J8">
        <v>1783353</v>
      </c>
      <c r="K8">
        <v>1671958</v>
      </c>
      <c r="L8">
        <v>1596416</v>
      </c>
      <c r="O8" t="s">
        <v>14</v>
      </c>
      <c r="P8" t="s">
        <v>14</v>
      </c>
      <c r="Q8" t="s">
        <v>14</v>
      </c>
      <c r="S8">
        <f t="shared" si="18"/>
        <v>0.76923076923076927</v>
      </c>
      <c r="T8">
        <f t="shared" si="19"/>
        <v>0.76923076923076927</v>
      </c>
      <c r="V8" s="4">
        <f t="shared" si="20"/>
        <v>325.02011957989998</v>
      </c>
      <c r="W8">
        <f t="shared" si="21"/>
        <v>9</v>
      </c>
      <c r="X8">
        <f t="shared" si="22"/>
        <v>0.69230769230769229</v>
      </c>
      <c r="Y8">
        <f t="shared" si="23"/>
        <v>0.9</v>
      </c>
      <c r="Z8">
        <f t="shared" si="24"/>
        <v>0.9</v>
      </c>
      <c r="AA8" t="str">
        <f t="shared" si="25"/>
        <v>O</v>
      </c>
      <c r="AD8">
        <f t="shared" si="26"/>
        <v>0.5</v>
      </c>
      <c r="AF8" t="str">
        <f t="shared" si="27"/>
        <v>----</v>
      </c>
      <c r="AG8" t="str">
        <f t="shared" si="28"/>
        <v>----</v>
      </c>
      <c r="AH8" t="str">
        <f t="shared" si="29"/>
        <v>HUnSatLig</v>
      </c>
      <c r="AI8" t="str">
        <f t="shared" si="30"/>
        <v>----</v>
      </c>
      <c r="AJ8" t="str">
        <f t="shared" si="31"/>
        <v>----</v>
      </c>
      <c r="AK8" t="str">
        <f t="shared" si="32"/>
        <v>----</v>
      </c>
      <c r="AM8" s="4">
        <f t="shared" si="33"/>
        <v>325.09527569681785</v>
      </c>
      <c r="AN8" s="4">
        <f t="shared" si="16"/>
        <v>325</v>
      </c>
      <c r="AO8" s="4">
        <f t="shared" si="34"/>
        <v>9.527569681785053E-2</v>
      </c>
    </row>
    <row r="9" spans="1:41" x14ac:dyDescent="0.25">
      <c r="A9">
        <v>13</v>
      </c>
      <c r="B9">
        <v>12</v>
      </c>
      <c r="C9">
        <v>0</v>
      </c>
      <c r="D9">
        <v>10</v>
      </c>
      <c r="E9">
        <v>0</v>
      </c>
      <c r="F9">
        <v>0</v>
      </c>
      <c r="H9">
        <v>327.03576959999998</v>
      </c>
      <c r="J9">
        <v>1932976</v>
      </c>
      <c r="K9">
        <v>1799834</v>
      </c>
      <c r="L9">
        <v>1869983</v>
      </c>
      <c r="O9" t="s">
        <v>14</v>
      </c>
      <c r="P9" t="s">
        <v>14</v>
      </c>
      <c r="Q9" t="s">
        <v>14</v>
      </c>
      <c r="S9">
        <f t="shared" si="18"/>
        <v>0.92307692307692313</v>
      </c>
      <c r="T9">
        <f t="shared" si="19"/>
        <v>0.76923076923076927</v>
      </c>
      <c r="V9" s="4">
        <f t="shared" si="20"/>
        <v>327.03576957989998</v>
      </c>
      <c r="W9">
        <f t="shared" si="21"/>
        <v>8</v>
      </c>
      <c r="X9">
        <f t="shared" si="22"/>
        <v>0.61538461538461542</v>
      </c>
      <c r="Y9">
        <f t="shared" si="23"/>
        <v>0.66666666666666663</v>
      </c>
      <c r="Z9">
        <f t="shared" si="24"/>
        <v>0.8</v>
      </c>
      <c r="AA9" t="str">
        <f t="shared" si="25"/>
        <v>CRAM</v>
      </c>
      <c r="AD9">
        <f t="shared" si="26"/>
        <v>0.375</v>
      </c>
      <c r="AF9" t="str">
        <f t="shared" si="27"/>
        <v>----</v>
      </c>
      <c r="AG9" t="str">
        <f t="shared" si="28"/>
        <v>----</v>
      </c>
      <c r="AH9" t="str">
        <f t="shared" si="29"/>
        <v>HUnSatLig</v>
      </c>
      <c r="AI9" t="str">
        <f t="shared" si="30"/>
        <v>----</v>
      </c>
      <c r="AJ9" t="str">
        <f t="shared" si="31"/>
        <v>----</v>
      </c>
      <c r="AK9" t="str">
        <f t="shared" si="32"/>
        <v>----</v>
      </c>
      <c r="AM9" s="4">
        <f t="shared" si="33"/>
        <v>327.11139178620107</v>
      </c>
      <c r="AN9" s="4">
        <f t="shared" si="16"/>
        <v>327</v>
      </c>
      <c r="AO9" s="4">
        <f t="shared" si="34"/>
        <v>0.11139178620106804</v>
      </c>
    </row>
    <row r="10" spans="1:41" x14ac:dyDescent="0.25">
      <c r="A10">
        <v>13</v>
      </c>
      <c r="B10">
        <v>12</v>
      </c>
      <c r="C10">
        <v>0</v>
      </c>
      <c r="D10">
        <v>11</v>
      </c>
      <c r="E10">
        <v>0</v>
      </c>
      <c r="F10">
        <v>0</v>
      </c>
      <c r="H10">
        <v>343.0306842</v>
      </c>
      <c r="J10">
        <v>1442661</v>
      </c>
      <c r="K10">
        <v>1897791</v>
      </c>
      <c r="L10">
        <v>1829210</v>
      </c>
      <c r="O10" t="s">
        <v>14</v>
      </c>
      <c r="P10" t="s">
        <v>14</v>
      </c>
      <c r="Q10" t="s">
        <v>14</v>
      </c>
      <c r="S10">
        <f t="shared" si="18"/>
        <v>0.92307692307692313</v>
      </c>
      <c r="T10">
        <f t="shared" si="19"/>
        <v>0.84615384615384615</v>
      </c>
      <c r="V10" s="4">
        <f t="shared" si="20"/>
        <v>343.03068417989999</v>
      </c>
      <c r="W10">
        <f t="shared" si="21"/>
        <v>8</v>
      </c>
      <c r="X10">
        <f t="shared" si="22"/>
        <v>0.61538461538461542</v>
      </c>
      <c r="Y10">
        <f t="shared" si="23"/>
        <v>0.66666666666666663</v>
      </c>
      <c r="Z10">
        <f t="shared" si="24"/>
        <v>0.72727272727272729</v>
      </c>
      <c r="AA10" t="str">
        <f t="shared" si="25"/>
        <v>O</v>
      </c>
      <c r="AD10">
        <f t="shared" si="26"/>
        <v>0.33333333333333331</v>
      </c>
      <c r="AF10" t="str">
        <f t="shared" si="27"/>
        <v>----</v>
      </c>
      <c r="AG10" t="str">
        <f t="shared" si="28"/>
        <v>----</v>
      </c>
      <c r="AH10" t="str">
        <f t="shared" si="29"/>
        <v>HUnSatLig</v>
      </c>
      <c r="AI10" t="str">
        <f t="shared" si="30"/>
        <v>----</v>
      </c>
      <c r="AJ10" t="str">
        <f t="shared" si="31"/>
        <v>----</v>
      </c>
      <c r="AK10" t="str">
        <f t="shared" si="32"/>
        <v>----</v>
      </c>
      <c r="AM10" s="4">
        <f t="shared" si="33"/>
        <v>343.11000497468638</v>
      </c>
      <c r="AN10" s="4">
        <f t="shared" si="16"/>
        <v>343</v>
      </c>
      <c r="AO10" s="4">
        <f t="shared" si="34"/>
        <v>0.11000497468637604</v>
      </c>
    </row>
    <row r="11" spans="1:41" x14ac:dyDescent="0.25">
      <c r="A11">
        <v>13</v>
      </c>
      <c r="B11">
        <v>14</v>
      </c>
      <c r="C11">
        <v>0</v>
      </c>
      <c r="D11">
        <v>9</v>
      </c>
      <c r="E11">
        <v>0</v>
      </c>
      <c r="F11">
        <v>0</v>
      </c>
      <c r="H11">
        <v>313.05650500000002</v>
      </c>
      <c r="J11">
        <v>1607667</v>
      </c>
      <c r="K11">
        <v>2094316</v>
      </c>
      <c r="L11">
        <v>1556569</v>
      </c>
      <c r="O11" t="s">
        <v>14</v>
      </c>
      <c r="P11" t="s">
        <v>14</v>
      </c>
      <c r="Q11" t="s">
        <v>14</v>
      </c>
      <c r="S11">
        <f t="shared" si="18"/>
        <v>1.0769230769230769</v>
      </c>
      <c r="T11">
        <f t="shared" si="19"/>
        <v>0.69230769230769229</v>
      </c>
      <c r="V11" s="4">
        <f t="shared" si="20"/>
        <v>313.05650497990001</v>
      </c>
      <c r="W11">
        <f t="shared" si="21"/>
        <v>7</v>
      </c>
      <c r="X11">
        <f t="shared" si="22"/>
        <v>0.53846153846153844</v>
      </c>
      <c r="Y11">
        <f t="shared" si="23"/>
        <v>0.5</v>
      </c>
      <c r="Z11">
        <f t="shared" si="24"/>
        <v>0.77777777777777779</v>
      </c>
      <c r="AA11" t="str">
        <f t="shared" si="25"/>
        <v>CRAM</v>
      </c>
      <c r="AD11">
        <f t="shared" si="26"/>
        <v>0.29411764705882354</v>
      </c>
      <c r="AF11" t="str">
        <f t="shared" si="27"/>
        <v>----</v>
      </c>
      <c r="AG11" t="str">
        <f t="shared" si="28"/>
        <v>----</v>
      </c>
      <c r="AH11" t="str">
        <f t="shared" si="29"/>
        <v>HUnSatLig</v>
      </c>
      <c r="AI11" t="str">
        <f t="shared" si="30"/>
        <v>----</v>
      </c>
      <c r="AJ11" t="str">
        <f t="shared" si="31"/>
        <v>----</v>
      </c>
      <c r="AK11" t="str">
        <f t="shared" si="32"/>
        <v>----</v>
      </c>
      <c r="AM11" s="4">
        <f t="shared" si="33"/>
        <v>313.12889468709898</v>
      </c>
      <c r="AN11" s="4">
        <f t="shared" si="16"/>
        <v>313</v>
      </c>
      <c r="AO11" s="4">
        <f t="shared" si="34"/>
        <v>0.12889468709897756</v>
      </c>
    </row>
    <row r="12" spans="1:41" x14ac:dyDescent="0.25">
      <c r="A12">
        <v>13</v>
      </c>
      <c r="B12">
        <v>14</v>
      </c>
      <c r="C12">
        <v>0</v>
      </c>
      <c r="D12">
        <v>10</v>
      </c>
      <c r="E12">
        <v>0</v>
      </c>
      <c r="F12">
        <v>0</v>
      </c>
      <c r="H12">
        <v>329.05141959999997</v>
      </c>
      <c r="J12">
        <v>2126907</v>
      </c>
      <c r="K12">
        <v>2135593</v>
      </c>
      <c r="L12">
        <v>2135628</v>
      </c>
      <c r="O12" t="s">
        <v>14</v>
      </c>
      <c r="P12" t="s">
        <v>14</v>
      </c>
      <c r="Q12" t="s">
        <v>14</v>
      </c>
      <c r="S12">
        <f t="shared" si="18"/>
        <v>1.0769230769230769</v>
      </c>
      <c r="T12">
        <f t="shared" si="19"/>
        <v>0.76923076923076927</v>
      </c>
      <c r="V12" s="4">
        <f t="shared" si="20"/>
        <v>329.05141957989997</v>
      </c>
      <c r="W12">
        <f t="shared" si="21"/>
        <v>7</v>
      </c>
      <c r="X12">
        <f t="shared" si="22"/>
        <v>0.53846153846153844</v>
      </c>
      <c r="Y12">
        <f t="shared" si="23"/>
        <v>0.5</v>
      </c>
      <c r="Z12">
        <f t="shared" si="24"/>
        <v>0.7</v>
      </c>
      <c r="AA12" t="str">
        <f t="shared" si="25"/>
        <v>O</v>
      </c>
      <c r="AD12">
        <f t="shared" si="26"/>
        <v>0.25</v>
      </c>
      <c r="AF12" t="str">
        <f t="shared" si="27"/>
        <v>----</v>
      </c>
      <c r="AG12" t="str">
        <f t="shared" si="28"/>
        <v>----</v>
      </c>
      <c r="AH12" t="str">
        <f t="shared" si="29"/>
        <v>HUnSatLig</v>
      </c>
      <c r="AI12" t="str">
        <f t="shared" si="30"/>
        <v>----</v>
      </c>
      <c r="AJ12" t="str">
        <f t="shared" si="31"/>
        <v>----</v>
      </c>
      <c r="AK12" t="str">
        <f t="shared" si="32"/>
        <v>----</v>
      </c>
      <c r="AM12" s="4">
        <f t="shared" si="33"/>
        <v>329.12750787558423</v>
      </c>
      <c r="AN12" s="4">
        <f t="shared" si="16"/>
        <v>329</v>
      </c>
      <c r="AO12" s="4">
        <f t="shared" si="34"/>
        <v>0.12750787558422871</v>
      </c>
    </row>
    <row r="13" spans="1:41" x14ac:dyDescent="0.25">
      <c r="A13">
        <v>13</v>
      </c>
      <c r="B13">
        <v>16</v>
      </c>
      <c r="C13">
        <v>0</v>
      </c>
      <c r="D13">
        <v>9</v>
      </c>
      <c r="E13">
        <v>0</v>
      </c>
      <c r="F13">
        <v>0</v>
      </c>
      <c r="H13">
        <v>315.07215500000001</v>
      </c>
      <c r="J13">
        <v>8896774</v>
      </c>
      <c r="K13">
        <v>9570611</v>
      </c>
      <c r="L13">
        <v>9098673</v>
      </c>
      <c r="O13">
        <v>1668141</v>
      </c>
      <c r="P13">
        <v>1867198</v>
      </c>
      <c r="Q13">
        <v>2322128</v>
      </c>
      <c r="S13">
        <f t="shared" si="18"/>
        <v>1.2307692307692308</v>
      </c>
      <c r="T13">
        <f t="shared" si="19"/>
        <v>0.69230769230769229</v>
      </c>
      <c r="V13" s="4">
        <f t="shared" si="20"/>
        <v>315.07215497990001</v>
      </c>
      <c r="W13">
        <f t="shared" si="21"/>
        <v>6</v>
      </c>
      <c r="X13">
        <f t="shared" si="22"/>
        <v>0.46153846153846156</v>
      </c>
      <c r="Y13">
        <f t="shared" si="23"/>
        <v>0.375</v>
      </c>
      <c r="Z13">
        <f t="shared" si="24"/>
        <v>0.66666666666666663</v>
      </c>
      <c r="AA13" t="str">
        <f t="shared" si="25"/>
        <v>O</v>
      </c>
      <c r="AD13">
        <f t="shared" si="26"/>
        <v>0.17647058823529413</v>
      </c>
      <c r="AF13" t="str">
        <f t="shared" si="27"/>
        <v>----</v>
      </c>
      <c r="AG13" t="str">
        <f t="shared" si="28"/>
        <v>----</v>
      </c>
      <c r="AH13" t="str">
        <f t="shared" si="29"/>
        <v>HUnSatLig</v>
      </c>
      <c r="AI13" t="str">
        <f t="shared" si="30"/>
        <v>----</v>
      </c>
      <c r="AJ13" t="str">
        <f t="shared" si="31"/>
        <v>----</v>
      </c>
      <c r="AK13" t="str">
        <f t="shared" si="32"/>
        <v>----</v>
      </c>
      <c r="AM13" s="4">
        <f t="shared" si="33"/>
        <v>315.1450107764822</v>
      </c>
      <c r="AN13" s="4">
        <f t="shared" si="16"/>
        <v>315</v>
      </c>
      <c r="AO13" s="4">
        <f t="shared" si="34"/>
        <v>0.14501077648219507</v>
      </c>
    </row>
    <row r="14" spans="1:41" x14ac:dyDescent="0.25">
      <c r="A14">
        <v>13</v>
      </c>
      <c r="B14">
        <v>16</v>
      </c>
      <c r="C14">
        <v>0</v>
      </c>
      <c r="D14">
        <v>10</v>
      </c>
      <c r="E14">
        <v>0</v>
      </c>
      <c r="F14">
        <v>0</v>
      </c>
      <c r="H14">
        <v>331.06706960000002</v>
      </c>
      <c r="J14">
        <v>2823130</v>
      </c>
      <c r="K14">
        <v>3245252</v>
      </c>
      <c r="L14">
        <v>3575301</v>
      </c>
      <c r="O14" t="s">
        <v>14</v>
      </c>
      <c r="P14" t="s">
        <v>14</v>
      </c>
      <c r="Q14" t="s">
        <v>14</v>
      </c>
      <c r="S14">
        <f t="shared" si="18"/>
        <v>1.2307692307692308</v>
      </c>
      <c r="T14">
        <f t="shared" si="19"/>
        <v>0.76923076923076927</v>
      </c>
      <c r="V14" s="4">
        <f t="shared" si="20"/>
        <v>331.06706957989996</v>
      </c>
      <c r="W14">
        <f t="shared" si="21"/>
        <v>6</v>
      </c>
      <c r="X14">
        <f t="shared" si="22"/>
        <v>0.46153846153846156</v>
      </c>
      <c r="Y14">
        <f t="shared" si="23"/>
        <v>0.375</v>
      </c>
      <c r="Z14">
        <f t="shared" si="24"/>
        <v>0.6</v>
      </c>
      <c r="AA14" t="str">
        <f t="shared" si="25"/>
        <v>O</v>
      </c>
      <c r="AD14">
        <f t="shared" si="26"/>
        <v>0.125</v>
      </c>
      <c r="AF14" t="str">
        <f t="shared" si="27"/>
        <v>----</v>
      </c>
      <c r="AG14" t="str">
        <f t="shared" si="28"/>
        <v>----</v>
      </c>
      <c r="AH14" t="str">
        <f t="shared" si="29"/>
        <v>HUnSatLig</v>
      </c>
      <c r="AI14" t="str">
        <f t="shared" si="30"/>
        <v>----</v>
      </c>
      <c r="AJ14" t="str">
        <f t="shared" si="31"/>
        <v>----</v>
      </c>
      <c r="AK14" t="str">
        <f t="shared" si="32"/>
        <v>----</v>
      </c>
      <c r="AM14" s="4">
        <f t="shared" si="33"/>
        <v>331.14362396496745</v>
      </c>
      <c r="AN14" s="4">
        <f t="shared" si="16"/>
        <v>331</v>
      </c>
      <c r="AO14" s="4">
        <f t="shared" si="34"/>
        <v>0.14362396496744623</v>
      </c>
    </row>
    <row r="15" spans="1:41" x14ac:dyDescent="0.25">
      <c r="A15">
        <v>13</v>
      </c>
      <c r="B15">
        <v>18</v>
      </c>
      <c r="C15">
        <v>0</v>
      </c>
      <c r="D15">
        <v>12</v>
      </c>
      <c r="E15">
        <v>0</v>
      </c>
      <c r="F15">
        <v>0</v>
      </c>
      <c r="H15">
        <v>365.07254879999999</v>
      </c>
      <c r="J15">
        <v>1697077</v>
      </c>
      <c r="K15">
        <v>2014831</v>
      </c>
      <c r="L15">
        <v>1621889</v>
      </c>
      <c r="O15">
        <v>6186076</v>
      </c>
      <c r="P15">
        <v>5545505</v>
      </c>
      <c r="Q15">
        <v>5594937</v>
      </c>
      <c r="S15">
        <f t="shared" si="18"/>
        <v>1.3846153846153846</v>
      </c>
      <c r="T15">
        <f t="shared" si="19"/>
        <v>0.92307692307692313</v>
      </c>
      <c r="V15" s="4">
        <f t="shared" si="20"/>
        <v>365.07254877989999</v>
      </c>
      <c r="W15">
        <f t="shared" si="21"/>
        <v>5</v>
      </c>
      <c r="X15">
        <f t="shared" si="22"/>
        <v>0.38461538461538464</v>
      </c>
      <c r="Y15">
        <f t="shared" si="23"/>
        <v>0.27777777777777779</v>
      </c>
      <c r="Z15">
        <f t="shared" si="24"/>
        <v>0.41666666666666669</v>
      </c>
      <c r="AA15" t="str">
        <f t="shared" si="25"/>
        <v>O</v>
      </c>
      <c r="AD15">
        <f t="shared" si="26"/>
        <v>-0.14285714285714285</v>
      </c>
      <c r="AF15" t="str">
        <f t="shared" si="27"/>
        <v>----</v>
      </c>
      <c r="AG15" t="str">
        <f t="shared" si="28"/>
        <v>----</v>
      </c>
      <c r="AH15" t="str">
        <f t="shared" si="29"/>
        <v>HUnSatLig</v>
      </c>
      <c r="AI15" t="str">
        <f t="shared" si="30"/>
        <v>----</v>
      </c>
      <c r="AJ15" t="str">
        <f t="shared" si="31"/>
        <v>----</v>
      </c>
      <c r="AK15" t="str">
        <f t="shared" si="32"/>
        <v>----</v>
      </c>
      <c r="AM15" s="4">
        <f t="shared" si="33"/>
        <v>365.15696643132128</v>
      </c>
      <c r="AN15" s="4">
        <f t="shared" si="16"/>
        <v>365</v>
      </c>
      <c r="AO15" s="4">
        <f t="shared" si="34"/>
        <v>0.15696643132127974</v>
      </c>
    </row>
    <row r="16" spans="1:41" x14ac:dyDescent="0.25">
      <c r="A16">
        <v>13</v>
      </c>
      <c r="B16">
        <v>20</v>
      </c>
      <c r="C16">
        <v>0</v>
      </c>
      <c r="D16">
        <v>13</v>
      </c>
      <c r="E16">
        <v>0</v>
      </c>
      <c r="F16">
        <v>0</v>
      </c>
      <c r="H16">
        <v>383.0831134</v>
      </c>
      <c r="J16" t="s">
        <v>14</v>
      </c>
      <c r="K16" t="s">
        <v>14</v>
      </c>
      <c r="L16" t="s">
        <v>14</v>
      </c>
      <c r="O16">
        <v>2436696</v>
      </c>
      <c r="P16">
        <v>2120170</v>
      </c>
      <c r="Q16">
        <v>2177551</v>
      </c>
      <c r="S16">
        <f t="shared" si="18"/>
        <v>1.5384615384615385</v>
      </c>
      <c r="T16">
        <f t="shared" si="19"/>
        <v>1</v>
      </c>
      <c r="V16" s="4">
        <f t="shared" si="20"/>
        <v>383.0831133799</v>
      </c>
      <c r="W16">
        <f t="shared" si="21"/>
        <v>4</v>
      </c>
      <c r="X16">
        <f t="shared" si="22"/>
        <v>0.30769230769230771</v>
      </c>
      <c r="Y16">
        <f t="shared" si="23"/>
        <v>0.2</v>
      </c>
      <c r="Z16">
        <f t="shared" si="24"/>
        <v>0.30769230769230771</v>
      </c>
      <c r="AA16" t="str">
        <f t="shared" si="25"/>
        <v>O</v>
      </c>
      <c r="AD16">
        <f t="shared" si="26"/>
        <v>-0.38461538461538464</v>
      </c>
      <c r="AF16" t="str">
        <f t="shared" si="27"/>
        <v>----</v>
      </c>
      <c r="AG16" t="str">
        <f t="shared" si="28"/>
        <v>----</v>
      </c>
      <c r="AH16" t="str">
        <f t="shared" si="29"/>
        <v>----</v>
      </c>
      <c r="AI16" t="str">
        <f t="shared" si="30"/>
        <v>----</v>
      </c>
      <c r="AJ16" t="str">
        <f t="shared" si="31"/>
        <v>SatFACarb</v>
      </c>
      <c r="AK16" t="str">
        <f t="shared" si="32"/>
        <v>----</v>
      </c>
      <c r="AM16" s="4">
        <f t="shared" si="33"/>
        <v>383.17169570918981</v>
      </c>
      <c r="AN16" s="4">
        <f t="shared" si="16"/>
        <v>383</v>
      </c>
      <c r="AO16" s="4">
        <f t="shared" si="34"/>
        <v>0.17169570918980526</v>
      </c>
    </row>
    <row r="17" spans="1:41" x14ac:dyDescent="0.25">
      <c r="A17">
        <v>13</v>
      </c>
      <c r="B17">
        <v>20</v>
      </c>
      <c r="C17">
        <v>2</v>
      </c>
      <c r="D17">
        <v>7</v>
      </c>
      <c r="E17">
        <v>0</v>
      </c>
      <c r="F17">
        <v>0</v>
      </c>
      <c r="H17">
        <v>315.11977380000002</v>
      </c>
      <c r="J17">
        <v>1555469</v>
      </c>
      <c r="K17">
        <v>1654075</v>
      </c>
      <c r="L17">
        <v>1801657</v>
      </c>
      <c r="O17" t="s">
        <v>14</v>
      </c>
      <c r="P17" t="s">
        <v>14</v>
      </c>
      <c r="Q17" t="s">
        <v>14</v>
      </c>
      <c r="S17">
        <f t="shared" si="18"/>
        <v>1.5384615384615385</v>
      </c>
      <c r="T17">
        <f t="shared" si="19"/>
        <v>0.53846153846153844</v>
      </c>
      <c r="V17" s="4">
        <f t="shared" si="20"/>
        <v>315.11977377989996</v>
      </c>
      <c r="W17">
        <f t="shared" si="21"/>
        <v>5</v>
      </c>
      <c r="X17">
        <f t="shared" si="22"/>
        <v>0.38461538461538464</v>
      </c>
      <c r="Y17">
        <f t="shared" si="23"/>
        <v>0.25</v>
      </c>
      <c r="Z17">
        <f t="shared" si="24"/>
        <v>0.7142857142857143</v>
      </c>
      <c r="AA17" t="str">
        <f t="shared" si="25"/>
        <v>O</v>
      </c>
      <c r="AD17">
        <f t="shared" si="26"/>
        <v>6.6666666666666666E-2</v>
      </c>
      <c r="AF17" t="str">
        <f t="shared" si="27"/>
        <v>----</v>
      </c>
      <c r="AG17" t="str">
        <f t="shared" si="28"/>
        <v>----</v>
      </c>
      <c r="AH17" t="str">
        <f t="shared" si="29"/>
        <v>----</v>
      </c>
      <c r="AI17" t="str">
        <f t="shared" si="30"/>
        <v>----</v>
      </c>
      <c r="AJ17" t="str">
        <f t="shared" si="31"/>
        <v>----</v>
      </c>
      <c r="AK17" t="str">
        <f t="shared" si="32"/>
        <v>Alipat+N</v>
      </c>
      <c r="AM17" s="4">
        <f t="shared" si="33"/>
        <v>315.19264058762849</v>
      </c>
      <c r="AN17" s="4">
        <f t="shared" si="16"/>
        <v>315</v>
      </c>
      <c r="AO17" s="4">
        <f t="shared" si="34"/>
        <v>0.1926405876284889</v>
      </c>
    </row>
    <row r="18" spans="1:41" x14ac:dyDescent="0.25">
      <c r="A18">
        <v>13</v>
      </c>
      <c r="B18">
        <v>21</v>
      </c>
      <c r="C18">
        <v>3</v>
      </c>
      <c r="D18">
        <v>6</v>
      </c>
      <c r="E18">
        <v>0</v>
      </c>
      <c r="F18">
        <v>0</v>
      </c>
      <c r="H18">
        <v>314.1357582</v>
      </c>
      <c r="J18" t="s">
        <v>14</v>
      </c>
      <c r="K18" t="s">
        <v>14</v>
      </c>
      <c r="L18" t="s">
        <v>14</v>
      </c>
      <c r="O18">
        <v>2192510</v>
      </c>
      <c r="P18">
        <v>2257697</v>
      </c>
      <c r="Q18">
        <v>1688612</v>
      </c>
      <c r="S18">
        <f t="shared" si="18"/>
        <v>1.6153846153846154</v>
      </c>
      <c r="T18">
        <f t="shared" si="19"/>
        <v>0.46153846153846156</v>
      </c>
      <c r="V18" s="4">
        <f t="shared" si="20"/>
        <v>314.13575817989999</v>
      </c>
      <c r="W18">
        <f t="shared" si="21"/>
        <v>5</v>
      </c>
      <c r="X18">
        <f t="shared" si="22"/>
        <v>0.38461538461538464</v>
      </c>
      <c r="Y18">
        <f t="shared" si="23"/>
        <v>0.23809523809523808</v>
      </c>
      <c r="Z18">
        <f t="shared" si="24"/>
        <v>0.83333333333333337</v>
      </c>
      <c r="AA18" t="str">
        <f t="shared" si="25"/>
        <v>CRAM</v>
      </c>
      <c r="AD18">
        <f t="shared" si="26"/>
        <v>7.1428571428571425E-2</v>
      </c>
      <c r="AF18" t="str">
        <f t="shared" si="27"/>
        <v>----</v>
      </c>
      <c r="AG18" t="str">
        <f t="shared" si="28"/>
        <v>----</v>
      </c>
      <c r="AH18" t="str">
        <f t="shared" si="29"/>
        <v>----</v>
      </c>
      <c r="AI18" t="str">
        <f t="shared" si="30"/>
        <v>----</v>
      </c>
      <c r="AJ18" t="str">
        <f t="shared" si="31"/>
        <v>----</v>
      </c>
      <c r="AK18" t="str">
        <f t="shared" si="32"/>
        <v>Alipat+N</v>
      </c>
      <c r="AM18" s="4">
        <f t="shared" si="33"/>
        <v>314.20839744851008</v>
      </c>
      <c r="AN18" s="4">
        <f t="shared" si="16"/>
        <v>314</v>
      </c>
      <c r="AO18" s="4">
        <f t="shared" si="34"/>
        <v>0.2083974485100839</v>
      </c>
    </row>
    <row r="19" spans="1:41" x14ac:dyDescent="0.25">
      <c r="A19">
        <v>13</v>
      </c>
      <c r="B19">
        <v>21</v>
      </c>
      <c r="C19">
        <v>5</v>
      </c>
      <c r="D19">
        <v>9</v>
      </c>
      <c r="E19">
        <v>0</v>
      </c>
      <c r="F19">
        <v>0</v>
      </c>
      <c r="H19">
        <v>390.12664999999998</v>
      </c>
      <c r="J19" t="s">
        <v>14</v>
      </c>
      <c r="K19" t="s">
        <v>14</v>
      </c>
      <c r="L19" t="s">
        <v>14</v>
      </c>
      <c r="O19">
        <v>3001008</v>
      </c>
      <c r="P19">
        <v>2494563</v>
      </c>
      <c r="Q19">
        <v>2507217</v>
      </c>
      <c r="S19">
        <f t="shared" si="18"/>
        <v>1.6153846153846154</v>
      </c>
      <c r="T19">
        <f t="shared" si="19"/>
        <v>0.69230769230769229</v>
      </c>
      <c r="V19" s="4">
        <f t="shared" si="20"/>
        <v>390.12664997990004</v>
      </c>
      <c r="W19">
        <f t="shared" si="21"/>
        <v>6</v>
      </c>
      <c r="X19">
        <f t="shared" si="22"/>
        <v>0.46153846153846156</v>
      </c>
      <c r="Y19">
        <f t="shared" si="23"/>
        <v>0.2857142857142857</v>
      </c>
      <c r="Z19">
        <f t="shared" si="24"/>
        <v>0.66666666666666663</v>
      </c>
      <c r="AA19" t="str">
        <f t="shared" si="25"/>
        <v>O</v>
      </c>
      <c r="AD19">
        <f t="shared" si="26"/>
        <v>-0.2857142857142857</v>
      </c>
      <c r="AF19" t="str">
        <f t="shared" si="27"/>
        <v>----</v>
      </c>
      <c r="AG19" t="str">
        <f t="shared" si="28"/>
        <v>----</v>
      </c>
      <c r="AH19" t="str">
        <f t="shared" si="29"/>
        <v>----</v>
      </c>
      <c r="AI19" t="str">
        <f t="shared" si="30"/>
        <v>----</v>
      </c>
      <c r="AJ19" t="str">
        <f t="shared" si="31"/>
        <v>SatFACarb</v>
      </c>
      <c r="AK19" t="str">
        <f t="shared" si="32"/>
        <v>----</v>
      </c>
      <c r="AM19" s="4">
        <f t="shared" si="33"/>
        <v>390.21686102331654</v>
      </c>
      <c r="AN19" s="4">
        <f t="shared" si="16"/>
        <v>390</v>
      </c>
      <c r="AO19" s="4">
        <f t="shared" si="34"/>
        <v>0.21686102331653956</v>
      </c>
    </row>
    <row r="20" spans="1:41" x14ac:dyDescent="0.25">
      <c r="A20">
        <v>13</v>
      </c>
      <c r="B20">
        <v>22</v>
      </c>
      <c r="C20">
        <v>0</v>
      </c>
      <c r="D20">
        <v>11</v>
      </c>
      <c r="E20">
        <v>0</v>
      </c>
      <c r="F20">
        <v>0</v>
      </c>
      <c r="H20">
        <v>353.10893420000002</v>
      </c>
      <c r="J20">
        <v>2170870</v>
      </c>
      <c r="K20">
        <v>2153068</v>
      </c>
      <c r="L20">
        <v>2039910</v>
      </c>
      <c r="O20" t="s">
        <v>14</v>
      </c>
      <c r="P20" t="s">
        <v>14</v>
      </c>
      <c r="Q20" t="s">
        <v>14</v>
      </c>
      <c r="S20">
        <f t="shared" si="18"/>
        <v>1.6923076923076923</v>
      </c>
      <c r="T20">
        <f t="shared" si="19"/>
        <v>0.84615384615384615</v>
      </c>
      <c r="V20" s="4">
        <f t="shared" si="20"/>
        <v>353.10893417990002</v>
      </c>
      <c r="W20">
        <f t="shared" si="21"/>
        <v>3</v>
      </c>
      <c r="X20">
        <f t="shared" si="22"/>
        <v>0.23076923076923078</v>
      </c>
      <c r="Y20">
        <f t="shared" si="23"/>
        <v>0.13636363636363635</v>
      </c>
      <c r="Z20">
        <f t="shared" si="24"/>
        <v>0.27272727272727271</v>
      </c>
      <c r="AA20" t="str">
        <f t="shared" si="25"/>
        <v>O</v>
      </c>
      <c r="AD20">
        <f t="shared" si="26"/>
        <v>-0.33333333333333331</v>
      </c>
      <c r="AF20" t="str">
        <f t="shared" si="27"/>
        <v>----</v>
      </c>
      <c r="AG20" t="str">
        <f t="shared" si="28"/>
        <v>----</v>
      </c>
      <c r="AH20" t="str">
        <f t="shared" si="29"/>
        <v>----</v>
      </c>
      <c r="AI20" t="str">
        <f t="shared" si="30"/>
        <v>----</v>
      </c>
      <c r="AJ20" t="str">
        <f t="shared" si="31"/>
        <v>SatFACarb</v>
      </c>
      <c r="AK20" t="str">
        <f t="shared" si="32"/>
        <v>----</v>
      </c>
      <c r="AM20" s="4">
        <f t="shared" si="33"/>
        <v>353.19058542160246</v>
      </c>
      <c r="AN20" s="4">
        <f t="shared" si="16"/>
        <v>353</v>
      </c>
      <c r="AO20" s="4">
        <f t="shared" si="34"/>
        <v>0.19058542160246361</v>
      </c>
    </row>
    <row r="21" spans="1:41" x14ac:dyDescent="0.25">
      <c r="A21">
        <v>13</v>
      </c>
      <c r="B21">
        <v>22</v>
      </c>
      <c r="C21">
        <v>0</v>
      </c>
      <c r="D21">
        <v>12</v>
      </c>
      <c r="E21">
        <v>0</v>
      </c>
      <c r="F21">
        <v>0</v>
      </c>
      <c r="H21">
        <v>369.10384879999998</v>
      </c>
      <c r="J21">
        <v>2144049</v>
      </c>
      <c r="K21">
        <v>1776339</v>
      </c>
      <c r="L21">
        <v>1951294</v>
      </c>
      <c r="O21" t="s">
        <v>14</v>
      </c>
      <c r="P21" t="s">
        <v>14</v>
      </c>
      <c r="Q21" t="s">
        <v>14</v>
      </c>
      <c r="S21">
        <f t="shared" si="18"/>
        <v>1.6923076923076923</v>
      </c>
      <c r="T21">
        <f t="shared" si="19"/>
        <v>0.92307692307692313</v>
      </c>
      <c r="V21" s="4">
        <f t="shared" si="20"/>
        <v>369.10384877989998</v>
      </c>
      <c r="W21">
        <f t="shared" si="21"/>
        <v>3</v>
      </c>
      <c r="X21">
        <f t="shared" si="22"/>
        <v>0.23076923076923078</v>
      </c>
      <c r="Y21">
        <f t="shared" si="23"/>
        <v>0.13636363636363635</v>
      </c>
      <c r="Z21">
        <f t="shared" si="24"/>
        <v>0.25</v>
      </c>
      <c r="AA21" t="str">
        <f t="shared" si="25"/>
        <v>O</v>
      </c>
      <c r="AD21">
        <f t="shared" si="26"/>
        <v>-0.42857142857142855</v>
      </c>
      <c r="AF21" t="str">
        <f t="shared" si="27"/>
        <v>----</v>
      </c>
      <c r="AG21" t="str">
        <f t="shared" si="28"/>
        <v>----</v>
      </c>
      <c r="AH21" t="str">
        <f t="shared" si="29"/>
        <v>----</v>
      </c>
      <c r="AI21" t="str">
        <f t="shared" si="30"/>
        <v>----</v>
      </c>
      <c r="AJ21" t="str">
        <f t="shared" si="31"/>
        <v>SatFACarb</v>
      </c>
      <c r="AK21" t="str">
        <f t="shared" si="32"/>
        <v>----</v>
      </c>
      <c r="AM21" s="4">
        <f t="shared" si="33"/>
        <v>369.18919861008771</v>
      </c>
      <c r="AN21" s="4">
        <f t="shared" si="16"/>
        <v>369</v>
      </c>
      <c r="AO21" s="4">
        <f t="shared" si="34"/>
        <v>0.18919861008771477</v>
      </c>
    </row>
    <row r="22" spans="1:41" x14ac:dyDescent="0.25">
      <c r="A22">
        <v>13</v>
      </c>
      <c r="B22">
        <v>23</v>
      </c>
      <c r="C22">
        <v>3</v>
      </c>
      <c r="D22">
        <v>6</v>
      </c>
      <c r="E22">
        <v>0</v>
      </c>
      <c r="F22">
        <v>0</v>
      </c>
      <c r="H22">
        <v>316.15140819999999</v>
      </c>
      <c r="J22">
        <v>1382815</v>
      </c>
      <c r="K22">
        <v>1497575</v>
      </c>
      <c r="L22">
        <v>1372270</v>
      </c>
      <c r="O22" t="s">
        <v>14</v>
      </c>
      <c r="P22" t="s">
        <v>14</v>
      </c>
      <c r="Q22" t="s">
        <v>14</v>
      </c>
      <c r="S22">
        <f t="shared" si="18"/>
        <v>1.7692307692307692</v>
      </c>
      <c r="T22">
        <f t="shared" si="19"/>
        <v>0.46153846153846156</v>
      </c>
      <c r="V22" s="4">
        <f t="shared" si="20"/>
        <v>316.15140817989999</v>
      </c>
      <c r="W22">
        <f t="shared" si="21"/>
        <v>4</v>
      </c>
      <c r="X22">
        <f t="shared" si="22"/>
        <v>0.30769230769230771</v>
      </c>
      <c r="Y22">
        <f t="shared" si="23"/>
        <v>0.17391304347826086</v>
      </c>
      <c r="Z22">
        <f t="shared" si="24"/>
        <v>0.66666666666666663</v>
      </c>
      <c r="AA22" t="str">
        <f t="shared" si="25"/>
        <v>O</v>
      </c>
      <c r="AD22">
        <f t="shared" si="26"/>
        <v>-7.1428571428571425E-2</v>
      </c>
      <c r="AF22" t="str">
        <f t="shared" si="27"/>
        <v>----</v>
      </c>
      <c r="AG22" t="str">
        <f t="shared" si="28"/>
        <v>----</v>
      </c>
      <c r="AH22" t="str">
        <f t="shared" si="29"/>
        <v>----</v>
      </c>
      <c r="AI22" t="str">
        <f t="shared" si="30"/>
        <v>----</v>
      </c>
      <c r="AJ22" t="str">
        <f t="shared" si="31"/>
        <v>----</v>
      </c>
      <c r="AK22" t="str">
        <f t="shared" si="32"/>
        <v>Alipat+N</v>
      </c>
      <c r="AM22" s="4">
        <f t="shared" si="33"/>
        <v>316.2245135378933</v>
      </c>
      <c r="AN22" s="4">
        <f t="shared" si="16"/>
        <v>316</v>
      </c>
      <c r="AO22" s="4">
        <f t="shared" si="34"/>
        <v>0.22451353789330142</v>
      </c>
    </row>
    <row r="23" spans="1:41" x14ac:dyDescent="0.25">
      <c r="A23">
        <v>13</v>
      </c>
      <c r="B23">
        <v>24</v>
      </c>
      <c r="C23">
        <v>0</v>
      </c>
      <c r="D23">
        <v>8</v>
      </c>
      <c r="E23">
        <v>0</v>
      </c>
      <c r="F23">
        <v>0</v>
      </c>
      <c r="H23">
        <v>307.13984040000003</v>
      </c>
      <c r="J23">
        <v>2348052</v>
      </c>
      <c r="K23">
        <v>3020894</v>
      </c>
      <c r="L23">
        <v>2834087</v>
      </c>
      <c r="O23">
        <v>3833777</v>
      </c>
      <c r="P23">
        <v>5052873</v>
      </c>
      <c r="Q23">
        <v>4194926</v>
      </c>
      <c r="S23">
        <f t="shared" si="18"/>
        <v>1.8461538461538463</v>
      </c>
      <c r="T23">
        <f t="shared" si="19"/>
        <v>0.61538461538461542</v>
      </c>
      <c r="V23" s="4">
        <f t="shared" si="20"/>
        <v>307.13984037990002</v>
      </c>
      <c r="W23">
        <f t="shared" si="21"/>
        <v>2</v>
      </c>
      <c r="X23">
        <f t="shared" si="22"/>
        <v>0.15384615384615385</v>
      </c>
      <c r="Y23">
        <f t="shared" si="23"/>
        <v>8.3333333333333329E-2</v>
      </c>
      <c r="Z23">
        <f t="shared" si="24"/>
        <v>0.25</v>
      </c>
      <c r="AA23" t="str">
        <f t="shared" si="25"/>
        <v>O</v>
      </c>
      <c r="AD23">
        <f t="shared" si="26"/>
        <v>-0.22222222222222221</v>
      </c>
      <c r="AF23" t="str">
        <f t="shared" si="27"/>
        <v>----</v>
      </c>
      <c r="AG23" t="str">
        <f t="shared" si="28"/>
        <v>----</v>
      </c>
      <c r="AH23" t="str">
        <f t="shared" si="29"/>
        <v>----</v>
      </c>
      <c r="AI23" t="str">
        <f t="shared" si="30"/>
        <v>----</v>
      </c>
      <c r="AJ23" t="str">
        <f t="shared" si="31"/>
        <v>SatFACarb</v>
      </c>
      <c r="AK23" t="str">
        <f t="shared" si="32"/>
        <v>----</v>
      </c>
      <c r="AM23" s="4">
        <f t="shared" si="33"/>
        <v>307.21086194552976</v>
      </c>
      <c r="AN23" s="4">
        <f t="shared" si="16"/>
        <v>307</v>
      </c>
      <c r="AO23" s="4">
        <f t="shared" si="34"/>
        <v>0.21086194552975712</v>
      </c>
    </row>
    <row r="24" spans="1:41" x14ac:dyDescent="0.25">
      <c r="A24">
        <v>13</v>
      </c>
      <c r="B24">
        <v>24</v>
      </c>
      <c r="C24">
        <v>0</v>
      </c>
      <c r="D24">
        <v>9</v>
      </c>
      <c r="E24">
        <v>0</v>
      </c>
      <c r="F24">
        <v>0</v>
      </c>
      <c r="H24">
        <v>323.13475499999998</v>
      </c>
      <c r="J24" t="s">
        <v>14</v>
      </c>
      <c r="K24" t="s">
        <v>14</v>
      </c>
      <c r="L24" t="s">
        <v>14</v>
      </c>
      <c r="O24">
        <v>2872712</v>
      </c>
      <c r="P24">
        <v>2785386</v>
      </c>
      <c r="Q24">
        <v>2546176</v>
      </c>
      <c r="S24">
        <f t="shared" si="18"/>
        <v>1.8461538461538463</v>
      </c>
      <c r="T24">
        <f t="shared" si="19"/>
        <v>0.69230769230769229</v>
      </c>
      <c r="V24" s="4">
        <f t="shared" si="20"/>
        <v>323.13475497990004</v>
      </c>
      <c r="W24">
        <f t="shared" si="21"/>
        <v>2</v>
      </c>
      <c r="X24">
        <f t="shared" si="22"/>
        <v>0.15384615384615385</v>
      </c>
      <c r="Y24">
        <f t="shared" si="23"/>
        <v>8.3333333333333329E-2</v>
      </c>
      <c r="Z24">
        <f t="shared" si="24"/>
        <v>0.22222222222222221</v>
      </c>
      <c r="AA24" t="str">
        <f t="shared" si="25"/>
        <v>O</v>
      </c>
      <c r="AD24">
        <f t="shared" si="26"/>
        <v>-0.29411764705882354</v>
      </c>
      <c r="AF24" t="str">
        <f t="shared" si="27"/>
        <v>----</v>
      </c>
      <c r="AG24" t="str">
        <f t="shared" si="28"/>
        <v>----</v>
      </c>
      <c r="AH24" t="str">
        <f t="shared" si="29"/>
        <v>----</v>
      </c>
      <c r="AI24" t="str">
        <f t="shared" si="30"/>
        <v>----</v>
      </c>
      <c r="AJ24" t="str">
        <f t="shared" si="31"/>
        <v>SatFACarb</v>
      </c>
      <c r="AK24" t="str">
        <f t="shared" si="32"/>
        <v>----</v>
      </c>
      <c r="AM24" s="4">
        <f t="shared" si="33"/>
        <v>323.20947513401507</v>
      </c>
      <c r="AN24" s="4">
        <f t="shared" si="16"/>
        <v>323</v>
      </c>
      <c r="AO24" s="4">
        <f t="shared" si="34"/>
        <v>0.20947513401506512</v>
      </c>
    </row>
    <row r="25" spans="1:41" x14ac:dyDescent="0.25">
      <c r="A25">
        <v>13</v>
      </c>
      <c r="B25">
        <v>24</v>
      </c>
      <c r="C25">
        <v>0</v>
      </c>
      <c r="D25">
        <v>10</v>
      </c>
      <c r="E25">
        <v>1</v>
      </c>
      <c r="F25">
        <v>0</v>
      </c>
      <c r="H25">
        <v>371.10174030000002</v>
      </c>
      <c r="J25">
        <v>2666019</v>
      </c>
      <c r="K25">
        <v>2698488</v>
      </c>
      <c r="L25">
        <v>2717070</v>
      </c>
      <c r="O25">
        <v>6062964</v>
      </c>
      <c r="P25">
        <v>5287186</v>
      </c>
      <c r="Q25">
        <v>6590971</v>
      </c>
      <c r="S25">
        <f t="shared" si="18"/>
        <v>1.8461538461538463</v>
      </c>
      <c r="T25">
        <f t="shared" si="19"/>
        <v>0.76923076923076927</v>
      </c>
      <c r="V25" s="4">
        <f t="shared" si="20"/>
        <v>371.10174027990001</v>
      </c>
      <c r="W25">
        <f t="shared" si="21"/>
        <v>2</v>
      </c>
      <c r="X25">
        <f t="shared" si="22"/>
        <v>0.15384615384615385</v>
      </c>
      <c r="Y25">
        <f t="shared" si="23"/>
        <v>8.3333333333333329E-2</v>
      </c>
      <c r="Z25">
        <f t="shared" si="24"/>
        <v>0.2</v>
      </c>
      <c r="AA25" t="str">
        <f t="shared" si="25"/>
        <v>O</v>
      </c>
      <c r="AD25">
        <f t="shared" si="26"/>
        <v>-0.5714285714285714</v>
      </c>
      <c r="AF25" t="str">
        <f t="shared" si="27"/>
        <v>----</v>
      </c>
      <c r="AG25" t="str">
        <f t="shared" si="28"/>
        <v>----</v>
      </c>
      <c r="AH25" t="str">
        <f t="shared" si="29"/>
        <v>----</v>
      </c>
      <c r="AI25" t="str">
        <f t="shared" si="30"/>
        <v>----</v>
      </c>
      <c r="AJ25" t="str">
        <f t="shared" si="31"/>
        <v>SatFACarb</v>
      </c>
      <c r="AK25" t="str">
        <f t="shared" si="32"/>
        <v>----</v>
      </c>
      <c r="AM25" s="4">
        <f t="shared" si="33"/>
        <v>371.18755209307932</v>
      </c>
      <c r="AN25" s="4">
        <f t="shared" si="16"/>
        <v>371</v>
      </c>
      <c r="AO25" s="4">
        <f t="shared" si="34"/>
        <v>0.18755209307931864</v>
      </c>
    </row>
    <row r="26" spans="1:41" x14ac:dyDescent="0.25">
      <c r="A26">
        <v>13</v>
      </c>
      <c r="B26">
        <v>24</v>
      </c>
      <c r="C26">
        <v>0</v>
      </c>
      <c r="D26">
        <v>12</v>
      </c>
      <c r="E26">
        <v>1</v>
      </c>
      <c r="F26">
        <v>0</v>
      </c>
      <c r="H26">
        <v>403.09156949999999</v>
      </c>
      <c r="J26" t="s">
        <v>14</v>
      </c>
      <c r="K26" t="s">
        <v>14</v>
      </c>
      <c r="L26" t="s">
        <v>14</v>
      </c>
      <c r="O26">
        <v>2270919</v>
      </c>
      <c r="P26">
        <v>3085059</v>
      </c>
      <c r="Q26">
        <v>2463887</v>
      </c>
      <c r="S26">
        <f t="shared" si="18"/>
        <v>1.8461538461538463</v>
      </c>
      <c r="T26">
        <f t="shared" si="19"/>
        <v>0.92307692307692313</v>
      </c>
      <c r="V26" s="4">
        <f t="shared" si="20"/>
        <v>403.09156947989999</v>
      </c>
      <c r="W26">
        <f t="shared" si="21"/>
        <v>2</v>
      </c>
      <c r="X26">
        <f t="shared" si="22"/>
        <v>0.15384615384615385</v>
      </c>
      <c r="Y26">
        <f t="shared" si="23"/>
        <v>8.3333333333333329E-2</v>
      </c>
      <c r="Z26">
        <f t="shared" si="24"/>
        <v>0.16666666666666666</v>
      </c>
      <c r="AA26" t="str">
        <f t="shared" si="25"/>
        <v>O</v>
      </c>
      <c r="AD26">
        <f t="shared" si="26"/>
        <v>-0.83333333333333337</v>
      </c>
      <c r="AF26" t="str">
        <f t="shared" si="27"/>
        <v>----</v>
      </c>
      <c r="AG26" t="str">
        <f t="shared" si="28"/>
        <v>----</v>
      </c>
      <c r="AH26" t="str">
        <f t="shared" si="29"/>
        <v>----</v>
      </c>
      <c r="AI26" t="str">
        <f t="shared" si="30"/>
        <v>----</v>
      </c>
      <c r="AJ26" t="str">
        <f t="shared" si="31"/>
        <v>SatFACarb</v>
      </c>
      <c r="AK26" t="str">
        <f t="shared" si="32"/>
        <v>----</v>
      </c>
      <c r="AM26" s="4">
        <f t="shared" si="33"/>
        <v>403.18477847004988</v>
      </c>
      <c r="AN26" s="4">
        <f t="shared" si="16"/>
        <v>403</v>
      </c>
      <c r="AO26" s="4">
        <f t="shared" si="34"/>
        <v>0.1847784700498778</v>
      </c>
    </row>
    <row r="27" spans="1:41" x14ac:dyDescent="0.25">
      <c r="A27">
        <v>13</v>
      </c>
      <c r="B27">
        <v>27</v>
      </c>
      <c r="C27">
        <v>4</v>
      </c>
      <c r="D27">
        <v>5</v>
      </c>
      <c r="E27">
        <v>0</v>
      </c>
      <c r="F27">
        <v>1</v>
      </c>
      <c r="H27">
        <v>349.16462910000001</v>
      </c>
      <c r="J27">
        <v>3322558</v>
      </c>
      <c r="K27">
        <v>3334478</v>
      </c>
      <c r="L27">
        <v>3287021</v>
      </c>
      <c r="O27" t="s">
        <v>14</v>
      </c>
      <c r="P27" t="s">
        <v>14</v>
      </c>
      <c r="Q27" t="s">
        <v>14</v>
      </c>
      <c r="S27">
        <f t="shared" si="18"/>
        <v>2.0769230769230771</v>
      </c>
      <c r="T27">
        <f t="shared" si="19"/>
        <v>0.38461538461538464</v>
      </c>
      <c r="V27" s="4">
        <f t="shared" si="20"/>
        <v>349.16462907990001</v>
      </c>
      <c r="W27">
        <f t="shared" si="21"/>
        <v>3</v>
      </c>
      <c r="X27">
        <f t="shared" si="22"/>
        <v>0.23076923076923078</v>
      </c>
      <c r="Y27">
        <f t="shared" si="23"/>
        <v>0.1111111111111111</v>
      </c>
      <c r="Z27">
        <f t="shared" si="24"/>
        <v>0.6</v>
      </c>
      <c r="AA27" t="str">
        <f t="shared" si="25"/>
        <v>O</v>
      </c>
      <c r="AD27">
        <f t="shared" si="26"/>
        <v>-0.36363636363636365</v>
      </c>
      <c r="AF27" t="str">
        <f t="shared" si="27"/>
        <v>----</v>
      </c>
      <c r="AG27" t="str">
        <f t="shared" si="28"/>
        <v>----</v>
      </c>
      <c r="AH27" t="str">
        <f t="shared" si="29"/>
        <v>----</v>
      </c>
      <c r="AI27" t="str">
        <f t="shared" si="30"/>
        <v>----</v>
      </c>
      <c r="AJ27" t="str">
        <f t="shared" si="31"/>
        <v>----</v>
      </c>
      <c r="AK27" t="str">
        <f t="shared" si="32"/>
        <v>Alipat+N</v>
      </c>
      <c r="AM27" s="4">
        <f t="shared" si="33"/>
        <v>349.24536825912571</v>
      </c>
      <c r="AN27" s="4">
        <f t="shared" si="16"/>
        <v>349</v>
      </c>
      <c r="AO27" s="4">
        <f t="shared" si="34"/>
        <v>0.24536825912571203</v>
      </c>
    </row>
    <row r="28" spans="1:41" x14ac:dyDescent="0.25">
      <c r="A28">
        <v>13</v>
      </c>
      <c r="B28">
        <v>29</v>
      </c>
      <c r="C28">
        <v>4</v>
      </c>
      <c r="D28">
        <v>5</v>
      </c>
      <c r="E28">
        <v>0</v>
      </c>
      <c r="F28">
        <v>1</v>
      </c>
      <c r="H28">
        <v>351.18027910000001</v>
      </c>
      <c r="J28" t="s">
        <v>14</v>
      </c>
      <c r="K28" t="s">
        <v>14</v>
      </c>
      <c r="L28" t="s">
        <v>14</v>
      </c>
      <c r="O28">
        <v>5202883</v>
      </c>
      <c r="P28">
        <v>5295157</v>
      </c>
      <c r="Q28">
        <v>4897861</v>
      </c>
      <c r="S28">
        <f t="shared" si="18"/>
        <v>2.2307692307692308</v>
      </c>
      <c r="T28">
        <f t="shared" si="19"/>
        <v>0.38461538461538464</v>
      </c>
      <c r="V28" s="4">
        <f t="shared" si="20"/>
        <v>351.1802790799</v>
      </c>
      <c r="W28">
        <f t="shared" si="21"/>
        <v>2</v>
      </c>
      <c r="X28">
        <f t="shared" si="22"/>
        <v>0.15384615384615385</v>
      </c>
      <c r="Y28">
        <f t="shared" si="23"/>
        <v>6.8965517241379309E-2</v>
      </c>
      <c r="Z28">
        <f t="shared" si="24"/>
        <v>0.4</v>
      </c>
      <c r="AA28" t="str">
        <f t="shared" si="25"/>
        <v>O</v>
      </c>
      <c r="AD28">
        <f t="shared" si="26"/>
        <v>-0.54545454545454541</v>
      </c>
      <c r="AF28" t="str">
        <f t="shared" si="27"/>
        <v>----</v>
      </c>
      <c r="AG28" t="str">
        <f t="shared" si="28"/>
        <v>----</v>
      </c>
      <c r="AH28" t="str">
        <f t="shared" si="29"/>
        <v>----</v>
      </c>
      <c r="AI28" t="str">
        <f t="shared" si="30"/>
        <v>----</v>
      </c>
      <c r="AJ28" t="str">
        <f t="shared" si="31"/>
        <v>----</v>
      </c>
      <c r="AK28" t="str">
        <f t="shared" si="32"/>
        <v>Alipat+N</v>
      </c>
      <c r="AM28" s="4">
        <f t="shared" si="33"/>
        <v>351.26148434850887</v>
      </c>
      <c r="AN28" s="4">
        <f t="shared" si="16"/>
        <v>351</v>
      </c>
      <c r="AO28" s="4">
        <f t="shared" si="34"/>
        <v>0.2614843485088727</v>
      </c>
    </row>
    <row r="29" spans="1:41" x14ac:dyDescent="0.25">
      <c r="A29">
        <v>14</v>
      </c>
      <c r="B29">
        <v>10</v>
      </c>
      <c r="C29">
        <v>0</v>
      </c>
      <c r="D29">
        <v>9</v>
      </c>
      <c r="E29">
        <v>0</v>
      </c>
      <c r="F29">
        <v>0</v>
      </c>
      <c r="H29">
        <v>321.02520500000003</v>
      </c>
      <c r="J29">
        <v>2843786</v>
      </c>
      <c r="K29">
        <v>2863924</v>
      </c>
      <c r="L29">
        <v>2268653</v>
      </c>
      <c r="O29" t="s">
        <v>14</v>
      </c>
      <c r="P29" t="s">
        <v>14</v>
      </c>
      <c r="Q29" t="s">
        <v>14</v>
      </c>
      <c r="S29">
        <f t="shared" si="18"/>
        <v>0.7142857142857143</v>
      </c>
      <c r="T29">
        <f t="shared" si="19"/>
        <v>0.6428571428571429</v>
      </c>
      <c r="V29" s="4">
        <f t="shared" si="20"/>
        <v>321.02520497990002</v>
      </c>
      <c r="W29">
        <f t="shared" si="21"/>
        <v>10</v>
      </c>
      <c r="X29">
        <f t="shared" si="22"/>
        <v>0.7142857142857143</v>
      </c>
      <c r="Y29">
        <f t="shared" si="23"/>
        <v>1</v>
      </c>
      <c r="Z29">
        <f t="shared" si="24"/>
        <v>1.1111111111111112</v>
      </c>
      <c r="AA29" t="str">
        <f t="shared" si="25"/>
        <v>O</v>
      </c>
      <c r="AD29">
        <f t="shared" si="26"/>
        <v>0.57894736842105265</v>
      </c>
      <c r="AF29" t="str">
        <f t="shared" si="27"/>
        <v>----</v>
      </c>
      <c r="AG29" t="str">
        <f t="shared" si="28"/>
        <v>Aromatic</v>
      </c>
      <c r="AH29" t="str">
        <f t="shared" si="29"/>
        <v>----</v>
      </c>
      <c r="AI29" t="str">
        <f t="shared" si="30"/>
        <v>----</v>
      </c>
      <c r="AJ29" t="str">
        <f t="shared" si="31"/>
        <v>----</v>
      </c>
      <c r="AK29" t="str">
        <f t="shared" si="32"/>
        <v>----</v>
      </c>
      <c r="AM29" s="4">
        <f t="shared" si="33"/>
        <v>321.09943733163948</v>
      </c>
      <c r="AN29" s="4">
        <f t="shared" si="16"/>
        <v>321</v>
      </c>
      <c r="AO29" s="4">
        <f t="shared" si="34"/>
        <v>9.9437331639478543E-2</v>
      </c>
    </row>
    <row r="30" spans="1:41" x14ac:dyDescent="0.25">
      <c r="A30">
        <v>14</v>
      </c>
      <c r="B30">
        <v>10</v>
      </c>
      <c r="C30">
        <v>0</v>
      </c>
      <c r="D30">
        <v>10</v>
      </c>
      <c r="E30">
        <v>0</v>
      </c>
      <c r="F30">
        <v>0</v>
      </c>
      <c r="H30">
        <v>337.02011959999999</v>
      </c>
      <c r="J30">
        <v>3404075</v>
      </c>
      <c r="K30">
        <v>3405764</v>
      </c>
      <c r="L30">
        <v>3133803</v>
      </c>
      <c r="O30" t="s">
        <v>14</v>
      </c>
      <c r="P30" t="s">
        <v>14</v>
      </c>
      <c r="Q30" t="s">
        <v>14</v>
      </c>
      <c r="S30">
        <f t="shared" si="18"/>
        <v>0.7142857142857143</v>
      </c>
      <c r="T30">
        <f t="shared" si="19"/>
        <v>0.7142857142857143</v>
      </c>
      <c r="V30" s="4">
        <f t="shared" si="20"/>
        <v>337.02011957989998</v>
      </c>
      <c r="W30">
        <f t="shared" si="21"/>
        <v>10</v>
      </c>
      <c r="X30">
        <f t="shared" si="22"/>
        <v>0.7142857142857143</v>
      </c>
      <c r="Y30">
        <f t="shared" si="23"/>
        <v>1</v>
      </c>
      <c r="Z30">
        <f t="shared" si="24"/>
        <v>1</v>
      </c>
      <c r="AA30" t="str">
        <f t="shared" si="25"/>
        <v>O</v>
      </c>
      <c r="AD30">
        <f t="shared" si="26"/>
        <v>0.55555555555555558</v>
      </c>
      <c r="AF30" t="str">
        <f t="shared" si="27"/>
        <v>----</v>
      </c>
      <c r="AG30" t="str">
        <f t="shared" si="28"/>
        <v>Aromatic</v>
      </c>
      <c r="AH30" t="str">
        <f t="shared" si="29"/>
        <v>----</v>
      </c>
      <c r="AI30" t="str">
        <f t="shared" si="30"/>
        <v>----</v>
      </c>
      <c r="AJ30" t="str">
        <f t="shared" si="31"/>
        <v>----</v>
      </c>
      <c r="AK30" t="str">
        <f t="shared" si="32"/>
        <v>----</v>
      </c>
      <c r="AM30" s="4">
        <f t="shared" si="33"/>
        <v>337.09805052012473</v>
      </c>
      <c r="AN30" s="4">
        <f t="shared" si="16"/>
        <v>337</v>
      </c>
      <c r="AO30" s="4">
        <f t="shared" si="34"/>
        <v>9.8050520124729701E-2</v>
      </c>
    </row>
    <row r="31" spans="1:41" x14ac:dyDescent="0.25">
      <c r="A31">
        <v>14</v>
      </c>
      <c r="B31">
        <v>10</v>
      </c>
      <c r="C31">
        <v>0</v>
      </c>
      <c r="D31">
        <v>11</v>
      </c>
      <c r="E31">
        <v>0</v>
      </c>
      <c r="F31">
        <v>0</v>
      </c>
      <c r="H31">
        <v>353.0150342</v>
      </c>
      <c r="J31">
        <v>2558421</v>
      </c>
      <c r="K31">
        <v>2775891</v>
      </c>
      <c r="L31">
        <v>2911819</v>
      </c>
      <c r="O31" t="s">
        <v>14</v>
      </c>
      <c r="P31" t="s">
        <v>14</v>
      </c>
      <c r="Q31" t="s">
        <v>14</v>
      </c>
      <c r="S31">
        <f t="shared" si="18"/>
        <v>0.7142857142857143</v>
      </c>
      <c r="T31">
        <f t="shared" si="19"/>
        <v>0.7857142857142857</v>
      </c>
      <c r="V31" s="4">
        <f t="shared" si="20"/>
        <v>353.0150341799</v>
      </c>
      <c r="W31">
        <f t="shared" si="21"/>
        <v>10</v>
      </c>
      <c r="X31">
        <f t="shared" si="22"/>
        <v>0.7142857142857143</v>
      </c>
      <c r="Y31">
        <f t="shared" si="23"/>
        <v>1</v>
      </c>
      <c r="Z31">
        <f t="shared" si="24"/>
        <v>0.90909090909090906</v>
      </c>
      <c r="AA31" t="str">
        <f t="shared" si="25"/>
        <v>O</v>
      </c>
      <c r="AD31">
        <f t="shared" si="26"/>
        <v>0.52941176470588236</v>
      </c>
      <c r="AF31" t="str">
        <f t="shared" si="27"/>
        <v>----</v>
      </c>
      <c r="AG31" t="str">
        <f t="shared" si="28"/>
        <v>Aromatic</v>
      </c>
      <c r="AH31" t="str">
        <f t="shared" si="29"/>
        <v>----</v>
      </c>
      <c r="AI31" t="str">
        <f t="shared" si="30"/>
        <v>----</v>
      </c>
      <c r="AJ31" t="str">
        <f t="shared" si="31"/>
        <v>----</v>
      </c>
      <c r="AK31" t="str">
        <f t="shared" si="32"/>
        <v>----</v>
      </c>
      <c r="AM31" s="4">
        <f t="shared" si="33"/>
        <v>353.09666370861004</v>
      </c>
      <c r="AN31" s="4">
        <f t="shared" si="16"/>
        <v>353</v>
      </c>
      <c r="AO31" s="4">
        <f t="shared" si="34"/>
        <v>9.6663708610037702E-2</v>
      </c>
    </row>
    <row r="32" spans="1:41" x14ac:dyDescent="0.25">
      <c r="A32">
        <v>14</v>
      </c>
      <c r="B32">
        <v>12</v>
      </c>
      <c r="C32">
        <v>0</v>
      </c>
      <c r="D32">
        <v>8</v>
      </c>
      <c r="E32">
        <v>0</v>
      </c>
      <c r="F32">
        <v>0</v>
      </c>
      <c r="H32">
        <v>307.04594040000001</v>
      </c>
      <c r="J32">
        <v>1733641</v>
      </c>
      <c r="K32">
        <v>1736272</v>
      </c>
      <c r="L32">
        <v>1545368</v>
      </c>
      <c r="O32" t="s">
        <v>14</v>
      </c>
      <c r="P32" t="s">
        <v>14</v>
      </c>
      <c r="Q32" t="s">
        <v>14</v>
      </c>
      <c r="S32">
        <f t="shared" si="18"/>
        <v>0.8571428571428571</v>
      </c>
      <c r="T32">
        <f t="shared" si="19"/>
        <v>0.5714285714285714</v>
      </c>
      <c r="V32" s="4">
        <f t="shared" si="20"/>
        <v>307.0459403799</v>
      </c>
      <c r="W32">
        <f t="shared" si="21"/>
        <v>9</v>
      </c>
      <c r="X32">
        <f t="shared" si="22"/>
        <v>0.6428571428571429</v>
      </c>
      <c r="Y32">
        <f t="shared" si="23"/>
        <v>0.75</v>
      </c>
      <c r="Z32">
        <f t="shared" si="24"/>
        <v>1.125</v>
      </c>
      <c r="AA32" t="str">
        <f t="shared" si="25"/>
        <v>CRAM</v>
      </c>
      <c r="AD32">
        <f t="shared" si="26"/>
        <v>0.5</v>
      </c>
      <c r="AF32" t="str">
        <f t="shared" si="27"/>
        <v>----</v>
      </c>
      <c r="AG32" t="str">
        <f t="shared" si="28"/>
        <v>----</v>
      </c>
      <c r="AH32" t="str">
        <f t="shared" si="29"/>
        <v>HUnSatLig</v>
      </c>
      <c r="AI32" t="str">
        <f t="shared" si="30"/>
        <v>----</v>
      </c>
      <c r="AJ32" t="str">
        <f t="shared" si="31"/>
        <v>----</v>
      </c>
      <c r="AK32" t="str">
        <f t="shared" si="32"/>
        <v>----</v>
      </c>
      <c r="AM32" s="4">
        <f t="shared" si="33"/>
        <v>307.11694023253733</v>
      </c>
      <c r="AN32" s="4">
        <f t="shared" si="16"/>
        <v>307</v>
      </c>
      <c r="AO32" s="4">
        <f t="shared" si="34"/>
        <v>0.11694023253733121</v>
      </c>
    </row>
    <row r="33" spans="1:41" x14ac:dyDescent="0.25">
      <c r="A33">
        <v>14</v>
      </c>
      <c r="B33">
        <v>12</v>
      </c>
      <c r="C33">
        <v>0</v>
      </c>
      <c r="D33">
        <v>9</v>
      </c>
      <c r="E33">
        <v>0</v>
      </c>
      <c r="F33">
        <v>0</v>
      </c>
      <c r="H33">
        <v>323.04085500000002</v>
      </c>
      <c r="J33">
        <v>3351004</v>
      </c>
      <c r="K33">
        <v>3510435</v>
      </c>
      <c r="L33">
        <v>3502452</v>
      </c>
      <c r="O33" t="s">
        <v>14</v>
      </c>
      <c r="P33" t="s">
        <v>14</v>
      </c>
      <c r="Q33" t="s">
        <v>14</v>
      </c>
      <c r="S33">
        <f t="shared" si="18"/>
        <v>0.8571428571428571</v>
      </c>
      <c r="T33">
        <f t="shared" si="19"/>
        <v>0.6428571428571429</v>
      </c>
      <c r="V33" s="4">
        <f t="shared" si="20"/>
        <v>323.04085497989996</v>
      </c>
      <c r="W33">
        <f t="shared" si="21"/>
        <v>9</v>
      </c>
      <c r="X33">
        <f t="shared" si="22"/>
        <v>0.6428571428571429</v>
      </c>
      <c r="Y33">
        <f t="shared" si="23"/>
        <v>0.75</v>
      </c>
      <c r="Z33">
        <f t="shared" si="24"/>
        <v>1</v>
      </c>
      <c r="AA33" t="str">
        <f t="shared" si="25"/>
        <v>CRAM</v>
      </c>
      <c r="AD33">
        <f t="shared" si="26"/>
        <v>0.47368421052631576</v>
      </c>
      <c r="AF33" t="str">
        <f t="shared" si="27"/>
        <v>----</v>
      </c>
      <c r="AG33" t="str">
        <f t="shared" si="28"/>
        <v>----</v>
      </c>
      <c r="AH33" t="str">
        <f t="shared" si="29"/>
        <v>HUnSatLig</v>
      </c>
      <c r="AI33" t="str">
        <f t="shared" si="30"/>
        <v>----</v>
      </c>
      <c r="AJ33" t="str">
        <f t="shared" si="31"/>
        <v>----</v>
      </c>
      <c r="AK33" t="str">
        <f t="shared" si="32"/>
        <v>----</v>
      </c>
      <c r="AM33" s="4">
        <f t="shared" si="33"/>
        <v>323.11555342102264</v>
      </c>
      <c r="AN33" s="4">
        <f t="shared" si="16"/>
        <v>323</v>
      </c>
      <c r="AO33" s="4">
        <f t="shared" si="34"/>
        <v>0.11555342102263921</v>
      </c>
    </row>
    <row r="34" spans="1:41" x14ac:dyDescent="0.25">
      <c r="A34">
        <v>14</v>
      </c>
      <c r="B34">
        <v>12</v>
      </c>
      <c r="C34">
        <v>0</v>
      </c>
      <c r="D34">
        <v>10</v>
      </c>
      <c r="E34">
        <v>0</v>
      </c>
      <c r="F34">
        <v>0</v>
      </c>
      <c r="H34">
        <v>339.03576959999998</v>
      </c>
      <c r="J34">
        <v>4127015</v>
      </c>
      <c r="K34">
        <v>4361102</v>
      </c>
      <c r="L34">
        <v>5111131</v>
      </c>
      <c r="O34" t="s">
        <v>14</v>
      </c>
      <c r="P34" t="s">
        <v>14</v>
      </c>
      <c r="Q34" t="s">
        <v>14</v>
      </c>
      <c r="S34">
        <f t="shared" si="18"/>
        <v>0.8571428571428571</v>
      </c>
      <c r="T34">
        <f t="shared" si="19"/>
        <v>0.7142857142857143</v>
      </c>
      <c r="V34" s="4">
        <f t="shared" si="20"/>
        <v>339.03576957989998</v>
      </c>
      <c r="W34">
        <f t="shared" si="21"/>
        <v>9</v>
      </c>
      <c r="X34">
        <f t="shared" si="22"/>
        <v>0.6428571428571429</v>
      </c>
      <c r="Y34">
        <f t="shared" si="23"/>
        <v>0.75</v>
      </c>
      <c r="Z34">
        <f t="shared" si="24"/>
        <v>0.9</v>
      </c>
      <c r="AA34" t="str">
        <f t="shared" si="25"/>
        <v>CRAM</v>
      </c>
      <c r="AD34">
        <f t="shared" si="26"/>
        <v>0.44444444444444442</v>
      </c>
      <c r="AF34" t="str">
        <f t="shared" si="27"/>
        <v>----</v>
      </c>
      <c r="AG34" t="str">
        <f t="shared" si="28"/>
        <v>----</v>
      </c>
      <c r="AH34" t="str">
        <f t="shared" si="29"/>
        <v>HUnSatLig</v>
      </c>
      <c r="AI34" t="str">
        <f t="shared" si="30"/>
        <v>----</v>
      </c>
      <c r="AJ34" t="str">
        <f t="shared" si="31"/>
        <v>----</v>
      </c>
      <c r="AK34" t="str">
        <f t="shared" si="32"/>
        <v>----</v>
      </c>
      <c r="AM34" s="4">
        <f t="shared" si="33"/>
        <v>339.11416660950795</v>
      </c>
      <c r="AN34" s="4">
        <f t="shared" si="16"/>
        <v>339</v>
      </c>
      <c r="AO34" s="4">
        <f t="shared" si="34"/>
        <v>0.11416660950794721</v>
      </c>
    </row>
    <row r="35" spans="1:41" x14ac:dyDescent="0.25">
      <c r="A35">
        <v>14</v>
      </c>
      <c r="B35">
        <v>12</v>
      </c>
      <c r="C35">
        <v>0</v>
      </c>
      <c r="D35">
        <v>11</v>
      </c>
      <c r="E35">
        <v>0</v>
      </c>
      <c r="F35">
        <v>0</v>
      </c>
      <c r="H35">
        <v>355.0306842</v>
      </c>
      <c r="J35">
        <v>3782813</v>
      </c>
      <c r="K35">
        <v>3921786</v>
      </c>
      <c r="L35">
        <v>3432097</v>
      </c>
      <c r="O35" t="s">
        <v>14</v>
      </c>
      <c r="P35" t="s">
        <v>14</v>
      </c>
      <c r="Q35" t="s">
        <v>14</v>
      </c>
      <c r="S35">
        <f t="shared" si="18"/>
        <v>0.8571428571428571</v>
      </c>
      <c r="T35">
        <f t="shared" si="19"/>
        <v>0.7857142857142857</v>
      </c>
      <c r="V35" s="4">
        <f t="shared" si="20"/>
        <v>355.03068417989999</v>
      </c>
      <c r="W35">
        <f t="shared" si="21"/>
        <v>9</v>
      </c>
      <c r="X35">
        <f t="shared" si="22"/>
        <v>0.6428571428571429</v>
      </c>
      <c r="Y35">
        <f t="shared" si="23"/>
        <v>0.75</v>
      </c>
      <c r="Z35">
        <f t="shared" si="24"/>
        <v>0.81818181818181823</v>
      </c>
      <c r="AA35" t="str">
        <f t="shared" si="25"/>
        <v>CRAM</v>
      </c>
      <c r="AD35">
        <f t="shared" si="26"/>
        <v>0.41176470588235292</v>
      </c>
      <c r="AF35" t="str">
        <f t="shared" si="27"/>
        <v>----</v>
      </c>
      <c r="AG35" t="str">
        <f t="shared" si="28"/>
        <v>----</v>
      </c>
      <c r="AH35" t="str">
        <f t="shared" si="29"/>
        <v>HUnSatLig</v>
      </c>
      <c r="AI35" t="str">
        <f t="shared" si="30"/>
        <v>----</v>
      </c>
      <c r="AJ35" t="str">
        <f t="shared" si="31"/>
        <v>----</v>
      </c>
      <c r="AK35" t="str">
        <f t="shared" si="32"/>
        <v>----</v>
      </c>
      <c r="AM35" s="4">
        <f t="shared" si="33"/>
        <v>355.11277979799326</v>
      </c>
      <c r="AN35" s="4">
        <f t="shared" si="16"/>
        <v>355</v>
      </c>
      <c r="AO35" s="4">
        <f t="shared" si="34"/>
        <v>0.11277979799325522</v>
      </c>
    </row>
    <row r="36" spans="1:41" x14ac:dyDescent="0.25">
      <c r="A36">
        <v>14</v>
      </c>
      <c r="B36">
        <v>12</v>
      </c>
      <c r="C36">
        <v>0</v>
      </c>
      <c r="D36">
        <v>12</v>
      </c>
      <c r="E36">
        <v>0</v>
      </c>
      <c r="F36">
        <v>0</v>
      </c>
      <c r="H36">
        <v>371.02559880000001</v>
      </c>
      <c r="J36">
        <v>1919494</v>
      </c>
      <c r="K36">
        <v>1733347</v>
      </c>
      <c r="L36">
        <v>2004343</v>
      </c>
      <c r="O36" t="s">
        <v>14</v>
      </c>
      <c r="P36" t="s">
        <v>14</v>
      </c>
      <c r="Q36" t="s">
        <v>14</v>
      </c>
      <c r="S36">
        <f t="shared" si="18"/>
        <v>0.8571428571428571</v>
      </c>
      <c r="T36">
        <f t="shared" si="19"/>
        <v>0.8571428571428571</v>
      </c>
      <c r="V36" s="4">
        <f t="shared" si="20"/>
        <v>371.02559877990001</v>
      </c>
      <c r="W36">
        <f t="shared" si="21"/>
        <v>9</v>
      </c>
      <c r="X36">
        <f t="shared" si="22"/>
        <v>0.6428571428571429</v>
      </c>
      <c r="Y36">
        <f t="shared" si="23"/>
        <v>0.75</v>
      </c>
      <c r="Z36">
        <f t="shared" si="24"/>
        <v>0.75</v>
      </c>
      <c r="AA36" t="str">
        <f t="shared" si="25"/>
        <v>O</v>
      </c>
      <c r="AD36">
        <f t="shared" si="26"/>
        <v>0.375</v>
      </c>
      <c r="AF36" t="str">
        <f t="shared" si="27"/>
        <v>----</v>
      </c>
      <c r="AG36" t="str">
        <f t="shared" si="28"/>
        <v>----</v>
      </c>
      <c r="AH36" t="str">
        <f t="shared" si="29"/>
        <v>HUnSatLig</v>
      </c>
      <c r="AI36" t="str">
        <f t="shared" si="30"/>
        <v>----</v>
      </c>
      <c r="AJ36" t="str">
        <f t="shared" si="31"/>
        <v>----</v>
      </c>
      <c r="AK36" t="str">
        <f t="shared" si="32"/>
        <v>----</v>
      </c>
      <c r="AM36" s="4">
        <f t="shared" si="33"/>
        <v>371.11139298647856</v>
      </c>
      <c r="AN36" s="4">
        <f t="shared" si="16"/>
        <v>371</v>
      </c>
      <c r="AO36" s="4">
        <f t="shared" si="34"/>
        <v>0.11139298647856322</v>
      </c>
    </row>
    <row r="37" spans="1:41" x14ac:dyDescent="0.25">
      <c r="A37">
        <v>14</v>
      </c>
      <c r="B37">
        <v>14</v>
      </c>
      <c r="C37">
        <v>0</v>
      </c>
      <c r="D37">
        <v>8</v>
      </c>
      <c r="E37">
        <v>0</v>
      </c>
      <c r="F37">
        <v>0</v>
      </c>
      <c r="H37">
        <v>309.0615904</v>
      </c>
      <c r="J37">
        <v>2608888</v>
      </c>
      <c r="K37">
        <v>2772861</v>
      </c>
      <c r="L37">
        <v>2614736</v>
      </c>
      <c r="O37" t="s">
        <v>14</v>
      </c>
      <c r="P37" t="s">
        <v>14</v>
      </c>
      <c r="Q37" t="s">
        <v>14</v>
      </c>
      <c r="S37">
        <f t="shared" si="18"/>
        <v>1</v>
      </c>
      <c r="T37">
        <f t="shared" si="19"/>
        <v>0.5714285714285714</v>
      </c>
      <c r="V37" s="4">
        <f t="shared" si="20"/>
        <v>309.0615903799</v>
      </c>
      <c r="W37">
        <f t="shared" si="21"/>
        <v>8</v>
      </c>
      <c r="X37">
        <f t="shared" si="22"/>
        <v>0.5714285714285714</v>
      </c>
      <c r="Y37">
        <f t="shared" si="23"/>
        <v>0.5714285714285714</v>
      </c>
      <c r="Z37">
        <f t="shared" si="24"/>
        <v>1</v>
      </c>
      <c r="AA37" t="str">
        <f t="shared" si="25"/>
        <v>CRAM</v>
      </c>
      <c r="AD37">
        <f t="shared" si="26"/>
        <v>0.4</v>
      </c>
      <c r="AF37" t="str">
        <f t="shared" si="27"/>
        <v>----</v>
      </c>
      <c r="AG37" t="str">
        <f t="shared" si="28"/>
        <v>----</v>
      </c>
      <c r="AH37" t="str">
        <f t="shared" si="29"/>
        <v>HUnSatLig</v>
      </c>
      <c r="AI37" t="str">
        <f t="shared" si="30"/>
        <v>----</v>
      </c>
      <c r="AJ37" t="str">
        <f t="shared" si="31"/>
        <v>----</v>
      </c>
      <c r="AK37" t="str">
        <f t="shared" si="32"/>
        <v>----</v>
      </c>
      <c r="AM37" s="4">
        <f t="shared" si="33"/>
        <v>309.13305632192055</v>
      </c>
      <c r="AN37" s="4">
        <f t="shared" si="16"/>
        <v>309</v>
      </c>
      <c r="AO37" s="4">
        <f t="shared" si="34"/>
        <v>0.13305632192054873</v>
      </c>
    </row>
    <row r="38" spans="1:41" x14ac:dyDescent="0.25">
      <c r="A38">
        <v>14</v>
      </c>
      <c r="B38">
        <v>14</v>
      </c>
      <c r="C38">
        <v>0</v>
      </c>
      <c r="D38">
        <v>9</v>
      </c>
      <c r="E38">
        <v>0</v>
      </c>
      <c r="F38">
        <v>0</v>
      </c>
      <c r="H38">
        <v>325.05650500000002</v>
      </c>
      <c r="J38">
        <v>4354880</v>
      </c>
      <c r="K38">
        <v>3850269</v>
      </c>
      <c r="L38">
        <v>4354311</v>
      </c>
      <c r="O38" t="s">
        <v>14</v>
      </c>
      <c r="P38" t="s">
        <v>14</v>
      </c>
      <c r="Q38" t="s">
        <v>14</v>
      </c>
      <c r="S38">
        <f t="shared" si="18"/>
        <v>1</v>
      </c>
      <c r="T38">
        <f t="shared" si="19"/>
        <v>0.6428571428571429</v>
      </c>
      <c r="V38" s="4">
        <f t="shared" si="20"/>
        <v>325.05650497990001</v>
      </c>
      <c r="W38">
        <f t="shared" si="21"/>
        <v>8</v>
      </c>
      <c r="X38">
        <f t="shared" si="22"/>
        <v>0.5714285714285714</v>
      </c>
      <c r="Y38">
        <f t="shared" si="23"/>
        <v>0.5714285714285714</v>
      </c>
      <c r="Z38">
        <f t="shared" si="24"/>
        <v>0.88888888888888884</v>
      </c>
      <c r="AA38" t="str">
        <f t="shared" si="25"/>
        <v>CRAM</v>
      </c>
      <c r="AD38">
        <f t="shared" si="26"/>
        <v>0.36842105263157893</v>
      </c>
      <c r="AF38" t="str">
        <f t="shared" si="27"/>
        <v>----</v>
      </c>
      <c r="AG38" t="str">
        <f t="shared" si="28"/>
        <v>----</v>
      </c>
      <c r="AH38" t="str">
        <f t="shared" si="29"/>
        <v>HUnSatLig</v>
      </c>
      <c r="AI38" t="str">
        <f t="shared" si="30"/>
        <v>----</v>
      </c>
      <c r="AJ38" t="str">
        <f t="shared" si="31"/>
        <v>----</v>
      </c>
      <c r="AK38" t="str">
        <f t="shared" si="32"/>
        <v>----</v>
      </c>
      <c r="AM38" s="4">
        <f t="shared" si="33"/>
        <v>325.13166951040586</v>
      </c>
      <c r="AN38" s="4">
        <f t="shared" si="16"/>
        <v>325</v>
      </c>
      <c r="AO38" s="4">
        <f t="shared" si="34"/>
        <v>0.13166951040585673</v>
      </c>
    </row>
    <row r="39" spans="1:41" x14ac:dyDescent="0.25">
      <c r="A39">
        <v>14</v>
      </c>
      <c r="B39">
        <v>14</v>
      </c>
      <c r="C39">
        <v>0</v>
      </c>
      <c r="D39">
        <v>10</v>
      </c>
      <c r="E39">
        <v>0</v>
      </c>
      <c r="F39">
        <v>0</v>
      </c>
      <c r="H39">
        <v>341.05141959999997</v>
      </c>
      <c r="J39">
        <v>4495678</v>
      </c>
      <c r="K39">
        <v>4510053</v>
      </c>
      <c r="L39">
        <v>4323160</v>
      </c>
      <c r="O39" t="s">
        <v>14</v>
      </c>
      <c r="P39" t="s">
        <v>14</v>
      </c>
      <c r="Q39" t="s">
        <v>14</v>
      </c>
      <c r="S39">
        <f t="shared" si="18"/>
        <v>1</v>
      </c>
      <c r="T39">
        <f t="shared" si="19"/>
        <v>0.7142857142857143</v>
      </c>
      <c r="V39" s="4">
        <f t="shared" si="20"/>
        <v>341.05141957989997</v>
      </c>
      <c r="W39">
        <f t="shared" si="21"/>
        <v>8</v>
      </c>
      <c r="X39">
        <f t="shared" si="22"/>
        <v>0.5714285714285714</v>
      </c>
      <c r="Y39">
        <f t="shared" si="23"/>
        <v>0.5714285714285714</v>
      </c>
      <c r="Z39">
        <f t="shared" si="24"/>
        <v>0.8</v>
      </c>
      <c r="AA39" t="str">
        <f t="shared" si="25"/>
        <v>CRAM</v>
      </c>
      <c r="AD39">
        <f t="shared" si="26"/>
        <v>0.33333333333333331</v>
      </c>
      <c r="AF39" t="str">
        <f t="shared" si="27"/>
        <v>----</v>
      </c>
      <c r="AG39" t="str">
        <f t="shared" si="28"/>
        <v>----</v>
      </c>
      <c r="AH39" t="str">
        <f t="shared" si="29"/>
        <v>HUnSatLig</v>
      </c>
      <c r="AI39" t="str">
        <f t="shared" si="30"/>
        <v>----</v>
      </c>
      <c r="AJ39" t="str">
        <f t="shared" si="31"/>
        <v>----</v>
      </c>
      <c r="AK39" t="str">
        <f t="shared" si="32"/>
        <v>----</v>
      </c>
      <c r="AM39" s="4">
        <f t="shared" si="33"/>
        <v>341.13028269889111</v>
      </c>
      <c r="AN39" s="4">
        <f t="shared" si="16"/>
        <v>341</v>
      </c>
      <c r="AO39" s="4">
        <f t="shared" si="34"/>
        <v>0.13028269889110788</v>
      </c>
    </row>
    <row r="40" spans="1:41" x14ac:dyDescent="0.25">
      <c r="A40">
        <v>14</v>
      </c>
      <c r="B40">
        <v>14</v>
      </c>
      <c r="C40">
        <v>0</v>
      </c>
      <c r="D40">
        <v>11</v>
      </c>
      <c r="E40">
        <v>0</v>
      </c>
      <c r="F40">
        <v>0</v>
      </c>
      <c r="H40">
        <v>357.04633419999999</v>
      </c>
      <c r="J40">
        <v>3565942</v>
      </c>
      <c r="K40">
        <v>3762599</v>
      </c>
      <c r="L40">
        <v>4216062</v>
      </c>
      <c r="O40" t="s">
        <v>14</v>
      </c>
      <c r="P40" t="s">
        <v>14</v>
      </c>
      <c r="Q40" t="s">
        <v>14</v>
      </c>
      <c r="S40">
        <f t="shared" si="18"/>
        <v>1</v>
      </c>
      <c r="T40">
        <f t="shared" si="19"/>
        <v>0.7857142857142857</v>
      </c>
      <c r="V40" s="4">
        <f t="shared" si="20"/>
        <v>357.04633417989999</v>
      </c>
      <c r="W40">
        <f t="shared" si="21"/>
        <v>8</v>
      </c>
      <c r="X40">
        <f t="shared" si="22"/>
        <v>0.5714285714285714</v>
      </c>
      <c r="Y40">
        <f t="shared" si="23"/>
        <v>0.5714285714285714</v>
      </c>
      <c r="Z40">
        <f t="shared" si="24"/>
        <v>0.72727272727272729</v>
      </c>
      <c r="AA40" t="str">
        <f t="shared" si="25"/>
        <v>O</v>
      </c>
      <c r="AD40">
        <f t="shared" si="26"/>
        <v>0.29411764705882354</v>
      </c>
      <c r="AF40" t="str">
        <f t="shared" si="27"/>
        <v>----</v>
      </c>
      <c r="AG40" t="str">
        <f t="shared" si="28"/>
        <v>----</v>
      </c>
      <c r="AH40" t="str">
        <f t="shared" si="29"/>
        <v>HUnSatLig</v>
      </c>
      <c r="AI40" t="str">
        <f t="shared" si="30"/>
        <v>----</v>
      </c>
      <c r="AJ40" t="str">
        <f t="shared" si="31"/>
        <v>----</v>
      </c>
      <c r="AK40" t="str">
        <f t="shared" si="32"/>
        <v>----</v>
      </c>
      <c r="AM40" s="4">
        <f t="shared" si="33"/>
        <v>357.12889588737647</v>
      </c>
      <c r="AN40" s="4">
        <f t="shared" si="16"/>
        <v>357</v>
      </c>
      <c r="AO40" s="4">
        <f t="shared" si="34"/>
        <v>0.12889588737647273</v>
      </c>
    </row>
    <row r="41" spans="1:41" x14ac:dyDescent="0.25">
      <c r="A41">
        <v>14</v>
      </c>
      <c r="B41">
        <v>14</v>
      </c>
      <c r="C41">
        <v>0</v>
      </c>
      <c r="D41">
        <v>12</v>
      </c>
      <c r="E41">
        <v>0</v>
      </c>
      <c r="F41">
        <v>0</v>
      </c>
      <c r="H41">
        <v>373.04124880000001</v>
      </c>
      <c r="J41">
        <v>2918649</v>
      </c>
      <c r="K41">
        <v>2302727</v>
      </c>
      <c r="L41">
        <v>2107332</v>
      </c>
      <c r="O41" t="s">
        <v>14</v>
      </c>
      <c r="P41" t="s">
        <v>14</v>
      </c>
      <c r="Q41" t="s">
        <v>14</v>
      </c>
      <c r="S41">
        <f t="shared" si="18"/>
        <v>1</v>
      </c>
      <c r="T41">
        <f t="shared" si="19"/>
        <v>0.8571428571428571</v>
      </c>
      <c r="V41" s="4">
        <f t="shared" si="20"/>
        <v>373.04124877989995</v>
      </c>
      <c r="W41">
        <f t="shared" si="21"/>
        <v>8</v>
      </c>
      <c r="X41">
        <f t="shared" si="22"/>
        <v>0.5714285714285714</v>
      </c>
      <c r="Y41">
        <f t="shared" si="23"/>
        <v>0.5714285714285714</v>
      </c>
      <c r="Z41">
        <f t="shared" si="24"/>
        <v>0.66666666666666663</v>
      </c>
      <c r="AA41" t="str">
        <f t="shared" si="25"/>
        <v>O</v>
      </c>
      <c r="AD41">
        <f t="shared" si="26"/>
        <v>0.25</v>
      </c>
      <c r="AF41" t="str">
        <f t="shared" si="27"/>
        <v>----</v>
      </c>
      <c r="AG41" t="str">
        <f t="shared" si="28"/>
        <v>----</v>
      </c>
      <c r="AH41" t="str">
        <f t="shared" si="29"/>
        <v>HUnSatLig</v>
      </c>
      <c r="AI41" t="str">
        <f t="shared" si="30"/>
        <v>----</v>
      </c>
      <c r="AJ41" t="str">
        <f t="shared" si="31"/>
        <v>----</v>
      </c>
      <c r="AK41" t="str">
        <f t="shared" si="32"/>
        <v>----</v>
      </c>
      <c r="AM41" s="4">
        <f t="shared" si="33"/>
        <v>373.12750907586172</v>
      </c>
      <c r="AN41" s="4">
        <f t="shared" si="16"/>
        <v>373</v>
      </c>
      <c r="AO41" s="4">
        <f t="shared" si="34"/>
        <v>0.12750907586172389</v>
      </c>
    </row>
    <row r="42" spans="1:41" x14ac:dyDescent="0.25">
      <c r="A42">
        <v>14</v>
      </c>
      <c r="B42">
        <v>16</v>
      </c>
      <c r="C42">
        <v>0</v>
      </c>
      <c r="D42">
        <v>8</v>
      </c>
      <c r="E42">
        <v>0</v>
      </c>
      <c r="F42">
        <v>0</v>
      </c>
      <c r="H42">
        <v>311.07724039999999</v>
      </c>
      <c r="J42">
        <v>2318321</v>
      </c>
      <c r="K42">
        <v>2656435</v>
      </c>
      <c r="L42">
        <v>2683666</v>
      </c>
      <c r="O42">
        <v>1468498</v>
      </c>
      <c r="P42">
        <v>1527596</v>
      </c>
      <c r="Q42">
        <v>1539588</v>
      </c>
      <c r="S42">
        <f t="shared" si="18"/>
        <v>1.1428571428571428</v>
      </c>
      <c r="T42">
        <f t="shared" si="19"/>
        <v>0.5714285714285714</v>
      </c>
      <c r="V42" s="4">
        <f t="shared" si="20"/>
        <v>311.07724037989999</v>
      </c>
      <c r="W42">
        <f t="shared" si="21"/>
        <v>7</v>
      </c>
      <c r="X42">
        <f t="shared" si="22"/>
        <v>0.5</v>
      </c>
      <c r="Y42">
        <f t="shared" si="23"/>
        <v>0.4375</v>
      </c>
      <c r="Z42">
        <f t="shared" si="24"/>
        <v>0.875</v>
      </c>
      <c r="AA42" t="str">
        <f t="shared" si="25"/>
        <v>CRAM</v>
      </c>
      <c r="AD42">
        <f t="shared" si="26"/>
        <v>0.3</v>
      </c>
      <c r="AF42" t="str">
        <f t="shared" si="27"/>
        <v>----</v>
      </c>
      <c r="AG42" t="str">
        <f t="shared" si="28"/>
        <v>----</v>
      </c>
      <c r="AH42" t="str">
        <f t="shared" si="29"/>
        <v>HUnSatLig</v>
      </c>
      <c r="AI42" t="str">
        <f t="shared" si="30"/>
        <v>----</v>
      </c>
      <c r="AJ42" t="str">
        <f t="shared" si="31"/>
        <v>----</v>
      </c>
      <c r="AK42" t="str">
        <f t="shared" si="32"/>
        <v>----</v>
      </c>
      <c r="AM42" s="4">
        <f t="shared" si="33"/>
        <v>311.14917241130377</v>
      </c>
      <c r="AN42" s="4">
        <f t="shared" si="16"/>
        <v>311</v>
      </c>
      <c r="AO42" s="4">
        <f t="shared" si="34"/>
        <v>0.14917241130376624</v>
      </c>
    </row>
    <row r="43" spans="1:41" x14ac:dyDescent="0.25">
      <c r="A43">
        <v>14</v>
      </c>
      <c r="B43">
        <v>16</v>
      </c>
      <c r="C43">
        <v>0</v>
      </c>
      <c r="D43">
        <v>9</v>
      </c>
      <c r="E43">
        <v>0</v>
      </c>
      <c r="F43">
        <v>0</v>
      </c>
      <c r="H43">
        <v>327.07215500000001</v>
      </c>
      <c r="J43">
        <v>4361911</v>
      </c>
      <c r="K43">
        <v>3994529</v>
      </c>
      <c r="L43">
        <v>4137639</v>
      </c>
      <c r="O43">
        <v>2047724</v>
      </c>
      <c r="P43">
        <v>1563248</v>
      </c>
      <c r="Q43">
        <v>1661001</v>
      </c>
      <c r="S43">
        <f t="shared" si="18"/>
        <v>1.1428571428571428</v>
      </c>
      <c r="T43">
        <f t="shared" si="19"/>
        <v>0.6428571428571429</v>
      </c>
      <c r="V43" s="4">
        <f t="shared" si="20"/>
        <v>327.07215497990001</v>
      </c>
      <c r="W43">
        <f t="shared" si="21"/>
        <v>7</v>
      </c>
      <c r="X43">
        <f t="shared" si="22"/>
        <v>0.5</v>
      </c>
      <c r="Y43">
        <f t="shared" si="23"/>
        <v>0.4375</v>
      </c>
      <c r="Z43">
        <f t="shared" si="24"/>
        <v>0.77777777777777779</v>
      </c>
      <c r="AA43" t="str">
        <f t="shared" si="25"/>
        <v>CRAM</v>
      </c>
      <c r="AD43">
        <f t="shared" si="26"/>
        <v>0.26315789473684209</v>
      </c>
      <c r="AF43" t="str">
        <f t="shared" si="27"/>
        <v>----</v>
      </c>
      <c r="AG43" t="str">
        <f t="shared" si="28"/>
        <v>----</v>
      </c>
      <c r="AH43" t="str">
        <f t="shared" si="29"/>
        <v>HUnSatLig</v>
      </c>
      <c r="AI43" t="str">
        <f t="shared" si="30"/>
        <v>----</v>
      </c>
      <c r="AJ43" t="str">
        <f t="shared" si="31"/>
        <v>----</v>
      </c>
      <c r="AK43" t="str">
        <f t="shared" si="32"/>
        <v>----</v>
      </c>
      <c r="AM43" s="4">
        <f t="shared" si="33"/>
        <v>327.14778559978907</v>
      </c>
      <c r="AN43" s="4">
        <f t="shared" si="16"/>
        <v>327</v>
      </c>
      <c r="AO43" s="4">
        <f t="shared" si="34"/>
        <v>0.14778559978907424</v>
      </c>
    </row>
    <row r="44" spans="1:41" x14ac:dyDescent="0.25">
      <c r="A44">
        <v>14</v>
      </c>
      <c r="B44">
        <v>16</v>
      </c>
      <c r="C44">
        <v>0</v>
      </c>
      <c r="D44">
        <v>10</v>
      </c>
      <c r="E44">
        <v>0</v>
      </c>
      <c r="F44">
        <v>0</v>
      </c>
      <c r="H44">
        <v>343.06706960000002</v>
      </c>
      <c r="J44">
        <v>4104047</v>
      </c>
      <c r="K44">
        <v>4291400</v>
      </c>
      <c r="L44">
        <v>4650340</v>
      </c>
      <c r="O44" t="s">
        <v>14</v>
      </c>
      <c r="P44" t="s">
        <v>14</v>
      </c>
      <c r="Q44" t="s">
        <v>14</v>
      </c>
      <c r="S44">
        <f t="shared" si="18"/>
        <v>1.1428571428571428</v>
      </c>
      <c r="T44">
        <f t="shared" si="19"/>
        <v>0.7142857142857143</v>
      </c>
      <c r="V44" s="4">
        <f t="shared" si="20"/>
        <v>343.06706957989996</v>
      </c>
      <c r="W44">
        <f t="shared" si="21"/>
        <v>7</v>
      </c>
      <c r="X44">
        <f t="shared" si="22"/>
        <v>0.5</v>
      </c>
      <c r="Y44">
        <f t="shared" si="23"/>
        <v>0.4375</v>
      </c>
      <c r="Z44">
        <f t="shared" si="24"/>
        <v>0.7</v>
      </c>
      <c r="AA44" t="str">
        <f t="shared" si="25"/>
        <v>O</v>
      </c>
      <c r="AD44">
        <f t="shared" si="26"/>
        <v>0.22222222222222221</v>
      </c>
      <c r="AF44" t="str">
        <f t="shared" si="27"/>
        <v>----</v>
      </c>
      <c r="AG44" t="str">
        <f t="shared" si="28"/>
        <v>----</v>
      </c>
      <c r="AH44" t="str">
        <f t="shared" si="29"/>
        <v>HUnSatLig</v>
      </c>
      <c r="AI44" t="str">
        <f t="shared" si="30"/>
        <v>----</v>
      </c>
      <c r="AJ44" t="str">
        <f t="shared" si="31"/>
        <v>----</v>
      </c>
      <c r="AK44" t="str">
        <f t="shared" si="32"/>
        <v>----</v>
      </c>
      <c r="AM44" s="4">
        <f t="shared" si="33"/>
        <v>343.14639878827433</v>
      </c>
      <c r="AN44" s="4">
        <f t="shared" si="16"/>
        <v>343</v>
      </c>
      <c r="AO44" s="4">
        <f t="shared" si="34"/>
        <v>0.1463987882743254</v>
      </c>
    </row>
    <row r="45" spans="1:41" x14ac:dyDescent="0.25">
      <c r="A45">
        <v>14</v>
      </c>
      <c r="B45">
        <v>16</v>
      </c>
      <c r="C45">
        <v>0</v>
      </c>
      <c r="D45">
        <v>11</v>
      </c>
      <c r="E45">
        <v>0</v>
      </c>
      <c r="F45">
        <v>0</v>
      </c>
      <c r="H45">
        <v>359.06198419999998</v>
      </c>
      <c r="J45">
        <v>4807772</v>
      </c>
      <c r="K45">
        <v>4769753</v>
      </c>
      <c r="L45">
        <v>4492127</v>
      </c>
      <c r="O45" t="s">
        <v>14</v>
      </c>
      <c r="P45" t="s">
        <v>14</v>
      </c>
      <c r="Q45" t="s">
        <v>14</v>
      </c>
      <c r="S45">
        <f t="shared" si="18"/>
        <v>1.1428571428571428</v>
      </c>
      <c r="T45">
        <f t="shared" si="19"/>
        <v>0.7857142857142857</v>
      </c>
      <c r="V45" s="4">
        <f t="shared" si="20"/>
        <v>359.06198417989998</v>
      </c>
      <c r="W45">
        <f t="shared" si="21"/>
        <v>7</v>
      </c>
      <c r="X45">
        <f t="shared" si="22"/>
        <v>0.5</v>
      </c>
      <c r="Y45">
        <f t="shared" si="23"/>
        <v>0.4375</v>
      </c>
      <c r="Z45">
        <f t="shared" si="24"/>
        <v>0.63636363636363635</v>
      </c>
      <c r="AA45" t="str">
        <f t="shared" si="25"/>
        <v>O</v>
      </c>
      <c r="AD45">
        <f t="shared" si="26"/>
        <v>0.17647058823529413</v>
      </c>
      <c r="AF45" t="str">
        <f t="shared" si="27"/>
        <v>----</v>
      </c>
      <c r="AG45" t="str">
        <f t="shared" si="28"/>
        <v>----</v>
      </c>
      <c r="AH45" t="str">
        <f t="shared" si="29"/>
        <v>HUnSatLig</v>
      </c>
      <c r="AI45" t="str">
        <f t="shared" si="30"/>
        <v>----</v>
      </c>
      <c r="AJ45" t="str">
        <f t="shared" si="31"/>
        <v>----</v>
      </c>
      <c r="AK45" t="str">
        <f t="shared" si="32"/>
        <v>----</v>
      </c>
      <c r="AM45" s="4">
        <f t="shared" si="33"/>
        <v>359.14501197675963</v>
      </c>
      <c r="AN45" s="4">
        <f t="shared" si="16"/>
        <v>359</v>
      </c>
      <c r="AO45" s="4">
        <f t="shared" si="34"/>
        <v>0.1450119767596334</v>
      </c>
    </row>
    <row r="46" spans="1:41" x14ac:dyDescent="0.25">
      <c r="A46">
        <v>14</v>
      </c>
      <c r="B46">
        <v>16</v>
      </c>
      <c r="C46">
        <v>0</v>
      </c>
      <c r="D46">
        <v>12</v>
      </c>
      <c r="E46">
        <v>0</v>
      </c>
      <c r="F46">
        <v>0</v>
      </c>
      <c r="H46">
        <v>375.0568988</v>
      </c>
      <c r="J46">
        <v>1695200</v>
      </c>
      <c r="K46">
        <v>1881890</v>
      </c>
      <c r="L46">
        <v>2225157</v>
      </c>
      <c r="O46" t="s">
        <v>14</v>
      </c>
      <c r="P46" t="s">
        <v>14</v>
      </c>
      <c r="Q46" t="s">
        <v>14</v>
      </c>
      <c r="S46">
        <f t="shared" si="18"/>
        <v>1.1428571428571428</v>
      </c>
      <c r="T46">
        <f t="shared" si="19"/>
        <v>0.8571428571428571</v>
      </c>
      <c r="V46" s="4">
        <f t="shared" si="20"/>
        <v>375.0568987799</v>
      </c>
      <c r="W46">
        <f t="shared" si="21"/>
        <v>7</v>
      </c>
      <c r="X46">
        <f t="shared" si="22"/>
        <v>0.5</v>
      </c>
      <c r="Y46">
        <f t="shared" si="23"/>
        <v>0.4375</v>
      </c>
      <c r="Z46">
        <f t="shared" si="24"/>
        <v>0.58333333333333337</v>
      </c>
      <c r="AA46" t="str">
        <f t="shared" si="25"/>
        <v>O</v>
      </c>
      <c r="AD46">
        <f t="shared" si="26"/>
        <v>0.125</v>
      </c>
      <c r="AF46" t="str">
        <f t="shared" si="27"/>
        <v>----</v>
      </c>
      <c r="AG46" t="str">
        <f t="shared" si="28"/>
        <v>----</v>
      </c>
      <c r="AH46" t="str">
        <f t="shared" si="29"/>
        <v>HUnSatLig</v>
      </c>
      <c r="AI46" t="str">
        <f t="shared" si="30"/>
        <v>----</v>
      </c>
      <c r="AJ46" t="str">
        <f t="shared" si="31"/>
        <v>----</v>
      </c>
      <c r="AK46" t="str">
        <f t="shared" si="32"/>
        <v>----</v>
      </c>
      <c r="AM46" s="4">
        <f t="shared" si="33"/>
        <v>375.14362516524494</v>
      </c>
      <c r="AN46" s="4">
        <f t="shared" si="16"/>
        <v>375</v>
      </c>
      <c r="AO46" s="4">
        <f t="shared" si="34"/>
        <v>0.1436251652449414</v>
      </c>
    </row>
    <row r="47" spans="1:41" x14ac:dyDescent="0.25">
      <c r="A47">
        <v>14</v>
      </c>
      <c r="B47">
        <v>17</v>
      </c>
      <c r="C47">
        <v>5</v>
      </c>
      <c r="D47">
        <v>8</v>
      </c>
      <c r="E47">
        <v>0</v>
      </c>
      <c r="F47">
        <v>0</v>
      </c>
      <c r="H47">
        <v>382.10043539999998</v>
      </c>
      <c r="J47">
        <v>2109325</v>
      </c>
      <c r="K47">
        <v>1710112</v>
      </c>
      <c r="L47">
        <v>2343288</v>
      </c>
      <c r="O47" t="s">
        <v>14</v>
      </c>
      <c r="P47" t="s">
        <v>14</v>
      </c>
      <c r="Q47" t="s">
        <v>14</v>
      </c>
      <c r="S47">
        <f t="shared" si="18"/>
        <v>1.2142857142857142</v>
      </c>
      <c r="T47">
        <f t="shared" si="19"/>
        <v>0.5714285714285714</v>
      </c>
      <c r="V47" s="4">
        <f t="shared" si="20"/>
        <v>382.10043537990003</v>
      </c>
      <c r="W47">
        <f t="shared" si="21"/>
        <v>9</v>
      </c>
      <c r="X47">
        <f t="shared" si="22"/>
        <v>0.6428571428571429</v>
      </c>
      <c r="Y47">
        <f t="shared" si="23"/>
        <v>0.52941176470588236</v>
      </c>
      <c r="Z47">
        <f t="shared" si="24"/>
        <v>1.125</v>
      </c>
      <c r="AA47" t="str">
        <f t="shared" si="25"/>
        <v>CRAM</v>
      </c>
      <c r="AD47">
        <f t="shared" si="26"/>
        <v>0.5</v>
      </c>
      <c r="AF47" t="str">
        <f t="shared" si="27"/>
        <v>----</v>
      </c>
      <c r="AG47" t="str">
        <f t="shared" si="28"/>
        <v>----</v>
      </c>
      <c r="AH47" t="str">
        <f t="shared" si="29"/>
        <v>HUnSatLig</v>
      </c>
      <c r="AI47" t="str">
        <f t="shared" si="30"/>
        <v>----</v>
      </c>
      <c r="AJ47" t="str">
        <f t="shared" si="31"/>
        <v>----</v>
      </c>
      <c r="AK47" t="str">
        <f t="shared" si="32"/>
        <v>----</v>
      </c>
      <c r="AM47" s="4">
        <f t="shared" si="33"/>
        <v>382.18879047937173</v>
      </c>
      <c r="AN47" s="4">
        <f t="shared" si="16"/>
        <v>382</v>
      </c>
      <c r="AO47" s="4">
        <f t="shared" si="34"/>
        <v>0.18879047937173254</v>
      </c>
    </row>
    <row r="48" spans="1:41" x14ac:dyDescent="0.25">
      <c r="A48">
        <v>14</v>
      </c>
      <c r="B48">
        <v>18</v>
      </c>
      <c r="C48">
        <v>0</v>
      </c>
      <c r="D48">
        <v>8</v>
      </c>
      <c r="E48">
        <v>0</v>
      </c>
      <c r="F48">
        <v>0</v>
      </c>
      <c r="H48">
        <v>313.09289039999999</v>
      </c>
      <c r="J48">
        <v>2678264</v>
      </c>
      <c r="K48">
        <v>2126833</v>
      </c>
      <c r="L48">
        <v>2232415</v>
      </c>
      <c r="O48">
        <v>2205629</v>
      </c>
      <c r="P48">
        <v>2194548</v>
      </c>
      <c r="Q48">
        <v>2335592</v>
      </c>
      <c r="S48">
        <f t="shared" si="18"/>
        <v>1.2857142857142858</v>
      </c>
      <c r="T48">
        <f t="shared" si="19"/>
        <v>0.5714285714285714</v>
      </c>
      <c r="V48" s="4">
        <f t="shared" si="20"/>
        <v>313.09289037989998</v>
      </c>
      <c r="W48">
        <f t="shared" si="21"/>
        <v>6</v>
      </c>
      <c r="X48">
        <f t="shared" si="22"/>
        <v>0.42857142857142855</v>
      </c>
      <c r="Y48">
        <f t="shared" si="23"/>
        <v>0.33333333333333331</v>
      </c>
      <c r="Z48">
        <f t="shared" si="24"/>
        <v>0.75</v>
      </c>
      <c r="AA48" t="str">
        <f t="shared" si="25"/>
        <v>O</v>
      </c>
      <c r="AD48">
        <f t="shared" si="26"/>
        <v>0.2</v>
      </c>
      <c r="AF48" t="str">
        <f t="shared" si="27"/>
        <v>----</v>
      </c>
      <c r="AG48" t="str">
        <f t="shared" si="28"/>
        <v>----</v>
      </c>
      <c r="AH48" t="str">
        <f t="shared" si="29"/>
        <v>HUnSatLig</v>
      </c>
      <c r="AI48" t="str">
        <f t="shared" si="30"/>
        <v>----</v>
      </c>
      <c r="AJ48" t="str">
        <f t="shared" si="31"/>
        <v>----</v>
      </c>
      <c r="AK48" t="str">
        <f t="shared" si="32"/>
        <v>----</v>
      </c>
      <c r="AM48" s="4">
        <f t="shared" si="33"/>
        <v>313.16528850068698</v>
      </c>
      <c r="AN48" s="4">
        <f t="shared" si="16"/>
        <v>313</v>
      </c>
      <c r="AO48" s="4">
        <f t="shared" si="34"/>
        <v>0.16528850068698375</v>
      </c>
    </row>
    <row r="49" spans="1:41" x14ac:dyDescent="0.25">
      <c r="A49">
        <v>14</v>
      </c>
      <c r="B49">
        <v>18</v>
      </c>
      <c r="C49">
        <v>0</v>
      </c>
      <c r="D49">
        <v>9</v>
      </c>
      <c r="E49">
        <v>0</v>
      </c>
      <c r="F49">
        <v>0</v>
      </c>
      <c r="H49">
        <v>329.087805</v>
      </c>
      <c r="J49">
        <v>4914754</v>
      </c>
      <c r="K49">
        <v>4943664</v>
      </c>
      <c r="L49">
        <v>5095508</v>
      </c>
      <c r="O49">
        <v>4337851</v>
      </c>
      <c r="P49">
        <v>5351695</v>
      </c>
      <c r="Q49">
        <v>5005577</v>
      </c>
      <c r="S49">
        <f t="shared" si="18"/>
        <v>1.2857142857142858</v>
      </c>
      <c r="T49">
        <f t="shared" si="19"/>
        <v>0.6428571428571429</v>
      </c>
      <c r="V49" s="4">
        <f t="shared" si="20"/>
        <v>329.0878049799</v>
      </c>
      <c r="W49">
        <f t="shared" si="21"/>
        <v>6</v>
      </c>
      <c r="X49">
        <f t="shared" si="22"/>
        <v>0.42857142857142855</v>
      </c>
      <c r="Y49">
        <f t="shared" si="23"/>
        <v>0.33333333333333331</v>
      </c>
      <c r="Z49">
        <f t="shared" si="24"/>
        <v>0.66666666666666663</v>
      </c>
      <c r="AA49" t="str">
        <f t="shared" si="25"/>
        <v>O</v>
      </c>
      <c r="AD49">
        <f t="shared" si="26"/>
        <v>0.15789473684210525</v>
      </c>
      <c r="AF49" t="str">
        <f t="shared" si="27"/>
        <v>----</v>
      </c>
      <c r="AG49" t="str">
        <f t="shared" si="28"/>
        <v>----</v>
      </c>
      <c r="AH49" t="str">
        <f t="shared" si="29"/>
        <v>HUnSatLig</v>
      </c>
      <c r="AI49" t="str">
        <f t="shared" si="30"/>
        <v>----</v>
      </c>
      <c r="AJ49" t="str">
        <f t="shared" si="31"/>
        <v>----</v>
      </c>
      <c r="AK49" t="str">
        <f t="shared" si="32"/>
        <v>----</v>
      </c>
      <c r="AM49" s="4">
        <f t="shared" si="33"/>
        <v>329.16390168917229</v>
      </c>
      <c r="AN49" s="4">
        <f t="shared" si="16"/>
        <v>329</v>
      </c>
      <c r="AO49" s="4">
        <f t="shared" si="34"/>
        <v>0.16390168917229175</v>
      </c>
    </row>
    <row r="50" spans="1:41" x14ac:dyDescent="0.25">
      <c r="A50">
        <v>14</v>
      </c>
      <c r="B50">
        <v>18</v>
      </c>
      <c r="C50">
        <v>0</v>
      </c>
      <c r="D50">
        <v>10</v>
      </c>
      <c r="E50">
        <v>0</v>
      </c>
      <c r="F50">
        <v>0</v>
      </c>
      <c r="H50">
        <v>345.08271960000002</v>
      </c>
      <c r="J50">
        <v>2871741</v>
      </c>
      <c r="K50">
        <v>2921784</v>
      </c>
      <c r="L50">
        <v>2854270</v>
      </c>
      <c r="O50" t="s">
        <v>14</v>
      </c>
      <c r="P50" t="s">
        <v>14</v>
      </c>
      <c r="Q50" t="s">
        <v>14</v>
      </c>
      <c r="S50">
        <f t="shared" si="18"/>
        <v>1.2857142857142858</v>
      </c>
      <c r="T50">
        <f t="shared" si="19"/>
        <v>0.7142857142857143</v>
      </c>
      <c r="V50" s="4">
        <f t="shared" si="20"/>
        <v>345.08271957990002</v>
      </c>
      <c r="W50">
        <f t="shared" si="21"/>
        <v>6</v>
      </c>
      <c r="X50">
        <f t="shared" si="22"/>
        <v>0.42857142857142855</v>
      </c>
      <c r="Y50">
        <f t="shared" si="23"/>
        <v>0.33333333333333331</v>
      </c>
      <c r="Z50">
        <f t="shared" si="24"/>
        <v>0.6</v>
      </c>
      <c r="AA50" t="str">
        <f t="shared" si="25"/>
        <v>O</v>
      </c>
      <c r="AD50">
        <f t="shared" si="26"/>
        <v>0.1111111111111111</v>
      </c>
      <c r="AF50" t="str">
        <f t="shared" si="27"/>
        <v>----</v>
      </c>
      <c r="AG50" t="str">
        <f t="shared" si="28"/>
        <v>----</v>
      </c>
      <c r="AH50" t="str">
        <f t="shared" si="29"/>
        <v>HUnSatLig</v>
      </c>
      <c r="AI50" t="str">
        <f t="shared" si="30"/>
        <v>----</v>
      </c>
      <c r="AJ50" t="str">
        <f t="shared" si="31"/>
        <v>----</v>
      </c>
      <c r="AK50" t="str">
        <f t="shared" si="32"/>
        <v>----</v>
      </c>
      <c r="AM50" s="4">
        <f t="shared" si="33"/>
        <v>345.1625148776576</v>
      </c>
      <c r="AN50" s="4">
        <f t="shared" si="16"/>
        <v>345</v>
      </c>
      <c r="AO50" s="4">
        <f t="shared" si="34"/>
        <v>0.16251487765759975</v>
      </c>
    </row>
    <row r="51" spans="1:41" x14ac:dyDescent="0.25">
      <c r="A51">
        <v>14</v>
      </c>
      <c r="B51">
        <v>18</v>
      </c>
      <c r="C51">
        <v>0</v>
      </c>
      <c r="D51">
        <v>11</v>
      </c>
      <c r="E51">
        <v>0</v>
      </c>
      <c r="F51">
        <v>0</v>
      </c>
      <c r="H51">
        <v>361.07763419999998</v>
      </c>
      <c r="J51">
        <v>1914701</v>
      </c>
      <c r="K51">
        <v>2442254</v>
      </c>
      <c r="L51">
        <v>2607043</v>
      </c>
      <c r="O51" t="s">
        <v>14</v>
      </c>
      <c r="P51" t="s">
        <v>14</v>
      </c>
      <c r="Q51" t="s">
        <v>14</v>
      </c>
      <c r="S51">
        <f t="shared" si="18"/>
        <v>1.2857142857142858</v>
      </c>
      <c r="T51">
        <f t="shared" si="19"/>
        <v>0.7857142857142857</v>
      </c>
      <c r="V51" s="4">
        <f t="shared" si="20"/>
        <v>361.07763417990003</v>
      </c>
      <c r="W51">
        <f t="shared" si="21"/>
        <v>6</v>
      </c>
      <c r="X51">
        <f t="shared" si="22"/>
        <v>0.42857142857142855</v>
      </c>
      <c r="Y51">
        <f t="shared" si="23"/>
        <v>0.33333333333333331</v>
      </c>
      <c r="Z51">
        <f t="shared" si="24"/>
        <v>0.54545454545454541</v>
      </c>
      <c r="AA51" t="str">
        <f t="shared" si="25"/>
        <v>O</v>
      </c>
      <c r="AD51">
        <f t="shared" si="26"/>
        <v>5.8823529411764705E-2</v>
      </c>
      <c r="AF51" t="str">
        <f t="shared" si="27"/>
        <v>----</v>
      </c>
      <c r="AG51" t="str">
        <f t="shared" si="28"/>
        <v>----</v>
      </c>
      <c r="AH51" t="str">
        <f t="shared" si="29"/>
        <v>HUnSatLig</v>
      </c>
      <c r="AI51" t="str">
        <f t="shared" si="30"/>
        <v>----</v>
      </c>
      <c r="AJ51" t="str">
        <f t="shared" si="31"/>
        <v>----</v>
      </c>
      <c r="AK51" t="str">
        <f t="shared" si="32"/>
        <v>----</v>
      </c>
      <c r="AM51" s="4">
        <f t="shared" si="33"/>
        <v>361.16112806614291</v>
      </c>
      <c r="AN51" s="4">
        <f t="shared" si="16"/>
        <v>361</v>
      </c>
      <c r="AO51" s="4">
        <f t="shared" si="34"/>
        <v>0.16112806614290776</v>
      </c>
    </row>
    <row r="52" spans="1:41" x14ac:dyDescent="0.25">
      <c r="A52">
        <v>14</v>
      </c>
      <c r="B52">
        <v>19</v>
      </c>
      <c r="C52">
        <v>3</v>
      </c>
      <c r="D52">
        <v>7</v>
      </c>
      <c r="E52">
        <v>0</v>
      </c>
      <c r="F52">
        <v>0</v>
      </c>
      <c r="H52">
        <v>340.11502280000002</v>
      </c>
      <c r="J52" t="s">
        <v>14</v>
      </c>
      <c r="K52" t="s">
        <v>14</v>
      </c>
      <c r="L52" t="s">
        <v>14</v>
      </c>
      <c r="O52">
        <v>1609599</v>
      </c>
      <c r="P52">
        <v>1581259</v>
      </c>
      <c r="Q52">
        <v>1470318</v>
      </c>
      <c r="S52">
        <f t="shared" si="18"/>
        <v>1.3571428571428572</v>
      </c>
      <c r="T52">
        <f t="shared" si="19"/>
        <v>0.5</v>
      </c>
      <c r="V52" s="4">
        <f t="shared" si="20"/>
        <v>340.11502277990002</v>
      </c>
      <c r="W52">
        <f t="shared" si="21"/>
        <v>7</v>
      </c>
      <c r="X52">
        <f t="shared" si="22"/>
        <v>0.5</v>
      </c>
      <c r="Y52">
        <f t="shared" si="23"/>
        <v>0.36842105263157893</v>
      </c>
      <c r="Z52">
        <f t="shared" si="24"/>
        <v>1</v>
      </c>
      <c r="AA52" t="str">
        <f t="shared" si="25"/>
        <v>CRAM</v>
      </c>
      <c r="AD52">
        <f t="shared" si="26"/>
        <v>0.26666666666666666</v>
      </c>
      <c r="AF52" t="str">
        <f t="shared" si="27"/>
        <v>----</v>
      </c>
      <c r="AG52" t="str">
        <f t="shared" si="28"/>
        <v>----</v>
      </c>
      <c r="AH52" t="str">
        <f t="shared" si="29"/>
        <v>HUnSatLig</v>
      </c>
      <c r="AI52" t="str">
        <f t="shared" si="30"/>
        <v>----</v>
      </c>
      <c r="AJ52" t="str">
        <f t="shared" si="31"/>
        <v>----</v>
      </c>
      <c r="AK52" t="str">
        <f t="shared" si="32"/>
        <v>----</v>
      </c>
      <c r="AM52" s="4">
        <f t="shared" si="33"/>
        <v>340.19366937091911</v>
      </c>
      <c r="AN52" s="4">
        <f t="shared" si="16"/>
        <v>340</v>
      </c>
      <c r="AO52" s="4">
        <f t="shared" si="34"/>
        <v>0.19366937091911041</v>
      </c>
    </row>
    <row r="53" spans="1:41" x14ac:dyDescent="0.25">
      <c r="A53">
        <v>14</v>
      </c>
      <c r="B53">
        <v>20</v>
      </c>
      <c r="C53">
        <v>0</v>
      </c>
      <c r="D53">
        <v>8</v>
      </c>
      <c r="E53">
        <v>0</v>
      </c>
      <c r="F53">
        <v>0</v>
      </c>
      <c r="H53">
        <v>315.10854039999998</v>
      </c>
      <c r="J53">
        <v>2351371</v>
      </c>
      <c r="K53">
        <v>2359609</v>
      </c>
      <c r="L53">
        <v>1949879</v>
      </c>
      <c r="O53">
        <v>2058292</v>
      </c>
      <c r="P53">
        <v>2150596</v>
      </c>
      <c r="Q53">
        <v>1681879</v>
      </c>
      <c r="S53">
        <f t="shared" si="18"/>
        <v>1.4285714285714286</v>
      </c>
      <c r="T53">
        <f t="shared" si="19"/>
        <v>0.5714285714285714</v>
      </c>
      <c r="V53" s="4">
        <f t="shared" si="20"/>
        <v>315.10854037989998</v>
      </c>
      <c r="W53">
        <f t="shared" si="21"/>
        <v>5</v>
      </c>
      <c r="X53">
        <f t="shared" si="22"/>
        <v>0.35714285714285715</v>
      </c>
      <c r="Y53">
        <f t="shared" si="23"/>
        <v>0.25</v>
      </c>
      <c r="Z53">
        <f t="shared" si="24"/>
        <v>0.625</v>
      </c>
      <c r="AA53" t="str">
        <f t="shared" si="25"/>
        <v>O</v>
      </c>
      <c r="AD53">
        <f t="shared" si="26"/>
        <v>0.1</v>
      </c>
      <c r="AF53" t="str">
        <f t="shared" si="27"/>
        <v>----</v>
      </c>
      <c r="AG53" t="str">
        <f t="shared" si="28"/>
        <v>----</v>
      </c>
      <c r="AH53" t="str">
        <f t="shared" si="29"/>
        <v>HUnSatLig</v>
      </c>
      <c r="AI53" t="str">
        <f t="shared" si="30"/>
        <v>----</v>
      </c>
      <c r="AJ53" t="str">
        <f t="shared" si="31"/>
        <v>----</v>
      </c>
      <c r="AK53" t="str">
        <f t="shared" si="32"/>
        <v>----</v>
      </c>
      <c r="AM53" s="4">
        <f t="shared" si="33"/>
        <v>315.18140459007014</v>
      </c>
      <c r="AN53" s="4">
        <f t="shared" si="16"/>
        <v>315</v>
      </c>
      <c r="AO53" s="4">
        <f t="shared" si="34"/>
        <v>0.18140459007014442</v>
      </c>
    </row>
    <row r="54" spans="1:41" x14ac:dyDescent="0.25">
      <c r="A54">
        <v>14</v>
      </c>
      <c r="B54">
        <v>20</v>
      </c>
      <c r="C54">
        <v>0</v>
      </c>
      <c r="D54">
        <v>9</v>
      </c>
      <c r="E54">
        <v>0</v>
      </c>
      <c r="F54">
        <v>0</v>
      </c>
      <c r="H54">
        <v>331.103455</v>
      </c>
      <c r="J54">
        <v>2224098</v>
      </c>
      <c r="K54">
        <v>2260171</v>
      </c>
      <c r="L54">
        <v>2800141</v>
      </c>
      <c r="O54">
        <v>1403030</v>
      </c>
      <c r="P54">
        <v>1554105</v>
      </c>
      <c r="Q54">
        <v>1415892</v>
      </c>
      <c r="S54">
        <f t="shared" si="18"/>
        <v>1.4285714285714286</v>
      </c>
      <c r="T54">
        <f t="shared" si="19"/>
        <v>0.6428571428571429</v>
      </c>
      <c r="V54" s="4">
        <f t="shared" si="20"/>
        <v>331.10345497989999</v>
      </c>
      <c r="W54">
        <f t="shared" si="21"/>
        <v>5</v>
      </c>
      <c r="X54">
        <f t="shared" si="22"/>
        <v>0.35714285714285715</v>
      </c>
      <c r="Y54">
        <f t="shared" si="23"/>
        <v>0.25</v>
      </c>
      <c r="Z54">
        <f t="shared" si="24"/>
        <v>0.55555555555555558</v>
      </c>
      <c r="AA54" t="str">
        <f t="shared" si="25"/>
        <v>O</v>
      </c>
      <c r="AD54">
        <f t="shared" si="26"/>
        <v>5.2631578947368418E-2</v>
      </c>
      <c r="AF54" t="str">
        <f t="shared" si="27"/>
        <v>----</v>
      </c>
      <c r="AG54" t="str">
        <f t="shared" si="28"/>
        <v>----</v>
      </c>
      <c r="AH54" t="str">
        <f t="shared" si="29"/>
        <v>HUnSatLig</v>
      </c>
      <c r="AI54" t="str">
        <f t="shared" si="30"/>
        <v>----</v>
      </c>
      <c r="AJ54" t="str">
        <f t="shared" si="31"/>
        <v>----</v>
      </c>
      <c r="AK54" t="str">
        <f t="shared" si="32"/>
        <v>----</v>
      </c>
      <c r="AM54" s="4">
        <f t="shared" si="33"/>
        <v>331.18001777855551</v>
      </c>
      <c r="AN54" s="4">
        <f t="shared" si="16"/>
        <v>331</v>
      </c>
      <c r="AO54" s="4">
        <f t="shared" si="34"/>
        <v>0.18001777855550927</v>
      </c>
    </row>
    <row r="55" spans="1:41" x14ac:dyDescent="0.25">
      <c r="A55">
        <v>14</v>
      </c>
      <c r="B55">
        <v>20</v>
      </c>
      <c r="C55">
        <v>0</v>
      </c>
      <c r="D55">
        <v>10</v>
      </c>
      <c r="E55">
        <v>0</v>
      </c>
      <c r="F55">
        <v>0</v>
      </c>
      <c r="H55">
        <v>347.09836960000001</v>
      </c>
      <c r="J55">
        <v>9396263</v>
      </c>
      <c r="K55">
        <v>9573174</v>
      </c>
      <c r="L55">
        <v>8157607</v>
      </c>
      <c r="O55">
        <v>8854291</v>
      </c>
      <c r="P55">
        <v>9529805</v>
      </c>
      <c r="Q55">
        <v>8925886</v>
      </c>
      <c r="S55">
        <f t="shared" si="18"/>
        <v>1.4285714285714286</v>
      </c>
      <c r="T55">
        <f t="shared" si="19"/>
        <v>0.7142857142857143</v>
      </c>
      <c r="V55" s="4">
        <f t="shared" si="20"/>
        <v>347.09836957989995</v>
      </c>
      <c r="W55">
        <f t="shared" si="21"/>
        <v>5</v>
      </c>
      <c r="X55">
        <f t="shared" si="22"/>
        <v>0.35714285714285715</v>
      </c>
      <c r="Y55">
        <f t="shared" si="23"/>
        <v>0.25</v>
      </c>
      <c r="Z55">
        <f t="shared" si="24"/>
        <v>0.5</v>
      </c>
      <c r="AA55" t="str">
        <f t="shared" si="25"/>
        <v>O</v>
      </c>
      <c r="AD55">
        <f t="shared" si="26"/>
        <v>0</v>
      </c>
      <c r="AF55" t="str">
        <f t="shared" si="27"/>
        <v>----</v>
      </c>
      <c r="AG55" t="str">
        <f t="shared" si="28"/>
        <v>----</v>
      </c>
      <c r="AH55" t="str">
        <f t="shared" si="29"/>
        <v>HUnSatLig</v>
      </c>
      <c r="AI55" t="str">
        <f t="shared" si="30"/>
        <v>----</v>
      </c>
      <c r="AJ55" t="str">
        <f t="shared" si="31"/>
        <v>----</v>
      </c>
      <c r="AK55" t="str">
        <f t="shared" si="32"/>
        <v>----</v>
      </c>
      <c r="AM55" s="4">
        <f t="shared" si="33"/>
        <v>347.17863096704076</v>
      </c>
      <c r="AN55" s="4">
        <f t="shared" si="16"/>
        <v>347</v>
      </c>
      <c r="AO55" s="4">
        <f t="shared" si="34"/>
        <v>0.17863096704076042</v>
      </c>
    </row>
    <row r="56" spans="1:41" x14ac:dyDescent="0.25">
      <c r="A56">
        <v>14</v>
      </c>
      <c r="B56">
        <v>20</v>
      </c>
      <c r="C56">
        <v>0</v>
      </c>
      <c r="D56">
        <v>11</v>
      </c>
      <c r="E56">
        <v>0</v>
      </c>
      <c r="F56">
        <v>0</v>
      </c>
      <c r="H56">
        <v>363.09328420000003</v>
      </c>
      <c r="J56">
        <v>2134598</v>
      </c>
      <c r="K56">
        <v>2092612</v>
      </c>
      <c r="L56">
        <v>1566760</v>
      </c>
      <c r="O56" t="s">
        <v>14</v>
      </c>
      <c r="P56" t="s">
        <v>14</v>
      </c>
      <c r="Q56" t="s">
        <v>14</v>
      </c>
      <c r="S56">
        <f t="shared" si="18"/>
        <v>1.4285714285714286</v>
      </c>
      <c r="T56">
        <f t="shared" si="19"/>
        <v>0.7857142857142857</v>
      </c>
      <c r="V56" s="4">
        <f t="shared" si="20"/>
        <v>363.09328417989997</v>
      </c>
      <c r="W56">
        <f t="shared" si="21"/>
        <v>5</v>
      </c>
      <c r="X56">
        <f t="shared" si="22"/>
        <v>0.35714285714285715</v>
      </c>
      <c r="Y56">
        <f t="shared" si="23"/>
        <v>0.25</v>
      </c>
      <c r="Z56">
        <f t="shared" si="24"/>
        <v>0.45454545454545453</v>
      </c>
      <c r="AA56" t="str">
        <f t="shared" si="25"/>
        <v>O</v>
      </c>
      <c r="AD56">
        <f t="shared" si="26"/>
        <v>-5.8823529411764705E-2</v>
      </c>
      <c r="AF56" t="str">
        <f t="shared" si="27"/>
        <v>----</v>
      </c>
      <c r="AG56" t="str">
        <f t="shared" si="28"/>
        <v>----</v>
      </c>
      <c r="AH56" t="str">
        <f t="shared" si="29"/>
        <v>HUnSatLig</v>
      </c>
      <c r="AI56" t="str">
        <f t="shared" si="30"/>
        <v>----</v>
      </c>
      <c r="AJ56" t="str">
        <f t="shared" si="31"/>
        <v>----</v>
      </c>
      <c r="AK56" t="str">
        <f t="shared" si="32"/>
        <v>----</v>
      </c>
      <c r="AM56" s="4">
        <f t="shared" si="33"/>
        <v>363.17724415552607</v>
      </c>
      <c r="AN56" s="4">
        <f t="shared" si="16"/>
        <v>363</v>
      </c>
      <c r="AO56" s="4">
        <f t="shared" si="34"/>
        <v>0.17724415552606843</v>
      </c>
    </row>
    <row r="57" spans="1:41" x14ac:dyDescent="0.25">
      <c r="A57">
        <v>14</v>
      </c>
      <c r="B57">
        <v>21</v>
      </c>
      <c r="C57">
        <v>3</v>
      </c>
      <c r="D57">
        <v>7</v>
      </c>
      <c r="E57">
        <v>0</v>
      </c>
      <c r="F57">
        <v>0</v>
      </c>
      <c r="H57">
        <v>342.13067280000001</v>
      </c>
      <c r="J57">
        <v>2337895</v>
      </c>
      <c r="K57">
        <v>2687590</v>
      </c>
      <c r="L57">
        <v>2341487</v>
      </c>
      <c r="O57">
        <v>3188639</v>
      </c>
      <c r="P57">
        <v>3046591</v>
      </c>
      <c r="Q57">
        <v>3163515</v>
      </c>
      <c r="S57">
        <f t="shared" si="18"/>
        <v>1.5</v>
      </c>
      <c r="T57">
        <f t="shared" si="19"/>
        <v>0.5</v>
      </c>
      <c r="V57" s="4">
        <f t="shared" si="20"/>
        <v>342.13067277989995</v>
      </c>
      <c r="W57">
        <f t="shared" si="21"/>
        <v>6</v>
      </c>
      <c r="X57">
        <f t="shared" si="22"/>
        <v>0.42857142857142855</v>
      </c>
      <c r="Y57">
        <f t="shared" si="23"/>
        <v>0.2857142857142857</v>
      </c>
      <c r="Z57">
        <f t="shared" si="24"/>
        <v>0.8571428571428571</v>
      </c>
      <c r="AA57" t="str">
        <f t="shared" si="25"/>
        <v>CRAM</v>
      </c>
      <c r="AD57">
        <f t="shared" si="26"/>
        <v>0.13333333333333333</v>
      </c>
      <c r="AF57" t="str">
        <f t="shared" si="27"/>
        <v>----</v>
      </c>
      <c r="AG57" t="str">
        <f t="shared" si="28"/>
        <v>----</v>
      </c>
      <c r="AH57" t="str">
        <f t="shared" si="29"/>
        <v>----</v>
      </c>
      <c r="AI57" t="str">
        <f t="shared" si="30"/>
        <v>----</v>
      </c>
      <c r="AJ57" t="str">
        <f t="shared" si="31"/>
        <v>----</v>
      </c>
      <c r="AK57" t="str">
        <f t="shared" si="32"/>
        <v>Alipat+N</v>
      </c>
      <c r="AM57" s="4">
        <f t="shared" si="33"/>
        <v>342.20978546030221</v>
      </c>
      <c r="AN57" s="4">
        <f t="shared" si="16"/>
        <v>342</v>
      </c>
      <c r="AO57" s="4">
        <f t="shared" si="34"/>
        <v>0.20978546030221423</v>
      </c>
    </row>
    <row r="58" spans="1:41" x14ac:dyDescent="0.25">
      <c r="A58">
        <v>14</v>
      </c>
      <c r="B58">
        <v>21</v>
      </c>
      <c r="C58">
        <v>3</v>
      </c>
      <c r="D58">
        <v>8</v>
      </c>
      <c r="E58">
        <v>0</v>
      </c>
      <c r="F58">
        <v>0</v>
      </c>
      <c r="H58">
        <v>358.12558739999997</v>
      </c>
      <c r="J58">
        <v>1852162</v>
      </c>
      <c r="K58">
        <v>2062035</v>
      </c>
      <c r="L58">
        <v>1763907</v>
      </c>
      <c r="O58">
        <v>1657604</v>
      </c>
      <c r="P58">
        <v>1697297</v>
      </c>
      <c r="Q58">
        <v>1486648</v>
      </c>
      <c r="S58">
        <f t="shared" si="18"/>
        <v>1.5</v>
      </c>
      <c r="T58">
        <f t="shared" si="19"/>
        <v>0.5714285714285714</v>
      </c>
      <c r="V58" s="4">
        <f t="shared" si="20"/>
        <v>358.12558737989997</v>
      </c>
      <c r="W58">
        <f t="shared" si="21"/>
        <v>6</v>
      </c>
      <c r="X58">
        <f t="shared" si="22"/>
        <v>0.42857142857142855</v>
      </c>
      <c r="Y58">
        <f t="shared" si="23"/>
        <v>0.2857142857142857</v>
      </c>
      <c r="Z58">
        <f t="shared" si="24"/>
        <v>0.75</v>
      </c>
      <c r="AA58" t="str">
        <f t="shared" si="25"/>
        <v>O</v>
      </c>
      <c r="AD58">
        <f t="shared" si="26"/>
        <v>7.1428571428571425E-2</v>
      </c>
      <c r="AF58" t="str">
        <f t="shared" si="27"/>
        <v>----</v>
      </c>
      <c r="AG58" t="str">
        <f t="shared" si="28"/>
        <v>----</v>
      </c>
      <c r="AH58" t="str">
        <f t="shared" si="29"/>
        <v>----</v>
      </c>
      <c r="AI58" t="str">
        <f t="shared" si="30"/>
        <v>----</v>
      </c>
      <c r="AJ58" t="str">
        <f t="shared" si="31"/>
        <v>----</v>
      </c>
      <c r="AK58" t="str">
        <f t="shared" si="32"/>
        <v>Alipat+N</v>
      </c>
      <c r="AM58" s="4">
        <f t="shared" si="33"/>
        <v>358.20839864878752</v>
      </c>
      <c r="AN58" s="4">
        <f t="shared" si="16"/>
        <v>358</v>
      </c>
      <c r="AO58" s="4">
        <f t="shared" si="34"/>
        <v>0.20839864878752223</v>
      </c>
    </row>
    <row r="59" spans="1:41" x14ac:dyDescent="0.25">
      <c r="A59">
        <v>14</v>
      </c>
      <c r="B59">
        <v>22</v>
      </c>
      <c r="C59">
        <v>0</v>
      </c>
      <c r="D59">
        <v>6</v>
      </c>
      <c r="E59">
        <v>1</v>
      </c>
      <c r="F59">
        <v>0</v>
      </c>
      <c r="H59">
        <v>317.10643190000002</v>
      </c>
      <c r="J59">
        <v>5380650</v>
      </c>
      <c r="K59">
        <v>5182088</v>
      </c>
      <c r="L59">
        <v>5112600</v>
      </c>
      <c r="O59" t="s">
        <v>14</v>
      </c>
      <c r="P59" t="s">
        <v>14</v>
      </c>
      <c r="Q59" t="s">
        <v>14</v>
      </c>
      <c r="S59">
        <f t="shared" si="18"/>
        <v>1.5714285714285714</v>
      </c>
      <c r="T59">
        <f t="shared" si="19"/>
        <v>0.42857142857142855</v>
      </c>
      <c r="V59" s="4">
        <f t="shared" si="20"/>
        <v>317.10643187990001</v>
      </c>
      <c r="W59">
        <f t="shared" si="21"/>
        <v>4</v>
      </c>
      <c r="X59">
        <f t="shared" si="22"/>
        <v>0.2857142857142857</v>
      </c>
      <c r="Y59">
        <f t="shared" si="23"/>
        <v>0.18181818181818182</v>
      </c>
      <c r="Z59">
        <f t="shared" si="24"/>
        <v>0.66666666666666663</v>
      </c>
      <c r="AA59" t="str">
        <f t="shared" si="25"/>
        <v>O</v>
      </c>
      <c r="AD59">
        <f t="shared" si="26"/>
        <v>0</v>
      </c>
      <c r="AF59" t="str">
        <f t="shared" si="27"/>
        <v>----</v>
      </c>
      <c r="AG59" t="str">
        <f t="shared" si="28"/>
        <v>----</v>
      </c>
      <c r="AH59" t="str">
        <f t="shared" si="29"/>
        <v>----</v>
      </c>
      <c r="AI59" t="str">
        <f t="shared" si="30"/>
        <v>AlipatNoN</v>
      </c>
      <c r="AJ59" t="str">
        <f t="shared" si="31"/>
        <v>----</v>
      </c>
      <c r="AK59" t="str">
        <f t="shared" si="32"/>
        <v>----</v>
      </c>
      <c r="AM59" s="4">
        <f t="shared" si="33"/>
        <v>317.17975807306175</v>
      </c>
      <c r="AN59" s="4">
        <f t="shared" si="16"/>
        <v>317</v>
      </c>
      <c r="AO59" s="4">
        <f t="shared" si="34"/>
        <v>0.17975807306174829</v>
      </c>
    </row>
    <row r="60" spans="1:41" x14ac:dyDescent="0.25">
      <c r="A60">
        <v>14</v>
      </c>
      <c r="B60">
        <v>22</v>
      </c>
      <c r="C60">
        <v>0</v>
      </c>
      <c r="D60">
        <v>9</v>
      </c>
      <c r="E60">
        <v>0</v>
      </c>
      <c r="F60">
        <v>0</v>
      </c>
      <c r="H60">
        <v>333.11910499999999</v>
      </c>
      <c r="J60">
        <v>3105688</v>
      </c>
      <c r="K60">
        <v>3701361</v>
      </c>
      <c r="L60">
        <v>3872724</v>
      </c>
      <c r="O60">
        <v>5767295</v>
      </c>
      <c r="P60">
        <v>5560432</v>
      </c>
      <c r="Q60">
        <v>5036204</v>
      </c>
      <c r="S60">
        <f t="shared" si="18"/>
        <v>1.5714285714285714</v>
      </c>
      <c r="T60">
        <f t="shared" si="19"/>
        <v>0.6428571428571429</v>
      </c>
      <c r="V60" s="4">
        <f t="shared" si="20"/>
        <v>333.11910497989999</v>
      </c>
      <c r="W60">
        <f t="shared" si="21"/>
        <v>4</v>
      </c>
      <c r="X60">
        <f t="shared" si="22"/>
        <v>0.2857142857142857</v>
      </c>
      <c r="Y60">
        <f t="shared" si="23"/>
        <v>0.18181818181818182</v>
      </c>
      <c r="Z60">
        <f t="shared" si="24"/>
        <v>0.44444444444444442</v>
      </c>
      <c r="AA60" t="str">
        <f t="shared" si="25"/>
        <v>O</v>
      </c>
      <c r="AD60">
        <f t="shared" si="26"/>
        <v>-5.2631578947368418E-2</v>
      </c>
      <c r="AF60" t="str">
        <f t="shared" si="27"/>
        <v>----</v>
      </c>
      <c r="AG60" t="str">
        <f t="shared" si="28"/>
        <v>----</v>
      </c>
      <c r="AH60" t="str">
        <f t="shared" si="29"/>
        <v>----</v>
      </c>
      <c r="AI60" t="str">
        <f t="shared" si="30"/>
        <v>----</v>
      </c>
      <c r="AJ60" t="str">
        <f t="shared" si="31"/>
        <v>SatFACarb</v>
      </c>
      <c r="AK60" t="str">
        <f t="shared" si="32"/>
        <v>----</v>
      </c>
      <c r="AM60" s="4">
        <f t="shared" si="33"/>
        <v>333.19613386793867</v>
      </c>
      <c r="AN60" s="4">
        <f t="shared" si="16"/>
        <v>333</v>
      </c>
      <c r="AO60" s="4">
        <f t="shared" si="34"/>
        <v>0.19613386793866994</v>
      </c>
    </row>
    <row r="61" spans="1:41" x14ac:dyDescent="0.25">
      <c r="A61">
        <v>14</v>
      </c>
      <c r="B61">
        <v>22</v>
      </c>
      <c r="C61">
        <v>0</v>
      </c>
      <c r="D61">
        <v>10</v>
      </c>
      <c r="E61">
        <v>0</v>
      </c>
      <c r="F61">
        <v>0</v>
      </c>
      <c r="H61">
        <v>349.11401960000001</v>
      </c>
      <c r="J61">
        <v>1461933</v>
      </c>
      <c r="K61">
        <v>1464385</v>
      </c>
      <c r="L61">
        <v>1604063</v>
      </c>
      <c r="O61" t="s">
        <v>14</v>
      </c>
      <c r="P61" t="s">
        <v>14</v>
      </c>
      <c r="Q61" t="s">
        <v>14</v>
      </c>
      <c r="S61">
        <f t="shared" si="18"/>
        <v>1.5714285714285714</v>
      </c>
      <c r="T61">
        <f t="shared" si="19"/>
        <v>0.7142857142857143</v>
      </c>
      <c r="V61" s="4">
        <f t="shared" si="20"/>
        <v>349.1140195799</v>
      </c>
      <c r="W61">
        <f t="shared" si="21"/>
        <v>4</v>
      </c>
      <c r="X61">
        <f t="shared" si="22"/>
        <v>0.2857142857142857</v>
      </c>
      <c r="Y61">
        <f t="shared" si="23"/>
        <v>0.18181818181818182</v>
      </c>
      <c r="Z61">
        <f t="shared" si="24"/>
        <v>0.4</v>
      </c>
      <c r="AA61" t="str">
        <f t="shared" si="25"/>
        <v>O</v>
      </c>
      <c r="AD61">
        <f t="shared" si="26"/>
        <v>-0.1111111111111111</v>
      </c>
      <c r="AF61" t="str">
        <f t="shared" si="27"/>
        <v>----</v>
      </c>
      <c r="AG61" t="str">
        <f t="shared" si="28"/>
        <v>----</v>
      </c>
      <c r="AH61" t="str">
        <f t="shared" si="29"/>
        <v>----</v>
      </c>
      <c r="AI61" t="str">
        <f t="shared" si="30"/>
        <v>----</v>
      </c>
      <c r="AJ61" t="str">
        <f t="shared" si="31"/>
        <v>SatFACarb</v>
      </c>
      <c r="AK61" t="str">
        <f t="shared" si="32"/>
        <v>----</v>
      </c>
      <c r="AM61" s="4">
        <f t="shared" si="33"/>
        <v>349.19474705642398</v>
      </c>
      <c r="AN61" s="4">
        <f t="shared" si="16"/>
        <v>349</v>
      </c>
      <c r="AO61" s="4">
        <f t="shared" si="34"/>
        <v>0.19474705642397794</v>
      </c>
    </row>
    <row r="62" spans="1:41" x14ac:dyDescent="0.25">
      <c r="A62">
        <v>14</v>
      </c>
      <c r="B62">
        <v>22</v>
      </c>
      <c r="C62">
        <v>0</v>
      </c>
      <c r="D62">
        <v>11</v>
      </c>
      <c r="E62">
        <v>0</v>
      </c>
      <c r="F62">
        <v>0</v>
      </c>
      <c r="H62">
        <v>365.10893420000002</v>
      </c>
      <c r="J62">
        <v>2256195</v>
      </c>
      <c r="K62">
        <v>2612345</v>
      </c>
      <c r="L62">
        <v>2494092</v>
      </c>
      <c r="O62">
        <v>2197095</v>
      </c>
      <c r="P62">
        <v>2024492</v>
      </c>
      <c r="Q62">
        <v>2117444</v>
      </c>
      <c r="S62">
        <f t="shared" si="18"/>
        <v>1.5714285714285714</v>
      </c>
      <c r="T62">
        <f t="shared" si="19"/>
        <v>0.7857142857142857</v>
      </c>
      <c r="V62" s="4">
        <f t="shared" si="20"/>
        <v>365.10893417990002</v>
      </c>
      <c r="W62">
        <f t="shared" si="21"/>
        <v>4</v>
      </c>
      <c r="X62">
        <f t="shared" si="22"/>
        <v>0.2857142857142857</v>
      </c>
      <c r="Y62">
        <f t="shared" si="23"/>
        <v>0.18181818181818182</v>
      </c>
      <c r="Z62">
        <f t="shared" si="24"/>
        <v>0.36363636363636365</v>
      </c>
      <c r="AA62" t="str">
        <f t="shared" si="25"/>
        <v>O</v>
      </c>
      <c r="AD62">
        <f t="shared" si="26"/>
        <v>-0.17647058823529413</v>
      </c>
      <c r="AF62" t="str">
        <f t="shared" si="27"/>
        <v>----</v>
      </c>
      <c r="AG62" t="str">
        <f t="shared" si="28"/>
        <v>----</v>
      </c>
      <c r="AH62" t="str">
        <f t="shared" si="29"/>
        <v>----</v>
      </c>
      <c r="AI62" t="str">
        <f t="shared" si="30"/>
        <v>----</v>
      </c>
      <c r="AJ62" t="str">
        <f t="shared" si="31"/>
        <v>SatFACarb</v>
      </c>
      <c r="AK62" t="str">
        <f t="shared" si="32"/>
        <v>----</v>
      </c>
      <c r="AM62" s="4">
        <f t="shared" si="33"/>
        <v>365.19336024490929</v>
      </c>
      <c r="AN62" s="4">
        <f t="shared" si="16"/>
        <v>365</v>
      </c>
      <c r="AO62" s="4">
        <f t="shared" si="34"/>
        <v>0.19336024490928594</v>
      </c>
    </row>
    <row r="63" spans="1:41" x14ac:dyDescent="0.25">
      <c r="A63">
        <v>14</v>
      </c>
      <c r="B63">
        <v>22</v>
      </c>
      <c r="C63">
        <v>0</v>
      </c>
      <c r="D63">
        <v>12</v>
      </c>
      <c r="E63">
        <v>0</v>
      </c>
      <c r="F63">
        <v>0</v>
      </c>
      <c r="H63">
        <v>381.10384879999998</v>
      </c>
      <c r="J63">
        <v>3504189</v>
      </c>
      <c r="K63">
        <v>3241261</v>
      </c>
      <c r="L63">
        <v>3563638</v>
      </c>
      <c r="O63">
        <v>3578463</v>
      </c>
      <c r="P63">
        <v>2915821</v>
      </c>
      <c r="Q63">
        <v>3313212</v>
      </c>
      <c r="S63">
        <f t="shared" si="18"/>
        <v>1.5714285714285714</v>
      </c>
      <c r="T63">
        <f t="shared" si="19"/>
        <v>0.8571428571428571</v>
      </c>
      <c r="V63" s="4">
        <f t="shared" si="20"/>
        <v>381.10384877989998</v>
      </c>
      <c r="W63">
        <f t="shared" si="21"/>
        <v>4</v>
      </c>
      <c r="X63">
        <f t="shared" si="22"/>
        <v>0.2857142857142857</v>
      </c>
      <c r="Y63">
        <f t="shared" si="23"/>
        <v>0.18181818181818182</v>
      </c>
      <c r="Z63">
        <f t="shared" si="24"/>
        <v>0.33333333333333331</v>
      </c>
      <c r="AA63" t="str">
        <f t="shared" si="25"/>
        <v>O</v>
      </c>
      <c r="AD63">
        <f t="shared" si="26"/>
        <v>-0.25</v>
      </c>
      <c r="AF63" t="str">
        <f t="shared" si="27"/>
        <v>----</v>
      </c>
      <c r="AG63" t="str">
        <f t="shared" si="28"/>
        <v>----</v>
      </c>
      <c r="AH63" t="str">
        <f t="shared" si="29"/>
        <v>----</v>
      </c>
      <c r="AI63" t="str">
        <f t="shared" si="30"/>
        <v>----</v>
      </c>
      <c r="AJ63" t="str">
        <f t="shared" si="31"/>
        <v>SatFACarb</v>
      </c>
      <c r="AK63" t="str">
        <f t="shared" si="32"/>
        <v>----</v>
      </c>
      <c r="AM63" s="4">
        <f t="shared" si="33"/>
        <v>381.19197343339459</v>
      </c>
      <c r="AN63" s="4">
        <f t="shared" si="16"/>
        <v>381</v>
      </c>
      <c r="AO63" s="4">
        <f t="shared" si="34"/>
        <v>0.19197343339459394</v>
      </c>
    </row>
    <row r="64" spans="1:41" x14ac:dyDescent="0.25">
      <c r="A64">
        <v>14</v>
      </c>
      <c r="B64">
        <v>22</v>
      </c>
      <c r="C64">
        <v>0</v>
      </c>
      <c r="D64">
        <v>12</v>
      </c>
      <c r="E64">
        <v>1</v>
      </c>
      <c r="F64">
        <v>0</v>
      </c>
      <c r="H64">
        <v>413.0759195</v>
      </c>
      <c r="J64">
        <v>3683440</v>
      </c>
      <c r="K64">
        <v>4368924</v>
      </c>
      <c r="L64">
        <v>3978011</v>
      </c>
      <c r="O64">
        <v>8162593</v>
      </c>
      <c r="P64">
        <v>7468039</v>
      </c>
      <c r="Q64">
        <v>7167904</v>
      </c>
      <c r="S64">
        <f t="shared" si="18"/>
        <v>1.5714285714285714</v>
      </c>
      <c r="T64">
        <f t="shared" si="19"/>
        <v>0.8571428571428571</v>
      </c>
      <c r="V64" s="4">
        <f t="shared" si="20"/>
        <v>413.07591947989999</v>
      </c>
      <c r="W64">
        <f t="shared" si="21"/>
        <v>4</v>
      </c>
      <c r="X64">
        <f t="shared" si="22"/>
        <v>0.2857142857142857</v>
      </c>
      <c r="Y64">
        <f t="shared" si="23"/>
        <v>0.18181818181818182</v>
      </c>
      <c r="Z64">
        <f t="shared" si="24"/>
        <v>0.33333333333333331</v>
      </c>
      <c r="AA64" t="str">
        <f t="shared" si="25"/>
        <v>O</v>
      </c>
      <c r="AD64">
        <f t="shared" si="26"/>
        <v>-0.42857142857142855</v>
      </c>
      <c r="AF64" t="str">
        <f t="shared" si="27"/>
        <v>----</v>
      </c>
      <c r="AG64" t="str">
        <f t="shared" si="28"/>
        <v>----</v>
      </c>
      <c r="AH64" t="str">
        <f t="shared" si="29"/>
        <v>----</v>
      </c>
      <c r="AI64" t="str">
        <f t="shared" si="30"/>
        <v>----</v>
      </c>
      <c r="AJ64" t="str">
        <f t="shared" si="31"/>
        <v>SatFACarb</v>
      </c>
      <c r="AK64" t="str">
        <f t="shared" si="32"/>
        <v>----</v>
      </c>
      <c r="AM64" s="4">
        <f t="shared" si="33"/>
        <v>413.17143720397354</v>
      </c>
      <c r="AN64" s="4">
        <f t="shared" si="16"/>
        <v>413</v>
      </c>
      <c r="AO64" s="4">
        <f t="shared" si="34"/>
        <v>0.17143720397353945</v>
      </c>
    </row>
    <row r="65" spans="1:41" x14ac:dyDescent="0.25">
      <c r="A65">
        <v>14</v>
      </c>
      <c r="B65">
        <v>22</v>
      </c>
      <c r="C65">
        <v>0</v>
      </c>
      <c r="D65">
        <v>13</v>
      </c>
      <c r="E65">
        <v>0</v>
      </c>
      <c r="F65">
        <v>0</v>
      </c>
      <c r="H65">
        <v>397.0987634</v>
      </c>
      <c r="J65">
        <v>2163651</v>
      </c>
      <c r="K65">
        <v>2249233</v>
      </c>
      <c r="L65">
        <v>2196945</v>
      </c>
      <c r="O65">
        <v>1606068</v>
      </c>
      <c r="P65">
        <v>1579428</v>
      </c>
      <c r="Q65">
        <v>1654823</v>
      </c>
      <c r="S65">
        <f t="shared" si="18"/>
        <v>1.5714285714285714</v>
      </c>
      <c r="T65">
        <f t="shared" si="19"/>
        <v>0.9285714285714286</v>
      </c>
      <c r="V65" s="4">
        <f t="shared" si="20"/>
        <v>397.09876337989999</v>
      </c>
      <c r="W65">
        <f t="shared" si="21"/>
        <v>4</v>
      </c>
      <c r="X65">
        <f t="shared" si="22"/>
        <v>0.2857142857142857</v>
      </c>
      <c r="Y65">
        <f t="shared" si="23"/>
        <v>0.18181818181818182</v>
      </c>
      <c r="Z65">
        <f t="shared" si="24"/>
        <v>0.30769230769230771</v>
      </c>
      <c r="AA65" t="str">
        <f t="shared" si="25"/>
        <v>O</v>
      </c>
      <c r="AD65">
        <f t="shared" si="26"/>
        <v>-0.33333333333333331</v>
      </c>
      <c r="AF65" t="str">
        <f t="shared" si="27"/>
        <v>----</v>
      </c>
      <c r="AG65" t="str">
        <f t="shared" si="28"/>
        <v>----</v>
      </c>
      <c r="AH65" t="str">
        <f t="shared" si="29"/>
        <v>----</v>
      </c>
      <c r="AI65" t="str">
        <f t="shared" si="30"/>
        <v>----</v>
      </c>
      <c r="AJ65" t="str">
        <f t="shared" si="31"/>
        <v>SatFACarb</v>
      </c>
      <c r="AK65" t="str">
        <f t="shared" si="32"/>
        <v>----</v>
      </c>
      <c r="AM65" s="4">
        <f t="shared" si="33"/>
        <v>397.1905866218799</v>
      </c>
      <c r="AN65" s="4">
        <f t="shared" si="16"/>
        <v>397</v>
      </c>
      <c r="AO65" s="4">
        <f t="shared" si="34"/>
        <v>0.19058662187990194</v>
      </c>
    </row>
    <row r="66" spans="1:41" x14ac:dyDescent="0.25">
      <c r="A66">
        <v>14</v>
      </c>
      <c r="B66">
        <v>22</v>
      </c>
      <c r="C66">
        <v>2</v>
      </c>
      <c r="D66">
        <v>7</v>
      </c>
      <c r="E66">
        <v>0</v>
      </c>
      <c r="F66">
        <v>0</v>
      </c>
      <c r="H66">
        <v>329.13542380000001</v>
      </c>
      <c r="J66" t="s">
        <v>14</v>
      </c>
      <c r="K66" t="s">
        <v>14</v>
      </c>
      <c r="L66" t="s">
        <v>14</v>
      </c>
      <c r="O66">
        <v>1726662</v>
      </c>
      <c r="P66">
        <v>1604632</v>
      </c>
      <c r="Q66">
        <v>1812755</v>
      </c>
      <c r="S66">
        <f t="shared" si="18"/>
        <v>1.5714285714285714</v>
      </c>
      <c r="T66">
        <f t="shared" si="19"/>
        <v>0.5</v>
      </c>
      <c r="V66" s="4">
        <f t="shared" si="20"/>
        <v>329.13542377990001</v>
      </c>
      <c r="W66">
        <f t="shared" si="21"/>
        <v>5</v>
      </c>
      <c r="X66">
        <f t="shared" si="22"/>
        <v>0.35714285714285715</v>
      </c>
      <c r="Y66">
        <f t="shared" si="23"/>
        <v>0.22727272727272727</v>
      </c>
      <c r="Z66">
        <f t="shared" si="24"/>
        <v>0.7142857142857143</v>
      </c>
      <c r="AA66" t="str">
        <f t="shared" si="25"/>
        <v>O</v>
      </c>
      <c r="AD66">
        <f t="shared" si="26"/>
        <v>5.8823529411764705E-2</v>
      </c>
      <c r="AF66" t="str">
        <f t="shared" si="27"/>
        <v>----</v>
      </c>
      <c r="AG66" t="str">
        <f t="shared" si="28"/>
        <v>----</v>
      </c>
      <c r="AH66" t="str">
        <f t="shared" si="29"/>
        <v>----</v>
      </c>
      <c r="AI66" t="str">
        <f t="shared" si="30"/>
        <v>----</v>
      </c>
      <c r="AJ66" t="str">
        <f t="shared" si="31"/>
        <v>----</v>
      </c>
      <c r="AK66" t="str">
        <f t="shared" si="32"/>
        <v>Alipat+N</v>
      </c>
      <c r="AM66" s="4">
        <f t="shared" si="33"/>
        <v>329.21153150031864</v>
      </c>
      <c r="AN66" s="4">
        <f t="shared" ref="AN66:AN129" si="35">INT(AM66)</f>
        <v>329</v>
      </c>
      <c r="AO66" s="4">
        <f t="shared" si="34"/>
        <v>0.21153150031864243</v>
      </c>
    </row>
    <row r="67" spans="1:41" x14ac:dyDescent="0.25">
      <c r="A67">
        <v>14</v>
      </c>
      <c r="B67">
        <v>22</v>
      </c>
      <c r="C67">
        <v>2</v>
      </c>
      <c r="D67">
        <v>8</v>
      </c>
      <c r="E67">
        <v>0</v>
      </c>
      <c r="F67">
        <v>0</v>
      </c>
      <c r="H67">
        <v>345.13033840000003</v>
      </c>
      <c r="J67">
        <v>2943435</v>
      </c>
      <c r="K67">
        <v>2824516</v>
      </c>
      <c r="L67">
        <v>2517387</v>
      </c>
      <c r="O67">
        <v>4126945</v>
      </c>
      <c r="P67">
        <v>4381634</v>
      </c>
      <c r="Q67">
        <v>4384928</v>
      </c>
      <c r="S67">
        <f t="shared" ref="S67:S130" si="36">B67/A67</f>
        <v>1.5714285714285714</v>
      </c>
      <c r="T67">
        <f t="shared" ref="T67:T130" si="37">D67/A67</f>
        <v>0.5714285714285714</v>
      </c>
      <c r="V67" s="4">
        <f t="shared" ref="V67:V130" si="38">A67*12+(B67-1)*1.007825+C67*14.003074+D67*15.9949146+E67*31.9720707+F67*30.9737615+0.0005485799</f>
        <v>345.13033837989997</v>
      </c>
      <c r="W67">
        <f t="shared" ref="W67:W130" si="39">1+A67-B67/2+C67/2+F67/2</f>
        <v>5</v>
      </c>
      <c r="X67">
        <f t="shared" ref="X67:X130" si="40">W67/A67</f>
        <v>0.35714285714285715</v>
      </c>
      <c r="Y67">
        <f t="shared" ref="Y67:Y130" si="41">W67/B67</f>
        <v>0.22727272727272727</v>
      </c>
      <c r="Z67">
        <f t="shared" ref="Z67:Z130" si="42">W67/D67</f>
        <v>0.625</v>
      </c>
      <c r="AA67" t="str">
        <f t="shared" ref="AA67:AA130" si="43">IF(X67&gt;=0.3,IF(X67&lt;=0.68,IF(Y67&gt;=0.2,IF(Y67&lt;=0.95,IF(Z67&gt;=0.77,IF(Z67&lt;=1.75,"CRAM","O"),"O"),"O"),"O"),"O"),"O")</f>
        <v>O</v>
      </c>
      <c r="AD67">
        <f t="shared" ref="AD67:AD130" si="44">(1+A67-D67/2-E67-B67/2)/(A67-D67/2-E67-C67-F67)</f>
        <v>0</v>
      </c>
      <c r="AF67" t="str">
        <f t="shared" ref="AF67:AF130" si="45">IF(AD67&gt;0.66,"CondAr","----")</f>
        <v>----</v>
      </c>
      <c r="AG67" t="str">
        <f t="shared" ref="AG67:AG130" si="46">IF(AND((AD67&gt;0.5),(AD67&lt;=0.66)),"Aromatic","----")</f>
        <v>----</v>
      </c>
      <c r="AH67" t="str">
        <f t="shared" ref="AH67:AH130" si="47">IF(AND((AD67&lt;=0.5),(S67&lt;1.5)),"HUnSatLig","----")</f>
        <v>----</v>
      </c>
      <c r="AI67" t="str">
        <f t="shared" ref="AI67:AI130" si="48">IF(AND((T67&lt;0.6),(S67&gt;=1.5),(C67=0)),"AlipatNoN","----")</f>
        <v>----</v>
      </c>
      <c r="AJ67" t="str">
        <f t="shared" ref="AJ67:AJ130" si="49">IF(AND((S67&gt;=1.5),(T67&gt;=0.6)),"SatFACarb","----")</f>
        <v>----</v>
      </c>
      <c r="AK67" t="str">
        <f t="shared" ref="AK67:AK130" si="50">IF(AND((T67&lt;0.6),(S67&gt;=1.5),(C67&gt;0)),"Alipat+N","----")</f>
        <v>Alipat+N</v>
      </c>
      <c r="AM67" s="4">
        <f t="shared" ref="AM67:AM130" si="51">V67*(44/43.989828)</f>
        <v>345.21014468880389</v>
      </c>
      <c r="AN67" s="4">
        <f t="shared" si="35"/>
        <v>345</v>
      </c>
      <c r="AO67" s="4">
        <f t="shared" ref="AO67:AO130" si="52">AM67-AN67</f>
        <v>0.21014468880389359</v>
      </c>
    </row>
    <row r="68" spans="1:41" x14ac:dyDescent="0.25">
      <c r="A68">
        <v>14</v>
      </c>
      <c r="B68">
        <v>22</v>
      </c>
      <c r="C68">
        <v>4</v>
      </c>
      <c r="D68">
        <v>7</v>
      </c>
      <c r="E68">
        <v>0</v>
      </c>
      <c r="F68">
        <v>0</v>
      </c>
      <c r="H68">
        <v>357.14157180000001</v>
      </c>
      <c r="J68" t="s">
        <v>14</v>
      </c>
      <c r="K68" t="s">
        <v>14</v>
      </c>
      <c r="L68" t="s">
        <v>14</v>
      </c>
      <c r="O68">
        <v>1570517</v>
      </c>
      <c r="P68">
        <v>2088175</v>
      </c>
      <c r="Q68">
        <v>1495061</v>
      </c>
      <c r="S68">
        <f t="shared" si="36"/>
        <v>1.5714285714285714</v>
      </c>
      <c r="T68">
        <f t="shared" si="37"/>
        <v>0.5</v>
      </c>
      <c r="V68" s="4">
        <f t="shared" si="38"/>
        <v>357.14157177989995</v>
      </c>
      <c r="W68">
        <f t="shared" si="39"/>
        <v>6</v>
      </c>
      <c r="X68">
        <f t="shared" si="40"/>
        <v>0.42857142857142855</v>
      </c>
      <c r="Y68">
        <f t="shared" si="41"/>
        <v>0.27272727272727271</v>
      </c>
      <c r="Z68">
        <f t="shared" si="42"/>
        <v>0.8571428571428571</v>
      </c>
      <c r="AA68" t="str">
        <f t="shared" si="43"/>
        <v>CRAM</v>
      </c>
      <c r="AD68">
        <f t="shared" si="44"/>
        <v>7.6923076923076927E-2</v>
      </c>
      <c r="AF68" t="str">
        <f t="shared" si="45"/>
        <v>----</v>
      </c>
      <c r="AG68" t="str">
        <f t="shared" si="46"/>
        <v>----</v>
      </c>
      <c r="AH68" t="str">
        <f t="shared" si="47"/>
        <v>----</v>
      </c>
      <c r="AI68" t="str">
        <f t="shared" si="48"/>
        <v>----</v>
      </c>
      <c r="AJ68" t="str">
        <f t="shared" si="49"/>
        <v>----</v>
      </c>
      <c r="AK68" t="str">
        <f t="shared" si="50"/>
        <v>Alipat+N</v>
      </c>
      <c r="AM68" s="4">
        <f t="shared" si="51"/>
        <v>357.22415550966912</v>
      </c>
      <c r="AN68" s="4">
        <f t="shared" si="35"/>
        <v>357</v>
      </c>
      <c r="AO68" s="4">
        <f t="shared" si="52"/>
        <v>0.22415550966911724</v>
      </c>
    </row>
    <row r="69" spans="1:41" x14ac:dyDescent="0.25">
      <c r="A69">
        <v>14</v>
      </c>
      <c r="B69">
        <v>23</v>
      </c>
      <c r="C69">
        <v>1</v>
      </c>
      <c r="D69">
        <v>10</v>
      </c>
      <c r="E69">
        <v>0</v>
      </c>
      <c r="F69">
        <v>0</v>
      </c>
      <c r="H69">
        <v>364.1249186</v>
      </c>
      <c r="J69">
        <v>1692621</v>
      </c>
      <c r="K69">
        <v>2263397</v>
      </c>
      <c r="L69">
        <v>1882466</v>
      </c>
      <c r="O69" t="s">
        <v>14</v>
      </c>
      <c r="P69" t="s">
        <v>14</v>
      </c>
      <c r="Q69" t="s">
        <v>14</v>
      </c>
      <c r="S69">
        <f t="shared" si="36"/>
        <v>1.6428571428571428</v>
      </c>
      <c r="T69">
        <f t="shared" si="37"/>
        <v>0.7142857142857143</v>
      </c>
      <c r="V69" s="4">
        <f t="shared" si="38"/>
        <v>364.1249185799</v>
      </c>
      <c r="W69">
        <f t="shared" si="39"/>
        <v>4</v>
      </c>
      <c r="X69">
        <f t="shared" si="40"/>
        <v>0.2857142857142857</v>
      </c>
      <c r="Y69">
        <f t="shared" si="41"/>
        <v>0.17391304347826086</v>
      </c>
      <c r="Z69">
        <f t="shared" si="42"/>
        <v>0.4</v>
      </c>
      <c r="AA69" t="str">
        <f t="shared" si="43"/>
        <v>O</v>
      </c>
      <c r="AD69">
        <f t="shared" si="44"/>
        <v>-0.1875</v>
      </c>
      <c r="AF69" t="str">
        <f t="shared" si="45"/>
        <v>----</v>
      </c>
      <c r="AG69" t="str">
        <f t="shared" si="46"/>
        <v>----</v>
      </c>
      <c r="AH69" t="str">
        <f t="shared" si="47"/>
        <v>----</v>
      </c>
      <c r="AI69" t="str">
        <f t="shared" si="48"/>
        <v>----</v>
      </c>
      <c r="AJ69" t="str">
        <f t="shared" si="49"/>
        <v>SatFACarb</v>
      </c>
      <c r="AK69" t="str">
        <f t="shared" si="50"/>
        <v>----</v>
      </c>
      <c r="AM69" s="4">
        <f t="shared" si="51"/>
        <v>364.20911710579088</v>
      </c>
      <c r="AN69" s="4">
        <f t="shared" si="35"/>
        <v>364</v>
      </c>
      <c r="AO69" s="4">
        <f t="shared" si="52"/>
        <v>0.20911710579088094</v>
      </c>
    </row>
    <row r="70" spans="1:41" x14ac:dyDescent="0.25">
      <c r="A70">
        <v>14</v>
      </c>
      <c r="B70">
        <v>23</v>
      </c>
      <c r="C70">
        <v>3</v>
      </c>
      <c r="D70">
        <v>5</v>
      </c>
      <c r="E70">
        <v>0</v>
      </c>
      <c r="F70">
        <v>0</v>
      </c>
      <c r="H70">
        <v>312.15649359999998</v>
      </c>
      <c r="J70" t="s">
        <v>14</v>
      </c>
      <c r="K70" t="s">
        <v>14</v>
      </c>
      <c r="L70" t="s">
        <v>14</v>
      </c>
      <c r="O70">
        <v>1815059</v>
      </c>
      <c r="P70">
        <v>2535642</v>
      </c>
      <c r="Q70">
        <v>2094017</v>
      </c>
      <c r="S70">
        <f t="shared" si="36"/>
        <v>1.6428571428571428</v>
      </c>
      <c r="T70">
        <f t="shared" si="37"/>
        <v>0.35714285714285715</v>
      </c>
      <c r="V70" s="4">
        <f t="shared" si="38"/>
        <v>312.15649357989997</v>
      </c>
      <c r="W70">
        <f t="shared" si="39"/>
        <v>5</v>
      </c>
      <c r="X70">
        <f t="shared" si="40"/>
        <v>0.35714285714285715</v>
      </c>
      <c r="Y70">
        <f t="shared" si="41"/>
        <v>0.21739130434782608</v>
      </c>
      <c r="Z70">
        <f t="shared" si="42"/>
        <v>1</v>
      </c>
      <c r="AA70" t="str">
        <f t="shared" si="43"/>
        <v>CRAM</v>
      </c>
      <c r="AD70">
        <f t="shared" si="44"/>
        <v>0.11764705882352941</v>
      </c>
      <c r="AF70" t="str">
        <f t="shared" si="45"/>
        <v>----</v>
      </c>
      <c r="AG70" t="str">
        <f t="shared" si="46"/>
        <v>----</v>
      </c>
      <c r="AH70" t="str">
        <f t="shared" si="47"/>
        <v>----</v>
      </c>
      <c r="AI70" t="str">
        <f t="shared" si="48"/>
        <v>----</v>
      </c>
      <c r="AJ70" t="str">
        <f t="shared" si="49"/>
        <v>----</v>
      </c>
      <c r="AK70" t="str">
        <f t="shared" si="50"/>
        <v>Alipat+N</v>
      </c>
      <c r="AM70" s="4">
        <f t="shared" si="51"/>
        <v>312.22867517271487</v>
      </c>
      <c r="AN70" s="4">
        <f t="shared" si="35"/>
        <v>312</v>
      </c>
      <c r="AO70" s="4">
        <f t="shared" si="52"/>
        <v>0.22867517271487259</v>
      </c>
    </row>
    <row r="71" spans="1:41" x14ac:dyDescent="0.25">
      <c r="A71">
        <v>14</v>
      </c>
      <c r="B71">
        <v>23</v>
      </c>
      <c r="C71">
        <v>3</v>
      </c>
      <c r="D71">
        <v>6</v>
      </c>
      <c r="E71">
        <v>0</v>
      </c>
      <c r="F71">
        <v>0</v>
      </c>
      <c r="H71">
        <v>328.15140819999999</v>
      </c>
      <c r="J71">
        <v>3648392</v>
      </c>
      <c r="K71">
        <v>3806325</v>
      </c>
      <c r="L71">
        <v>3559819</v>
      </c>
      <c r="O71">
        <v>6040546</v>
      </c>
      <c r="P71">
        <v>6275149</v>
      </c>
      <c r="Q71">
        <v>5902391</v>
      </c>
      <c r="S71">
        <f t="shared" si="36"/>
        <v>1.6428571428571428</v>
      </c>
      <c r="T71">
        <f t="shared" si="37"/>
        <v>0.42857142857142855</v>
      </c>
      <c r="V71" s="4">
        <f t="shared" si="38"/>
        <v>328.15140817989999</v>
      </c>
      <c r="W71">
        <f t="shared" si="39"/>
        <v>5</v>
      </c>
      <c r="X71">
        <f t="shared" si="40"/>
        <v>0.35714285714285715</v>
      </c>
      <c r="Y71">
        <f t="shared" si="41"/>
        <v>0.21739130434782608</v>
      </c>
      <c r="Z71">
        <f t="shared" si="42"/>
        <v>0.83333333333333337</v>
      </c>
      <c r="AA71" t="str">
        <f t="shared" si="43"/>
        <v>CRAM</v>
      </c>
      <c r="AD71">
        <f t="shared" si="44"/>
        <v>6.25E-2</v>
      </c>
      <c r="AF71" t="str">
        <f t="shared" si="45"/>
        <v>----</v>
      </c>
      <c r="AG71" t="str">
        <f t="shared" si="46"/>
        <v>----</v>
      </c>
      <c r="AH71" t="str">
        <f t="shared" si="47"/>
        <v>----</v>
      </c>
      <c r="AI71" t="str">
        <f t="shared" si="48"/>
        <v>----</v>
      </c>
      <c r="AJ71" t="str">
        <f t="shared" si="49"/>
        <v>----</v>
      </c>
      <c r="AK71" t="str">
        <f t="shared" si="50"/>
        <v>Alipat+N</v>
      </c>
      <c r="AM71" s="4">
        <f t="shared" si="51"/>
        <v>328.22728836120018</v>
      </c>
      <c r="AN71" s="4">
        <f t="shared" si="35"/>
        <v>328</v>
      </c>
      <c r="AO71" s="4">
        <f t="shared" si="52"/>
        <v>0.22728836120018059</v>
      </c>
    </row>
    <row r="72" spans="1:41" x14ac:dyDescent="0.25">
      <c r="A72">
        <v>14</v>
      </c>
      <c r="B72">
        <v>23</v>
      </c>
      <c r="C72">
        <v>3</v>
      </c>
      <c r="D72">
        <v>7</v>
      </c>
      <c r="E72">
        <v>0</v>
      </c>
      <c r="F72">
        <v>0</v>
      </c>
      <c r="H72">
        <v>344.14632280000001</v>
      </c>
      <c r="J72">
        <v>2106535</v>
      </c>
      <c r="K72">
        <v>2131024</v>
      </c>
      <c r="L72">
        <v>2185858</v>
      </c>
      <c r="O72">
        <v>2663372</v>
      </c>
      <c r="P72">
        <v>3065538</v>
      </c>
      <c r="Q72">
        <v>3021205</v>
      </c>
      <c r="S72">
        <f t="shared" si="36"/>
        <v>1.6428571428571428</v>
      </c>
      <c r="T72">
        <f t="shared" si="37"/>
        <v>0.5</v>
      </c>
      <c r="V72" s="4">
        <f t="shared" si="38"/>
        <v>344.1463227799</v>
      </c>
      <c r="W72">
        <f t="shared" si="39"/>
        <v>5</v>
      </c>
      <c r="X72">
        <f t="shared" si="40"/>
        <v>0.35714285714285715</v>
      </c>
      <c r="Y72">
        <f t="shared" si="41"/>
        <v>0.21739130434782608</v>
      </c>
      <c r="Z72">
        <f t="shared" si="42"/>
        <v>0.7142857142857143</v>
      </c>
      <c r="AA72" t="str">
        <f t="shared" si="43"/>
        <v>O</v>
      </c>
      <c r="AD72">
        <f t="shared" si="44"/>
        <v>0</v>
      </c>
      <c r="AF72" t="str">
        <f t="shared" si="45"/>
        <v>----</v>
      </c>
      <c r="AG72" t="str">
        <f t="shared" si="46"/>
        <v>----</v>
      </c>
      <c r="AH72" t="str">
        <f t="shared" si="47"/>
        <v>----</v>
      </c>
      <c r="AI72" t="str">
        <f t="shared" si="48"/>
        <v>----</v>
      </c>
      <c r="AJ72" t="str">
        <f t="shared" si="49"/>
        <v>----</v>
      </c>
      <c r="AK72" t="str">
        <f t="shared" si="50"/>
        <v>Alipat+N</v>
      </c>
      <c r="AM72" s="4">
        <f t="shared" si="51"/>
        <v>344.22590154968549</v>
      </c>
      <c r="AN72" s="4">
        <f t="shared" si="35"/>
        <v>344</v>
      </c>
      <c r="AO72" s="4">
        <f t="shared" si="52"/>
        <v>0.22590154968548859</v>
      </c>
    </row>
    <row r="73" spans="1:41" x14ac:dyDescent="0.25">
      <c r="A73">
        <v>14</v>
      </c>
      <c r="B73">
        <v>24</v>
      </c>
      <c r="C73">
        <v>0</v>
      </c>
      <c r="D73">
        <v>10</v>
      </c>
      <c r="E73">
        <v>0</v>
      </c>
      <c r="F73">
        <v>0</v>
      </c>
      <c r="H73">
        <v>351.1296696</v>
      </c>
      <c r="J73">
        <v>2350925</v>
      </c>
      <c r="K73">
        <v>2418007</v>
      </c>
      <c r="L73">
        <v>2744355</v>
      </c>
      <c r="O73">
        <v>3789748</v>
      </c>
      <c r="P73">
        <v>3983911</v>
      </c>
      <c r="Q73">
        <v>3479350</v>
      </c>
      <c r="S73">
        <f t="shared" si="36"/>
        <v>1.7142857142857142</v>
      </c>
      <c r="T73">
        <f t="shared" si="37"/>
        <v>0.7142857142857143</v>
      </c>
      <c r="V73" s="4">
        <f t="shared" si="38"/>
        <v>351.1296695799</v>
      </c>
      <c r="W73">
        <f t="shared" si="39"/>
        <v>3</v>
      </c>
      <c r="X73">
        <f t="shared" si="40"/>
        <v>0.21428571428571427</v>
      </c>
      <c r="Y73">
        <f t="shared" si="41"/>
        <v>0.125</v>
      </c>
      <c r="Z73">
        <f t="shared" si="42"/>
        <v>0.3</v>
      </c>
      <c r="AA73" t="str">
        <f t="shared" si="43"/>
        <v>O</v>
      </c>
      <c r="AD73">
        <f t="shared" si="44"/>
        <v>-0.22222222222222221</v>
      </c>
      <c r="AF73" t="str">
        <f t="shared" si="45"/>
        <v>----</v>
      </c>
      <c r="AG73" t="str">
        <f t="shared" si="46"/>
        <v>----</v>
      </c>
      <c r="AH73" t="str">
        <f t="shared" si="47"/>
        <v>----</v>
      </c>
      <c r="AI73" t="str">
        <f t="shared" si="48"/>
        <v>----</v>
      </c>
      <c r="AJ73" t="str">
        <f t="shared" si="49"/>
        <v>SatFACarb</v>
      </c>
      <c r="AK73" t="str">
        <f t="shared" si="50"/>
        <v>----</v>
      </c>
      <c r="AM73" s="4">
        <f t="shared" si="51"/>
        <v>351.2108631458072</v>
      </c>
      <c r="AN73" s="4">
        <f t="shared" si="35"/>
        <v>351</v>
      </c>
      <c r="AO73" s="4">
        <f t="shared" si="52"/>
        <v>0.21086314580719545</v>
      </c>
    </row>
    <row r="74" spans="1:41" x14ac:dyDescent="0.25">
      <c r="A74">
        <v>14</v>
      </c>
      <c r="B74">
        <v>24</v>
      </c>
      <c r="C74">
        <v>0</v>
      </c>
      <c r="D74">
        <v>11</v>
      </c>
      <c r="E74">
        <v>0</v>
      </c>
      <c r="F74">
        <v>0</v>
      </c>
      <c r="H74">
        <v>367.12458420000002</v>
      </c>
      <c r="J74">
        <v>2112065</v>
      </c>
      <c r="K74">
        <v>2350765</v>
      </c>
      <c r="L74">
        <v>2350317</v>
      </c>
      <c r="O74">
        <v>2396877</v>
      </c>
      <c r="P74">
        <v>2090114</v>
      </c>
      <c r="Q74">
        <v>1893774</v>
      </c>
      <c r="S74">
        <f t="shared" si="36"/>
        <v>1.7142857142857142</v>
      </c>
      <c r="T74">
        <f t="shared" si="37"/>
        <v>0.7857142857142857</v>
      </c>
      <c r="V74" s="4">
        <f t="shared" si="38"/>
        <v>367.12458417990001</v>
      </c>
      <c r="W74">
        <f t="shared" si="39"/>
        <v>3</v>
      </c>
      <c r="X74">
        <f t="shared" si="40"/>
        <v>0.21428571428571427</v>
      </c>
      <c r="Y74">
        <f t="shared" si="41"/>
        <v>0.125</v>
      </c>
      <c r="Z74">
        <f t="shared" si="42"/>
        <v>0.27272727272727271</v>
      </c>
      <c r="AA74" t="str">
        <f t="shared" si="43"/>
        <v>O</v>
      </c>
      <c r="AD74">
        <f t="shared" si="44"/>
        <v>-0.29411764705882354</v>
      </c>
      <c r="AF74" t="str">
        <f t="shared" si="45"/>
        <v>----</v>
      </c>
      <c r="AG74" t="str">
        <f t="shared" si="46"/>
        <v>----</v>
      </c>
      <c r="AH74" t="str">
        <f t="shared" si="47"/>
        <v>----</v>
      </c>
      <c r="AI74" t="str">
        <f t="shared" si="48"/>
        <v>----</v>
      </c>
      <c r="AJ74" t="str">
        <f t="shared" si="49"/>
        <v>SatFACarb</v>
      </c>
      <c r="AK74" t="str">
        <f t="shared" si="50"/>
        <v>----</v>
      </c>
      <c r="AM74" s="4">
        <f t="shared" si="51"/>
        <v>367.2094763342925</v>
      </c>
      <c r="AN74" s="4">
        <f t="shared" si="35"/>
        <v>367</v>
      </c>
      <c r="AO74" s="4">
        <f t="shared" si="52"/>
        <v>0.20947633429250345</v>
      </c>
    </row>
    <row r="75" spans="1:41" x14ac:dyDescent="0.25">
      <c r="A75">
        <v>14</v>
      </c>
      <c r="B75">
        <v>24</v>
      </c>
      <c r="C75">
        <v>0</v>
      </c>
      <c r="D75">
        <v>12</v>
      </c>
      <c r="E75">
        <v>0</v>
      </c>
      <c r="F75">
        <v>0</v>
      </c>
      <c r="H75">
        <v>383.11949879999997</v>
      </c>
      <c r="J75">
        <v>3225822</v>
      </c>
      <c r="K75">
        <v>3605780</v>
      </c>
      <c r="L75">
        <v>3712634</v>
      </c>
      <c r="O75">
        <v>2347617</v>
      </c>
      <c r="P75">
        <v>2813427</v>
      </c>
      <c r="Q75">
        <v>2313240</v>
      </c>
      <c r="S75">
        <f t="shared" si="36"/>
        <v>1.7142857142857142</v>
      </c>
      <c r="T75">
        <f t="shared" si="37"/>
        <v>0.8571428571428571</v>
      </c>
      <c r="V75" s="4">
        <f t="shared" si="38"/>
        <v>383.11949877989997</v>
      </c>
      <c r="W75">
        <f t="shared" si="39"/>
        <v>3</v>
      </c>
      <c r="X75">
        <f t="shared" si="40"/>
        <v>0.21428571428571427</v>
      </c>
      <c r="Y75">
        <f t="shared" si="41"/>
        <v>0.125</v>
      </c>
      <c r="Z75">
        <f t="shared" si="42"/>
        <v>0.25</v>
      </c>
      <c r="AA75" t="str">
        <f t="shared" si="43"/>
        <v>O</v>
      </c>
      <c r="AD75">
        <f t="shared" si="44"/>
        <v>-0.375</v>
      </c>
      <c r="AF75" t="str">
        <f t="shared" si="45"/>
        <v>----</v>
      </c>
      <c r="AG75" t="str">
        <f t="shared" si="46"/>
        <v>----</v>
      </c>
      <c r="AH75" t="str">
        <f t="shared" si="47"/>
        <v>----</v>
      </c>
      <c r="AI75" t="str">
        <f t="shared" si="48"/>
        <v>----</v>
      </c>
      <c r="AJ75" t="str">
        <f t="shared" si="49"/>
        <v>SatFACarb</v>
      </c>
      <c r="AK75" t="str">
        <f t="shared" si="50"/>
        <v>----</v>
      </c>
      <c r="AM75" s="4">
        <f t="shared" si="51"/>
        <v>383.20808952277775</v>
      </c>
      <c r="AN75" s="4">
        <f t="shared" si="35"/>
        <v>383</v>
      </c>
      <c r="AO75" s="4">
        <f t="shared" si="52"/>
        <v>0.20808952277775461</v>
      </c>
    </row>
    <row r="76" spans="1:41" x14ac:dyDescent="0.25">
      <c r="A76">
        <v>14</v>
      </c>
      <c r="B76">
        <v>24</v>
      </c>
      <c r="C76">
        <v>4</v>
      </c>
      <c r="D76">
        <v>7</v>
      </c>
      <c r="E76">
        <v>0</v>
      </c>
      <c r="F76">
        <v>0</v>
      </c>
      <c r="H76">
        <v>359.1572218</v>
      </c>
      <c r="J76" t="s">
        <v>14</v>
      </c>
      <c r="K76" t="s">
        <v>14</v>
      </c>
      <c r="L76" t="s">
        <v>14</v>
      </c>
      <c r="O76">
        <v>1677633</v>
      </c>
      <c r="P76">
        <v>1752386</v>
      </c>
      <c r="Q76">
        <v>1632873</v>
      </c>
      <c r="S76">
        <f t="shared" si="36"/>
        <v>1.7142857142857142</v>
      </c>
      <c r="T76">
        <f t="shared" si="37"/>
        <v>0.5</v>
      </c>
      <c r="V76" s="4">
        <f t="shared" si="38"/>
        <v>359.1572217799</v>
      </c>
      <c r="W76">
        <f t="shared" si="39"/>
        <v>5</v>
      </c>
      <c r="X76">
        <f t="shared" si="40"/>
        <v>0.35714285714285715</v>
      </c>
      <c r="Y76">
        <f t="shared" si="41"/>
        <v>0.20833333333333334</v>
      </c>
      <c r="Z76">
        <f t="shared" si="42"/>
        <v>0.7142857142857143</v>
      </c>
      <c r="AA76" t="str">
        <f t="shared" si="43"/>
        <v>O</v>
      </c>
      <c r="AD76">
        <f t="shared" si="44"/>
        <v>-7.6923076923076927E-2</v>
      </c>
      <c r="AF76" t="str">
        <f t="shared" si="45"/>
        <v>----</v>
      </c>
      <c r="AG76" t="str">
        <f t="shared" si="46"/>
        <v>----</v>
      </c>
      <c r="AH76" t="str">
        <f t="shared" si="47"/>
        <v>----</v>
      </c>
      <c r="AI76" t="str">
        <f t="shared" si="48"/>
        <v>----</v>
      </c>
      <c r="AJ76" t="str">
        <f t="shared" si="49"/>
        <v>----</v>
      </c>
      <c r="AK76" t="str">
        <f t="shared" si="50"/>
        <v>Alipat+N</v>
      </c>
      <c r="AM76" s="4">
        <f t="shared" si="51"/>
        <v>359.24027159905233</v>
      </c>
      <c r="AN76" s="4">
        <f t="shared" si="35"/>
        <v>359</v>
      </c>
      <c r="AO76" s="4">
        <f t="shared" si="52"/>
        <v>0.24027159905233475</v>
      </c>
    </row>
    <row r="77" spans="1:41" x14ac:dyDescent="0.25">
      <c r="A77">
        <v>14</v>
      </c>
      <c r="B77">
        <v>25</v>
      </c>
      <c r="C77">
        <v>0</v>
      </c>
      <c r="D77">
        <v>13</v>
      </c>
      <c r="E77">
        <v>0</v>
      </c>
      <c r="F77">
        <v>1</v>
      </c>
      <c r="H77">
        <v>431.09599989999998</v>
      </c>
      <c r="J77" t="s">
        <v>14</v>
      </c>
      <c r="K77" t="s">
        <v>14</v>
      </c>
      <c r="L77" t="s">
        <v>14</v>
      </c>
      <c r="O77">
        <v>3428104</v>
      </c>
      <c r="P77">
        <v>4458347</v>
      </c>
      <c r="Q77">
        <v>5283596</v>
      </c>
      <c r="S77">
        <f t="shared" si="36"/>
        <v>1.7857142857142858</v>
      </c>
      <c r="T77">
        <f t="shared" si="37"/>
        <v>0.9285714285714286</v>
      </c>
      <c r="V77" s="4">
        <f t="shared" si="38"/>
        <v>431.09599987990003</v>
      </c>
      <c r="W77">
        <f t="shared" si="39"/>
        <v>3</v>
      </c>
      <c r="X77">
        <f t="shared" si="40"/>
        <v>0.21428571428571427</v>
      </c>
      <c r="Y77">
        <f t="shared" si="41"/>
        <v>0.12</v>
      </c>
      <c r="Z77">
        <f t="shared" si="42"/>
        <v>0.23076923076923078</v>
      </c>
      <c r="AA77" t="str">
        <f t="shared" si="43"/>
        <v>O</v>
      </c>
      <c r="AD77">
        <f t="shared" si="44"/>
        <v>-0.61538461538461542</v>
      </c>
      <c r="AF77" t="str">
        <f t="shared" si="45"/>
        <v>----</v>
      </c>
      <c r="AG77" t="str">
        <f t="shared" si="46"/>
        <v>----</v>
      </c>
      <c r="AH77" t="str">
        <f t="shared" si="47"/>
        <v>----</v>
      </c>
      <c r="AI77" t="str">
        <f t="shared" si="48"/>
        <v>----</v>
      </c>
      <c r="AJ77" t="str">
        <f t="shared" si="49"/>
        <v>SatFACarb</v>
      </c>
      <c r="AK77" t="str">
        <f t="shared" si="50"/>
        <v>----</v>
      </c>
      <c r="AM77" s="4">
        <f t="shared" si="51"/>
        <v>431.19568448223072</v>
      </c>
      <c r="AN77" s="4">
        <f t="shared" si="35"/>
        <v>431</v>
      </c>
      <c r="AO77" s="4">
        <f t="shared" si="52"/>
        <v>0.19568448223071755</v>
      </c>
    </row>
    <row r="78" spans="1:41" x14ac:dyDescent="0.25">
      <c r="A78">
        <v>14</v>
      </c>
      <c r="B78">
        <v>25</v>
      </c>
      <c r="C78">
        <v>3</v>
      </c>
      <c r="D78">
        <v>5</v>
      </c>
      <c r="E78">
        <v>0</v>
      </c>
      <c r="F78">
        <v>0</v>
      </c>
      <c r="H78">
        <v>314.17214360000003</v>
      </c>
      <c r="J78">
        <v>1591177</v>
      </c>
      <c r="K78">
        <v>1408672</v>
      </c>
      <c r="L78">
        <v>1537302</v>
      </c>
      <c r="O78">
        <v>2541188</v>
      </c>
      <c r="P78">
        <v>2296615</v>
      </c>
      <c r="Q78">
        <v>2303275</v>
      </c>
      <c r="S78">
        <f t="shared" si="36"/>
        <v>1.7857142857142858</v>
      </c>
      <c r="T78">
        <f t="shared" si="37"/>
        <v>0.35714285714285715</v>
      </c>
      <c r="V78" s="4">
        <f t="shared" si="38"/>
        <v>314.17214357990002</v>
      </c>
      <c r="W78">
        <f t="shared" si="39"/>
        <v>4</v>
      </c>
      <c r="X78">
        <f t="shared" si="40"/>
        <v>0.2857142857142857</v>
      </c>
      <c r="Y78">
        <f t="shared" si="41"/>
        <v>0.16</v>
      </c>
      <c r="Z78">
        <f t="shared" si="42"/>
        <v>0.8</v>
      </c>
      <c r="AA78" t="str">
        <f t="shared" si="43"/>
        <v>O</v>
      </c>
      <c r="AD78">
        <f t="shared" si="44"/>
        <v>0</v>
      </c>
      <c r="AF78" t="str">
        <f t="shared" si="45"/>
        <v>----</v>
      </c>
      <c r="AG78" t="str">
        <f t="shared" si="46"/>
        <v>----</v>
      </c>
      <c r="AH78" t="str">
        <f t="shared" si="47"/>
        <v>----</v>
      </c>
      <c r="AI78" t="str">
        <f t="shared" si="48"/>
        <v>----</v>
      </c>
      <c r="AJ78" t="str">
        <f t="shared" si="49"/>
        <v>----</v>
      </c>
      <c r="AK78" t="str">
        <f t="shared" si="50"/>
        <v>Alipat+N</v>
      </c>
      <c r="AM78" s="4">
        <f t="shared" si="51"/>
        <v>314.24479126209809</v>
      </c>
      <c r="AN78" s="4">
        <f t="shared" si="35"/>
        <v>314</v>
      </c>
      <c r="AO78" s="4">
        <f t="shared" si="52"/>
        <v>0.2447912620980901</v>
      </c>
    </row>
    <row r="79" spans="1:41" x14ac:dyDescent="0.25">
      <c r="A79">
        <v>14</v>
      </c>
      <c r="B79">
        <v>25</v>
      </c>
      <c r="C79">
        <v>3</v>
      </c>
      <c r="D79">
        <v>6</v>
      </c>
      <c r="E79">
        <v>0</v>
      </c>
      <c r="F79">
        <v>0</v>
      </c>
      <c r="H79">
        <v>330.16705819999999</v>
      </c>
      <c r="J79">
        <v>2572318</v>
      </c>
      <c r="K79">
        <v>2554635</v>
      </c>
      <c r="L79">
        <v>2701630</v>
      </c>
      <c r="O79">
        <v>3242424</v>
      </c>
      <c r="P79">
        <v>3164145</v>
      </c>
      <c r="Q79">
        <v>2756093</v>
      </c>
      <c r="S79">
        <f t="shared" si="36"/>
        <v>1.7857142857142858</v>
      </c>
      <c r="T79">
        <f t="shared" si="37"/>
        <v>0.42857142857142855</v>
      </c>
      <c r="V79" s="4">
        <f t="shared" si="38"/>
        <v>330.16705817989998</v>
      </c>
      <c r="W79">
        <f t="shared" si="39"/>
        <v>4</v>
      </c>
      <c r="X79">
        <f t="shared" si="40"/>
        <v>0.2857142857142857</v>
      </c>
      <c r="Y79">
        <f t="shared" si="41"/>
        <v>0.16</v>
      </c>
      <c r="Z79">
        <f t="shared" si="42"/>
        <v>0.66666666666666663</v>
      </c>
      <c r="AA79" t="str">
        <f t="shared" si="43"/>
        <v>O</v>
      </c>
      <c r="AD79">
        <f t="shared" si="44"/>
        <v>-6.25E-2</v>
      </c>
      <c r="AF79" t="str">
        <f t="shared" si="45"/>
        <v>----</v>
      </c>
      <c r="AG79" t="str">
        <f t="shared" si="46"/>
        <v>----</v>
      </c>
      <c r="AH79" t="str">
        <f t="shared" si="47"/>
        <v>----</v>
      </c>
      <c r="AI79" t="str">
        <f t="shared" si="48"/>
        <v>----</v>
      </c>
      <c r="AJ79" t="str">
        <f t="shared" si="49"/>
        <v>----</v>
      </c>
      <c r="AK79" t="str">
        <f t="shared" si="50"/>
        <v>Alipat+N</v>
      </c>
      <c r="AM79" s="4">
        <f t="shared" si="51"/>
        <v>330.2434044505834</v>
      </c>
      <c r="AN79" s="4">
        <f t="shared" si="35"/>
        <v>330</v>
      </c>
      <c r="AO79" s="4">
        <f t="shared" si="52"/>
        <v>0.2434044505833981</v>
      </c>
    </row>
    <row r="80" spans="1:41" x14ac:dyDescent="0.25">
      <c r="A80">
        <v>14</v>
      </c>
      <c r="B80">
        <v>25</v>
      </c>
      <c r="C80">
        <v>3</v>
      </c>
      <c r="D80">
        <v>7</v>
      </c>
      <c r="E80">
        <v>0</v>
      </c>
      <c r="F80">
        <v>0</v>
      </c>
      <c r="H80">
        <v>346.1619728</v>
      </c>
      <c r="J80">
        <v>5129988</v>
      </c>
      <c r="K80">
        <v>5327432</v>
      </c>
      <c r="L80">
        <v>4728997</v>
      </c>
      <c r="O80">
        <v>2489350</v>
      </c>
      <c r="P80">
        <v>2207443</v>
      </c>
      <c r="Q80">
        <v>2191803</v>
      </c>
      <c r="S80">
        <f t="shared" si="36"/>
        <v>1.7857142857142858</v>
      </c>
      <c r="T80">
        <f t="shared" si="37"/>
        <v>0.5</v>
      </c>
      <c r="V80" s="4">
        <f t="shared" si="38"/>
        <v>346.1619727799</v>
      </c>
      <c r="W80">
        <f t="shared" si="39"/>
        <v>4</v>
      </c>
      <c r="X80">
        <f t="shared" si="40"/>
        <v>0.2857142857142857</v>
      </c>
      <c r="Y80">
        <f t="shared" si="41"/>
        <v>0.16</v>
      </c>
      <c r="Z80">
        <f t="shared" si="42"/>
        <v>0.5714285714285714</v>
      </c>
      <c r="AA80" t="str">
        <f t="shared" si="43"/>
        <v>O</v>
      </c>
      <c r="AD80">
        <f t="shared" si="44"/>
        <v>-0.13333333333333333</v>
      </c>
      <c r="AF80" t="str">
        <f t="shared" si="45"/>
        <v>----</v>
      </c>
      <c r="AG80" t="str">
        <f t="shared" si="46"/>
        <v>----</v>
      </c>
      <c r="AH80" t="str">
        <f t="shared" si="47"/>
        <v>----</v>
      </c>
      <c r="AI80" t="str">
        <f t="shared" si="48"/>
        <v>----</v>
      </c>
      <c r="AJ80" t="str">
        <f t="shared" si="49"/>
        <v>----</v>
      </c>
      <c r="AK80" t="str">
        <f t="shared" si="50"/>
        <v>Alipat+N</v>
      </c>
      <c r="AM80" s="4">
        <f t="shared" si="51"/>
        <v>346.24201763906871</v>
      </c>
      <c r="AN80" s="4">
        <f t="shared" si="35"/>
        <v>346</v>
      </c>
      <c r="AO80" s="4">
        <f t="shared" si="52"/>
        <v>0.2420176390687061</v>
      </c>
    </row>
    <row r="81" spans="1:41" x14ac:dyDescent="0.25">
      <c r="A81">
        <v>14</v>
      </c>
      <c r="B81">
        <v>25</v>
      </c>
      <c r="C81">
        <v>3</v>
      </c>
      <c r="D81">
        <v>7</v>
      </c>
      <c r="E81">
        <v>1</v>
      </c>
      <c r="F81">
        <v>0</v>
      </c>
      <c r="H81">
        <v>378.13404350000002</v>
      </c>
      <c r="J81" t="s">
        <v>14</v>
      </c>
      <c r="K81" t="s">
        <v>14</v>
      </c>
      <c r="L81" t="s">
        <v>14</v>
      </c>
      <c r="O81">
        <v>1599815</v>
      </c>
      <c r="P81">
        <v>1561300</v>
      </c>
      <c r="Q81">
        <v>1562715</v>
      </c>
      <c r="S81">
        <f t="shared" si="36"/>
        <v>1.7857142857142858</v>
      </c>
      <c r="T81">
        <f t="shared" si="37"/>
        <v>0.5</v>
      </c>
      <c r="V81" s="4">
        <f t="shared" si="38"/>
        <v>378.13404347990001</v>
      </c>
      <c r="W81">
        <f t="shared" si="39"/>
        <v>4</v>
      </c>
      <c r="X81">
        <f t="shared" si="40"/>
        <v>0.2857142857142857</v>
      </c>
      <c r="Y81">
        <f t="shared" si="41"/>
        <v>0.16</v>
      </c>
      <c r="Z81">
        <f t="shared" si="42"/>
        <v>0.5714285714285714</v>
      </c>
      <c r="AA81" t="str">
        <f t="shared" si="43"/>
        <v>O</v>
      </c>
      <c r="AD81">
        <f t="shared" si="44"/>
        <v>-0.30769230769230771</v>
      </c>
      <c r="AF81" t="str">
        <f t="shared" si="45"/>
        <v>----</v>
      </c>
      <c r="AG81" t="str">
        <f t="shared" si="46"/>
        <v>----</v>
      </c>
      <c r="AH81" t="str">
        <f t="shared" si="47"/>
        <v>----</v>
      </c>
      <c r="AI81" t="str">
        <f t="shared" si="48"/>
        <v>----</v>
      </c>
      <c r="AJ81" t="str">
        <f t="shared" si="49"/>
        <v>----</v>
      </c>
      <c r="AK81" t="str">
        <f t="shared" si="50"/>
        <v>Alipat+N</v>
      </c>
      <c r="AM81" s="4">
        <f t="shared" si="51"/>
        <v>378.22148140964765</v>
      </c>
      <c r="AN81" s="4">
        <f t="shared" si="35"/>
        <v>378</v>
      </c>
      <c r="AO81" s="4">
        <f t="shared" si="52"/>
        <v>0.22148140964765162</v>
      </c>
    </row>
    <row r="82" spans="1:41" x14ac:dyDescent="0.25">
      <c r="A82">
        <v>14</v>
      </c>
      <c r="B82">
        <v>26</v>
      </c>
      <c r="C82">
        <v>0</v>
      </c>
      <c r="D82">
        <v>8</v>
      </c>
      <c r="E82">
        <v>0</v>
      </c>
      <c r="F82">
        <v>0</v>
      </c>
      <c r="H82">
        <v>321.15549040000002</v>
      </c>
      <c r="J82" t="s">
        <v>14</v>
      </c>
      <c r="K82" t="s">
        <v>14</v>
      </c>
      <c r="L82" t="s">
        <v>14</v>
      </c>
      <c r="O82">
        <v>2122726</v>
      </c>
      <c r="P82">
        <v>3131126</v>
      </c>
      <c r="Q82">
        <v>2030442</v>
      </c>
      <c r="S82">
        <f t="shared" si="36"/>
        <v>1.8571428571428572</v>
      </c>
      <c r="T82">
        <f t="shared" si="37"/>
        <v>0.5714285714285714</v>
      </c>
      <c r="V82" s="4">
        <f t="shared" si="38"/>
        <v>321.15549037990002</v>
      </c>
      <c r="W82">
        <f t="shared" si="39"/>
        <v>2</v>
      </c>
      <c r="X82">
        <f t="shared" si="40"/>
        <v>0.14285714285714285</v>
      </c>
      <c r="Y82">
        <f t="shared" si="41"/>
        <v>7.6923076923076927E-2</v>
      </c>
      <c r="Z82">
        <f t="shared" si="42"/>
        <v>0.25</v>
      </c>
      <c r="AA82" t="str">
        <f t="shared" si="43"/>
        <v>O</v>
      </c>
      <c r="AD82">
        <f t="shared" si="44"/>
        <v>-0.2</v>
      </c>
      <c r="AF82" t="str">
        <f t="shared" si="45"/>
        <v>----</v>
      </c>
      <c r="AG82" t="str">
        <f t="shared" si="46"/>
        <v>----</v>
      </c>
      <c r="AH82" t="str">
        <f t="shared" si="47"/>
        <v>----</v>
      </c>
      <c r="AI82" t="str">
        <f t="shared" si="48"/>
        <v>AlipatNoN</v>
      </c>
      <c r="AJ82" t="str">
        <f t="shared" si="49"/>
        <v>----</v>
      </c>
      <c r="AK82" t="str">
        <f t="shared" si="50"/>
        <v>----</v>
      </c>
      <c r="AM82" s="4">
        <f t="shared" si="51"/>
        <v>321.22975285821985</v>
      </c>
      <c r="AN82" s="4">
        <f t="shared" si="35"/>
        <v>321</v>
      </c>
      <c r="AO82" s="4">
        <f t="shared" si="52"/>
        <v>0.22975285821985381</v>
      </c>
    </row>
    <row r="83" spans="1:41" x14ac:dyDescent="0.25">
      <c r="A83">
        <v>14</v>
      </c>
      <c r="B83">
        <v>26</v>
      </c>
      <c r="C83">
        <v>0</v>
      </c>
      <c r="D83">
        <v>8</v>
      </c>
      <c r="E83">
        <v>1</v>
      </c>
      <c r="F83">
        <v>0</v>
      </c>
      <c r="H83">
        <v>353.12756109999998</v>
      </c>
      <c r="J83" t="s">
        <v>14</v>
      </c>
      <c r="K83" t="s">
        <v>14</v>
      </c>
      <c r="L83" t="s">
        <v>14</v>
      </c>
      <c r="O83">
        <v>3765261</v>
      </c>
      <c r="P83">
        <v>4590687</v>
      </c>
      <c r="Q83">
        <v>3957113</v>
      </c>
      <c r="S83">
        <f t="shared" si="36"/>
        <v>1.8571428571428572</v>
      </c>
      <c r="T83">
        <f t="shared" si="37"/>
        <v>0.5714285714285714</v>
      </c>
      <c r="V83" s="4">
        <f t="shared" si="38"/>
        <v>353.12756107990003</v>
      </c>
      <c r="W83">
        <f t="shared" si="39"/>
        <v>2</v>
      </c>
      <c r="X83">
        <f t="shared" si="40"/>
        <v>0.14285714285714285</v>
      </c>
      <c r="Y83">
        <f t="shared" si="41"/>
        <v>7.6923076923076927E-2</v>
      </c>
      <c r="Z83">
        <f t="shared" si="42"/>
        <v>0.25</v>
      </c>
      <c r="AA83" t="str">
        <f t="shared" si="43"/>
        <v>O</v>
      </c>
      <c r="AD83">
        <f t="shared" si="44"/>
        <v>-0.33333333333333331</v>
      </c>
      <c r="AF83" t="str">
        <f t="shared" si="45"/>
        <v>----</v>
      </c>
      <c r="AG83" t="str">
        <f t="shared" si="46"/>
        <v>----</v>
      </c>
      <c r="AH83" t="str">
        <f t="shared" si="47"/>
        <v>----</v>
      </c>
      <c r="AI83" t="str">
        <f t="shared" si="48"/>
        <v>AlipatNoN</v>
      </c>
      <c r="AJ83" t="str">
        <f t="shared" si="49"/>
        <v>----</v>
      </c>
      <c r="AK83" t="str">
        <f t="shared" si="50"/>
        <v>----</v>
      </c>
      <c r="AM83" s="4">
        <f t="shared" si="51"/>
        <v>353.2092166287988</v>
      </c>
      <c r="AN83" s="4">
        <f t="shared" si="35"/>
        <v>353</v>
      </c>
      <c r="AO83" s="4">
        <f t="shared" si="52"/>
        <v>0.20921662879879932</v>
      </c>
    </row>
    <row r="84" spans="1:41" x14ac:dyDescent="0.25">
      <c r="A84">
        <v>14</v>
      </c>
      <c r="B84">
        <v>26</v>
      </c>
      <c r="C84">
        <v>0</v>
      </c>
      <c r="D84">
        <v>9</v>
      </c>
      <c r="E84">
        <v>1</v>
      </c>
      <c r="F84">
        <v>0</v>
      </c>
      <c r="H84">
        <v>369.1224757</v>
      </c>
      <c r="J84" t="s">
        <v>14</v>
      </c>
      <c r="K84" t="s">
        <v>14</v>
      </c>
      <c r="L84" t="s">
        <v>14</v>
      </c>
      <c r="O84">
        <v>1964839</v>
      </c>
      <c r="P84">
        <v>2755280</v>
      </c>
      <c r="Q84">
        <v>2214348</v>
      </c>
      <c r="S84">
        <f t="shared" si="36"/>
        <v>1.8571428571428572</v>
      </c>
      <c r="T84">
        <f t="shared" si="37"/>
        <v>0.6428571428571429</v>
      </c>
      <c r="V84" s="4">
        <f t="shared" si="38"/>
        <v>369.12247567989999</v>
      </c>
      <c r="W84">
        <f t="shared" si="39"/>
        <v>2</v>
      </c>
      <c r="X84">
        <f t="shared" si="40"/>
        <v>0.14285714285714285</v>
      </c>
      <c r="Y84">
        <f t="shared" si="41"/>
        <v>7.6923076923076927E-2</v>
      </c>
      <c r="Z84">
        <f t="shared" si="42"/>
        <v>0.22222222222222221</v>
      </c>
      <c r="AA84" t="str">
        <f t="shared" si="43"/>
        <v>O</v>
      </c>
      <c r="AD84">
        <f t="shared" si="44"/>
        <v>-0.41176470588235292</v>
      </c>
      <c r="AF84" t="str">
        <f t="shared" si="45"/>
        <v>----</v>
      </c>
      <c r="AG84" t="str">
        <f t="shared" si="46"/>
        <v>----</v>
      </c>
      <c r="AH84" t="str">
        <f t="shared" si="47"/>
        <v>----</v>
      </c>
      <c r="AI84" t="str">
        <f t="shared" si="48"/>
        <v>----</v>
      </c>
      <c r="AJ84" t="str">
        <f t="shared" si="49"/>
        <v>SatFACarb</v>
      </c>
      <c r="AK84" t="str">
        <f t="shared" si="50"/>
        <v>----</v>
      </c>
      <c r="AM84" s="4">
        <f t="shared" si="51"/>
        <v>369.20782981728405</v>
      </c>
      <c r="AN84" s="4">
        <f t="shared" si="35"/>
        <v>369</v>
      </c>
      <c r="AO84" s="4">
        <f t="shared" si="52"/>
        <v>0.20782981728405048</v>
      </c>
    </row>
    <row r="85" spans="1:41" x14ac:dyDescent="0.25">
      <c r="A85">
        <v>14</v>
      </c>
      <c r="B85">
        <v>26</v>
      </c>
      <c r="C85">
        <v>0</v>
      </c>
      <c r="D85">
        <v>10</v>
      </c>
      <c r="E85">
        <v>1</v>
      </c>
      <c r="F85">
        <v>0</v>
      </c>
      <c r="H85">
        <v>385.11739030000001</v>
      </c>
      <c r="J85">
        <v>4198753</v>
      </c>
      <c r="K85">
        <v>4539110</v>
      </c>
      <c r="L85">
        <v>3586148</v>
      </c>
      <c r="O85">
        <v>11992650</v>
      </c>
      <c r="P85">
        <v>8256483</v>
      </c>
      <c r="Q85">
        <v>11736025</v>
      </c>
      <c r="S85">
        <f t="shared" si="36"/>
        <v>1.8571428571428572</v>
      </c>
      <c r="T85">
        <f t="shared" si="37"/>
        <v>0.7142857142857143</v>
      </c>
      <c r="V85" s="4">
        <f t="shared" si="38"/>
        <v>385.11739027990001</v>
      </c>
      <c r="W85">
        <f t="shared" si="39"/>
        <v>2</v>
      </c>
      <c r="X85">
        <f t="shared" si="40"/>
        <v>0.14285714285714285</v>
      </c>
      <c r="Y85">
        <f t="shared" si="41"/>
        <v>7.6923076923076927E-2</v>
      </c>
      <c r="Z85">
        <f t="shared" si="42"/>
        <v>0.2</v>
      </c>
      <c r="AA85" t="str">
        <f t="shared" si="43"/>
        <v>O</v>
      </c>
      <c r="AD85">
        <f t="shared" si="44"/>
        <v>-0.5</v>
      </c>
      <c r="AF85" t="str">
        <f t="shared" si="45"/>
        <v>----</v>
      </c>
      <c r="AG85" t="str">
        <f t="shared" si="46"/>
        <v>----</v>
      </c>
      <c r="AH85" t="str">
        <f t="shared" si="47"/>
        <v>----</v>
      </c>
      <c r="AI85" t="str">
        <f t="shared" si="48"/>
        <v>----</v>
      </c>
      <c r="AJ85" t="str">
        <f t="shared" si="49"/>
        <v>SatFACarb</v>
      </c>
      <c r="AK85" t="str">
        <f t="shared" si="50"/>
        <v>----</v>
      </c>
      <c r="AM85" s="4">
        <f t="shared" si="51"/>
        <v>385.20644300576936</v>
      </c>
      <c r="AN85" s="4">
        <f t="shared" si="35"/>
        <v>385</v>
      </c>
      <c r="AO85" s="4">
        <f t="shared" si="52"/>
        <v>0.20644300576935848</v>
      </c>
    </row>
    <row r="86" spans="1:41" x14ac:dyDescent="0.25">
      <c r="A86">
        <v>14</v>
      </c>
      <c r="B86">
        <v>26</v>
      </c>
      <c r="C86">
        <v>0</v>
      </c>
      <c r="D86">
        <v>12</v>
      </c>
      <c r="E86">
        <v>1</v>
      </c>
      <c r="F86">
        <v>0</v>
      </c>
      <c r="H86">
        <v>417.10721949999999</v>
      </c>
      <c r="J86">
        <v>2633302</v>
      </c>
      <c r="K86">
        <v>2150020</v>
      </c>
      <c r="L86">
        <v>2357025</v>
      </c>
      <c r="O86">
        <v>4179261</v>
      </c>
      <c r="P86">
        <v>4900979</v>
      </c>
      <c r="Q86">
        <v>3593518</v>
      </c>
      <c r="S86">
        <f t="shared" si="36"/>
        <v>1.8571428571428572</v>
      </c>
      <c r="T86">
        <f t="shared" si="37"/>
        <v>0.8571428571428571</v>
      </c>
      <c r="V86" s="4">
        <f t="shared" si="38"/>
        <v>417.10721947990004</v>
      </c>
      <c r="W86">
        <f t="shared" si="39"/>
        <v>2</v>
      </c>
      <c r="X86">
        <f t="shared" si="40"/>
        <v>0.14285714285714285</v>
      </c>
      <c r="Y86">
        <f t="shared" si="41"/>
        <v>7.6923076923076927E-2</v>
      </c>
      <c r="Z86">
        <f t="shared" si="42"/>
        <v>0.16666666666666666</v>
      </c>
      <c r="AA86" t="str">
        <f t="shared" si="43"/>
        <v>O</v>
      </c>
      <c r="AD86">
        <f t="shared" si="44"/>
        <v>-0.7142857142857143</v>
      </c>
      <c r="AF86" t="str">
        <f t="shared" si="45"/>
        <v>----</v>
      </c>
      <c r="AG86" t="str">
        <f t="shared" si="46"/>
        <v>----</v>
      </c>
      <c r="AH86" t="str">
        <f t="shared" si="47"/>
        <v>----</v>
      </c>
      <c r="AI86" t="str">
        <f t="shared" si="48"/>
        <v>----</v>
      </c>
      <c r="AJ86" t="str">
        <f t="shared" si="49"/>
        <v>SatFACarb</v>
      </c>
      <c r="AK86" t="str">
        <f t="shared" si="50"/>
        <v>----</v>
      </c>
      <c r="AM86" s="4">
        <f t="shared" si="51"/>
        <v>417.20366938274003</v>
      </c>
      <c r="AN86" s="4">
        <f t="shared" si="35"/>
        <v>417</v>
      </c>
      <c r="AO86" s="4">
        <f t="shared" si="52"/>
        <v>0.20366938274003132</v>
      </c>
    </row>
    <row r="87" spans="1:41" x14ac:dyDescent="0.25">
      <c r="A87">
        <v>14</v>
      </c>
      <c r="B87">
        <v>26</v>
      </c>
      <c r="C87">
        <v>0</v>
      </c>
      <c r="D87">
        <v>13</v>
      </c>
      <c r="E87">
        <v>1</v>
      </c>
      <c r="F87">
        <v>0</v>
      </c>
      <c r="H87">
        <v>433.1021341</v>
      </c>
      <c r="J87">
        <v>1865045</v>
      </c>
      <c r="K87">
        <v>2136362</v>
      </c>
      <c r="L87">
        <v>1658809</v>
      </c>
      <c r="O87">
        <v>3540093</v>
      </c>
      <c r="P87">
        <v>3839756</v>
      </c>
      <c r="Q87">
        <v>3385919</v>
      </c>
      <c r="S87">
        <f t="shared" si="36"/>
        <v>1.8571428571428572</v>
      </c>
      <c r="T87">
        <f t="shared" si="37"/>
        <v>0.9285714285714286</v>
      </c>
      <c r="V87" s="4">
        <f t="shared" si="38"/>
        <v>433.10213407990005</v>
      </c>
      <c r="W87">
        <f t="shared" si="39"/>
        <v>2</v>
      </c>
      <c r="X87">
        <f t="shared" si="40"/>
        <v>0.14285714285714285</v>
      </c>
      <c r="Y87">
        <f t="shared" si="41"/>
        <v>7.6923076923076927E-2</v>
      </c>
      <c r="Z87">
        <f t="shared" si="42"/>
        <v>0.15384615384615385</v>
      </c>
      <c r="AA87" t="str">
        <f t="shared" si="43"/>
        <v>O</v>
      </c>
      <c r="AD87">
        <f t="shared" si="44"/>
        <v>-0.84615384615384615</v>
      </c>
      <c r="AF87" t="str">
        <f t="shared" si="45"/>
        <v>----</v>
      </c>
      <c r="AG87" t="str">
        <f t="shared" si="46"/>
        <v>----</v>
      </c>
      <c r="AH87" t="str">
        <f t="shared" si="47"/>
        <v>----</v>
      </c>
      <c r="AI87" t="str">
        <f t="shared" si="48"/>
        <v>----</v>
      </c>
      <c r="AJ87" t="str">
        <f t="shared" si="49"/>
        <v>SatFACarb</v>
      </c>
      <c r="AK87" t="str">
        <f t="shared" si="50"/>
        <v>----</v>
      </c>
      <c r="AM87" s="4">
        <f t="shared" si="51"/>
        <v>433.20228257122534</v>
      </c>
      <c r="AN87" s="4">
        <f t="shared" si="35"/>
        <v>433</v>
      </c>
      <c r="AO87" s="4">
        <f t="shared" si="52"/>
        <v>0.20228257122533932</v>
      </c>
    </row>
    <row r="88" spans="1:41" x14ac:dyDescent="0.25">
      <c r="A88">
        <v>14</v>
      </c>
      <c r="B88">
        <v>26</v>
      </c>
      <c r="C88">
        <v>4</v>
      </c>
      <c r="D88">
        <v>5</v>
      </c>
      <c r="E88">
        <v>0</v>
      </c>
      <c r="F88">
        <v>0</v>
      </c>
      <c r="H88">
        <v>329.18304260000002</v>
      </c>
      <c r="J88" t="s">
        <v>14</v>
      </c>
      <c r="K88" t="s">
        <v>14</v>
      </c>
      <c r="L88" t="s">
        <v>14</v>
      </c>
      <c r="O88">
        <v>2084305</v>
      </c>
      <c r="P88">
        <v>1868578</v>
      </c>
      <c r="Q88">
        <v>2015518</v>
      </c>
      <c r="S88">
        <f t="shared" si="36"/>
        <v>1.8571428571428572</v>
      </c>
      <c r="T88">
        <f t="shared" si="37"/>
        <v>0.35714285714285715</v>
      </c>
      <c r="V88" s="4">
        <f t="shared" si="38"/>
        <v>329.18304257990002</v>
      </c>
      <c r="W88">
        <f t="shared" si="39"/>
        <v>4</v>
      </c>
      <c r="X88">
        <f t="shared" si="40"/>
        <v>0.2857142857142857</v>
      </c>
      <c r="Y88">
        <f t="shared" si="41"/>
        <v>0.15384615384615385</v>
      </c>
      <c r="Z88">
        <f t="shared" si="42"/>
        <v>0.8</v>
      </c>
      <c r="AA88" t="str">
        <f t="shared" si="43"/>
        <v>O</v>
      </c>
      <c r="AD88">
        <f t="shared" si="44"/>
        <v>-6.6666666666666666E-2</v>
      </c>
      <c r="AF88" t="str">
        <f t="shared" si="45"/>
        <v>----</v>
      </c>
      <c r="AG88" t="str">
        <f t="shared" si="46"/>
        <v>----</v>
      </c>
      <c r="AH88" t="str">
        <f t="shared" si="47"/>
        <v>----</v>
      </c>
      <c r="AI88" t="str">
        <f t="shared" si="48"/>
        <v>----</v>
      </c>
      <c r="AJ88" t="str">
        <f t="shared" si="49"/>
        <v>----</v>
      </c>
      <c r="AK88" t="str">
        <f t="shared" si="50"/>
        <v>Alipat+N</v>
      </c>
      <c r="AM88" s="4">
        <f t="shared" si="51"/>
        <v>329.25916131146499</v>
      </c>
      <c r="AN88" s="4">
        <f t="shared" si="35"/>
        <v>329</v>
      </c>
      <c r="AO88" s="4">
        <f t="shared" si="52"/>
        <v>0.2591613114649931</v>
      </c>
    </row>
    <row r="89" spans="1:41" x14ac:dyDescent="0.25">
      <c r="A89">
        <v>14</v>
      </c>
      <c r="B89">
        <v>26</v>
      </c>
      <c r="C89">
        <v>4</v>
      </c>
      <c r="D89">
        <v>6</v>
      </c>
      <c r="E89">
        <v>0</v>
      </c>
      <c r="F89">
        <v>0</v>
      </c>
      <c r="H89">
        <v>345.17795719999998</v>
      </c>
      <c r="J89">
        <v>2330073</v>
      </c>
      <c r="K89">
        <v>2351440</v>
      </c>
      <c r="L89">
        <v>2416024</v>
      </c>
      <c r="O89">
        <v>3332846</v>
      </c>
      <c r="P89">
        <v>3280334</v>
      </c>
      <c r="Q89">
        <v>3127981</v>
      </c>
      <c r="S89">
        <f t="shared" si="36"/>
        <v>1.8571428571428572</v>
      </c>
      <c r="T89">
        <f t="shared" si="37"/>
        <v>0.42857142857142855</v>
      </c>
      <c r="V89" s="4">
        <f t="shared" si="38"/>
        <v>345.17795717989998</v>
      </c>
      <c r="W89">
        <f t="shared" si="39"/>
        <v>4</v>
      </c>
      <c r="X89">
        <f t="shared" si="40"/>
        <v>0.2857142857142857</v>
      </c>
      <c r="Y89">
        <f t="shared" si="41"/>
        <v>0.15384615384615385</v>
      </c>
      <c r="Z89">
        <f t="shared" si="42"/>
        <v>0.66666666666666663</v>
      </c>
      <c r="AA89" t="str">
        <f t="shared" si="43"/>
        <v>O</v>
      </c>
      <c r="AD89">
        <f t="shared" si="44"/>
        <v>-0.14285714285714285</v>
      </c>
      <c r="AF89" t="str">
        <f t="shared" si="45"/>
        <v>----</v>
      </c>
      <c r="AG89" t="str">
        <f t="shared" si="46"/>
        <v>----</v>
      </c>
      <c r="AH89" t="str">
        <f t="shared" si="47"/>
        <v>----</v>
      </c>
      <c r="AI89" t="str">
        <f t="shared" si="48"/>
        <v>----</v>
      </c>
      <c r="AJ89" t="str">
        <f t="shared" si="49"/>
        <v>----</v>
      </c>
      <c r="AK89" t="str">
        <f t="shared" si="50"/>
        <v>Alipat+N</v>
      </c>
      <c r="AM89" s="4">
        <f t="shared" si="51"/>
        <v>345.25777449995024</v>
      </c>
      <c r="AN89" s="4">
        <f t="shared" si="35"/>
        <v>345</v>
      </c>
      <c r="AO89" s="4">
        <f t="shared" si="52"/>
        <v>0.25777449995024426</v>
      </c>
    </row>
    <row r="90" spans="1:41" x14ac:dyDescent="0.25">
      <c r="A90">
        <v>14</v>
      </c>
      <c r="B90">
        <v>27</v>
      </c>
      <c r="C90">
        <v>3</v>
      </c>
      <c r="D90">
        <v>4</v>
      </c>
      <c r="E90">
        <v>0</v>
      </c>
      <c r="F90">
        <v>0</v>
      </c>
      <c r="H90">
        <v>300.192879</v>
      </c>
      <c r="J90">
        <v>1920040</v>
      </c>
      <c r="K90">
        <v>1748110</v>
      </c>
      <c r="L90">
        <v>1875139</v>
      </c>
      <c r="O90">
        <v>3541891</v>
      </c>
      <c r="P90">
        <v>3889123</v>
      </c>
      <c r="Q90">
        <v>3624519</v>
      </c>
      <c r="S90">
        <f t="shared" si="36"/>
        <v>1.9285714285714286</v>
      </c>
      <c r="T90">
        <f t="shared" si="37"/>
        <v>0.2857142857142857</v>
      </c>
      <c r="V90" s="4">
        <f t="shared" si="38"/>
        <v>300.1928789799</v>
      </c>
      <c r="W90">
        <f t="shared" si="39"/>
        <v>3</v>
      </c>
      <c r="X90">
        <f t="shared" si="40"/>
        <v>0.21428571428571427</v>
      </c>
      <c r="Y90">
        <f t="shared" si="41"/>
        <v>0.1111111111111111</v>
      </c>
      <c r="Z90">
        <f t="shared" si="42"/>
        <v>0.75</v>
      </c>
      <c r="AA90" t="str">
        <f t="shared" si="43"/>
        <v>O</v>
      </c>
      <c r="AD90">
        <f t="shared" si="44"/>
        <v>-5.5555555555555552E-2</v>
      </c>
      <c r="AF90" t="str">
        <f t="shared" si="45"/>
        <v>----</v>
      </c>
      <c r="AG90" t="str">
        <f t="shared" si="46"/>
        <v>----</v>
      </c>
      <c r="AH90" t="str">
        <f t="shared" si="47"/>
        <v>----</v>
      </c>
      <c r="AI90" t="str">
        <f t="shared" si="48"/>
        <v>----</v>
      </c>
      <c r="AJ90" t="str">
        <f t="shared" si="49"/>
        <v>----</v>
      </c>
      <c r="AK90" t="str">
        <f t="shared" si="50"/>
        <v>Alipat+N</v>
      </c>
      <c r="AM90" s="4">
        <f t="shared" si="51"/>
        <v>300.262294162996</v>
      </c>
      <c r="AN90" s="4">
        <f t="shared" si="35"/>
        <v>300</v>
      </c>
      <c r="AO90" s="4">
        <f t="shared" si="52"/>
        <v>0.26229416299599961</v>
      </c>
    </row>
    <row r="91" spans="1:41" x14ac:dyDescent="0.25">
      <c r="A91">
        <v>14</v>
      </c>
      <c r="B91">
        <v>27</v>
      </c>
      <c r="C91">
        <v>3</v>
      </c>
      <c r="D91">
        <v>5</v>
      </c>
      <c r="E91">
        <v>0</v>
      </c>
      <c r="F91">
        <v>0</v>
      </c>
      <c r="H91">
        <v>316.18779360000002</v>
      </c>
      <c r="J91">
        <v>2493348</v>
      </c>
      <c r="K91">
        <v>2066157</v>
      </c>
      <c r="L91">
        <v>2605684</v>
      </c>
      <c r="O91">
        <v>3936771</v>
      </c>
      <c r="P91">
        <v>5186429</v>
      </c>
      <c r="Q91">
        <v>3947168</v>
      </c>
      <c r="S91">
        <f t="shared" si="36"/>
        <v>1.9285714285714286</v>
      </c>
      <c r="T91">
        <f t="shared" si="37"/>
        <v>0.35714285714285715</v>
      </c>
      <c r="V91" s="4">
        <f t="shared" si="38"/>
        <v>316.18779357989996</v>
      </c>
      <c r="W91">
        <f t="shared" si="39"/>
        <v>3</v>
      </c>
      <c r="X91">
        <f t="shared" si="40"/>
        <v>0.21428571428571427</v>
      </c>
      <c r="Y91">
        <f t="shared" si="41"/>
        <v>0.1111111111111111</v>
      </c>
      <c r="Z91">
        <f t="shared" si="42"/>
        <v>0.6</v>
      </c>
      <c r="AA91" t="str">
        <f t="shared" si="43"/>
        <v>O</v>
      </c>
      <c r="AD91">
        <f t="shared" si="44"/>
        <v>-0.11764705882352941</v>
      </c>
      <c r="AF91" t="str">
        <f t="shared" si="45"/>
        <v>----</v>
      </c>
      <c r="AG91" t="str">
        <f t="shared" si="46"/>
        <v>----</v>
      </c>
      <c r="AH91" t="str">
        <f t="shared" si="47"/>
        <v>----</v>
      </c>
      <c r="AI91" t="str">
        <f t="shared" si="48"/>
        <v>----</v>
      </c>
      <c r="AJ91" t="str">
        <f t="shared" si="49"/>
        <v>----</v>
      </c>
      <c r="AK91" t="str">
        <f t="shared" si="50"/>
        <v>Alipat+N</v>
      </c>
      <c r="AM91" s="4">
        <f t="shared" si="51"/>
        <v>316.26090735148125</v>
      </c>
      <c r="AN91" s="4">
        <f t="shared" si="35"/>
        <v>316</v>
      </c>
      <c r="AO91" s="4">
        <f t="shared" si="52"/>
        <v>0.26090735148125077</v>
      </c>
    </row>
    <row r="92" spans="1:41" x14ac:dyDescent="0.25">
      <c r="A92">
        <v>14</v>
      </c>
      <c r="B92">
        <v>27</v>
      </c>
      <c r="C92">
        <v>3</v>
      </c>
      <c r="D92">
        <v>6</v>
      </c>
      <c r="E92">
        <v>0</v>
      </c>
      <c r="F92">
        <v>0</v>
      </c>
      <c r="H92">
        <v>332.18270819999998</v>
      </c>
      <c r="J92" t="s">
        <v>14</v>
      </c>
      <c r="K92" t="s">
        <v>14</v>
      </c>
      <c r="L92" t="s">
        <v>14</v>
      </c>
      <c r="O92">
        <v>2344858</v>
      </c>
      <c r="P92">
        <v>2516899</v>
      </c>
      <c r="Q92">
        <v>1784271</v>
      </c>
      <c r="S92">
        <f t="shared" si="36"/>
        <v>1.9285714285714286</v>
      </c>
      <c r="T92">
        <f t="shared" si="37"/>
        <v>0.42857142857142855</v>
      </c>
      <c r="V92" s="4">
        <f t="shared" si="38"/>
        <v>332.18270817989998</v>
      </c>
      <c r="W92">
        <f t="shared" si="39"/>
        <v>3</v>
      </c>
      <c r="X92">
        <f t="shared" si="40"/>
        <v>0.21428571428571427</v>
      </c>
      <c r="Y92">
        <f t="shared" si="41"/>
        <v>0.1111111111111111</v>
      </c>
      <c r="Z92">
        <f t="shared" si="42"/>
        <v>0.5</v>
      </c>
      <c r="AA92" t="str">
        <f t="shared" si="43"/>
        <v>O</v>
      </c>
      <c r="AD92">
        <f t="shared" si="44"/>
        <v>-0.1875</v>
      </c>
      <c r="AF92" t="str">
        <f t="shared" si="45"/>
        <v>----</v>
      </c>
      <c r="AG92" t="str">
        <f t="shared" si="46"/>
        <v>----</v>
      </c>
      <c r="AH92" t="str">
        <f t="shared" si="47"/>
        <v>----</v>
      </c>
      <c r="AI92" t="str">
        <f t="shared" si="48"/>
        <v>----</v>
      </c>
      <c r="AJ92" t="str">
        <f t="shared" si="49"/>
        <v>----</v>
      </c>
      <c r="AK92" t="str">
        <f t="shared" si="50"/>
        <v>Alipat+N</v>
      </c>
      <c r="AM92" s="4">
        <f t="shared" si="51"/>
        <v>332.25952053996656</v>
      </c>
      <c r="AN92" s="4">
        <f t="shared" si="35"/>
        <v>332</v>
      </c>
      <c r="AO92" s="4">
        <f t="shared" si="52"/>
        <v>0.25952053996655877</v>
      </c>
    </row>
    <row r="93" spans="1:41" x14ac:dyDescent="0.25">
      <c r="A93">
        <v>14</v>
      </c>
      <c r="B93">
        <v>27</v>
      </c>
      <c r="C93">
        <v>3</v>
      </c>
      <c r="D93">
        <v>6</v>
      </c>
      <c r="E93">
        <v>1</v>
      </c>
      <c r="F93">
        <v>0</v>
      </c>
      <c r="H93">
        <v>364.1547789</v>
      </c>
      <c r="J93" t="s">
        <v>14</v>
      </c>
      <c r="K93" t="s">
        <v>14</v>
      </c>
      <c r="L93" t="s">
        <v>14</v>
      </c>
      <c r="O93">
        <v>1617475</v>
      </c>
      <c r="P93">
        <v>1921296</v>
      </c>
      <c r="Q93">
        <v>1591853</v>
      </c>
      <c r="S93">
        <f t="shared" si="36"/>
        <v>1.9285714285714286</v>
      </c>
      <c r="T93">
        <f t="shared" si="37"/>
        <v>0.42857142857142855</v>
      </c>
      <c r="V93" s="4">
        <f t="shared" si="38"/>
        <v>364.15477887989999</v>
      </c>
      <c r="W93">
        <f t="shared" si="39"/>
        <v>3</v>
      </c>
      <c r="X93">
        <f t="shared" si="40"/>
        <v>0.21428571428571427</v>
      </c>
      <c r="Y93">
        <f t="shared" si="41"/>
        <v>0.1111111111111111</v>
      </c>
      <c r="Z93">
        <f t="shared" si="42"/>
        <v>0.5</v>
      </c>
      <c r="AA93" t="str">
        <f t="shared" si="43"/>
        <v>O</v>
      </c>
      <c r="AD93">
        <f t="shared" si="44"/>
        <v>-0.35714285714285715</v>
      </c>
      <c r="AF93" t="str">
        <f t="shared" si="45"/>
        <v>----</v>
      </c>
      <c r="AG93" t="str">
        <f t="shared" si="46"/>
        <v>----</v>
      </c>
      <c r="AH93" t="str">
        <f t="shared" si="47"/>
        <v>----</v>
      </c>
      <c r="AI93" t="str">
        <f t="shared" si="48"/>
        <v>----</v>
      </c>
      <c r="AJ93" t="str">
        <f t="shared" si="49"/>
        <v>----</v>
      </c>
      <c r="AK93" t="str">
        <f t="shared" si="50"/>
        <v>Alipat+N</v>
      </c>
      <c r="AM93" s="4">
        <f t="shared" si="51"/>
        <v>364.23898431054556</v>
      </c>
      <c r="AN93" s="4">
        <f t="shared" si="35"/>
        <v>364</v>
      </c>
      <c r="AO93" s="4">
        <f t="shared" si="52"/>
        <v>0.23898431054556113</v>
      </c>
    </row>
    <row r="94" spans="1:41" x14ac:dyDescent="0.25">
      <c r="A94">
        <v>14</v>
      </c>
      <c r="B94">
        <v>27</v>
      </c>
      <c r="C94">
        <v>3</v>
      </c>
      <c r="D94">
        <v>7</v>
      </c>
      <c r="E94">
        <v>1</v>
      </c>
      <c r="F94">
        <v>0</v>
      </c>
      <c r="H94">
        <v>380.14969350000001</v>
      </c>
      <c r="J94" t="s">
        <v>14</v>
      </c>
      <c r="K94" t="s">
        <v>14</v>
      </c>
      <c r="L94" t="s">
        <v>14</v>
      </c>
      <c r="O94">
        <v>1877349</v>
      </c>
      <c r="P94">
        <v>1891570</v>
      </c>
      <c r="Q94">
        <v>1977172</v>
      </c>
      <c r="S94">
        <f t="shared" si="36"/>
        <v>1.9285714285714286</v>
      </c>
      <c r="T94">
        <f t="shared" si="37"/>
        <v>0.5</v>
      </c>
      <c r="V94" s="4">
        <f t="shared" si="38"/>
        <v>380.14969347990001</v>
      </c>
      <c r="W94">
        <f t="shared" si="39"/>
        <v>3</v>
      </c>
      <c r="X94">
        <f t="shared" si="40"/>
        <v>0.21428571428571427</v>
      </c>
      <c r="Y94">
        <f t="shared" si="41"/>
        <v>0.1111111111111111</v>
      </c>
      <c r="Z94">
        <f t="shared" si="42"/>
        <v>0.42857142857142855</v>
      </c>
      <c r="AA94" t="str">
        <f t="shared" si="43"/>
        <v>O</v>
      </c>
      <c r="AD94">
        <f t="shared" si="44"/>
        <v>-0.46153846153846156</v>
      </c>
      <c r="AF94" t="str">
        <f t="shared" si="45"/>
        <v>----</v>
      </c>
      <c r="AG94" t="str">
        <f t="shared" si="46"/>
        <v>----</v>
      </c>
      <c r="AH94" t="str">
        <f t="shared" si="47"/>
        <v>----</v>
      </c>
      <c r="AI94" t="str">
        <f t="shared" si="48"/>
        <v>----</v>
      </c>
      <c r="AJ94" t="str">
        <f t="shared" si="49"/>
        <v>----</v>
      </c>
      <c r="AK94" t="str">
        <f t="shared" si="50"/>
        <v>Alipat+N</v>
      </c>
      <c r="AM94" s="4">
        <f t="shared" si="51"/>
        <v>380.23759749903087</v>
      </c>
      <c r="AN94" s="4">
        <f t="shared" si="35"/>
        <v>380</v>
      </c>
      <c r="AO94" s="4">
        <f t="shared" si="52"/>
        <v>0.23759749903086913</v>
      </c>
    </row>
    <row r="95" spans="1:41" x14ac:dyDescent="0.25">
      <c r="A95">
        <v>14</v>
      </c>
      <c r="B95">
        <v>28</v>
      </c>
      <c r="C95">
        <v>0</v>
      </c>
      <c r="D95">
        <v>6</v>
      </c>
      <c r="E95">
        <v>1</v>
      </c>
      <c r="F95">
        <v>0</v>
      </c>
      <c r="H95">
        <v>323.1533819</v>
      </c>
      <c r="J95" t="s">
        <v>14</v>
      </c>
      <c r="K95" t="s">
        <v>14</v>
      </c>
      <c r="L95" t="s">
        <v>14</v>
      </c>
      <c r="O95">
        <v>2574732</v>
      </c>
      <c r="P95">
        <v>2705006</v>
      </c>
      <c r="Q95">
        <v>2306308</v>
      </c>
      <c r="S95">
        <f t="shared" si="36"/>
        <v>2</v>
      </c>
      <c r="T95">
        <f t="shared" si="37"/>
        <v>0.42857142857142855</v>
      </c>
      <c r="V95" s="4">
        <f t="shared" si="38"/>
        <v>323.1533818799</v>
      </c>
      <c r="W95">
        <f t="shared" si="39"/>
        <v>1</v>
      </c>
      <c r="X95">
        <f t="shared" si="40"/>
        <v>7.1428571428571425E-2</v>
      </c>
      <c r="Y95">
        <f t="shared" si="41"/>
        <v>3.5714285714285712E-2</v>
      </c>
      <c r="Z95">
        <f t="shared" si="42"/>
        <v>0.16666666666666666</v>
      </c>
      <c r="AA95" t="str">
        <f t="shared" si="43"/>
        <v>O</v>
      </c>
      <c r="AD95">
        <f t="shared" si="44"/>
        <v>-0.3</v>
      </c>
      <c r="AF95" t="str">
        <f t="shared" si="45"/>
        <v>----</v>
      </c>
      <c r="AG95" t="str">
        <f t="shared" si="46"/>
        <v>----</v>
      </c>
      <c r="AH95" t="str">
        <f t="shared" si="47"/>
        <v>----</v>
      </c>
      <c r="AI95" t="str">
        <f t="shared" si="48"/>
        <v>AlipatNoN</v>
      </c>
      <c r="AJ95" t="str">
        <f t="shared" si="49"/>
        <v>----</v>
      </c>
      <c r="AK95" t="str">
        <f t="shared" si="50"/>
        <v>----</v>
      </c>
      <c r="AM95" s="4">
        <f t="shared" si="51"/>
        <v>323.2281063412114</v>
      </c>
      <c r="AN95" s="4">
        <f t="shared" si="35"/>
        <v>323</v>
      </c>
      <c r="AO95" s="4">
        <f t="shared" si="52"/>
        <v>0.22810634121140083</v>
      </c>
    </row>
    <row r="96" spans="1:41" x14ac:dyDescent="0.25">
      <c r="A96">
        <v>14</v>
      </c>
      <c r="B96">
        <v>30</v>
      </c>
      <c r="C96">
        <v>0</v>
      </c>
      <c r="D96">
        <v>5</v>
      </c>
      <c r="E96">
        <v>1</v>
      </c>
      <c r="F96">
        <v>0</v>
      </c>
      <c r="H96">
        <v>309.17411729999998</v>
      </c>
      <c r="J96" t="s">
        <v>14</v>
      </c>
      <c r="K96" t="s">
        <v>14</v>
      </c>
      <c r="L96" t="s">
        <v>14</v>
      </c>
      <c r="O96">
        <v>3506439</v>
      </c>
      <c r="P96">
        <v>3205376</v>
      </c>
      <c r="Q96">
        <v>2127551</v>
      </c>
      <c r="S96">
        <f t="shared" si="36"/>
        <v>2.1428571428571428</v>
      </c>
      <c r="T96">
        <f t="shared" si="37"/>
        <v>0.35714285714285715</v>
      </c>
      <c r="V96" s="4">
        <f t="shared" si="38"/>
        <v>309.17411727990003</v>
      </c>
      <c r="W96">
        <f t="shared" si="39"/>
        <v>0</v>
      </c>
      <c r="X96">
        <f t="shared" si="40"/>
        <v>0</v>
      </c>
      <c r="Y96">
        <f t="shared" si="41"/>
        <v>0</v>
      </c>
      <c r="Z96">
        <f t="shared" si="42"/>
        <v>0</v>
      </c>
      <c r="AA96" t="str">
        <f t="shared" si="43"/>
        <v>O</v>
      </c>
      <c r="AD96">
        <f t="shared" si="44"/>
        <v>-0.33333333333333331</v>
      </c>
      <c r="AF96" t="str">
        <f t="shared" si="45"/>
        <v>----</v>
      </c>
      <c r="AG96" t="str">
        <f t="shared" si="46"/>
        <v>----</v>
      </c>
      <c r="AH96" t="str">
        <f t="shared" si="47"/>
        <v>----</v>
      </c>
      <c r="AI96" t="str">
        <f t="shared" si="48"/>
        <v>AlipatNoN</v>
      </c>
      <c r="AJ96" t="str">
        <f t="shared" si="49"/>
        <v>----</v>
      </c>
      <c r="AK96" t="str">
        <f t="shared" si="50"/>
        <v>----</v>
      </c>
      <c r="AM96" s="4">
        <f t="shared" si="51"/>
        <v>309.24560924210931</v>
      </c>
      <c r="AN96" s="4">
        <f t="shared" si="35"/>
        <v>309</v>
      </c>
      <c r="AO96" s="4">
        <f t="shared" si="52"/>
        <v>0.24560924210931034</v>
      </c>
    </row>
    <row r="97" spans="1:41" x14ac:dyDescent="0.25">
      <c r="A97">
        <v>14</v>
      </c>
      <c r="B97">
        <v>31</v>
      </c>
      <c r="C97">
        <v>4</v>
      </c>
      <c r="D97">
        <v>4</v>
      </c>
      <c r="E97">
        <v>0</v>
      </c>
      <c r="F97">
        <v>1</v>
      </c>
      <c r="H97">
        <v>349.20101449999999</v>
      </c>
      <c r="J97">
        <v>6110921</v>
      </c>
      <c r="K97">
        <v>6841688</v>
      </c>
      <c r="L97">
        <v>6569976</v>
      </c>
      <c r="O97">
        <v>9856376</v>
      </c>
      <c r="P97">
        <v>12347404</v>
      </c>
      <c r="Q97">
        <v>9767182</v>
      </c>
      <c r="S97">
        <f t="shared" si="36"/>
        <v>2.2142857142857144</v>
      </c>
      <c r="T97">
        <f t="shared" si="37"/>
        <v>0.2857142857142857</v>
      </c>
      <c r="V97" s="4">
        <f t="shared" si="38"/>
        <v>349.20101447989998</v>
      </c>
      <c r="W97">
        <f t="shared" si="39"/>
        <v>2</v>
      </c>
      <c r="X97">
        <f t="shared" si="40"/>
        <v>0.14285714285714285</v>
      </c>
      <c r="Y97">
        <f t="shared" si="41"/>
        <v>6.4516129032258063E-2</v>
      </c>
      <c r="Z97">
        <f t="shared" si="42"/>
        <v>0.5</v>
      </c>
      <c r="AA97" t="str">
        <f t="shared" si="43"/>
        <v>O</v>
      </c>
      <c r="AD97">
        <f t="shared" si="44"/>
        <v>-0.35714285714285715</v>
      </c>
      <c r="AF97" t="str">
        <f t="shared" si="45"/>
        <v>----</v>
      </c>
      <c r="AG97" t="str">
        <f t="shared" si="46"/>
        <v>----</v>
      </c>
      <c r="AH97" t="str">
        <f t="shared" si="47"/>
        <v>----</v>
      </c>
      <c r="AI97" t="str">
        <f t="shared" si="48"/>
        <v>----</v>
      </c>
      <c r="AJ97" t="str">
        <f t="shared" si="49"/>
        <v>----</v>
      </c>
      <c r="AK97" t="str">
        <f t="shared" si="50"/>
        <v>Alipat+N</v>
      </c>
      <c r="AM97" s="4">
        <f t="shared" si="51"/>
        <v>349.28176207271366</v>
      </c>
      <c r="AN97" s="4">
        <f t="shared" si="35"/>
        <v>349</v>
      </c>
      <c r="AO97" s="4">
        <f t="shared" si="52"/>
        <v>0.28176207271366138</v>
      </c>
    </row>
    <row r="98" spans="1:41" x14ac:dyDescent="0.25">
      <c r="A98">
        <v>15</v>
      </c>
      <c r="B98">
        <v>10</v>
      </c>
      <c r="C98">
        <v>0</v>
      </c>
      <c r="D98">
        <v>8</v>
      </c>
      <c r="E98">
        <v>0</v>
      </c>
      <c r="F98">
        <v>0</v>
      </c>
      <c r="H98">
        <v>317.03029040000001</v>
      </c>
      <c r="J98">
        <v>1844255</v>
      </c>
      <c r="K98">
        <v>1823867</v>
      </c>
      <c r="L98">
        <v>1647882</v>
      </c>
      <c r="O98" t="s">
        <v>14</v>
      </c>
      <c r="P98" t="s">
        <v>14</v>
      </c>
      <c r="Q98" t="s">
        <v>14</v>
      </c>
      <c r="S98">
        <f t="shared" si="36"/>
        <v>0.66666666666666663</v>
      </c>
      <c r="T98">
        <f t="shared" si="37"/>
        <v>0.53333333333333333</v>
      </c>
      <c r="V98" s="4">
        <f t="shared" si="38"/>
        <v>317.03029037990001</v>
      </c>
      <c r="W98">
        <f t="shared" si="39"/>
        <v>11</v>
      </c>
      <c r="X98">
        <f t="shared" si="40"/>
        <v>0.73333333333333328</v>
      </c>
      <c r="Y98">
        <f t="shared" si="41"/>
        <v>1.1000000000000001</v>
      </c>
      <c r="Z98">
        <f t="shared" si="42"/>
        <v>1.375</v>
      </c>
      <c r="AA98" t="str">
        <f t="shared" si="43"/>
        <v>O</v>
      </c>
      <c r="AD98">
        <f t="shared" si="44"/>
        <v>0.63636363636363635</v>
      </c>
      <c r="AF98" t="str">
        <f t="shared" si="45"/>
        <v>----</v>
      </c>
      <c r="AG98" t="str">
        <f t="shared" si="46"/>
        <v>Aromatic</v>
      </c>
      <c r="AH98" t="str">
        <f t="shared" si="47"/>
        <v>----</v>
      </c>
      <c r="AI98" t="str">
        <f t="shared" si="48"/>
        <v>----</v>
      </c>
      <c r="AJ98" t="str">
        <f t="shared" si="49"/>
        <v>----</v>
      </c>
      <c r="AK98" t="str">
        <f t="shared" si="50"/>
        <v>----</v>
      </c>
      <c r="AM98" s="4">
        <f t="shared" si="51"/>
        <v>317.10359896646105</v>
      </c>
      <c r="AN98" s="4">
        <f t="shared" si="35"/>
        <v>317</v>
      </c>
      <c r="AO98" s="4">
        <f t="shared" si="52"/>
        <v>0.10359896646104971</v>
      </c>
    </row>
    <row r="99" spans="1:41" x14ac:dyDescent="0.25">
      <c r="A99">
        <v>15</v>
      </c>
      <c r="B99">
        <v>10</v>
      </c>
      <c r="C99">
        <v>0</v>
      </c>
      <c r="D99">
        <v>9</v>
      </c>
      <c r="E99">
        <v>0</v>
      </c>
      <c r="F99">
        <v>0</v>
      </c>
      <c r="H99">
        <v>333.02520500000003</v>
      </c>
      <c r="J99">
        <v>3117443</v>
      </c>
      <c r="K99">
        <v>2946653</v>
      </c>
      <c r="L99">
        <v>3399103</v>
      </c>
      <c r="O99" t="s">
        <v>14</v>
      </c>
      <c r="P99" t="s">
        <v>14</v>
      </c>
      <c r="Q99" t="s">
        <v>14</v>
      </c>
      <c r="S99">
        <f t="shared" si="36"/>
        <v>0.66666666666666663</v>
      </c>
      <c r="T99">
        <f t="shared" si="37"/>
        <v>0.6</v>
      </c>
      <c r="V99" s="4">
        <f t="shared" si="38"/>
        <v>333.02520497990002</v>
      </c>
      <c r="W99">
        <f t="shared" si="39"/>
        <v>11</v>
      </c>
      <c r="X99">
        <f t="shared" si="40"/>
        <v>0.73333333333333328</v>
      </c>
      <c r="Y99">
        <f t="shared" si="41"/>
        <v>1.1000000000000001</v>
      </c>
      <c r="Z99">
        <f t="shared" si="42"/>
        <v>1.2222222222222223</v>
      </c>
      <c r="AA99" t="str">
        <f t="shared" si="43"/>
        <v>O</v>
      </c>
      <c r="AD99">
        <f t="shared" si="44"/>
        <v>0.61904761904761907</v>
      </c>
      <c r="AF99" t="str">
        <f t="shared" si="45"/>
        <v>----</v>
      </c>
      <c r="AG99" t="str">
        <f t="shared" si="46"/>
        <v>Aromatic</v>
      </c>
      <c r="AH99" t="str">
        <f t="shared" si="47"/>
        <v>----</v>
      </c>
      <c r="AI99" t="str">
        <f t="shared" si="48"/>
        <v>----</v>
      </c>
      <c r="AJ99" t="str">
        <f t="shared" si="49"/>
        <v>----</v>
      </c>
      <c r="AK99" t="str">
        <f t="shared" si="50"/>
        <v>----</v>
      </c>
      <c r="AM99" s="4">
        <f t="shared" si="51"/>
        <v>333.10221215494636</v>
      </c>
      <c r="AN99" s="4">
        <f t="shared" si="35"/>
        <v>333</v>
      </c>
      <c r="AO99" s="4">
        <f t="shared" si="52"/>
        <v>0.10221215494635771</v>
      </c>
    </row>
    <row r="100" spans="1:41" x14ac:dyDescent="0.25">
      <c r="A100">
        <v>15</v>
      </c>
      <c r="B100">
        <v>10</v>
      </c>
      <c r="C100">
        <v>0</v>
      </c>
      <c r="D100">
        <v>10</v>
      </c>
      <c r="E100">
        <v>0</v>
      </c>
      <c r="F100">
        <v>0</v>
      </c>
      <c r="H100">
        <v>349.02011959999999</v>
      </c>
      <c r="J100">
        <v>4771470</v>
      </c>
      <c r="K100">
        <v>4616488</v>
      </c>
      <c r="L100">
        <v>4309956</v>
      </c>
      <c r="O100" t="s">
        <v>14</v>
      </c>
      <c r="P100" t="s">
        <v>14</v>
      </c>
      <c r="Q100" t="s">
        <v>14</v>
      </c>
      <c r="S100">
        <f t="shared" si="36"/>
        <v>0.66666666666666663</v>
      </c>
      <c r="T100">
        <f t="shared" si="37"/>
        <v>0.66666666666666663</v>
      </c>
      <c r="V100" s="4">
        <f t="shared" si="38"/>
        <v>349.02011957989998</v>
      </c>
      <c r="W100">
        <f t="shared" si="39"/>
        <v>11</v>
      </c>
      <c r="X100">
        <f t="shared" si="40"/>
        <v>0.73333333333333328</v>
      </c>
      <c r="Y100">
        <f t="shared" si="41"/>
        <v>1.1000000000000001</v>
      </c>
      <c r="Z100">
        <f t="shared" si="42"/>
        <v>1.1000000000000001</v>
      </c>
      <c r="AA100" t="str">
        <f t="shared" si="43"/>
        <v>O</v>
      </c>
      <c r="AD100">
        <f t="shared" si="44"/>
        <v>0.6</v>
      </c>
      <c r="AF100" t="str">
        <f t="shared" si="45"/>
        <v>----</v>
      </c>
      <c r="AG100" t="str">
        <f t="shared" si="46"/>
        <v>Aromatic</v>
      </c>
      <c r="AH100" t="str">
        <f t="shared" si="47"/>
        <v>----</v>
      </c>
      <c r="AI100" t="str">
        <f t="shared" si="48"/>
        <v>----</v>
      </c>
      <c r="AJ100" t="str">
        <f t="shared" si="49"/>
        <v>----</v>
      </c>
      <c r="AK100" t="str">
        <f t="shared" si="50"/>
        <v>----</v>
      </c>
      <c r="AM100" s="4">
        <f t="shared" si="51"/>
        <v>349.10082534343161</v>
      </c>
      <c r="AN100" s="4">
        <f t="shared" si="35"/>
        <v>349</v>
      </c>
      <c r="AO100" s="4">
        <f t="shared" si="52"/>
        <v>0.10082534343160887</v>
      </c>
    </row>
    <row r="101" spans="1:41" x14ac:dyDescent="0.25">
      <c r="A101">
        <v>15</v>
      </c>
      <c r="B101">
        <v>10</v>
      </c>
      <c r="C101">
        <v>0</v>
      </c>
      <c r="D101">
        <v>11</v>
      </c>
      <c r="E101">
        <v>0</v>
      </c>
      <c r="F101">
        <v>0</v>
      </c>
      <c r="H101">
        <v>365.0150342</v>
      </c>
      <c r="J101">
        <v>4629791</v>
      </c>
      <c r="K101">
        <v>4674143</v>
      </c>
      <c r="L101">
        <v>5160560</v>
      </c>
      <c r="O101" t="s">
        <v>14</v>
      </c>
      <c r="P101" t="s">
        <v>14</v>
      </c>
      <c r="Q101" t="s">
        <v>14</v>
      </c>
      <c r="S101">
        <f t="shared" si="36"/>
        <v>0.66666666666666663</v>
      </c>
      <c r="T101">
        <f t="shared" si="37"/>
        <v>0.73333333333333328</v>
      </c>
      <c r="V101" s="4">
        <f t="shared" si="38"/>
        <v>365.0150341799</v>
      </c>
      <c r="W101">
        <f t="shared" si="39"/>
        <v>11</v>
      </c>
      <c r="X101">
        <f t="shared" si="40"/>
        <v>0.73333333333333328</v>
      </c>
      <c r="Y101">
        <f t="shared" si="41"/>
        <v>1.1000000000000001</v>
      </c>
      <c r="Z101">
        <f t="shared" si="42"/>
        <v>1</v>
      </c>
      <c r="AA101" t="str">
        <f t="shared" si="43"/>
        <v>O</v>
      </c>
      <c r="AD101">
        <f t="shared" si="44"/>
        <v>0.57894736842105265</v>
      </c>
      <c r="AF101" t="str">
        <f t="shared" si="45"/>
        <v>----</v>
      </c>
      <c r="AG101" t="str">
        <f t="shared" si="46"/>
        <v>Aromatic</v>
      </c>
      <c r="AH101" t="str">
        <f t="shared" si="47"/>
        <v>----</v>
      </c>
      <c r="AI101" t="str">
        <f t="shared" si="48"/>
        <v>----</v>
      </c>
      <c r="AJ101" t="str">
        <f t="shared" si="49"/>
        <v>----</v>
      </c>
      <c r="AK101" t="str">
        <f t="shared" si="50"/>
        <v>----</v>
      </c>
      <c r="AM101" s="4">
        <f t="shared" si="51"/>
        <v>365.09943853191692</v>
      </c>
      <c r="AN101" s="4">
        <f t="shared" si="35"/>
        <v>365</v>
      </c>
      <c r="AO101" s="4">
        <f t="shared" si="52"/>
        <v>9.9438531916916872E-2</v>
      </c>
    </row>
    <row r="102" spans="1:41" x14ac:dyDescent="0.25">
      <c r="A102">
        <v>15</v>
      </c>
      <c r="B102">
        <v>10</v>
      </c>
      <c r="C102">
        <v>0</v>
      </c>
      <c r="D102">
        <v>12</v>
      </c>
      <c r="E102">
        <v>0</v>
      </c>
      <c r="F102">
        <v>0</v>
      </c>
      <c r="H102">
        <v>381.00994880000002</v>
      </c>
      <c r="J102">
        <v>2958365</v>
      </c>
      <c r="K102">
        <v>2538262</v>
      </c>
      <c r="L102">
        <v>2810974</v>
      </c>
      <c r="O102" t="s">
        <v>14</v>
      </c>
      <c r="P102" t="s">
        <v>14</v>
      </c>
      <c r="Q102" t="s">
        <v>14</v>
      </c>
      <c r="S102">
        <f t="shared" si="36"/>
        <v>0.66666666666666663</v>
      </c>
      <c r="T102">
        <f t="shared" si="37"/>
        <v>0.8</v>
      </c>
      <c r="V102" s="4">
        <f t="shared" si="38"/>
        <v>381.00994877989996</v>
      </c>
      <c r="W102">
        <f t="shared" si="39"/>
        <v>11</v>
      </c>
      <c r="X102">
        <f t="shared" si="40"/>
        <v>0.73333333333333328</v>
      </c>
      <c r="Y102">
        <f t="shared" si="41"/>
        <v>1.1000000000000001</v>
      </c>
      <c r="Z102">
        <f t="shared" si="42"/>
        <v>0.91666666666666663</v>
      </c>
      <c r="AA102" t="str">
        <f t="shared" si="43"/>
        <v>O</v>
      </c>
      <c r="AD102">
        <f t="shared" si="44"/>
        <v>0.55555555555555558</v>
      </c>
      <c r="AF102" t="str">
        <f t="shared" si="45"/>
        <v>----</v>
      </c>
      <c r="AG102" t="str">
        <f t="shared" si="46"/>
        <v>Aromatic</v>
      </c>
      <c r="AH102" t="str">
        <f t="shared" si="47"/>
        <v>----</v>
      </c>
      <c r="AI102" t="str">
        <f t="shared" si="48"/>
        <v>----</v>
      </c>
      <c r="AJ102" t="str">
        <f t="shared" si="49"/>
        <v>----</v>
      </c>
      <c r="AK102" t="str">
        <f t="shared" si="50"/>
        <v>----</v>
      </c>
      <c r="AM102" s="4">
        <f t="shared" si="51"/>
        <v>381.09805172040217</v>
      </c>
      <c r="AN102" s="4">
        <f t="shared" si="35"/>
        <v>381</v>
      </c>
      <c r="AO102" s="4">
        <f t="shared" si="52"/>
        <v>9.805172040216803E-2</v>
      </c>
    </row>
    <row r="103" spans="1:41" x14ac:dyDescent="0.25">
      <c r="A103">
        <v>15</v>
      </c>
      <c r="B103">
        <v>12</v>
      </c>
      <c r="C103">
        <v>0</v>
      </c>
      <c r="D103">
        <v>8</v>
      </c>
      <c r="E103">
        <v>0</v>
      </c>
      <c r="F103">
        <v>0</v>
      </c>
      <c r="H103">
        <v>319.04594040000001</v>
      </c>
      <c r="J103">
        <v>2910544</v>
      </c>
      <c r="K103">
        <v>2488790</v>
      </c>
      <c r="L103">
        <v>3025017</v>
      </c>
      <c r="O103" t="s">
        <v>14</v>
      </c>
      <c r="P103" t="s">
        <v>14</v>
      </c>
      <c r="Q103" t="s">
        <v>14</v>
      </c>
      <c r="S103">
        <f t="shared" si="36"/>
        <v>0.8</v>
      </c>
      <c r="T103">
        <f t="shared" si="37"/>
        <v>0.53333333333333333</v>
      </c>
      <c r="V103" s="4">
        <f t="shared" si="38"/>
        <v>319.0459403799</v>
      </c>
      <c r="W103">
        <f t="shared" si="39"/>
        <v>10</v>
      </c>
      <c r="X103">
        <f t="shared" si="40"/>
        <v>0.66666666666666663</v>
      </c>
      <c r="Y103">
        <f t="shared" si="41"/>
        <v>0.83333333333333337</v>
      </c>
      <c r="Z103">
        <f t="shared" si="42"/>
        <v>1.25</v>
      </c>
      <c r="AA103" t="str">
        <f t="shared" si="43"/>
        <v>CRAM</v>
      </c>
      <c r="AD103">
        <f t="shared" si="44"/>
        <v>0.54545454545454541</v>
      </c>
      <c r="AF103" t="str">
        <f t="shared" si="45"/>
        <v>----</v>
      </c>
      <c r="AG103" t="str">
        <f t="shared" si="46"/>
        <v>Aromatic</v>
      </c>
      <c r="AH103" t="str">
        <f t="shared" si="47"/>
        <v>----</v>
      </c>
      <c r="AI103" t="str">
        <f t="shared" si="48"/>
        <v>----</v>
      </c>
      <c r="AJ103" t="str">
        <f t="shared" si="49"/>
        <v>----</v>
      </c>
      <c r="AK103" t="str">
        <f t="shared" si="50"/>
        <v>----</v>
      </c>
      <c r="AM103" s="4">
        <f t="shared" si="51"/>
        <v>319.11971505584421</v>
      </c>
      <c r="AN103" s="4">
        <f t="shared" si="35"/>
        <v>319</v>
      </c>
      <c r="AO103" s="4">
        <f t="shared" si="52"/>
        <v>0.11971505584421038</v>
      </c>
    </row>
    <row r="104" spans="1:41" x14ac:dyDescent="0.25">
      <c r="A104">
        <v>15</v>
      </c>
      <c r="B104">
        <v>12</v>
      </c>
      <c r="C104">
        <v>0</v>
      </c>
      <c r="D104">
        <v>9</v>
      </c>
      <c r="E104">
        <v>0</v>
      </c>
      <c r="F104">
        <v>0</v>
      </c>
      <c r="H104">
        <v>335.04085500000002</v>
      </c>
      <c r="J104">
        <v>4726608</v>
      </c>
      <c r="K104">
        <v>5133327</v>
      </c>
      <c r="L104">
        <v>5528979</v>
      </c>
      <c r="O104" t="s">
        <v>14</v>
      </c>
      <c r="P104" t="s">
        <v>14</v>
      </c>
      <c r="Q104" t="s">
        <v>14</v>
      </c>
      <c r="S104">
        <f t="shared" si="36"/>
        <v>0.8</v>
      </c>
      <c r="T104">
        <f t="shared" si="37"/>
        <v>0.6</v>
      </c>
      <c r="V104" s="4">
        <f t="shared" si="38"/>
        <v>335.04085497989996</v>
      </c>
      <c r="W104">
        <f t="shared" si="39"/>
        <v>10</v>
      </c>
      <c r="X104">
        <f t="shared" si="40"/>
        <v>0.66666666666666663</v>
      </c>
      <c r="Y104">
        <f t="shared" si="41"/>
        <v>0.83333333333333337</v>
      </c>
      <c r="Z104">
        <f t="shared" si="42"/>
        <v>1.1111111111111112</v>
      </c>
      <c r="AA104" t="str">
        <f t="shared" si="43"/>
        <v>CRAM</v>
      </c>
      <c r="AD104">
        <f t="shared" si="44"/>
        <v>0.52380952380952384</v>
      </c>
      <c r="AF104" t="str">
        <f t="shared" si="45"/>
        <v>----</v>
      </c>
      <c r="AG104" t="str">
        <f t="shared" si="46"/>
        <v>Aromatic</v>
      </c>
      <c r="AH104" t="str">
        <f t="shared" si="47"/>
        <v>----</v>
      </c>
      <c r="AI104" t="str">
        <f t="shared" si="48"/>
        <v>----</v>
      </c>
      <c r="AJ104" t="str">
        <f t="shared" si="49"/>
        <v>----</v>
      </c>
      <c r="AK104" t="str">
        <f t="shared" si="50"/>
        <v>----</v>
      </c>
      <c r="AM104" s="4">
        <f t="shared" si="51"/>
        <v>335.11832824432952</v>
      </c>
      <c r="AN104" s="4">
        <f t="shared" si="35"/>
        <v>335</v>
      </c>
      <c r="AO104" s="4">
        <f t="shared" si="52"/>
        <v>0.11832824432951838</v>
      </c>
    </row>
    <row r="105" spans="1:41" x14ac:dyDescent="0.25">
      <c r="A105">
        <v>15</v>
      </c>
      <c r="B105">
        <v>12</v>
      </c>
      <c r="C105">
        <v>0</v>
      </c>
      <c r="D105">
        <v>10</v>
      </c>
      <c r="E105">
        <v>0</v>
      </c>
      <c r="F105">
        <v>0</v>
      </c>
      <c r="H105">
        <v>351.03576959999998</v>
      </c>
      <c r="J105">
        <v>7064877</v>
      </c>
      <c r="K105">
        <v>7675710</v>
      </c>
      <c r="L105">
        <v>7721480</v>
      </c>
      <c r="O105" t="s">
        <v>14</v>
      </c>
      <c r="P105" t="s">
        <v>14</v>
      </c>
      <c r="Q105" t="s">
        <v>14</v>
      </c>
      <c r="S105">
        <f t="shared" si="36"/>
        <v>0.8</v>
      </c>
      <c r="T105">
        <f t="shared" si="37"/>
        <v>0.66666666666666663</v>
      </c>
      <c r="V105" s="4">
        <f t="shared" si="38"/>
        <v>351.03576957989998</v>
      </c>
      <c r="W105">
        <f t="shared" si="39"/>
        <v>10</v>
      </c>
      <c r="X105">
        <f t="shared" si="40"/>
        <v>0.66666666666666663</v>
      </c>
      <c r="Y105">
        <f t="shared" si="41"/>
        <v>0.83333333333333337</v>
      </c>
      <c r="Z105">
        <f t="shared" si="42"/>
        <v>1</v>
      </c>
      <c r="AA105" t="str">
        <f t="shared" si="43"/>
        <v>CRAM</v>
      </c>
      <c r="AD105">
        <f t="shared" si="44"/>
        <v>0.5</v>
      </c>
      <c r="AF105" t="str">
        <f t="shared" si="45"/>
        <v>----</v>
      </c>
      <c r="AG105" t="str">
        <f t="shared" si="46"/>
        <v>----</v>
      </c>
      <c r="AH105" t="str">
        <f t="shared" si="47"/>
        <v>HUnSatLig</v>
      </c>
      <c r="AI105" t="str">
        <f t="shared" si="48"/>
        <v>----</v>
      </c>
      <c r="AJ105" t="str">
        <f t="shared" si="49"/>
        <v>----</v>
      </c>
      <c r="AK105" t="str">
        <f t="shared" si="50"/>
        <v>----</v>
      </c>
      <c r="AM105" s="4">
        <f t="shared" si="51"/>
        <v>351.11694143281483</v>
      </c>
      <c r="AN105" s="4">
        <f t="shared" si="35"/>
        <v>351</v>
      </c>
      <c r="AO105" s="4">
        <f t="shared" si="52"/>
        <v>0.11694143281482638</v>
      </c>
    </row>
    <row r="106" spans="1:41" x14ac:dyDescent="0.25">
      <c r="A106">
        <v>15</v>
      </c>
      <c r="B106">
        <v>12</v>
      </c>
      <c r="C106">
        <v>0</v>
      </c>
      <c r="D106">
        <v>11</v>
      </c>
      <c r="E106">
        <v>0</v>
      </c>
      <c r="F106">
        <v>0</v>
      </c>
      <c r="H106">
        <v>367.0306842</v>
      </c>
      <c r="J106">
        <v>7189534</v>
      </c>
      <c r="K106">
        <v>7620755</v>
      </c>
      <c r="L106">
        <v>7654609</v>
      </c>
      <c r="O106" t="s">
        <v>14</v>
      </c>
      <c r="P106" t="s">
        <v>14</v>
      </c>
      <c r="Q106" t="s">
        <v>14</v>
      </c>
      <c r="S106">
        <f t="shared" si="36"/>
        <v>0.8</v>
      </c>
      <c r="T106">
        <f t="shared" si="37"/>
        <v>0.73333333333333328</v>
      </c>
      <c r="V106" s="4">
        <f t="shared" si="38"/>
        <v>367.03068417989999</v>
      </c>
      <c r="W106">
        <f t="shared" si="39"/>
        <v>10</v>
      </c>
      <c r="X106">
        <f t="shared" si="40"/>
        <v>0.66666666666666663</v>
      </c>
      <c r="Y106">
        <f t="shared" si="41"/>
        <v>0.83333333333333337</v>
      </c>
      <c r="Z106">
        <f t="shared" si="42"/>
        <v>0.90909090909090906</v>
      </c>
      <c r="AA106" t="str">
        <f t="shared" si="43"/>
        <v>CRAM</v>
      </c>
      <c r="AD106">
        <f t="shared" si="44"/>
        <v>0.47368421052631576</v>
      </c>
      <c r="AF106" t="str">
        <f t="shared" si="45"/>
        <v>----</v>
      </c>
      <c r="AG106" t="str">
        <f t="shared" si="46"/>
        <v>----</v>
      </c>
      <c r="AH106" t="str">
        <f t="shared" si="47"/>
        <v>HUnSatLig</v>
      </c>
      <c r="AI106" t="str">
        <f t="shared" si="48"/>
        <v>----</v>
      </c>
      <c r="AJ106" t="str">
        <f t="shared" si="49"/>
        <v>----</v>
      </c>
      <c r="AK106" t="str">
        <f t="shared" si="50"/>
        <v>----</v>
      </c>
      <c r="AM106" s="4">
        <f t="shared" si="51"/>
        <v>367.11555462130013</v>
      </c>
      <c r="AN106" s="4">
        <f t="shared" si="35"/>
        <v>367</v>
      </c>
      <c r="AO106" s="4">
        <f t="shared" si="52"/>
        <v>0.11555462130013439</v>
      </c>
    </row>
    <row r="107" spans="1:41" x14ac:dyDescent="0.25">
      <c r="A107">
        <v>15</v>
      </c>
      <c r="B107">
        <v>12</v>
      </c>
      <c r="C107">
        <v>0</v>
      </c>
      <c r="D107">
        <v>12</v>
      </c>
      <c r="E107">
        <v>0</v>
      </c>
      <c r="F107">
        <v>0</v>
      </c>
      <c r="H107">
        <v>383.02559880000001</v>
      </c>
      <c r="J107">
        <v>4362943</v>
      </c>
      <c r="K107">
        <v>4103422</v>
      </c>
      <c r="L107">
        <v>4195938</v>
      </c>
      <c r="O107" t="s">
        <v>14</v>
      </c>
      <c r="P107" t="s">
        <v>14</v>
      </c>
      <c r="Q107" t="s">
        <v>14</v>
      </c>
      <c r="S107">
        <f t="shared" si="36"/>
        <v>0.8</v>
      </c>
      <c r="T107">
        <f t="shared" si="37"/>
        <v>0.8</v>
      </c>
      <c r="V107" s="4">
        <f t="shared" si="38"/>
        <v>383.02559877990001</v>
      </c>
      <c r="W107">
        <f t="shared" si="39"/>
        <v>10</v>
      </c>
      <c r="X107">
        <f t="shared" si="40"/>
        <v>0.66666666666666663</v>
      </c>
      <c r="Y107">
        <f t="shared" si="41"/>
        <v>0.83333333333333337</v>
      </c>
      <c r="Z107">
        <f t="shared" si="42"/>
        <v>0.83333333333333337</v>
      </c>
      <c r="AA107" t="str">
        <f t="shared" si="43"/>
        <v>CRAM</v>
      </c>
      <c r="AD107">
        <f t="shared" si="44"/>
        <v>0.44444444444444442</v>
      </c>
      <c r="AF107" t="str">
        <f t="shared" si="45"/>
        <v>----</v>
      </c>
      <c r="AG107" t="str">
        <f t="shared" si="46"/>
        <v>----</v>
      </c>
      <c r="AH107" t="str">
        <f t="shared" si="47"/>
        <v>HUnSatLig</v>
      </c>
      <c r="AI107" t="str">
        <f t="shared" si="48"/>
        <v>----</v>
      </c>
      <c r="AJ107" t="str">
        <f t="shared" si="49"/>
        <v>----</v>
      </c>
      <c r="AK107" t="str">
        <f t="shared" si="50"/>
        <v>----</v>
      </c>
      <c r="AM107" s="4">
        <f t="shared" si="51"/>
        <v>383.11416780978544</v>
      </c>
      <c r="AN107" s="4">
        <f t="shared" si="35"/>
        <v>383</v>
      </c>
      <c r="AO107" s="4">
        <f t="shared" si="52"/>
        <v>0.11416780978544239</v>
      </c>
    </row>
    <row r="108" spans="1:41" x14ac:dyDescent="0.25">
      <c r="A108">
        <v>15</v>
      </c>
      <c r="B108">
        <v>12</v>
      </c>
      <c r="C108">
        <v>0</v>
      </c>
      <c r="D108">
        <v>13</v>
      </c>
      <c r="E108">
        <v>0</v>
      </c>
      <c r="F108">
        <v>0</v>
      </c>
      <c r="H108">
        <v>399.02051340000003</v>
      </c>
      <c r="J108">
        <v>1982777</v>
      </c>
      <c r="K108">
        <v>1711412</v>
      </c>
      <c r="L108">
        <v>2307823</v>
      </c>
      <c r="O108" t="s">
        <v>14</v>
      </c>
      <c r="P108" t="s">
        <v>14</v>
      </c>
      <c r="Q108" t="s">
        <v>14</v>
      </c>
      <c r="S108">
        <f t="shared" si="36"/>
        <v>0.8</v>
      </c>
      <c r="T108">
        <f t="shared" si="37"/>
        <v>0.8666666666666667</v>
      </c>
      <c r="V108" s="4">
        <f t="shared" si="38"/>
        <v>399.02051337990002</v>
      </c>
      <c r="W108">
        <f t="shared" si="39"/>
        <v>10</v>
      </c>
      <c r="X108">
        <f t="shared" si="40"/>
        <v>0.66666666666666663</v>
      </c>
      <c r="Y108">
        <f t="shared" si="41"/>
        <v>0.83333333333333337</v>
      </c>
      <c r="Z108">
        <f t="shared" si="42"/>
        <v>0.76923076923076927</v>
      </c>
      <c r="AA108" t="str">
        <f t="shared" si="43"/>
        <v>O</v>
      </c>
      <c r="AD108">
        <f t="shared" si="44"/>
        <v>0.41176470588235292</v>
      </c>
      <c r="AF108" t="str">
        <f t="shared" si="45"/>
        <v>----</v>
      </c>
      <c r="AG108" t="str">
        <f t="shared" si="46"/>
        <v>----</v>
      </c>
      <c r="AH108" t="str">
        <f t="shared" si="47"/>
        <v>HUnSatLig</v>
      </c>
      <c r="AI108" t="str">
        <f t="shared" si="48"/>
        <v>----</v>
      </c>
      <c r="AJ108" t="str">
        <f t="shared" si="49"/>
        <v>----</v>
      </c>
      <c r="AK108" t="str">
        <f t="shared" si="50"/>
        <v>----</v>
      </c>
      <c r="AM108" s="4">
        <f t="shared" si="51"/>
        <v>399.11278099827075</v>
      </c>
      <c r="AN108" s="4">
        <f t="shared" si="35"/>
        <v>399</v>
      </c>
      <c r="AO108" s="4">
        <f t="shared" si="52"/>
        <v>0.11278099827075039</v>
      </c>
    </row>
    <row r="109" spans="1:41" x14ac:dyDescent="0.25">
      <c r="A109">
        <v>15</v>
      </c>
      <c r="B109">
        <v>14</v>
      </c>
      <c r="C109">
        <v>0</v>
      </c>
      <c r="D109">
        <v>8</v>
      </c>
      <c r="E109">
        <v>0</v>
      </c>
      <c r="F109">
        <v>0</v>
      </c>
      <c r="H109">
        <v>321.0615904</v>
      </c>
      <c r="J109">
        <v>4031120</v>
      </c>
      <c r="K109">
        <v>3297083</v>
      </c>
      <c r="L109">
        <v>3918324</v>
      </c>
      <c r="O109" t="s">
        <v>14</v>
      </c>
      <c r="P109" t="s">
        <v>14</v>
      </c>
      <c r="Q109" t="s">
        <v>14</v>
      </c>
      <c r="S109">
        <f t="shared" si="36"/>
        <v>0.93333333333333335</v>
      </c>
      <c r="T109">
        <f t="shared" si="37"/>
        <v>0.53333333333333333</v>
      </c>
      <c r="V109" s="4">
        <f t="shared" si="38"/>
        <v>321.0615903799</v>
      </c>
      <c r="W109">
        <f t="shared" si="39"/>
        <v>9</v>
      </c>
      <c r="X109">
        <f t="shared" si="40"/>
        <v>0.6</v>
      </c>
      <c r="Y109">
        <f t="shared" si="41"/>
        <v>0.6428571428571429</v>
      </c>
      <c r="Z109">
        <f t="shared" si="42"/>
        <v>1.125</v>
      </c>
      <c r="AA109" t="str">
        <f t="shared" si="43"/>
        <v>CRAM</v>
      </c>
      <c r="AD109">
        <f t="shared" si="44"/>
        <v>0.45454545454545453</v>
      </c>
      <c r="AF109" t="str">
        <f t="shared" si="45"/>
        <v>----</v>
      </c>
      <c r="AG109" t="str">
        <f t="shared" si="46"/>
        <v>----</v>
      </c>
      <c r="AH109" t="str">
        <f t="shared" si="47"/>
        <v>HUnSatLig</v>
      </c>
      <c r="AI109" t="str">
        <f t="shared" si="48"/>
        <v>----</v>
      </c>
      <c r="AJ109" t="str">
        <f t="shared" si="49"/>
        <v>----</v>
      </c>
      <c r="AK109" t="str">
        <f t="shared" si="50"/>
        <v>----</v>
      </c>
      <c r="AM109" s="4">
        <f t="shared" si="51"/>
        <v>321.13583114522743</v>
      </c>
      <c r="AN109" s="4">
        <f t="shared" si="35"/>
        <v>321</v>
      </c>
      <c r="AO109" s="4">
        <f t="shared" si="52"/>
        <v>0.1358311452274279</v>
      </c>
    </row>
    <row r="110" spans="1:41" x14ac:dyDescent="0.25">
      <c r="A110">
        <v>15</v>
      </c>
      <c r="B110">
        <v>14</v>
      </c>
      <c r="C110">
        <v>0</v>
      </c>
      <c r="D110">
        <v>9</v>
      </c>
      <c r="E110">
        <v>0</v>
      </c>
      <c r="F110">
        <v>0</v>
      </c>
      <c r="H110">
        <v>337.05650500000002</v>
      </c>
      <c r="J110">
        <v>7051572</v>
      </c>
      <c r="K110">
        <v>6731213</v>
      </c>
      <c r="L110">
        <v>7309172</v>
      </c>
      <c r="O110">
        <v>2119772</v>
      </c>
      <c r="P110">
        <v>1611504</v>
      </c>
      <c r="Q110">
        <v>1504872</v>
      </c>
      <c r="S110">
        <f t="shared" si="36"/>
        <v>0.93333333333333335</v>
      </c>
      <c r="T110">
        <f t="shared" si="37"/>
        <v>0.6</v>
      </c>
      <c r="V110" s="4">
        <f t="shared" si="38"/>
        <v>337.05650497990001</v>
      </c>
      <c r="W110">
        <f t="shared" si="39"/>
        <v>9</v>
      </c>
      <c r="X110">
        <f t="shared" si="40"/>
        <v>0.6</v>
      </c>
      <c r="Y110">
        <f t="shared" si="41"/>
        <v>0.6428571428571429</v>
      </c>
      <c r="Z110">
        <f t="shared" si="42"/>
        <v>1</v>
      </c>
      <c r="AA110" t="str">
        <f t="shared" si="43"/>
        <v>CRAM</v>
      </c>
      <c r="AD110">
        <f t="shared" si="44"/>
        <v>0.42857142857142855</v>
      </c>
      <c r="AF110" t="str">
        <f t="shared" si="45"/>
        <v>----</v>
      </c>
      <c r="AG110" t="str">
        <f t="shared" si="46"/>
        <v>----</v>
      </c>
      <c r="AH110" t="str">
        <f t="shared" si="47"/>
        <v>HUnSatLig</v>
      </c>
      <c r="AI110" t="str">
        <f t="shared" si="48"/>
        <v>----</v>
      </c>
      <c r="AJ110" t="str">
        <f t="shared" si="49"/>
        <v>----</v>
      </c>
      <c r="AK110" t="str">
        <f t="shared" si="50"/>
        <v>----</v>
      </c>
      <c r="AM110" s="4">
        <f t="shared" si="51"/>
        <v>337.13444433371274</v>
      </c>
      <c r="AN110" s="4">
        <f t="shared" si="35"/>
        <v>337</v>
      </c>
      <c r="AO110" s="4">
        <f t="shared" si="52"/>
        <v>0.1344443337127359</v>
      </c>
    </row>
    <row r="111" spans="1:41" x14ac:dyDescent="0.25">
      <c r="A111">
        <v>15</v>
      </c>
      <c r="B111">
        <v>14</v>
      </c>
      <c r="C111">
        <v>0</v>
      </c>
      <c r="D111">
        <v>10</v>
      </c>
      <c r="E111">
        <v>0</v>
      </c>
      <c r="F111">
        <v>0</v>
      </c>
      <c r="H111">
        <v>353.05141959999997</v>
      </c>
      <c r="J111">
        <v>8333282</v>
      </c>
      <c r="K111">
        <v>9378141</v>
      </c>
      <c r="L111">
        <v>9395285</v>
      </c>
      <c r="O111" t="s">
        <v>14</v>
      </c>
      <c r="P111" t="s">
        <v>14</v>
      </c>
      <c r="Q111" t="s">
        <v>14</v>
      </c>
      <c r="S111">
        <f t="shared" si="36"/>
        <v>0.93333333333333335</v>
      </c>
      <c r="T111">
        <f t="shared" si="37"/>
        <v>0.66666666666666663</v>
      </c>
      <c r="V111" s="4">
        <f t="shared" si="38"/>
        <v>353.05141957989997</v>
      </c>
      <c r="W111">
        <f t="shared" si="39"/>
        <v>9</v>
      </c>
      <c r="X111">
        <f t="shared" si="40"/>
        <v>0.6</v>
      </c>
      <c r="Y111">
        <f t="shared" si="41"/>
        <v>0.6428571428571429</v>
      </c>
      <c r="Z111">
        <f t="shared" si="42"/>
        <v>0.9</v>
      </c>
      <c r="AA111" t="str">
        <f t="shared" si="43"/>
        <v>CRAM</v>
      </c>
      <c r="AD111">
        <f t="shared" si="44"/>
        <v>0.4</v>
      </c>
      <c r="AF111" t="str">
        <f t="shared" si="45"/>
        <v>----</v>
      </c>
      <c r="AG111" t="str">
        <f t="shared" si="46"/>
        <v>----</v>
      </c>
      <c r="AH111" t="str">
        <f t="shared" si="47"/>
        <v>HUnSatLig</v>
      </c>
      <c r="AI111" t="str">
        <f t="shared" si="48"/>
        <v>----</v>
      </c>
      <c r="AJ111" t="str">
        <f t="shared" si="49"/>
        <v>----</v>
      </c>
      <c r="AK111" t="str">
        <f t="shared" si="50"/>
        <v>----</v>
      </c>
      <c r="AM111" s="4">
        <f t="shared" si="51"/>
        <v>353.13305752219799</v>
      </c>
      <c r="AN111" s="4">
        <f t="shared" si="35"/>
        <v>353</v>
      </c>
      <c r="AO111" s="4">
        <f t="shared" si="52"/>
        <v>0.13305752219798705</v>
      </c>
    </row>
    <row r="112" spans="1:41" x14ac:dyDescent="0.25">
      <c r="A112">
        <v>15</v>
      </c>
      <c r="B112">
        <v>14</v>
      </c>
      <c r="C112">
        <v>0</v>
      </c>
      <c r="D112">
        <v>11</v>
      </c>
      <c r="E112">
        <v>0</v>
      </c>
      <c r="F112">
        <v>0</v>
      </c>
      <c r="H112">
        <v>369.04633419999999</v>
      </c>
      <c r="J112">
        <v>8738587</v>
      </c>
      <c r="K112">
        <v>8833731</v>
      </c>
      <c r="L112">
        <v>8867629</v>
      </c>
      <c r="O112" t="s">
        <v>14</v>
      </c>
      <c r="P112" t="s">
        <v>14</v>
      </c>
      <c r="Q112" t="s">
        <v>14</v>
      </c>
      <c r="S112">
        <f t="shared" si="36"/>
        <v>0.93333333333333335</v>
      </c>
      <c r="T112">
        <f t="shared" si="37"/>
        <v>0.73333333333333328</v>
      </c>
      <c r="V112" s="4">
        <f t="shared" si="38"/>
        <v>369.04633417989999</v>
      </c>
      <c r="W112">
        <f t="shared" si="39"/>
        <v>9</v>
      </c>
      <c r="X112">
        <f t="shared" si="40"/>
        <v>0.6</v>
      </c>
      <c r="Y112">
        <f t="shared" si="41"/>
        <v>0.6428571428571429</v>
      </c>
      <c r="Z112">
        <f t="shared" si="42"/>
        <v>0.81818181818181823</v>
      </c>
      <c r="AA112" t="str">
        <f t="shared" si="43"/>
        <v>CRAM</v>
      </c>
      <c r="AD112">
        <f t="shared" si="44"/>
        <v>0.36842105263157893</v>
      </c>
      <c r="AF112" t="str">
        <f t="shared" si="45"/>
        <v>----</v>
      </c>
      <c r="AG112" t="str">
        <f t="shared" si="46"/>
        <v>----</v>
      </c>
      <c r="AH112" t="str">
        <f t="shared" si="47"/>
        <v>HUnSatLig</v>
      </c>
      <c r="AI112" t="str">
        <f t="shared" si="48"/>
        <v>----</v>
      </c>
      <c r="AJ112" t="str">
        <f t="shared" si="49"/>
        <v>----</v>
      </c>
      <c r="AK112" t="str">
        <f t="shared" si="50"/>
        <v>----</v>
      </c>
      <c r="AM112" s="4">
        <f t="shared" si="51"/>
        <v>369.13167071068335</v>
      </c>
      <c r="AN112" s="4">
        <f t="shared" si="35"/>
        <v>369</v>
      </c>
      <c r="AO112" s="4">
        <f t="shared" si="52"/>
        <v>0.1316707106833519</v>
      </c>
    </row>
    <row r="113" spans="1:41" x14ac:dyDescent="0.25">
      <c r="A113">
        <v>15</v>
      </c>
      <c r="B113">
        <v>14</v>
      </c>
      <c r="C113">
        <v>0</v>
      </c>
      <c r="D113">
        <v>12</v>
      </c>
      <c r="E113">
        <v>0</v>
      </c>
      <c r="F113">
        <v>0</v>
      </c>
      <c r="H113">
        <v>385.04124880000001</v>
      </c>
      <c r="J113">
        <v>5026121</v>
      </c>
      <c r="K113">
        <v>4783828</v>
      </c>
      <c r="L113">
        <v>4569170</v>
      </c>
      <c r="O113" t="s">
        <v>14</v>
      </c>
      <c r="P113" t="s">
        <v>14</v>
      </c>
      <c r="Q113" t="s">
        <v>14</v>
      </c>
      <c r="S113">
        <f t="shared" si="36"/>
        <v>0.93333333333333335</v>
      </c>
      <c r="T113">
        <f t="shared" si="37"/>
        <v>0.8</v>
      </c>
      <c r="V113" s="4">
        <f t="shared" si="38"/>
        <v>385.04124877989995</v>
      </c>
      <c r="W113">
        <f t="shared" si="39"/>
        <v>9</v>
      </c>
      <c r="X113">
        <f t="shared" si="40"/>
        <v>0.6</v>
      </c>
      <c r="Y113">
        <f t="shared" si="41"/>
        <v>0.6428571428571429</v>
      </c>
      <c r="Z113">
        <f t="shared" si="42"/>
        <v>0.75</v>
      </c>
      <c r="AA113" t="str">
        <f t="shared" si="43"/>
        <v>O</v>
      </c>
      <c r="AD113">
        <f t="shared" si="44"/>
        <v>0.33333333333333331</v>
      </c>
      <c r="AF113" t="str">
        <f t="shared" si="45"/>
        <v>----</v>
      </c>
      <c r="AG113" t="str">
        <f t="shared" si="46"/>
        <v>----</v>
      </c>
      <c r="AH113" t="str">
        <f t="shared" si="47"/>
        <v>HUnSatLig</v>
      </c>
      <c r="AI113" t="str">
        <f t="shared" si="48"/>
        <v>----</v>
      </c>
      <c r="AJ113" t="str">
        <f t="shared" si="49"/>
        <v>----</v>
      </c>
      <c r="AK113" t="str">
        <f t="shared" si="50"/>
        <v>----</v>
      </c>
      <c r="AM113" s="4">
        <f t="shared" si="51"/>
        <v>385.1302838991686</v>
      </c>
      <c r="AN113" s="4">
        <f t="shared" si="35"/>
        <v>385</v>
      </c>
      <c r="AO113" s="4">
        <f t="shared" si="52"/>
        <v>0.13028389916860306</v>
      </c>
    </row>
    <row r="114" spans="1:41" x14ac:dyDescent="0.25">
      <c r="A114">
        <v>15</v>
      </c>
      <c r="B114">
        <v>14</v>
      </c>
      <c r="C114">
        <v>0</v>
      </c>
      <c r="D114">
        <v>13</v>
      </c>
      <c r="E114">
        <v>0</v>
      </c>
      <c r="F114">
        <v>0</v>
      </c>
      <c r="H114">
        <v>401.03616340000002</v>
      </c>
      <c r="J114">
        <v>1731730</v>
      </c>
      <c r="K114">
        <v>2082375</v>
      </c>
      <c r="L114">
        <v>2219255</v>
      </c>
      <c r="O114" t="s">
        <v>14</v>
      </c>
      <c r="P114" t="s">
        <v>14</v>
      </c>
      <c r="Q114" t="s">
        <v>14</v>
      </c>
      <c r="S114">
        <f t="shared" si="36"/>
        <v>0.93333333333333335</v>
      </c>
      <c r="T114">
        <f t="shared" si="37"/>
        <v>0.8666666666666667</v>
      </c>
      <c r="V114" s="4">
        <f t="shared" si="38"/>
        <v>401.03616337989996</v>
      </c>
      <c r="W114">
        <f t="shared" si="39"/>
        <v>9</v>
      </c>
      <c r="X114">
        <f t="shared" si="40"/>
        <v>0.6</v>
      </c>
      <c r="Y114">
        <f t="shared" si="41"/>
        <v>0.6428571428571429</v>
      </c>
      <c r="Z114">
        <f t="shared" si="42"/>
        <v>0.69230769230769229</v>
      </c>
      <c r="AA114" t="str">
        <f t="shared" si="43"/>
        <v>O</v>
      </c>
      <c r="AD114">
        <f t="shared" si="44"/>
        <v>0.29411764705882354</v>
      </c>
      <c r="AF114" t="str">
        <f t="shared" si="45"/>
        <v>----</v>
      </c>
      <c r="AG114" t="str">
        <f t="shared" si="46"/>
        <v>----</v>
      </c>
      <c r="AH114" t="str">
        <f t="shared" si="47"/>
        <v>HUnSatLig</v>
      </c>
      <c r="AI114" t="str">
        <f t="shared" si="48"/>
        <v>----</v>
      </c>
      <c r="AJ114" t="str">
        <f t="shared" si="49"/>
        <v>----</v>
      </c>
      <c r="AK114" t="str">
        <f t="shared" si="50"/>
        <v>----</v>
      </c>
      <c r="AM114" s="4">
        <f t="shared" si="51"/>
        <v>401.12889708765391</v>
      </c>
      <c r="AN114" s="4">
        <f t="shared" si="35"/>
        <v>401</v>
      </c>
      <c r="AO114" s="4">
        <f t="shared" si="52"/>
        <v>0.12889708765391106</v>
      </c>
    </row>
    <row r="115" spans="1:41" x14ac:dyDescent="0.25">
      <c r="A115">
        <v>15</v>
      </c>
      <c r="B115">
        <v>16</v>
      </c>
      <c r="C115">
        <v>0</v>
      </c>
      <c r="D115">
        <v>7</v>
      </c>
      <c r="E115">
        <v>0</v>
      </c>
      <c r="F115">
        <v>0</v>
      </c>
      <c r="H115">
        <v>307.08232579999998</v>
      </c>
      <c r="J115">
        <v>1769742</v>
      </c>
      <c r="K115">
        <v>1727061</v>
      </c>
      <c r="L115">
        <v>1563294</v>
      </c>
      <c r="O115" t="s">
        <v>14</v>
      </c>
      <c r="P115" t="s">
        <v>14</v>
      </c>
      <c r="Q115" t="s">
        <v>14</v>
      </c>
      <c r="S115">
        <f t="shared" si="36"/>
        <v>1.0666666666666667</v>
      </c>
      <c r="T115">
        <f t="shared" si="37"/>
        <v>0.46666666666666667</v>
      </c>
      <c r="V115" s="4">
        <f t="shared" si="38"/>
        <v>307.08232577990003</v>
      </c>
      <c r="W115">
        <f t="shared" si="39"/>
        <v>8</v>
      </c>
      <c r="X115">
        <f t="shared" si="40"/>
        <v>0.53333333333333333</v>
      </c>
      <c r="Y115">
        <f t="shared" si="41"/>
        <v>0.5</v>
      </c>
      <c r="Z115">
        <f t="shared" si="42"/>
        <v>1.1428571428571428</v>
      </c>
      <c r="AA115" t="str">
        <f t="shared" si="43"/>
        <v>CRAM</v>
      </c>
      <c r="AD115">
        <f t="shared" si="44"/>
        <v>0.39130434782608697</v>
      </c>
      <c r="AF115" t="str">
        <f t="shared" si="45"/>
        <v>----</v>
      </c>
      <c r="AG115" t="str">
        <f t="shared" si="46"/>
        <v>----</v>
      </c>
      <c r="AH115" t="str">
        <f t="shared" si="47"/>
        <v>HUnSatLig</v>
      </c>
      <c r="AI115" t="str">
        <f t="shared" si="48"/>
        <v>----</v>
      </c>
      <c r="AJ115" t="str">
        <f t="shared" si="49"/>
        <v>----</v>
      </c>
      <c r="AK115" t="str">
        <f t="shared" si="50"/>
        <v>----</v>
      </c>
      <c r="AM115" s="4">
        <f t="shared" si="51"/>
        <v>307.15333404612539</v>
      </c>
      <c r="AN115" s="4">
        <f t="shared" si="35"/>
        <v>307</v>
      </c>
      <c r="AO115" s="4">
        <f t="shared" si="52"/>
        <v>0.15333404612539425</v>
      </c>
    </row>
    <row r="116" spans="1:41" x14ac:dyDescent="0.25">
      <c r="A116">
        <v>15</v>
      </c>
      <c r="B116">
        <v>16</v>
      </c>
      <c r="C116">
        <v>0</v>
      </c>
      <c r="D116">
        <v>8</v>
      </c>
      <c r="E116">
        <v>0</v>
      </c>
      <c r="F116">
        <v>0</v>
      </c>
      <c r="H116">
        <v>323.07724039999999</v>
      </c>
      <c r="J116">
        <v>5002210</v>
      </c>
      <c r="K116">
        <v>4549802</v>
      </c>
      <c r="L116">
        <v>4768635</v>
      </c>
      <c r="O116">
        <v>2300028</v>
      </c>
      <c r="P116">
        <v>2576991</v>
      </c>
      <c r="Q116">
        <v>2355956</v>
      </c>
      <c r="S116">
        <f t="shared" si="36"/>
        <v>1.0666666666666667</v>
      </c>
      <c r="T116">
        <f t="shared" si="37"/>
        <v>0.53333333333333333</v>
      </c>
      <c r="V116" s="4">
        <f t="shared" si="38"/>
        <v>323.07724037989999</v>
      </c>
      <c r="W116">
        <f t="shared" si="39"/>
        <v>8</v>
      </c>
      <c r="X116">
        <f t="shared" si="40"/>
        <v>0.53333333333333333</v>
      </c>
      <c r="Y116">
        <f t="shared" si="41"/>
        <v>0.5</v>
      </c>
      <c r="Z116">
        <f t="shared" si="42"/>
        <v>1</v>
      </c>
      <c r="AA116" t="str">
        <f t="shared" si="43"/>
        <v>CRAM</v>
      </c>
      <c r="AD116">
        <f t="shared" si="44"/>
        <v>0.36363636363636365</v>
      </c>
      <c r="AF116" t="str">
        <f t="shared" si="45"/>
        <v>----</v>
      </c>
      <c r="AG116" t="str">
        <f t="shared" si="46"/>
        <v>----</v>
      </c>
      <c r="AH116" t="str">
        <f t="shared" si="47"/>
        <v>HUnSatLig</v>
      </c>
      <c r="AI116" t="str">
        <f t="shared" si="48"/>
        <v>----</v>
      </c>
      <c r="AJ116" t="str">
        <f t="shared" si="49"/>
        <v>----</v>
      </c>
      <c r="AK116" t="str">
        <f t="shared" si="50"/>
        <v>----</v>
      </c>
      <c r="AM116" s="4">
        <f t="shared" si="51"/>
        <v>323.15194723461065</v>
      </c>
      <c r="AN116" s="4">
        <f t="shared" si="35"/>
        <v>323</v>
      </c>
      <c r="AO116" s="4">
        <f t="shared" si="52"/>
        <v>0.15194723461064541</v>
      </c>
    </row>
    <row r="117" spans="1:41" x14ac:dyDescent="0.25">
      <c r="A117">
        <v>15</v>
      </c>
      <c r="B117">
        <v>16</v>
      </c>
      <c r="C117">
        <v>0</v>
      </c>
      <c r="D117">
        <v>9</v>
      </c>
      <c r="E117">
        <v>0</v>
      </c>
      <c r="F117">
        <v>0</v>
      </c>
      <c r="H117">
        <v>339.07215500000001</v>
      </c>
      <c r="J117">
        <v>6949681</v>
      </c>
      <c r="K117">
        <v>7035799</v>
      </c>
      <c r="L117">
        <v>6533476</v>
      </c>
      <c r="O117">
        <v>2612842</v>
      </c>
      <c r="P117">
        <v>2538446</v>
      </c>
      <c r="Q117">
        <v>2718307</v>
      </c>
      <c r="S117">
        <f t="shared" si="36"/>
        <v>1.0666666666666667</v>
      </c>
      <c r="T117">
        <f t="shared" si="37"/>
        <v>0.6</v>
      </c>
      <c r="V117" s="4">
        <f t="shared" si="38"/>
        <v>339.07215497990001</v>
      </c>
      <c r="W117">
        <f t="shared" si="39"/>
        <v>8</v>
      </c>
      <c r="X117">
        <f t="shared" si="40"/>
        <v>0.53333333333333333</v>
      </c>
      <c r="Y117">
        <f t="shared" si="41"/>
        <v>0.5</v>
      </c>
      <c r="Z117">
        <f t="shared" si="42"/>
        <v>0.88888888888888884</v>
      </c>
      <c r="AA117" t="str">
        <f t="shared" si="43"/>
        <v>CRAM</v>
      </c>
      <c r="AD117">
        <f t="shared" si="44"/>
        <v>0.33333333333333331</v>
      </c>
      <c r="AF117" t="str">
        <f t="shared" si="45"/>
        <v>----</v>
      </c>
      <c r="AG117" t="str">
        <f t="shared" si="46"/>
        <v>----</v>
      </c>
      <c r="AH117" t="str">
        <f t="shared" si="47"/>
        <v>HUnSatLig</v>
      </c>
      <c r="AI117" t="str">
        <f t="shared" si="48"/>
        <v>----</v>
      </c>
      <c r="AJ117" t="str">
        <f t="shared" si="49"/>
        <v>----</v>
      </c>
      <c r="AK117" t="str">
        <f t="shared" si="50"/>
        <v>----</v>
      </c>
      <c r="AM117" s="4">
        <f t="shared" si="51"/>
        <v>339.15056042309595</v>
      </c>
      <c r="AN117" s="4">
        <f t="shared" si="35"/>
        <v>339</v>
      </c>
      <c r="AO117" s="4">
        <f t="shared" si="52"/>
        <v>0.15056042309595341</v>
      </c>
    </row>
    <row r="118" spans="1:41" x14ac:dyDescent="0.25">
      <c r="A118">
        <v>15</v>
      </c>
      <c r="B118">
        <v>16</v>
      </c>
      <c r="C118">
        <v>0</v>
      </c>
      <c r="D118">
        <v>10</v>
      </c>
      <c r="E118">
        <v>0</v>
      </c>
      <c r="F118">
        <v>0</v>
      </c>
      <c r="H118">
        <v>355.06706960000002</v>
      </c>
      <c r="J118">
        <v>8714922</v>
      </c>
      <c r="K118">
        <v>8835972</v>
      </c>
      <c r="L118">
        <v>8898220</v>
      </c>
      <c r="O118">
        <v>2200666</v>
      </c>
      <c r="P118">
        <v>2009232</v>
      </c>
      <c r="Q118">
        <v>1976241</v>
      </c>
      <c r="S118">
        <f t="shared" si="36"/>
        <v>1.0666666666666667</v>
      </c>
      <c r="T118">
        <f t="shared" si="37"/>
        <v>0.66666666666666663</v>
      </c>
      <c r="V118" s="4">
        <f t="shared" si="38"/>
        <v>355.06706957989996</v>
      </c>
      <c r="W118">
        <f t="shared" si="39"/>
        <v>8</v>
      </c>
      <c r="X118">
        <f t="shared" si="40"/>
        <v>0.53333333333333333</v>
      </c>
      <c r="Y118">
        <f t="shared" si="41"/>
        <v>0.5</v>
      </c>
      <c r="Z118">
        <f t="shared" si="42"/>
        <v>0.8</v>
      </c>
      <c r="AA118" t="str">
        <f t="shared" si="43"/>
        <v>CRAM</v>
      </c>
      <c r="AD118">
        <f t="shared" si="44"/>
        <v>0.3</v>
      </c>
      <c r="AF118" t="str">
        <f t="shared" si="45"/>
        <v>----</v>
      </c>
      <c r="AG118" t="str">
        <f t="shared" si="46"/>
        <v>----</v>
      </c>
      <c r="AH118" t="str">
        <f t="shared" si="47"/>
        <v>HUnSatLig</v>
      </c>
      <c r="AI118" t="str">
        <f t="shared" si="48"/>
        <v>----</v>
      </c>
      <c r="AJ118" t="str">
        <f t="shared" si="49"/>
        <v>----</v>
      </c>
      <c r="AK118" t="str">
        <f t="shared" si="50"/>
        <v>----</v>
      </c>
      <c r="AM118" s="4">
        <f t="shared" si="51"/>
        <v>355.1491736115812</v>
      </c>
      <c r="AN118" s="4">
        <f t="shared" si="35"/>
        <v>355</v>
      </c>
      <c r="AO118" s="4">
        <f t="shared" si="52"/>
        <v>0.14917361158120457</v>
      </c>
    </row>
    <row r="119" spans="1:41" x14ac:dyDescent="0.25">
      <c r="A119">
        <v>15</v>
      </c>
      <c r="B119">
        <v>16</v>
      </c>
      <c r="C119">
        <v>0</v>
      </c>
      <c r="D119">
        <v>11</v>
      </c>
      <c r="E119">
        <v>0</v>
      </c>
      <c r="F119">
        <v>0</v>
      </c>
      <c r="H119">
        <v>371.06198419999998</v>
      </c>
      <c r="J119">
        <v>8684052</v>
      </c>
      <c r="K119">
        <v>8680685</v>
      </c>
      <c r="L119">
        <v>8083842</v>
      </c>
      <c r="O119" t="s">
        <v>14</v>
      </c>
      <c r="P119" t="s">
        <v>14</v>
      </c>
      <c r="Q119" t="s">
        <v>14</v>
      </c>
      <c r="S119">
        <f t="shared" si="36"/>
        <v>1.0666666666666667</v>
      </c>
      <c r="T119">
        <f t="shared" si="37"/>
        <v>0.73333333333333328</v>
      </c>
      <c r="V119" s="4">
        <f t="shared" si="38"/>
        <v>371.06198417989998</v>
      </c>
      <c r="W119">
        <f t="shared" si="39"/>
        <v>8</v>
      </c>
      <c r="X119">
        <f t="shared" si="40"/>
        <v>0.53333333333333333</v>
      </c>
      <c r="Y119">
        <f t="shared" si="41"/>
        <v>0.5</v>
      </c>
      <c r="Z119">
        <f t="shared" si="42"/>
        <v>0.72727272727272729</v>
      </c>
      <c r="AA119" t="str">
        <f t="shared" si="43"/>
        <v>O</v>
      </c>
      <c r="AD119">
        <f t="shared" si="44"/>
        <v>0.26315789473684209</v>
      </c>
      <c r="AF119" t="str">
        <f t="shared" si="45"/>
        <v>----</v>
      </c>
      <c r="AG119" t="str">
        <f t="shared" si="46"/>
        <v>----</v>
      </c>
      <c r="AH119" t="str">
        <f t="shared" si="47"/>
        <v>HUnSatLig</v>
      </c>
      <c r="AI119" t="str">
        <f t="shared" si="48"/>
        <v>----</v>
      </c>
      <c r="AJ119" t="str">
        <f t="shared" si="49"/>
        <v>----</v>
      </c>
      <c r="AK119" t="str">
        <f t="shared" si="50"/>
        <v>----</v>
      </c>
      <c r="AM119" s="4">
        <f t="shared" si="51"/>
        <v>371.14778680006651</v>
      </c>
      <c r="AN119" s="4">
        <f t="shared" si="35"/>
        <v>371</v>
      </c>
      <c r="AO119" s="4">
        <f t="shared" si="52"/>
        <v>0.14778680006651257</v>
      </c>
    </row>
    <row r="120" spans="1:41" x14ac:dyDescent="0.25">
      <c r="A120">
        <v>15</v>
      </c>
      <c r="B120">
        <v>16</v>
      </c>
      <c r="C120">
        <v>0</v>
      </c>
      <c r="D120">
        <v>12</v>
      </c>
      <c r="E120">
        <v>0</v>
      </c>
      <c r="F120">
        <v>0</v>
      </c>
      <c r="H120">
        <v>387.0568988</v>
      </c>
      <c r="J120">
        <v>4741046</v>
      </c>
      <c r="K120">
        <v>4689048</v>
      </c>
      <c r="L120">
        <v>4787755</v>
      </c>
      <c r="O120" t="s">
        <v>14</v>
      </c>
      <c r="P120" t="s">
        <v>14</v>
      </c>
      <c r="Q120" t="s">
        <v>14</v>
      </c>
      <c r="S120">
        <f t="shared" si="36"/>
        <v>1.0666666666666667</v>
      </c>
      <c r="T120">
        <f t="shared" si="37"/>
        <v>0.8</v>
      </c>
      <c r="V120" s="4">
        <f t="shared" si="38"/>
        <v>387.0568987799</v>
      </c>
      <c r="W120">
        <f t="shared" si="39"/>
        <v>8</v>
      </c>
      <c r="X120">
        <f t="shared" si="40"/>
        <v>0.53333333333333333</v>
      </c>
      <c r="Y120">
        <f t="shared" si="41"/>
        <v>0.5</v>
      </c>
      <c r="Z120">
        <f t="shared" si="42"/>
        <v>0.66666666666666663</v>
      </c>
      <c r="AA120" t="str">
        <f t="shared" si="43"/>
        <v>O</v>
      </c>
      <c r="AD120">
        <f t="shared" si="44"/>
        <v>0.22222222222222221</v>
      </c>
      <c r="AF120" t="str">
        <f t="shared" si="45"/>
        <v>----</v>
      </c>
      <c r="AG120" t="str">
        <f t="shared" si="46"/>
        <v>----</v>
      </c>
      <c r="AH120" t="str">
        <f t="shared" si="47"/>
        <v>HUnSatLig</v>
      </c>
      <c r="AI120" t="str">
        <f t="shared" si="48"/>
        <v>----</v>
      </c>
      <c r="AJ120" t="str">
        <f t="shared" si="49"/>
        <v>----</v>
      </c>
      <c r="AK120" t="str">
        <f t="shared" si="50"/>
        <v>----</v>
      </c>
      <c r="AM120" s="4">
        <f t="shared" si="51"/>
        <v>387.14639998855182</v>
      </c>
      <c r="AN120" s="4">
        <f t="shared" si="35"/>
        <v>387</v>
      </c>
      <c r="AO120" s="4">
        <f t="shared" si="52"/>
        <v>0.14639998855182057</v>
      </c>
    </row>
    <row r="121" spans="1:41" x14ac:dyDescent="0.25">
      <c r="A121">
        <v>15</v>
      </c>
      <c r="B121">
        <v>16</v>
      </c>
      <c r="C121">
        <v>0</v>
      </c>
      <c r="D121">
        <v>13</v>
      </c>
      <c r="E121">
        <v>0</v>
      </c>
      <c r="F121">
        <v>0</v>
      </c>
      <c r="H121">
        <v>403.05181340000001</v>
      </c>
      <c r="J121">
        <v>1771191</v>
      </c>
      <c r="K121">
        <v>1673018</v>
      </c>
      <c r="L121">
        <v>1913562</v>
      </c>
      <c r="O121" t="s">
        <v>14</v>
      </c>
      <c r="P121" t="s">
        <v>14</v>
      </c>
      <c r="Q121" t="s">
        <v>14</v>
      </c>
      <c r="S121">
        <f t="shared" si="36"/>
        <v>1.0666666666666667</v>
      </c>
      <c r="T121">
        <f t="shared" si="37"/>
        <v>0.8666666666666667</v>
      </c>
      <c r="V121" s="4">
        <f t="shared" si="38"/>
        <v>403.05181337990001</v>
      </c>
      <c r="W121">
        <f t="shared" si="39"/>
        <v>8</v>
      </c>
      <c r="X121">
        <f t="shared" si="40"/>
        <v>0.53333333333333333</v>
      </c>
      <c r="Y121">
        <f t="shared" si="41"/>
        <v>0.5</v>
      </c>
      <c r="Z121">
        <f t="shared" si="42"/>
        <v>0.61538461538461542</v>
      </c>
      <c r="AA121" t="str">
        <f t="shared" si="43"/>
        <v>O</v>
      </c>
      <c r="AD121">
        <f t="shared" si="44"/>
        <v>0.17647058823529413</v>
      </c>
      <c r="AF121" t="str">
        <f t="shared" si="45"/>
        <v>----</v>
      </c>
      <c r="AG121" t="str">
        <f t="shared" si="46"/>
        <v>----</v>
      </c>
      <c r="AH121" t="str">
        <f t="shared" si="47"/>
        <v>HUnSatLig</v>
      </c>
      <c r="AI121" t="str">
        <f t="shared" si="48"/>
        <v>----</v>
      </c>
      <c r="AJ121" t="str">
        <f t="shared" si="49"/>
        <v>----</v>
      </c>
      <c r="AK121" t="str">
        <f t="shared" si="50"/>
        <v>----</v>
      </c>
      <c r="AM121" s="4">
        <f t="shared" si="51"/>
        <v>403.14501317703713</v>
      </c>
      <c r="AN121" s="4">
        <f t="shared" si="35"/>
        <v>403</v>
      </c>
      <c r="AO121" s="4">
        <f t="shared" si="52"/>
        <v>0.14501317703712857</v>
      </c>
    </row>
    <row r="122" spans="1:41" x14ac:dyDescent="0.25">
      <c r="A122">
        <v>15</v>
      </c>
      <c r="B122">
        <v>18</v>
      </c>
      <c r="C122">
        <v>0</v>
      </c>
      <c r="D122">
        <v>7</v>
      </c>
      <c r="E122">
        <v>0</v>
      </c>
      <c r="F122">
        <v>0</v>
      </c>
      <c r="H122">
        <v>309.09797579999997</v>
      </c>
      <c r="J122">
        <v>2317052</v>
      </c>
      <c r="K122">
        <v>1897858</v>
      </c>
      <c r="L122">
        <v>2524117</v>
      </c>
      <c r="O122">
        <v>2479866</v>
      </c>
      <c r="P122">
        <v>2621941</v>
      </c>
      <c r="Q122">
        <v>2042290</v>
      </c>
      <c r="S122">
        <f t="shared" si="36"/>
        <v>1.2</v>
      </c>
      <c r="T122">
        <f t="shared" si="37"/>
        <v>0.46666666666666667</v>
      </c>
      <c r="V122" s="4">
        <f t="shared" si="38"/>
        <v>309.09797577989997</v>
      </c>
      <c r="W122">
        <f t="shared" si="39"/>
        <v>7</v>
      </c>
      <c r="X122">
        <f t="shared" si="40"/>
        <v>0.46666666666666667</v>
      </c>
      <c r="Y122">
        <f t="shared" si="41"/>
        <v>0.3888888888888889</v>
      </c>
      <c r="Z122">
        <f t="shared" si="42"/>
        <v>1</v>
      </c>
      <c r="AA122" t="str">
        <f t="shared" si="43"/>
        <v>CRAM</v>
      </c>
      <c r="AD122">
        <f t="shared" si="44"/>
        <v>0.30434782608695654</v>
      </c>
      <c r="AF122" t="str">
        <f t="shared" si="45"/>
        <v>----</v>
      </c>
      <c r="AG122" t="str">
        <f t="shared" si="46"/>
        <v>----</v>
      </c>
      <c r="AH122" t="str">
        <f t="shared" si="47"/>
        <v>HUnSatLig</v>
      </c>
      <c r="AI122" t="str">
        <f t="shared" si="48"/>
        <v>----</v>
      </c>
      <c r="AJ122" t="str">
        <f t="shared" si="49"/>
        <v>----</v>
      </c>
      <c r="AK122" t="str">
        <f t="shared" si="50"/>
        <v>----</v>
      </c>
      <c r="AM122" s="4">
        <f t="shared" si="51"/>
        <v>309.1694501355085</v>
      </c>
      <c r="AN122" s="4">
        <f t="shared" si="35"/>
        <v>309</v>
      </c>
      <c r="AO122" s="4">
        <f t="shared" si="52"/>
        <v>0.16945013550849808</v>
      </c>
    </row>
    <row r="123" spans="1:41" x14ac:dyDescent="0.25">
      <c r="A123">
        <v>15</v>
      </c>
      <c r="B123">
        <v>18</v>
      </c>
      <c r="C123">
        <v>0</v>
      </c>
      <c r="D123">
        <v>8</v>
      </c>
      <c r="E123">
        <v>0</v>
      </c>
      <c r="F123">
        <v>0</v>
      </c>
      <c r="H123">
        <v>325.09289039999999</v>
      </c>
      <c r="J123">
        <v>4798278</v>
      </c>
      <c r="K123">
        <v>4311588</v>
      </c>
      <c r="L123">
        <v>4524815</v>
      </c>
      <c r="O123">
        <v>3805490</v>
      </c>
      <c r="P123">
        <v>3870694</v>
      </c>
      <c r="Q123">
        <v>3909532</v>
      </c>
      <c r="S123">
        <f t="shared" si="36"/>
        <v>1.2</v>
      </c>
      <c r="T123">
        <f t="shared" si="37"/>
        <v>0.53333333333333333</v>
      </c>
      <c r="V123" s="4">
        <f t="shared" si="38"/>
        <v>325.09289037989998</v>
      </c>
      <c r="W123">
        <f t="shared" si="39"/>
        <v>7</v>
      </c>
      <c r="X123">
        <f t="shared" si="40"/>
        <v>0.46666666666666667</v>
      </c>
      <c r="Y123">
        <f t="shared" si="41"/>
        <v>0.3888888888888889</v>
      </c>
      <c r="Z123">
        <f t="shared" si="42"/>
        <v>0.875</v>
      </c>
      <c r="AA123" t="str">
        <f t="shared" si="43"/>
        <v>CRAM</v>
      </c>
      <c r="AD123">
        <f t="shared" si="44"/>
        <v>0.27272727272727271</v>
      </c>
      <c r="AF123" t="str">
        <f t="shared" si="45"/>
        <v>----</v>
      </c>
      <c r="AG123" t="str">
        <f t="shared" si="46"/>
        <v>----</v>
      </c>
      <c r="AH123" t="str">
        <f t="shared" si="47"/>
        <v>HUnSatLig</v>
      </c>
      <c r="AI123" t="str">
        <f t="shared" si="48"/>
        <v>----</v>
      </c>
      <c r="AJ123" t="str">
        <f t="shared" si="49"/>
        <v>----</v>
      </c>
      <c r="AK123" t="str">
        <f t="shared" si="50"/>
        <v>----</v>
      </c>
      <c r="AM123" s="4">
        <f t="shared" si="51"/>
        <v>325.16806332399386</v>
      </c>
      <c r="AN123" s="4">
        <f t="shared" si="35"/>
        <v>325</v>
      </c>
      <c r="AO123" s="4">
        <f t="shared" si="52"/>
        <v>0.16806332399386292</v>
      </c>
    </row>
    <row r="124" spans="1:41" x14ac:dyDescent="0.25">
      <c r="A124">
        <v>15</v>
      </c>
      <c r="B124">
        <v>18</v>
      </c>
      <c r="C124">
        <v>0</v>
      </c>
      <c r="D124">
        <v>9</v>
      </c>
      <c r="E124">
        <v>0</v>
      </c>
      <c r="F124">
        <v>0</v>
      </c>
      <c r="H124">
        <v>341.087805</v>
      </c>
      <c r="J124">
        <v>6113608</v>
      </c>
      <c r="K124">
        <v>6539629</v>
      </c>
      <c r="L124">
        <v>6841185</v>
      </c>
      <c r="O124">
        <v>3530372</v>
      </c>
      <c r="P124">
        <v>2226619</v>
      </c>
      <c r="Q124">
        <v>2728042</v>
      </c>
      <c r="S124">
        <f t="shared" si="36"/>
        <v>1.2</v>
      </c>
      <c r="T124">
        <f t="shared" si="37"/>
        <v>0.6</v>
      </c>
      <c r="V124" s="4">
        <f t="shared" si="38"/>
        <v>341.0878049799</v>
      </c>
      <c r="W124">
        <f t="shared" si="39"/>
        <v>7</v>
      </c>
      <c r="X124">
        <f t="shared" si="40"/>
        <v>0.46666666666666667</v>
      </c>
      <c r="Y124">
        <f t="shared" si="41"/>
        <v>0.3888888888888889</v>
      </c>
      <c r="Z124">
        <f t="shared" si="42"/>
        <v>0.77777777777777779</v>
      </c>
      <c r="AA124" t="str">
        <f t="shared" si="43"/>
        <v>CRAM</v>
      </c>
      <c r="AD124">
        <f t="shared" si="44"/>
        <v>0.23809523809523808</v>
      </c>
      <c r="AF124" t="str">
        <f t="shared" si="45"/>
        <v>----</v>
      </c>
      <c r="AG124" t="str">
        <f t="shared" si="46"/>
        <v>----</v>
      </c>
      <c r="AH124" t="str">
        <f t="shared" si="47"/>
        <v>HUnSatLig</v>
      </c>
      <c r="AI124" t="str">
        <f t="shared" si="48"/>
        <v>----</v>
      </c>
      <c r="AJ124" t="str">
        <f t="shared" si="49"/>
        <v>----</v>
      </c>
      <c r="AK124" t="str">
        <f t="shared" si="50"/>
        <v>----</v>
      </c>
      <c r="AM124" s="4">
        <f t="shared" si="51"/>
        <v>341.16667651247917</v>
      </c>
      <c r="AN124" s="4">
        <f t="shared" si="35"/>
        <v>341</v>
      </c>
      <c r="AO124" s="4">
        <f t="shared" si="52"/>
        <v>0.16667651247917092</v>
      </c>
    </row>
    <row r="125" spans="1:41" x14ac:dyDescent="0.25">
      <c r="A125">
        <v>15</v>
      </c>
      <c r="B125">
        <v>18</v>
      </c>
      <c r="C125">
        <v>0</v>
      </c>
      <c r="D125">
        <v>10</v>
      </c>
      <c r="E125">
        <v>0</v>
      </c>
      <c r="F125">
        <v>0</v>
      </c>
      <c r="H125">
        <v>357.08271960000002</v>
      </c>
      <c r="J125">
        <v>6994307</v>
      </c>
      <c r="K125">
        <v>7270833</v>
      </c>
      <c r="L125">
        <v>7388424</v>
      </c>
      <c r="O125">
        <v>2842307</v>
      </c>
      <c r="P125">
        <v>2516189</v>
      </c>
      <c r="Q125">
        <v>2605059</v>
      </c>
      <c r="S125">
        <f t="shared" si="36"/>
        <v>1.2</v>
      </c>
      <c r="T125">
        <f t="shared" si="37"/>
        <v>0.66666666666666663</v>
      </c>
      <c r="V125" s="4">
        <f t="shared" si="38"/>
        <v>357.08271957990002</v>
      </c>
      <c r="W125">
        <f t="shared" si="39"/>
        <v>7</v>
      </c>
      <c r="X125">
        <f t="shared" si="40"/>
        <v>0.46666666666666667</v>
      </c>
      <c r="Y125">
        <f t="shared" si="41"/>
        <v>0.3888888888888889</v>
      </c>
      <c r="Z125">
        <f t="shared" si="42"/>
        <v>0.7</v>
      </c>
      <c r="AA125" t="str">
        <f t="shared" si="43"/>
        <v>O</v>
      </c>
      <c r="AD125">
        <f t="shared" si="44"/>
        <v>0.2</v>
      </c>
      <c r="AF125" t="str">
        <f t="shared" si="45"/>
        <v>----</v>
      </c>
      <c r="AG125" t="str">
        <f t="shared" si="46"/>
        <v>----</v>
      </c>
      <c r="AH125" t="str">
        <f t="shared" si="47"/>
        <v>HUnSatLig</v>
      </c>
      <c r="AI125" t="str">
        <f t="shared" si="48"/>
        <v>----</v>
      </c>
      <c r="AJ125" t="str">
        <f t="shared" si="49"/>
        <v>----</v>
      </c>
      <c r="AK125" t="str">
        <f t="shared" si="50"/>
        <v>----</v>
      </c>
      <c r="AM125" s="4">
        <f t="shared" si="51"/>
        <v>357.16528970096448</v>
      </c>
      <c r="AN125" s="4">
        <f t="shared" si="35"/>
        <v>357</v>
      </c>
      <c r="AO125" s="4">
        <f t="shared" si="52"/>
        <v>0.16528970096447893</v>
      </c>
    </row>
    <row r="126" spans="1:41" x14ac:dyDescent="0.25">
      <c r="A126">
        <v>15</v>
      </c>
      <c r="B126">
        <v>18</v>
      </c>
      <c r="C126">
        <v>0</v>
      </c>
      <c r="D126">
        <v>11</v>
      </c>
      <c r="E126">
        <v>0</v>
      </c>
      <c r="F126">
        <v>0</v>
      </c>
      <c r="H126">
        <v>373.07763419999998</v>
      </c>
      <c r="J126">
        <v>6666502</v>
      </c>
      <c r="K126">
        <v>6706961</v>
      </c>
      <c r="L126">
        <v>6470606</v>
      </c>
      <c r="O126" t="s">
        <v>14</v>
      </c>
      <c r="P126" t="s">
        <v>14</v>
      </c>
      <c r="Q126" t="s">
        <v>14</v>
      </c>
      <c r="S126">
        <f t="shared" si="36"/>
        <v>1.2</v>
      </c>
      <c r="T126">
        <f t="shared" si="37"/>
        <v>0.73333333333333328</v>
      </c>
      <c r="V126" s="4">
        <f t="shared" si="38"/>
        <v>373.07763417990003</v>
      </c>
      <c r="W126">
        <f t="shared" si="39"/>
        <v>7</v>
      </c>
      <c r="X126">
        <f t="shared" si="40"/>
        <v>0.46666666666666667</v>
      </c>
      <c r="Y126">
        <f t="shared" si="41"/>
        <v>0.3888888888888889</v>
      </c>
      <c r="Z126">
        <f t="shared" si="42"/>
        <v>0.63636363636363635</v>
      </c>
      <c r="AA126" t="str">
        <f t="shared" si="43"/>
        <v>O</v>
      </c>
      <c r="AD126">
        <f t="shared" si="44"/>
        <v>0.15789473684210525</v>
      </c>
      <c r="AF126" t="str">
        <f t="shared" si="45"/>
        <v>----</v>
      </c>
      <c r="AG126" t="str">
        <f t="shared" si="46"/>
        <v>----</v>
      </c>
      <c r="AH126" t="str">
        <f t="shared" si="47"/>
        <v>HUnSatLig</v>
      </c>
      <c r="AI126" t="str">
        <f t="shared" si="48"/>
        <v>----</v>
      </c>
      <c r="AJ126" t="str">
        <f t="shared" si="49"/>
        <v>----</v>
      </c>
      <c r="AK126" t="str">
        <f t="shared" si="50"/>
        <v>----</v>
      </c>
      <c r="AM126" s="4">
        <f t="shared" si="51"/>
        <v>373.16390288944979</v>
      </c>
      <c r="AN126" s="4">
        <f t="shared" si="35"/>
        <v>373</v>
      </c>
      <c r="AO126" s="4">
        <f t="shared" si="52"/>
        <v>0.16390288944978693</v>
      </c>
    </row>
    <row r="127" spans="1:41" x14ac:dyDescent="0.25">
      <c r="A127">
        <v>15</v>
      </c>
      <c r="B127">
        <v>18</v>
      </c>
      <c r="C127">
        <v>0</v>
      </c>
      <c r="D127">
        <v>12</v>
      </c>
      <c r="E127">
        <v>0</v>
      </c>
      <c r="F127">
        <v>0</v>
      </c>
      <c r="H127">
        <v>389.07254879999999</v>
      </c>
      <c r="J127">
        <v>2820612</v>
      </c>
      <c r="K127">
        <v>3170888</v>
      </c>
      <c r="L127">
        <v>2578412</v>
      </c>
      <c r="O127" t="s">
        <v>14</v>
      </c>
      <c r="P127" t="s">
        <v>14</v>
      </c>
      <c r="Q127" t="s">
        <v>14</v>
      </c>
      <c r="S127">
        <f t="shared" si="36"/>
        <v>1.2</v>
      </c>
      <c r="T127">
        <f t="shared" si="37"/>
        <v>0.8</v>
      </c>
      <c r="V127" s="4">
        <f t="shared" si="38"/>
        <v>389.07254877989999</v>
      </c>
      <c r="W127">
        <f t="shared" si="39"/>
        <v>7</v>
      </c>
      <c r="X127">
        <f t="shared" si="40"/>
        <v>0.46666666666666667</v>
      </c>
      <c r="Y127">
        <f t="shared" si="41"/>
        <v>0.3888888888888889</v>
      </c>
      <c r="Z127">
        <f t="shared" si="42"/>
        <v>0.58333333333333337</v>
      </c>
      <c r="AA127" t="str">
        <f t="shared" si="43"/>
        <v>O</v>
      </c>
      <c r="AD127">
        <f t="shared" si="44"/>
        <v>0.1111111111111111</v>
      </c>
      <c r="AF127" t="str">
        <f t="shared" si="45"/>
        <v>----</v>
      </c>
      <c r="AG127" t="str">
        <f t="shared" si="46"/>
        <v>----</v>
      </c>
      <c r="AH127" t="str">
        <f t="shared" si="47"/>
        <v>HUnSatLig</v>
      </c>
      <c r="AI127" t="str">
        <f t="shared" si="48"/>
        <v>----</v>
      </c>
      <c r="AJ127" t="str">
        <f t="shared" si="49"/>
        <v>----</v>
      </c>
      <c r="AK127" t="str">
        <f t="shared" si="50"/>
        <v>----</v>
      </c>
      <c r="AM127" s="4">
        <f t="shared" si="51"/>
        <v>389.16251607793504</v>
      </c>
      <c r="AN127" s="4">
        <f t="shared" si="35"/>
        <v>389</v>
      </c>
      <c r="AO127" s="4">
        <f t="shared" si="52"/>
        <v>0.16251607793503808</v>
      </c>
    </row>
    <row r="128" spans="1:41" x14ac:dyDescent="0.25">
      <c r="A128">
        <v>15</v>
      </c>
      <c r="B128">
        <v>20</v>
      </c>
      <c r="C128">
        <v>0</v>
      </c>
      <c r="D128">
        <v>6</v>
      </c>
      <c r="E128">
        <v>0</v>
      </c>
      <c r="F128">
        <v>0</v>
      </c>
      <c r="H128">
        <v>295.11871120000001</v>
      </c>
      <c r="J128">
        <v>1897789</v>
      </c>
      <c r="K128">
        <v>1643775</v>
      </c>
      <c r="L128">
        <v>1523511</v>
      </c>
      <c r="O128">
        <v>1947604</v>
      </c>
      <c r="P128">
        <v>1687878</v>
      </c>
      <c r="Q128">
        <v>1727889</v>
      </c>
      <c r="S128">
        <f t="shared" si="36"/>
        <v>1.3333333333333333</v>
      </c>
      <c r="T128">
        <f t="shared" si="37"/>
        <v>0.4</v>
      </c>
      <c r="V128" s="4">
        <f t="shared" si="38"/>
        <v>295.1187111799</v>
      </c>
      <c r="W128">
        <f t="shared" si="39"/>
        <v>6</v>
      </c>
      <c r="X128">
        <f t="shared" si="40"/>
        <v>0.4</v>
      </c>
      <c r="Y128">
        <f t="shared" si="41"/>
        <v>0.3</v>
      </c>
      <c r="Z128">
        <f t="shared" si="42"/>
        <v>1</v>
      </c>
      <c r="AA128" t="str">
        <f t="shared" si="43"/>
        <v>CRAM</v>
      </c>
      <c r="AD128">
        <f t="shared" si="44"/>
        <v>0.25</v>
      </c>
      <c r="AF128" t="str">
        <f t="shared" si="45"/>
        <v>----</v>
      </c>
      <c r="AG128" t="str">
        <f t="shared" si="46"/>
        <v>----</v>
      </c>
      <c r="AH128" t="str">
        <f t="shared" si="47"/>
        <v>HUnSatLig</v>
      </c>
      <c r="AI128" t="str">
        <f t="shared" si="48"/>
        <v>----</v>
      </c>
      <c r="AJ128" t="str">
        <f t="shared" si="49"/>
        <v>----</v>
      </c>
      <c r="AK128" t="str">
        <f t="shared" si="50"/>
        <v>----</v>
      </c>
      <c r="AM128" s="4">
        <f t="shared" si="51"/>
        <v>295.18695303640646</v>
      </c>
      <c r="AN128" s="4">
        <f t="shared" si="35"/>
        <v>295</v>
      </c>
      <c r="AO128" s="4">
        <f t="shared" si="52"/>
        <v>0.18695303640646443</v>
      </c>
    </row>
    <row r="129" spans="1:41" x14ac:dyDescent="0.25">
      <c r="A129">
        <v>15</v>
      </c>
      <c r="B129">
        <v>20</v>
      </c>
      <c r="C129">
        <v>0</v>
      </c>
      <c r="D129">
        <v>7</v>
      </c>
      <c r="E129">
        <v>0</v>
      </c>
      <c r="F129">
        <v>0</v>
      </c>
      <c r="H129">
        <v>311.11362580000002</v>
      </c>
      <c r="J129">
        <v>3217654</v>
      </c>
      <c r="K129">
        <v>3056312</v>
      </c>
      <c r="L129">
        <v>3628312</v>
      </c>
      <c r="O129">
        <v>4520024</v>
      </c>
      <c r="P129">
        <v>4176434</v>
      </c>
      <c r="Q129">
        <v>4182794</v>
      </c>
      <c r="S129">
        <f t="shared" si="36"/>
        <v>1.3333333333333333</v>
      </c>
      <c r="T129">
        <f t="shared" si="37"/>
        <v>0.46666666666666667</v>
      </c>
      <c r="V129" s="4">
        <f t="shared" si="38"/>
        <v>311.11362577990002</v>
      </c>
      <c r="W129">
        <f t="shared" si="39"/>
        <v>6</v>
      </c>
      <c r="X129">
        <f t="shared" si="40"/>
        <v>0.4</v>
      </c>
      <c r="Y129">
        <f t="shared" si="41"/>
        <v>0.3</v>
      </c>
      <c r="Z129">
        <f t="shared" si="42"/>
        <v>0.8571428571428571</v>
      </c>
      <c r="AA129" t="str">
        <f t="shared" si="43"/>
        <v>CRAM</v>
      </c>
      <c r="AD129">
        <f t="shared" si="44"/>
        <v>0.21739130434782608</v>
      </c>
      <c r="AF129" t="str">
        <f t="shared" si="45"/>
        <v>----</v>
      </c>
      <c r="AG129" t="str">
        <f t="shared" si="46"/>
        <v>----</v>
      </c>
      <c r="AH129" t="str">
        <f t="shared" si="47"/>
        <v>HUnSatLig</v>
      </c>
      <c r="AI129" t="str">
        <f t="shared" si="48"/>
        <v>----</v>
      </c>
      <c r="AJ129" t="str">
        <f t="shared" si="49"/>
        <v>----</v>
      </c>
      <c r="AK129" t="str">
        <f t="shared" si="50"/>
        <v>----</v>
      </c>
      <c r="AM129" s="4">
        <f t="shared" si="51"/>
        <v>311.18556622489177</v>
      </c>
      <c r="AN129" s="4">
        <f t="shared" si="35"/>
        <v>311</v>
      </c>
      <c r="AO129" s="4">
        <f t="shared" si="52"/>
        <v>0.18556622489177244</v>
      </c>
    </row>
    <row r="130" spans="1:41" x14ac:dyDescent="0.25">
      <c r="A130">
        <v>15</v>
      </c>
      <c r="B130">
        <v>20</v>
      </c>
      <c r="C130">
        <v>0</v>
      </c>
      <c r="D130">
        <v>8</v>
      </c>
      <c r="E130">
        <v>0</v>
      </c>
      <c r="F130">
        <v>0</v>
      </c>
      <c r="H130">
        <v>327.10854039999998</v>
      </c>
      <c r="J130">
        <v>4751550</v>
      </c>
      <c r="K130">
        <v>5478824</v>
      </c>
      <c r="L130">
        <v>4730543</v>
      </c>
      <c r="O130">
        <v>5386996</v>
      </c>
      <c r="P130">
        <v>4604280</v>
      </c>
      <c r="Q130">
        <v>4790097</v>
      </c>
      <c r="S130">
        <f t="shared" si="36"/>
        <v>1.3333333333333333</v>
      </c>
      <c r="T130">
        <f t="shared" si="37"/>
        <v>0.53333333333333333</v>
      </c>
      <c r="V130" s="4">
        <f t="shared" si="38"/>
        <v>327.10854037989998</v>
      </c>
      <c r="W130">
        <f t="shared" si="39"/>
        <v>6</v>
      </c>
      <c r="X130">
        <f t="shared" si="40"/>
        <v>0.4</v>
      </c>
      <c r="Y130">
        <f t="shared" si="41"/>
        <v>0.3</v>
      </c>
      <c r="Z130">
        <f t="shared" si="42"/>
        <v>0.75</v>
      </c>
      <c r="AA130" t="str">
        <f t="shared" si="43"/>
        <v>O</v>
      </c>
      <c r="AD130">
        <f t="shared" si="44"/>
        <v>0.18181818181818182</v>
      </c>
      <c r="AF130" t="str">
        <f t="shared" si="45"/>
        <v>----</v>
      </c>
      <c r="AG130" t="str">
        <f t="shared" si="46"/>
        <v>----</v>
      </c>
      <c r="AH130" t="str">
        <f t="shared" si="47"/>
        <v>HUnSatLig</v>
      </c>
      <c r="AI130" t="str">
        <f t="shared" si="48"/>
        <v>----</v>
      </c>
      <c r="AJ130" t="str">
        <f t="shared" si="49"/>
        <v>----</v>
      </c>
      <c r="AK130" t="str">
        <f t="shared" si="50"/>
        <v>----</v>
      </c>
      <c r="AM130" s="4">
        <f t="shared" si="51"/>
        <v>327.18417941337702</v>
      </c>
      <c r="AN130" s="4">
        <f t="shared" ref="AN130:AN193" si="53">INT(AM130)</f>
        <v>327</v>
      </c>
      <c r="AO130" s="4">
        <f t="shared" si="52"/>
        <v>0.18417941337702359</v>
      </c>
    </row>
    <row r="131" spans="1:41" x14ac:dyDescent="0.25">
      <c r="A131">
        <v>15</v>
      </c>
      <c r="B131">
        <v>20</v>
      </c>
      <c r="C131">
        <v>0</v>
      </c>
      <c r="D131">
        <v>9</v>
      </c>
      <c r="E131">
        <v>0</v>
      </c>
      <c r="F131">
        <v>0</v>
      </c>
      <c r="H131">
        <v>343.103455</v>
      </c>
      <c r="J131">
        <v>5554042</v>
      </c>
      <c r="K131">
        <v>5602129</v>
      </c>
      <c r="L131">
        <v>5214573</v>
      </c>
      <c r="O131">
        <v>4113066</v>
      </c>
      <c r="P131">
        <v>3108278</v>
      </c>
      <c r="Q131">
        <v>3975805</v>
      </c>
      <c r="S131">
        <f t="shared" ref="S131:S194" si="54">B131/A131</f>
        <v>1.3333333333333333</v>
      </c>
      <c r="T131">
        <f t="shared" ref="T131:T194" si="55">D131/A131</f>
        <v>0.6</v>
      </c>
      <c r="V131" s="4">
        <f t="shared" ref="V131:V194" si="56">A131*12+(B131-1)*1.007825+C131*14.003074+D131*15.9949146+E131*31.9720707+F131*30.9737615+0.0005485799</f>
        <v>343.10345497989999</v>
      </c>
      <c r="W131">
        <f t="shared" ref="W131:W194" si="57">1+A131-B131/2+C131/2+F131/2</f>
        <v>6</v>
      </c>
      <c r="X131">
        <f t="shared" ref="X131:X194" si="58">W131/A131</f>
        <v>0.4</v>
      </c>
      <c r="Y131">
        <f t="shared" ref="Y131:Y194" si="59">W131/B131</f>
        <v>0.3</v>
      </c>
      <c r="Z131">
        <f t="shared" ref="Z131:Z194" si="60">W131/D131</f>
        <v>0.66666666666666663</v>
      </c>
      <c r="AA131" t="str">
        <f t="shared" ref="AA131:AA194" si="61">IF(X131&gt;=0.3,IF(X131&lt;=0.68,IF(Y131&gt;=0.2,IF(Y131&lt;=0.95,IF(Z131&gt;=0.77,IF(Z131&lt;=1.75,"CRAM","O"),"O"),"O"),"O"),"O"),"O")</f>
        <v>O</v>
      </c>
      <c r="AD131">
        <f t="shared" ref="AD131:AD194" si="62">(1+A131-D131/2-E131-B131/2)/(A131-D131/2-E131-C131-F131)</f>
        <v>0.14285714285714285</v>
      </c>
      <c r="AF131" t="str">
        <f t="shared" ref="AF131:AF194" si="63">IF(AD131&gt;0.66,"CondAr","----")</f>
        <v>----</v>
      </c>
      <c r="AG131" t="str">
        <f t="shared" ref="AG131:AG194" si="64">IF(AND((AD131&gt;0.5),(AD131&lt;=0.66)),"Aromatic","----")</f>
        <v>----</v>
      </c>
      <c r="AH131" t="str">
        <f t="shared" ref="AH131:AH194" si="65">IF(AND((AD131&lt;=0.5),(S131&lt;1.5)),"HUnSatLig","----")</f>
        <v>HUnSatLig</v>
      </c>
      <c r="AI131" t="str">
        <f t="shared" ref="AI131:AI194" si="66">IF(AND((T131&lt;0.6),(S131&gt;=1.5),(C131=0)),"AlipatNoN","----")</f>
        <v>----</v>
      </c>
      <c r="AJ131" t="str">
        <f t="shared" ref="AJ131:AJ194" si="67">IF(AND((S131&gt;=1.5),(T131&gt;=0.6)),"SatFACarb","----")</f>
        <v>----</v>
      </c>
      <c r="AK131" t="str">
        <f t="shared" ref="AK131:AK194" si="68">IF(AND((T131&lt;0.6),(S131&gt;=1.5),(C131&gt;0)),"Alipat+N","----")</f>
        <v>----</v>
      </c>
      <c r="AM131" s="4">
        <f t="shared" ref="AM131:AM194" si="69">V131*(44/43.989828)</f>
        <v>343.18279260186233</v>
      </c>
      <c r="AN131" s="4">
        <f t="shared" si="53"/>
        <v>343</v>
      </c>
      <c r="AO131" s="4">
        <f t="shared" ref="AO131:AO194" si="70">AM131-AN131</f>
        <v>0.18279260186233159</v>
      </c>
    </row>
    <row r="132" spans="1:41" x14ac:dyDescent="0.25">
      <c r="A132">
        <v>15</v>
      </c>
      <c r="B132">
        <v>20</v>
      </c>
      <c r="C132">
        <v>0</v>
      </c>
      <c r="D132">
        <v>9</v>
      </c>
      <c r="E132">
        <v>1</v>
      </c>
      <c r="F132">
        <v>0</v>
      </c>
      <c r="H132">
        <v>375.07552570000001</v>
      </c>
      <c r="J132" t="s">
        <v>14</v>
      </c>
      <c r="K132" t="s">
        <v>14</v>
      </c>
      <c r="L132" t="s">
        <v>14</v>
      </c>
      <c r="O132">
        <v>3215859</v>
      </c>
      <c r="P132">
        <v>3036548</v>
      </c>
      <c r="Q132">
        <v>2321468</v>
      </c>
      <c r="S132">
        <f t="shared" si="54"/>
        <v>1.3333333333333333</v>
      </c>
      <c r="T132">
        <f t="shared" si="55"/>
        <v>0.6</v>
      </c>
      <c r="V132" s="4">
        <f t="shared" si="56"/>
        <v>375.07552567990001</v>
      </c>
      <c r="W132">
        <f t="shared" si="57"/>
        <v>6</v>
      </c>
      <c r="X132">
        <f t="shared" si="58"/>
        <v>0.4</v>
      </c>
      <c r="Y132">
        <f t="shared" si="59"/>
        <v>0.3</v>
      </c>
      <c r="Z132">
        <f t="shared" si="60"/>
        <v>0.66666666666666663</v>
      </c>
      <c r="AA132" t="str">
        <f t="shared" si="61"/>
        <v>O</v>
      </c>
      <c r="AD132">
        <f t="shared" si="62"/>
        <v>5.2631578947368418E-2</v>
      </c>
      <c r="AF132" t="str">
        <f t="shared" si="63"/>
        <v>----</v>
      </c>
      <c r="AG132" t="str">
        <f t="shared" si="64"/>
        <v>----</v>
      </c>
      <c r="AH132" t="str">
        <f t="shared" si="65"/>
        <v>HUnSatLig</v>
      </c>
      <c r="AI132" t="str">
        <f t="shared" si="66"/>
        <v>----</v>
      </c>
      <c r="AJ132" t="str">
        <f t="shared" si="67"/>
        <v>----</v>
      </c>
      <c r="AK132" t="str">
        <f t="shared" si="68"/>
        <v>----</v>
      </c>
      <c r="AM132" s="4">
        <f t="shared" si="69"/>
        <v>375.16225637244133</v>
      </c>
      <c r="AN132" s="4">
        <f t="shared" si="53"/>
        <v>375</v>
      </c>
      <c r="AO132" s="4">
        <f t="shared" si="70"/>
        <v>0.16225637244133395</v>
      </c>
    </row>
    <row r="133" spans="1:41" x14ac:dyDescent="0.25">
      <c r="A133">
        <v>15</v>
      </c>
      <c r="B133">
        <v>20</v>
      </c>
      <c r="C133">
        <v>0</v>
      </c>
      <c r="D133">
        <v>10</v>
      </c>
      <c r="E133">
        <v>0</v>
      </c>
      <c r="F133">
        <v>0</v>
      </c>
      <c r="H133">
        <v>359.09836960000001</v>
      </c>
      <c r="J133">
        <v>4492394</v>
      </c>
      <c r="K133">
        <v>4266979</v>
      </c>
      <c r="L133">
        <v>4610922</v>
      </c>
      <c r="O133">
        <v>2712367</v>
      </c>
      <c r="P133">
        <v>2595632</v>
      </c>
      <c r="Q133">
        <v>2522200</v>
      </c>
      <c r="S133">
        <f t="shared" si="54"/>
        <v>1.3333333333333333</v>
      </c>
      <c r="T133">
        <f t="shared" si="55"/>
        <v>0.66666666666666663</v>
      </c>
      <c r="V133" s="4">
        <f t="shared" si="56"/>
        <v>359.09836957989995</v>
      </c>
      <c r="W133">
        <f t="shared" si="57"/>
        <v>6</v>
      </c>
      <c r="X133">
        <f t="shared" si="58"/>
        <v>0.4</v>
      </c>
      <c r="Y133">
        <f t="shared" si="59"/>
        <v>0.3</v>
      </c>
      <c r="Z133">
        <f t="shared" si="60"/>
        <v>0.6</v>
      </c>
      <c r="AA133" t="str">
        <f t="shared" si="61"/>
        <v>O</v>
      </c>
      <c r="AD133">
        <f t="shared" si="62"/>
        <v>0.1</v>
      </c>
      <c r="AF133" t="str">
        <f t="shared" si="63"/>
        <v>----</v>
      </c>
      <c r="AG133" t="str">
        <f t="shared" si="64"/>
        <v>----</v>
      </c>
      <c r="AH133" t="str">
        <f t="shared" si="65"/>
        <v>HUnSatLig</v>
      </c>
      <c r="AI133" t="str">
        <f t="shared" si="66"/>
        <v>----</v>
      </c>
      <c r="AJ133" t="str">
        <f t="shared" si="67"/>
        <v>----</v>
      </c>
      <c r="AK133" t="str">
        <f t="shared" si="68"/>
        <v>----</v>
      </c>
      <c r="AM133" s="4">
        <f t="shared" si="69"/>
        <v>359.18140579034764</v>
      </c>
      <c r="AN133" s="4">
        <f t="shared" si="53"/>
        <v>359</v>
      </c>
      <c r="AO133" s="4">
        <f t="shared" si="70"/>
        <v>0.18140579034763959</v>
      </c>
    </row>
    <row r="134" spans="1:41" x14ac:dyDescent="0.25">
      <c r="A134">
        <v>15</v>
      </c>
      <c r="B134">
        <v>20</v>
      </c>
      <c r="C134">
        <v>0</v>
      </c>
      <c r="D134">
        <v>11</v>
      </c>
      <c r="E134">
        <v>0</v>
      </c>
      <c r="F134">
        <v>0</v>
      </c>
      <c r="H134">
        <v>375.09328420000003</v>
      </c>
      <c r="J134">
        <v>3318766</v>
      </c>
      <c r="K134">
        <v>3354923</v>
      </c>
      <c r="L134">
        <v>3438096</v>
      </c>
      <c r="O134" t="s">
        <v>14</v>
      </c>
      <c r="P134" t="s">
        <v>14</v>
      </c>
      <c r="Q134" t="s">
        <v>14</v>
      </c>
      <c r="S134">
        <f t="shared" si="54"/>
        <v>1.3333333333333333</v>
      </c>
      <c r="T134">
        <f t="shared" si="55"/>
        <v>0.73333333333333328</v>
      </c>
      <c r="V134" s="4">
        <f t="shared" si="56"/>
        <v>375.09328417989997</v>
      </c>
      <c r="W134">
        <f t="shared" si="57"/>
        <v>6</v>
      </c>
      <c r="X134">
        <f t="shared" si="58"/>
        <v>0.4</v>
      </c>
      <c r="Y134">
        <f t="shared" si="59"/>
        <v>0.3</v>
      </c>
      <c r="Z134">
        <f t="shared" si="60"/>
        <v>0.54545454545454541</v>
      </c>
      <c r="AA134" t="str">
        <f t="shared" si="61"/>
        <v>O</v>
      </c>
      <c r="AD134">
        <f t="shared" si="62"/>
        <v>5.2631578947368418E-2</v>
      </c>
      <c r="AF134" t="str">
        <f t="shared" si="63"/>
        <v>----</v>
      </c>
      <c r="AG134" t="str">
        <f t="shared" si="64"/>
        <v>----</v>
      </c>
      <c r="AH134" t="str">
        <f t="shared" si="65"/>
        <v>HUnSatLig</v>
      </c>
      <c r="AI134" t="str">
        <f t="shared" si="66"/>
        <v>----</v>
      </c>
      <c r="AJ134" t="str">
        <f t="shared" si="67"/>
        <v>----</v>
      </c>
      <c r="AK134" t="str">
        <f t="shared" si="68"/>
        <v>----</v>
      </c>
      <c r="AM134" s="4">
        <f t="shared" si="69"/>
        <v>375.18001897883295</v>
      </c>
      <c r="AN134" s="4">
        <f t="shared" si="53"/>
        <v>375</v>
      </c>
      <c r="AO134" s="4">
        <f t="shared" si="70"/>
        <v>0.1800189788329476</v>
      </c>
    </row>
    <row r="135" spans="1:41" x14ac:dyDescent="0.25">
      <c r="A135">
        <v>15</v>
      </c>
      <c r="B135">
        <v>20</v>
      </c>
      <c r="C135">
        <v>0</v>
      </c>
      <c r="D135">
        <v>12</v>
      </c>
      <c r="E135">
        <v>0</v>
      </c>
      <c r="F135">
        <v>0</v>
      </c>
      <c r="H135">
        <v>391.08819879999999</v>
      </c>
      <c r="J135">
        <v>2052656</v>
      </c>
      <c r="K135">
        <v>1605089</v>
      </c>
      <c r="L135">
        <v>1857683</v>
      </c>
      <c r="O135" t="s">
        <v>14</v>
      </c>
      <c r="P135" t="s">
        <v>14</v>
      </c>
      <c r="Q135" t="s">
        <v>14</v>
      </c>
      <c r="S135">
        <f t="shared" si="54"/>
        <v>1.3333333333333333</v>
      </c>
      <c r="T135">
        <f t="shared" si="55"/>
        <v>0.8</v>
      </c>
      <c r="V135" s="4">
        <f t="shared" si="56"/>
        <v>391.08819877989998</v>
      </c>
      <c r="W135">
        <f t="shared" si="57"/>
        <v>6</v>
      </c>
      <c r="X135">
        <f t="shared" si="58"/>
        <v>0.4</v>
      </c>
      <c r="Y135">
        <f t="shared" si="59"/>
        <v>0.3</v>
      </c>
      <c r="Z135">
        <f t="shared" si="60"/>
        <v>0.5</v>
      </c>
      <c r="AA135" t="str">
        <f t="shared" si="61"/>
        <v>O</v>
      </c>
      <c r="AD135">
        <f t="shared" si="62"/>
        <v>0</v>
      </c>
      <c r="AF135" t="str">
        <f t="shared" si="63"/>
        <v>----</v>
      </c>
      <c r="AG135" t="str">
        <f t="shared" si="64"/>
        <v>----</v>
      </c>
      <c r="AH135" t="str">
        <f t="shared" si="65"/>
        <v>HUnSatLig</v>
      </c>
      <c r="AI135" t="str">
        <f t="shared" si="66"/>
        <v>----</v>
      </c>
      <c r="AJ135" t="str">
        <f t="shared" si="67"/>
        <v>----</v>
      </c>
      <c r="AK135" t="str">
        <f t="shared" si="68"/>
        <v>----</v>
      </c>
      <c r="AM135" s="4">
        <f t="shared" si="69"/>
        <v>391.17863216731826</v>
      </c>
      <c r="AN135" s="4">
        <f t="shared" si="53"/>
        <v>391</v>
      </c>
      <c r="AO135" s="4">
        <f t="shared" si="70"/>
        <v>0.1786321673182556</v>
      </c>
    </row>
    <row r="136" spans="1:41" x14ac:dyDescent="0.25">
      <c r="A136">
        <v>15</v>
      </c>
      <c r="B136">
        <v>21</v>
      </c>
      <c r="C136">
        <v>3</v>
      </c>
      <c r="D136">
        <v>7</v>
      </c>
      <c r="E136">
        <v>0</v>
      </c>
      <c r="F136">
        <v>0</v>
      </c>
      <c r="H136">
        <v>354.13067280000001</v>
      </c>
      <c r="J136">
        <v>1651037</v>
      </c>
      <c r="K136">
        <v>2256515</v>
      </c>
      <c r="L136">
        <v>1508757</v>
      </c>
      <c r="O136" t="s">
        <v>14</v>
      </c>
      <c r="P136" t="s">
        <v>14</v>
      </c>
      <c r="Q136" t="s">
        <v>14</v>
      </c>
      <c r="S136">
        <f t="shared" si="54"/>
        <v>1.4</v>
      </c>
      <c r="T136">
        <f t="shared" si="55"/>
        <v>0.46666666666666667</v>
      </c>
      <c r="V136" s="4">
        <f t="shared" si="56"/>
        <v>354.13067277989995</v>
      </c>
      <c r="W136">
        <f t="shared" si="57"/>
        <v>7</v>
      </c>
      <c r="X136">
        <f t="shared" si="58"/>
        <v>0.46666666666666667</v>
      </c>
      <c r="Y136">
        <f t="shared" si="59"/>
        <v>0.33333333333333331</v>
      </c>
      <c r="Z136">
        <f t="shared" si="60"/>
        <v>1</v>
      </c>
      <c r="AA136" t="str">
        <f t="shared" si="61"/>
        <v>CRAM</v>
      </c>
      <c r="AD136">
        <f t="shared" si="62"/>
        <v>0.23529411764705882</v>
      </c>
      <c r="AF136" t="str">
        <f t="shared" si="63"/>
        <v>----</v>
      </c>
      <c r="AG136" t="str">
        <f t="shared" si="64"/>
        <v>----</v>
      </c>
      <c r="AH136" t="str">
        <f t="shared" si="65"/>
        <v>HUnSatLig</v>
      </c>
      <c r="AI136" t="str">
        <f t="shared" si="66"/>
        <v>----</v>
      </c>
      <c r="AJ136" t="str">
        <f t="shared" si="67"/>
        <v>----</v>
      </c>
      <c r="AK136" t="str">
        <f t="shared" si="68"/>
        <v>----</v>
      </c>
      <c r="AM136" s="4">
        <f t="shared" si="69"/>
        <v>354.21256028360909</v>
      </c>
      <c r="AN136" s="4">
        <f t="shared" si="53"/>
        <v>354</v>
      </c>
      <c r="AO136" s="4">
        <f t="shared" si="70"/>
        <v>0.2125602836090934</v>
      </c>
    </row>
    <row r="137" spans="1:41" x14ac:dyDescent="0.25">
      <c r="A137">
        <v>15</v>
      </c>
      <c r="B137">
        <v>21</v>
      </c>
      <c r="C137">
        <v>3</v>
      </c>
      <c r="D137">
        <v>9</v>
      </c>
      <c r="E137">
        <v>0</v>
      </c>
      <c r="F137">
        <v>0</v>
      </c>
      <c r="H137">
        <v>386.12050199999999</v>
      </c>
      <c r="J137">
        <v>2556569</v>
      </c>
      <c r="K137">
        <v>2422217</v>
      </c>
      <c r="L137">
        <v>2410322</v>
      </c>
      <c r="O137" t="s">
        <v>14</v>
      </c>
      <c r="P137" t="s">
        <v>14</v>
      </c>
      <c r="Q137" t="s">
        <v>14</v>
      </c>
      <c r="S137">
        <f t="shared" si="54"/>
        <v>1.4</v>
      </c>
      <c r="T137">
        <f t="shared" si="55"/>
        <v>0.6</v>
      </c>
      <c r="V137" s="4">
        <f t="shared" si="56"/>
        <v>386.12050197989998</v>
      </c>
      <c r="W137">
        <f t="shared" si="57"/>
        <v>7</v>
      </c>
      <c r="X137">
        <f t="shared" si="58"/>
        <v>0.46666666666666667</v>
      </c>
      <c r="Y137">
        <f t="shared" si="59"/>
        <v>0.33333333333333331</v>
      </c>
      <c r="Z137">
        <f t="shared" si="60"/>
        <v>0.77777777777777779</v>
      </c>
      <c r="AA137" t="str">
        <f t="shared" si="61"/>
        <v>CRAM</v>
      </c>
      <c r="AD137">
        <f t="shared" si="62"/>
        <v>0.13333333333333333</v>
      </c>
      <c r="AF137" t="str">
        <f t="shared" si="63"/>
        <v>----</v>
      </c>
      <c r="AG137" t="str">
        <f t="shared" si="64"/>
        <v>----</v>
      </c>
      <c r="AH137" t="str">
        <f t="shared" si="65"/>
        <v>HUnSatLig</v>
      </c>
      <c r="AI137" t="str">
        <f t="shared" si="66"/>
        <v>----</v>
      </c>
      <c r="AJ137" t="str">
        <f t="shared" si="67"/>
        <v>----</v>
      </c>
      <c r="AK137" t="str">
        <f t="shared" si="68"/>
        <v>----</v>
      </c>
      <c r="AM137" s="4">
        <f t="shared" si="69"/>
        <v>386.20978666057971</v>
      </c>
      <c r="AN137" s="4">
        <f t="shared" si="53"/>
        <v>386</v>
      </c>
      <c r="AO137" s="4">
        <f t="shared" si="70"/>
        <v>0.20978666057970941</v>
      </c>
    </row>
    <row r="138" spans="1:41" x14ac:dyDescent="0.25">
      <c r="A138">
        <v>15</v>
      </c>
      <c r="B138">
        <v>22</v>
      </c>
      <c r="C138">
        <v>0</v>
      </c>
      <c r="D138">
        <v>6</v>
      </c>
      <c r="E138">
        <v>0</v>
      </c>
      <c r="F138">
        <v>0</v>
      </c>
      <c r="H138">
        <v>297.1343612</v>
      </c>
      <c r="J138">
        <v>1369468</v>
      </c>
      <c r="K138">
        <v>1348606</v>
      </c>
      <c r="L138">
        <v>1885235</v>
      </c>
      <c r="O138">
        <v>2641372</v>
      </c>
      <c r="P138">
        <v>2650187</v>
      </c>
      <c r="Q138">
        <v>2360476</v>
      </c>
      <c r="S138">
        <f t="shared" si="54"/>
        <v>1.4666666666666666</v>
      </c>
      <c r="T138">
        <f t="shared" si="55"/>
        <v>0.4</v>
      </c>
      <c r="V138" s="4">
        <f t="shared" si="56"/>
        <v>297.1343611799</v>
      </c>
      <c r="W138">
        <f t="shared" si="57"/>
        <v>5</v>
      </c>
      <c r="X138">
        <f t="shared" si="58"/>
        <v>0.33333333333333331</v>
      </c>
      <c r="Y138">
        <f t="shared" si="59"/>
        <v>0.22727272727272727</v>
      </c>
      <c r="Z138">
        <f t="shared" si="60"/>
        <v>0.83333333333333337</v>
      </c>
      <c r="AA138" t="str">
        <f t="shared" si="61"/>
        <v>CRAM</v>
      </c>
      <c r="AD138">
        <f t="shared" si="62"/>
        <v>0.16666666666666666</v>
      </c>
      <c r="AF138" t="str">
        <f t="shared" si="63"/>
        <v>----</v>
      </c>
      <c r="AG138" t="str">
        <f t="shared" si="64"/>
        <v>----</v>
      </c>
      <c r="AH138" t="str">
        <f t="shared" si="65"/>
        <v>HUnSatLig</v>
      </c>
      <c r="AI138" t="str">
        <f t="shared" si="66"/>
        <v>----</v>
      </c>
      <c r="AJ138" t="str">
        <f t="shared" si="67"/>
        <v>----</v>
      </c>
      <c r="AK138" t="str">
        <f t="shared" si="68"/>
        <v>----</v>
      </c>
      <c r="AM138" s="4">
        <f t="shared" si="69"/>
        <v>297.20306912578968</v>
      </c>
      <c r="AN138" s="4">
        <f t="shared" si="53"/>
        <v>297</v>
      </c>
      <c r="AO138" s="4">
        <f t="shared" si="70"/>
        <v>0.20306912578968195</v>
      </c>
    </row>
    <row r="139" spans="1:41" x14ac:dyDescent="0.25">
      <c r="A139">
        <v>15</v>
      </c>
      <c r="B139">
        <v>22</v>
      </c>
      <c r="C139">
        <v>0</v>
      </c>
      <c r="D139">
        <v>7</v>
      </c>
      <c r="E139">
        <v>0</v>
      </c>
      <c r="F139">
        <v>0</v>
      </c>
      <c r="H139">
        <v>313.12927580000002</v>
      </c>
      <c r="J139">
        <v>3006460</v>
      </c>
      <c r="K139">
        <v>3646455</v>
      </c>
      <c r="L139">
        <v>3319397</v>
      </c>
      <c r="O139">
        <v>4128195</v>
      </c>
      <c r="P139">
        <v>4241786</v>
      </c>
      <c r="Q139">
        <v>4210798</v>
      </c>
      <c r="S139">
        <f t="shared" si="54"/>
        <v>1.4666666666666666</v>
      </c>
      <c r="T139">
        <f t="shared" si="55"/>
        <v>0.46666666666666667</v>
      </c>
      <c r="V139" s="4">
        <f t="shared" si="56"/>
        <v>313.12927577989996</v>
      </c>
      <c r="W139">
        <f t="shared" si="57"/>
        <v>5</v>
      </c>
      <c r="X139">
        <f t="shared" si="58"/>
        <v>0.33333333333333331</v>
      </c>
      <c r="Y139">
        <f t="shared" si="59"/>
        <v>0.22727272727272727</v>
      </c>
      <c r="Z139">
        <f t="shared" si="60"/>
        <v>0.7142857142857143</v>
      </c>
      <c r="AA139" t="str">
        <f t="shared" si="61"/>
        <v>O</v>
      </c>
      <c r="AD139">
        <f t="shared" si="62"/>
        <v>0.13043478260869565</v>
      </c>
      <c r="AF139" t="str">
        <f t="shared" si="63"/>
        <v>----</v>
      </c>
      <c r="AG139" t="str">
        <f t="shared" si="64"/>
        <v>----</v>
      </c>
      <c r="AH139" t="str">
        <f t="shared" si="65"/>
        <v>HUnSatLig</v>
      </c>
      <c r="AI139" t="str">
        <f t="shared" si="66"/>
        <v>----</v>
      </c>
      <c r="AJ139" t="str">
        <f t="shared" si="67"/>
        <v>----</v>
      </c>
      <c r="AK139" t="str">
        <f t="shared" si="68"/>
        <v>----</v>
      </c>
      <c r="AM139" s="4">
        <f t="shared" si="69"/>
        <v>313.20168231427493</v>
      </c>
      <c r="AN139" s="4">
        <f t="shared" si="53"/>
        <v>313</v>
      </c>
      <c r="AO139" s="4">
        <f t="shared" si="70"/>
        <v>0.20168231427493311</v>
      </c>
    </row>
    <row r="140" spans="1:41" x14ac:dyDescent="0.25">
      <c r="A140">
        <v>15</v>
      </c>
      <c r="B140">
        <v>22</v>
      </c>
      <c r="C140">
        <v>0</v>
      </c>
      <c r="D140">
        <v>8</v>
      </c>
      <c r="E140">
        <v>0</v>
      </c>
      <c r="F140">
        <v>0</v>
      </c>
      <c r="H140">
        <v>329.12419039999997</v>
      </c>
      <c r="J140">
        <v>4022345</v>
      </c>
      <c r="K140">
        <v>4264248</v>
      </c>
      <c r="L140">
        <v>4342875</v>
      </c>
      <c r="O140">
        <v>4967619</v>
      </c>
      <c r="P140">
        <v>4781334</v>
      </c>
      <c r="Q140">
        <v>4725521</v>
      </c>
      <c r="S140">
        <f t="shared" si="54"/>
        <v>1.4666666666666666</v>
      </c>
      <c r="T140">
        <f t="shared" si="55"/>
        <v>0.53333333333333333</v>
      </c>
      <c r="V140" s="4">
        <f t="shared" si="56"/>
        <v>329.12419037989997</v>
      </c>
      <c r="W140">
        <f t="shared" si="57"/>
        <v>5</v>
      </c>
      <c r="X140">
        <f t="shared" si="58"/>
        <v>0.33333333333333331</v>
      </c>
      <c r="Y140">
        <f t="shared" si="59"/>
        <v>0.22727272727272727</v>
      </c>
      <c r="Z140">
        <f t="shared" si="60"/>
        <v>0.625</v>
      </c>
      <c r="AA140" t="str">
        <f t="shared" si="61"/>
        <v>O</v>
      </c>
      <c r="AD140">
        <f t="shared" si="62"/>
        <v>9.0909090909090912E-2</v>
      </c>
      <c r="AF140" t="str">
        <f t="shared" si="63"/>
        <v>----</v>
      </c>
      <c r="AG140" t="str">
        <f t="shared" si="64"/>
        <v>----</v>
      </c>
      <c r="AH140" t="str">
        <f t="shared" si="65"/>
        <v>HUnSatLig</v>
      </c>
      <c r="AI140" t="str">
        <f t="shared" si="66"/>
        <v>----</v>
      </c>
      <c r="AJ140" t="str">
        <f t="shared" si="67"/>
        <v>----</v>
      </c>
      <c r="AK140" t="str">
        <f t="shared" si="68"/>
        <v>----</v>
      </c>
      <c r="AM140" s="4">
        <f t="shared" si="69"/>
        <v>329.20029550276024</v>
      </c>
      <c r="AN140" s="4">
        <f t="shared" si="53"/>
        <v>329</v>
      </c>
      <c r="AO140" s="4">
        <f t="shared" si="70"/>
        <v>0.20029550276024111</v>
      </c>
    </row>
    <row r="141" spans="1:41" x14ac:dyDescent="0.25">
      <c r="A141">
        <v>15</v>
      </c>
      <c r="B141">
        <v>22</v>
      </c>
      <c r="C141">
        <v>0</v>
      </c>
      <c r="D141">
        <v>9</v>
      </c>
      <c r="E141">
        <v>0</v>
      </c>
      <c r="F141">
        <v>0</v>
      </c>
      <c r="H141">
        <v>345.11910499999999</v>
      </c>
      <c r="J141">
        <v>4294088</v>
      </c>
      <c r="K141">
        <v>4457793</v>
      </c>
      <c r="L141">
        <v>4045704</v>
      </c>
      <c r="O141">
        <v>4477150</v>
      </c>
      <c r="P141">
        <v>4736959</v>
      </c>
      <c r="Q141">
        <v>4282525</v>
      </c>
      <c r="S141">
        <f t="shared" si="54"/>
        <v>1.4666666666666666</v>
      </c>
      <c r="T141">
        <f t="shared" si="55"/>
        <v>0.6</v>
      </c>
      <c r="V141" s="4">
        <f t="shared" si="56"/>
        <v>345.11910497989999</v>
      </c>
      <c r="W141">
        <f t="shared" si="57"/>
        <v>5</v>
      </c>
      <c r="X141">
        <f t="shared" si="58"/>
        <v>0.33333333333333331</v>
      </c>
      <c r="Y141">
        <f t="shared" si="59"/>
        <v>0.22727272727272727</v>
      </c>
      <c r="Z141">
        <f t="shared" si="60"/>
        <v>0.55555555555555558</v>
      </c>
      <c r="AA141" t="str">
        <f t="shared" si="61"/>
        <v>O</v>
      </c>
      <c r="AD141">
        <f t="shared" si="62"/>
        <v>4.7619047619047616E-2</v>
      </c>
      <c r="AF141" t="str">
        <f t="shared" si="63"/>
        <v>----</v>
      </c>
      <c r="AG141" t="str">
        <f t="shared" si="64"/>
        <v>----</v>
      </c>
      <c r="AH141" t="str">
        <f t="shared" si="65"/>
        <v>HUnSatLig</v>
      </c>
      <c r="AI141" t="str">
        <f t="shared" si="66"/>
        <v>----</v>
      </c>
      <c r="AJ141" t="str">
        <f t="shared" si="67"/>
        <v>----</v>
      </c>
      <c r="AK141" t="str">
        <f t="shared" si="68"/>
        <v>----</v>
      </c>
      <c r="AM141" s="4">
        <f t="shared" si="69"/>
        <v>345.19890869124555</v>
      </c>
      <c r="AN141" s="4">
        <f t="shared" si="53"/>
        <v>345</v>
      </c>
      <c r="AO141" s="4">
        <f t="shared" si="70"/>
        <v>0.19890869124554911</v>
      </c>
    </row>
    <row r="142" spans="1:41" x14ac:dyDescent="0.25">
      <c r="A142">
        <v>15</v>
      </c>
      <c r="B142">
        <v>22</v>
      </c>
      <c r="C142">
        <v>0</v>
      </c>
      <c r="D142">
        <v>10</v>
      </c>
      <c r="E142">
        <v>0</v>
      </c>
      <c r="F142">
        <v>0</v>
      </c>
      <c r="H142">
        <v>361.11401960000001</v>
      </c>
      <c r="J142">
        <v>3865435</v>
      </c>
      <c r="K142">
        <v>4583960</v>
      </c>
      <c r="L142">
        <v>4362702</v>
      </c>
      <c r="O142">
        <v>4168604</v>
      </c>
      <c r="P142">
        <v>4778375</v>
      </c>
      <c r="Q142">
        <v>4462252</v>
      </c>
      <c r="S142">
        <f t="shared" si="54"/>
        <v>1.4666666666666666</v>
      </c>
      <c r="T142">
        <f t="shared" si="55"/>
        <v>0.66666666666666663</v>
      </c>
      <c r="V142" s="4">
        <f t="shared" si="56"/>
        <v>361.1140195799</v>
      </c>
      <c r="W142">
        <f t="shared" si="57"/>
        <v>5</v>
      </c>
      <c r="X142">
        <f t="shared" si="58"/>
        <v>0.33333333333333331</v>
      </c>
      <c r="Y142">
        <f t="shared" si="59"/>
        <v>0.22727272727272727</v>
      </c>
      <c r="Z142">
        <f t="shared" si="60"/>
        <v>0.5</v>
      </c>
      <c r="AA142" t="str">
        <f t="shared" si="61"/>
        <v>O</v>
      </c>
      <c r="AD142">
        <f t="shared" si="62"/>
        <v>0</v>
      </c>
      <c r="AF142" t="str">
        <f t="shared" si="63"/>
        <v>----</v>
      </c>
      <c r="AG142" t="str">
        <f t="shared" si="64"/>
        <v>----</v>
      </c>
      <c r="AH142" t="str">
        <f t="shared" si="65"/>
        <v>HUnSatLig</v>
      </c>
      <c r="AI142" t="str">
        <f t="shared" si="66"/>
        <v>----</v>
      </c>
      <c r="AJ142" t="str">
        <f t="shared" si="67"/>
        <v>----</v>
      </c>
      <c r="AK142" t="str">
        <f t="shared" si="68"/>
        <v>----</v>
      </c>
      <c r="AM142" s="4">
        <f t="shared" si="69"/>
        <v>361.19752187973086</v>
      </c>
      <c r="AN142" s="4">
        <f t="shared" si="53"/>
        <v>361</v>
      </c>
      <c r="AO142" s="4">
        <f t="shared" si="70"/>
        <v>0.19752187973085711</v>
      </c>
    </row>
    <row r="143" spans="1:41" x14ac:dyDescent="0.25">
      <c r="A143">
        <v>15</v>
      </c>
      <c r="B143">
        <v>22</v>
      </c>
      <c r="C143">
        <v>0</v>
      </c>
      <c r="D143">
        <v>10</v>
      </c>
      <c r="E143">
        <v>1</v>
      </c>
      <c r="F143">
        <v>0</v>
      </c>
      <c r="H143">
        <v>393.08609030000002</v>
      </c>
      <c r="J143">
        <v>3369523</v>
      </c>
      <c r="K143">
        <v>3148639</v>
      </c>
      <c r="L143">
        <v>2740506</v>
      </c>
      <c r="O143" t="s">
        <v>14</v>
      </c>
      <c r="P143" t="s">
        <v>14</v>
      </c>
      <c r="Q143" t="s">
        <v>14</v>
      </c>
      <c r="S143">
        <f t="shared" si="54"/>
        <v>1.4666666666666666</v>
      </c>
      <c r="T143">
        <f t="shared" si="55"/>
        <v>0.66666666666666663</v>
      </c>
      <c r="V143" s="4">
        <f t="shared" si="56"/>
        <v>393.08609027990002</v>
      </c>
      <c r="W143">
        <f t="shared" si="57"/>
        <v>5</v>
      </c>
      <c r="X143">
        <f t="shared" si="58"/>
        <v>0.33333333333333331</v>
      </c>
      <c r="Y143">
        <f t="shared" si="59"/>
        <v>0.22727272727272727</v>
      </c>
      <c r="Z143">
        <f t="shared" si="60"/>
        <v>0.5</v>
      </c>
      <c r="AA143" t="str">
        <f t="shared" si="61"/>
        <v>O</v>
      </c>
      <c r="AD143">
        <f t="shared" si="62"/>
        <v>-0.1111111111111111</v>
      </c>
      <c r="AF143" t="str">
        <f t="shared" si="63"/>
        <v>----</v>
      </c>
      <c r="AG143" t="str">
        <f t="shared" si="64"/>
        <v>----</v>
      </c>
      <c r="AH143" t="str">
        <f t="shared" si="65"/>
        <v>HUnSatLig</v>
      </c>
      <c r="AI143" t="str">
        <f t="shared" si="66"/>
        <v>----</v>
      </c>
      <c r="AJ143" t="str">
        <f t="shared" si="67"/>
        <v>----</v>
      </c>
      <c r="AK143" t="str">
        <f t="shared" si="68"/>
        <v>----</v>
      </c>
      <c r="AM143" s="4">
        <f t="shared" si="69"/>
        <v>393.17698565030986</v>
      </c>
      <c r="AN143" s="4">
        <f t="shared" si="53"/>
        <v>393</v>
      </c>
      <c r="AO143" s="4">
        <f t="shared" si="70"/>
        <v>0.17698565030985947</v>
      </c>
    </row>
    <row r="144" spans="1:41" x14ac:dyDescent="0.25">
      <c r="A144">
        <v>15</v>
      </c>
      <c r="B144">
        <v>22</v>
      </c>
      <c r="C144">
        <v>0</v>
      </c>
      <c r="D144">
        <v>11</v>
      </c>
      <c r="E144">
        <v>0</v>
      </c>
      <c r="F144">
        <v>0</v>
      </c>
      <c r="H144">
        <v>377.10893420000002</v>
      </c>
      <c r="J144">
        <v>2442952</v>
      </c>
      <c r="K144">
        <v>2772796</v>
      </c>
      <c r="L144">
        <v>2344516</v>
      </c>
      <c r="O144" t="s">
        <v>14</v>
      </c>
      <c r="P144" t="s">
        <v>14</v>
      </c>
      <c r="Q144" t="s">
        <v>14</v>
      </c>
      <c r="S144">
        <f t="shared" si="54"/>
        <v>1.4666666666666666</v>
      </c>
      <c r="T144">
        <f t="shared" si="55"/>
        <v>0.73333333333333328</v>
      </c>
      <c r="V144" s="4">
        <f t="shared" si="56"/>
        <v>377.10893417990002</v>
      </c>
      <c r="W144">
        <f t="shared" si="57"/>
        <v>5</v>
      </c>
      <c r="X144">
        <f t="shared" si="58"/>
        <v>0.33333333333333331</v>
      </c>
      <c r="Y144">
        <f t="shared" si="59"/>
        <v>0.22727272727272727</v>
      </c>
      <c r="Z144">
        <f t="shared" si="60"/>
        <v>0.45454545454545453</v>
      </c>
      <c r="AA144" t="str">
        <f t="shared" si="61"/>
        <v>O</v>
      </c>
      <c r="AD144">
        <f t="shared" si="62"/>
        <v>-5.2631578947368418E-2</v>
      </c>
      <c r="AF144" t="str">
        <f t="shared" si="63"/>
        <v>----</v>
      </c>
      <c r="AG144" t="str">
        <f t="shared" si="64"/>
        <v>----</v>
      </c>
      <c r="AH144" t="str">
        <f t="shared" si="65"/>
        <v>HUnSatLig</v>
      </c>
      <c r="AI144" t="str">
        <f t="shared" si="66"/>
        <v>----</v>
      </c>
      <c r="AJ144" t="str">
        <f t="shared" si="67"/>
        <v>----</v>
      </c>
      <c r="AK144" t="str">
        <f t="shared" si="68"/>
        <v>----</v>
      </c>
      <c r="AM144" s="4">
        <f t="shared" si="69"/>
        <v>377.19613506821617</v>
      </c>
      <c r="AN144" s="4">
        <f t="shared" si="53"/>
        <v>377</v>
      </c>
      <c r="AO144" s="4">
        <f t="shared" si="70"/>
        <v>0.19613506821616511</v>
      </c>
    </row>
    <row r="145" spans="1:41" x14ac:dyDescent="0.25">
      <c r="A145">
        <v>15</v>
      </c>
      <c r="B145">
        <v>22</v>
      </c>
      <c r="C145">
        <v>0</v>
      </c>
      <c r="D145">
        <v>12</v>
      </c>
      <c r="E145">
        <v>0</v>
      </c>
      <c r="F145">
        <v>0</v>
      </c>
      <c r="H145">
        <v>393.10384879999998</v>
      </c>
      <c r="J145">
        <v>2530359</v>
      </c>
      <c r="K145">
        <v>2821986</v>
      </c>
      <c r="L145">
        <v>2551582</v>
      </c>
      <c r="O145">
        <v>2175232</v>
      </c>
      <c r="P145">
        <v>1804490</v>
      </c>
      <c r="Q145">
        <v>1827290</v>
      </c>
      <c r="S145">
        <f t="shared" si="54"/>
        <v>1.4666666666666666</v>
      </c>
      <c r="T145">
        <f t="shared" si="55"/>
        <v>0.8</v>
      </c>
      <c r="V145" s="4">
        <f t="shared" si="56"/>
        <v>393.10384877989998</v>
      </c>
      <c r="W145">
        <f t="shared" si="57"/>
        <v>5</v>
      </c>
      <c r="X145">
        <f t="shared" si="58"/>
        <v>0.33333333333333331</v>
      </c>
      <c r="Y145">
        <f t="shared" si="59"/>
        <v>0.22727272727272727</v>
      </c>
      <c r="Z145">
        <f t="shared" si="60"/>
        <v>0.41666666666666669</v>
      </c>
      <c r="AA145" t="str">
        <f t="shared" si="61"/>
        <v>O</v>
      </c>
      <c r="AD145">
        <f t="shared" si="62"/>
        <v>-0.1111111111111111</v>
      </c>
      <c r="AF145" t="str">
        <f t="shared" si="63"/>
        <v>----</v>
      </c>
      <c r="AG145" t="str">
        <f t="shared" si="64"/>
        <v>----</v>
      </c>
      <c r="AH145" t="str">
        <f t="shared" si="65"/>
        <v>HUnSatLig</v>
      </c>
      <c r="AI145" t="str">
        <f t="shared" si="66"/>
        <v>----</v>
      </c>
      <c r="AJ145" t="str">
        <f t="shared" si="67"/>
        <v>----</v>
      </c>
      <c r="AK145" t="str">
        <f t="shared" si="68"/>
        <v>----</v>
      </c>
      <c r="AM145" s="4">
        <f t="shared" si="69"/>
        <v>393.19474825670147</v>
      </c>
      <c r="AN145" s="4">
        <f t="shared" si="53"/>
        <v>393</v>
      </c>
      <c r="AO145" s="4">
        <f t="shared" si="70"/>
        <v>0.19474825670147311</v>
      </c>
    </row>
    <row r="146" spans="1:41" x14ac:dyDescent="0.25">
      <c r="A146">
        <v>15</v>
      </c>
      <c r="B146">
        <v>22</v>
      </c>
      <c r="C146">
        <v>0</v>
      </c>
      <c r="D146">
        <v>13</v>
      </c>
      <c r="E146">
        <v>0</v>
      </c>
      <c r="F146">
        <v>0</v>
      </c>
      <c r="H146">
        <v>409.0987634</v>
      </c>
      <c r="J146">
        <v>2546665</v>
      </c>
      <c r="K146">
        <v>2263375</v>
      </c>
      <c r="L146">
        <v>2266781</v>
      </c>
      <c r="O146">
        <v>2079892</v>
      </c>
      <c r="P146">
        <v>2306865</v>
      </c>
      <c r="Q146">
        <v>2173339</v>
      </c>
      <c r="S146">
        <f t="shared" si="54"/>
        <v>1.4666666666666666</v>
      </c>
      <c r="T146">
        <f t="shared" si="55"/>
        <v>0.8666666666666667</v>
      </c>
      <c r="V146" s="4">
        <f t="shared" si="56"/>
        <v>409.09876337989999</v>
      </c>
      <c r="W146">
        <f t="shared" si="57"/>
        <v>5</v>
      </c>
      <c r="X146">
        <f t="shared" si="58"/>
        <v>0.33333333333333331</v>
      </c>
      <c r="Y146">
        <f t="shared" si="59"/>
        <v>0.22727272727272727</v>
      </c>
      <c r="Z146">
        <f t="shared" si="60"/>
        <v>0.38461538461538464</v>
      </c>
      <c r="AA146" t="str">
        <f t="shared" si="61"/>
        <v>O</v>
      </c>
      <c r="AD146">
        <f t="shared" si="62"/>
        <v>-0.17647058823529413</v>
      </c>
      <c r="AF146" t="str">
        <f t="shared" si="63"/>
        <v>----</v>
      </c>
      <c r="AG146" t="str">
        <f t="shared" si="64"/>
        <v>----</v>
      </c>
      <c r="AH146" t="str">
        <f t="shared" si="65"/>
        <v>HUnSatLig</v>
      </c>
      <c r="AI146" t="str">
        <f t="shared" si="66"/>
        <v>----</v>
      </c>
      <c r="AJ146" t="str">
        <f t="shared" si="67"/>
        <v>----</v>
      </c>
      <c r="AK146" t="str">
        <f t="shared" si="68"/>
        <v>----</v>
      </c>
      <c r="AM146" s="4">
        <f t="shared" si="69"/>
        <v>409.19336144518678</v>
      </c>
      <c r="AN146" s="4">
        <f t="shared" si="53"/>
        <v>409</v>
      </c>
      <c r="AO146" s="4">
        <f t="shared" si="70"/>
        <v>0.19336144518678111</v>
      </c>
    </row>
    <row r="147" spans="1:41" x14ac:dyDescent="0.25">
      <c r="A147">
        <v>15</v>
      </c>
      <c r="B147">
        <v>22</v>
      </c>
      <c r="C147">
        <v>4</v>
      </c>
      <c r="D147">
        <v>6</v>
      </c>
      <c r="E147">
        <v>0</v>
      </c>
      <c r="F147">
        <v>0</v>
      </c>
      <c r="H147">
        <v>353.14665719999999</v>
      </c>
      <c r="J147" t="s">
        <v>14</v>
      </c>
      <c r="K147" t="s">
        <v>14</v>
      </c>
      <c r="L147" t="s">
        <v>14</v>
      </c>
      <c r="O147">
        <v>2771987</v>
      </c>
      <c r="P147">
        <v>1996389</v>
      </c>
      <c r="Q147">
        <v>1950335</v>
      </c>
      <c r="S147">
        <f t="shared" si="54"/>
        <v>1.4666666666666666</v>
      </c>
      <c r="T147">
        <f t="shared" si="55"/>
        <v>0.4</v>
      </c>
      <c r="V147" s="4">
        <f t="shared" si="56"/>
        <v>353.14665717989999</v>
      </c>
      <c r="W147">
        <f t="shared" si="57"/>
        <v>7</v>
      </c>
      <c r="X147">
        <f t="shared" si="58"/>
        <v>0.46666666666666667</v>
      </c>
      <c r="Y147">
        <f t="shared" si="59"/>
        <v>0.31818181818181818</v>
      </c>
      <c r="Z147">
        <f t="shared" si="60"/>
        <v>1.1666666666666667</v>
      </c>
      <c r="AA147" t="str">
        <f t="shared" si="61"/>
        <v>CRAM</v>
      </c>
      <c r="AD147">
        <f t="shared" si="62"/>
        <v>0.25</v>
      </c>
      <c r="AF147" t="str">
        <f t="shared" si="63"/>
        <v>----</v>
      </c>
      <c r="AG147" t="str">
        <f t="shared" si="64"/>
        <v>----</v>
      </c>
      <c r="AH147" t="str">
        <f t="shared" si="65"/>
        <v>HUnSatLig</v>
      </c>
      <c r="AI147" t="str">
        <f t="shared" si="66"/>
        <v>----</v>
      </c>
      <c r="AJ147" t="str">
        <f t="shared" si="67"/>
        <v>----</v>
      </c>
      <c r="AK147" t="str">
        <f t="shared" si="68"/>
        <v>----</v>
      </c>
      <c r="AM147" s="4">
        <f t="shared" si="69"/>
        <v>353.22831714449069</v>
      </c>
      <c r="AN147" s="4">
        <f t="shared" si="53"/>
        <v>353</v>
      </c>
      <c r="AO147" s="4">
        <f t="shared" si="70"/>
        <v>0.22831714449068841</v>
      </c>
    </row>
    <row r="148" spans="1:41" x14ac:dyDescent="0.25">
      <c r="A148">
        <v>15</v>
      </c>
      <c r="B148">
        <v>22</v>
      </c>
      <c r="C148">
        <v>4</v>
      </c>
      <c r="D148">
        <v>8</v>
      </c>
      <c r="E148">
        <v>0</v>
      </c>
      <c r="F148">
        <v>0</v>
      </c>
      <c r="H148">
        <v>385.13648640000002</v>
      </c>
      <c r="J148">
        <v>4156775</v>
      </c>
      <c r="K148">
        <v>3657450</v>
      </c>
      <c r="L148">
        <v>3212905</v>
      </c>
      <c r="O148">
        <v>5065295</v>
      </c>
      <c r="P148">
        <v>5531624</v>
      </c>
      <c r="Q148">
        <v>4390877</v>
      </c>
      <c r="S148">
        <f t="shared" si="54"/>
        <v>1.4666666666666666</v>
      </c>
      <c r="T148">
        <f t="shared" si="55"/>
        <v>0.53333333333333333</v>
      </c>
      <c r="V148" s="4">
        <f t="shared" si="56"/>
        <v>385.13648637990002</v>
      </c>
      <c r="W148">
        <f t="shared" si="57"/>
        <v>7</v>
      </c>
      <c r="X148">
        <f t="shared" si="58"/>
        <v>0.46666666666666667</v>
      </c>
      <c r="Y148">
        <f t="shared" si="59"/>
        <v>0.31818181818181818</v>
      </c>
      <c r="Z148">
        <f t="shared" si="60"/>
        <v>0.875</v>
      </c>
      <c r="AA148" t="str">
        <f t="shared" si="61"/>
        <v>CRAM</v>
      </c>
      <c r="AD148">
        <f t="shared" si="62"/>
        <v>0.14285714285714285</v>
      </c>
      <c r="AF148" t="str">
        <f t="shared" si="63"/>
        <v>----</v>
      </c>
      <c r="AG148" t="str">
        <f t="shared" si="64"/>
        <v>----</v>
      </c>
      <c r="AH148" t="str">
        <f t="shared" si="65"/>
        <v>HUnSatLig</v>
      </c>
      <c r="AI148" t="str">
        <f t="shared" si="66"/>
        <v>----</v>
      </c>
      <c r="AJ148" t="str">
        <f t="shared" si="67"/>
        <v>----</v>
      </c>
      <c r="AK148" t="str">
        <f t="shared" si="68"/>
        <v>----</v>
      </c>
      <c r="AM148" s="4">
        <f t="shared" si="69"/>
        <v>385.22554352146136</v>
      </c>
      <c r="AN148" s="4">
        <f t="shared" si="53"/>
        <v>385</v>
      </c>
      <c r="AO148" s="4">
        <f t="shared" si="70"/>
        <v>0.22554352146136125</v>
      </c>
    </row>
    <row r="149" spans="1:41" x14ac:dyDescent="0.25">
      <c r="A149">
        <v>15</v>
      </c>
      <c r="B149">
        <v>23</v>
      </c>
      <c r="C149">
        <v>3</v>
      </c>
      <c r="D149">
        <v>5</v>
      </c>
      <c r="E149">
        <v>0</v>
      </c>
      <c r="F149">
        <v>0</v>
      </c>
      <c r="H149">
        <v>324.15649359999998</v>
      </c>
      <c r="J149" t="s">
        <v>14</v>
      </c>
      <c r="K149" t="s">
        <v>14</v>
      </c>
      <c r="L149" t="s">
        <v>14</v>
      </c>
      <c r="O149">
        <v>1792869</v>
      </c>
      <c r="P149">
        <v>2475311</v>
      </c>
      <c r="Q149">
        <v>1783766</v>
      </c>
      <c r="S149">
        <f t="shared" si="54"/>
        <v>1.5333333333333334</v>
      </c>
      <c r="T149">
        <f t="shared" si="55"/>
        <v>0.33333333333333331</v>
      </c>
      <c r="V149" s="4">
        <f t="shared" si="56"/>
        <v>324.15649357989997</v>
      </c>
      <c r="W149">
        <f t="shared" si="57"/>
        <v>6</v>
      </c>
      <c r="X149">
        <f t="shared" si="58"/>
        <v>0.4</v>
      </c>
      <c r="Y149">
        <f t="shared" si="59"/>
        <v>0.2608695652173913</v>
      </c>
      <c r="Z149">
        <f t="shared" si="60"/>
        <v>1.2</v>
      </c>
      <c r="AA149" t="str">
        <f t="shared" si="61"/>
        <v>CRAM</v>
      </c>
      <c r="AD149">
        <f t="shared" si="62"/>
        <v>0.21052631578947367</v>
      </c>
      <c r="AF149" t="str">
        <f t="shared" si="63"/>
        <v>----</v>
      </c>
      <c r="AG149" t="str">
        <f t="shared" si="64"/>
        <v>----</v>
      </c>
      <c r="AH149" t="str">
        <f t="shared" si="65"/>
        <v>----</v>
      </c>
      <c r="AI149" t="str">
        <f t="shared" si="66"/>
        <v>----</v>
      </c>
      <c r="AJ149" t="str">
        <f t="shared" si="67"/>
        <v>----</v>
      </c>
      <c r="AK149" t="str">
        <f t="shared" si="68"/>
        <v>Alipat+N</v>
      </c>
      <c r="AM149" s="4">
        <f t="shared" si="69"/>
        <v>324.23144999602175</v>
      </c>
      <c r="AN149" s="4">
        <f t="shared" si="53"/>
        <v>324</v>
      </c>
      <c r="AO149" s="4">
        <f t="shared" si="70"/>
        <v>0.23144999602175176</v>
      </c>
    </row>
    <row r="150" spans="1:41" x14ac:dyDescent="0.25">
      <c r="A150">
        <v>15</v>
      </c>
      <c r="B150">
        <v>23</v>
      </c>
      <c r="C150">
        <v>3</v>
      </c>
      <c r="D150">
        <v>6</v>
      </c>
      <c r="E150">
        <v>0</v>
      </c>
      <c r="F150">
        <v>0</v>
      </c>
      <c r="H150">
        <v>340.15140819999999</v>
      </c>
      <c r="J150" t="s">
        <v>14</v>
      </c>
      <c r="K150" t="s">
        <v>14</v>
      </c>
      <c r="L150" t="s">
        <v>14</v>
      </c>
      <c r="O150">
        <v>1691016</v>
      </c>
      <c r="P150">
        <v>1918676</v>
      </c>
      <c r="Q150">
        <v>1918327</v>
      </c>
      <c r="S150">
        <f t="shared" si="54"/>
        <v>1.5333333333333334</v>
      </c>
      <c r="T150">
        <f t="shared" si="55"/>
        <v>0.4</v>
      </c>
      <c r="V150" s="4">
        <f t="shared" si="56"/>
        <v>340.15140817989999</v>
      </c>
      <c r="W150">
        <f t="shared" si="57"/>
        <v>6</v>
      </c>
      <c r="X150">
        <f t="shared" si="58"/>
        <v>0.4</v>
      </c>
      <c r="Y150">
        <f t="shared" si="59"/>
        <v>0.2608695652173913</v>
      </c>
      <c r="Z150">
        <f t="shared" si="60"/>
        <v>1</v>
      </c>
      <c r="AA150" t="str">
        <f t="shared" si="61"/>
        <v>CRAM</v>
      </c>
      <c r="AD150">
        <f t="shared" si="62"/>
        <v>0.16666666666666666</v>
      </c>
      <c r="AF150" t="str">
        <f t="shared" si="63"/>
        <v>----</v>
      </c>
      <c r="AG150" t="str">
        <f t="shared" si="64"/>
        <v>----</v>
      </c>
      <c r="AH150" t="str">
        <f t="shared" si="65"/>
        <v>----</v>
      </c>
      <c r="AI150" t="str">
        <f t="shared" si="66"/>
        <v>----</v>
      </c>
      <c r="AJ150" t="str">
        <f t="shared" si="67"/>
        <v>----</v>
      </c>
      <c r="AK150" t="str">
        <f t="shared" si="68"/>
        <v>Alipat+N</v>
      </c>
      <c r="AM150" s="4">
        <f t="shared" si="69"/>
        <v>340.23006318450706</v>
      </c>
      <c r="AN150" s="4">
        <f t="shared" si="53"/>
        <v>340</v>
      </c>
      <c r="AO150" s="4">
        <f t="shared" si="70"/>
        <v>0.23006318450705976</v>
      </c>
    </row>
    <row r="151" spans="1:41" x14ac:dyDescent="0.25">
      <c r="A151">
        <v>15</v>
      </c>
      <c r="B151">
        <v>23</v>
      </c>
      <c r="C151">
        <v>3</v>
      </c>
      <c r="D151">
        <v>7</v>
      </c>
      <c r="E151">
        <v>0</v>
      </c>
      <c r="F151">
        <v>0</v>
      </c>
      <c r="H151">
        <v>356.14632280000001</v>
      </c>
      <c r="J151">
        <v>6413359</v>
      </c>
      <c r="K151">
        <v>6847661</v>
      </c>
      <c r="L151">
        <v>5891055</v>
      </c>
      <c r="O151">
        <v>8576420</v>
      </c>
      <c r="P151">
        <v>9319371</v>
      </c>
      <c r="Q151">
        <v>8115439</v>
      </c>
      <c r="S151">
        <f t="shared" si="54"/>
        <v>1.5333333333333334</v>
      </c>
      <c r="T151">
        <f t="shared" si="55"/>
        <v>0.46666666666666667</v>
      </c>
      <c r="V151" s="4">
        <f t="shared" si="56"/>
        <v>356.1463227799</v>
      </c>
      <c r="W151">
        <f t="shared" si="57"/>
        <v>6</v>
      </c>
      <c r="X151">
        <f t="shared" si="58"/>
        <v>0.4</v>
      </c>
      <c r="Y151">
        <f t="shared" si="59"/>
        <v>0.2608695652173913</v>
      </c>
      <c r="Z151">
        <f t="shared" si="60"/>
        <v>0.8571428571428571</v>
      </c>
      <c r="AA151" t="str">
        <f t="shared" si="61"/>
        <v>CRAM</v>
      </c>
      <c r="AD151">
        <f t="shared" si="62"/>
        <v>0.11764705882352941</v>
      </c>
      <c r="AF151" t="str">
        <f t="shared" si="63"/>
        <v>----</v>
      </c>
      <c r="AG151" t="str">
        <f t="shared" si="64"/>
        <v>----</v>
      </c>
      <c r="AH151" t="str">
        <f t="shared" si="65"/>
        <v>----</v>
      </c>
      <c r="AI151" t="str">
        <f t="shared" si="66"/>
        <v>----</v>
      </c>
      <c r="AJ151" t="str">
        <f t="shared" si="67"/>
        <v>----</v>
      </c>
      <c r="AK151" t="str">
        <f t="shared" si="68"/>
        <v>Alipat+N</v>
      </c>
      <c r="AM151" s="4">
        <f t="shared" si="69"/>
        <v>356.22867637299237</v>
      </c>
      <c r="AN151" s="4">
        <f t="shared" si="53"/>
        <v>356</v>
      </c>
      <c r="AO151" s="4">
        <f t="shared" si="70"/>
        <v>0.22867637299236776</v>
      </c>
    </row>
    <row r="152" spans="1:41" x14ac:dyDescent="0.25">
      <c r="A152">
        <v>15</v>
      </c>
      <c r="B152">
        <v>23</v>
      </c>
      <c r="C152">
        <v>3</v>
      </c>
      <c r="D152">
        <v>8</v>
      </c>
      <c r="E152">
        <v>0</v>
      </c>
      <c r="F152">
        <v>0</v>
      </c>
      <c r="H152">
        <v>372.14123740000002</v>
      </c>
      <c r="J152">
        <v>3522473</v>
      </c>
      <c r="K152">
        <v>3447315</v>
      </c>
      <c r="L152">
        <v>3276990</v>
      </c>
      <c r="O152">
        <v>2928805</v>
      </c>
      <c r="P152">
        <v>2811967</v>
      </c>
      <c r="Q152">
        <v>2594588</v>
      </c>
      <c r="S152">
        <f t="shared" si="54"/>
        <v>1.5333333333333334</v>
      </c>
      <c r="T152">
        <f t="shared" si="55"/>
        <v>0.53333333333333333</v>
      </c>
      <c r="V152" s="4">
        <f t="shared" si="56"/>
        <v>372.14123737989996</v>
      </c>
      <c r="W152">
        <f t="shared" si="57"/>
        <v>6</v>
      </c>
      <c r="X152">
        <f t="shared" si="58"/>
        <v>0.4</v>
      </c>
      <c r="Y152">
        <f t="shared" si="59"/>
        <v>0.2608695652173913</v>
      </c>
      <c r="Z152">
        <f t="shared" si="60"/>
        <v>0.75</v>
      </c>
      <c r="AA152" t="str">
        <f t="shared" si="61"/>
        <v>O</v>
      </c>
      <c r="AD152">
        <f t="shared" si="62"/>
        <v>6.25E-2</v>
      </c>
      <c r="AF152" t="str">
        <f t="shared" si="63"/>
        <v>----</v>
      </c>
      <c r="AG152" t="str">
        <f t="shared" si="64"/>
        <v>----</v>
      </c>
      <c r="AH152" t="str">
        <f t="shared" si="65"/>
        <v>----</v>
      </c>
      <c r="AI152" t="str">
        <f t="shared" si="66"/>
        <v>----</v>
      </c>
      <c r="AJ152" t="str">
        <f t="shared" si="67"/>
        <v>----</v>
      </c>
      <c r="AK152" t="str">
        <f t="shared" si="68"/>
        <v>Alipat+N</v>
      </c>
      <c r="AM152" s="4">
        <f t="shared" si="69"/>
        <v>372.22728956147762</v>
      </c>
      <c r="AN152" s="4">
        <f t="shared" si="53"/>
        <v>372</v>
      </c>
      <c r="AO152" s="4">
        <f t="shared" si="70"/>
        <v>0.22728956147761892</v>
      </c>
    </row>
    <row r="153" spans="1:41" x14ac:dyDescent="0.25">
      <c r="A153">
        <v>15</v>
      </c>
      <c r="B153">
        <v>23</v>
      </c>
      <c r="C153">
        <v>3</v>
      </c>
      <c r="D153">
        <v>9</v>
      </c>
      <c r="E153">
        <v>0</v>
      </c>
      <c r="F153">
        <v>0</v>
      </c>
      <c r="H153">
        <v>388.13615199999998</v>
      </c>
      <c r="J153">
        <v>1599734</v>
      </c>
      <c r="K153">
        <v>1648002</v>
      </c>
      <c r="L153">
        <v>1942303</v>
      </c>
      <c r="O153" t="s">
        <v>14</v>
      </c>
      <c r="P153" t="s">
        <v>14</v>
      </c>
      <c r="Q153" t="s">
        <v>14</v>
      </c>
      <c r="S153">
        <f t="shared" si="54"/>
        <v>1.5333333333333334</v>
      </c>
      <c r="T153">
        <f t="shared" si="55"/>
        <v>0.6</v>
      </c>
      <c r="V153" s="4">
        <f t="shared" si="56"/>
        <v>388.13615197989998</v>
      </c>
      <c r="W153">
        <f t="shared" si="57"/>
        <v>6</v>
      </c>
      <c r="X153">
        <f t="shared" si="58"/>
        <v>0.4</v>
      </c>
      <c r="Y153">
        <f t="shared" si="59"/>
        <v>0.2608695652173913</v>
      </c>
      <c r="Z153">
        <f t="shared" si="60"/>
        <v>0.66666666666666663</v>
      </c>
      <c r="AA153" t="str">
        <f t="shared" si="61"/>
        <v>O</v>
      </c>
      <c r="AD153">
        <f t="shared" si="62"/>
        <v>0</v>
      </c>
      <c r="AF153" t="str">
        <f t="shared" si="63"/>
        <v>----</v>
      </c>
      <c r="AG153" t="str">
        <f t="shared" si="64"/>
        <v>----</v>
      </c>
      <c r="AH153" t="str">
        <f t="shared" si="65"/>
        <v>----</v>
      </c>
      <c r="AI153" t="str">
        <f t="shared" si="66"/>
        <v>----</v>
      </c>
      <c r="AJ153" t="str">
        <f t="shared" si="67"/>
        <v>SatFACarb</v>
      </c>
      <c r="AK153" t="str">
        <f t="shared" si="68"/>
        <v>----</v>
      </c>
      <c r="AM153" s="4">
        <f t="shared" si="69"/>
        <v>388.22590274996293</v>
      </c>
      <c r="AN153" s="4">
        <f t="shared" si="53"/>
        <v>388</v>
      </c>
      <c r="AO153" s="4">
        <f t="shared" si="70"/>
        <v>0.22590274996292692</v>
      </c>
    </row>
    <row r="154" spans="1:41" x14ac:dyDescent="0.25">
      <c r="A154">
        <v>15</v>
      </c>
      <c r="B154">
        <v>23</v>
      </c>
      <c r="C154">
        <v>5</v>
      </c>
      <c r="D154">
        <v>7</v>
      </c>
      <c r="E154">
        <v>0</v>
      </c>
      <c r="F154">
        <v>0</v>
      </c>
      <c r="H154">
        <v>384.1524708</v>
      </c>
      <c r="J154">
        <v>2710574</v>
      </c>
      <c r="K154">
        <v>3144199</v>
      </c>
      <c r="L154">
        <v>2926458</v>
      </c>
      <c r="O154">
        <v>4643169</v>
      </c>
      <c r="P154">
        <v>5288694</v>
      </c>
      <c r="Q154">
        <v>4601603</v>
      </c>
      <c r="S154">
        <f t="shared" si="54"/>
        <v>1.5333333333333334</v>
      </c>
      <c r="T154">
        <f t="shared" si="55"/>
        <v>0.46666666666666667</v>
      </c>
      <c r="V154" s="4">
        <f t="shared" si="56"/>
        <v>384.1524707799</v>
      </c>
      <c r="W154">
        <f t="shared" si="57"/>
        <v>7</v>
      </c>
      <c r="X154">
        <f t="shared" si="58"/>
        <v>0.46666666666666667</v>
      </c>
      <c r="Y154">
        <f t="shared" si="59"/>
        <v>0.30434782608695654</v>
      </c>
      <c r="Z154">
        <f t="shared" si="60"/>
        <v>1</v>
      </c>
      <c r="AA154" t="str">
        <f t="shared" si="61"/>
        <v>CRAM</v>
      </c>
      <c r="AD154">
        <f t="shared" si="62"/>
        <v>0.15384615384615385</v>
      </c>
      <c r="AF154" t="str">
        <f t="shared" si="63"/>
        <v>----</v>
      </c>
      <c r="AG154" t="str">
        <f t="shared" si="64"/>
        <v>----</v>
      </c>
      <c r="AH154" t="str">
        <f t="shared" si="65"/>
        <v>----</v>
      </c>
      <c r="AI154" t="str">
        <f t="shared" si="66"/>
        <v>----</v>
      </c>
      <c r="AJ154" t="str">
        <f t="shared" si="67"/>
        <v>----</v>
      </c>
      <c r="AK154" t="str">
        <f t="shared" si="68"/>
        <v>Alipat+N</v>
      </c>
      <c r="AM154" s="4">
        <f t="shared" si="69"/>
        <v>384.2413003823429</v>
      </c>
      <c r="AN154" s="4">
        <f t="shared" si="53"/>
        <v>384</v>
      </c>
      <c r="AO154" s="4">
        <f t="shared" si="70"/>
        <v>0.24130038234289941</v>
      </c>
    </row>
    <row r="155" spans="1:41" x14ac:dyDescent="0.25">
      <c r="A155">
        <v>15</v>
      </c>
      <c r="B155">
        <v>24</v>
      </c>
      <c r="C155">
        <v>0</v>
      </c>
      <c r="D155">
        <v>6</v>
      </c>
      <c r="E155">
        <v>0</v>
      </c>
      <c r="F155">
        <v>0</v>
      </c>
      <c r="H155">
        <v>299.15001119999999</v>
      </c>
      <c r="J155" t="s">
        <v>14</v>
      </c>
      <c r="K155" t="s">
        <v>14</v>
      </c>
      <c r="L155" t="s">
        <v>14</v>
      </c>
      <c r="O155">
        <v>1963760</v>
      </c>
      <c r="P155">
        <v>2075734</v>
      </c>
      <c r="Q155">
        <v>2180274</v>
      </c>
      <c r="S155">
        <f t="shared" si="54"/>
        <v>1.6</v>
      </c>
      <c r="T155">
        <f t="shared" si="55"/>
        <v>0.4</v>
      </c>
      <c r="V155" s="4">
        <f t="shared" si="56"/>
        <v>299.15001117989999</v>
      </c>
      <c r="W155">
        <f t="shared" si="57"/>
        <v>4</v>
      </c>
      <c r="X155">
        <f t="shared" si="58"/>
        <v>0.26666666666666666</v>
      </c>
      <c r="Y155">
        <f t="shared" si="59"/>
        <v>0.16666666666666666</v>
      </c>
      <c r="Z155">
        <f t="shared" si="60"/>
        <v>0.66666666666666663</v>
      </c>
      <c r="AA155" t="str">
        <f t="shared" si="61"/>
        <v>O</v>
      </c>
      <c r="AD155">
        <f t="shared" si="62"/>
        <v>8.3333333333333329E-2</v>
      </c>
      <c r="AF155" t="str">
        <f t="shared" si="63"/>
        <v>----</v>
      </c>
      <c r="AG155" t="str">
        <f t="shared" si="64"/>
        <v>----</v>
      </c>
      <c r="AH155" t="str">
        <f t="shared" si="65"/>
        <v>----</v>
      </c>
      <c r="AI155" t="str">
        <f t="shared" si="66"/>
        <v>AlipatNoN</v>
      </c>
      <c r="AJ155" t="str">
        <f t="shared" si="67"/>
        <v>----</v>
      </c>
      <c r="AK155" t="str">
        <f t="shared" si="68"/>
        <v>----</v>
      </c>
      <c r="AM155" s="4">
        <f t="shared" si="69"/>
        <v>299.2191852151729</v>
      </c>
      <c r="AN155" s="4">
        <f t="shared" si="53"/>
        <v>299</v>
      </c>
      <c r="AO155" s="4">
        <f t="shared" si="70"/>
        <v>0.21918521517289946</v>
      </c>
    </row>
    <row r="156" spans="1:41" x14ac:dyDescent="0.25">
      <c r="A156">
        <v>15</v>
      </c>
      <c r="B156">
        <v>24</v>
      </c>
      <c r="C156">
        <v>0</v>
      </c>
      <c r="D156">
        <v>7</v>
      </c>
      <c r="E156">
        <v>0</v>
      </c>
      <c r="F156">
        <v>0</v>
      </c>
      <c r="H156">
        <v>315.14492580000001</v>
      </c>
      <c r="J156">
        <v>3390224</v>
      </c>
      <c r="K156">
        <v>3347263</v>
      </c>
      <c r="L156">
        <v>2685117</v>
      </c>
      <c r="O156">
        <v>4419899</v>
      </c>
      <c r="P156">
        <v>4302027</v>
      </c>
      <c r="Q156">
        <v>3882462</v>
      </c>
      <c r="S156">
        <f t="shared" si="54"/>
        <v>1.6</v>
      </c>
      <c r="T156">
        <f t="shared" si="55"/>
        <v>0.46666666666666667</v>
      </c>
      <c r="V156" s="4">
        <f t="shared" si="56"/>
        <v>315.14492577990001</v>
      </c>
      <c r="W156">
        <f t="shared" si="57"/>
        <v>4</v>
      </c>
      <c r="X156">
        <f t="shared" si="58"/>
        <v>0.26666666666666666</v>
      </c>
      <c r="Y156">
        <f t="shared" si="59"/>
        <v>0.16666666666666666</v>
      </c>
      <c r="Z156">
        <f t="shared" si="60"/>
        <v>0.5714285714285714</v>
      </c>
      <c r="AA156" t="str">
        <f t="shared" si="61"/>
        <v>O</v>
      </c>
      <c r="AD156">
        <f t="shared" si="62"/>
        <v>4.3478260869565216E-2</v>
      </c>
      <c r="AF156" t="str">
        <f t="shared" si="63"/>
        <v>----</v>
      </c>
      <c r="AG156" t="str">
        <f t="shared" si="64"/>
        <v>----</v>
      </c>
      <c r="AH156" t="str">
        <f t="shared" si="65"/>
        <v>----</v>
      </c>
      <c r="AI156" t="str">
        <f t="shared" si="66"/>
        <v>AlipatNoN</v>
      </c>
      <c r="AJ156" t="str">
        <f t="shared" si="67"/>
        <v>----</v>
      </c>
      <c r="AK156" t="str">
        <f t="shared" si="68"/>
        <v>----</v>
      </c>
      <c r="AM156" s="4">
        <f t="shared" si="69"/>
        <v>315.21779840365821</v>
      </c>
      <c r="AN156" s="4">
        <f t="shared" si="53"/>
        <v>315</v>
      </c>
      <c r="AO156" s="4">
        <f t="shared" si="70"/>
        <v>0.21779840365820746</v>
      </c>
    </row>
    <row r="157" spans="1:41" x14ac:dyDescent="0.25">
      <c r="A157">
        <v>15</v>
      </c>
      <c r="B157">
        <v>24</v>
      </c>
      <c r="C157">
        <v>0</v>
      </c>
      <c r="D157">
        <v>7</v>
      </c>
      <c r="E157">
        <v>1</v>
      </c>
      <c r="F157">
        <v>0</v>
      </c>
      <c r="H157">
        <v>347.11699650000003</v>
      </c>
      <c r="J157" t="s">
        <v>14</v>
      </c>
      <c r="K157" t="s">
        <v>14</v>
      </c>
      <c r="L157" t="s">
        <v>14</v>
      </c>
      <c r="O157">
        <v>3067672</v>
      </c>
      <c r="P157">
        <v>7011794</v>
      </c>
      <c r="Q157">
        <v>1529540</v>
      </c>
      <c r="S157">
        <f t="shared" si="54"/>
        <v>1.6</v>
      </c>
      <c r="T157">
        <f t="shared" si="55"/>
        <v>0.46666666666666667</v>
      </c>
      <c r="V157" s="4">
        <f t="shared" si="56"/>
        <v>347.11699647990002</v>
      </c>
      <c r="W157">
        <f t="shared" si="57"/>
        <v>4</v>
      </c>
      <c r="X157">
        <f t="shared" si="58"/>
        <v>0.26666666666666666</v>
      </c>
      <c r="Y157">
        <f t="shared" si="59"/>
        <v>0.16666666666666666</v>
      </c>
      <c r="Z157">
        <f t="shared" si="60"/>
        <v>0.5714285714285714</v>
      </c>
      <c r="AA157" t="str">
        <f t="shared" si="61"/>
        <v>O</v>
      </c>
      <c r="AD157">
        <f t="shared" si="62"/>
        <v>-4.7619047619047616E-2</v>
      </c>
      <c r="AF157" t="str">
        <f t="shared" si="63"/>
        <v>----</v>
      </c>
      <c r="AG157" t="str">
        <f t="shared" si="64"/>
        <v>----</v>
      </c>
      <c r="AH157" t="str">
        <f t="shared" si="65"/>
        <v>----</v>
      </c>
      <c r="AI157" t="str">
        <f t="shared" si="66"/>
        <v>AlipatNoN</v>
      </c>
      <c r="AJ157" t="str">
        <f t="shared" si="67"/>
        <v>----</v>
      </c>
      <c r="AK157" t="str">
        <f t="shared" si="68"/>
        <v>----</v>
      </c>
      <c r="AM157" s="4">
        <f t="shared" si="69"/>
        <v>347.19726217423715</v>
      </c>
      <c r="AN157" s="4">
        <f t="shared" si="53"/>
        <v>347</v>
      </c>
      <c r="AO157" s="4">
        <f t="shared" si="70"/>
        <v>0.19726217423715298</v>
      </c>
    </row>
    <row r="158" spans="1:41" x14ac:dyDescent="0.25">
      <c r="A158">
        <v>15</v>
      </c>
      <c r="B158">
        <v>24</v>
      </c>
      <c r="C158">
        <v>0</v>
      </c>
      <c r="D158">
        <v>8</v>
      </c>
      <c r="E158">
        <v>0</v>
      </c>
      <c r="F158">
        <v>0</v>
      </c>
      <c r="H158">
        <v>331.13984040000003</v>
      </c>
      <c r="J158">
        <v>3323882</v>
      </c>
      <c r="K158">
        <v>3348179</v>
      </c>
      <c r="L158">
        <v>3232277</v>
      </c>
      <c r="O158">
        <v>4141727</v>
      </c>
      <c r="P158">
        <v>3905217</v>
      </c>
      <c r="Q158">
        <v>3667677</v>
      </c>
      <c r="S158">
        <f t="shared" si="54"/>
        <v>1.6</v>
      </c>
      <c r="T158">
        <f t="shared" si="55"/>
        <v>0.53333333333333333</v>
      </c>
      <c r="V158" s="4">
        <f t="shared" si="56"/>
        <v>331.13984037990002</v>
      </c>
      <c r="W158">
        <f t="shared" si="57"/>
        <v>4</v>
      </c>
      <c r="X158">
        <f t="shared" si="58"/>
        <v>0.26666666666666666</v>
      </c>
      <c r="Y158">
        <f t="shared" si="59"/>
        <v>0.16666666666666666</v>
      </c>
      <c r="Z158">
        <f t="shared" si="60"/>
        <v>0.5</v>
      </c>
      <c r="AA158" t="str">
        <f t="shared" si="61"/>
        <v>O</v>
      </c>
      <c r="AD158">
        <f t="shared" si="62"/>
        <v>0</v>
      </c>
      <c r="AF158" t="str">
        <f t="shared" si="63"/>
        <v>----</v>
      </c>
      <c r="AG158" t="str">
        <f t="shared" si="64"/>
        <v>----</v>
      </c>
      <c r="AH158" t="str">
        <f t="shared" si="65"/>
        <v>----</v>
      </c>
      <c r="AI158" t="str">
        <f t="shared" si="66"/>
        <v>AlipatNoN</v>
      </c>
      <c r="AJ158" t="str">
        <f t="shared" si="67"/>
        <v>----</v>
      </c>
      <c r="AK158" t="str">
        <f t="shared" si="68"/>
        <v>----</v>
      </c>
      <c r="AM158" s="4">
        <f t="shared" si="69"/>
        <v>331.21641159214352</v>
      </c>
      <c r="AN158" s="4">
        <f t="shared" si="53"/>
        <v>331</v>
      </c>
      <c r="AO158" s="4">
        <f t="shared" si="70"/>
        <v>0.21641159214351546</v>
      </c>
    </row>
    <row r="159" spans="1:41" x14ac:dyDescent="0.25">
      <c r="A159">
        <v>15</v>
      </c>
      <c r="B159">
        <v>24</v>
      </c>
      <c r="C159">
        <v>0</v>
      </c>
      <c r="D159">
        <v>8</v>
      </c>
      <c r="E159">
        <v>1</v>
      </c>
      <c r="F159">
        <v>0</v>
      </c>
      <c r="H159">
        <v>363.11191109999999</v>
      </c>
      <c r="J159" t="s">
        <v>14</v>
      </c>
      <c r="K159" t="s">
        <v>14</v>
      </c>
      <c r="L159" t="s">
        <v>14</v>
      </c>
      <c r="O159">
        <v>1626115</v>
      </c>
      <c r="P159">
        <v>1775066</v>
      </c>
      <c r="Q159">
        <v>1641722</v>
      </c>
      <c r="S159">
        <f t="shared" si="54"/>
        <v>1.6</v>
      </c>
      <c r="T159">
        <f t="shared" si="55"/>
        <v>0.53333333333333333</v>
      </c>
      <c r="V159" s="4">
        <f t="shared" si="56"/>
        <v>363.11191107990004</v>
      </c>
      <c r="W159">
        <f t="shared" si="57"/>
        <v>4</v>
      </c>
      <c r="X159">
        <f t="shared" si="58"/>
        <v>0.26666666666666666</v>
      </c>
      <c r="Y159">
        <f t="shared" si="59"/>
        <v>0.16666666666666666</v>
      </c>
      <c r="Z159">
        <f t="shared" si="60"/>
        <v>0.5</v>
      </c>
      <c r="AA159" t="str">
        <f t="shared" si="61"/>
        <v>O</v>
      </c>
      <c r="AD159">
        <f t="shared" si="62"/>
        <v>-0.1</v>
      </c>
      <c r="AF159" t="str">
        <f t="shared" si="63"/>
        <v>----</v>
      </c>
      <c r="AG159" t="str">
        <f t="shared" si="64"/>
        <v>----</v>
      </c>
      <c r="AH159" t="str">
        <f t="shared" si="65"/>
        <v>----</v>
      </c>
      <c r="AI159" t="str">
        <f t="shared" si="66"/>
        <v>AlipatNoN</v>
      </c>
      <c r="AJ159" t="str">
        <f t="shared" si="67"/>
        <v>----</v>
      </c>
      <c r="AK159" t="str">
        <f t="shared" si="68"/>
        <v>----</v>
      </c>
      <c r="AM159" s="4">
        <f t="shared" si="69"/>
        <v>363.19587536272246</v>
      </c>
      <c r="AN159" s="4">
        <f t="shared" si="53"/>
        <v>363</v>
      </c>
      <c r="AO159" s="4">
        <f t="shared" si="70"/>
        <v>0.19587536272246098</v>
      </c>
    </row>
    <row r="160" spans="1:41" x14ac:dyDescent="0.25">
      <c r="A160">
        <v>15</v>
      </c>
      <c r="B160">
        <v>24</v>
      </c>
      <c r="C160">
        <v>0</v>
      </c>
      <c r="D160">
        <v>9</v>
      </c>
      <c r="E160">
        <v>0</v>
      </c>
      <c r="F160">
        <v>0</v>
      </c>
      <c r="H160">
        <v>347.13475499999998</v>
      </c>
      <c r="J160">
        <v>2335026</v>
      </c>
      <c r="K160">
        <v>2645823</v>
      </c>
      <c r="L160">
        <v>2639794</v>
      </c>
      <c r="O160">
        <v>2442014</v>
      </c>
      <c r="P160">
        <v>2565079</v>
      </c>
      <c r="Q160">
        <v>2304713</v>
      </c>
      <c r="S160">
        <f t="shared" si="54"/>
        <v>1.6</v>
      </c>
      <c r="T160">
        <f t="shared" si="55"/>
        <v>0.6</v>
      </c>
      <c r="V160" s="4">
        <f t="shared" si="56"/>
        <v>347.13475497990004</v>
      </c>
      <c r="W160">
        <f t="shared" si="57"/>
        <v>4</v>
      </c>
      <c r="X160">
        <f t="shared" si="58"/>
        <v>0.26666666666666666</v>
      </c>
      <c r="Y160">
        <f t="shared" si="59"/>
        <v>0.16666666666666666</v>
      </c>
      <c r="Z160">
        <f t="shared" si="60"/>
        <v>0.44444444444444442</v>
      </c>
      <c r="AA160" t="str">
        <f t="shared" si="61"/>
        <v>O</v>
      </c>
      <c r="AD160">
        <f t="shared" si="62"/>
        <v>-4.7619047619047616E-2</v>
      </c>
      <c r="AF160" t="str">
        <f t="shared" si="63"/>
        <v>----</v>
      </c>
      <c r="AG160" t="str">
        <f t="shared" si="64"/>
        <v>----</v>
      </c>
      <c r="AH160" t="str">
        <f t="shared" si="65"/>
        <v>----</v>
      </c>
      <c r="AI160" t="str">
        <f t="shared" si="66"/>
        <v>----</v>
      </c>
      <c r="AJ160" t="str">
        <f t="shared" si="67"/>
        <v>SatFACarb</v>
      </c>
      <c r="AK160" t="str">
        <f t="shared" si="68"/>
        <v>----</v>
      </c>
      <c r="AM160" s="4">
        <f t="shared" si="69"/>
        <v>347.21502478062882</v>
      </c>
      <c r="AN160" s="4">
        <f t="shared" si="53"/>
        <v>347</v>
      </c>
      <c r="AO160" s="4">
        <f t="shared" si="70"/>
        <v>0.21502478062882346</v>
      </c>
    </row>
    <row r="161" spans="1:41" x14ac:dyDescent="0.25">
      <c r="A161">
        <v>15</v>
      </c>
      <c r="B161">
        <v>24</v>
      </c>
      <c r="C161">
        <v>0</v>
      </c>
      <c r="D161">
        <v>9</v>
      </c>
      <c r="E161">
        <v>1</v>
      </c>
      <c r="F161">
        <v>0</v>
      </c>
      <c r="H161">
        <v>379.1068257</v>
      </c>
      <c r="J161" t="s">
        <v>14</v>
      </c>
      <c r="K161" t="s">
        <v>14</v>
      </c>
      <c r="L161" t="s">
        <v>14</v>
      </c>
      <c r="O161">
        <v>1741903</v>
      </c>
      <c r="P161">
        <v>3363291</v>
      </c>
      <c r="Q161">
        <v>1936977</v>
      </c>
      <c r="S161">
        <f t="shared" si="54"/>
        <v>1.6</v>
      </c>
      <c r="T161">
        <f t="shared" si="55"/>
        <v>0.6</v>
      </c>
      <c r="V161" s="4">
        <f t="shared" si="56"/>
        <v>379.10682567990006</v>
      </c>
      <c r="W161">
        <f t="shared" si="57"/>
        <v>4</v>
      </c>
      <c r="X161">
        <f t="shared" si="58"/>
        <v>0.26666666666666666</v>
      </c>
      <c r="Y161">
        <f t="shared" si="59"/>
        <v>0.16666666666666666</v>
      </c>
      <c r="Z161">
        <f t="shared" si="60"/>
        <v>0.44444444444444442</v>
      </c>
      <c r="AA161" t="str">
        <f t="shared" si="61"/>
        <v>O</v>
      </c>
      <c r="AD161">
        <f t="shared" si="62"/>
        <v>-0.15789473684210525</v>
      </c>
      <c r="AF161" t="str">
        <f t="shared" si="63"/>
        <v>----</v>
      </c>
      <c r="AG161" t="str">
        <f t="shared" si="64"/>
        <v>----</v>
      </c>
      <c r="AH161" t="str">
        <f t="shared" si="65"/>
        <v>----</v>
      </c>
      <c r="AI161" t="str">
        <f t="shared" si="66"/>
        <v>----</v>
      </c>
      <c r="AJ161" t="str">
        <f t="shared" si="67"/>
        <v>SatFACarb</v>
      </c>
      <c r="AK161" t="str">
        <f t="shared" si="68"/>
        <v>----</v>
      </c>
      <c r="AM161" s="4">
        <f t="shared" si="69"/>
        <v>379.19448855120777</v>
      </c>
      <c r="AN161" s="4">
        <f t="shared" si="53"/>
        <v>379</v>
      </c>
      <c r="AO161" s="4">
        <f t="shared" si="70"/>
        <v>0.19448855120776898</v>
      </c>
    </row>
    <row r="162" spans="1:41" x14ac:dyDescent="0.25">
      <c r="A162">
        <v>15</v>
      </c>
      <c r="B162">
        <v>24</v>
      </c>
      <c r="C162">
        <v>0</v>
      </c>
      <c r="D162">
        <v>10</v>
      </c>
      <c r="E162">
        <v>0</v>
      </c>
      <c r="F162">
        <v>0</v>
      </c>
      <c r="H162">
        <v>363.1296696</v>
      </c>
      <c r="J162">
        <v>2074195</v>
      </c>
      <c r="K162">
        <v>2281550</v>
      </c>
      <c r="L162">
        <v>2092339</v>
      </c>
      <c r="O162">
        <v>1814025</v>
      </c>
      <c r="P162">
        <v>1933535</v>
      </c>
      <c r="Q162">
        <v>2122495</v>
      </c>
      <c r="S162">
        <f t="shared" si="54"/>
        <v>1.6</v>
      </c>
      <c r="T162">
        <f t="shared" si="55"/>
        <v>0.66666666666666663</v>
      </c>
      <c r="V162" s="4">
        <f t="shared" si="56"/>
        <v>363.1296695799</v>
      </c>
      <c r="W162">
        <f t="shared" si="57"/>
        <v>4</v>
      </c>
      <c r="X162">
        <f t="shared" si="58"/>
        <v>0.26666666666666666</v>
      </c>
      <c r="Y162">
        <f t="shared" si="59"/>
        <v>0.16666666666666666</v>
      </c>
      <c r="Z162">
        <f t="shared" si="60"/>
        <v>0.4</v>
      </c>
      <c r="AA162" t="str">
        <f t="shared" si="61"/>
        <v>O</v>
      </c>
      <c r="AD162">
        <f t="shared" si="62"/>
        <v>-0.1</v>
      </c>
      <c r="AF162" t="str">
        <f t="shared" si="63"/>
        <v>----</v>
      </c>
      <c r="AG162" t="str">
        <f t="shared" si="64"/>
        <v>----</v>
      </c>
      <c r="AH162" t="str">
        <f t="shared" si="65"/>
        <v>----</v>
      </c>
      <c r="AI162" t="str">
        <f t="shared" si="66"/>
        <v>----</v>
      </c>
      <c r="AJ162" t="str">
        <f t="shared" si="67"/>
        <v>SatFACarb</v>
      </c>
      <c r="AK162" t="str">
        <f t="shared" si="68"/>
        <v>----</v>
      </c>
      <c r="AM162" s="4">
        <f t="shared" si="69"/>
        <v>363.21363796911407</v>
      </c>
      <c r="AN162" s="4">
        <f t="shared" si="53"/>
        <v>363</v>
      </c>
      <c r="AO162" s="4">
        <f t="shared" si="70"/>
        <v>0.21363796911407462</v>
      </c>
    </row>
    <row r="163" spans="1:41" x14ac:dyDescent="0.25">
      <c r="A163">
        <v>15</v>
      </c>
      <c r="B163">
        <v>24</v>
      </c>
      <c r="C163">
        <v>0</v>
      </c>
      <c r="D163">
        <v>11</v>
      </c>
      <c r="E163">
        <v>0</v>
      </c>
      <c r="F163">
        <v>0</v>
      </c>
      <c r="H163">
        <v>379.12458420000002</v>
      </c>
      <c r="J163">
        <v>2167186</v>
      </c>
      <c r="K163">
        <v>2361152</v>
      </c>
      <c r="L163">
        <v>2083947</v>
      </c>
      <c r="O163">
        <v>2290771</v>
      </c>
      <c r="P163">
        <v>2836960</v>
      </c>
      <c r="Q163">
        <v>1947734</v>
      </c>
      <c r="S163">
        <f t="shared" si="54"/>
        <v>1.6</v>
      </c>
      <c r="T163">
        <f t="shared" si="55"/>
        <v>0.73333333333333328</v>
      </c>
      <c r="V163" s="4">
        <f t="shared" si="56"/>
        <v>379.12458417990001</v>
      </c>
      <c r="W163">
        <f t="shared" si="57"/>
        <v>4</v>
      </c>
      <c r="X163">
        <f t="shared" si="58"/>
        <v>0.26666666666666666</v>
      </c>
      <c r="Y163">
        <f t="shared" si="59"/>
        <v>0.16666666666666666</v>
      </c>
      <c r="Z163">
        <f t="shared" si="60"/>
        <v>0.36363636363636365</v>
      </c>
      <c r="AA163" t="str">
        <f t="shared" si="61"/>
        <v>O</v>
      </c>
      <c r="AD163">
        <f t="shared" si="62"/>
        <v>-0.15789473684210525</v>
      </c>
      <c r="AF163" t="str">
        <f t="shared" si="63"/>
        <v>----</v>
      </c>
      <c r="AG163" t="str">
        <f t="shared" si="64"/>
        <v>----</v>
      </c>
      <c r="AH163" t="str">
        <f t="shared" si="65"/>
        <v>----</v>
      </c>
      <c r="AI163" t="str">
        <f t="shared" si="66"/>
        <v>----</v>
      </c>
      <c r="AJ163" t="str">
        <f t="shared" si="67"/>
        <v>SatFACarb</v>
      </c>
      <c r="AK163" t="str">
        <f t="shared" si="68"/>
        <v>----</v>
      </c>
      <c r="AM163" s="4">
        <f t="shared" si="69"/>
        <v>379.21225115759938</v>
      </c>
      <c r="AN163" s="4">
        <f t="shared" si="53"/>
        <v>379</v>
      </c>
      <c r="AO163" s="4">
        <f t="shared" si="70"/>
        <v>0.21225115759938262</v>
      </c>
    </row>
    <row r="164" spans="1:41" x14ac:dyDescent="0.25">
      <c r="A164">
        <v>15</v>
      </c>
      <c r="B164">
        <v>24</v>
      </c>
      <c r="C164">
        <v>0</v>
      </c>
      <c r="D164">
        <v>12</v>
      </c>
      <c r="E164">
        <v>0</v>
      </c>
      <c r="F164">
        <v>0</v>
      </c>
      <c r="H164">
        <v>395.11949879999997</v>
      </c>
      <c r="J164">
        <v>15878167</v>
      </c>
      <c r="K164">
        <v>17398474</v>
      </c>
      <c r="L164">
        <v>16699530</v>
      </c>
      <c r="O164">
        <v>23273069</v>
      </c>
      <c r="P164">
        <v>23518281</v>
      </c>
      <c r="Q164">
        <v>22145812</v>
      </c>
      <c r="S164">
        <f t="shared" si="54"/>
        <v>1.6</v>
      </c>
      <c r="T164">
        <f t="shared" si="55"/>
        <v>0.8</v>
      </c>
      <c r="V164" s="4">
        <f t="shared" si="56"/>
        <v>395.11949877989997</v>
      </c>
      <c r="W164">
        <f t="shared" si="57"/>
        <v>4</v>
      </c>
      <c r="X164">
        <f t="shared" si="58"/>
        <v>0.26666666666666666</v>
      </c>
      <c r="Y164">
        <f t="shared" si="59"/>
        <v>0.16666666666666666</v>
      </c>
      <c r="Z164">
        <f t="shared" si="60"/>
        <v>0.33333333333333331</v>
      </c>
      <c r="AA164" t="str">
        <f t="shared" si="61"/>
        <v>O</v>
      </c>
      <c r="AD164">
        <f t="shared" si="62"/>
        <v>-0.22222222222222221</v>
      </c>
      <c r="AF164" t="str">
        <f t="shared" si="63"/>
        <v>----</v>
      </c>
      <c r="AG164" t="str">
        <f t="shared" si="64"/>
        <v>----</v>
      </c>
      <c r="AH164" t="str">
        <f t="shared" si="65"/>
        <v>----</v>
      </c>
      <c r="AI164" t="str">
        <f t="shared" si="66"/>
        <v>----</v>
      </c>
      <c r="AJ164" t="str">
        <f t="shared" si="67"/>
        <v>SatFACarb</v>
      </c>
      <c r="AK164" t="str">
        <f t="shared" si="68"/>
        <v>----</v>
      </c>
      <c r="AM164" s="4">
        <f t="shared" si="69"/>
        <v>395.21086434608463</v>
      </c>
      <c r="AN164" s="4">
        <f t="shared" si="53"/>
        <v>395</v>
      </c>
      <c r="AO164" s="4">
        <f t="shared" si="70"/>
        <v>0.21086434608463378</v>
      </c>
    </row>
    <row r="165" spans="1:41" x14ac:dyDescent="0.25">
      <c r="A165">
        <v>15</v>
      </c>
      <c r="B165">
        <v>24</v>
      </c>
      <c r="C165">
        <v>0</v>
      </c>
      <c r="D165">
        <v>13</v>
      </c>
      <c r="E165">
        <v>0</v>
      </c>
      <c r="F165">
        <v>0</v>
      </c>
      <c r="H165">
        <v>411.11441339999999</v>
      </c>
      <c r="J165">
        <v>4948035</v>
      </c>
      <c r="K165">
        <v>4608452</v>
      </c>
      <c r="L165">
        <v>4520685</v>
      </c>
      <c r="O165">
        <v>3821802</v>
      </c>
      <c r="P165">
        <v>4151212</v>
      </c>
      <c r="Q165">
        <v>3034541</v>
      </c>
      <c r="S165">
        <f t="shared" si="54"/>
        <v>1.6</v>
      </c>
      <c r="T165">
        <f t="shared" si="55"/>
        <v>0.8666666666666667</v>
      </c>
      <c r="V165" s="4">
        <f t="shared" si="56"/>
        <v>411.11441337989999</v>
      </c>
      <c r="W165">
        <f t="shared" si="57"/>
        <v>4</v>
      </c>
      <c r="X165">
        <f t="shared" si="58"/>
        <v>0.26666666666666666</v>
      </c>
      <c r="Y165">
        <f t="shared" si="59"/>
        <v>0.16666666666666666</v>
      </c>
      <c r="Z165">
        <f t="shared" si="60"/>
        <v>0.30769230769230771</v>
      </c>
      <c r="AA165" t="str">
        <f t="shared" si="61"/>
        <v>O</v>
      </c>
      <c r="AD165">
        <f t="shared" si="62"/>
        <v>-0.29411764705882354</v>
      </c>
      <c r="AF165" t="str">
        <f t="shared" si="63"/>
        <v>----</v>
      </c>
      <c r="AG165" t="str">
        <f t="shared" si="64"/>
        <v>----</v>
      </c>
      <c r="AH165" t="str">
        <f t="shared" si="65"/>
        <v>----</v>
      </c>
      <c r="AI165" t="str">
        <f t="shared" si="66"/>
        <v>----</v>
      </c>
      <c r="AJ165" t="str">
        <f t="shared" si="67"/>
        <v>SatFACarb</v>
      </c>
      <c r="AK165" t="str">
        <f t="shared" si="68"/>
        <v>----</v>
      </c>
      <c r="AM165" s="4">
        <f t="shared" si="69"/>
        <v>411.20947753456994</v>
      </c>
      <c r="AN165" s="4">
        <f t="shared" si="53"/>
        <v>411</v>
      </c>
      <c r="AO165" s="4">
        <f t="shared" si="70"/>
        <v>0.20947753456994178</v>
      </c>
    </row>
    <row r="166" spans="1:41" x14ac:dyDescent="0.25">
      <c r="A166">
        <v>15</v>
      </c>
      <c r="B166">
        <v>24</v>
      </c>
      <c r="C166">
        <v>0</v>
      </c>
      <c r="D166">
        <v>14</v>
      </c>
      <c r="E166">
        <v>0</v>
      </c>
      <c r="F166">
        <v>0</v>
      </c>
      <c r="H166">
        <v>427.109328</v>
      </c>
      <c r="J166">
        <v>3301345</v>
      </c>
      <c r="K166">
        <v>4135454</v>
      </c>
      <c r="L166">
        <v>3305862</v>
      </c>
      <c r="O166">
        <v>2018811</v>
      </c>
      <c r="P166">
        <v>1563143</v>
      </c>
      <c r="Q166">
        <v>1607816</v>
      </c>
      <c r="S166">
        <f t="shared" si="54"/>
        <v>1.6</v>
      </c>
      <c r="T166">
        <f t="shared" si="55"/>
        <v>0.93333333333333335</v>
      </c>
      <c r="V166" s="4">
        <f t="shared" si="56"/>
        <v>427.1093279799</v>
      </c>
      <c r="W166">
        <f t="shared" si="57"/>
        <v>4</v>
      </c>
      <c r="X166">
        <f t="shared" si="58"/>
        <v>0.26666666666666666</v>
      </c>
      <c r="Y166">
        <f t="shared" si="59"/>
        <v>0.16666666666666666</v>
      </c>
      <c r="Z166">
        <f t="shared" si="60"/>
        <v>0.2857142857142857</v>
      </c>
      <c r="AA166" t="str">
        <f t="shared" si="61"/>
        <v>O</v>
      </c>
      <c r="AD166">
        <f t="shared" si="62"/>
        <v>-0.375</v>
      </c>
      <c r="AF166" t="str">
        <f t="shared" si="63"/>
        <v>----</v>
      </c>
      <c r="AG166" t="str">
        <f t="shared" si="64"/>
        <v>----</v>
      </c>
      <c r="AH166" t="str">
        <f t="shared" si="65"/>
        <v>----</v>
      </c>
      <c r="AI166" t="str">
        <f t="shared" si="66"/>
        <v>----</v>
      </c>
      <c r="AJ166" t="str">
        <f t="shared" si="67"/>
        <v>SatFACarb</v>
      </c>
      <c r="AK166" t="str">
        <f t="shared" si="68"/>
        <v>----</v>
      </c>
      <c r="AM166" s="4">
        <f t="shared" si="69"/>
        <v>427.20809072305531</v>
      </c>
      <c r="AN166" s="4">
        <f t="shared" si="53"/>
        <v>427</v>
      </c>
      <c r="AO166" s="4">
        <f t="shared" si="70"/>
        <v>0.20809072305530663</v>
      </c>
    </row>
    <row r="167" spans="1:41" x14ac:dyDescent="0.25">
      <c r="A167">
        <v>15</v>
      </c>
      <c r="B167">
        <v>24</v>
      </c>
      <c r="C167">
        <v>2</v>
      </c>
      <c r="D167">
        <v>7</v>
      </c>
      <c r="E167">
        <v>0</v>
      </c>
      <c r="F167">
        <v>0</v>
      </c>
      <c r="H167">
        <v>343.15107380000001</v>
      </c>
      <c r="J167">
        <v>1926535</v>
      </c>
      <c r="K167">
        <v>1884508</v>
      </c>
      <c r="L167">
        <v>2402170</v>
      </c>
      <c r="O167">
        <v>2945208</v>
      </c>
      <c r="P167">
        <v>2881986</v>
      </c>
      <c r="Q167">
        <v>2238602</v>
      </c>
      <c r="S167">
        <f t="shared" si="54"/>
        <v>1.6</v>
      </c>
      <c r="T167">
        <f t="shared" si="55"/>
        <v>0.46666666666666667</v>
      </c>
      <c r="V167" s="4">
        <f t="shared" si="56"/>
        <v>343.1510737799</v>
      </c>
      <c r="W167">
        <f t="shared" si="57"/>
        <v>5</v>
      </c>
      <c r="X167">
        <f t="shared" si="58"/>
        <v>0.33333333333333331</v>
      </c>
      <c r="Y167">
        <f t="shared" si="59"/>
        <v>0.20833333333333334</v>
      </c>
      <c r="Z167">
        <f t="shared" si="60"/>
        <v>0.7142857142857143</v>
      </c>
      <c r="AA167" t="str">
        <f t="shared" si="61"/>
        <v>O</v>
      </c>
      <c r="AD167">
        <f t="shared" si="62"/>
        <v>5.2631578947368418E-2</v>
      </c>
      <c r="AF167" t="str">
        <f t="shared" si="63"/>
        <v>----</v>
      </c>
      <c r="AG167" t="str">
        <f t="shared" si="64"/>
        <v>----</v>
      </c>
      <c r="AH167" t="str">
        <f t="shared" si="65"/>
        <v>----</v>
      </c>
      <c r="AI167" t="str">
        <f t="shared" si="66"/>
        <v>----</v>
      </c>
      <c r="AJ167" t="str">
        <f t="shared" si="67"/>
        <v>----</v>
      </c>
      <c r="AK167" t="str">
        <f t="shared" si="68"/>
        <v>Alipat+N</v>
      </c>
      <c r="AM167" s="4">
        <f t="shared" si="69"/>
        <v>343.23042241300868</v>
      </c>
      <c r="AN167" s="4">
        <f t="shared" si="53"/>
        <v>343</v>
      </c>
      <c r="AO167" s="4">
        <f t="shared" si="70"/>
        <v>0.23042241300868227</v>
      </c>
    </row>
    <row r="168" spans="1:41" x14ac:dyDescent="0.25">
      <c r="A168">
        <v>15</v>
      </c>
      <c r="B168">
        <v>24</v>
      </c>
      <c r="C168">
        <v>4</v>
      </c>
      <c r="D168">
        <v>6</v>
      </c>
      <c r="E168">
        <v>0</v>
      </c>
      <c r="F168">
        <v>0</v>
      </c>
      <c r="H168">
        <v>355.16230719999999</v>
      </c>
      <c r="J168">
        <v>3001548</v>
      </c>
      <c r="K168">
        <v>3232670</v>
      </c>
      <c r="L168">
        <v>2625224</v>
      </c>
      <c r="O168">
        <v>4875383</v>
      </c>
      <c r="P168">
        <v>5825196</v>
      </c>
      <c r="Q168">
        <v>4425677</v>
      </c>
      <c r="S168">
        <f t="shared" si="54"/>
        <v>1.6</v>
      </c>
      <c r="T168">
        <f t="shared" si="55"/>
        <v>0.4</v>
      </c>
      <c r="V168" s="4">
        <f t="shared" si="56"/>
        <v>355.16230717989998</v>
      </c>
      <c r="W168">
        <f t="shared" si="57"/>
        <v>6</v>
      </c>
      <c r="X168">
        <f t="shared" si="58"/>
        <v>0.4</v>
      </c>
      <c r="Y168">
        <f t="shared" si="59"/>
        <v>0.25</v>
      </c>
      <c r="Z168">
        <f t="shared" si="60"/>
        <v>1</v>
      </c>
      <c r="AA168" t="str">
        <f t="shared" si="61"/>
        <v>CRAM</v>
      </c>
      <c r="AD168">
        <f t="shared" si="62"/>
        <v>0.125</v>
      </c>
      <c r="AF168" t="str">
        <f t="shared" si="63"/>
        <v>----</v>
      </c>
      <c r="AG168" t="str">
        <f t="shared" si="64"/>
        <v>----</v>
      </c>
      <c r="AH168" t="str">
        <f t="shared" si="65"/>
        <v>----</v>
      </c>
      <c r="AI168" t="str">
        <f t="shared" si="66"/>
        <v>----</v>
      </c>
      <c r="AJ168" t="str">
        <f t="shared" si="67"/>
        <v>----</v>
      </c>
      <c r="AK168" t="str">
        <f t="shared" si="68"/>
        <v>Alipat+N</v>
      </c>
      <c r="AM168" s="4">
        <f t="shared" si="69"/>
        <v>355.24443323387391</v>
      </c>
      <c r="AN168" s="4">
        <f t="shared" si="53"/>
        <v>355</v>
      </c>
      <c r="AO168" s="4">
        <f t="shared" si="70"/>
        <v>0.24443323387390592</v>
      </c>
    </row>
    <row r="169" spans="1:41" x14ac:dyDescent="0.25">
      <c r="A169">
        <v>15</v>
      </c>
      <c r="B169">
        <v>24</v>
      </c>
      <c r="C169">
        <v>4</v>
      </c>
      <c r="D169">
        <v>7</v>
      </c>
      <c r="E169">
        <v>0</v>
      </c>
      <c r="F169">
        <v>0</v>
      </c>
      <c r="H169">
        <v>371.1572218</v>
      </c>
      <c r="J169">
        <v>3283000</v>
      </c>
      <c r="K169">
        <v>3431175</v>
      </c>
      <c r="L169">
        <v>3468702</v>
      </c>
      <c r="O169">
        <v>3923844</v>
      </c>
      <c r="P169">
        <v>4594978</v>
      </c>
      <c r="Q169">
        <v>3854858</v>
      </c>
      <c r="S169">
        <f t="shared" si="54"/>
        <v>1.6</v>
      </c>
      <c r="T169">
        <f t="shared" si="55"/>
        <v>0.46666666666666667</v>
      </c>
      <c r="V169" s="4">
        <f t="shared" si="56"/>
        <v>371.1572217799</v>
      </c>
      <c r="W169">
        <f t="shared" si="57"/>
        <v>6</v>
      </c>
      <c r="X169">
        <f t="shared" si="58"/>
        <v>0.4</v>
      </c>
      <c r="Y169">
        <f t="shared" si="59"/>
        <v>0.25</v>
      </c>
      <c r="Z169">
        <f t="shared" si="60"/>
        <v>0.8571428571428571</v>
      </c>
      <c r="AA169" t="str">
        <f t="shared" si="61"/>
        <v>CRAM</v>
      </c>
      <c r="AD169">
        <f t="shared" si="62"/>
        <v>6.6666666666666666E-2</v>
      </c>
      <c r="AF169" t="str">
        <f t="shared" si="63"/>
        <v>----</v>
      </c>
      <c r="AG169" t="str">
        <f t="shared" si="64"/>
        <v>----</v>
      </c>
      <c r="AH169" t="str">
        <f t="shared" si="65"/>
        <v>----</v>
      </c>
      <c r="AI169" t="str">
        <f t="shared" si="66"/>
        <v>----</v>
      </c>
      <c r="AJ169" t="str">
        <f t="shared" si="67"/>
        <v>----</v>
      </c>
      <c r="AK169" t="str">
        <f t="shared" si="68"/>
        <v>Alipat+N</v>
      </c>
      <c r="AM169" s="4">
        <f t="shared" si="69"/>
        <v>371.24304642235921</v>
      </c>
      <c r="AN169" s="4">
        <f t="shared" si="53"/>
        <v>371</v>
      </c>
      <c r="AO169" s="4">
        <f t="shared" si="70"/>
        <v>0.24304642235921392</v>
      </c>
    </row>
    <row r="170" spans="1:41" x14ac:dyDescent="0.25">
      <c r="A170">
        <v>15</v>
      </c>
      <c r="B170">
        <v>24</v>
      </c>
      <c r="C170">
        <v>4</v>
      </c>
      <c r="D170">
        <v>8</v>
      </c>
      <c r="E170">
        <v>0</v>
      </c>
      <c r="F170">
        <v>0</v>
      </c>
      <c r="H170">
        <v>387.15213640000002</v>
      </c>
      <c r="J170" t="s">
        <v>14</v>
      </c>
      <c r="K170" t="s">
        <v>14</v>
      </c>
      <c r="L170" t="s">
        <v>14</v>
      </c>
      <c r="O170">
        <v>2437670</v>
      </c>
      <c r="P170">
        <v>2430920</v>
      </c>
      <c r="Q170">
        <v>2471818</v>
      </c>
      <c r="S170">
        <f t="shared" si="54"/>
        <v>1.6</v>
      </c>
      <c r="T170">
        <f t="shared" si="55"/>
        <v>0.53333333333333333</v>
      </c>
      <c r="V170" s="4">
        <f t="shared" si="56"/>
        <v>387.15213637990001</v>
      </c>
      <c r="W170">
        <f t="shared" si="57"/>
        <v>6</v>
      </c>
      <c r="X170">
        <f t="shared" si="58"/>
        <v>0.4</v>
      </c>
      <c r="Y170">
        <f t="shared" si="59"/>
        <v>0.25</v>
      </c>
      <c r="Z170">
        <f t="shared" si="60"/>
        <v>0.75</v>
      </c>
      <c r="AA170" t="str">
        <f t="shared" si="61"/>
        <v>O</v>
      </c>
      <c r="AD170">
        <f t="shared" si="62"/>
        <v>0</v>
      </c>
      <c r="AF170" t="str">
        <f t="shared" si="63"/>
        <v>----</v>
      </c>
      <c r="AG170" t="str">
        <f t="shared" si="64"/>
        <v>----</v>
      </c>
      <c r="AH170" t="str">
        <f t="shared" si="65"/>
        <v>----</v>
      </c>
      <c r="AI170" t="str">
        <f t="shared" si="66"/>
        <v>----</v>
      </c>
      <c r="AJ170" t="str">
        <f t="shared" si="67"/>
        <v>----</v>
      </c>
      <c r="AK170" t="str">
        <f t="shared" si="68"/>
        <v>Alipat+N</v>
      </c>
      <c r="AM170" s="4">
        <f t="shared" si="69"/>
        <v>387.24165961084452</v>
      </c>
      <c r="AN170" s="4">
        <f t="shared" si="53"/>
        <v>387</v>
      </c>
      <c r="AO170" s="4">
        <f t="shared" si="70"/>
        <v>0.24165961084452192</v>
      </c>
    </row>
    <row r="171" spans="1:41" x14ac:dyDescent="0.25">
      <c r="A171">
        <v>15</v>
      </c>
      <c r="B171">
        <v>25</v>
      </c>
      <c r="C171">
        <v>3</v>
      </c>
      <c r="D171">
        <v>5</v>
      </c>
      <c r="E171">
        <v>0</v>
      </c>
      <c r="F171">
        <v>0</v>
      </c>
      <c r="H171">
        <v>326.17214360000003</v>
      </c>
      <c r="J171">
        <v>1864205</v>
      </c>
      <c r="K171">
        <v>1993714</v>
      </c>
      <c r="L171">
        <v>1521900</v>
      </c>
      <c r="O171">
        <v>2628642</v>
      </c>
      <c r="P171">
        <v>2843323</v>
      </c>
      <c r="Q171">
        <v>3081860</v>
      </c>
      <c r="S171">
        <f t="shared" si="54"/>
        <v>1.6666666666666667</v>
      </c>
      <c r="T171">
        <f t="shared" si="55"/>
        <v>0.33333333333333331</v>
      </c>
      <c r="V171" s="4">
        <f t="shared" si="56"/>
        <v>326.17214357990002</v>
      </c>
      <c r="W171">
        <f t="shared" si="57"/>
        <v>5</v>
      </c>
      <c r="X171">
        <f t="shared" si="58"/>
        <v>0.33333333333333331</v>
      </c>
      <c r="Y171">
        <f t="shared" si="59"/>
        <v>0.2</v>
      </c>
      <c r="Z171">
        <f t="shared" si="60"/>
        <v>1</v>
      </c>
      <c r="AA171" t="str">
        <f t="shared" si="61"/>
        <v>CRAM</v>
      </c>
      <c r="AD171">
        <f t="shared" si="62"/>
        <v>0.10526315789473684</v>
      </c>
      <c r="AF171" t="str">
        <f t="shared" si="63"/>
        <v>----</v>
      </c>
      <c r="AG171" t="str">
        <f t="shared" si="64"/>
        <v>----</v>
      </c>
      <c r="AH171" t="str">
        <f t="shared" si="65"/>
        <v>----</v>
      </c>
      <c r="AI171" t="str">
        <f t="shared" si="66"/>
        <v>----</v>
      </c>
      <c r="AJ171" t="str">
        <f t="shared" si="67"/>
        <v>----</v>
      </c>
      <c r="AK171" t="str">
        <f t="shared" si="68"/>
        <v>Alipat+N</v>
      </c>
      <c r="AM171" s="4">
        <f t="shared" si="69"/>
        <v>326.24756608540497</v>
      </c>
      <c r="AN171" s="4">
        <f t="shared" si="53"/>
        <v>326</v>
      </c>
      <c r="AO171" s="4">
        <f t="shared" si="70"/>
        <v>0.24756608540496927</v>
      </c>
    </row>
    <row r="172" spans="1:41" x14ac:dyDescent="0.25">
      <c r="A172">
        <v>15</v>
      </c>
      <c r="B172">
        <v>25</v>
      </c>
      <c r="C172">
        <v>3</v>
      </c>
      <c r="D172">
        <v>6</v>
      </c>
      <c r="E172">
        <v>0</v>
      </c>
      <c r="F172">
        <v>0</v>
      </c>
      <c r="H172">
        <v>342.16705819999999</v>
      </c>
      <c r="J172">
        <v>5780081</v>
      </c>
      <c r="K172">
        <v>6191727</v>
      </c>
      <c r="L172">
        <v>5759096</v>
      </c>
      <c r="O172">
        <v>7927209</v>
      </c>
      <c r="P172">
        <v>9041096</v>
      </c>
      <c r="Q172">
        <v>7571845</v>
      </c>
      <c r="S172">
        <f t="shared" si="54"/>
        <v>1.6666666666666667</v>
      </c>
      <c r="T172">
        <f t="shared" si="55"/>
        <v>0.4</v>
      </c>
      <c r="V172" s="4">
        <f t="shared" si="56"/>
        <v>342.16705817989998</v>
      </c>
      <c r="W172">
        <f t="shared" si="57"/>
        <v>5</v>
      </c>
      <c r="X172">
        <f t="shared" si="58"/>
        <v>0.33333333333333331</v>
      </c>
      <c r="Y172">
        <f t="shared" si="59"/>
        <v>0.2</v>
      </c>
      <c r="Z172">
        <f t="shared" si="60"/>
        <v>0.83333333333333337</v>
      </c>
      <c r="AA172" t="str">
        <f t="shared" si="61"/>
        <v>CRAM</v>
      </c>
      <c r="AD172">
        <f t="shared" si="62"/>
        <v>5.5555555555555552E-2</v>
      </c>
      <c r="AF172" t="str">
        <f t="shared" si="63"/>
        <v>----</v>
      </c>
      <c r="AG172" t="str">
        <f t="shared" si="64"/>
        <v>----</v>
      </c>
      <c r="AH172" t="str">
        <f t="shared" si="65"/>
        <v>----</v>
      </c>
      <c r="AI172" t="str">
        <f t="shared" si="66"/>
        <v>----</v>
      </c>
      <c r="AJ172" t="str">
        <f t="shared" si="67"/>
        <v>----</v>
      </c>
      <c r="AK172" t="str">
        <f t="shared" si="68"/>
        <v>Alipat+N</v>
      </c>
      <c r="AM172" s="4">
        <f t="shared" si="69"/>
        <v>342.24617927389028</v>
      </c>
      <c r="AN172" s="4">
        <f t="shared" si="53"/>
        <v>342</v>
      </c>
      <c r="AO172" s="4">
        <f t="shared" si="70"/>
        <v>0.24617927389027727</v>
      </c>
    </row>
    <row r="173" spans="1:41" x14ac:dyDescent="0.25">
      <c r="A173">
        <v>15</v>
      </c>
      <c r="B173">
        <v>25</v>
      </c>
      <c r="C173">
        <v>3</v>
      </c>
      <c r="D173">
        <v>7</v>
      </c>
      <c r="E173">
        <v>0</v>
      </c>
      <c r="F173">
        <v>0</v>
      </c>
      <c r="H173">
        <v>358.1619728</v>
      </c>
      <c r="J173">
        <v>2900751</v>
      </c>
      <c r="K173">
        <v>3225821</v>
      </c>
      <c r="L173">
        <v>2756686</v>
      </c>
      <c r="O173">
        <v>4398095</v>
      </c>
      <c r="P173">
        <v>4750875</v>
      </c>
      <c r="Q173">
        <v>4464451</v>
      </c>
      <c r="S173">
        <f t="shared" si="54"/>
        <v>1.6666666666666667</v>
      </c>
      <c r="T173">
        <f t="shared" si="55"/>
        <v>0.46666666666666667</v>
      </c>
      <c r="V173" s="4">
        <f t="shared" si="56"/>
        <v>358.1619727799</v>
      </c>
      <c r="W173">
        <f t="shared" si="57"/>
        <v>5</v>
      </c>
      <c r="X173">
        <f t="shared" si="58"/>
        <v>0.33333333333333331</v>
      </c>
      <c r="Y173">
        <f t="shared" si="59"/>
        <v>0.2</v>
      </c>
      <c r="Z173">
        <f t="shared" si="60"/>
        <v>0.7142857142857143</v>
      </c>
      <c r="AA173" t="str">
        <f t="shared" si="61"/>
        <v>O</v>
      </c>
      <c r="AD173">
        <f t="shared" si="62"/>
        <v>0</v>
      </c>
      <c r="AF173" t="str">
        <f t="shared" si="63"/>
        <v>----</v>
      </c>
      <c r="AG173" t="str">
        <f t="shared" si="64"/>
        <v>----</v>
      </c>
      <c r="AH173" t="str">
        <f t="shared" si="65"/>
        <v>----</v>
      </c>
      <c r="AI173" t="str">
        <f t="shared" si="66"/>
        <v>----</v>
      </c>
      <c r="AJ173" t="str">
        <f t="shared" si="67"/>
        <v>----</v>
      </c>
      <c r="AK173" t="str">
        <f t="shared" si="68"/>
        <v>Alipat+N</v>
      </c>
      <c r="AM173" s="4">
        <f t="shared" si="69"/>
        <v>358.24479246237559</v>
      </c>
      <c r="AN173" s="4">
        <f t="shared" si="53"/>
        <v>358</v>
      </c>
      <c r="AO173" s="4">
        <f t="shared" si="70"/>
        <v>0.24479246237558527</v>
      </c>
    </row>
    <row r="174" spans="1:41" x14ac:dyDescent="0.25">
      <c r="A174">
        <v>15</v>
      </c>
      <c r="B174">
        <v>25</v>
      </c>
      <c r="C174">
        <v>3</v>
      </c>
      <c r="D174">
        <v>8</v>
      </c>
      <c r="E174">
        <v>0</v>
      </c>
      <c r="F174">
        <v>0</v>
      </c>
      <c r="H174">
        <v>374.15688740000002</v>
      </c>
      <c r="J174">
        <v>3392150</v>
      </c>
      <c r="K174">
        <v>3292210</v>
      </c>
      <c r="L174">
        <v>3556613</v>
      </c>
      <c r="O174">
        <v>2939629</v>
      </c>
      <c r="P174">
        <v>2474624</v>
      </c>
      <c r="Q174">
        <v>2975044</v>
      </c>
      <c r="S174">
        <f t="shared" si="54"/>
        <v>1.6666666666666667</v>
      </c>
      <c r="T174">
        <f t="shared" si="55"/>
        <v>0.53333333333333333</v>
      </c>
      <c r="V174" s="4">
        <f t="shared" si="56"/>
        <v>374.15688737990001</v>
      </c>
      <c r="W174">
        <f t="shared" si="57"/>
        <v>5</v>
      </c>
      <c r="X174">
        <f t="shared" si="58"/>
        <v>0.33333333333333331</v>
      </c>
      <c r="Y174">
        <f t="shared" si="59"/>
        <v>0.2</v>
      </c>
      <c r="Z174">
        <f t="shared" si="60"/>
        <v>0.625</v>
      </c>
      <c r="AA174" t="str">
        <f t="shared" si="61"/>
        <v>O</v>
      </c>
      <c r="AD174">
        <f t="shared" si="62"/>
        <v>-6.25E-2</v>
      </c>
      <c r="AF174" t="str">
        <f t="shared" si="63"/>
        <v>----</v>
      </c>
      <c r="AG174" t="str">
        <f t="shared" si="64"/>
        <v>----</v>
      </c>
      <c r="AH174" t="str">
        <f t="shared" si="65"/>
        <v>----</v>
      </c>
      <c r="AI174" t="str">
        <f t="shared" si="66"/>
        <v>----</v>
      </c>
      <c r="AJ174" t="str">
        <f t="shared" si="67"/>
        <v>----</v>
      </c>
      <c r="AK174" t="str">
        <f t="shared" si="68"/>
        <v>Alipat+N</v>
      </c>
      <c r="AM174" s="4">
        <f t="shared" si="69"/>
        <v>374.24340565086089</v>
      </c>
      <c r="AN174" s="4">
        <f t="shared" si="53"/>
        <v>374</v>
      </c>
      <c r="AO174" s="4">
        <f t="shared" si="70"/>
        <v>0.24340565086089327</v>
      </c>
    </row>
    <row r="175" spans="1:41" x14ac:dyDescent="0.25">
      <c r="A175">
        <v>15</v>
      </c>
      <c r="B175">
        <v>26</v>
      </c>
      <c r="C175">
        <v>0</v>
      </c>
      <c r="D175">
        <v>6</v>
      </c>
      <c r="E175">
        <v>0</v>
      </c>
      <c r="F175">
        <v>0</v>
      </c>
      <c r="H175">
        <v>301.16566119999999</v>
      </c>
      <c r="J175" t="s">
        <v>14</v>
      </c>
      <c r="K175" t="s">
        <v>14</v>
      </c>
      <c r="L175" t="s">
        <v>14</v>
      </c>
      <c r="O175">
        <v>2097168</v>
      </c>
      <c r="P175">
        <v>2364777</v>
      </c>
      <c r="Q175">
        <v>1877971</v>
      </c>
      <c r="S175">
        <f t="shared" si="54"/>
        <v>1.7333333333333334</v>
      </c>
      <c r="T175">
        <f t="shared" si="55"/>
        <v>0.4</v>
      </c>
      <c r="V175" s="4">
        <f t="shared" si="56"/>
        <v>301.16566117989998</v>
      </c>
      <c r="W175">
        <f t="shared" si="57"/>
        <v>3</v>
      </c>
      <c r="X175">
        <f t="shared" si="58"/>
        <v>0.2</v>
      </c>
      <c r="Y175">
        <f t="shared" si="59"/>
        <v>0.11538461538461539</v>
      </c>
      <c r="Z175">
        <f t="shared" si="60"/>
        <v>0.5</v>
      </c>
      <c r="AA175" t="str">
        <f t="shared" si="61"/>
        <v>O</v>
      </c>
      <c r="AD175">
        <f t="shared" si="62"/>
        <v>0</v>
      </c>
      <c r="AF175" t="str">
        <f t="shared" si="63"/>
        <v>----</v>
      </c>
      <c r="AG175" t="str">
        <f t="shared" si="64"/>
        <v>----</v>
      </c>
      <c r="AH175" t="str">
        <f t="shared" si="65"/>
        <v>----</v>
      </c>
      <c r="AI175" t="str">
        <f t="shared" si="66"/>
        <v>AlipatNoN</v>
      </c>
      <c r="AJ175" t="str">
        <f t="shared" si="67"/>
        <v>----</v>
      </c>
      <c r="AK175" t="str">
        <f t="shared" si="68"/>
        <v>----</v>
      </c>
      <c r="AM175" s="4">
        <f t="shared" si="69"/>
        <v>301.23530130455606</v>
      </c>
      <c r="AN175" s="4">
        <f t="shared" si="53"/>
        <v>301</v>
      </c>
      <c r="AO175" s="4">
        <f t="shared" si="70"/>
        <v>0.23530130455606013</v>
      </c>
    </row>
    <row r="176" spans="1:41" x14ac:dyDescent="0.25">
      <c r="A176">
        <v>15</v>
      </c>
      <c r="B176">
        <v>26</v>
      </c>
      <c r="C176">
        <v>0</v>
      </c>
      <c r="D176">
        <v>7</v>
      </c>
      <c r="E176">
        <v>0</v>
      </c>
      <c r="F176">
        <v>0</v>
      </c>
      <c r="H176">
        <v>317.1605758</v>
      </c>
      <c r="J176">
        <v>2215474</v>
      </c>
      <c r="K176">
        <v>2292369</v>
      </c>
      <c r="L176">
        <v>1878049</v>
      </c>
      <c r="O176">
        <v>3729087</v>
      </c>
      <c r="P176">
        <v>4230182</v>
      </c>
      <c r="Q176">
        <v>3188057</v>
      </c>
      <c r="S176">
        <f t="shared" si="54"/>
        <v>1.7333333333333334</v>
      </c>
      <c r="T176">
        <f t="shared" si="55"/>
        <v>0.46666666666666667</v>
      </c>
      <c r="V176" s="4">
        <f t="shared" si="56"/>
        <v>317.1605757799</v>
      </c>
      <c r="W176">
        <f t="shared" si="57"/>
        <v>3</v>
      </c>
      <c r="X176">
        <f t="shared" si="58"/>
        <v>0.2</v>
      </c>
      <c r="Y176">
        <f t="shared" si="59"/>
        <v>0.11538461538461539</v>
      </c>
      <c r="Z176">
        <f t="shared" si="60"/>
        <v>0.42857142857142855</v>
      </c>
      <c r="AA176" t="str">
        <f t="shared" si="61"/>
        <v>O</v>
      </c>
      <c r="AD176">
        <f t="shared" si="62"/>
        <v>-4.3478260869565216E-2</v>
      </c>
      <c r="AF176" t="str">
        <f t="shared" si="63"/>
        <v>----</v>
      </c>
      <c r="AG176" t="str">
        <f t="shared" si="64"/>
        <v>----</v>
      </c>
      <c r="AH176" t="str">
        <f t="shared" si="65"/>
        <v>----</v>
      </c>
      <c r="AI176" t="str">
        <f t="shared" si="66"/>
        <v>AlipatNoN</v>
      </c>
      <c r="AJ176" t="str">
        <f t="shared" si="67"/>
        <v>----</v>
      </c>
      <c r="AK176" t="str">
        <f t="shared" si="68"/>
        <v>----</v>
      </c>
      <c r="AM176" s="4">
        <f t="shared" si="69"/>
        <v>317.23391449304137</v>
      </c>
      <c r="AN176" s="4">
        <f t="shared" si="53"/>
        <v>317</v>
      </c>
      <c r="AO176" s="4">
        <f t="shared" si="70"/>
        <v>0.23391449304136813</v>
      </c>
    </row>
    <row r="177" spans="1:41" x14ac:dyDescent="0.25">
      <c r="A177">
        <v>15</v>
      </c>
      <c r="B177">
        <v>26</v>
      </c>
      <c r="C177">
        <v>0</v>
      </c>
      <c r="D177">
        <v>8</v>
      </c>
      <c r="E177">
        <v>0</v>
      </c>
      <c r="F177">
        <v>0</v>
      </c>
      <c r="H177">
        <v>333.15549040000002</v>
      </c>
      <c r="J177">
        <v>5409184</v>
      </c>
      <c r="K177">
        <v>6328953</v>
      </c>
      <c r="L177">
        <v>5896157</v>
      </c>
      <c r="O177">
        <v>8873095</v>
      </c>
      <c r="P177">
        <v>9364600</v>
      </c>
      <c r="Q177">
        <v>9213109</v>
      </c>
      <c r="S177">
        <f t="shared" si="54"/>
        <v>1.7333333333333334</v>
      </c>
      <c r="T177">
        <f t="shared" si="55"/>
        <v>0.53333333333333333</v>
      </c>
      <c r="V177" s="4">
        <f t="shared" si="56"/>
        <v>333.15549037990002</v>
      </c>
      <c r="W177">
        <f t="shared" si="57"/>
        <v>3</v>
      </c>
      <c r="X177">
        <f t="shared" si="58"/>
        <v>0.2</v>
      </c>
      <c r="Y177">
        <f t="shared" si="59"/>
        <v>0.11538461538461539</v>
      </c>
      <c r="Z177">
        <f t="shared" si="60"/>
        <v>0.375</v>
      </c>
      <c r="AA177" t="str">
        <f t="shared" si="61"/>
        <v>O</v>
      </c>
      <c r="AD177">
        <f t="shared" si="62"/>
        <v>-9.0909090909090912E-2</v>
      </c>
      <c r="AF177" t="str">
        <f t="shared" si="63"/>
        <v>----</v>
      </c>
      <c r="AG177" t="str">
        <f t="shared" si="64"/>
        <v>----</v>
      </c>
      <c r="AH177" t="str">
        <f t="shared" si="65"/>
        <v>----</v>
      </c>
      <c r="AI177" t="str">
        <f t="shared" si="66"/>
        <v>AlipatNoN</v>
      </c>
      <c r="AJ177" t="str">
        <f t="shared" si="67"/>
        <v>----</v>
      </c>
      <c r="AK177" t="str">
        <f t="shared" si="68"/>
        <v>----</v>
      </c>
      <c r="AM177" s="4">
        <f t="shared" si="69"/>
        <v>333.23252768152673</v>
      </c>
      <c r="AN177" s="4">
        <f t="shared" si="53"/>
        <v>333</v>
      </c>
      <c r="AO177" s="4">
        <f t="shared" si="70"/>
        <v>0.23252768152673298</v>
      </c>
    </row>
    <row r="178" spans="1:41" x14ac:dyDescent="0.25">
      <c r="A178">
        <v>15</v>
      </c>
      <c r="B178">
        <v>26</v>
      </c>
      <c r="C178">
        <v>0</v>
      </c>
      <c r="D178">
        <v>8</v>
      </c>
      <c r="E178">
        <v>1</v>
      </c>
      <c r="F178">
        <v>0</v>
      </c>
      <c r="H178">
        <v>365.12756109999998</v>
      </c>
      <c r="J178" t="s">
        <v>14</v>
      </c>
      <c r="K178" t="s">
        <v>14</v>
      </c>
      <c r="L178" t="s">
        <v>14</v>
      </c>
      <c r="O178">
        <v>2156141</v>
      </c>
      <c r="P178">
        <v>1895218</v>
      </c>
      <c r="Q178">
        <v>1657161</v>
      </c>
      <c r="S178">
        <f t="shared" si="54"/>
        <v>1.7333333333333334</v>
      </c>
      <c r="T178">
        <f t="shared" si="55"/>
        <v>0.53333333333333333</v>
      </c>
      <c r="V178" s="4">
        <f t="shared" si="56"/>
        <v>365.12756107990003</v>
      </c>
      <c r="W178">
        <f t="shared" si="57"/>
        <v>3</v>
      </c>
      <c r="X178">
        <f t="shared" si="58"/>
        <v>0.2</v>
      </c>
      <c r="Y178">
        <f t="shared" si="59"/>
        <v>0.11538461538461539</v>
      </c>
      <c r="Z178">
        <f t="shared" si="60"/>
        <v>0.375</v>
      </c>
      <c r="AA178" t="str">
        <f t="shared" si="61"/>
        <v>O</v>
      </c>
      <c r="AD178">
        <f t="shared" si="62"/>
        <v>-0.2</v>
      </c>
      <c r="AF178" t="str">
        <f t="shared" si="63"/>
        <v>----</v>
      </c>
      <c r="AG178" t="str">
        <f t="shared" si="64"/>
        <v>----</v>
      </c>
      <c r="AH178" t="str">
        <f t="shared" si="65"/>
        <v>----</v>
      </c>
      <c r="AI178" t="str">
        <f t="shared" si="66"/>
        <v>AlipatNoN</v>
      </c>
      <c r="AJ178" t="str">
        <f t="shared" si="67"/>
        <v>----</v>
      </c>
      <c r="AK178" t="str">
        <f t="shared" si="68"/>
        <v>----</v>
      </c>
      <c r="AM178" s="4">
        <f t="shared" si="69"/>
        <v>365.21199145210568</v>
      </c>
      <c r="AN178" s="4">
        <f t="shared" si="53"/>
        <v>365</v>
      </c>
      <c r="AO178" s="4">
        <f t="shared" si="70"/>
        <v>0.21199145210567849</v>
      </c>
    </row>
    <row r="179" spans="1:41" x14ac:dyDescent="0.25">
      <c r="A179">
        <v>15</v>
      </c>
      <c r="B179">
        <v>26</v>
      </c>
      <c r="C179">
        <v>0</v>
      </c>
      <c r="D179">
        <v>9</v>
      </c>
      <c r="E179">
        <v>0</v>
      </c>
      <c r="F179">
        <v>0</v>
      </c>
      <c r="H179">
        <v>349.15040499999998</v>
      </c>
      <c r="J179">
        <v>2353337</v>
      </c>
      <c r="K179">
        <v>2919242</v>
      </c>
      <c r="L179">
        <v>2512873</v>
      </c>
      <c r="O179">
        <v>3307881</v>
      </c>
      <c r="P179">
        <v>4007422</v>
      </c>
      <c r="Q179">
        <v>3164416</v>
      </c>
      <c r="S179">
        <f t="shared" si="54"/>
        <v>1.7333333333333334</v>
      </c>
      <c r="T179">
        <f t="shared" si="55"/>
        <v>0.6</v>
      </c>
      <c r="V179" s="4">
        <f t="shared" si="56"/>
        <v>349.15040497989997</v>
      </c>
      <c r="W179">
        <f t="shared" si="57"/>
        <v>3</v>
      </c>
      <c r="X179">
        <f t="shared" si="58"/>
        <v>0.2</v>
      </c>
      <c r="Y179">
        <f t="shared" si="59"/>
        <v>0.11538461538461539</v>
      </c>
      <c r="Z179">
        <f t="shared" si="60"/>
        <v>0.33333333333333331</v>
      </c>
      <c r="AA179" t="str">
        <f t="shared" si="61"/>
        <v>O</v>
      </c>
      <c r="AD179">
        <f t="shared" si="62"/>
        <v>-0.14285714285714285</v>
      </c>
      <c r="AF179" t="str">
        <f t="shared" si="63"/>
        <v>----</v>
      </c>
      <c r="AG179" t="str">
        <f t="shared" si="64"/>
        <v>----</v>
      </c>
      <c r="AH179" t="str">
        <f t="shared" si="65"/>
        <v>----</v>
      </c>
      <c r="AI179" t="str">
        <f t="shared" si="66"/>
        <v>----</v>
      </c>
      <c r="AJ179" t="str">
        <f t="shared" si="67"/>
        <v>SatFACarb</v>
      </c>
      <c r="AK179" t="str">
        <f t="shared" si="68"/>
        <v>----</v>
      </c>
      <c r="AM179" s="4">
        <f t="shared" si="69"/>
        <v>349.23114087001198</v>
      </c>
      <c r="AN179" s="4">
        <f t="shared" si="53"/>
        <v>349</v>
      </c>
      <c r="AO179" s="4">
        <f t="shared" si="70"/>
        <v>0.23114087001198413</v>
      </c>
    </row>
    <row r="180" spans="1:41" x14ac:dyDescent="0.25">
      <c r="A180">
        <v>15</v>
      </c>
      <c r="B180">
        <v>26</v>
      </c>
      <c r="C180">
        <v>0</v>
      </c>
      <c r="D180">
        <v>9</v>
      </c>
      <c r="E180">
        <v>1</v>
      </c>
      <c r="F180">
        <v>0</v>
      </c>
      <c r="H180">
        <v>381.1224757</v>
      </c>
      <c r="J180" t="s">
        <v>14</v>
      </c>
      <c r="K180" t="s">
        <v>14</v>
      </c>
      <c r="L180" t="s">
        <v>14</v>
      </c>
      <c r="O180">
        <v>1767012</v>
      </c>
      <c r="P180">
        <v>1896946</v>
      </c>
      <c r="Q180">
        <v>1775681</v>
      </c>
      <c r="S180">
        <f t="shared" si="54"/>
        <v>1.7333333333333334</v>
      </c>
      <c r="T180">
        <f t="shared" si="55"/>
        <v>0.6</v>
      </c>
      <c r="V180" s="4">
        <f t="shared" si="56"/>
        <v>381.12247567989999</v>
      </c>
      <c r="W180">
        <f t="shared" si="57"/>
        <v>3</v>
      </c>
      <c r="X180">
        <f t="shared" si="58"/>
        <v>0.2</v>
      </c>
      <c r="Y180">
        <f t="shared" si="59"/>
        <v>0.11538461538461539</v>
      </c>
      <c r="Z180">
        <f t="shared" si="60"/>
        <v>0.33333333333333331</v>
      </c>
      <c r="AA180" t="str">
        <f t="shared" si="61"/>
        <v>O</v>
      </c>
      <c r="AD180">
        <f t="shared" si="62"/>
        <v>-0.26315789473684209</v>
      </c>
      <c r="AF180" t="str">
        <f t="shared" si="63"/>
        <v>----</v>
      </c>
      <c r="AG180" t="str">
        <f t="shared" si="64"/>
        <v>----</v>
      </c>
      <c r="AH180" t="str">
        <f t="shared" si="65"/>
        <v>----</v>
      </c>
      <c r="AI180" t="str">
        <f t="shared" si="66"/>
        <v>----</v>
      </c>
      <c r="AJ180" t="str">
        <f t="shared" si="67"/>
        <v>SatFACarb</v>
      </c>
      <c r="AK180" t="str">
        <f t="shared" si="68"/>
        <v>----</v>
      </c>
      <c r="AM180" s="4">
        <f t="shared" si="69"/>
        <v>381.21060464059093</v>
      </c>
      <c r="AN180" s="4">
        <f t="shared" si="53"/>
        <v>381</v>
      </c>
      <c r="AO180" s="4">
        <f t="shared" si="70"/>
        <v>0.21060464059092965</v>
      </c>
    </row>
    <row r="181" spans="1:41" x14ac:dyDescent="0.25">
      <c r="A181">
        <v>15</v>
      </c>
      <c r="B181">
        <v>26</v>
      </c>
      <c r="C181">
        <v>0</v>
      </c>
      <c r="D181">
        <v>10</v>
      </c>
      <c r="E181">
        <v>0</v>
      </c>
      <c r="F181">
        <v>0</v>
      </c>
      <c r="H181">
        <v>365.14531959999999</v>
      </c>
      <c r="J181">
        <v>2351697</v>
      </c>
      <c r="K181">
        <v>1986948</v>
      </c>
      <c r="L181">
        <v>2175127</v>
      </c>
      <c r="O181">
        <v>3540595</v>
      </c>
      <c r="P181">
        <v>3451959</v>
      </c>
      <c r="Q181">
        <v>2876751</v>
      </c>
      <c r="S181">
        <f t="shared" si="54"/>
        <v>1.7333333333333334</v>
      </c>
      <c r="T181">
        <f t="shared" si="55"/>
        <v>0.66666666666666663</v>
      </c>
      <c r="V181" s="4">
        <f t="shared" si="56"/>
        <v>365.14531957989999</v>
      </c>
      <c r="W181">
        <f t="shared" si="57"/>
        <v>3</v>
      </c>
      <c r="X181">
        <f t="shared" si="58"/>
        <v>0.2</v>
      </c>
      <c r="Y181">
        <f t="shared" si="59"/>
        <v>0.11538461538461539</v>
      </c>
      <c r="Z181">
        <f t="shared" si="60"/>
        <v>0.3</v>
      </c>
      <c r="AA181" t="str">
        <f t="shared" si="61"/>
        <v>O</v>
      </c>
      <c r="AD181">
        <f t="shared" si="62"/>
        <v>-0.2</v>
      </c>
      <c r="AF181" t="str">
        <f t="shared" si="63"/>
        <v>----</v>
      </c>
      <c r="AG181" t="str">
        <f t="shared" si="64"/>
        <v>----</v>
      </c>
      <c r="AH181" t="str">
        <f t="shared" si="65"/>
        <v>----</v>
      </c>
      <c r="AI181" t="str">
        <f t="shared" si="66"/>
        <v>----</v>
      </c>
      <c r="AJ181" t="str">
        <f t="shared" si="67"/>
        <v>SatFACarb</v>
      </c>
      <c r="AK181" t="str">
        <f t="shared" si="68"/>
        <v>----</v>
      </c>
      <c r="AM181" s="4">
        <f t="shared" si="69"/>
        <v>365.22975405849729</v>
      </c>
      <c r="AN181" s="4">
        <f t="shared" si="53"/>
        <v>365</v>
      </c>
      <c r="AO181" s="4">
        <f t="shared" si="70"/>
        <v>0.22975405849729214</v>
      </c>
    </row>
    <row r="182" spans="1:41" x14ac:dyDescent="0.25">
      <c r="A182">
        <v>15</v>
      </c>
      <c r="B182">
        <v>26</v>
      </c>
      <c r="C182">
        <v>0</v>
      </c>
      <c r="D182">
        <v>11</v>
      </c>
      <c r="E182">
        <v>0</v>
      </c>
      <c r="F182">
        <v>0</v>
      </c>
      <c r="H182">
        <v>381.14023420000001</v>
      </c>
      <c r="J182">
        <v>1836361</v>
      </c>
      <c r="K182">
        <v>2064694</v>
      </c>
      <c r="L182">
        <v>2056832</v>
      </c>
      <c r="O182">
        <v>2550888</v>
      </c>
      <c r="P182">
        <v>3100151</v>
      </c>
      <c r="Q182">
        <v>2830917</v>
      </c>
      <c r="S182">
        <f t="shared" si="54"/>
        <v>1.7333333333333334</v>
      </c>
      <c r="T182">
        <f t="shared" si="55"/>
        <v>0.73333333333333328</v>
      </c>
      <c r="V182" s="4">
        <f t="shared" si="56"/>
        <v>381.14023417990001</v>
      </c>
      <c r="W182">
        <f t="shared" si="57"/>
        <v>3</v>
      </c>
      <c r="X182">
        <f t="shared" si="58"/>
        <v>0.2</v>
      </c>
      <c r="Y182">
        <f t="shared" si="59"/>
        <v>0.11538461538461539</v>
      </c>
      <c r="Z182">
        <f t="shared" si="60"/>
        <v>0.27272727272727271</v>
      </c>
      <c r="AA182" t="str">
        <f t="shared" si="61"/>
        <v>O</v>
      </c>
      <c r="AD182">
        <f t="shared" si="62"/>
        <v>-0.26315789473684209</v>
      </c>
      <c r="AF182" t="str">
        <f t="shared" si="63"/>
        <v>----</v>
      </c>
      <c r="AG182" t="str">
        <f t="shared" si="64"/>
        <v>----</v>
      </c>
      <c r="AH182" t="str">
        <f t="shared" si="65"/>
        <v>----</v>
      </c>
      <c r="AI182" t="str">
        <f t="shared" si="66"/>
        <v>----</v>
      </c>
      <c r="AJ182" t="str">
        <f t="shared" si="67"/>
        <v>SatFACarb</v>
      </c>
      <c r="AK182" t="str">
        <f t="shared" si="68"/>
        <v>----</v>
      </c>
      <c r="AM182" s="4">
        <f t="shared" si="69"/>
        <v>381.2283672469826</v>
      </c>
      <c r="AN182" s="4">
        <f t="shared" si="53"/>
        <v>381</v>
      </c>
      <c r="AO182" s="4">
        <f t="shared" si="70"/>
        <v>0.22836724698260014</v>
      </c>
    </row>
    <row r="183" spans="1:41" x14ac:dyDescent="0.25">
      <c r="A183">
        <v>15</v>
      </c>
      <c r="B183">
        <v>26</v>
      </c>
      <c r="C183">
        <v>0</v>
      </c>
      <c r="D183">
        <v>12</v>
      </c>
      <c r="E183">
        <v>0</v>
      </c>
      <c r="F183">
        <v>0</v>
      </c>
      <c r="H183">
        <v>397.13514880000002</v>
      </c>
      <c r="J183">
        <v>2734539</v>
      </c>
      <c r="K183">
        <v>2321943</v>
      </c>
      <c r="L183">
        <v>2172886</v>
      </c>
      <c r="O183">
        <v>3392953</v>
      </c>
      <c r="P183">
        <v>3601322</v>
      </c>
      <c r="Q183">
        <v>2938412</v>
      </c>
      <c r="S183">
        <f t="shared" si="54"/>
        <v>1.7333333333333334</v>
      </c>
      <c r="T183">
        <f t="shared" si="55"/>
        <v>0.8</v>
      </c>
      <c r="V183" s="4">
        <f t="shared" si="56"/>
        <v>397.13514877990002</v>
      </c>
      <c r="W183">
        <f t="shared" si="57"/>
        <v>3</v>
      </c>
      <c r="X183">
        <f t="shared" si="58"/>
        <v>0.2</v>
      </c>
      <c r="Y183">
        <f t="shared" si="59"/>
        <v>0.11538461538461539</v>
      </c>
      <c r="Z183">
        <f t="shared" si="60"/>
        <v>0.25</v>
      </c>
      <c r="AA183" t="str">
        <f t="shared" si="61"/>
        <v>O</v>
      </c>
      <c r="AD183">
        <f t="shared" si="62"/>
        <v>-0.33333333333333331</v>
      </c>
      <c r="AF183" t="str">
        <f t="shared" si="63"/>
        <v>----</v>
      </c>
      <c r="AG183" t="str">
        <f t="shared" si="64"/>
        <v>----</v>
      </c>
      <c r="AH183" t="str">
        <f t="shared" si="65"/>
        <v>----</v>
      </c>
      <c r="AI183" t="str">
        <f t="shared" si="66"/>
        <v>----</v>
      </c>
      <c r="AJ183" t="str">
        <f t="shared" si="67"/>
        <v>SatFACarb</v>
      </c>
      <c r="AK183" t="str">
        <f t="shared" si="68"/>
        <v>----</v>
      </c>
      <c r="AM183" s="4">
        <f t="shared" si="69"/>
        <v>397.22698043546791</v>
      </c>
      <c r="AN183" s="4">
        <f t="shared" si="53"/>
        <v>397</v>
      </c>
      <c r="AO183" s="4">
        <f t="shared" si="70"/>
        <v>0.22698043546790814</v>
      </c>
    </row>
    <row r="184" spans="1:41" x14ac:dyDescent="0.25">
      <c r="A184">
        <v>15</v>
      </c>
      <c r="B184">
        <v>26</v>
      </c>
      <c r="C184">
        <v>0</v>
      </c>
      <c r="D184">
        <v>13</v>
      </c>
      <c r="E184">
        <v>0</v>
      </c>
      <c r="F184">
        <v>0</v>
      </c>
      <c r="H184">
        <v>413.13006339999998</v>
      </c>
      <c r="J184">
        <v>5245041</v>
      </c>
      <c r="K184">
        <v>5802526</v>
      </c>
      <c r="L184">
        <v>5805851</v>
      </c>
      <c r="O184">
        <v>4876578</v>
      </c>
      <c r="P184">
        <v>4630537</v>
      </c>
      <c r="Q184">
        <v>4823967</v>
      </c>
      <c r="S184">
        <f t="shared" si="54"/>
        <v>1.7333333333333334</v>
      </c>
      <c r="T184">
        <f t="shared" si="55"/>
        <v>0.8666666666666667</v>
      </c>
      <c r="V184" s="4">
        <f t="shared" si="56"/>
        <v>413.13006337990004</v>
      </c>
      <c r="W184">
        <f t="shared" si="57"/>
        <v>3</v>
      </c>
      <c r="X184">
        <f t="shared" si="58"/>
        <v>0.2</v>
      </c>
      <c r="Y184">
        <f t="shared" si="59"/>
        <v>0.11538461538461539</v>
      </c>
      <c r="Z184">
        <f t="shared" si="60"/>
        <v>0.23076923076923078</v>
      </c>
      <c r="AA184" t="str">
        <f t="shared" si="61"/>
        <v>O</v>
      </c>
      <c r="AD184">
        <f t="shared" si="62"/>
        <v>-0.41176470588235292</v>
      </c>
      <c r="AF184" t="str">
        <f t="shared" si="63"/>
        <v>----</v>
      </c>
      <c r="AG184" t="str">
        <f t="shared" si="64"/>
        <v>----</v>
      </c>
      <c r="AH184" t="str">
        <f t="shared" si="65"/>
        <v>----</v>
      </c>
      <c r="AI184" t="str">
        <f t="shared" si="66"/>
        <v>----</v>
      </c>
      <c r="AJ184" t="str">
        <f t="shared" si="67"/>
        <v>SatFACarb</v>
      </c>
      <c r="AK184" t="str">
        <f t="shared" si="68"/>
        <v>----</v>
      </c>
      <c r="AM184" s="4">
        <f t="shared" si="69"/>
        <v>413.22559362395322</v>
      </c>
      <c r="AN184" s="4">
        <f t="shared" si="53"/>
        <v>413</v>
      </c>
      <c r="AO184" s="4">
        <f t="shared" si="70"/>
        <v>0.22559362395321614</v>
      </c>
    </row>
    <row r="185" spans="1:41" x14ac:dyDescent="0.25">
      <c r="A185">
        <v>15</v>
      </c>
      <c r="B185">
        <v>26</v>
      </c>
      <c r="C185">
        <v>0</v>
      </c>
      <c r="D185">
        <v>14</v>
      </c>
      <c r="E185">
        <v>0</v>
      </c>
      <c r="F185">
        <v>0</v>
      </c>
      <c r="H185">
        <v>429.124978</v>
      </c>
      <c r="J185">
        <v>4419863</v>
      </c>
      <c r="K185">
        <v>4404696</v>
      </c>
      <c r="L185">
        <v>4114682</v>
      </c>
      <c r="O185" t="s">
        <v>14</v>
      </c>
      <c r="P185" t="s">
        <v>14</v>
      </c>
      <c r="Q185" t="s">
        <v>14</v>
      </c>
      <c r="S185">
        <f t="shared" si="54"/>
        <v>1.7333333333333334</v>
      </c>
      <c r="T185">
        <f t="shared" si="55"/>
        <v>0.93333333333333335</v>
      </c>
      <c r="V185" s="4">
        <f t="shared" si="56"/>
        <v>429.1249779799</v>
      </c>
      <c r="W185">
        <f t="shared" si="57"/>
        <v>3</v>
      </c>
      <c r="X185">
        <f t="shared" si="58"/>
        <v>0.2</v>
      </c>
      <c r="Y185">
        <f t="shared" si="59"/>
        <v>0.11538461538461539</v>
      </c>
      <c r="Z185">
        <f t="shared" si="60"/>
        <v>0.21428571428571427</v>
      </c>
      <c r="AA185" t="str">
        <f t="shared" si="61"/>
        <v>O</v>
      </c>
      <c r="AD185">
        <f t="shared" si="62"/>
        <v>-0.5</v>
      </c>
      <c r="AF185" t="str">
        <f t="shared" si="63"/>
        <v>----</v>
      </c>
      <c r="AG185" t="str">
        <f t="shared" si="64"/>
        <v>----</v>
      </c>
      <c r="AH185" t="str">
        <f t="shared" si="65"/>
        <v>----</v>
      </c>
      <c r="AI185" t="str">
        <f t="shared" si="66"/>
        <v>----</v>
      </c>
      <c r="AJ185" t="str">
        <f t="shared" si="67"/>
        <v>SatFACarb</v>
      </c>
      <c r="AK185" t="str">
        <f t="shared" si="68"/>
        <v>----</v>
      </c>
      <c r="AM185" s="4">
        <f t="shared" si="69"/>
        <v>429.22420681243847</v>
      </c>
      <c r="AN185" s="4">
        <f t="shared" si="53"/>
        <v>429</v>
      </c>
      <c r="AO185" s="4">
        <f t="shared" si="70"/>
        <v>0.2242068124384673</v>
      </c>
    </row>
    <row r="186" spans="1:41" x14ac:dyDescent="0.25">
      <c r="A186">
        <v>15</v>
      </c>
      <c r="B186">
        <v>26</v>
      </c>
      <c r="C186">
        <v>2</v>
      </c>
      <c r="D186">
        <v>5</v>
      </c>
      <c r="E186">
        <v>0</v>
      </c>
      <c r="F186">
        <v>0</v>
      </c>
      <c r="H186">
        <v>313.17689460000003</v>
      </c>
      <c r="J186" t="s">
        <v>14</v>
      </c>
      <c r="K186" t="s">
        <v>14</v>
      </c>
      <c r="L186" t="s">
        <v>14</v>
      </c>
      <c r="O186">
        <v>1727948</v>
      </c>
      <c r="P186">
        <v>2322817</v>
      </c>
      <c r="Q186">
        <v>1394295</v>
      </c>
      <c r="S186">
        <f t="shared" si="54"/>
        <v>1.7333333333333334</v>
      </c>
      <c r="T186">
        <f t="shared" si="55"/>
        <v>0.33333333333333331</v>
      </c>
      <c r="V186" s="4">
        <f t="shared" si="56"/>
        <v>313.17689457989997</v>
      </c>
      <c r="W186">
        <f t="shared" si="57"/>
        <v>4</v>
      </c>
      <c r="X186">
        <f t="shared" si="58"/>
        <v>0.26666666666666666</v>
      </c>
      <c r="Y186">
        <f t="shared" si="59"/>
        <v>0.15384615384615385</v>
      </c>
      <c r="Z186">
        <f t="shared" si="60"/>
        <v>0.8</v>
      </c>
      <c r="AA186" t="str">
        <f t="shared" si="61"/>
        <v>O</v>
      </c>
      <c r="AD186">
        <f t="shared" si="62"/>
        <v>4.7619047619047616E-2</v>
      </c>
      <c r="AF186" t="str">
        <f t="shared" si="63"/>
        <v>----</v>
      </c>
      <c r="AG186" t="str">
        <f t="shared" si="64"/>
        <v>----</v>
      </c>
      <c r="AH186" t="str">
        <f t="shared" si="65"/>
        <v>----</v>
      </c>
      <c r="AI186" t="str">
        <f t="shared" si="66"/>
        <v>----</v>
      </c>
      <c r="AJ186" t="str">
        <f t="shared" si="67"/>
        <v>----</v>
      </c>
      <c r="AK186" t="str">
        <f t="shared" si="68"/>
        <v>Alipat+N</v>
      </c>
      <c r="AM186" s="4">
        <f t="shared" si="69"/>
        <v>313.24931212542128</v>
      </c>
      <c r="AN186" s="4">
        <f t="shared" si="53"/>
        <v>313</v>
      </c>
      <c r="AO186" s="4">
        <f t="shared" si="70"/>
        <v>0.24931212542128378</v>
      </c>
    </row>
    <row r="187" spans="1:41" x14ac:dyDescent="0.25">
      <c r="A187">
        <v>15</v>
      </c>
      <c r="B187">
        <v>26</v>
      </c>
      <c r="C187">
        <v>2</v>
      </c>
      <c r="D187">
        <v>6</v>
      </c>
      <c r="E187">
        <v>0</v>
      </c>
      <c r="F187">
        <v>0</v>
      </c>
      <c r="H187">
        <v>329.17180919999998</v>
      </c>
      <c r="J187" t="s">
        <v>14</v>
      </c>
      <c r="K187" t="s">
        <v>14</v>
      </c>
      <c r="L187" t="s">
        <v>14</v>
      </c>
      <c r="O187">
        <v>1808591</v>
      </c>
      <c r="P187">
        <v>1994784</v>
      </c>
      <c r="Q187">
        <v>2017052</v>
      </c>
      <c r="S187">
        <f t="shared" si="54"/>
        <v>1.7333333333333334</v>
      </c>
      <c r="T187">
        <f t="shared" si="55"/>
        <v>0.4</v>
      </c>
      <c r="V187" s="4">
        <f t="shared" si="56"/>
        <v>329.17180917989998</v>
      </c>
      <c r="W187">
        <f t="shared" si="57"/>
        <v>4</v>
      </c>
      <c r="X187">
        <f t="shared" si="58"/>
        <v>0.26666666666666666</v>
      </c>
      <c r="Y187">
        <f t="shared" si="59"/>
        <v>0.15384615384615385</v>
      </c>
      <c r="Z187">
        <f t="shared" si="60"/>
        <v>0.66666666666666663</v>
      </c>
      <c r="AA187" t="str">
        <f t="shared" si="61"/>
        <v>O</v>
      </c>
      <c r="AD187">
        <f t="shared" si="62"/>
        <v>0</v>
      </c>
      <c r="AF187" t="str">
        <f t="shared" si="63"/>
        <v>----</v>
      </c>
      <c r="AG187" t="str">
        <f t="shared" si="64"/>
        <v>----</v>
      </c>
      <c r="AH187" t="str">
        <f t="shared" si="65"/>
        <v>----</v>
      </c>
      <c r="AI187" t="str">
        <f t="shared" si="66"/>
        <v>----</v>
      </c>
      <c r="AJ187" t="str">
        <f t="shared" si="67"/>
        <v>----</v>
      </c>
      <c r="AK187" t="str">
        <f t="shared" si="68"/>
        <v>Alipat+N</v>
      </c>
      <c r="AM187" s="4">
        <f t="shared" si="69"/>
        <v>329.24792531390659</v>
      </c>
      <c r="AN187" s="4">
        <f t="shared" si="53"/>
        <v>329</v>
      </c>
      <c r="AO187" s="4">
        <f t="shared" si="70"/>
        <v>0.24792531390659178</v>
      </c>
    </row>
    <row r="188" spans="1:41" x14ac:dyDescent="0.25">
      <c r="A188">
        <v>15</v>
      </c>
      <c r="B188">
        <v>26</v>
      </c>
      <c r="C188">
        <v>4</v>
      </c>
      <c r="D188">
        <v>5</v>
      </c>
      <c r="E188">
        <v>0</v>
      </c>
      <c r="F188">
        <v>0</v>
      </c>
      <c r="H188">
        <v>341.18304260000002</v>
      </c>
      <c r="J188">
        <v>1559138</v>
      </c>
      <c r="K188">
        <v>1929092</v>
      </c>
      <c r="L188">
        <v>1497210</v>
      </c>
      <c r="O188">
        <v>3103901</v>
      </c>
      <c r="P188">
        <v>3223506</v>
      </c>
      <c r="Q188">
        <v>2550915</v>
      </c>
      <c r="S188">
        <f t="shared" si="54"/>
        <v>1.7333333333333334</v>
      </c>
      <c r="T188">
        <f t="shared" si="55"/>
        <v>0.33333333333333331</v>
      </c>
      <c r="V188" s="4">
        <f t="shared" si="56"/>
        <v>341.18304257990002</v>
      </c>
      <c r="W188">
        <f t="shared" si="57"/>
        <v>5</v>
      </c>
      <c r="X188">
        <f t="shared" si="58"/>
        <v>0.33333333333333331</v>
      </c>
      <c r="Y188">
        <f t="shared" si="59"/>
        <v>0.19230769230769232</v>
      </c>
      <c r="Z188">
        <f t="shared" si="60"/>
        <v>1</v>
      </c>
      <c r="AA188" t="str">
        <f t="shared" si="61"/>
        <v>O</v>
      </c>
      <c r="AD188">
        <f t="shared" si="62"/>
        <v>5.8823529411764705E-2</v>
      </c>
      <c r="AF188" t="str">
        <f t="shared" si="63"/>
        <v>----</v>
      </c>
      <c r="AG188" t="str">
        <f t="shared" si="64"/>
        <v>----</v>
      </c>
      <c r="AH188" t="str">
        <f t="shared" si="65"/>
        <v>----</v>
      </c>
      <c r="AI188" t="str">
        <f t="shared" si="66"/>
        <v>----</v>
      </c>
      <c r="AJ188" t="str">
        <f t="shared" si="67"/>
        <v>----</v>
      </c>
      <c r="AK188" t="str">
        <f t="shared" si="68"/>
        <v>Alipat+N</v>
      </c>
      <c r="AM188" s="4">
        <f t="shared" si="69"/>
        <v>341.26193613477187</v>
      </c>
      <c r="AN188" s="4">
        <f t="shared" si="53"/>
        <v>341</v>
      </c>
      <c r="AO188" s="4">
        <f t="shared" si="70"/>
        <v>0.26193613477187228</v>
      </c>
    </row>
    <row r="189" spans="1:41" x14ac:dyDescent="0.25">
      <c r="A189">
        <v>15</v>
      </c>
      <c r="B189">
        <v>26</v>
      </c>
      <c r="C189">
        <v>4</v>
      </c>
      <c r="D189">
        <v>6</v>
      </c>
      <c r="E189">
        <v>0</v>
      </c>
      <c r="F189">
        <v>0</v>
      </c>
      <c r="H189">
        <v>357.17795719999998</v>
      </c>
      <c r="J189" t="s">
        <v>14</v>
      </c>
      <c r="K189" t="s">
        <v>14</v>
      </c>
      <c r="L189" t="s">
        <v>14</v>
      </c>
      <c r="O189">
        <v>2828001</v>
      </c>
      <c r="P189">
        <v>2965753</v>
      </c>
      <c r="Q189">
        <v>2462240</v>
      </c>
      <c r="S189">
        <f t="shared" si="54"/>
        <v>1.7333333333333334</v>
      </c>
      <c r="T189">
        <f t="shared" si="55"/>
        <v>0.4</v>
      </c>
      <c r="V189" s="4">
        <f t="shared" si="56"/>
        <v>357.17795717989998</v>
      </c>
      <c r="W189">
        <f t="shared" si="57"/>
        <v>5</v>
      </c>
      <c r="X189">
        <f t="shared" si="58"/>
        <v>0.33333333333333331</v>
      </c>
      <c r="Y189">
        <f t="shared" si="59"/>
        <v>0.19230769230769232</v>
      </c>
      <c r="Z189">
        <f t="shared" si="60"/>
        <v>0.83333333333333337</v>
      </c>
      <c r="AA189" t="str">
        <f t="shared" si="61"/>
        <v>O</v>
      </c>
      <c r="AD189">
        <f t="shared" si="62"/>
        <v>0</v>
      </c>
      <c r="AF189" t="str">
        <f t="shared" si="63"/>
        <v>----</v>
      </c>
      <c r="AG189" t="str">
        <f t="shared" si="64"/>
        <v>----</v>
      </c>
      <c r="AH189" t="str">
        <f t="shared" si="65"/>
        <v>----</v>
      </c>
      <c r="AI189" t="str">
        <f t="shared" si="66"/>
        <v>----</v>
      </c>
      <c r="AJ189" t="str">
        <f t="shared" si="67"/>
        <v>----</v>
      </c>
      <c r="AK189" t="str">
        <f t="shared" si="68"/>
        <v>Alipat+N</v>
      </c>
      <c r="AM189" s="4">
        <f t="shared" si="69"/>
        <v>357.26054932325712</v>
      </c>
      <c r="AN189" s="4">
        <f t="shared" si="53"/>
        <v>357</v>
      </c>
      <c r="AO189" s="4">
        <f t="shared" si="70"/>
        <v>0.26054932325712343</v>
      </c>
    </row>
    <row r="190" spans="1:41" x14ac:dyDescent="0.25">
      <c r="A190">
        <v>15</v>
      </c>
      <c r="B190">
        <v>26</v>
      </c>
      <c r="C190">
        <v>4</v>
      </c>
      <c r="D190">
        <v>7</v>
      </c>
      <c r="E190">
        <v>0</v>
      </c>
      <c r="F190">
        <v>0</v>
      </c>
      <c r="H190">
        <v>373.1728718</v>
      </c>
      <c r="J190">
        <v>3798313</v>
      </c>
      <c r="K190">
        <v>4005674</v>
      </c>
      <c r="L190">
        <v>3579882</v>
      </c>
      <c r="O190">
        <v>3683282</v>
      </c>
      <c r="P190">
        <v>3837800</v>
      </c>
      <c r="Q190">
        <v>3655737</v>
      </c>
      <c r="S190">
        <f t="shared" si="54"/>
        <v>1.7333333333333334</v>
      </c>
      <c r="T190">
        <f t="shared" si="55"/>
        <v>0.46666666666666667</v>
      </c>
      <c r="V190" s="4">
        <f t="shared" si="56"/>
        <v>373.17287177989999</v>
      </c>
      <c r="W190">
        <f t="shared" si="57"/>
        <v>5</v>
      </c>
      <c r="X190">
        <f t="shared" si="58"/>
        <v>0.33333333333333331</v>
      </c>
      <c r="Y190">
        <f t="shared" si="59"/>
        <v>0.19230769230769232</v>
      </c>
      <c r="Z190">
        <f t="shared" si="60"/>
        <v>0.7142857142857143</v>
      </c>
      <c r="AA190" t="str">
        <f t="shared" si="61"/>
        <v>O</v>
      </c>
      <c r="AD190">
        <f t="shared" si="62"/>
        <v>-6.6666666666666666E-2</v>
      </c>
      <c r="AF190" t="str">
        <f t="shared" si="63"/>
        <v>----</v>
      </c>
      <c r="AG190" t="str">
        <f t="shared" si="64"/>
        <v>----</v>
      </c>
      <c r="AH190" t="str">
        <f t="shared" si="65"/>
        <v>----</v>
      </c>
      <c r="AI190" t="str">
        <f t="shared" si="66"/>
        <v>----</v>
      </c>
      <c r="AJ190" t="str">
        <f t="shared" si="67"/>
        <v>----</v>
      </c>
      <c r="AK190" t="str">
        <f t="shared" si="68"/>
        <v>Alipat+N</v>
      </c>
      <c r="AM190" s="4">
        <f t="shared" si="69"/>
        <v>373.25916251174243</v>
      </c>
      <c r="AN190" s="4">
        <f t="shared" si="53"/>
        <v>373</v>
      </c>
      <c r="AO190" s="4">
        <f t="shared" si="70"/>
        <v>0.25916251174243143</v>
      </c>
    </row>
    <row r="191" spans="1:41" x14ac:dyDescent="0.25">
      <c r="A191">
        <v>15</v>
      </c>
      <c r="B191">
        <v>26</v>
      </c>
      <c r="C191">
        <v>4</v>
      </c>
      <c r="D191">
        <v>8</v>
      </c>
      <c r="E191">
        <v>0</v>
      </c>
      <c r="F191">
        <v>0</v>
      </c>
      <c r="H191">
        <v>389.16778640000001</v>
      </c>
      <c r="J191">
        <v>1864223</v>
      </c>
      <c r="K191">
        <v>1600092</v>
      </c>
      <c r="L191">
        <v>1979905</v>
      </c>
      <c r="O191" t="s">
        <v>14</v>
      </c>
      <c r="P191" t="s">
        <v>14</v>
      </c>
      <c r="Q191" t="s">
        <v>14</v>
      </c>
      <c r="S191">
        <f t="shared" si="54"/>
        <v>1.7333333333333334</v>
      </c>
      <c r="T191">
        <f t="shared" si="55"/>
        <v>0.53333333333333333</v>
      </c>
      <c r="V191" s="4">
        <f t="shared" si="56"/>
        <v>389.16778637990001</v>
      </c>
      <c r="W191">
        <f t="shared" si="57"/>
        <v>5</v>
      </c>
      <c r="X191">
        <f t="shared" si="58"/>
        <v>0.33333333333333331</v>
      </c>
      <c r="Y191">
        <f t="shared" si="59"/>
        <v>0.19230769230769232</v>
      </c>
      <c r="Z191">
        <f t="shared" si="60"/>
        <v>0.625</v>
      </c>
      <c r="AA191" t="str">
        <f t="shared" si="61"/>
        <v>O</v>
      </c>
      <c r="AD191">
        <f t="shared" si="62"/>
        <v>-0.14285714285714285</v>
      </c>
      <c r="AF191" t="str">
        <f t="shared" si="63"/>
        <v>----</v>
      </c>
      <c r="AG191" t="str">
        <f t="shared" si="64"/>
        <v>----</v>
      </c>
      <c r="AH191" t="str">
        <f t="shared" si="65"/>
        <v>----</v>
      </c>
      <c r="AI191" t="str">
        <f t="shared" si="66"/>
        <v>----</v>
      </c>
      <c r="AJ191" t="str">
        <f t="shared" si="67"/>
        <v>----</v>
      </c>
      <c r="AK191" t="str">
        <f t="shared" si="68"/>
        <v>Alipat+N</v>
      </c>
      <c r="AM191" s="4">
        <f t="shared" si="69"/>
        <v>389.25777570022774</v>
      </c>
      <c r="AN191" s="4">
        <f t="shared" si="53"/>
        <v>389</v>
      </c>
      <c r="AO191" s="4">
        <f t="shared" si="70"/>
        <v>0.25777570022773943</v>
      </c>
    </row>
    <row r="192" spans="1:41" x14ac:dyDescent="0.25">
      <c r="A192">
        <v>15</v>
      </c>
      <c r="B192">
        <v>27</v>
      </c>
      <c r="C192">
        <v>0</v>
      </c>
      <c r="D192">
        <v>9</v>
      </c>
      <c r="E192">
        <v>0</v>
      </c>
      <c r="F192">
        <v>1</v>
      </c>
      <c r="H192">
        <v>381.13199150000003</v>
      </c>
      <c r="J192" t="s">
        <v>14</v>
      </c>
      <c r="K192" t="s">
        <v>14</v>
      </c>
      <c r="L192" t="s">
        <v>14</v>
      </c>
      <c r="O192">
        <v>73405030</v>
      </c>
      <c r="P192">
        <v>117985269</v>
      </c>
      <c r="Q192">
        <v>113659971</v>
      </c>
      <c r="S192">
        <f t="shared" si="54"/>
        <v>1.8</v>
      </c>
      <c r="T192">
        <f t="shared" si="55"/>
        <v>0.6</v>
      </c>
      <c r="V192" s="4">
        <f t="shared" si="56"/>
        <v>381.13199147990002</v>
      </c>
      <c r="W192">
        <f t="shared" si="57"/>
        <v>3</v>
      </c>
      <c r="X192">
        <f t="shared" si="58"/>
        <v>0.2</v>
      </c>
      <c r="Y192">
        <f t="shared" si="59"/>
        <v>0.1111111111111111</v>
      </c>
      <c r="Z192">
        <f t="shared" si="60"/>
        <v>0.33333333333333331</v>
      </c>
      <c r="AA192" t="str">
        <f t="shared" si="61"/>
        <v>O</v>
      </c>
      <c r="AD192">
        <f t="shared" si="62"/>
        <v>-0.21052631578947367</v>
      </c>
      <c r="AF192" t="str">
        <f t="shared" si="63"/>
        <v>----</v>
      </c>
      <c r="AG192" t="str">
        <f t="shared" si="64"/>
        <v>----</v>
      </c>
      <c r="AH192" t="str">
        <f t="shared" si="65"/>
        <v>----</v>
      </c>
      <c r="AI192" t="str">
        <f t="shared" si="66"/>
        <v>----</v>
      </c>
      <c r="AJ192" t="str">
        <f t="shared" si="67"/>
        <v>SatFACarb</v>
      </c>
      <c r="AK192" t="str">
        <f t="shared" si="68"/>
        <v>----</v>
      </c>
      <c r="AM192" s="4">
        <f t="shared" si="69"/>
        <v>381.22012264097958</v>
      </c>
      <c r="AN192" s="4">
        <f t="shared" si="53"/>
        <v>381</v>
      </c>
      <c r="AO192" s="4">
        <f t="shared" si="70"/>
        <v>0.22012264097958223</v>
      </c>
    </row>
    <row r="193" spans="1:41" x14ac:dyDescent="0.25">
      <c r="A193">
        <v>15</v>
      </c>
      <c r="B193">
        <v>27</v>
      </c>
      <c r="C193">
        <v>1</v>
      </c>
      <c r="D193">
        <v>10</v>
      </c>
      <c r="E193">
        <v>0</v>
      </c>
      <c r="F193">
        <v>0</v>
      </c>
      <c r="H193">
        <v>380.15621859999999</v>
      </c>
      <c r="J193">
        <v>2532089</v>
      </c>
      <c r="K193">
        <v>2315331</v>
      </c>
      <c r="L193">
        <v>2456446</v>
      </c>
      <c r="O193">
        <v>3844454</v>
      </c>
      <c r="P193">
        <v>3623668</v>
      </c>
      <c r="Q193">
        <v>3652438</v>
      </c>
      <c r="S193">
        <f t="shared" si="54"/>
        <v>1.8</v>
      </c>
      <c r="T193">
        <f t="shared" si="55"/>
        <v>0.66666666666666663</v>
      </c>
      <c r="V193" s="4">
        <f t="shared" si="56"/>
        <v>380.15621857989998</v>
      </c>
      <c r="W193">
        <f t="shared" si="57"/>
        <v>3</v>
      </c>
      <c r="X193">
        <f t="shared" si="58"/>
        <v>0.2</v>
      </c>
      <c r="Y193">
        <f t="shared" si="59"/>
        <v>0.1111111111111111</v>
      </c>
      <c r="Z193">
        <f t="shared" si="60"/>
        <v>0.3</v>
      </c>
      <c r="AA193" t="str">
        <f t="shared" si="61"/>
        <v>O</v>
      </c>
      <c r="AD193">
        <f t="shared" si="62"/>
        <v>-0.27777777777777779</v>
      </c>
      <c r="AF193" t="str">
        <f t="shared" si="63"/>
        <v>----</v>
      </c>
      <c r="AG193" t="str">
        <f t="shared" si="64"/>
        <v>----</v>
      </c>
      <c r="AH193" t="str">
        <f t="shared" si="65"/>
        <v>----</v>
      </c>
      <c r="AI193" t="str">
        <f t="shared" si="66"/>
        <v>----</v>
      </c>
      <c r="AJ193" t="str">
        <f t="shared" si="67"/>
        <v>SatFACarb</v>
      </c>
      <c r="AK193" t="str">
        <f t="shared" si="68"/>
        <v>----</v>
      </c>
      <c r="AM193" s="4">
        <f t="shared" si="69"/>
        <v>380.24412410786414</v>
      </c>
      <c r="AN193" s="4">
        <f t="shared" si="53"/>
        <v>380</v>
      </c>
      <c r="AO193" s="4">
        <f t="shared" si="70"/>
        <v>0.2441241078641383</v>
      </c>
    </row>
    <row r="194" spans="1:41" x14ac:dyDescent="0.25">
      <c r="A194">
        <v>15</v>
      </c>
      <c r="B194">
        <v>27</v>
      </c>
      <c r="C194">
        <v>1</v>
      </c>
      <c r="D194">
        <v>12</v>
      </c>
      <c r="E194">
        <v>1</v>
      </c>
      <c r="F194">
        <v>0</v>
      </c>
      <c r="H194">
        <v>444.11811849999998</v>
      </c>
      <c r="J194">
        <v>6229425</v>
      </c>
      <c r="K194">
        <v>7069358</v>
      </c>
      <c r="L194">
        <v>5580684</v>
      </c>
      <c r="O194">
        <v>11820834</v>
      </c>
      <c r="P194">
        <v>13623442</v>
      </c>
      <c r="Q194">
        <v>10104224</v>
      </c>
      <c r="S194">
        <f t="shared" si="54"/>
        <v>1.8</v>
      </c>
      <c r="T194">
        <f t="shared" si="55"/>
        <v>0.8</v>
      </c>
      <c r="V194" s="4">
        <f t="shared" si="56"/>
        <v>444.11811847990003</v>
      </c>
      <c r="W194">
        <f t="shared" si="57"/>
        <v>3</v>
      </c>
      <c r="X194">
        <f t="shared" si="58"/>
        <v>0.2</v>
      </c>
      <c r="Y194">
        <f t="shared" si="59"/>
        <v>0.1111111111111111</v>
      </c>
      <c r="Z194">
        <f t="shared" si="60"/>
        <v>0.25</v>
      </c>
      <c r="AA194" t="str">
        <f t="shared" si="61"/>
        <v>O</v>
      </c>
      <c r="AD194">
        <f t="shared" si="62"/>
        <v>-0.6428571428571429</v>
      </c>
      <c r="AF194" t="str">
        <f t="shared" si="63"/>
        <v>----</v>
      </c>
      <c r="AG194" t="str">
        <f t="shared" si="64"/>
        <v>----</v>
      </c>
      <c r="AH194" t="str">
        <f t="shared" si="65"/>
        <v>----</v>
      </c>
      <c r="AI194" t="str">
        <f t="shared" si="66"/>
        <v>----</v>
      </c>
      <c r="AJ194" t="str">
        <f t="shared" si="67"/>
        <v>SatFACarb</v>
      </c>
      <c r="AK194" t="str">
        <f t="shared" si="68"/>
        <v>----</v>
      </c>
      <c r="AM194" s="4">
        <f t="shared" si="69"/>
        <v>444.22081425541376</v>
      </c>
      <c r="AN194" s="4">
        <f t="shared" ref="AN194:AN257" si="71">INT(AM194)</f>
        <v>444</v>
      </c>
      <c r="AO194" s="4">
        <f t="shared" si="70"/>
        <v>0.22081425541375665</v>
      </c>
    </row>
    <row r="195" spans="1:41" x14ac:dyDescent="0.25">
      <c r="A195">
        <v>15</v>
      </c>
      <c r="B195">
        <v>27</v>
      </c>
      <c r="C195">
        <v>2</v>
      </c>
      <c r="D195">
        <v>11</v>
      </c>
      <c r="E195">
        <v>0</v>
      </c>
      <c r="F195">
        <v>1</v>
      </c>
      <c r="H195">
        <v>441.1279687</v>
      </c>
      <c r="J195" t="s">
        <v>14</v>
      </c>
      <c r="K195" t="s">
        <v>14</v>
      </c>
      <c r="L195" t="s">
        <v>14</v>
      </c>
      <c r="O195">
        <v>4559889</v>
      </c>
      <c r="P195">
        <v>5905736</v>
      </c>
      <c r="Q195">
        <v>7677663</v>
      </c>
      <c r="S195">
        <f t="shared" ref="S195:S258" si="72">B195/A195</f>
        <v>1.8</v>
      </c>
      <c r="T195">
        <f t="shared" ref="T195:T258" si="73">D195/A195</f>
        <v>0.73333333333333328</v>
      </c>
      <c r="V195" s="4">
        <f t="shared" ref="V195:V258" si="74">A195*12+(B195-1)*1.007825+C195*14.003074+D195*15.9949146+E195*31.9720707+F195*30.9737615+0.0005485799</f>
        <v>441.12796867989999</v>
      </c>
      <c r="W195">
        <f t="shared" ref="W195:W258" si="75">1+A195-B195/2+C195/2+F195/2</f>
        <v>4</v>
      </c>
      <c r="X195">
        <f t="shared" ref="X195:X258" si="76">W195/A195</f>
        <v>0.26666666666666666</v>
      </c>
      <c r="Y195">
        <f t="shared" ref="Y195:Y258" si="77">W195/B195</f>
        <v>0.14814814814814814</v>
      </c>
      <c r="Z195">
        <f t="shared" ref="Z195:Z258" si="78">W195/D195</f>
        <v>0.36363636363636365</v>
      </c>
      <c r="AA195" t="str">
        <f t="shared" ref="AA195:AA258" si="79">IF(X195&gt;=0.3,IF(X195&lt;=0.68,IF(Y195&gt;=0.2,IF(Y195&lt;=0.95,IF(Z195&gt;=0.77,IF(Z195&lt;=1.75,"CRAM","O"),"O"),"O"),"O"),"O"),"O")</f>
        <v>O</v>
      </c>
      <c r="AD195">
        <f t="shared" ref="AD195:AD258" si="80">(1+A195-D195/2-E195-B195/2)/(A195-D195/2-E195-C195-F195)</f>
        <v>-0.46153846153846156</v>
      </c>
      <c r="AF195" t="str">
        <f t="shared" ref="AF195:AF258" si="81">IF(AD195&gt;0.66,"CondAr","----")</f>
        <v>----</v>
      </c>
      <c r="AG195" t="str">
        <f t="shared" ref="AG195:AG258" si="82">IF(AND((AD195&gt;0.5),(AD195&lt;=0.66)),"Aromatic","----")</f>
        <v>----</v>
      </c>
      <c r="AH195" t="str">
        <f t="shared" ref="AH195:AH258" si="83">IF(AND((AD195&lt;=0.5),(S195&lt;1.5)),"HUnSatLig","----")</f>
        <v>----</v>
      </c>
      <c r="AI195" t="str">
        <f t="shared" ref="AI195:AI258" si="84">IF(AND((T195&lt;0.6),(S195&gt;=1.5),(C195=0)),"AlipatNoN","----")</f>
        <v>----</v>
      </c>
      <c r="AJ195" t="str">
        <f t="shared" ref="AJ195:AJ258" si="85">IF(AND((S195&gt;=1.5),(T195&gt;=0.6)),"SatFACarb","----")</f>
        <v>SatFACarb</v>
      </c>
      <c r="AK195" t="str">
        <f t="shared" ref="AK195:AK258" si="86">IF(AND((T195&lt;0.6),(S195&gt;=1.5),(C195&gt;0)),"Alipat+N","----")</f>
        <v>----</v>
      </c>
      <c r="AM195" s="4">
        <f t="shared" ref="AM195:AM258" si="87">V195*(44/43.989828)</f>
        <v>441.22997302730067</v>
      </c>
      <c r="AN195" s="4">
        <f t="shared" si="71"/>
        <v>441</v>
      </c>
      <c r="AO195" s="4">
        <f t="shared" ref="AO195:AO258" si="88">AM195-AN195</f>
        <v>0.22997302730067304</v>
      </c>
    </row>
    <row r="196" spans="1:41" x14ac:dyDescent="0.25">
      <c r="A196">
        <v>15</v>
      </c>
      <c r="B196">
        <v>27</v>
      </c>
      <c r="C196">
        <v>3</v>
      </c>
      <c r="D196">
        <v>5</v>
      </c>
      <c r="E196">
        <v>0</v>
      </c>
      <c r="F196">
        <v>0</v>
      </c>
      <c r="H196">
        <v>328.18779360000002</v>
      </c>
      <c r="J196">
        <v>2242959</v>
      </c>
      <c r="K196">
        <v>2255997</v>
      </c>
      <c r="L196">
        <v>1954707</v>
      </c>
      <c r="O196">
        <v>4057579</v>
      </c>
      <c r="P196">
        <v>4178004</v>
      </c>
      <c r="Q196">
        <v>4075583</v>
      </c>
      <c r="S196">
        <f t="shared" si="72"/>
        <v>1.8</v>
      </c>
      <c r="T196">
        <f t="shared" si="73"/>
        <v>0.33333333333333331</v>
      </c>
      <c r="V196" s="4">
        <f t="shared" si="74"/>
        <v>328.18779357989996</v>
      </c>
      <c r="W196">
        <f t="shared" si="75"/>
        <v>4</v>
      </c>
      <c r="X196">
        <f t="shared" si="76"/>
        <v>0.26666666666666666</v>
      </c>
      <c r="Y196">
        <f t="shared" si="77"/>
        <v>0.14814814814814814</v>
      </c>
      <c r="Z196">
        <f t="shared" si="78"/>
        <v>0.8</v>
      </c>
      <c r="AA196" t="str">
        <f t="shared" si="79"/>
        <v>O</v>
      </c>
      <c r="AD196">
        <f t="shared" si="80"/>
        <v>0</v>
      </c>
      <c r="AF196" t="str">
        <f t="shared" si="81"/>
        <v>----</v>
      </c>
      <c r="AG196" t="str">
        <f t="shared" si="82"/>
        <v>----</v>
      </c>
      <c r="AH196" t="str">
        <f t="shared" si="83"/>
        <v>----</v>
      </c>
      <c r="AI196" t="str">
        <f t="shared" si="84"/>
        <v>----</v>
      </c>
      <c r="AJ196" t="str">
        <f t="shared" si="85"/>
        <v>----</v>
      </c>
      <c r="AK196" t="str">
        <f t="shared" si="86"/>
        <v>Alipat+N</v>
      </c>
      <c r="AM196" s="4">
        <f t="shared" si="87"/>
        <v>328.26368217478813</v>
      </c>
      <c r="AN196" s="4">
        <f t="shared" si="71"/>
        <v>328</v>
      </c>
      <c r="AO196" s="4">
        <f t="shared" si="88"/>
        <v>0.26368217478812994</v>
      </c>
    </row>
    <row r="197" spans="1:41" x14ac:dyDescent="0.25">
      <c r="A197">
        <v>15</v>
      </c>
      <c r="B197">
        <v>27</v>
      </c>
      <c r="C197">
        <v>3</v>
      </c>
      <c r="D197">
        <v>6</v>
      </c>
      <c r="E197">
        <v>0</v>
      </c>
      <c r="F197">
        <v>0</v>
      </c>
      <c r="H197">
        <v>344.18270819999998</v>
      </c>
      <c r="J197">
        <v>9499826</v>
      </c>
      <c r="K197">
        <v>10162265</v>
      </c>
      <c r="L197">
        <v>9867916</v>
      </c>
      <c r="O197">
        <v>10842070</v>
      </c>
      <c r="P197">
        <v>12394187</v>
      </c>
      <c r="Q197">
        <v>10893215</v>
      </c>
      <c r="S197">
        <f t="shared" si="72"/>
        <v>1.8</v>
      </c>
      <c r="T197">
        <f t="shared" si="73"/>
        <v>0.4</v>
      </c>
      <c r="V197" s="4">
        <f t="shared" si="74"/>
        <v>344.18270817989998</v>
      </c>
      <c r="W197">
        <f t="shared" si="75"/>
        <v>4</v>
      </c>
      <c r="X197">
        <f t="shared" si="76"/>
        <v>0.26666666666666666</v>
      </c>
      <c r="Y197">
        <f t="shared" si="77"/>
        <v>0.14814814814814814</v>
      </c>
      <c r="Z197">
        <f t="shared" si="78"/>
        <v>0.66666666666666663</v>
      </c>
      <c r="AA197" t="str">
        <f t="shared" si="79"/>
        <v>O</v>
      </c>
      <c r="AD197">
        <f t="shared" si="80"/>
        <v>-5.5555555555555552E-2</v>
      </c>
      <c r="AF197" t="str">
        <f t="shared" si="81"/>
        <v>----</v>
      </c>
      <c r="AG197" t="str">
        <f t="shared" si="82"/>
        <v>----</v>
      </c>
      <c r="AH197" t="str">
        <f t="shared" si="83"/>
        <v>----</v>
      </c>
      <c r="AI197" t="str">
        <f t="shared" si="84"/>
        <v>----</v>
      </c>
      <c r="AJ197" t="str">
        <f t="shared" si="85"/>
        <v>----</v>
      </c>
      <c r="AK197" t="str">
        <f t="shared" si="86"/>
        <v>Alipat+N</v>
      </c>
      <c r="AM197" s="4">
        <f t="shared" si="87"/>
        <v>344.26229536327344</v>
      </c>
      <c r="AN197" s="4">
        <f t="shared" si="71"/>
        <v>344</v>
      </c>
      <c r="AO197" s="4">
        <f t="shared" si="88"/>
        <v>0.26229536327343794</v>
      </c>
    </row>
    <row r="198" spans="1:41" x14ac:dyDescent="0.25">
      <c r="A198">
        <v>15</v>
      </c>
      <c r="B198">
        <v>27</v>
      </c>
      <c r="C198">
        <v>3</v>
      </c>
      <c r="D198">
        <v>7</v>
      </c>
      <c r="E198">
        <v>0</v>
      </c>
      <c r="F198">
        <v>0</v>
      </c>
      <c r="H198">
        <v>360.17762279999999</v>
      </c>
      <c r="J198">
        <v>4346364</v>
      </c>
      <c r="K198">
        <v>4261137</v>
      </c>
      <c r="L198">
        <v>4397234</v>
      </c>
      <c r="O198">
        <v>3952252</v>
      </c>
      <c r="P198">
        <v>4463728</v>
      </c>
      <c r="Q198">
        <v>3698583</v>
      </c>
      <c r="S198">
        <f t="shared" si="72"/>
        <v>1.8</v>
      </c>
      <c r="T198">
        <f t="shared" si="73"/>
        <v>0.46666666666666667</v>
      </c>
      <c r="V198" s="4">
        <f t="shared" si="74"/>
        <v>360.17762277989999</v>
      </c>
      <c r="W198">
        <f t="shared" si="75"/>
        <v>4</v>
      </c>
      <c r="X198">
        <f t="shared" si="76"/>
        <v>0.26666666666666666</v>
      </c>
      <c r="Y198">
        <f t="shared" si="77"/>
        <v>0.14814814814814814</v>
      </c>
      <c r="Z198">
        <f t="shared" si="78"/>
        <v>0.5714285714285714</v>
      </c>
      <c r="AA198" t="str">
        <f t="shared" si="79"/>
        <v>O</v>
      </c>
      <c r="AD198">
        <f t="shared" si="80"/>
        <v>-0.11764705882352941</v>
      </c>
      <c r="AF198" t="str">
        <f t="shared" si="81"/>
        <v>----</v>
      </c>
      <c r="AG198" t="str">
        <f t="shared" si="82"/>
        <v>----</v>
      </c>
      <c r="AH198" t="str">
        <f t="shared" si="83"/>
        <v>----</v>
      </c>
      <c r="AI198" t="str">
        <f t="shared" si="84"/>
        <v>----</v>
      </c>
      <c r="AJ198" t="str">
        <f t="shared" si="85"/>
        <v>----</v>
      </c>
      <c r="AK198" t="str">
        <f t="shared" si="86"/>
        <v>Alipat+N</v>
      </c>
      <c r="AM198" s="4">
        <f t="shared" si="87"/>
        <v>360.26090855175875</v>
      </c>
      <c r="AN198" s="4">
        <f t="shared" si="71"/>
        <v>360</v>
      </c>
      <c r="AO198" s="4">
        <f t="shared" si="88"/>
        <v>0.26090855175874594</v>
      </c>
    </row>
    <row r="199" spans="1:41" x14ac:dyDescent="0.25">
      <c r="A199">
        <v>15</v>
      </c>
      <c r="B199">
        <v>27</v>
      </c>
      <c r="C199">
        <v>3</v>
      </c>
      <c r="D199">
        <v>7</v>
      </c>
      <c r="E199">
        <v>1</v>
      </c>
      <c r="F199">
        <v>0</v>
      </c>
      <c r="H199">
        <v>392.14969350000001</v>
      </c>
      <c r="J199" t="s">
        <v>14</v>
      </c>
      <c r="K199" t="s">
        <v>14</v>
      </c>
      <c r="L199" t="s">
        <v>14</v>
      </c>
      <c r="O199">
        <v>2338377</v>
      </c>
      <c r="P199">
        <v>2134027</v>
      </c>
      <c r="Q199">
        <v>2025787</v>
      </c>
      <c r="S199">
        <f t="shared" si="72"/>
        <v>1.8</v>
      </c>
      <c r="T199">
        <f t="shared" si="73"/>
        <v>0.46666666666666667</v>
      </c>
      <c r="V199" s="4">
        <f t="shared" si="74"/>
        <v>392.14969347990001</v>
      </c>
      <c r="W199">
        <f t="shared" si="75"/>
        <v>4</v>
      </c>
      <c r="X199">
        <f t="shared" si="76"/>
        <v>0.26666666666666666</v>
      </c>
      <c r="Y199">
        <f t="shared" si="77"/>
        <v>0.14814814814814814</v>
      </c>
      <c r="Z199">
        <f t="shared" si="78"/>
        <v>0.5714285714285714</v>
      </c>
      <c r="AA199" t="str">
        <f t="shared" si="79"/>
        <v>O</v>
      </c>
      <c r="AD199">
        <f t="shared" si="80"/>
        <v>-0.26666666666666666</v>
      </c>
      <c r="AF199" t="str">
        <f t="shared" si="81"/>
        <v>----</v>
      </c>
      <c r="AG199" t="str">
        <f t="shared" si="82"/>
        <v>----</v>
      </c>
      <c r="AH199" t="str">
        <f t="shared" si="83"/>
        <v>----</v>
      </c>
      <c r="AI199" t="str">
        <f t="shared" si="84"/>
        <v>----</v>
      </c>
      <c r="AJ199" t="str">
        <f t="shared" si="85"/>
        <v>----</v>
      </c>
      <c r="AK199" t="str">
        <f t="shared" si="86"/>
        <v>Alipat+N</v>
      </c>
      <c r="AM199" s="4">
        <f t="shared" si="87"/>
        <v>392.24037232233775</v>
      </c>
      <c r="AN199" s="4">
        <f t="shared" si="71"/>
        <v>392</v>
      </c>
      <c r="AO199" s="4">
        <f t="shared" si="88"/>
        <v>0.2403723223377483</v>
      </c>
    </row>
    <row r="200" spans="1:41" x14ac:dyDescent="0.25">
      <c r="A200">
        <v>15</v>
      </c>
      <c r="B200">
        <v>28</v>
      </c>
      <c r="C200">
        <v>0</v>
      </c>
      <c r="D200">
        <v>7</v>
      </c>
      <c r="E200">
        <v>0</v>
      </c>
      <c r="F200">
        <v>0</v>
      </c>
      <c r="H200">
        <v>319.1762258</v>
      </c>
      <c r="J200" t="s">
        <v>14</v>
      </c>
      <c r="K200" t="s">
        <v>14</v>
      </c>
      <c r="L200" t="s">
        <v>14</v>
      </c>
      <c r="O200">
        <v>2094416</v>
      </c>
      <c r="P200">
        <v>1769868</v>
      </c>
      <c r="Q200">
        <v>1495519</v>
      </c>
      <c r="S200">
        <f t="shared" si="72"/>
        <v>1.8666666666666667</v>
      </c>
      <c r="T200">
        <f t="shared" si="73"/>
        <v>0.46666666666666667</v>
      </c>
      <c r="V200" s="4">
        <f t="shared" si="74"/>
        <v>319.17622577989999</v>
      </c>
      <c r="W200">
        <f t="shared" si="75"/>
        <v>2</v>
      </c>
      <c r="X200">
        <f t="shared" si="76"/>
        <v>0.13333333333333333</v>
      </c>
      <c r="Y200">
        <f t="shared" si="77"/>
        <v>7.1428571428571425E-2</v>
      </c>
      <c r="Z200">
        <f t="shared" si="78"/>
        <v>0.2857142857142857</v>
      </c>
      <c r="AA200" t="str">
        <f t="shared" si="79"/>
        <v>O</v>
      </c>
      <c r="AD200">
        <f t="shared" si="80"/>
        <v>-0.13043478260869565</v>
      </c>
      <c r="AF200" t="str">
        <f t="shared" si="81"/>
        <v>----</v>
      </c>
      <c r="AG200" t="str">
        <f t="shared" si="82"/>
        <v>----</v>
      </c>
      <c r="AH200" t="str">
        <f t="shared" si="83"/>
        <v>----</v>
      </c>
      <c r="AI200" t="str">
        <f t="shared" si="84"/>
        <v>AlipatNoN</v>
      </c>
      <c r="AJ200" t="str">
        <f t="shared" si="85"/>
        <v>----</v>
      </c>
      <c r="AK200" t="str">
        <f t="shared" si="86"/>
        <v>----</v>
      </c>
      <c r="AM200" s="4">
        <f t="shared" si="87"/>
        <v>319.25003058242459</v>
      </c>
      <c r="AN200" s="4">
        <f t="shared" si="71"/>
        <v>319</v>
      </c>
      <c r="AO200" s="4">
        <f t="shared" si="88"/>
        <v>0.25003058242458565</v>
      </c>
    </row>
    <row r="201" spans="1:41" x14ac:dyDescent="0.25">
      <c r="A201">
        <v>15</v>
      </c>
      <c r="B201">
        <v>28</v>
      </c>
      <c r="C201">
        <v>0</v>
      </c>
      <c r="D201">
        <v>7</v>
      </c>
      <c r="E201">
        <v>1</v>
      </c>
      <c r="F201">
        <v>0</v>
      </c>
      <c r="H201">
        <v>351.14829650000001</v>
      </c>
      <c r="J201" t="s">
        <v>14</v>
      </c>
      <c r="K201" t="s">
        <v>14</v>
      </c>
      <c r="L201" t="s">
        <v>14</v>
      </c>
      <c r="O201">
        <v>1620922</v>
      </c>
      <c r="P201">
        <v>1520172</v>
      </c>
      <c r="Q201">
        <v>1677627</v>
      </c>
      <c r="S201">
        <f t="shared" si="72"/>
        <v>1.8666666666666667</v>
      </c>
      <c r="T201">
        <f t="shared" si="73"/>
        <v>0.46666666666666667</v>
      </c>
      <c r="V201" s="4">
        <f t="shared" si="74"/>
        <v>351.14829647990001</v>
      </c>
      <c r="W201">
        <f t="shared" si="75"/>
        <v>2</v>
      </c>
      <c r="X201">
        <f t="shared" si="76"/>
        <v>0.13333333333333333</v>
      </c>
      <c r="Y201">
        <f t="shared" si="77"/>
        <v>7.1428571428571425E-2</v>
      </c>
      <c r="Z201">
        <f t="shared" si="78"/>
        <v>0.2857142857142857</v>
      </c>
      <c r="AA201" t="str">
        <f t="shared" si="79"/>
        <v>O</v>
      </c>
      <c r="AD201">
        <f t="shared" si="80"/>
        <v>-0.23809523809523808</v>
      </c>
      <c r="AF201" t="str">
        <f t="shared" si="81"/>
        <v>----</v>
      </c>
      <c r="AG201" t="str">
        <f t="shared" si="82"/>
        <v>----</v>
      </c>
      <c r="AH201" t="str">
        <f t="shared" si="83"/>
        <v>----</v>
      </c>
      <c r="AI201" t="str">
        <f t="shared" si="84"/>
        <v>AlipatNoN</v>
      </c>
      <c r="AJ201" t="str">
        <f t="shared" si="85"/>
        <v>----</v>
      </c>
      <c r="AK201" t="str">
        <f t="shared" si="86"/>
        <v>----</v>
      </c>
      <c r="AM201" s="4">
        <f t="shared" si="87"/>
        <v>351.22949435300359</v>
      </c>
      <c r="AN201" s="4">
        <f t="shared" si="71"/>
        <v>351</v>
      </c>
      <c r="AO201" s="4">
        <f t="shared" si="88"/>
        <v>0.229494353003588</v>
      </c>
    </row>
    <row r="202" spans="1:41" x14ac:dyDescent="0.25">
      <c r="A202">
        <v>15</v>
      </c>
      <c r="B202">
        <v>28</v>
      </c>
      <c r="C202">
        <v>0</v>
      </c>
      <c r="D202">
        <v>8</v>
      </c>
      <c r="E202">
        <v>0</v>
      </c>
      <c r="F202">
        <v>0</v>
      </c>
      <c r="H202">
        <v>335.17114040000001</v>
      </c>
      <c r="J202">
        <v>4649838</v>
      </c>
      <c r="K202">
        <v>5514283</v>
      </c>
      <c r="L202">
        <v>4773297</v>
      </c>
      <c r="O202">
        <v>7563900</v>
      </c>
      <c r="P202">
        <v>10483261</v>
      </c>
      <c r="Q202">
        <v>6975128</v>
      </c>
      <c r="S202">
        <f t="shared" si="72"/>
        <v>1.8666666666666667</v>
      </c>
      <c r="T202">
        <f t="shared" si="73"/>
        <v>0.53333333333333333</v>
      </c>
      <c r="V202" s="4">
        <f t="shared" si="74"/>
        <v>335.17114037990001</v>
      </c>
      <c r="W202">
        <f t="shared" si="75"/>
        <v>2</v>
      </c>
      <c r="X202">
        <f t="shared" si="76"/>
        <v>0.13333333333333333</v>
      </c>
      <c r="Y202">
        <f t="shared" si="77"/>
        <v>7.1428571428571425E-2</v>
      </c>
      <c r="Z202">
        <f t="shared" si="78"/>
        <v>0.25</v>
      </c>
      <c r="AA202" t="str">
        <f t="shared" si="79"/>
        <v>O</v>
      </c>
      <c r="AD202">
        <f t="shared" si="80"/>
        <v>-0.18181818181818182</v>
      </c>
      <c r="AF202" t="str">
        <f t="shared" si="81"/>
        <v>----</v>
      </c>
      <c r="AG202" t="str">
        <f t="shared" si="82"/>
        <v>----</v>
      </c>
      <c r="AH202" t="str">
        <f t="shared" si="83"/>
        <v>----</v>
      </c>
      <c r="AI202" t="str">
        <f t="shared" si="84"/>
        <v>AlipatNoN</v>
      </c>
      <c r="AJ202" t="str">
        <f t="shared" si="85"/>
        <v>----</v>
      </c>
      <c r="AK202" t="str">
        <f t="shared" si="86"/>
        <v>----</v>
      </c>
      <c r="AM202" s="4">
        <f t="shared" si="87"/>
        <v>335.24864377090989</v>
      </c>
      <c r="AN202" s="4">
        <f t="shared" si="71"/>
        <v>335</v>
      </c>
      <c r="AO202" s="4">
        <f t="shared" si="88"/>
        <v>0.24864377090989365</v>
      </c>
    </row>
    <row r="203" spans="1:41" x14ac:dyDescent="0.25">
      <c r="A203">
        <v>15</v>
      </c>
      <c r="B203">
        <v>28</v>
      </c>
      <c r="C203">
        <v>0</v>
      </c>
      <c r="D203">
        <v>8</v>
      </c>
      <c r="E203">
        <v>1</v>
      </c>
      <c r="F203">
        <v>0</v>
      </c>
      <c r="H203">
        <v>367.14321109999997</v>
      </c>
      <c r="J203" t="s">
        <v>14</v>
      </c>
      <c r="K203" t="s">
        <v>14</v>
      </c>
      <c r="L203" t="s">
        <v>14</v>
      </c>
      <c r="O203">
        <v>2832595</v>
      </c>
      <c r="P203">
        <v>2342024</v>
      </c>
      <c r="Q203">
        <v>3511187</v>
      </c>
      <c r="S203">
        <f t="shared" si="72"/>
        <v>1.8666666666666667</v>
      </c>
      <c r="T203">
        <f t="shared" si="73"/>
        <v>0.53333333333333333</v>
      </c>
      <c r="V203" s="4">
        <f t="shared" si="74"/>
        <v>367.14321107990003</v>
      </c>
      <c r="W203">
        <f t="shared" si="75"/>
        <v>2</v>
      </c>
      <c r="X203">
        <f t="shared" si="76"/>
        <v>0.13333333333333333</v>
      </c>
      <c r="Y203">
        <f t="shared" si="77"/>
        <v>7.1428571428571425E-2</v>
      </c>
      <c r="Z203">
        <f t="shared" si="78"/>
        <v>0.25</v>
      </c>
      <c r="AA203" t="str">
        <f t="shared" si="79"/>
        <v>O</v>
      </c>
      <c r="AD203">
        <f t="shared" si="80"/>
        <v>-0.3</v>
      </c>
      <c r="AF203" t="str">
        <f t="shared" si="81"/>
        <v>----</v>
      </c>
      <c r="AG203" t="str">
        <f t="shared" si="82"/>
        <v>----</v>
      </c>
      <c r="AH203" t="str">
        <f t="shared" si="83"/>
        <v>----</v>
      </c>
      <c r="AI203" t="str">
        <f t="shared" si="84"/>
        <v>AlipatNoN</v>
      </c>
      <c r="AJ203" t="str">
        <f t="shared" si="85"/>
        <v>----</v>
      </c>
      <c r="AK203" t="str">
        <f t="shared" si="86"/>
        <v>----</v>
      </c>
      <c r="AM203" s="4">
        <f t="shared" si="87"/>
        <v>367.2281075414889</v>
      </c>
      <c r="AN203" s="4">
        <f t="shared" si="71"/>
        <v>367</v>
      </c>
      <c r="AO203" s="4">
        <f t="shared" si="88"/>
        <v>0.228107541488896</v>
      </c>
    </row>
    <row r="204" spans="1:41" x14ac:dyDescent="0.25">
      <c r="A204">
        <v>15</v>
      </c>
      <c r="B204">
        <v>28</v>
      </c>
      <c r="C204">
        <v>0</v>
      </c>
      <c r="D204">
        <v>9</v>
      </c>
      <c r="E204">
        <v>0</v>
      </c>
      <c r="F204">
        <v>0</v>
      </c>
      <c r="H204">
        <v>351.16605499999997</v>
      </c>
      <c r="J204">
        <v>2814297</v>
      </c>
      <c r="K204">
        <v>3198304</v>
      </c>
      <c r="L204">
        <v>3074605</v>
      </c>
      <c r="O204">
        <v>4153279</v>
      </c>
      <c r="P204">
        <v>4668977</v>
      </c>
      <c r="Q204">
        <v>4429633</v>
      </c>
      <c r="S204">
        <f t="shared" si="72"/>
        <v>1.8666666666666667</v>
      </c>
      <c r="T204">
        <f t="shared" si="73"/>
        <v>0.6</v>
      </c>
      <c r="V204" s="4">
        <f t="shared" si="74"/>
        <v>351.16605497990003</v>
      </c>
      <c r="W204">
        <f t="shared" si="75"/>
        <v>2</v>
      </c>
      <c r="X204">
        <f t="shared" si="76"/>
        <v>0.13333333333333333</v>
      </c>
      <c r="Y204">
        <f t="shared" si="77"/>
        <v>7.1428571428571425E-2</v>
      </c>
      <c r="Z204">
        <f t="shared" si="78"/>
        <v>0.22222222222222221</v>
      </c>
      <c r="AA204" t="str">
        <f t="shared" si="79"/>
        <v>O</v>
      </c>
      <c r="AD204">
        <f t="shared" si="80"/>
        <v>-0.23809523809523808</v>
      </c>
      <c r="AF204" t="str">
        <f t="shared" si="81"/>
        <v>----</v>
      </c>
      <c r="AG204" t="str">
        <f t="shared" si="82"/>
        <v>----</v>
      </c>
      <c r="AH204" t="str">
        <f t="shared" si="83"/>
        <v>----</v>
      </c>
      <c r="AI204" t="str">
        <f t="shared" si="84"/>
        <v>----</v>
      </c>
      <c r="AJ204" t="str">
        <f t="shared" si="85"/>
        <v>SatFACarb</v>
      </c>
      <c r="AK204" t="str">
        <f t="shared" si="86"/>
        <v>----</v>
      </c>
      <c r="AM204" s="4">
        <f t="shared" si="87"/>
        <v>351.2472569593952</v>
      </c>
      <c r="AN204" s="4">
        <f t="shared" si="71"/>
        <v>351</v>
      </c>
      <c r="AO204" s="4">
        <f t="shared" si="88"/>
        <v>0.24725695939520165</v>
      </c>
    </row>
    <row r="205" spans="1:41" x14ac:dyDescent="0.25">
      <c r="A205">
        <v>15</v>
      </c>
      <c r="B205">
        <v>28</v>
      </c>
      <c r="C205">
        <v>0</v>
      </c>
      <c r="D205">
        <v>10</v>
      </c>
      <c r="E205">
        <v>0</v>
      </c>
      <c r="F205">
        <v>0</v>
      </c>
      <c r="H205">
        <v>367.16096959999999</v>
      </c>
      <c r="J205">
        <v>2116175</v>
      </c>
      <c r="K205">
        <v>2076343</v>
      </c>
      <c r="L205">
        <v>2247416</v>
      </c>
      <c r="O205">
        <v>3711704</v>
      </c>
      <c r="P205">
        <v>2856589</v>
      </c>
      <c r="Q205">
        <v>3085208</v>
      </c>
      <c r="S205">
        <f t="shared" si="72"/>
        <v>1.8666666666666667</v>
      </c>
      <c r="T205">
        <f t="shared" si="73"/>
        <v>0.66666666666666663</v>
      </c>
      <c r="V205" s="4">
        <f t="shared" si="74"/>
        <v>367.16096957989998</v>
      </c>
      <c r="W205">
        <f t="shared" si="75"/>
        <v>2</v>
      </c>
      <c r="X205">
        <f t="shared" si="76"/>
        <v>0.13333333333333333</v>
      </c>
      <c r="Y205">
        <f t="shared" si="77"/>
        <v>7.1428571428571425E-2</v>
      </c>
      <c r="Z205">
        <f t="shared" si="78"/>
        <v>0.2</v>
      </c>
      <c r="AA205" t="str">
        <f t="shared" si="79"/>
        <v>O</v>
      </c>
      <c r="AD205">
        <f t="shared" si="80"/>
        <v>-0.3</v>
      </c>
      <c r="AF205" t="str">
        <f t="shared" si="81"/>
        <v>----</v>
      </c>
      <c r="AG205" t="str">
        <f t="shared" si="82"/>
        <v>----</v>
      </c>
      <c r="AH205" t="str">
        <f t="shared" si="83"/>
        <v>----</v>
      </c>
      <c r="AI205" t="str">
        <f t="shared" si="84"/>
        <v>----</v>
      </c>
      <c r="AJ205" t="str">
        <f t="shared" si="85"/>
        <v>SatFACarb</v>
      </c>
      <c r="AK205" t="str">
        <f t="shared" si="86"/>
        <v>----</v>
      </c>
      <c r="AM205" s="4">
        <f t="shared" si="87"/>
        <v>367.24587014788051</v>
      </c>
      <c r="AN205" s="4">
        <f t="shared" si="71"/>
        <v>367</v>
      </c>
      <c r="AO205" s="4">
        <f t="shared" si="88"/>
        <v>0.24587014788050965</v>
      </c>
    </row>
    <row r="206" spans="1:41" x14ac:dyDescent="0.25">
      <c r="A206">
        <v>15</v>
      </c>
      <c r="B206">
        <v>28</v>
      </c>
      <c r="C206">
        <v>0</v>
      </c>
      <c r="D206">
        <v>10</v>
      </c>
      <c r="E206">
        <v>1</v>
      </c>
      <c r="F206">
        <v>0</v>
      </c>
      <c r="H206">
        <v>399.1330403</v>
      </c>
      <c r="J206">
        <v>2658638</v>
      </c>
      <c r="K206">
        <v>2934084</v>
      </c>
      <c r="L206">
        <v>2240254</v>
      </c>
      <c r="O206">
        <v>10316002</v>
      </c>
      <c r="P206">
        <v>4899562</v>
      </c>
      <c r="Q206">
        <v>10773790</v>
      </c>
      <c r="S206">
        <f t="shared" si="72"/>
        <v>1.8666666666666667</v>
      </c>
      <c r="T206">
        <f t="shared" si="73"/>
        <v>0.66666666666666663</v>
      </c>
      <c r="V206" s="4">
        <f t="shared" si="74"/>
        <v>399.1330402799</v>
      </c>
      <c r="W206">
        <f t="shared" si="75"/>
        <v>2</v>
      </c>
      <c r="X206">
        <f t="shared" si="76"/>
        <v>0.13333333333333333</v>
      </c>
      <c r="Y206">
        <f t="shared" si="77"/>
        <v>7.1428571428571425E-2</v>
      </c>
      <c r="Z206">
        <f t="shared" si="78"/>
        <v>0.2</v>
      </c>
      <c r="AA206" t="str">
        <f t="shared" si="79"/>
        <v>O</v>
      </c>
      <c r="AD206">
        <f t="shared" si="80"/>
        <v>-0.44444444444444442</v>
      </c>
      <c r="AF206" t="str">
        <f t="shared" si="81"/>
        <v>----</v>
      </c>
      <c r="AG206" t="str">
        <f t="shared" si="82"/>
        <v>----</v>
      </c>
      <c r="AH206" t="str">
        <f t="shared" si="83"/>
        <v>----</v>
      </c>
      <c r="AI206" t="str">
        <f t="shared" si="84"/>
        <v>----</v>
      </c>
      <c r="AJ206" t="str">
        <f t="shared" si="85"/>
        <v>SatFACarb</v>
      </c>
      <c r="AK206" t="str">
        <f t="shared" si="86"/>
        <v>----</v>
      </c>
      <c r="AM206" s="4">
        <f t="shared" si="87"/>
        <v>399.22533391845946</v>
      </c>
      <c r="AN206" s="4">
        <f t="shared" si="71"/>
        <v>399</v>
      </c>
      <c r="AO206" s="4">
        <f t="shared" si="88"/>
        <v>0.22533391845945516</v>
      </c>
    </row>
    <row r="207" spans="1:41" x14ac:dyDescent="0.25">
      <c r="A207">
        <v>15</v>
      </c>
      <c r="B207">
        <v>28</v>
      </c>
      <c r="C207">
        <v>0</v>
      </c>
      <c r="D207">
        <v>12</v>
      </c>
      <c r="E207">
        <v>1</v>
      </c>
      <c r="F207">
        <v>0</v>
      </c>
      <c r="H207">
        <v>431.12286949999998</v>
      </c>
      <c r="J207" t="s">
        <v>14</v>
      </c>
      <c r="K207" t="s">
        <v>14</v>
      </c>
      <c r="L207" t="s">
        <v>14</v>
      </c>
      <c r="O207">
        <v>2235654</v>
      </c>
      <c r="P207">
        <v>2408810</v>
      </c>
      <c r="Q207">
        <v>2238730</v>
      </c>
      <c r="S207">
        <f t="shared" si="72"/>
        <v>1.8666666666666667</v>
      </c>
      <c r="T207">
        <f t="shared" si="73"/>
        <v>0.8</v>
      </c>
      <c r="V207" s="4">
        <f t="shared" si="74"/>
        <v>431.12286947989998</v>
      </c>
      <c r="W207">
        <f t="shared" si="75"/>
        <v>2</v>
      </c>
      <c r="X207">
        <f t="shared" si="76"/>
        <v>0.13333333333333333</v>
      </c>
      <c r="Y207">
        <f t="shared" si="77"/>
        <v>7.1428571428571425E-2</v>
      </c>
      <c r="Z207">
        <f t="shared" si="78"/>
        <v>0.16666666666666666</v>
      </c>
      <c r="AA207" t="str">
        <f t="shared" si="79"/>
        <v>O</v>
      </c>
      <c r="AD207">
        <f t="shared" si="80"/>
        <v>-0.625</v>
      </c>
      <c r="AF207" t="str">
        <f t="shared" si="81"/>
        <v>----</v>
      </c>
      <c r="AG207" t="str">
        <f t="shared" si="82"/>
        <v>----</v>
      </c>
      <c r="AH207" t="str">
        <f t="shared" si="83"/>
        <v>----</v>
      </c>
      <c r="AI207" t="str">
        <f t="shared" si="84"/>
        <v>----</v>
      </c>
      <c r="AJ207" t="str">
        <f t="shared" si="85"/>
        <v>SatFACarb</v>
      </c>
      <c r="AK207" t="str">
        <f t="shared" si="86"/>
        <v>----</v>
      </c>
      <c r="AM207" s="4">
        <f t="shared" si="87"/>
        <v>431.22256029543001</v>
      </c>
      <c r="AN207" s="4">
        <f t="shared" si="71"/>
        <v>431</v>
      </c>
      <c r="AO207" s="4">
        <f t="shared" si="88"/>
        <v>0.22256029543001432</v>
      </c>
    </row>
    <row r="208" spans="1:41" x14ac:dyDescent="0.25">
      <c r="A208">
        <v>15</v>
      </c>
      <c r="B208">
        <v>28</v>
      </c>
      <c r="C208">
        <v>4</v>
      </c>
      <c r="D208">
        <v>5</v>
      </c>
      <c r="E208">
        <v>0</v>
      </c>
      <c r="F208">
        <v>0</v>
      </c>
      <c r="H208">
        <v>343.19869260000002</v>
      </c>
      <c r="J208">
        <v>2818453</v>
      </c>
      <c r="K208">
        <v>3353448</v>
      </c>
      <c r="L208">
        <v>2968966</v>
      </c>
      <c r="O208">
        <v>6041285</v>
      </c>
      <c r="P208">
        <v>7181774</v>
      </c>
      <c r="Q208">
        <v>5596823</v>
      </c>
      <c r="S208">
        <f t="shared" si="72"/>
        <v>1.8666666666666667</v>
      </c>
      <c r="T208">
        <f t="shared" si="73"/>
        <v>0.33333333333333331</v>
      </c>
      <c r="V208" s="4">
        <f t="shared" si="74"/>
        <v>343.19869257989996</v>
      </c>
      <c r="W208">
        <f t="shared" si="75"/>
        <v>4</v>
      </c>
      <c r="X208">
        <f t="shared" si="76"/>
        <v>0.26666666666666666</v>
      </c>
      <c r="Y208">
        <f t="shared" si="77"/>
        <v>0.14285714285714285</v>
      </c>
      <c r="Z208">
        <f t="shared" si="78"/>
        <v>0.8</v>
      </c>
      <c r="AA208" t="str">
        <f t="shared" si="79"/>
        <v>O</v>
      </c>
      <c r="AD208">
        <f t="shared" si="80"/>
        <v>-5.8823529411764705E-2</v>
      </c>
      <c r="AF208" t="str">
        <f t="shared" si="81"/>
        <v>----</v>
      </c>
      <c r="AG208" t="str">
        <f t="shared" si="82"/>
        <v>----</v>
      </c>
      <c r="AH208" t="str">
        <f t="shared" si="83"/>
        <v>----</v>
      </c>
      <c r="AI208" t="str">
        <f t="shared" si="84"/>
        <v>----</v>
      </c>
      <c r="AJ208" t="str">
        <f t="shared" si="85"/>
        <v>----</v>
      </c>
      <c r="AK208" t="str">
        <f t="shared" si="86"/>
        <v>Alipat+N</v>
      </c>
      <c r="AM208" s="4">
        <f t="shared" si="87"/>
        <v>343.27805222415498</v>
      </c>
      <c r="AN208" s="4">
        <f t="shared" si="71"/>
        <v>343</v>
      </c>
      <c r="AO208" s="4">
        <f t="shared" si="88"/>
        <v>0.2780522241549761</v>
      </c>
    </row>
    <row r="209" spans="1:41" x14ac:dyDescent="0.25">
      <c r="A209">
        <v>15</v>
      </c>
      <c r="B209">
        <v>28</v>
      </c>
      <c r="C209">
        <v>4</v>
      </c>
      <c r="D209">
        <v>6</v>
      </c>
      <c r="E209">
        <v>0</v>
      </c>
      <c r="F209">
        <v>0</v>
      </c>
      <c r="H209">
        <v>359.19360719999997</v>
      </c>
      <c r="J209">
        <v>2858125</v>
      </c>
      <c r="K209">
        <v>2650622</v>
      </c>
      <c r="L209">
        <v>2720135</v>
      </c>
      <c r="O209">
        <v>4751693</v>
      </c>
      <c r="P209">
        <v>5714765</v>
      </c>
      <c r="Q209">
        <v>4378740</v>
      </c>
      <c r="S209">
        <f t="shared" si="72"/>
        <v>1.8666666666666667</v>
      </c>
      <c r="T209">
        <f t="shared" si="73"/>
        <v>0.4</v>
      </c>
      <c r="V209" s="4">
        <f t="shared" si="74"/>
        <v>359.19360717989997</v>
      </c>
      <c r="W209">
        <f t="shared" si="75"/>
        <v>4</v>
      </c>
      <c r="X209">
        <f t="shared" si="76"/>
        <v>0.26666666666666666</v>
      </c>
      <c r="Y209">
        <f t="shared" si="77"/>
        <v>0.14285714285714285</v>
      </c>
      <c r="Z209">
        <f t="shared" si="78"/>
        <v>0.66666666666666663</v>
      </c>
      <c r="AA209" t="str">
        <f t="shared" si="79"/>
        <v>O</v>
      </c>
      <c r="AD209">
        <f t="shared" si="80"/>
        <v>-0.125</v>
      </c>
      <c r="AF209" t="str">
        <f t="shared" si="81"/>
        <v>----</v>
      </c>
      <c r="AG209" t="str">
        <f t="shared" si="82"/>
        <v>----</v>
      </c>
      <c r="AH209" t="str">
        <f t="shared" si="83"/>
        <v>----</v>
      </c>
      <c r="AI209" t="str">
        <f t="shared" si="84"/>
        <v>----</v>
      </c>
      <c r="AJ209" t="str">
        <f t="shared" si="85"/>
        <v>----</v>
      </c>
      <c r="AK209" t="str">
        <f t="shared" si="86"/>
        <v>Alipat+N</v>
      </c>
      <c r="AM209" s="4">
        <f t="shared" si="87"/>
        <v>359.27666541264034</v>
      </c>
      <c r="AN209" s="4">
        <f t="shared" si="71"/>
        <v>359</v>
      </c>
      <c r="AO209" s="4">
        <f t="shared" si="88"/>
        <v>0.27666541264034095</v>
      </c>
    </row>
    <row r="210" spans="1:41" x14ac:dyDescent="0.25">
      <c r="A210">
        <v>15</v>
      </c>
      <c r="B210">
        <v>28</v>
      </c>
      <c r="C210">
        <v>4</v>
      </c>
      <c r="D210">
        <v>7</v>
      </c>
      <c r="E210">
        <v>0</v>
      </c>
      <c r="F210">
        <v>0</v>
      </c>
      <c r="H210">
        <v>375.18852179999999</v>
      </c>
      <c r="J210">
        <v>2508305</v>
      </c>
      <c r="K210">
        <v>2093893</v>
      </c>
      <c r="L210">
        <v>2525739</v>
      </c>
      <c r="O210">
        <v>2415636</v>
      </c>
      <c r="P210">
        <v>2513316</v>
      </c>
      <c r="Q210">
        <v>2237530</v>
      </c>
      <c r="S210">
        <f t="shared" si="72"/>
        <v>1.8666666666666667</v>
      </c>
      <c r="T210">
        <f t="shared" si="73"/>
        <v>0.46666666666666667</v>
      </c>
      <c r="V210" s="4">
        <f t="shared" si="74"/>
        <v>375.18852177989999</v>
      </c>
      <c r="W210">
        <f t="shared" si="75"/>
        <v>4</v>
      </c>
      <c r="X210">
        <f t="shared" si="76"/>
        <v>0.26666666666666666</v>
      </c>
      <c r="Y210">
        <f t="shared" si="77"/>
        <v>0.14285714285714285</v>
      </c>
      <c r="Z210">
        <f t="shared" si="78"/>
        <v>0.5714285714285714</v>
      </c>
      <c r="AA210" t="str">
        <f t="shared" si="79"/>
        <v>O</v>
      </c>
      <c r="AD210">
        <f t="shared" si="80"/>
        <v>-0.2</v>
      </c>
      <c r="AF210" t="str">
        <f t="shared" si="81"/>
        <v>----</v>
      </c>
      <c r="AG210" t="str">
        <f t="shared" si="82"/>
        <v>----</v>
      </c>
      <c r="AH210" t="str">
        <f t="shared" si="83"/>
        <v>----</v>
      </c>
      <c r="AI210" t="str">
        <f t="shared" si="84"/>
        <v>----</v>
      </c>
      <c r="AJ210" t="str">
        <f t="shared" si="85"/>
        <v>----</v>
      </c>
      <c r="AK210" t="str">
        <f t="shared" si="86"/>
        <v>Alipat+N</v>
      </c>
      <c r="AM210" s="4">
        <f t="shared" si="87"/>
        <v>375.27527860112565</v>
      </c>
      <c r="AN210" s="4">
        <f t="shared" si="71"/>
        <v>375</v>
      </c>
      <c r="AO210" s="4">
        <f t="shared" si="88"/>
        <v>0.27527860112564895</v>
      </c>
    </row>
    <row r="211" spans="1:41" x14ac:dyDescent="0.25">
      <c r="A211">
        <v>15</v>
      </c>
      <c r="B211">
        <v>29</v>
      </c>
      <c r="C211">
        <v>0</v>
      </c>
      <c r="D211">
        <v>8</v>
      </c>
      <c r="E211">
        <v>0</v>
      </c>
      <c r="F211">
        <v>1</v>
      </c>
      <c r="H211">
        <v>367.1527269</v>
      </c>
      <c r="J211">
        <v>14019660</v>
      </c>
      <c r="K211">
        <v>13000885</v>
      </c>
      <c r="L211">
        <v>16127222</v>
      </c>
      <c r="O211">
        <v>27308758</v>
      </c>
      <c r="P211">
        <v>41509003</v>
      </c>
      <c r="Q211">
        <v>50348438</v>
      </c>
      <c r="S211">
        <f t="shared" si="72"/>
        <v>1.9333333333333333</v>
      </c>
      <c r="T211">
        <f t="shared" si="73"/>
        <v>0.53333333333333333</v>
      </c>
      <c r="V211" s="4">
        <f t="shared" si="74"/>
        <v>367.1527268799</v>
      </c>
      <c r="W211">
        <f t="shared" si="75"/>
        <v>2</v>
      </c>
      <c r="X211">
        <f t="shared" si="76"/>
        <v>0.13333333333333333</v>
      </c>
      <c r="Y211">
        <f t="shared" si="77"/>
        <v>6.8965517241379309E-2</v>
      </c>
      <c r="Z211">
        <f t="shared" si="78"/>
        <v>0.25</v>
      </c>
      <c r="AA211" t="str">
        <f t="shared" si="79"/>
        <v>O</v>
      </c>
      <c r="AD211">
        <f t="shared" si="80"/>
        <v>-0.25</v>
      </c>
      <c r="AF211" t="str">
        <f t="shared" si="81"/>
        <v>----</v>
      </c>
      <c r="AG211" t="str">
        <f t="shared" si="82"/>
        <v>----</v>
      </c>
      <c r="AH211" t="str">
        <f t="shared" si="83"/>
        <v>----</v>
      </c>
      <c r="AI211" t="str">
        <f t="shared" si="84"/>
        <v>AlipatNoN</v>
      </c>
      <c r="AJ211" t="str">
        <f t="shared" si="85"/>
        <v>----</v>
      </c>
      <c r="AK211" t="str">
        <f t="shared" si="86"/>
        <v>----</v>
      </c>
      <c r="AM211" s="4">
        <f t="shared" si="87"/>
        <v>367.23762554187749</v>
      </c>
      <c r="AN211" s="4">
        <f t="shared" si="71"/>
        <v>367</v>
      </c>
      <c r="AO211" s="4">
        <f t="shared" si="88"/>
        <v>0.23762554187749174</v>
      </c>
    </row>
    <row r="212" spans="1:41" x14ac:dyDescent="0.25">
      <c r="A212">
        <v>15</v>
      </c>
      <c r="B212">
        <v>29</v>
      </c>
      <c r="C212">
        <v>3</v>
      </c>
      <c r="D212">
        <v>4</v>
      </c>
      <c r="E212">
        <v>0</v>
      </c>
      <c r="F212">
        <v>0</v>
      </c>
      <c r="H212">
        <v>314.208529</v>
      </c>
      <c r="J212">
        <v>2196622</v>
      </c>
      <c r="K212">
        <v>1988518</v>
      </c>
      <c r="L212">
        <v>1811740</v>
      </c>
      <c r="O212">
        <v>3838091</v>
      </c>
      <c r="P212">
        <v>4565549</v>
      </c>
      <c r="Q212">
        <v>3639090</v>
      </c>
      <c r="S212">
        <f t="shared" si="72"/>
        <v>1.9333333333333333</v>
      </c>
      <c r="T212">
        <f t="shared" si="73"/>
        <v>0.26666666666666666</v>
      </c>
      <c r="V212" s="4">
        <f t="shared" si="74"/>
        <v>314.2085289799</v>
      </c>
      <c r="W212">
        <f t="shared" si="75"/>
        <v>3</v>
      </c>
      <c r="X212">
        <f t="shared" si="76"/>
        <v>0.2</v>
      </c>
      <c r="Y212">
        <f t="shared" si="77"/>
        <v>0.10344827586206896</v>
      </c>
      <c r="Z212">
        <f t="shared" si="78"/>
        <v>0.75</v>
      </c>
      <c r="AA212" t="str">
        <f t="shared" si="79"/>
        <v>O</v>
      </c>
      <c r="AD212">
        <f t="shared" si="80"/>
        <v>-0.05</v>
      </c>
      <c r="AF212" t="str">
        <f t="shared" si="81"/>
        <v>----</v>
      </c>
      <c r="AG212" t="str">
        <f t="shared" si="82"/>
        <v>----</v>
      </c>
      <c r="AH212" t="str">
        <f t="shared" si="83"/>
        <v>----</v>
      </c>
      <c r="AI212" t="str">
        <f t="shared" si="84"/>
        <v>----</v>
      </c>
      <c r="AJ212" t="str">
        <f t="shared" si="85"/>
        <v>----</v>
      </c>
      <c r="AK212" t="str">
        <f t="shared" si="86"/>
        <v>Alipat+N</v>
      </c>
      <c r="AM212" s="4">
        <f t="shared" si="87"/>
        <v>314.2811850756861</v>
      </c>
      <c r="AN212" s="4">
        <f t="shared" si="71"/>
        <v>314</v>
      </c>
      <c r="AO212" s="4">
        <f t="shared" si="88"/>
        <v>0.2811850756860963</v>
      </c>
    </row>
    <row r="213" spans="1:41" x14ac:dyDescent="0.25">
      <c r="A213">
        <v>15</v>
      </c>
      <c r="B213">
        <v>29</v>
      </c>
      <c r="C213">
        <v>3</v>
      </c>
      <c r="D213">
        <v>5</v>
      </c>
      <c r="E213">
        <v>0</v>
      </c>
      <c r="F213">
        <v>0</v>
      </c>
      <c r="H213">
        <v>330.20344360000001</v>
      </c>
      <c r="J213">
        <v>6676262</v>
      </c>
      <c r="K213">
        <v>6752274</v>
      </c>
      <c r="L213">
        <v>5982534</v>
      </c>
      <c r="O213">
        <v>12558785</v>
      </c>
      <c r="P213">
        <v>14918137</v>
      </c>
      <c r="Q213">
        <v>11721222</v>
      </c>
      <c r="S213">
        <f t="shared" si="72"/>
        <v>1.9333333333333333</v>
      </c>
      <c r="T213">
        <f t="shared" si="73"/>
        <v>0.33333333333333331</v>
      </c>
      <c r="V213" s="4">
        <f t="shared" si="74"/>
        <v>330.20344357990001</v>
      </c>
      <c r="W213">
        <f t="shared" si="75"/>
        <v>3</v>
      </c>
      <c r="X213">
        <f t="shared" si="76"/>
        <v>0.2</v>
      </c>
      <c r="Y213">
        <f t="shared" si="77"/>
        <v>0.10344827586206896</v>
      </c>
      <c r="Z213">
        <f t="shared" si="78"/>
        <v>0.6</v>
      </c>
      <c r="AA213" t="str">
        <f t="shared" si="79"/>
        <v>O</v>
      </c>
      <c r="AD213">
        <f t="shared" si="80"/>
        <v>-0.10526315789473684</v>
      </c>
      <c r="AF213" t="str">
        <f t="shared" si="81"/>
        <v>----</v>
      </c>
      <c r="AG213" t="str">
        <f t="shared" si="82"/>
        <v>----</v>
      </c>
      <c r="AH213" t="str">
        <f t="shared" si="83"/>
        <v>----</v>
      </c>
      <c r="AI213" t="str">
        <f t="shared" si="84"/>
        <v>----</v>
      </c>
      <c r="AJ213" t="str">
        <f t="shared" si="85"/>
        <v>----</v>
      </c>
      <c r="AK213" t="str">
        <f t="shared" si="86"/>
        <v>Alipat+N</v>
      </c>
      <c r="AM213" s="4">
        <f t="shared" si="87"/>
        <v>330.2797982641714</v>
      </c>
      <c r="AN213" s="4">
        <f t="shared" si="71"/>
        <v>330</v>
      </c>
      <c r="AO213" s="4">
        <f t="shared" si="88"/>
        <v>0.2797982641714043</v>
      </c>
    </row>
    <row r="214" spans="1:41" x14ac:dyDescent="0.25">
      <c r="A214">
        <v>15</v>
      </c>
      <c r="B214">
        <v>29</v>
      </c>
      <c r="C214">
        <v>3</v>
      </c>
      <c r="D214">
        <v>6</v>
      </c>
      <c r="E214">
        <v>1</v>
      </c>
      <c r="F214">
        <v>0</v>
      </c>
      <c r="H214">
        <v>378.17042889999999</v>
      </c>
      <c r="J214" t="s">
        <v>14</v>
      </c>
      <c r="K214" t="s">
        <v>14</v>
      </c>
      <c r="L214" t="s">
        <v>14</v>
      </c>
      <c r="O214">
        <v>2130257</v>
      </c>
      <c r="P214">
        <v>1618910</v>
      </c>
      <c r="Q214">
        <v>2005860</v>
      </c>
      <c r="S214">
        <f t="shared" si="72"/>
        <v>1.9333333333333333</v>
      </c>
      <c r="T214">
        <f t="shared" si="73"/>
        <v>0.4</v>
      </c>
      <c r="V214" s="4">
        <f t="shared" si="74"/>
        <v>378.17042887989999</v>
      </c>
      <c r="W214">
        <f t="shared" si="75"/>
        <v>3</v>
      </c>
      <c r="X214">
        <f t="shared" si="76"/>
        <v>0.2</v>
      </c>
      <c r="Y214">
        <f t="shared" si="77"/>
        <v>0.10344827586206896</v>
      </c>
      <c r="Z214">
        <f t="shared" si="78"/>
        <v>0.5</v>
      </c>
      <c r="AA214" t="str">
        <f t="shared" si="79"/>
        <v>O</v>
      </c>
      <c r="AD214">
        <f t="shared" si="80"/>
        <v>-0.3125</v>
      </c>
      <c r="AF214" t="str">
        <f t="shared" si="81"/>
        <v>----</v>
      </c>
      <c r="AG214" t="str">
        <f t="shared" si="82"/>
        <v>----</v>
      </c>
      <c r="AH214" t="str">
        <f t="shared" si="83"/>
        <v>----</v>
      </c>
      <c r="AI214" t="str">
        <f t="shared" si="84"/>
        <v>----</v>
      </c>
      <c r="AJ214" t="str">
        <f t="shared" si="85"/>
        <v>----</v>
      </c>
      <c r="AK214" t="str">
        <f t="shared" si="86"/>
        <v>Alipat+N</v>
      </c>
      <c r="AM214" s="4">
        <f t="shared" si="87"/>
        <v>378.25787522323566</v>
      </c>
      <c r="AN214" s="4">
        <f t="shared" si="71"/>
        <v>378</v>
      </c>
      <c r="AO214" s="4">
        <f t="shared" si="88"/>
        <v>0.25787522323565781</v>
      </c>
    </row>
    <row r="215" spans="1:41" x14ac:dyDescent="0.25">
      <c r="A215">
        <v>15</v>
      </c>
      <c r="B215">
        <v>29</v>
      </c>
      <c r="C215">
        <v>3</v>
      </c>
      <c r="D215">
        <v>7</v>
      </c>
      <c r="E215">
        <v>1</v>
      </c>
      <c r="F215">
        <v>0</v>
      </c>
      <c r="H215">
        <v>394.16534350000001</v>
      </c>
      <c r="J215" t="s">
        <v>14</v>
      </c>
      <c r="K215" t="s">
        <v>14</v>
      </c>
      <c r="L215" t="s">
        <v>14</v>
      </c>
      <c r="O215">
        <v>3284420</v>
      </c>
      <c r="P215">
        <v>2975127</v>
      </c>
      <c r="Q215">
        <v>2523780</v>
      </c>
      <c r="S215">
        <f t="shared" si="72"/>
        <v>1.9333333333333333</v>
      </c>
      <c r="T215">
        <f t="shared" si="73"/>
        <v>0.46666666666666667</v>
      </c>
      <c r="V215" s="4">
        <f t="shared" si="74"/>
        <v>394.1653434799</v>
      </c>
      <c r="W215">
        <f t="shared" si="75"/>
        <v>3</v>
      </c>
      <c r="X215">
        <f t="shared" si="76"/>
        <v>0.2</v>
      </c>
      <c r="Y215">
        <f t="shared" si="77"/>
        <v>0.10344827586206896</v>
      </c>
      <c r="Z215">
        <f t="shared" si="78"/>
        <v>0.42857142857142855</v>
      </c>
      <c r="AA215" t="str">
        <f t="shared" si="79"/>
        <v>O</v>
      </c>
      <c r="AD215">
        <f t="shared" si="80"/>
        <v>-0.4</v>
      </c>
      <c r="AF215" t="str">
        <f t="shared" si="81"/>
        <v>----</v>
      </c>
      <c r="AG215" t="str">
        <f t="shared" si="82"/>
        <v>----</v>
      </c>
      <c r="AH215" t="str">
        <f t="shared" si="83"/>
        <v>----</v>
      </c>
      <c r="AI215" t="str">
        <f t="shared" si="84"/>
        <v>----</v>
      </c>
      <c r="AJ215" t="str">
        <f t="shared" si="85"/>
        <v>----</v>
      </c>
      <c r="AK215" t="str">
        <f t="shared" si="86"/>
        <v>Alipat+N</v>
      </c>
      <c r="AM215" s="4">
        <f t="shared" si="87"/>
        <v>394.25648841172097</v>
      </c>
      <c r="AN215" s="4">
        <f t="shared" si="71"/>
        <v>394</v>
      </c>
      <c r="AO215" s="4">
        <f t="shared" si="88"/>
        <v>0.25648841172096581</v>
      </c>
    </row>
    <row r="216" spans="1:41" x14ac:dyDescent="0.25">
      <c r="A216">
        <v>15</v>
      </c>
      <c r="B216">
        <v>30</v>
      </c>
      <c r="C216">
        <v>0</v>
      </c>
      <c r="D216">
        <v>6</v>
      </c>
      <c r="E216">
        <v>1</v>
      </c>
      <c r="F216">
        <v>0</v>
      </c>
      <c r="H216">
        <v>337.16903189999999</v>
      </c>
      <c r="J216" t="s">
        <v>14</v>
      </c>
      <c r="K216" t="s">
        <v>14</v>
      </c>
      <c r="L216" t="s">
        <v>14</v>
      </c>
      <c r="O216">
        <v>5518457</v>
      </c>
      <c r="P216">
        <v>4139018</v>
      </c>
      <c r="Q216">
        <v>5920900</v>
      </c>
      <c r="S216">
        <f t="shared" si="72"/>
        <v>2</v>
      </c>
      <c r="T216">
        <f t="shared" si="73"/>
        <v>0.4</v>
      </c>
      <c r="V216" s="4">
        <f t="shared" si="74"/>
        <v>337.16903187989999</v>
      </c>
      <c r="W216">
        <f t="shared" si="75"/>
        <v>1</v>
      </c>
      <c r="X216">
        <f t="shared" si="76"/>
        <v>6.6666666666666666E-2</v>
      </c>
      <c r="Y216">
        <f t="shared" si="77"/>
        <v>3.3333333333333333E-2</v>
      </c>
      <c r="Z216">
        <f t="shared" si="78"/>
        <v>0.16666666666666666</v>
      </c>
      <c r="AA216" t="str">
        <f t="shared" si="79"/>
        <v>O</v>
      </c>
      <c r="AD216">
        <f t="shared" si="80"/>
        <v>-0.27272727272727271</v>
      </c>
      <c r="AF216" t="str">
        <f t="shared" si="81"/>
        <v>----</v>
      </c>
      <c r="AG216" t="str">
        <f t="shared" si="82"/>
        <v>----</v>
      </c>
      <c r="AH216" t="str">
        <f t="shared" si="83"/>
        <v>----</v>
      </c>
      <c r="AI216" t="str">
        <f t="shared" si="84"/>
        <v>AlipatNoN</v>
      </c>
      <c r="AJ216" t="str">
        <f t="shared" si="85"/>
        <v>----</v>
      </c>
      <c r="AK216" t="str">
        <f t="shared" si="86"/>
        <v>----</v>
      </c>
      <c r="AM216" s="4">
        <f t="shared" si="87"/>
        <v>337.24699725390144</v>
      </c>
      <c r="AN216" s="4">
        <f t="shared" si="71"/>
        <v>337</v>
      </c>
      <c r="AO216" s="4">
        <f t="shared" si="88"/>
        <v>0.24699725390144067</v>
      </c>
    </row>
    <row r="217" spans="1:41" x14ac:dyDescent="0.25">
      <c r="A217">
        <v>15</v>
      </c>
      <c r="B217">
        <v>30</v>
      </c>
      <c r="C217">
        <v>0</v>
      </c>
      <c r="D217">
        <v>7</v>
      </c>
      <c r="E217">
        <v>1</v>
      </c>
      <c r="F217">
        <v>0</v>
      </c>
      <c r="H217">
        <v>353.16394650000001</v>
      </c>
      <c r="J217" t="s">
        <v>14</v>
      </c>
      <c r="K217" t="s">
        <v>14</v>
      </c>
      <c r="L217" t="s">
        <v>14</v>
      </c>
      <c r="O217">
        <v>2687000</v>
      </c>
      <c r="P217">
        <v>2059114</v>
      </c>
      <c r="Q217">
        <v>2709380</v>
      </c>
      <c r="S217">
        <f t="shared" si="72"/>
        <v>2</v>
      </c>
      <c r="T217">
        <f t="shared" si="73"/>
        <v>0.46666666666666667</v>
      </c>
      <c r="V217" s="4">
        <f t="shared" si="74"/>
        <v>353.16394647990001</v>
      </c>
      <c r="W217">
        <f t="shared" si="75"/>
        <v>1</v>
      </c>
      <c r="X217">
        <f t="shared" si="76"/>
        <v>6.6666666666666666E-2</v>
      </c>
      <c r="Y217">
        <f t="shared" si="77"/>
        <v>3.3333333333333333E-2</v>
      </c>
      <c r="Z217">
        <f t="shared" si="78"/>
        <v>0.14285714285714285</v>
      </c>
      <c r="AA217" t="str">
        <f t="shared" si="79"/>
        <v>O</v>
      </c>
      <c r="AD217">
        <f t="shared" si="80"/>
        <v>-0.33333333333333331</v>
      </c>
      <c r="AF217" t="str">
        <f t="shared" si="81"/>
        <v>----</v>
      </c>
      <c r="AG217" t="str">
        <f t="shared" si="82"/>
        <v>----</v>
      </c>
      <c r="AH217" t="str">
        <f t="shared" si="83"/>
        <v>----</v>
      </c>
      <c r="AI217" t="str">
        <f t="shared" si="84"/>
        <v>AlipatNoN</v>
      </c>
      <c r="AJ217" t="str">
        <f t="shared" si="85"/>
        <v>----</v>
      </c>
      <c r="AK217" t="str">
        <f t="shared" si="86"/>
        <v>----</v>
      </c>
      <c r="AM217" s="4">
        <f t="shared" si="87"/>
        <v>353.24561044238675</v>
      </c>
      <c r="AN217" s="4">
        <f t="shared" si="71"/>
        <v>353</v>
      </c>
      <c r="AO217" s="4">
        <f t="shared" si="88"/>
        <v>0.24561044238674867</v>
      </c>
    </row>
    <row r="218" spans="1:41" x14ac:dyDescent="0.25">
      <c r="A218">
        <v>15</v>
      </c>
      <c r="B218">
        <v>30</v>
      </c>
      <c r="C218">
        <v>0</v>
      </c>
      <c r="D218">
        <v>10</v>
      </c>
      <c r="E218">
        <v>1</v>
      </c>
      <c r="F218">
        <v>0</v>
      </c>
      <c r="H218">
        <v>401.1486903</v>
      </c>
      <c r="J218" t="s">
        <v>14</v>
      </c>
      <c r="K218" t="s">
        <v>14</v>
      </c>
      <c r="L218" t="s">
        <v>14</v>
      </c>
      <c r="O218">
        <v>2012139</v>
      </c>
      <c r="P218">
        <v>2416140</v>
      </c>
      <c r="Q218">
        <v>2050541</v>
      </c>
      <c r="S218">
        <f t="shared" si="72"/>
        <v>2</v>
      </c>
      <c r="T218">
        <f t="shared" si="73"/>
        <v>0.66666666666666663</v>
      </c>
      <c r="V218" s="4">
        <f t="shared" si="74"/>
        <v>401.14869027989999</v>
      </c>
      <c r="W218">
        <f t="shared" si="75"/>
        <v>1</v>
      </c>
      <c r="X218">
        <f t="shared" si="76"/>
        <v>6.6666666666666666E-2</v>
      </c>
      <c r="Y218">
        <f t="shared" si="77"/>
        <v>3.3333333333333333E-2</v>
      </c>
      <c r="Z218">
        <f t="shared" si="78"/>
        <v>0.1</v>
      </c>
      <c r="AA218" t="str">
        <f t="shared" si="79"/>
        <v>O</v>
      </c>
      <c r="AD218">
        <f t="shared" si="80"/>
        <v>-0.55555555555555558</v>
      </c>
      <c r="AF218" t="str">
        <f t="shared" si="81"/>
        <v>----</v>
      </c>
      <c r="AG218" t="str">
        <f t="shared" si="82"/>
        <v>----</v>
      </c>
      <c r="AH218" t="str">
        <f t="shared" si="83"/>
        <v>----</v>
      </c>
      <c r="AI218" t="str">
        <f t="shared" si="84"/>
        <v>----</v>
      </c>
      <c r="AJ218" t="str">
        <f t="shared" si="85"/>
        <v>SatFACarb</v>
      </c>
      <c r="AK218" t="str">
        <f t="shared" si="86"/>
        <v>----</v>
      </c>
      <c r="AM218" s="4">
        <f t="shared" si="87"/>
        <v>401.24145000784267</v>
      </c>
      <c r="AN218" s="4">
        <f t="shared" si="71"/>
        <v>401</v>
      </c>
      <c r="AO218" s="4">
        <f t="shared" si="88"/>
        <v>0.24145000784267268</v>
      </c>
    </row>
    <row r="219" spans="1:41" x14ac:dyDescent="0.25">
      <c r="A219">
        <v>16</v>
      </c>
      <c r="B219">
        <v>8</v>
      </c>
      <c r="C219">
        <v>0</v>
      </c>
      <c r="D219">
        <v>9</v>
      </c>
      <c r="E219">
        <v>0</v>
      </c>
      <c r="F219">
        <v>0</v>
      </c>
      <c r="H219">
        <v>343.00955499999998</v>
      </c>
      <c r="J219">
        <v>1726047</v>
      </c>
      <c r="K219">
        <v>2095930</v>
      </c>
      <c r="L219">
        <v>1855317</v>
      </c>
      <c r="O219" t="s">
        <v>14</v>
      </c>
      <c r="P219" t="s">
        <v>14</v>
      </c>
      <c r="Q219" t="s">
        <v>14</v>
      </c>
      <c r="S219">
        <f t="shared" si="72"/>
        <v>0.5</v>
      </c>
      <c r="T219">
        <f t="shared" si="73"/>
        <v>0.5625</v>
      </c>
      <c r="V219" s="4">
        <f t="shared" si="74"/>
        <v>343.00955497989997</v>
      </c>
      <c r="W219">
        <f t="shared" si="75"/>
        <v>13</v>
      </c>
      <c r="X219">
        <f t="shared" si="76"/>
        <v>0.8125</v>
      </c>
      <c r="Y219">
        <f t="shared" si="77"/>
        <v>1.625</v>
      </c>
      <c r="Z219">
        <f t="shared" si="78"/>
        <v>1.4444444444444444</v>
      </c>
      <c r="AA219" t="str">
        <f t="shared" si="79"/>
        <v>O</v>
      </c>
      <c r="AD219">
        <f t="shared" si="80"/>
        <v>0.73913043478260865</v>
      </c>
      <c r="AF219" t="str">
        <f t="shared" si="81"/>
        <v>CondAr</v>
      </c>
      <c r="AG219" t="str">
        <f t="shared" si="82"/>
        <v>----</v>
      </c>
      <c r="AH219" t="str">
        <f t="shared" si="83"/>
        <v>----</v>
      </c>
      <c r="AI219" t="str">
        <f t="shared" si="84"/>
        <v>----</v>
      </c>
      <c r="AJ219" t="str">
        <f t="shared" si="85"/>
        <v>----</v>
      </c>
      <c r="AK219" t="str">
        <f t="shared" si="86"/>
        <v>----</v>
      </c>
      <c r="AM219" s="4">
        <f t="shared" si="87"/>
        <v>343.08887088886996</v>
      </c>
      <c r="AN219" s="4">
        <f t="shared" si="71"/>
        <v>343</v>
      </c>
      <c r="AO219" s="4">
        <f t="shared" si="88"/>
        <v>8.8870888869962528E-2</v>
      </c>
    </row>
    <row r="220" spans="1:41" x14ac:dyDescent="0.25">
      <c r="A220">
        <v>16</v>
      </c>
      <c r="B220">
        <v>8</v>
      </c>
      <c r="C220">
        <v>0</v>
      </c>
      <c r="D220">
        <v>10</v>
      </c>
      <c r="E220">
        <v>0</v>
      </c>
      <c r="F220">
        <v>0</v>
      </c>
      <c r="H220">
        <v>359.00446959999999</v>
      </c>
      <c r="J220">
        <v>2094919</v>
      </c>
      <c r="K220">
        <v>2266569</v>
      </c>
      <c r="L220">
        <v>2291534</v>
      </c>
      <c r="O220" t="s">
        <v>14</v>
      </c>
      <c r="P220" t="s">
        <v>14</v>
      </c>
      <c r="Q220" t="s">
        <v>14</v>
      </c>
      <c r="S220">
        <f t="shared" si="72"/>
        <v>0.5</v>
      </c>
      <c r="T220">
        <f t="shared" si="73"/>
        <v>0.625</v>
      </c>
      <c r="V220" s="4">
        <f t="shared" si="74"/>
        <v>359.00446957989999</v>
      </c>
      <c r="W220">
        <f t="shared" si="75"/>
        <v>13</v>
      </c>
      <c r="X220">
        <f t="shared" si="76"/>
        <v>0.8125</v>
      </c>
      <c r="Y220">
        <f t="shared" si="77"/>
        <v>1.625</v>
      </c>
      <c r="Z220">
        <f t="shared" si="78"/>
        <v>1.3</v>
      </c>
      <c r="AA220" t="str">
        <f t="shared" si="79"/>
        <v>O</v>
      </c>
      <c r="AD220">
        <f t="shared" si="80"/>
        <v>0.72727272727272729</v>
      </c>
      <c r="AF220" t="str">
        <f t="shared" si="81"/>
        <v>CondAr</v>
      </c>
      <c r="AG220" t="str">
        <f t="shared" si="82"/>
        <v>----</v>
      </c>
      <c r="AH220" t="str">
        <f t="shared" si="83"/>
        <v>----</v>
      </c>
      <c r="AI220" t="str">
        <f t="shared" si="84"/>
        <v>----</v>
      </c>
      <c r="AJ220" t="str">
        <f t="shared" si="85"/>
        <v>----</v>
      </c>
      <c r="AK220" t="str">
        <f t="shared" si="86"/>
        <v>----</v>
      </c>
      <c r="AM220" s="4">
        <f t="shared" si="87"/>
        <v>359.08748407735527</v>
      </c>
      <c r="AN220" s="4">
        <f t="shared" si="71"/>
        <v>359</v>
      </c>
      <c r="AO220" s="4">
        <f t="shared" si="88"/>
        <v>8.7484077355270529E-2</v>
      </c>
    </row>
    <row r="221" spans="1:41" x14ac:dyDescent="0.25">
      <c r="A221">
        <v>16</v>
      </c>
      <c r="B221">
        <v>8</v>
      </c>
      <c r="C221">
        <v>0</v>
      </c>
      <c r="D221">
        <v>11</v>
      </c>
      <c r="E221">
        <v>0</v>
      </c>
      <c r="F221">
        <v>0</v>
      </c>
      <c r="H221">
        <v>374.99938420000001</v>
      </c>
      <c r="J221">
        <v>2273227</v>
      </c>
      <c r="K221">
        <v>2338067</v>
      </c>
      <c r="L221">
        <v>2429429</v>
      </c>
      <c r="O221" t="s">
        <v>14</v>
      </c>
      <c r="P221" t="s">
        <v>14</v>
      </c>
      <c r="Q221" t="s">
        <v>14</v>
      </c>
      <c r="S221">
        <f t="shared" si="72"/>
        <v>0.5</v>
      </c>
      <c r="T221">
        <f t="shared" si="73"/>
        <v>0.6875</v>
      </c>
      <c r="V221" s="4">
        <f t="shared" si="74"/>
        <v>374.99938417990001</v>
      </c>
      <c r="W221">
        <f t="shared" si="75"/>
        <v>13</v>
      </c>
      <c r="X221">
        <f t="shared" si="76"/>
        <v>0.8125</v>
      </c>
      <c r="Y221">
        <f t="shared" si="77"/>
        <v>1.625</v>
      </c>
      <c r="Z221">
        <f t="shared" si="78"/>
        <v>1.1818181818181819</v>
      </c>
      <c r="AA221" t="str">
        <f t="shared" si="79"/>
        <v>O</v>
      </c>
      <c r="AD221">
        <f t="shared" si="80"/>
        <v>0.7142857142857143</v>
      </c>
      <c r="AF221" t="str">
        <f t="shared" si="81"/>
        <v>CondAr</v>
      </c>
      <c r="AG221" t="str">
        <f t="shared" si="82"/>
        <v>----</v>
      </c>
      <c r="AH221" t="str">
        <f t="shared" si="83"/>
        <v>----</v>
      </c>
      <c r="AI221" t="str">
        <f t="shared" si="84"/>
        <v>----</v>
      </c>
      <c r="AJ221" t="str">
        <f t="shared" si="85"/>
        <v>----</v>
      </c>
      <c r="AK221" t="str">
        <f t="shared" si="86"/>
        <v>----</v>
      </c>
      <c r="AM221" s="4">
        <f t="shared" si="87"/>
        <v>375.08609726584058</v>
      </c>
      <c r="AN221" s="4">
        <f t="shared" si="71"/>
        <v>375</v>
      </c>
      <c r="AO221" s="4">
        <f t="shared" si="88"/>
        <v>8.609726584057853E-2</v>
      </c>
    </row>
    <row r="222" spans="1:41" x14ac:dyDescent="0.25">
      <c r="A222">
        <v>16</v>
      </c>
      <c r="B222">
        <v>10</v>
      </c>
      <c r="C222">
        <v>0</v>
      </c>
      <c r="D222">
        <v>8</v>
      </c>
      <c r="E222">
        <v>0</v>
      </c>
      <c r="F222">
        <v>0</v>
      </c>
      <c r="H222">
        <v>329.03029040000001</v>
      </c>
      <c r="J222">
        <v>2094646</v>
      </c>
      <c r="K222">
        <v>1883429</v>
      </c>
      <c r="L222">
        <v>2288199</v>
      </c>
      <c r="O222" t="s">
        <v>14</v>
      </c>
      <c r="P222" t="s">
        <v>14</v>
      </c>
      <c r="Q222" t="s">
        <v>14</v>
      </c>
      <c r="S222">
        <f t="shared" si="72"/>
        <v>0.625</v>
      </c>
      <c r="T222">
        <f t="shared" si="73"/>
        <v>0.5</v>
      </c>
      <c r="V222" s="4">
        <f t="shared" si="74"/>
        <v>329.03029037990001</v>
      </c>
      <c r="W222">
        <f t="shared" si="75"/>
        <v>12</v>
      </c>
      <c r="X222">
        <f t="shared" si="76"/>
        <v>0.75</v>
      </c>
      <c r="Y222">
        <f t="shared" si="77"/>
        <v>1.2</v>
      </c>
      <c r="Z222">
        <f t="shared" si="78"/>
        <v>1.5</v>
      </c>
      <c r="AA222" t="str">
        <f t="shared" si="79"/>
        <v>O</v>
      </c>
      <c r="AD222">
        <f t="shared" si="80"/>
        <v>0.66666666666666663</v>
      </c>
      <c r="AF222" t="str">
        <f t="shared" si="81"/>
        <v>CondAr</v>
      </c>
      <c r="AG222" t="str">
        <f t="shared" si="82"/>
        <v>----</v>
      </c>
      <c r="AH222" t="str">
        <f t="shared" si="83"/>
        <v>----</v>
      </c>
      <c r="AI222" t="str">
        <f t="shared" si="84"/>
        <v>----</v>
      </c>
      <c r="AJ222" t="str">
        <f t="shared" si="85"/>
        <v>----</v>
      </c>
      <c r="AK222" t="str">
        <f t="shared" si="86"/>
        <v>----</v>
      </c>
      <c r="AM222" s="4">
        <f t="shared" si="87"/>
        <v>329.10637378976793</v>
      </c>
      <c r="AN222" s="4">
        <f t="shared" si="71"/>
        <v>329</v>
      </c>
      <c r="AO222" s="4">
        <f t="shared" si="88"/>
        <v>0.10637378976792888</v>
      </c>
    </row>
    <row r="223" spans="1:41" x14ac:dyDescent="0.25">
      <c r="A223">
        <v>16</v>
      </c>
      <c r="B223">
        <v>10</v>
      </c>
      <c r="C223">
        <v>0</v>
      </c>
      <c r="D223">
        <v>9</v>
      </c>
      <c r="E223">
        <v>0</v>
      </c>
      <c r="F223">
        <v>0</v>
      </c>
      <c r="H223">
        <v>345.02520500000003</v>
      </c>
      <c r="J223">
        <v>3871660</v>
      </c>
      <c r="K223">
        <v>3859754</v>
      </c>
      <c r="L223">
        <v>3680111</v>
      </c>
      <c r="O223" t="s">
        <v>14</v>
      </c>
      <c r="P223" t="s">
        <v>14</v>
      </c>
      <c r="Q223" t="s">
        <v>14</v>
      </c>
      <c r="S223">
        <f t="shared" si="72"/>
        <v>0.625</v>
      </c>
      <c r="T223">
        <f t="shared" si="73"/>
        <v>0.5625</v>
      </c>
      <c r="V223" s="4">
        <f t="shared" si="74"/>
        <v>345.02520497990002</v>
      </c>
      <c r="W223">
        <f t="shared" si="75"/>
        <v>12</v>
      </c>
      <c r="X223">
        <f t="shared" si="76"/>
        <v>0.75</v>
      </c>
      <c r="Y223">
        <f t="shared" si="77"/>
        <v>1.2</v>
      </c>
      <c r="Z223">
        <f t="shared" si="78"/>
        <v>1.3333333333333333</v>
      </c>
      <c r="AA223" t="str">
        <f t="shared" si="79"/>
        <v>O</v>
      </c>
      <c r="AD223">
        <f t="shared" si="80"/>
        <v>0.65217391304347827</v>
      </c>
      <c r="AF223" t="str">
        <f t="shared" si="81"/>
        <v>----</v>
      </c>
      <c r="AG223" t="str">
        <f t="shared" si="82"/>
        <v>Aromatic</v>
      </c>
      <c r="AH223" t="str">
        <f t="shared" si="83"/>
        <v>----</v>
      </c>
      <c r="AI223" t="str">
        <f t="shared" si="84"/>
        <v>----</v>
      </c>
      <c r="AJ223" t="str">
        <f t="shared" si="85"/>
        <v>----</v>
      </c>
      <c r="AK223" t="str">
        <f t="shared" si="86"/>
        <v>----</v>
      </c>
      <c r="AM223" s="4">
        <f t="shared" si="87"/>
        <v>345.10498697825324</v>
      </c>
      <c r="AN223" s="4">
        <f t="shared" si="71"/>
        <v>345</v>
      </c>
      <c r="AO223" s="4">
        <f t="shared" si="88"/>
        <v>0.10498697825323688</v>
      </c>
    </row>
    <row r="224" spans="1:41" x14ac:dyDescent="0.25">
      <c r="A224">
        <v>16</v>
      </c>
      <c r="B224">
        <v>10</v>
      </c>
      <c r="C224">
        <v>0</v>
      </c>
      <c r="D224">
        <v>10</v>
      </c>
      <c r="E224">
        <v>0</v>
      </c>
      <c r="F224">
        <v>0</v>
      </c>
      <c r="H224">
        <v>361.02011959999999</v>
      </c>
      <c r="J224">
        <v>5431096</v>
      </c>
      <c r="K224">
        <v>5687806</v>
      </c>
      <c r="L224">
        <v>5494194</v>
      </c>
      <c r="O224" t="s">
        <v>14</v>
      </c>
      <c r="P224" t="s">
        <v>14</v>
      </c>
      <c r="Q224" t="s">
        <v>14</v>
      </c>
      <c r="S224">
        <f t="shared" si="72"/>
        <v>0.625</v>
      </c>
      <c r="T224">
        <f t="shared" si="73"/>
        <v>0.625</v>
      </c>
      <c r="V224" s="4">
        <f t="shared" si="74"/>
        <v>361.02011957989998</v>
      </c>
      <c r="W224">
        <f t="shared" si="75"/>
        <v>12</v>
      </c>
      <c r="X224">
        <f t="shared" si="76"/>
        <v>0.75</v>
      </c>
      <c r="Y224">
        <f t="shared" si="77"/>
        <v>1.2</v>
      </c>
      <c r="Z224">
        <f t="shared" si="78"/>
        <v>1.2</v>
      </c>
      <c r="AA224" t="str">
        <f t="shared" si="79"/>
        <v>O</v>
      </c>
      <c r="AD224">
        <f t="shared" si="80"/>
        <v>0.63636363636363635</v>
      </c>
      <c r="AF224" t="str">
        <f t="shared" si="81"/>
        <v>----</v>
      </c>
      <c r="AG224" t="str">
        <f t="shared" si="82"/>
        <v>Aromatic</v>
      </c>
      <c r="AH224" t="str">
        <f t="shared" si="83"/>
        <v>----</v>
      </c>
      <c r="AI224" t="str">
        <f t="shared" si="84"/>
        <v>----</v>
      </c>
      <c r="AJ224" t="str">
        <f t="shared" si="85"/>
        <v>----</v>
      </c>
      <c r="AK224" t="str">
        <f t="shared" si="86"/>
        <v>----</v>
      </c>
      <c r="AM224" s="4">
        <f t="shared" si="87"/>
        <v>361.10360016673849</v>
      </c>
      <c r="AN224" s="4">
        <f t="shared" si="71"/>
        <v>361</v>
      </c>
      <c r="AO224" s="4">
        <f t="shared" si="88"/>
        <v>0.10360016673848804</v>
      </c>
    </row>
    <row r="225" spans="1:41" x14ac:dyDescent="0.25">
      <c r="A225">
        <v>16</v>
      </c>
      <c r="B225">
        <v>10</v>
      </c>
      <c r="C225">
        <v>0</v>
      </c>
      <c r="D225">
        <v>11</v>
      </c>
      <c r="E225">
        <v>0</v>
      </c>
      <c r="F225">
        <v>0</v>
      </c>
      <c r="H225">
        <v>377.0150342</v>
      </c>
      <c r="J225">
        <v>4948646</v>
      </c>
      <c r="K225">
        <v>5126947</v>
      </c>
      <c r="L225">
        <v>5164074</v>
      </c>
      <c r="O225" t="s">
        <v>14</v>
      </c>
      <c r="P225" t="s">
        <v>14</v>
      </c>
      <c r="Q225" t="s">
        <v>14</v>
      </c>
      <c r="S225">
        <f t="shared" si="72"/>
        <v>0.625</v>
      </c>
      <c r="T225">
        <f t="shared" si="73"/>
        <v>0.6875</v>
      </c>
      <c r="V225" s="4">
        <f t="shared" si="74"/>
        <v>377.0150341799</v>
      </c>
      <c r="W225">
        <f t="shared" si="75"/>
        <v>12</v>
      </c>
      <c r="X225">
        <f t="shared" si="76"/>
        <v>0.75</v>
      </c>
      <c r="Y225">
        <f t="shared" si="77"/>
        <v>1.2</v>
      </c>
      <c r="Z225">
        <f t="shared" si="78"/>
        <v>1.0909090909090908</v>
      </c>
      <c r="AA225" t="str">
        <f t="shared" si="79"/>
        <v>O</v>
      </c>
      <c r="AD225">
        <f t="shared" si="80"/>
        <v>0.61904761904761907</v>
      </c>
      <c r="AF225" t="str">
        <f t="shared" si="81"/>
        <v>----</v>
      </c>
      <c r="AG225" t="str">
        <f t="shared" si="82"/>
        <v>Aromatic</v>
      </c>
      <c r="AH225" t="str">
        <f t="shared" si="83"/>
        <v>----</v>
      </c>
      <c r="AI225" t="str">
        <f t="shared" si="84"/>
        <v>----</v>
      </c>
      <c r="AJ225" t="str">
        <f t="shared" si="85"/>
        <v>----</v>
      </c>
      <c r="AK225" t="str">
        <f t="shared" si="86"/>
        <v>----</v>
      </c>
      <c r="AM225" s="4">
        <f t="shared" si="87"/>
        <v>377.1022133552238</v>
      </c>
      <c r="AN225" s="4">
        <f t="shared" si="71"/>
        <v>377</v>
      </c>
      <c r="AO225" s="4">
        <f t="shared" si="88"/>
        <v>0.10221335522379604</v>
      </c>
    </row>
    <row r="226" spans="1:41" x14ac:dyDescent="0.25">
      <c r="A226">
        <v>16</v>
      </c>
      <c r="B226">
        <v>10</v>
      </c>
      <c r="C226">
        <v>0</v>
      </c>
      <c r="D226">
        <v>12</v>
      </c>
      <c r="E226">
        <v>0</v>
      </c>
      <c r="F226">
        <v>0</v>
      </c>
      <c r="H226">
        <v>393.00994880000002</v>
      </c>
      <c r="J226">
        <v>3004448</v>
      </c>
      <c r="K226">
        <v>3411793</v>
      </c>
      <c r="L226">
        <v>3760908</v>
      </c>
      <c r="O226" t="s">
        <v>14</v>
      </c>
      <c r="P226" t="s">
        <v>14</v>
      </c>
      <c r="Q226" t="s">
        <v>14</v>
      </c>
      <c r="S226">
        <f t="shared" si="72"/>
        <v>0.625</v>
      </c>
      <c r="T226">
        <f t="shared" si="73"/>
        <v>0.75</v>
      </c>
      <c r="V226" s="4">
        <f t="shared" si="74"/>
        <v>393.00994877989996</v>
      </c>
      <c r="W226">
        <f t="shared" si="75"/>
        <v>12</v>
      </c>
      <c r="X226">
        <f t="shared" si="76"/>
        <v>0.75</v>
      </c>
      <c r="Y226">
        <f t="shared" si="77"/>
        <v>1.2</v>
      </c>
      <c r="Z226">
        <f t="shared" si="78"/>
        <v>1</v>
      </c>
      <c r="AA226" t="str">
        <f t="shared" si="79"/>
        <v>O</v>
      </c>
      <c r="AD226">
        <f t="shared" si="80"/>
        <v>0.6</v>
      </c>
      <c r="AF226" t="str">
        <f t="shared" si="81"/>
        <v>----</v>
      </c>
      <c r="AG226" t="str">
        <f t="shared" si="82"/>
        <v>Aromatic</v>
      </c>
      <c r="AH226" t="str">
        <f t="shared" si="83"/>
        <v>----</v>
      </c>
      <c r="AI226" t="str">
        <f t="shared" si="84"/>
        <v>----</v>
      </c>
      <c r="AJ226" t="str">
        <f t="shared" si="85"/>
        <v>----</v>
      </c>
      <c r="AK226" t="str">
        <f t="shared" si="86"/>
        <v>----</v>
      </c>
      <c r="AM226" s="4">
        <f t="shared" si="87"/>
        <v>393.10082654370905</v>
      </c>
      <c r="AN226" s="4">
        <f t="shared" si="71"/>
        <v>393</v>
      </c>
      <c r="AO226" s="4">
        <f t="shared" si="88"/>
        <v>0.1008265437090472</v>
      </c>
    </row>
    <row r="227" spans="1:41" x14ac:dyDescent="0.25">
      <c r="A227">
        <v>16</v>
      </c>
      <c r="B227">
        <v>12</v>
      </c>
      <c r="C227">
        <v>0</v>
      </c>
      <c r="D227">
        <v>7</v>
      </c>
      <c r="E227">
        <v>0</v>
      </c>
      <c r="F227">
        <v>0</v>
      </c>
      <c r="H227">
        <v>315.05102579999999</v>
      </c>
      <c r="J227">
        <v>1812739</v>
      </c>
      <c r="K227">
        <v>1752624</v>
      </c>
      <c r="L227">
        <v>1519021</v>
      </c>
      <c r="O227" t="s">
        <v>14</v>
      </c>
      <c r="P227" t="s">
        <v>14</v>
      </c>
      <c r="Q227" t="s">
        <v>14</v>
      </c>
      <c r="S227">
        <f t="shared" si="72"/>
        <v>0.75</v>
      </c>
      <c r="T227">
        <f t="shared" si="73"/>
        <v>0.4375</v>
      </c>
      <c r="V227" s="4">
        <f t="shared" si="74"/>
        <v>315.05102577989999</v>
      </c>
      <c r="W227">
        <f t="shared" si="75"/>
        <v>11</v>
      </c>
      <c r="X227">
        <f t="shared" si="76"/>
        <v>0.6875</v>
      </c>
      <c r="Y227">
        <f t="shared" si="77"/>
        <v>0.91666666666666663</v>
      </c>
      <c r="Z227">
        <f t="shared" si="78"/>
        <v>1.5714285714285714</v>
      </c>
      <c r="AA227" t="str">
        <f t="shared" si="79"/>
        <v>O</v>
      </c>
      <c r="AD227">
        <f t="shared" si="80"/>
        <v>0.6</v>
      </c>
      <c r="AF227" t="str">
        <f t="shared" si="81"/>
        <v>----</v>
      </c>
      <c r="AG227" t="str">
        <f t="shared" si="82"/>
        <v>Aromatic</v>
      </c>
      <c r="AH227" t="str">
        <f t="shared" si="83"/>
        <v>----</v>
      </c>
      <c r="AI227" t="str">
        <f t="shared" si="84"/>
        <v>----</v>
      </c>
      <c r="AJ227" t="str">
        <f t="shared" si="85"/>
        <v>----</v>
      </c>
      <c r="AK227" t="str">
        <f t="shared" si="86"/>
        <v>----</v>
      </c>
      <c r="AM227" s="4">
        <f t="shared" si="87"/>
        <v>315.12387669066578</v>
      </c>
      <c r="AN227" s="4">
        <f t="shared" si="71"/>
        <v>315</v>
      </c>
      <c r="AO227" s="4">
        <f t="shared" si="88"/>
        <v>0.12387669066578155</v>
      </c>
    </row>
    <row r="228" spans="1:41" x14ac:dyDescent="0.25">
      <c r="A228">
        <v>16</v>
      </c>
      <c r="B228">
        <v>12</v>
      </c>
      <c r="C228">
        <v>0</v>
      </c>
      <c r="D228">
        <v>8</v>
      </c>
      <c r="E228">
        <v>0</v>
      </c>
      <c r="F228">
        <v>0</v>
      </c>
      <c r="H228">
        <v>331.04594040000001</v>
      </c>
      <c r="J228">
        <v>3672534</v>
      </c>
      <c r="K228">
        <v>3808959</v>
      </c>
      <c r="L228">
        <v>3610624</v>
      </c>
      <c r="O228" t="s">
        <v>14</v>
      </c>
      <c r="P228" t="s">
        <v>14</v>
      </c>
      <c r="Q228" t="s">
        <v>14</v>
      </c>
      <c r="S228">
        <f t="shared" si="72"/>
        <v>0.75</v>
      </c>
      <c r="T228">
        <f t="shared" si="73"/>
        <v>0.5</v>
      </c>
      <c r="V228" s="4">
        <f t="shared" si="74"/>
        <v>331.0459403799</v>
      </c>
      <c r="W228">
        <f t="shared" si="75"/>
        <v>11</v>
      </c>
      <c r="X228">
        <f t="shared" si="76"/>
        <v>0.6875</v>
      </c>
      <c r="Y228">
        <f t="shared" si="77"/>
        <v>0.91666666666666663</v>
      </c>
      <c r="Z228">
        <f t="shared" si="78"/>
        <v>1.375</v>
      </c>
      <c r="AA228" t="str">
        <f t="shared" si="79"/>
        <v>O</v>
      </c>
      <c r="AD228">
        <f t="shared" si="80"/>
        <v>0.58333333333333337</v>
      </c>
      <c r="AF228" t="str">
        <f t="shared" si="81"/>
        <v>----</v>
      </c>
      <c r="AG228" t="str">
        <f t="shared" si="82"/>
        <v>Aromatic</v>
      </c>
      <c r="AH228" t="str">
        <f t="shared" si="83"/>
        <v>----</v>
      </c>
      <c r="AI228" t="str">
        <f t="shared" si="84"/>
        <v>----</v>
      </c>
      <c r="AJ228" t="str">
        <f t="shared" si="85"/>
        <v>----</v>
      </c>
      <c r="AK228" t="str">
        <f t="shared" si="86"/>
        <v>----</v>
      </c>
      <c r="AM228" s="4">
        <f t="shared" si="87"/>
        <v>331.12248987915109</v>
      </c>
      <c r="AN228" s="4">
        <f t="shared" si="71"/>
        <v>331</v>
      </c>
      <c r="AO228" s="4">
        <f t="shared" si="88"/>
        <v>0.12248987915108955</v>
      </c>
    </row>
    <row r="229" spans="1:41" x14ac:dyDescent="0.25">
      <c r="A229">
        <v>16</v>
      </c>
      <c r="B229">
        <v>12</v>
      </c>
      <c r="C229">
        <v>0</v>
      </c>
      <c r="D229">
        <v>9</v>
      </c>
      <c r="E229">
        <v>0</v>
      </c>
      <c r="F229">
        <v>0</v>
      </c>
      <c r="H229">
        <v>347.04085500000002</v>
      </c>
      <c r="J229">
        <v>6538261</v>
      </c>
      <c r="K229">
        <v>6062887</v>
      </c>
      <c r="L229">
        <v>6298007</v>
      </c>
      <c r="O229" t="s">
        <v>14</v>
      </c>
      <c r="P229" t="s">
        <v>14</v>
      </c>
      <c r="Q229" t="s">
        <v>14</v>
      </c>
      <c r="S229">
        <f t="shared" si="72"/>
        <v>0.75</v>
      </c>
      <c r="T229">
        <f t="shared" si="73"/>
        <v>0.5625</v>
      </c>
      <c r="V229" s="4">
        <f t="shared" si="74"/>
        <v>347.04085497989996</v>
      </c>
      <c r="W229">
        <f t="shared" si="75"/>
        <v>11</v>
      </c>
      <c r="X229">
        <f t="shared" si="76"/>
        <v>0.6875</v>
      </c>
      <c r="Y229">
        <f t="shared" si="77"/>
        <v>0.91666666666666663</v>
      </c>
      <c r="Z229">
        <f t="shared" si="78"/>
        <v>1.2222222222222223</v>
      </c>
      <c r="AA229" t="str">
        <f t="shared" si="79"/>
        <v>O</v>
      </c>
      <c r="AD229">
        <f t="shared" si="80"/>
        <v>0.56521739130434778</v>
      </c>
      <c r="AF229" t="str">
        <f t="shared" si="81"/>
        <v>----</v>
      </c>
      <c r="AG229" t="str">
        <f t="shared" si="82"/>
        <v>Aromatic</v>
      </c>
      <c r="AH229" t="str">
        <f t="shared" si="83"/>
        <v>----</v>
      </c>
      <c r="AI229" t="str">
        <f t="shared" si="84"/>
        <v>----</v>
      </c>
      <c r="AJ229" t="str">
        <f t="shared" si="85"/>
        <v>----</v>
      </c>
      <c r="AK229" t="str">
        <f t="shared" si="86"/>
        <v>----</v>
      </c>
      <c r="AM229" s="4">
        <f t="shared" si="87"/>
        <v>347.12110306763634</v>
      </c>
      <c r="AN229" s="4">
        <f t="shared" si="71"/>
        <v>347</v>
      </c>
      <c r="AO229" s="4">
        <f t="shared" si="88"/>
        <v>0.12110306763634071</v>
      </c>
    </row>
    <row r="230" spans="1:41" x14ac:dyDescent="0.25">
      <c r="A230">
        <v>16</v>
      </c>
      <c r="B230">
        <v>12</v>
      </c>
      <c r="C230">
        <v>0</v>
      </c>
      <c r="D230">
        <v>10</v>
      </c>
      <c r="E230">
        <v>0</v>
      </c>
      <c r="F230">
        <v>0</v>
      </c>
      <c r="H230">
        <v>363.03576959999998</v>
      </c>
      <c r="J230">
        <v>8984112</v>
      </c>
      <c r="K230">
        <v>8932404</v>
      </c>
      <c r="L230">
        <v>9336855</v>
      </c>
      <c r="O230" t="s">
        <v>14</v>
      </c>
      <c r="P230" t="s">
        <v>14</v>
      </c>
      <c r="Q230" t="s">
        <v>14</v>
      </c>
      <c r="S230">
        <f t="shared" si="72"/>
        <v>0.75</v>
      </c>
      <c r="T230">
        <f t="shared" si="73"/>
        <v>0.625</v>
      </c>
      <c r="V230" s="4">
        <f t="shared" si="74"/>
        <v>363.03576957989998</v>
      </c>
      <c r="W230">
        <f t="shared" si="75"/>
        <v>11</v>
      </c>
      <c r="X230">
        <f t="shared" si="76"/>
        <v>0.6875</v>
      </c>
      <c r="Y230">
        <f t="shared" si="77"/>
        <v>0.91666666666666663</v>
      </c>
      <c r="Z230">
        <f t="shared" si="78"/>
        <v>1.1000000000000001</v>
      </c>
      <c r="AA230" t="str">
        <f t="shared" si="79"/>
        <v>O</v>
      </c>
      <c r="AD230">
        <f t="shared" si="80"/>
        <v>0.54545454545454541</v>
      </c>
      <c r="AF230" t="str">
        <f t="shared" si="81"/>
        <v>----</v>
      </c>
      <c r="AG230" t="str">
        <f t="shared" si="82"/>
        <v>Aromatic</v>
      </c>
      <c r="AH230" t="str">
        <f t="shared" si="83"/>
        <v>----</v>
      </c>
      <c r="AI230" t="str">
        <f t="shared" si="84"/>
        <v>----</v>
      </c>
      <c r="AJ230" t="str">
        <f t="shared" si="85"/>
        <v>----</v>
      </c>
      <c r="AK230" t="str">
        <f t="shared" si="86"/>
        <v>----</v>
      </c>
      <c r="AM230" s="4">
        <f t="shared" si="87"/>
        <v>363.11971625612171</v>
      </c>
      <c r="AN230" s="4">
        <f t="shared" si="71"/>
        <v>363</v>
      </c>
      <c r="AO230" s="4">
        <f t="shared" si="88"/>
        <v>0.11971625612170556</v>
      </c>
    </row>
    <row r="231" spans="1:41" x14ac:dyDescent="0.25">
      <c r="A231">
        <v>16</v>
      </c>
      <c r="B231">
        <v>12</v>
      </c>
      <c r="C231">
        <v>0</v>
      </c>
      <c r="D231">
        <v>11</v>
      </c>
      <c r="E231">
        <v>0</v>
      </c>
      <c r="F231">
        <v>0</v>
      </c>
      <c r="H231">
        <v>379.0306842</v>
      </c>
      <c r="J231">
        <v>9452913</v>
      </c>
      <c r="K231">
        <v>8385832</v>
      </c>
      <c r="L231">
        <v>9192017</v>
      </c>
      <c r="O231" t="s">
        <v>14</v>
      </c>
      <c r="P231" t="s">
        <v>14</v>
      </c>
      <c r="Q231" t="s">
        <v>14</v>
      </c>
      <c r="S231">
        <f t="shared" si="72"/>
        <v>0.75</v>
      </c>
      <c r="T231">
        <f t="shared" si="73"/>
        <v>0.6875</v>
      </c>
      <c r="V231" s="4">
        <f t="shared" si="74"/>
        <v>379.03068417989999</v>
      </c>
      <c r="W231">
        <f t="shared" si="75"/>
        <v>11</v>
      </c>
      <c r="X231">
        <f t="shared" si="76"/>
        <v>0.6875</v>
      </c>
      <c r="Y231">
        <f t="shared" si="77"/>
        <v>0.91666666666666663</v>
      </c>
      <c r="Z231">
        <f t="shared" si="78"/>
        <v>1</v>
      </c>
      <c r="AA231" t="str">
        <f t="shared" si="79"/>
        <v>O</v>
      </c>
      <c r="AD231">
        <f t="shared" si="80"/>
        <v>0.52380952380952384</v>
      </c>
      <c r="AF231" t="str">
        <f t="shared" si="81"/>
        <v>----</v>
      </c>
      <c r="AG231" t="str">
        <f t="shared" si="82"/>
        <v>Aromatic</v>
      </c>
      <c r="AH231" t="str">
        <f t="shared" si="83"/>
        <v>----</v>
      </c>
      <c r="AI231" t="str">
        <f t="shared" si="84"/>
        <v>----</v>
      </c>
      <c r="AJ231" t="str">
        <f t="shared" si="85"/>
        <v>----</v>
      </c>
      <c r="AK231" t="str">
        <f t="shared" si="86"/>
        <v>----</v>
      </c>
      <c r="AM231" s="4">
        <f t="shared" si="87"/>
        <v>379.11832944460701</v>
      </c>
      <c r="AN231" s="4">
        <f t="shared" si="71"/>
        <v>379</v>
      </c>
      <c r="AO231" s="4">
        <f t="shared" si="88"/>
        <v>0.11832944460701356</v>
      </c>
    </row>
    <row r="232" spans="1:41" x14ac:dyDescent="0.25">
      <c r="A232">
        <v>16</v>
      </c>
      <c r="B232">
        <v>12</v>
      </c>
      <c r="C232">
        <v>0</v>
      </c>
      <c r="D232">
        <v>12</v>
      </c>
      <c r="E232">
        <v>0</v>
      </c>
      <c r="F232">
        <v>0</v>
      </c>
      <c r="H232">
        <v>395.02559880000001</v>
      </c>
      <c r="J232">
        <v>6506497</v>
      </c>
      <c r="K232">
        <v>6488762</v>
      </c>
      <c r="L232">
        <v>5636218</v>
      </c>
      <c r="O232" t="s">
        <v>14</v>
      </c>
      <c r="P232" t="s">
        <v>14</v>
      </c>
      <c r="Q232" t="s">
        <v>14</v>
      </c>
      <c r="S232">
        <f t="shared" si="72"/>
        <v>0.75</v>
      </c>
      <c r="T232">
        <f t="shared" si="73"/>
        <v>0.75</v>
      </c>
      <c r="V232" s="4">
        <f t="shared" si="74"/>
        <v>395.02559877990001</v>
      </c>
      <c r="W232">
        <f t="shared" si="75"/>
        <v>11</v>
      </c>
      <c r="X232">
        <f t="shared" si="76"/>
        <v>0.6875</v>
      </c>
      <c r="Y232">
        <f t="shared" si="77"/>
        <v>0.91666666666666663</v>
      </c>
      <c r="Z232">
        <f t="shared" si="78"/>
        <v>0.91666666666666663</v>
      </c>
      <c r="AA232" t="str">
        <f t="shared" si="79"/>
        <v>O</v>
      </c>
      <c r="AD232">
        <f t="shared" si="80"/>
        <v>0.5</v>
      </c>
      <c r="AF232" t="str">
        <f t="shared" si="81"/>
        <v>----</v>
      </c>
      <c r="AG232" t="str">
        <f t="shared" si="82"/>
        <v>----</v>
      </c>
      <c r="AH232" t="str">
        <f t="shared" si="83"/>
        <v>HUnSatLig</v>
      </c>
      <c r="AI232" t="str">
        <f t="shared" si="84"/>
        <v>----</v>
      </c>
      <c r="AJ232" t="str">
        <f t="shared" si="85"/>
        <v>----</v>
      </c>
      <c r="AK232" t="str">
        <f t="shared" si="86"/>
        <v>----</v>
      </c>
      <c r="AM232" s="4">
        <f t="shared" si="87"/>
        <v>395.11694263309232</v>
      </c>
      <c r="AN232" s="4">
        <f t="shared" si="71"/>
        <v>395</v>
      </c>
      <c r="AO232" s="4">
        <f t="shared" si="88"/>
        <v>0.11694263309232156</v>
      </c>
    </row>
    <row r="233" spans="1:41" x14ac:dyDescent="0.25">
      <c r="A233">
        <v>16</v>
      </c>
      <c r="B233">
        <v>12</v>
      </c>
      <c r="C233">
        <v>0</v>
      </c>
      <c r="D233">
        <v>13</v>
      </c>
      <c r="E233">
        <v>0</v>
      </c>
      <c r="F233">
        <v>0</v>
      </c>
      <c r="H233">
        <v>411.02051340000003</v>
      </c>
      <c r="J233">
        <v>2904128</v>
      </c>
      <c r="K233">
        <v>2515391</v>
      </c>
      <c r="L233">
        <v>2845930</v>
      </c>
      <c r="O233" t="s">
        <v>14</v>
      </c>
      <c r="P233" t="s">
        <v>14</v>
      </c>
      <c r="Q233" t="s">
        <v>14</v>
      </c>
      <c r="S233">
        <f t="shared" si="72"/>
        <v>0.75</v>
      </c>
      <c r="T233">
        <f t="shared" si="73"/>
        <v>0.8125</v>
      </c>
      <c r="V233" s="4">
        <f t="shared" si="74"/>
        <v>411.02051337990002</v>
      </c>
      <c r="W233">
        <f t="shared" si="75"/>
        <v>11</v>
      </c>
      <c r="X233">
        <f t="shared" si="76"/>
        <v>0.6875</v>
      </c>
      <c r="Y233">
        <f t="shared" si="77"/>
        <v>0.91666666666666663</v>
      </c>
      <c r="Z233">
        <f t="shared" si="78"/>
        <v>0.84615384615384615</v>
      </c>
      <c r="AA233" t="str">
        <f t="shared" si="79"/>
        <v>O</v>
      </c>
      <c r="AD233">
        <f t="shared" si="80"/>
        <v>0.47368421052631576</v>
      </c>
      <c r="AF233" t="str">
        <f t="shared" si="81"/>
        <v>----</v>
      </c>
      <c r="AG233" t="str">
        <f t="shared" si="82"/>
        <v>----</v>
      </c>
      <c r="AH233" t="str">
        <f t="shared" si="83"/>
        <v>HUnSatLig</v>
      </c>
      <c r="AI233" t="str">
        <f t="shared" si="84"/>
        <v>----</v>
      </c>
      <c r="AJ233" t="str">
        <f t="shared" si="85"/>
        <v>----</v>
      </c>
      <c r="AK233" t="str">
        <f t="shared" si="86"/>
        <v>----</v>
      </c>
      <c r="AM233" s="4">
        <f t="shared" si="87"/>
        <v>411.11555582157763</v>
      </c>
      <c r="AN233" s="4">
        <f t="shared" si="71"/>
        <v>411</v>
      </c>
      <c r="AO233" s="4">
        <f t="shared" si="88"/>
        <v>0.11555582157762956</v>
      </c>
    </row>
    <row r="234" spans="1:41" x14ac:dyDescent="0.25">
      <c r="A234">
        <v>16</v>
      </c>
      <c r="B234">
        <v>14</v>
      </c>
      <c r="C234">
        <v>0</v>
      </c>
      <c r="D234">
        <v>7</v>
      </c>
      <c r="E234">
        <v>0</v>
      </c>
      <c r="F234">
        <v>0</v>
      </c>
      <c r="H234">
        <v>317.06667579999998</v>
      </c>
      <c r="J234">
        <v>2738213</v>
      </c>
      <c r="K234">
        <v>2133633</v>
      </c>
      <c r="L234">
        <v>2572817</v>
      </c>
      <c r="O234" t="s">
        <v>14</v>
      </c>
      <c r="P234" t="s">
        <v>14</v>
      </c>
      <c r="Q234" t="s">
        <v>14</v>
      </c>
      <c r="S234">
        <f t="shared" si="72"/>
        <v>0.875</v>
      </c>
      <c r="T234">
        <f t="shared" si="73"/>
        <v>0.4375</v>
      </c>
      <c r="V234" s="4">
        <f t="shared" si="74"/>
        <v>317.06667577989998</v>
      </c>
      <c r="W234">
        <f t="shared" si="75"/>
        <v>10</v>
      </c>
      <c r="X234">
        <f t="shared" si="76"/>
        <v>0.625</v>
      </c>
      <c r="Y234">
        <f t="shared" si="77"/>
        <v>0.7142857142857143</v>
      </c>
      <c r="Z234">
        <f t="shared" si="78"/>
        <v>1.4285714285714286</v>
      </c>
      <c r="AA234" t="str">
        <f t="shared" si="79"/>
        <v>CRAM</v>
      </c>
      <c r="AD234">
        <f t="shared" si="80"/>
        <v>0.52</v>
      </c>
      <c r="AF234" t="str">
        <f t="shared" si="81"/>
        <v>----</v>
      </c>
      <c r="AG234" t="str">
        <f t="shared" si="82"/>
        <v>Aromatic</v>
      </c>
      <c r="AH234" t="str">
        <f t="shared" si="83"/>
        <v>----</v>
      </c>
      <c r="AI234" t="str">
        <f t="shared" si="84"/>
        <v>----</v>
      </c>
      <c r="AJ234" t="str">
        <f t="shared" si="85"/>
        <v>----</v>
      </c>
      <c r="AK234" t="str">
        <f t="shared" si="86"/>
        <v>----</v>
      </c>
      <c r="AM234" s="4">
        <f t="shared" si="87"/>
        <v>317.139992780049</v>
      </c>
      <c r="AN234" s="4">
        <f t="shared" si="71"/>
        <v>317</v>
      </c>
      <c r="AO234" s="4">
        <f t="shared" si="88"/>
        <v>0.13999278004899907</v>
      </c>
    </row>
    <row r="235" spans="1:41" x14ac:dyDescent="0.25">
      <c r="A235">
        <v>16</v>
      </c>
      <c r="B235">
        <v>14</v>
      </c>
      <c r="C235">
        <v>0</v>
      </c>
      <c r="D235">
        <v>8</v>
      </c>
      <c r="E235">
        <v>0</v>
      </c>
      <c r="F235">
        <v>0</v>
      </c>
      <c r="H235">
        <v>333.0615904</v>
      </c>
      <c r="J235">
        <v>5657995</v>
      </c>
      <c r="K235">
        <v>6089317</v>
      </c>
      <c r="L235">
        <v>6013895</v>
      </c>
      <c r="O235">
        <v>2702448</v>
      </c>
      <c r="P235">
        <v>2146915</v>
      </c>
      <c r="Q235">
        <v>2672286</v>
      </c>
      <c r="S235">
        <f t="shared" si="72"/>
        <v>0.875</v>
      </c>
      <c r="T235">
        <f t="shared" si="73"/>
        <v>0.5</v>
      </c>
      <c r="V235" s="4">
        <f t="shared" si="74"/>
        <v>333.0615903799</v>
      </c>
      <c r="W235">
        <f t="shared" si="75"/>
        <v>10</v>
      </c>
      <c r="X235">
        <f t="shared" si="76"/>
        <v>0.625</v>
      </c>
      <c r="Y235">
        <f t="shared" si="77"/>
        <v>0.7142857142857143</v>
      </c>
      <c r="Z235">
        <f t="shared" si="78"/>
        <v>1.25</v>
      </c>
      <c r="AA235" t="str">
        <f t="shared" si="79"/>
        <v>CRAM</v>
      </c>
      <c r="AD235">
        <f t="shared" si="80"/>
        <v>0.5</v>
      </c>
      <c r="AF235" t="str">
        <f t="shared" si="81"/>
        <v>----</v>
      </c>
      <c r="AG235" t="str">
        <f t="shared" si="82"/>
        <v>----</v>
      </c>
      <c r="AH235" t="str">
        <f t="shared" si="83"/>
        <v>HUnSatLig</v>
      </c>
      <c r="AI235" t="str">
        <f t="shared" si="84"/>
        <v>----</v>
      </c>
      <c r="AJ235" t="str">
        <f t="shared" si="85"/>
        <v>----</v>
      </c>
      <c r="AK235" t="str">
        <f t="shared" si="86"/>
        <v>----</v>
      </c>
      <c r="AM235" s="4">
        <f t="shared" si="87"/>
        <v>333.13860596853431</v>
      </c>
      <c r="AN235" s="4">
        <f t="shared" si="71"/>
        <v>333</v>
      </c>
      <c r="AO235" s="4">
        <f t="shared" si="88"/>
        <v>0.13860596853430707</v>
      </c>
    </row>
    <row r="236" spans="1:41" x14ac:dyDescent="0.25">
      <c r="A236">
        <v>16</v>
      </c>
      <c r="B236">
        <v>14</v>
      </c>
      <c r="C236">
        <v>0</v>
      </c>
      <c r="D236">
        <v>9</v>
      </c>
      <c r="E236">
        <v>0</v>
      </c>
      <c r="F236">
        <v>0</v>
      </c>
      <c r="H236">
        <v>349.05650500000002</v>
      </c>
      <c r="J236">
        <v>8514202</v>
      </c>
      <c r="K236">
        <v>9205042</v>
      </c>
      <c r="L236">
        <v>8558543</v>
      </c>
      <c r="O236">
        <v>2075470</v>
      </c>
      <c r="P236">
        <v>2118628</v>
      </c>
      <c r="Q236">
        <v>1957093</v>
      </c>
      <c r="S236">
        <f t="shared" si="72"/>
        <v>0.875</v>
      </c>
      <c r="T236">
        <f t="shared" si="73"/>
        <v>0.5625</v>
      </c>
      <c r="V236" s="4">
        <f t="shared" si="74"/>
        <v>349.05650497990001</v>
      </c>
      <c r="W236">
        <f t="shared" si="75"/>
        <v>10</v>
      </c>
      <c r="X236">
        <f t="shared" si="76"/>
        <v>0.625</v>
      </c>
      <c r="Y236">
        <f t="shared" si="77"/>
        <v>0.7142857142857143</v>
      </c>
      <c r="Z236">
        <f t="shared" si="78"/>
        <v>1.1111111111111112</v>
      </c>
      <c r="AA236" t="str">
        <f t="shared" si="79"/>
        <v>CRAM</v>
      </c>
      <c r="AD236">
        <f t="shared" si="80"/>
        <v>0.47826086956521741</v>
      </c>
      <c r="AF236" t="str">
        <f t="shared" si="81"/>
        <v>----</v>
      </c>
      <c r="AG236" t="str">
        <f t="shared" si="82"/>
        <v>----</v>
      </c>
      <c r="AH236" t="str">
        <f t="shared" si="83"/>
        <v>HUnSatLig</v>
      </c>
      <c r="AI236" t="str">
        <f t="shared" si="84"/>
        <v>----</v>
      </c>
      <c r="AJ236" t="str">
        <f t="shared" si="85"/>
        <v>----</v>
      </c>
      <c r="AK236" t="str">
        <f t="shared" si="86"/>
        <v>----</v>
      </c>
      <c r="AM236" s="4">
        <f t="shared" si="87"/>
        <v>349.13721915701962</v>
      </c>
      <c r="AN236" s="4">
        <f t="shared" si="71"/>
        <v>349</v>
      </c>
      <c r="AO236" s="4">
        <f t="shared" si="88"/>
        <v>0.13721915701961507</v>
      </c>
    </row>
    <row r="237" spans="1:41" x14ac:dyDescent="0.25">
      <c r="A237">
        <v>16</v>
      </c>
      <c r="B237">
        <v>14</v>
      </c>
      <c r="C237">
        <v>0</v>
      </c>
      <c r="D237">
        <v>10</v>
      </c>
      <c r="E237">
        <v>0</v>
      </c>
      <c r="F237">
        <v>0</v>
      </c>
      <c r="H237">
        <v>365.05141959999997</v>
      </c>
      <c r="J237">
        <v>11962669</v>
      </c>
      <c r="K237">
        <v>12402281</v>
      </c>
      <c r="L237">
        <v>12515963</v>
      </c>
      <c r="O237">
        <v>2583126</v>
      </c>
      <c r="P237">
        <v>2110491</v>
      </c>
      <c r="Q237">
        <v>2570035</v>
      </c>
      <c r="S237">
        <f t="shared" si="72"/>
        <v>0.875</v>
      </c>
      <c r="T237">
        <f t="shared" si="73"/>
        <v>0.625</v>
      </c>
      <c r="V237" s="4">
        <f t="shared" si="74"/>
        <v>365.05141957989997</v>
      </c>
      <c r="W237">
        <f t="shared" si="75"/>
        <v>10</v>
      </c>
      <c r="X237">
        <f t="shared" si="76"/>
        <v>0.625</v>
      </c>
      <c r="Y237">
        <f t="shared" si="77"/>
        <v>0.7142857142857143</v>
      </c>
      <c r="Z237">
        <f t="shared" si="78"/>
        <v>1</v>
      </c>
      <c r="AA237" t="str">
        <f t="shared" si="79"/>
        <v>CRAM</v>
      </c>
      <c r="AD237">
        <f t="shared" si="80"/>
        <v>0.45454545454545453</v>
      </c>
      <c r="AF237" t="str">
        <f t="shared" si="81"/>
        <v>----</v>
      </c>
      <c r="AG237" t="str">
        <f t="shared" si="82"/>
        <v>----</v>
      </c>
      <c r="AH237" t="str">
        <f t="shared" si="83"/>
        <v>HUnSatLig</v>
      </c>
      <c r="AI237" t="str">
        <f t="shared" si="84"/>
        <v>----</v>
      </c>
      <c r="AJ237" t="str">
        <f t="shared" si="85"/>
        <v>----</v>
      </c>
      <c r="AK237" t="str">
        <f t="shared" si="86"/>
        <v>----</v>
      </c>
      <c r="AM237" s="4">
        <f t="shared" si="87"/>
        <v>365.13583234550487</v>
      </c>
      <c r="AN237" s="4">
        <f t="shared" si="71"/>
        <v>365</v>
      </c>
      <c r="AO237" s="4">
        <f t="shared" si="88"/>
        <v>0.13583234550486623</v>
      </c>
    </row>
    <row r="238" spans="1:41" x14ac:dyDescent="0.25">
      <c r="A238">
        <v>16</v>
      </c>
      <c r="B238">
        <v>14</v>
      </c>
      <c r="C238">
        <v>0</v>
      </c>
      <c r="D238">
        <v>11</v>
      </c>
      <c r="E238">
        <v>0</v>
      </c>
      <c r="F238">
        <v>0</v>
      </c>
      <c r="H238">
        <v>381.04633419999999</v>
      </c>
      <c r="J238">
        <v>11468841</v>
      </c>
      <c r="K238">
        <v>11890463</v>
      </c>
      <c r="L238">
        <v>11457640</v>
      </c>
      <c r="O238" t="s">
        <v>14</v>
      </c>
      <c r="P238" t="s">
        <v>14</v>
      </c>
      <c r="Q238" t="s">
        <v>14</v>
      </c>
      <c r="S238">
        <f t="shared" si="72"/>
        <v>0.875</v>
      </c>
      <c r="T238">
        <f t="shared" si="73"/>
        <v>0.6875</v>
      </c>
      <c r="V238" s="4">
        <f t="shared" si="74"/>
        <v>381.04633417989999</v>
      </c>
      <c r="W238">
        <f t="shared" si="75"/>
        <v>10</v>
      </c>
      <c r="X238">
        <f t="shared" si="76"/>
        <v>0.625</v>
      </c>
      <c r="Y238">
        <f t="shared" si="77"/>
        <v>0.7142857142857143</v>
      </c>
      <c r="Z238">
        <f t="shared" si="78"/>
        <v>0.90909090909090906</v>
      </c>
      <c r="AA238" t="str">
        <f t="shared" si="79"/>
        <v>CRAM</v>
      </c>
      <c r="AD238">
        <f t="shared" si="80"/>
        <v>0.42857142857142855</v>
      </c>
      <c r="AF238" t="str">
        <f t="shared" si="81"/>
        <v>----</v>
      </c>
      <c r="AG238" t="str">
        <f t="shared" si="82"/>
        <v>----</v>
      </c>
      <c r="AH238" t="str">
        <f t="shared" si="83"/>
        <v>HUnSatLig</v>
      </c>
      <c r="AI238" t="str">
        <f t="shared" si="84"/>
        <v>----</v>
      </c>
      <c r="AJ238" t="str">
        <f t="shared" si="85"/>
        <v>----</v>
      </c>
      <c r="AK238" t="str">
        <f t="shared" si="86"/>
        <v>----</v>
      </c>
      <c r="AM238" s="4">
        <f t="shared" si="87"/>
        <v>381.13444553399017</v>
      </c>
      <c r="AN238" s="4">
        <f t="shared" si="71"/>
        <v>381</v>
      </c>
      <c r="AO238" s="4">
        <f t="shared" si="88"/>
        <v>0.13444553399017423</v>
      </c>
    </row>
    <row r="239" spans="1:41" x14ac:dyDescent="0.25">
      <c r="A239">
        <v>16</v>
      </c>
      <c r="B239">
        <v>14</v>
      </c>
      <c r="C239">
        <v>0</v>
      </c>
      <c r="D239">
        <v>12</v>
      </c>
      <c r="E239">
        <v>0</v>
      </c>
      <c r="F239">
        <v>0</v>
      </c>
      <c r="H239">
        <v>397.04124880000001</v>
      </c>
      <c r="J239">
        <v>8319416</v>
      </c>
      <c r="K239">
        <v>8549384</v>
      </c>
      <c r="L239">
        <v>7426504</v>
      </c>
      <c r="O239" t="s">
        <v>14</v>
      </c>
      <c r="P239" t="s">
        <v>14</v>
      </c>
      <c r="Q239" t="s">
        <v>14</v>
      </c>
      <c r="S239">
        <f t="shared" si="72"/>
        <v>0.875</v>
      </c>
      <c r="T239">
        <f t="shared" si="73"/>
        <v>0.75</v>
      </c>
      <c r="V239" s="4">
        <f t="shared" si="74"/>
        <v>397.04124877989995</v>
      </c>
      <c r="W239">
        <f t="shared" si="75"/>
        <v>10</v>
      </c>
      <c r="X239">
        <f t="shared" si="76"/>
        <v>0.625</v>
      </c>
      <c r="Y239">
        <f t="shared" si="77"/>
        <v>0.7142857142857143</v>
      </c>
      <c r="Z239">
        <f t="shared" si="78"/>
        <v>0.83333333333333337</v>
      </c>
      <c r="AA239" t="str">
        <f t="shared" si="79"/>
        <v>CRAM</v>
      </c>
      <c r="AD239">
        <f t="shared" si="80"/>
        <v>0.4</v>
      </c>
      <c r="AF239" t="str">
        <f t="shared" si="81"/>
        <v>----</v>
      </c>
      <c r="AG239" t="str">
        <f t="shared" si="82"/>
        <v>----</v>
      </c>
      <c r="AH239" t="str">
        <f t="shared" si="83"/>
        <v>HUnSatLig</v>
      </c>
      <c r="AI239" t="str">
        <f t="shared" si="84"/>
        <v>----</v>
      </c>
      <c r="AJ239" t="str">
        <f t="shared" si="85"/>
        <v>----</v>
      </c>
      <c r="AK239" t="str">
        <f t="shared" si="86"/>
        <v>----</v>
      </c>
      <c r="AM239" s="4">
        <f t="shared" si="87"/>
        <v>397.13305872247548</v>
      </c>
      <c r="AN239" s="4">
        <f t="shared" si="71"/>
        <v>397</v>
      </c>
      <c r="AO239" s="4">
        <f t="shared" si="88"/>
        <v>0.13305872247548223</v>
      </c>
    </row>
    <row r="240" spans="1:41" x14ac:dyDescent="0.25">
      <c r="A240">
        <v>16</v>
      </c>
      <c r="B240">
        <v>14</v>
      </c>
      <c r="C240">
        <v>0</v>
      </c>
      <c r="D240">
        <v>13</v>
      </c>
      <c r="E240">
        <v>0</v>
      </c>
      <c r="F240">
        <v>0</v>
      </c>
      <c r="H240">
        <v>413.03616340000002</v>
      </c>
      <c r="J240">
        <v>3628144</v>
      </c>
      <c r="K240">
        <v>3267610</v>
      </c>
      <c r="L240">
        <v>3809050</v>
      </c>
      <c r="O240" t="s">
        <v>14</v>
      </c>
      <c r="P240" t="s">
        <v>14</v>
      </c>
      <c r="Q240" t="s">
        <v>14</v>
      </c>
      <c r="S240">
        <f t="shared" si="72"/>
        <v>0.875</v>
      </c>
      <c r="T240">
        <f t="shared" si="73"/>
        <v>0.8125</v>
      </c>
      <c r="V240" s="4">
        <f t="shared" si="74"/>
        <v>413.03616337989996</v>
      </c>
      <c r="W240">
        <f t="shared" si="75"/>
        <v>10</v>
      </c>
      <c r="X240">
        <f t="shared" si="76"/>
        <v>0.625</v>
      </c>
      <c r="Y240">
        <f t="shared" si="77"/>
        <v>0.7142857142857143</v>
      </c>
      <c r="Z240">
        <f t="shared" si="78"/>
        <v>0.76923076923076927</v>
      </c>
      <c r="AA240" t="str">
        <f t="shared" si="79"/>
        <v>O</v>
      </c>
      <c r="AD240">
        <f t="shared" si="80"/>
        <v>0.36842105263157893</v>
      </c>
      <c r="AF240" t="str">
        <f t="shared" si="81"/>
        <v>----</v>
      </c>
      <c r="AG240" t="str">
        <f t="shared" si="82"/>
        <v>----</v>
      </c>
      <c r="AH240" t="str">
        <f t="shared" si="83"/>
        <v>HUnSatLig</v>
      </c>
      <c r="AI240" t="str">
        <f t="shared" si="84"/>
        <v>----</v>
      </c>
      <c r="AJ240" t="str">
        <f t="shared" si="85"/>
        <v>----</v>
      </c>
      <c r="AK240" t="str">
        <f t="shared" si="86"/>
        <v>----</v>
      </c>
      <c r="AM240" s="4">
        <f t="shared" si="87"/>
        <v>413.13167191096079</v>
      </c>
      <c r="AN240" s="4">
        <f t="shared" si="71"/>
        <v>413</v>
      </c>
      <c r="AO240" s="4">
        <f t="shared" si="88"/>
        <v>0.13167191096079023</v>
      </c>
    </row>
    <row r="241" spans="1:41" x14ac:dyDescent="0.25">
      <c r="A241">
        <v>16</v>
      </c>
      <c r="B241">
        <v>15</v>
      </c>
      <c r="C241">
        <v>1</v>
      </c>
      <c r="D241">
        <v>9</v>
      </c>
      <c r="E241">
        <v>0</v>
      </c>
      <c r="F241">
        <v>0</v>
      </c>
      <c r="H241">
        <v>364.06740400000001</v>
      </c>
      <c r="J241">
        <v>1757623</v>
      </c>
      <c r="K241">
        <v>1689045</v>
      </c>
      <c r="L241">
        <v>2080592</v>
      </c>
      <c r="O241" t="s">
        <v>14</v>
      </c>
      <c r="P241" t="s">
        <v>14</v>
      </c>
      <c r="Q241" t="s">
        <v>14</v>
      </c>
      <c r="S241">
        <f t="shared" si="72"/>
        <v>0.9375</v>
      </c>
      <c r="T241">
        <f t="shared" si="73"/>
        <v>0.5625</v>
      </c>
      <c r="V241" s="4">
        <f t="shared" si="74"/>
        <v>364.06740397990001</v>
      </c>
      <c r="W241">
        <f t="shared" si="75"/>
        <v>10</v>
      </c>
      <c r="X241">
        <f t="shared" si="76"/>
        <v>0.625</v>
      </c>
      <c r="Y241">
        <f t="shared" si="77"/>
        <v>0.66666666666666663</v>
      </c>
      <c r="Z241">
        <f t="shared" si="78"/>
        <v>1.1111111111111112</v>
      </c>
      <c r="AA241" t="str">
        <f t="shared" si="79"/>
        <v>CRAM</v>
      </c>
      <c r="AD241">
        <f t="shared" si="80"/>
        <v>0.47619047619047616</v>
      </c>
      <c r="AF241" t="str">
        <f t="shared" si="81"/>
        <v>----</v>
      </c>
      <c r="AG241" t="str">
        <f t="shared" si="82"/>
        <v>----</v>
      </c>
      <c r="AH241" t="str">
        <f t="shared" si="83"/>
        <v>HUnSatLig</v>
      </c>
      <c r="AI241" t="str">
        <f t="shared" si="84"/>
        <v>----</v>
      </c>
      <c r="AJ241" t="str">
        <f t="shared" si="85"/>
        <v>----</v>
      </c>
      <c r="AK241" t="str">
        <f t="shared" si="86"/>
        <v>----</v>
      </c>
      <c r="AM241" s="4">
        <f t="shared" si="87"/>
        <v>364.15158920638646</v>
      </c>
      <c r="AN241" s="4">
        <f t="shared" si="71"/>
        <v>364</v>
      </c>
      <c r="AO241" s="4">
        <f t="shared" si="88"/>
        <v>0.15158920638646123</v>
      </c>
    </row>
    <row r="242" spans="1:41" x14ac:dyDescent="0.25">
      <c r="A242">
        <v>16</v>
      </c>
      <c r="B242">
        <v>15</v>
      </c>
      <c r="C242">
        <v>1</v>
      </c>
      <c r="D242">
        <v>10</v>
      </c>
      <c r="E242">
        <v>0</v>
      </c>
      <c r="F242">
        <v>0</v>
      </c>
      <c r="H242">
        <v>380.06231860000003</v>
      </c>
      <c r="J242">
        <v>1749720</v>
      </c>
      <c r="K242">
        <v>1577259</v>
      </c>
      <c r="L242">
        <v>1840741</v>
      </c>
      <c r="O242" t="s">
        <v>14</v>
      </c>
      <c r="P242" t="s">
        <v>14</v>
      </c>
      <c r="Q242" t="s">
        <v>14</v>
      </c>
      <c r="S242">
        <f t="shared" si="72"/>
        <v>0.9375</v>
      </c>
      <c r="T242">
        <f t="shared" si="73"/>
        <v>0.625</v>
      </c>
      <c r="V242" s="4">
        <f t="shared" si="74"/>
        <v>380.06231857990002</v>
      </c>
      <c r="W242">
        <f t="shared" si="75"/>
        <v>10</v>
      </c>
      <c r="X242">
        <f t="shared" si="76"/>
        <v>0.625</v>
      </c>
      <c r="Y242">
        <f t="shared" si="77"/>
        <v>0.66666666666666663</v>
      </c>
      <c r="Z242">
        <f t="shared" si="78"/>
        <v>1</v>
      </c>
      <c r="AA242" t="str">
        <f t="shared" si="79"/>
        <v>CRAM</v>
      </c>
      <c r="AD242">
        <f t="shared" si="80"/>
        <v>0.45</v>
      </c>
      <c r="AF242" t="str">
        <f t="shared" si="81"/>
        <v>----</v>
      </c>
      <c r="AG242" t="str">
        <f t="shared" si="82"/>
        <v>----</v>
      </c>
      <c r="AH242" t="str">
        <f t="shared" si="83"/>
        <v>HUnSatLig</v>
      </c>
      <c r="AI242" t="str">
        <f t="shared" si="84"/>
        <v>----</v>
      </c>
      <c r="AJ242" t="str">
        <f t="shared" si="85"/>
        <v>----</v>
      </c>
      <c r="AK242" t="str">
        <f t="shared" si="86"/>
        <v>----</v>
      </c>
      <c r="AM242" s="4">
        <f t="shared" si="87"/>
        <v>380.15020239487183</v>
      </c>
      <c r="AN242" s="4">
        <f t="shared" si="71"/>
        <v>380</v>
      </c>
      <c r="AO242" s="4">
        <f t="shared" si="88"/>
        <v>0.15020239487182607</v>
      </c>
    </row>
    <row r="243" spans="1:41" x14ac:dyDescent="0.25">
      <c r="A243">
        <v>16</v>
      </c>
      <c r="B243">
        <v>16</v>
      </c>
      <c r="C243">
        <v>0</v>
      </c>
      <c r="D243">
        <v>7</v>
      </c>
      <c r="E243">
        <v>0</v>
      </c>
      <c r="F243">
        <v>0</v>
      </c>
      <c r="H243">
        <v>319.08232579999998</v>
      </c>
      <c r="J243">
        <v>2784085</v>
      </c>
      <c r="K243">
        <v>2557916</v>
      </c>
      <c r="L243">
        <v>2759808</v>
      </c>
      <c r="O243">
        <v>1626429</v>
      </c>
      <c r="P243">
        <v>1472379</v>
      </c>
      <c r="Q243">
        <v>1996237</v>
      </c>
      <c r="S243">
        <f t="shared" si="72"/>
        <v>1</v>
      </c>
      <c r="T243">
        <f t="shared" si="73"/>
        <v>0.4375</v>
      </c>
      <c r="V243" s="4">
        <f t="shared" si="74"/>
        <v>319.08232577990003</v>
      </c>
      <c r="W243">
        <f t="shared" si="75"/>
        <v>9</v>
      </c>
      <c r="X243">
        <f t="shared" si="76"/>
        <v>0.5625</v>
      </c>
      <c r="Y243">
        <f t="shared" si="77"/>
        <v>0.5625</v>
      </c>
      <c r="Z243">
        <f t="shared" si="78"/>
        <v>1.2857142857142858</v>
      </c>
      <c r="AA243" t="str">
        <f t="shared" si="79"/>
        <v>CRAM</v>
      </c>
      <c r="AD243">
        <f t="shared" si="80"/>
        <v>0.44</v>
      </c>
      <c r="AF243" t="str">
        <f t="shared" si="81"/>
        <v>----</v>
      </c>
      <c r="AG243" t="str">
        <f t="shared" si="82"/>
        <v>----</v>
      </c>
      <c r="AH243" t="str">
        <f t="shared" si="83"/>
        <v>HUnSatLig</v>
      </c>
      <c r="AI243" t="str">
        <f t="shared" si="84"/>
        <v>----</v>
      </c>
      <c r="AJ243" t="str">
        <f t="shared" si="85"/>
        <v>----</v>
      </c>
      <c r="AK243" t="str">
        <f t="shared" si="86"/>
        <v>----</v>
      </c>
      <c r="AM243" s="4">
        <f t="shared" si="87"/>
        <v>319.15610886943227</v>
      </c>
      <c r="AN243" s="4">
        <f t="shared" si="71"/>
        <v>319</v>
      </c>
      <c r="AO243" s="4">
        <f t="shared" si="88"/>
        <v>0.15610886943227342</v>
      </c>
    </row>
    <row r="244" spans="1:41" x14ac:dyDescent="0.25">
      <c r="A244">
        <v>16</v>
      </c>
      <c r="B244">
        <v>16</v>
      </c>
      <c r="C244">
        <v>0</v>
      </c>
      <c r="D244">
        <v>8</v>
      </c>
      <c r="E244">
        <v>0</v>
      </c>
      <c r="F244">
        <v>0</v>
      </c>
      <c r="H244">
        <v>335.07724039999999</v>
      </c>
      <c r="J244">
        <v>6552408</v>
      </c>
      <c r="K244">
        <v>6342679</v>
      </c>
      <c r="L244">
        <v>6259099</v>
      </c>
      <c r="O244">
        <v>2842725</v>
      </c>
      <c r="P244">
        <v>2536999</v>
      </c>
      <c r="Q244">
        <v>2997378</v>
      </c>
      <c r="S244">
        <f t="shared" si="72"/>
        <v>1</v>
      </c>
      <c r="T244">
        <f t="shared" si="73"/>
        <v>0.5</v>
      </c>
      <c r="V244" s="4">
        <f t="shared" si="74"/>
        <v>335.07724037989999</v>
      </c>
      <c r="W244">
        <f t="shared" si="75"/>
        <v>9</v>
      </c>
      <c r="X244">
        <f t="shared" si="76"/>
        <v>0.5625</v>
      </c>
      <c r="Y244">
        <f t="shared" si="77"/>
        <v>0.5625</v>
      </c>
      <c r="Z244">
        <f t="shared" si="78"/>
        <v>1.125</v>
      </c>
      <c r="AA244" t="str">
        <f t="shared" si="79"/>
        <v>CRAM</v>
      </c>
      <c r="AD244">
        <f t="shared" si="80"/>
        <v>0.41666666666666669</v>
      </c>
      <c r="AF244" t="str">
        <f t="shared" si="81"/>
        <v>----</v>
      </c>
      <c r="AG244" t="str">
        <f t="shared" si="82"/>
        <v>----</v>
      </c>
      <c r="AH244" t="str">
        <f t="shared" si="83"/>
        <v>HUnSatLig</v>
      </c>
      <c r="AI244" t="str">
        <f t="shared" si="84"/>
        <v>----</v>
      </c>
      <c r="AJ244" t="str">
        <f t="shared" si="85"/>
        <v>----</v>
      </c>
      <c r="AK244" t="str">
        <f t="shared" si="86"/>
        <v>----</v>
      </c>
      <c r="AM244" s="4">
        <f t="shared" si="87"/>
        <v>335.15472205791752</v>
      </c>
      <c r="AN244" s="4">
        <f t="shared" si="71"/>
        <v>335</v>
      </c>
      <c r="AO244" s="4">
        <f t="shared" si="88"/>
        <v>0.15472205791752458</v>
      </c>
    </row>
    <row r="245" spans="1:41" x14ac:dyDescent="0.25">
      <c r="A245">
        <v>16</v>
      </c>
      <c r="B245">
        <v>16</v>
      </c>
      <c r="C245">
        <v>0</v>
      </c>
      <c r="D245">
        <v>9</v>
      </c>
      <c r="E245">
        <v>0</v>
      </c>
      <c r="F245">
        <v>0</v>
      </c>
      <c r="H245">
        <v>351.07215500000001</v>
      </c>
      <c r="J245">
        <v>10558777</v>
      </c>
      <c r="K245">
        <v>10737479</v>
      </c>
      <c r="L245">
        <v>10377746</v>
      </c>
      <c r="O245">
        <v>3393443</v>
      </c>
      <c r="P245">
        <v>2952214</v>
      </c>
      <c r="Q245">
        <v>3353894</v>
      </c>
      <c r="S245">
        <f t="shared" si="72"/>
        <v>1</v>
      </c>
      <c r="T245">
        <f t="shared" si="73"/>
        <v>0.5625</v>
      </c>
      <c r="V245" s="4">
        <f t="shared" si="74"/>
        <v>351.07215497990001</v>
      </c>
      <c r="W245">
        <f t="shared" si="75"/>
        <v>9</v>
      </c>
      <c r="X245">
        <f t="shared" si="76"/>
        <v>0.5625</v>
      </c>
      <c r="Y245">
        <f t="shared" si="77"/>
        <v>0.5625</v>
      </c>
      <c r="Z245">
        <f t="shared" si="78"/>
        <v>1</v>
      </c>
      <c r="AA245" t="str">
        <f t="shared" si="79"/>
        <v>CRAM</v>
      </c>
      <c r="AD245">
        <f t="shared" si="80"/>
        <v>0.39130434782608697</v>
      </c>
      <c r="AF245" t="str">
        <f t="shared" si="81"/>
        <v>----</v>
      </c>
      <c r="AG245" t="str">
        <f t="shared" si="82"/>
        <v>----</v>
      </c>
      <c r="AH245" t="str">
        <f t="shared" si="83"/>
        <v>HUnSatLig</v>
      </c>
      <c r="AI245" t="str">
        <f t="shared" si="84"/>
        <v>----</v>
      </c>
      <c r="AJ245" t="str">
        <f t="shared" si="85"/>
        <v>----</v>
      </c>
      <c r="AK245" t="str">
        <f t="shared" si="86"/>
        <v>----</v>
      </c>
      <c r="AM245" s="4">
        <f t="shared" si="87"/>
        <v>351.15333524640283</v>
      </c>
      <c r="AN245" s="4">
        <f t="shared" si="71"/>
        <v>351</v>
      </c>
      <c r="AO245" s="4">
        <f t="shared" si="88"/>
        <v>0.15333524640283258</v>
      </c>
    </row>
    <row r="246" spans="1:41" x14ac:dyDescent="0.25">
      <c r="A246">
        <v>16</v>
      </c>
      <c r="B246">
        <v>16</v>
      </c>
      <c r="C246">
        <v>0</v>
      </c>
      <c r="D246">
        <v>10</v>
      </c>
      <c r="E246">
        <v>0</v>
      </c>
      <c r="F246">
        <v>0</v>
      </c>
      <c r="H246">
        <v>367.06706960000002</v>
      </c>
      <c r="J246">
        <v>14193707</v>
      </c>
      <c r="K246">
        <v>12988573</v>
      </c>
      <c r="L246">
        <v>14011612</v>
      </c>
      <c r="O246">
        <v>2966716</v>
      </c>
      <c r="P246">
        <v>2359921</v>
      </c>
      <c r="Q246">
        <v>3394429</v>
      </c>
      <c r="S246">
        <f t="shared" si="72"/>
        <v>1</v>
      </c>
      <c r="T246">
        <f t="shared" si="73"/>
        <v>0.625</v>
      </c>
      <c r="V246" s="4">
        <f t="shared" si="74"/>
        <v>367.06706957989996</v>
      </c>
      <c r="W246">
        <f t="shared" si="75"/>
        <v>9</v>
      </c>
      <c r="X246">
        <f t="shared" si="76"/>
        <v>0.5625</v>
      </c>
      <c r="Y246">
        <f t="shared" si="77"/>
        <v>0.5625</v>
      </c>
      <c r="Z246">
        <f t="shared" si="78"/>
        <v>0.9</v>
      </c>
      <c r="AA246" t="str">
        <f t="shared" si="79"/>
        <v>CRAM</v>
      </c>
      <c r="AD246">
        <f t="shared" si="80"/>
        <v>0.36363636363636365</v>
      </c>
      <c r="AF246" t="str">
        <f t="shared" si="81"/>
        <v>----</v>
      </c>
      <c r="AG246" t="str">
        <f t="shared" si="82"/>
        <v>----</v>
      </c>
      <c r="AH246" t="str">
        <f t="shared" si="83"/>
        <v>HUnSatLig</v>
      </c>
      <c r="AI246" t="str">
        <f t="shared" si="84"/>
        <v>----</v>
      </c>
      <c r="AJ246" t="str">
        <f t="shared" si="85"/>
        <v>----</v>
      </c>
      <c r="AK246" t="str">
        <f t="shared" si="86"/>
        <v>----</v>
      </c>
      <c r="AM246" s="4">
        <f t="shared" si="87"/>
        <v>367.15194843488808</v>
      </c>
      <c r="AN246" s="4">
        <f t="shared" si="71"/>
        <v>367</v>
      </c>
      <c r="AO246" s="4">
        <f t="shared" si="88"/>
        <v>0.15194843488808374</v>
      </c>
    </row>
    <row r="247" spans="1:41" x14ac:dyDescent="0.25">
      <c r="A247">
        <v>16</v>
      </c>
      <c r="B247">
        <v>16</v>
      </c>
      <c r="C247">
        <v>0</v>
      </c>
      <c r="D247">
        <v>11</v>
      </c>
      <c r="E247">
        <v>0</v>
      </c>
      <c r="F247">
        <v>0</v>
      </c>
      <c r="H247">
        <v>383.06198419999998</v>
      </c>
      <c r="J247">
        <v>11657931</v>
      </c>
      <c r="K247">
        <v>10836230</v>
      </c>
      <c r="L247">
        <v>11243115</v>
      </c>
      <c r="O247" t="s">
        <v>14</v>
      </c>
      <c r="P247" t="s">
        <v>14</v>
      </c>
      <c r="Q247" t="s">
        <v>14</v>
      </c>
      <c r="S247">
        <f t="shared" si="72"/>
        <v>1</v>
      </c>
      <c r="T247">
        <f t="shared" si="73"/>
        <v>0.6875</v>
      </c>
      <c r="V247" s="4">
        <f t="shared" si="74"/>
        <v>383.06198417989998</v>
      </c>
      <c r="W247">
        <f t="shared" si="75"/>
        <v>9</v>
      </c>
      <c r="X247">
        <f t="shared" si="76"/>
        <v>0.5625</v>
      </c>
      <c r="Y247">
        <f t="shared" si="77"/>
        <v>0.5625</v>
      </c>
      <c r="Z247">
        <f t="shared" si="78"/>
        <v>0.81818181818181823</v>
      </c>
      <c r="AA247" t="str">
        <f t="shared" si="79"/>
        <v>CRAM</v>
      </c>
      <c r="AD247">
        <f t="shared" si="80"/>
        <v>0.33333333333333331</v>
      </c>
      <c r="AF247" t="str">
        <f t="shared" si="81"/>
        <v>----</v>
      </c>
      <c r="AG247" t="str">
        <f t="shared" si="82"/>
        <v>----</v>
      </c>
      <c r="AH247" t="str">
        <f t="shared" si="83"/>
        <v>HUnSatLig</v>
      </c>
      <c r="AI247" t="str">
        <f t="shared" si="84"/>
        <v>----</v>
      </c>
      <c r="AJ247" t="str">
        <f t="shared" si="85"/>
        <v>----</v>
      </c>
      <c r="AK247" t="str">
        <f t="shared" si="86"/>
        <v>----</v>
      </c>
      <c r="AM247" s="4">
        <f t="shared" si="87"/>
        <v>383.15056162337339</v>
      </c>
      <c r="AN247" s="4">
        <f t="shared" si="71"/>
        <v>383</v>
      </c>
      <c r="AO247" s="4">
        <f t="shared" si="88"/>
        <v>0.15056162337339174</v>
      </c>
    </row>
    <row r="248" spans="1:41" x14ac:dyDescent="0.25">
      <c r="A248">
        <v>16</v>
      </c>
      <c r="B248">
        <v>16</v>
      </c>
      <c r="C248">
        <v>0</v>
      </c>
      <c r="D248">
        <v>12</v>
      </c>
      <c r="E248">
        <v>0</v>
      </c>
      <c r="F248">
        <v>0</v>
      </c>
      <c r="H248">
        <v>399.0568988</v>
      </c>
      <c r="J248">
        <v>8248128</v>
      </c>
      <c r="K248">
        <v>8457529</v>
      </c>
      <c r="L248">
        <v>8190708</v>
      </c>
      <c r="O248" t="s">
        <v>14</v>
      </c>
      <c r="P248" t="s">
        <v>14</v>
      </c>
      <c r="Q248" t="s">
        <v>14</v>
      </c>
      <c r="S248">
        <f t="shared" si="72"/>
        <v>1</v>
      </c>
      <c r="T248">
        <f t="shared" si="73"/>
        <v>0.75</v>
      </c>
      <c r="V248" s="4">
        <f t="shared" si="74"/>
        <v>399.0568987799</v>
      </c>
      <c r="W248">
        <f t="shared" si="75"/>
        <v>9</v>
      </c>
      <c r="X248">
        <f t="shared" si="76"/>
        <v>0.5625</v>
      </c>
      <c r="Y248">
        <f t="shared" si="77"/>
        <v>0.5625</v>
      </c>
      <c r="Z248">
        <f t="shared" si="78"/>
        <v>0.75</v>
      </c>
      <c r="AA248" t="str">
        <f t="shared" si="79"/>
        <v>O</v>
      </c>
      <c r="AD248">
        <f t="shared" si="80"/>
        <v>0.3</v>
      </c>
      <c r="AF248" t="str">
        <f t="shared" si="81"/>
        <v>----</v>
      </c>
      <c r="AG248" t="str">
        <f t="shared" si="82"/>
        <v>----</v>
      </c>
      <c r="AH248" t="str">
        <f t="shared" si="83"/>
        <v>HUnSatLig</v>
      </c>
      <c r="AI248" t="str">
        <f t="shared" si="84"/>
        <v>----</v>
      </c>
      <c r="AJ248" t="str">
        <f t="shared" si="85"/>
        <v>----</v>
      </c>
      <c r="AK248" t="str">
        <f t="shared" si="86"/>
        <v>----</v>
      </c>
      <c r="AM248" s="4">
        <f t="shared" si="87"/>
        <v>399.1491748118587</v>
      </c>
      <c r="AN248" s="4">
        <f t="shared" si="71"/>
        <v>399</v>
      </c>
      <c r="AO248" s="4">
        <f t="shared" si="88"/>
        <v>0.14917481185869974</v>
      </c>
    </row>
    <row r="249" spans="1:41" x14ac:dyDescent="0.25">
      <c r="A249">
        <v>16</v>
      </c>
      <c r="B249">
        <v>16</v>
      </c>
      <c r="C249">
        <v>0</v>
      </c>
      <c r="D249">
        <v>13</v>
      </c>
      <c r="E249">
        <v>0</v>
      </c>
      <c r="F249">
        <v>0</v>
      </c>
      <c r="H249">
        <v>415.05181340000001</v>
      </c>
      <c r="J249">
        <v>3890295</v>
      </c>
      <c r="K249">
        <v>3791451</v>
      </c>
      <c r="L249">
        <v>3496748</v>
      </c>
      <c r="O249" t="s">
        <v>14</v>
      </c>
      <c r="P249" t="s">
        <v>14</v>
      </c>
      <c r="Q249" t="s">
        <v>14</v>
      </c>
      <c r="S249">
        <f t="shared" si="72"/>
        <v>1</v>
      </c>
      <c r="T249">
        <f t="shared" si="73"/>
        <v>0.8125</v>
      </c>
      <c r="V249" s="4">
        <f t="shared" si="74"/>
        <v>415.05181337990001</v>
      </c>
      <c r="W249">
        <f t="shared" si="75"/>
        <v>9</v>
      </c>
      <c r="X249">
        <f t="shared" si="76"/>
        <v>0.5625</v>
      </c>
      <c r="Y249">
        <f t="shared" si="77"/>
        <v>0.5625</v>
      </c>
      <c r="Z249">
        <f t="shared" si="78"/>
        <v>0.69230769230769229</v>
      </c>
      <c r="AA249" t="str">
        <f t="shared" si="79"/>
        <v>O</v>
      </c>
      <c r="AD249">
        <f t="shared" si="80"/>
        <v>0.26315789473684209</v>
      </c>
      <c r="AF249" t="str">
        <f t="shared" si="81"/>
        <v>----</v>
      </c>
      <c r="AG249" t="str">
        <f t="shared" si="82"/>
        <v>----</v>
      </c>
      <c r="AH249" t="str">
        <f t="shared" si="83"/>
        <v>HUnSatLig</v>
      </c>
      <c r="AI249" t="str">
        <f t="shared" si="84"/>
        <v>----</v>
      </c>
      <c r="AJ249" t="str">
        <f t="shared" si="85"/>
        <v>----</v>
      </c>
      <c r="AK249" t="str">
        <f t="shared" si="86"/>
        <v>----</v>
      </c>
      <c r="AM249" s="4">
        <f t="shared" si="87"/>
        <v>415.14778800034401</v>
      </c>
      <c r="AN249" s="4">
        <f t="shared" si="71"/>
        <v>415</v>
      </c>
      <c r="AO249" s="4">
        <f t="shared" si="88"/>
        <v>0.14778800034400774</v>
      </c>
    </row>
    <row r="250" spans="1:41" x14ac:dyDescent="0.25">
      <c r="A250">
        <v>16</v>
      </c>
      <c r="B250">
        <v>17</v>
      </c>
      <c r="C250">
        <v>1</v>
      </c>
      <c r="D250">
        <v>9</v>
      </c>
      <c r="E250">
        <v>0</v>
      </c>
      <c r="F250">
        <v>0</v>
      </c>
      <c r="H250">
        <v>366.083054</v>
      </c>
      <c r="J250">
        <v>1678005</v>
      </c>
      <c r="K250">
        <v>2276234</v>
      </c>
      <c r="L250">
        <v>2036147</v>
      </c>
      <c r="O250" t="s">
        <v>14</v>
      </c>
      <c r="P250" t="s">
        <v>14</v>
      </c>
      <c r="Q250" t="s">
        <v>14</v>
      </c>
      <c r="S250">
        <f t="shared" si="72"/>
        <v>1.0625</v>
      </c>
      <c r="T250">
        <f t="shared" si="73"/>
        <v>0.5625</v>
      </c>
      <c r="V250" s="4">
        <f t="shared" si="74"/>
        <v>366.0830539799</v>
      </c>
      <c r="W250">
        <f t="shared" si="75"/>
        <v>9</v>
      </c>
      <c r="X250">
        <f t="shared" si="76"/>
        <v>0.5625</v>
      </c>
      <c r="Y250">
        <f t="shared" si="77"/>
        <v>0.52941176470588236</v>
      </c>
      <c r="Z250">
        <f t="shared" si="78"/>
        <v>1</v>
      </c>
      <c r="AA250" t="str">
        <f t="shared" si="79"/>
        <v>CRAM</v>
      </c>
      <c r="AD250">
        <f t="shared" si="80"/>
        <v>0.38095238095238093</v>
      </c>
      <c r="AF250" t="str">
        <f t="shared" si="81"/>
        <v>----</v>
      </c>
      <c r="AG250" t="str">
        <f t="shared" si="82"/>
        <v>----</v>
      </c>
      <c r="AH250" t="str">
        <f t="shared" si="83"/>
        <v>HUnSatLig</v>
      </c>
      <c r="AI250" t="str">
        <f t="shared" si="84"/>
        <v>----</v>
      </c>
      <c r="AJ250" t="str">
        <f t="shared" si="85"/>
        <v>----</v>
      </c>
      <c r="AK250" t="str">
        <f t="shared" si="86"/>
        <v>----</v>
      </c>
      <c r="AM250" s="4">
        <f t="shared" si="87"/>
        <v>366.16770529576968</v>
      </c>
      <c r="AN250" s="4">
        <f t="shared" si="71"/>
        <v>366</v>
      </c>
      <c r="AO250" s="4">
        <f t="shared" si="88"/>
        <v>0.16770529576967874</v>
      </c>
    </row>
    <row r="251" spans="1:41" x14ac:dyDescent="0.25">
      <c r="A251">
        <v>16</v>
      </c>
      <c r="B251">
        <v>17</v>
      </c>
      <c r="C251">
        <v>1</v>
      </c>
      <c r="D251">
        <v>10</v>
      </c>
      <c r="E251">
        <v>0</v>
      </c>
      <c r="F251">
        <v>0</v>
      </c>
      <c r="H251">
        <v>382.07796860000002</v>
      </c>
      <c r="J251">
        <v>1705093</v>
      </c>
      <c r="K251">
        <v>1894938</v>
      </c>
      <c r="L251">
        <v>1774194</v>
      </c>
      <c r="O251" t="s">
        <v>14</v>
      </c>
      <c r="P251" t="s">
        <v>14</v>
      </c>
      <c r="Q251" t="s">
        <v>14</v>
      </c>
      <c r="S251">
        <f t="shared" si="72"/>
        <v>1.0625</v>
      </c>
      <c r="T251">
        <f t="shared" si="73"/>
        <v>0.625</v>
      </c>
      <c r="V251" s="4">
        <f t="shared" si="74"/>
        <v>382.07796857989996</v>
      </c>
      <c r="W251">
        <f t="shared" si="75"/>
        <v>9</v>
      </c>
      <c r="X251">
        <f t="shared" si="76"/>
        <v>0.5625</v>
      </c>
      <c r="Y251">
        <f t="shared" si="77"/>
        <v>0.52941176470588236</v>
      </c>
      <c r="Z251">
        <f t="shared" si="78"/>
        <v>0.9</v>
      </c>
      <c r="AA251" t="str">
        <f t="shared" si="79"/>
        <v>CRAM</v>
      </c>
      <c r="AD251">
        <f t="shared" si="80"/>
        <v>0.35</v>
      </c>
      <c r="AF251" t="str">
        <f t="shared" si="81"/>
        <v>----</v>
      </c>
      <c r="AG251" t="str">
        <f t="shared" si="82"/>
        <v>----</v>
      </c>
      <c r="AH251" t="str">
        <f t="shared" si="83"/>
        <v>HUnSatLig</v>
      </c>
      <c r="AI251" t="str">
        <f t="shared" si="84"/>
        <v>----</v>
      </c>
      <c r="AJ251" t="str">
        <f t="shared" si="85"/>
        <v>----</v>
      </c>
      <c r="AK251" t="str">
        <f t="shared" si="86"/>
        <v>----</v>
      </c>
      <c r="AM251" s="4">
        <f t="shared" si="87"/>
        <v>382.16631848425493</v>
      </c>
      <c r="AN251" s="4">
        <f t="shared" si="71"/>
        <v>382</v>
      </c>
      <c r="AO251" s="4">
        <f t="shared" si="88"/>
        <v>0.1663184842549299</v>
      </c>
    </row>
    <row r="252" spans="1:41" x14ac:dyDescent="0.25">
      <c r="A252">
        <v>16</v>
      </c>
      <c r="B252">
        <v>18</v>
      </c>
      <c r="C252">
        <v>0</v>
      </c>
      <c r="D252">
        <v>7</v>
      </c>
      <c r="E252">
        <v>0</v>
      </c>
      <c r="F252">
        <v>0</v>
      </c>
      <c r="H252">
        <v>321.09797579999997</v>
      </c>
      <c r="J252">
        <v>3636886</v>
      </c>
      <c r="K252">
        <v>3486529</v>
      </c>
      <c r="L252">
        <v>3490299</v>
      </c>
      <c r="O252">
        <v>3235290</v>
      </c>
      <c r="P252">
        <v>2884331</v>
      </c>
      <c r="Q252">
        <v>2807902</v>
      </c>
      <c r="S252">
        <f t="shared" si="72"/>
        <v>1.125</v>
      </c>
      <c r="T252">
        <f t="shared" si="73"/>
        <v>0.4375</v>
      </c>
      <c r="V252" s="4">
        <f t="shared" si="74"/>
        <v>321.09797577989997</v>
      </c>
      <c r="W252">
        <f t="shared" si="75"/>
        <v>8</v>
      </c>
      <c r="X252">
        <f t="shared" si="76"/>
        <v>0.5</v>
      </c>
      <c r="Y252">
        <f t="shared" si="77"/>
        <v>0.44444444444444442</v>
      </c>
      <c r="Z252">
        <f t="shared" si="78"/>
        <v>1.1428571428571428</v>
      </c>
      <c r="AA252" t="str">
        <f t="shared" si="79"/>
        <v>CRAM</v>
      </c>
      <c r="AD252">
        <f t="shared" si="80"/>
        <v>0.36</v>
      </c>
      <c r="AF252" t="str">
        <f t="shared" si="81"/>
        <v>----</v>
      </c>
      <c r="AG252" t="str">
        <f t="shared" si="82"/>
        <v>----</v>
      </c>
      <c r="AH252" t="str">
        <f t="shared" si="83"/>
        <v>HUnSatLig</v>
      </c>
      <c r="AI252" t="str">
        <f t="shared" si="84"/>
        <v>----</v>
      </c>
      <c r="AJ252" t="str">
        <f t="shared" si="85"/>
        <v>----</v>
      </c>
      <c r="AK252" t="str">
        <f t="shared" si="86"/>
        <v>----</v>
      </c>
      <c r="AM252" s="4">
        <f t="shared" si="87"/>
        <v>321.17222495881538</v>
      </c>
      <c r="AN252" s="4">
        <f t="shared" si="71"/>
        <v>321</v>
      </c>
      <c r="AO252" s="4">
        <f t="shared" si="88"/>
        <v>0.17222495881537725</v>
      </c>
    </row>
    <row r="253" spans="1:41" x14ac:dyDescent="0.25">
      <c r="A253">
        <v>16</v>
      </c>
      <c r="B253">
        <v>18</v>
      </c>
      <c r="C253">
        <v>0</v>
      </c>
      <c r="D253">
        <v>8</v>
      </c>
      <c r="E253">
        <v>0</v>
      </c>
      <c r="F253">
        <v>0</v>
      </c>
      <c r="H253">
        <v>337.09289039999999</v>
      </c>
      <c r="J253">
        <v>6630717</v>
      </c>
      <c r="K253">
        <v>6993365</v>
      </c>
      <c r="L253">
        <v>6678397</v>
      </c>
      <c r="O253">
        <v>4934758</v>
      </c>
      <c r="P253">
        <v>4731896</v>
      </c>
      <c r="Q253">
        <v>4662385</v>
      </c>
      <c r="S253">
        <f t="shared" si="72"/>
        <v>1.125</v>
      </c>
      <c r="T253">
        <f t="shared" si="73"/>
        <v>0.5</v>
      </c>
      <c r="V253" s="4">
        <f t="shared" si="74"/>
        <v>337.09289037989998</v>
      </c>
      <c r="W253">
        <f t="shared" si="75"/>
        <v>8</v>
      </c>
      <c r="X253">
        <f t="shared" si="76"/>
        <v>0.5</v>
      </c>
      <c r="Y253">
        <f t="shared" si="77"/>
        <v>0.44444444444444442</v>
      </c>
      <c r="Z253">
        <f t="shared" si="78"/>
        <v>1</v>
      </c>
      <c r="AA253" t="str">
        <f t="shared" si="79"/>
        <v>CRAM</v>
      </c>
      <c r="AD253">
        <f t="shared" si="80"/>
        <v>0.33333333333333331</v>
      </c>
      <c r="AF253" t="str">
        <f t="shared" si="81"/>
        <v>----</v>
      </c>
      <c r="AG253" t="str">
        <f t="shared" si="82"/>
        <v>----</v>
      </c>
      <c r="AH253" t="str">
        <f t="shared" si="83"/>
        <v>HUnSatLig</v>
      </c>
      <c r="AI253" t="str">
        <f t="shared" si="84"/>
        <v>----</v>
      </c>
      <c r="AJ253" t="str">
        <f t="shared" si="85"/>
        <v>----</v>
      </c>
      <c r="AK253" t="str">
        <f t="shared" si="86"/>
        <v>----</v>
      </c>
      <c r="AM253" s="4">
        <f t="shared" si="87"/>
        <v>337.17083814730074</v>
      </c>
      <c r="AN253" s="4">
        <f t="shared" si="71"/>
        <v>337</v>
      </c>
      <c r="AO253" s="4">
        <f t="shared" si="88"/>
        <v>0.17083814730074209</v>
      </c>
    </row>
    <row r="254" spans="1:41" x14ac:dyDescent="0.25">
      <c r="A254">
        <v>16</v>
      </c>
      <c r="B254">
        <v>18</v>
      </c>
      <c r="C254">
        <v>0</v>
      </c>
      <c r="D254">
        <v>9</v>
      </c>
      <c r="E254">
        <v>0</v>
      </c>
      <c r="F254">
        <v>0</v>
      </c>
      <c r="H254">
        <v>353.087805</v>
      </c>
      <c r="J254">
        <v>10342382</v>
      </c>
      <c r="K254">
        <v>10467687</v>
      </c>
      <c r="L254">
        <v>11768928</v>
      </c>
      <c r="O254">
        <v>4769281</v>
      </c>
      <c r="P254">
        <v>4692052</v>
      </c>
      <c r="Q254">
        <v>5121390</v>
      </c>
      <c r="S254">
        <f t="shared" si="72"/>
        <v>1.125</v>
      </c>
      <c r="T254">
        <f t="shared" si="73"/>
        <v>0.5625</v>
      </c>
      <c r="V254" s="4">
        <f t="shared" si="74"/>
        <v>353.0878049799</v>
      </c>
      <c r="W254">
        <f t="shared" si="75"/>
        <v>8</v>
      </c>
      <c r="X254">
        <f t="shared" si="76"/>
        <v>0.5</v>
      </c>
      <c r="Y254">
        <f t="shared" si="77"/>
        <v>0.44444444444444442</v>
      </c>
      <c r="Z254">
        <f t="shared" si="78"/>
        <v>0.88888888888888884</v>
      </c>
      <c r="AA254" t="str">
        <f t="shared" si="79"/>
        <v>CRAM</v>
      </c>
      <c r="AD254">
        <f t="shared" si="80"/>
        <v>0.30434782608695654</v>
      </c>
      <c r="AF254" t="str">
        <f t="shared" si="81"/>
        <v>----</v>
      </c>
      <c r="AG254" t="str">
        <f t="shared" si="82"/>
        <v>----</v>
      </c>
      <c r="AH254" t="str">
        <f t="shared" si="83"/>
        <v>HUnSatLig</v>
      </c>
      <c r="AI254" t="str">
        <f t="shared" si="84"/>
        <v>----</v>
      </c>
      <c r="AJ254" t="str">
        <f t="shared" si="85"/>
        <v>----</v>
      </c>
      <c r="AK254" t="str">
        <f t="shared" si="86"/>
        <v>----</v>
      </c>
      <c r="AM254" s="4">
        <f t="shared" si="87"/>
        <v>353.16945133578605</v>
      </c>
      <c r="AN254" s="4">
        <f t="shared" si="71"/>
        <v>353</v>
      </c>
      <c r="AO254" s="4">
        <f t="shared" si="88"/>
        <v>0.16945133578605009</v>
      </c>
    </row>
    <row r="255" spans="1:41" x14ac:dyDescent="0.25">
      <c r="A255">
        <v>16</v>
      </c>
      <c r="B255">
        <v>18</v>
      </c>
      <c r="C255">
        <v>0</v>
      </c>
      <c r="D255">
        <v>10</v>
      </c>
      <c r="E255">
        <v>0</v>
      </c>
      <c r="F255">
        <v>0</v>
      </c>
      <c r="H255">
        <v>369.08271960000002</v>
      </c>
      <c r="J255">
        <v>12541737</v>
      </c>
      <c r="K255">
        <v>13146829</v>
      </c>
      <c r="L255">
        <v>12418872</v>
      </c>
      <c r="O255">
        <v>4294939</v>
      </c>
      <c r="P255">
        <v>3873476</v>
      </c>
      <c r="Q255">
        <v>3718080</v>
      </c>
      <c r="S255">
        <f t="shared" si="72"/>
        <v>1.125</v>
      </c>
      <c r="T255">
        <f t="shared" si="73"/>
        <v>0.625</v>
      </c>
      <c r="V255" s="4">
        <f t="shared" si="74"/>
        <v>369.08271957990002</v>
      </c>
      <c r="W255">
        <f t="shared" si="75"/>
        <v>8</v>
      </c>
      <c r="X255">
        <f t="shared" si="76"/>
        <v>0.5</v>
      </c>
      <c r="Y255">
        <f t="shared" si="77"/>
        <v>0.44444444444444442</v>
      </c>
      <c r="Z255">
        <f t="shared" si="78"/>
        <v>0.8</v>
      </c>
      <c r="AA255" t="str">
        <f t="shared" si="79"/>
        <v>CRAM</v>
      </c>
      <c r="AD255">
        <f t="shared" si="80"/>
        <v>0.27272727272727271</v>
      </c>
      <c r="AF255" t="str">
        <f t="shared" si="81"/>
        <v>----</v>
      </c>
      <c r="AG255" t="str">
        <f t="shared" si="82"/>
        <v>----</v>
      </c>
      <c r="AH255" t="str">
        <f t="shared" si="83"/>
        <v>HUnSatLig</v>
      </c>
      <c r="AI255" t="str">
        <f t="shared" si="84"/>
        <v>----</v>
      </c>
      <c r="AJ255" t="str">
        <f t="shared" si="85"/>
        <v>----</v>
      </c>
      <c r="AK255" t="str">
        <f t="shared" si="86"/>
        <v>----</v>
      </c>
      <c r="AM255" s="4">
        <f t="shared" si="87"/>
        <v>369.16806452427136</v>
      </c>
      <c r="AN255" s="4">
        <f t="shared" si="71"/>
        <v>369</v>
      </c>
      <c r="AO255" s="4">
        <f t="shared" si="88"/>
        <v>0.1680645242713581</v>
      </c>
    </row>
    <row r="256" spans="1:41" x14ac:dyDescent="0.25">
      <c r="A256">
        <v>16</v>
      </c>
      <c r="B256">
        <v>18</v>
      </c>
      <c r="C256">
        <v>0</v>
      </c>
      <c r="D256">
        <v>11</v>
      </c>
      <c r="E256">
        <v>0</v>
      </c>
      <c r="F256">
        <v>0</v>
      </c>
      <c r="H256">
        <v>385.07763419999998</v>
      </c>
      <c r="J256">
        <v>9885012</v>
      </c>
      <c r="K256">
        <v>9274077</v>
      </c>
      <c r="L256">
        <v>9470043</v>
      </c>
      <c r="O256">
        <v>2508865</v>
      </c>
      <c r="P256">
        <v>2083289</v>
      </c>
      <c r="Q256">
        <v>1977296</v>
      </c>
      <c r="S256">
        <f t="shared" si="72"/>
        <v>1.125</v>
      </c>
      <c r="T256">
        <f t="shared" si="73"/>
        <v>0.6875</v>
      </c>
      <c r="V256" s="4">
        <f t="shared" si="74"/>
        <v>385.07763417990003</v>
      </c>
      <c r="W256">
        <f t="shared" si="75"/>
        <v>8</v>
      </c>
      <c r="X256">
        <f t="shared" si="76"/>
        <v>0.5</v>
      </c>
      <c r="Y256">
        <f t="shared" si="77"/>
        <v>0.44444444444444442</v>
      </c>
      <c r="Z256">
        <f t="shared" si="78"/>
        <v>0.72727272727272729</v>
      </c>
      <c r="AA256" t="str">
        <f t="shared" si="79"/>
        <v>O</v>
      </c>
      <c r="AD256">
        <f t="shared" si="80"/>
        <v>0.23809523809523808</v>
      </c>
      <c r="AF256" t="str">
        <f t="shared" si="81"/>
        <v>----</v>
      </c>
      <c r="AG256" t="str">
        <f t="shared" si="82"/>
        <v>----</v>
      </c>
      <c r="AH256" t="str">
        <f t="shared" si="83"/>
        <v>HUnSatLig</v>
      </c>
      <c r="AI256" t="str">
        <f t="shared" si="84"/>
        <v>----</v>
      </c>
      <c r="AJ256" t="str">
        <f t="shared" si="85"/>
        <v>----</v>
      </c>
      <c r="AK256" t="str">
        <f t="shared" si="86"/>
        <v>----</v>
      </c>
      <c r="AM256" s="4">
        <f t="shared" si="87"/>
        <v>385.16667771275667</v>
      </c>
      <c r="AN256" s="4">
        <f t="shared" si="71"/>
        <v>385</v>
      </c>
      <c r="AO256" s="4">
        <f t="shared" si="88"/>
        <v>0.1666777127566661</v>
      </c>
    </row>
    <row r="257" spans="1:41" x14ac:dyDescent="0.25">
      <c r="A257">
        <v>16</v>
      </c>
      <c r="B257">
        <v>18</v>
      </c>
      <c r="C257">
        <v>0</v>
      </c>
      <c r="D257">
        <v>12</v>
      </c>
      <c r="E257">
        <v>0</v>
      </c>
      <c r="F257">
        <v>0</v>
      </c>
      <c r="H257">
        <v>401.07254879999999</v>
      </c>
      <c r="J257">
        <v>6088856</v>
      </c>
      <c r="K257">
        <v>6033996</v>
      </c>
      <c r="L257">
        <v>6339580</v>
      </c>
      <c r="O257" t="s">
        <v>14</v>
      </c>
      <c r="P257" t="s">
        <v>14</v>
      </c>
      <c r="Q257" t="s">
        <v>14</v>
      </c>
      <c r="S257">
        <f t="shared" si="72"/>
        <v>1.125</v>
      </c>
      <c r="T257">
        <f t="shared" si="73"/>
        <v>0.75</v>
      </c>
      <c r="V257" s="4">
        <f t="shared" si="74"/>
        <v>401.07254877989999</v>
      </c>
      <c r="W257">
        <f t="shared" si="75"/>
        <v>8</v>
      </c>
      <c r="X257">
        <f t="shared" si="76"/>
        <v>0.5</v>
      </c>
      <c r="Y257">
        <f t="shared" si="77"/>
        <v>0.44444444444444442</v>
      </c>
      <c r="Z257">
        <f t="shared" si="78"/>
        <v>0.66666666666666663</v>
      </c>
      <c r="AA257" t="str">
        <f t="shared" si="79"/>
        <v>O</v>
      </c>
      <c r="AD257">
        <f t="shared" si="80"/>
        <v>0.2</v>
      </c>
      <c r="AF257" t="str">
        <f t="shared" si="81"/>
        <v>----</v>
      </c>
      <c r="AG257" t="str">
        <f t="shared" si="82"/>
        <v>----</v>
      </c>
      <c r="AH257" t="str">
        <f t="shared" si="83"/>
        <v>HUnSatLig</v>
      </c>
      <c r="AI257" t="str">
        <f t="shared" si="84"/>
        <v>----</v>
      </c>
      <c r="AJ257" t="str">
        <f t="shared" si="85"/>
        <v>----</v>
      </c>
      <c r="AK257" t="str">
        <f t="shared" si="86"/>
        <v>----</v>
      </c>
      <c r="AM257" s="4">
        <f t="shared" si="87"/>
        <v>401.16529090124192</v>
      </c>
      <c r="AN257" s="4">
        <f t="shared" si="71"/>
        <v>401</v>
      </c>
      <c r="AO257" s="4">
        <f t="shared" si="88"/>
        <v>0.16529090124191725</v>
      </c>
    </row>
    <row r="258" spans="1:41" x14ac:dyDescent="0.25">
      <c r="A258">
        <v>16</v>
      </c>
      <c r="B258">
        <v>18</v>
      </c>
      <c r="C258">
        <v>0</v>
      </c>
      <c r="D258">
        <v>13</v>
      </c>
      <c r="E258">
        <v>0</v>
      </c>
      <c r="F258">
        <v>0</v>
      </c>
      <c r="H258">
        <v>417.06746340000001</v>
      </c>
      <c r="J258">
        <v>3125335</v>
      </c>
      <c r="K258">
        <v>2784900</v>
      </c>
      <c r="L258">
        <v>2328353</v>
      </c>
      <c r="O258" t="s">
        <v>14</v>
      </c>
      <c r="P258" t="s">
        <v>14</v>
      </c>
      <c r="Q258" t="s">
        <v>14</v>
      </c>
      <c r="S258">
        <f t="shared" si="72"/>
        <v>1.125</v>
      </c>
      <c r="T258">
        <f t="shared" si="73"/>
        <v>0.8125</v>
      </c>
      <c r="V258" s="4">
        <f t="shared" si="74"/>
        <v>417.0674633799</v>
      </c>
      <c r="W258">
        <f t="shared" si="75"/>
        <v>8</v>
      </c>
      <c r="X258">
        <f t="shared" si="76"/>
        <v>0.5</v>
      </c>
      <c r="Y258">
        <f t="shared" si="77"/>
        <v>0.44444444444444442</v>
      </c>
      <c r="Z258">
        <f t="shared" si="78"/>
        <v>0.61538461538461542</v>
      </c>
      <c r="AA258" t="str">
        <f t="shared" si="79"/>
        <v>O</v>
      </c>
      <c r="AD258">
        <f t="shared" si="80"/>
        <v>0.15789473684210525</v>
      </c>
      <c r="AF258" t="str">
        <f t="shared" si="81"/>
        <v>----</v>
      </c>
      <c r="AG258" t="str">
        <f t="shared" si="82"/>
        <v>----</v>
      </c>
      <c r="AH258" t="str">
        <f t="shared" si="83"/>
        <v>HUnSatLig</v>
      </c>
      <c r="AI258" t="str">
        <f t="shared" si="84"/>
        <v>----</v>
      </c>
      <c r="AJ258" t="str">
        <f t="shared" si="85"/>
        <v>----</v>
      </c>
      <c r="AK258" t="str">
        <f t="shared" si="86"/>
        <v>----</v>
      </c>
      <c r="AM258" s="4">
        <f t="shared" si="87"/>
        <v>417.16390408972723</v>
      </c>
      <c r="AN258" s="4">
        <f t="shared" ref="AN258:AN321" si="89">INT(AM258)</f>
        <v>417</v>
      </c>
      <c r="AO258" s="4">
        <f t="shared" si="88"/>
        <v>0.16390408972722526</v>
      </c>
    </row>
    <row r="259" spans="1:41" x14ac:dyDescent="0.25">
      <c r="A259">
        <v>16</v>
      </c>
      <c r="B259">
        <v>19</v>
      </c>
      <c r="C259">
        <v>1</v>
      </c>
      <c r="D259">
        <v>9</v>
      </c>
      <c r="E259">
        <v>0</v>
      </c>
      <c r="F259">
        <v>0</v>
      </c>
      <c r="H259">
        <v>368.098704</v>
      </c>
      <c r="J259">
        <v>1606836</v>
      </c>
      <c r="K259">
        <v>1833660</v>
      </c>
      <c r="L259">
        <v>1738258</v>
      </c>
      <c r="O259" t="s">
        <v>14</v>
      </c>
      <c r="P259" t="s">
        <v>14</v>
      </c>
      <c r="Q259" t="s">
        <v>14</v>
      </c>
      <c r="S259">
        <f t="shared" ref="S259:S322" si="90">B259/A259</f>
        <v>1.1875</v>
      </c>
      <c r="T259">
        <f t="shared" ref="T259:T322" si="91">D259/A259</f>
        <v>0.5625</v>
      </c>
      <c r="V259" s="4">
        <f t="shared" ref="V259:V322" si="92">A259*12+(B259-1)*1.007825+C259*14.003074+D259*15.9949146+E259*31.9720707+F259*30.9737615+0.0005485799</f>
        <v>368.09870397989999</v>
      </c>
      <c r="W259">
        <f t="shared" ref="W259:W322" si="93">1+A259-B259/2+C259/2+F259/2</f>
        <v>8</v>
      </c>
      <c r="X259">
        <f t="shared" ref="X259:X322" si="94">W259/A259</f>
        <v>0.5</v>
      </c>
      <c r="Y259">
        <f t="shared" ref="Y259:Y322" si="95">W259/B259</f>
        <v>0.42105263157894735</v>
      </c>
      <c r="Z259">
        <f t="shared" ref="Z259:Z322" si="96">W259/D259</f>
        <v>0.88888888888888884</v>
      </c>
      <c r="AA259" t="str">
        <f t="shared" ref="AA259:AA322" si="97">IF(X259&gt;=0.3,IF(X259&lt;=0.68,IF(Y259&gt;=0.2,IF(Y259&lt;=0.95,IF(Z259&gt;=0.77,IF(Z259&lt;=1.75,"CRAM","O"),"O"),"O"),"O"),"O"),"O")</f>
        <v>CRAM</v>
      </c>
      <c r="AD259">
        <f t="shared" ref="AD259:AD322" si="98">(1+A259-D259/2-E259-B259/2)/(A259-D259/2-E259-C259-F259)</f>
        <v>0.2857142857142857</v>
      </c>
      <c r="AF259" t="str">
        <f t="shared" ref="AF259:AF322" si="99">IF(AD259&gt;0.66,"CondAr","----")</f>
        <v>----</v>
      </c>
      <c r="AG259" t="str">
        <f t="shared" ref="AG259:AG322" si="100">IF(AND((AD259&gt;0.5),(AD259&lt;=0.66)),"Aromatic","----")</f>
        <v>----</v>
      </c>
      <c r="AH259" t="str">
        <f t="shared" ref="AH259:AH322" si="101">IF(AND((AD259&lt;=0.5),(S259&lt;1.5)),"HUnSatLig","----")</f>
        <v>HUnSatLig</v>
      </c>
      <c r="AI259" t="str">
        <f t="shared" ref="AI259:AI322" si="102">IF(AND((T259&lt;0.6),(S259&gt;=1.5),(C259=0)),"AlipatNoN","----")</f>
        <v>----</v>
      </c>
      <c r="AJ259" t="str">
        <f t="shared" ref="AJ259:AJ322" si="103">IF(AND((S259&gt;=1.5),(T259&gt;=0.6)),"SatFACarb","----")</f>
        <v>----</v>
      </c>
      <c r="AK259" t="str">
        <f t="shared" ref="AK259:AK322" si="104">IF(AND((T259&lt;0.6),(S259&gt;=1.5),(C259&gt;0)),"Alipat+N","----")</f>
        <v>----</v>
      </c>
      <c r="AM259" s="4">
        <f t="shared" ref="AM259:AM322" si="105">V259*(44/43.989828)</f>
        <v>368.1838213851529</v>
      </c>
      <c r="AN259" s="4">
        <f t="shared" si="89"/>
        <v>368</v>
      </c>
      <c r="AO259" s="4">
        <f t="shared" ref="AO259:AO322" si="106">AM259-AN259</f>
        <v>0.18382138515289626</v>
      </c>
    </row>
    <row r="260" spans="1:41" x14ac:dyDescent="0.25">
      <c r="A260">
        <v>16</v>
      </c>
      <c r="B260">
        <v>20</v>
      </c>
      <c r="C260">
        <v>0</v>
      </c>
      <c r="D260">
        <v>6</v>
      </c>
      <c r="E260">
        <v>0</v>
      </c>
      <c r="F260">
        <v>0</v>
      </c>
      <c r="H260">
        <v>307.11871120000001</v>
      </c>
      <c r="J260" t="s">
        <v>14</v>
      </c>
      <c r="K260" t="s">
        <v>14</v>
      </c>
      <c r="L260" t="s">
        <v>14</v>
      </c>
      <c r="O260">
        <v>1956270</v>
      </c>
      <c r="P260">
        <v>2216902</v>
      </c>
      <c r="Q260">
        <v>1421547</v>
      </c>
      <c r="S260">
        <f t="shared" si="90"/>
        <v>1.25</v>
      </c>
      <c r="T260">
        <f t="shared" si="91"/>
        <v>0.375</v>
      </c>
      <c r="V260" s="4">
        <f t="shared" si="92"/>
        <v>307.1187111799</v>
      </c>
      <c r="W260">
        <f t="shared" si="93"/>
        <v>7</v>
      </c>
      <c r="X260">
        <f t="shared" si="94"/>
        <v>0.4375</v>
      </c>
      <c r="Y260">
        <f t="shared" si="95"/>
        <v>0.35</v>
      </c>
      <c r="Z260">
        <f t="shared" si="96"/>
        <v>1.1666666666666667</v>
      </c>
      <c r="AA260" t="str">
        <f t="shared" si="97"/>
        <v>CRAM</v>
      </c>
      <c r="AD260">
        <f t="shared" si="98"/>
        <v>0.30769230769230771</v>
      </c>
      <c r="AF260" t="str">
        <f t="shared" si="99"/>
        <v>----</v>
      </c>
      <c r="AG260" t="str">
        <f t="shared" si="100"/>
        <v>----</v>
      </c>
      <c r="AH260" t="str">
        <f t="shared" si="101"/>
        <v>HUnSatLig</v>
      </c>
      <c r="AI260" t="str">
        <f t="shared" si="102"/>
        <v>----</v>
      </c>
      <c r="AJ260" t="str">
        <f t="shared" si="103"/>
        <v>----</v>
      </c>
      <c r="AK260" t="str">
        <f t="shared" si="104"/>
        <v>----</v>
      </c>
      <c r="AM260" s="4">
        <f t="shared" si="105"/>
        <v>307.18972785971334</v>
      </c>
      <c r="AN260" s="4">
        <f t="shared" si="89"/>
        <v>307</v>
      </c>
      <c r="AO260" s="4">
        <f t="shared" si="106"/>
        <v>0.18972785971334361</v>
      </c>
    </row>
    <row r="261" spans="1:41" x14ac:dyDescent="0.25">
      <c r="A261">
        <v>16</v>
      </c>
      <c r="B261">
        <v>20</v>
      </c>
      <c r="C261">
        <v>0</v>
      </c>
      <c r="D261">
        <v>7</v>
      </c>
      <c r="E261">
        <v>0</v>
      </c>
      <c r="F261">
        <v>0</v>
      </c>
      <c r="H261">
        <v>323.11362580000002</v>
      </c>
      <c r="J261">
        <v>4280297</v>
      </c>
      <c r="K261">
        <v>4552369</v>
      </c>
      <c r="L261">
        <v>4211074</v>
      </c>
      <c r="O261">
        <v>4704132</v>
      </c>
      <c r="P261">
        <v>5346406</v>
      </c>
      <c r="Q261">
        <v>4730875</v>
      </c>
      <c r="S261">
        <f t="shared" si="90"/>
        <v>1.25</v>
      </c>
      <c r="T261">
        <f t="shared" si="91"/>
        <v>0.4375</v>
      </c>
      <c r="V261" s="4">
        <f t="shared" si="92"/>
        <v>323.11362577990002</v>
      </c>
      <c r="W261">
        <f t="shared" si="93"/>
        <v>7</v>
      </c>
      <c r="X261">
        <f t="shared" si="94"/>
        <v>0.4375</v>
      </c>
      <c r="Y261">
        <f t="shared" si="95"/>
        <v>0.35</v>
      </c>
      <c r="Z261">
        <f t="shared" si="96"/>
        <v>1</v>
      </c>
      <c r="AA261" t="str">
        <f t="shared" si="97"/>
        <v>CRAM</v>
      </c>
      <c r="AD261">
        <f t="shared" si="98"/>
        <v>0.28000000000000003</v>
      </c>
      <c r="AF261" t="str">
        <f t="shared" si="99"/>
        <v>----</v>
      </c>
      <c r="AG261" t="str">
        <f t="shared" si="100"/>
        <v>----</v>
      </c>
      <c r="AH261" t="str">
        <f t="shared" si="101"/>
        <v>HUnSatLig</v>
      </c>
      <c r="AI261" t="str">
        <f t="shared" si="102"/>
        <v>----</v>
      </c>
      <c r="AJ261" t="str">
        <f t="shared" si="103"/>
        <v>----</v>
      </c>
      <c r="AK261" t="str">
        <f t="shared" si="104"/>
        <v>----</v>
      </c>
      <c r="AM261" s="4">
        <f t="shared" si="105"/>
        <v>323.18834104819865</v>
      </c>
      <c r="AN261" s="4">
        <f t="shared" si="89"/>
        <v>323</v>
      </c>
      <c r="AO261" s="4">
        <f t="shared" si="106"/>
        <v>0.18834104819865161</v>
      </c>
    </row>
    <row r="262" spans="1:41" x14ac:dyDescent="0.25">
      <c r="A262">
        <v>16</v>
      </c>
      <c r="B262">
        <v>20</v>
      </c>
      <c r="C262">
        <v>0</v>
      </c>
      <c r="D262">
        <v>8</v>
      </c>
      <c r="E262">
        <v>0</v>
      </c>
      <c r="F262">
        <v>0</v>
      </c>
      <c r="H262">
        <v>339.10854039999998</v>
      </c>
      <c r="J262">
        <v>7589690</v>
      </c>
      <c r="K262">
        <v>6797215</v>
      </c>
      <c r="L262">
        <v>7184749</v>
      </c>
      <c r="O262">
        <v>6353523</v>
      </c>
      <c r="P262">
        <v>5917143</v>
      </c>
      <c r="Q262">
        <v>6557292</v>
      </c>
      <c r="S262">
        <f t="shared" si="90"/>
        <v>1.25</v>
      </c>
      <c r="T262">
        <f t="shared" si="91"/>
        <v>0.5</v>
      </c>
      <c r="V262" s="4">
        <f t="shared" si="92"/>
        <v>339.10854037989998</v>
      </c>
      <c r="W262">
        <f t="shared" si="93"/>
        <v>7</v>
      </c>
      <c r="X262">
        <f t="shared" si="94"/>
        <v>0.4375</v>
      </c>
      <c r="Y262">
        <f t="shared" si="95"/>
        <v>0.35</v>
      </c>
      <c r="Z262">
        <f t="shared" si="96"/>
        <v>0.875</v>
      </c>
      <c r="AA262" t="str">
        <f t="shared" si="97"/>
        <v>CRAM</v>
      </c>
      <c r="AD262">
        <f t="shared" si="98"/>
        <v>0.25</v>
      </c>
      <c r="AF262" t="str">
        <f t="shared" si="99"/>
        <v>----</v>
      </c>
      <c r="AG262" t="str">
        <f t="shared" si="100"/>
        <v>----</v>
      </c>
      <c r="AH262" t="str">
        <f t="shared" si="101"/>
        <v>HUnSatLig</v>
      </c>
      <c r="AI262" t="str">
        <f t="shared" si="102"/>
        <v>----</v>
      </c>
      <c r="AJ262" t="str">
        <f t="shared" si="103"/>
        <v>----</v>
      </c>
      <c r="AK262" t="str">
        <f t="shared" si="104"/>
        <v>----</v>
      </c>
      <c r="AM262" s="4">
        <f t="shared" si="105"/>
        <v>339.1869542366839</v>
      </c>
      <c r="AN262" s="4">
        <f t="shared" si="89"/>
        <v>339</v>
      </c>
      <c r="AO262" s="4">
        <f t="shared" si="106"/>
        <v>0.18695423668390276</v>
      </c>
    </row>
    <row r="263" spans="1:41" x14ac:dyDescent="0.25">
      <c r="A263">
        <v>16</v>
      </c>
      <c r="B263">
        <v>20</v>
      </c>
      <c r="C263">
        <v>0</v>
      </c>
      <c r="D263">
        <v>9</v>
      </c>
      <c r="E263">
        <v>0</v>
      </c>
      <c r="F263">
        <v>0</v>
      </c>
      <c r="H263">
        <v>355.103455</v>
      </c>
      <c r="J263">
        <v>9673399</v>
      </c>
      <c r="K263">
        <v>9667470</v>
      </c>
      <c r="L263">
        <v>9619126</v>
      </c>
      <c r="O263">
        <v>7550053</v>
      </c>
      <c r="P263">
        <v>7124634</v>
      </c>
      <c r="Q263">
        <v>7637948</v>
      </c>
      <c r="S263">
        <f t="shared" si="90"/>
        <v>1.25</v>
      </c>
      <c r="T263">
        <f t="shared" si="91"/>
        <v>0.5625</v>
      </c>
      <c r="V263" s="4">
        <f t="shared" si="92"/>
        <v>355.10345497989999</v>
      </c>
      <c r="W263">
        <f t="shared" si="93"/>
        <v>7</v>
      </c>
      <c r="X263">
        <f t="shared" si="94"/>
        <v>0.4375</v>
      </c>
      <c r="Y263">
        <f t="shared" si="95"/>
        <v>0.35</v>
      </c>
      <c r="Z263">
        <f t="shared" si="96"/>
        <v>0.77777777777777779</v>
      </c>
      <c r="AA263" t="str">
        <f t="shared" si="97"/>
        <v>CRAM</v>
      </c>
      <c r="AD263">
        <f t="shared" si="98"/>
        <v>0.21739130434782608</v>
      </c>
      <c r="AF263" t="str">
        <f t="shared" si="99"/>
        <v>----</v>
      </c>
      <c r="AG263" t="str">
        <f t="shared" si="100"/>
        <v>----</v>
      </c>
      <c r="AH263" t="str">
        <f t="shared" si="101"/>
        <v>HUnSatLig</v>
      </c>
      <c r="AI263" t="str">
        <f t="shared" si="102"/>
        <v>----</v>
      </c>
      <c r="AJ263" t="str">
        <f t="shared" si="103"/>
        <v>----</v>
      </c>
      <c r="AK263" t="str">
        <f t="shared" si="104"/>
        <v>----</v>
      </c>
      <c r="AM263" s="4">
        <f t="shared" si="105"/>
        <v>355.18556742516921</v>
      </c>
      <c r="AN263" s="4">
        <f t="shared" si="89"/>
        <v>355</v>
      </c>
      <c r="AO263" s="4">
        <f t="shared" si="106"/>
        <v>0.18556742516921076</v>
      </c>
    </row>
    <row r="264" spans="1:41" x14ac:dyDescent="0.25">
      <c r="A264">
        <v>16</v>
      </c>
      <c r="B264">
        <v>20</v>
      </c>
      <c r="C264">
        <v>0</v>
      </c>
      <c r="D264">
        <v>10</v>
      </c>
      <c r="E264">
        <v>0</v>
      </c>
      <c r="F264">
        <v>0</v>
      </c>
      <c r="H264">
        <v>371.09836960000001</v>
      </c>
      <c r="J264">
        <v>11516450</v>
      </c>
      <c r="K264">
        <v>11554039</v>
      </c>
      <c r="L264">
        <v>11379085</v>
      </c>
      <c r="O264">
        <v>4427635</v>
      </c>
      <c r="P264">
        <v>3754257</v>
      </c>
      <c r="Q264">
        <v>3862010</v>
      </c>
      <c r="S264">
        <f t="shared" si="90"/>
        <v>1.25</v>
      </c>
      <c r="T264">
        <f t="shared" si="91"/>
        <v>0.625</v>
      </c>
      <c r="V264" s="4">
        <f t="shared" si="92"/>
        <v>371.09836957989995</v>
      </c>
      <c r="W264">
        <f t="shared" si="93"/>
        <v>7</v>
      </c>
      <c r="X264">
        <f t="shared" si="94"/>
        <v>0.4375</v>
      </c>
      <c r="Y264">
        <f t="shared" si="95"/>
        <v>0.35</v>
      </c>
      <c r="Z264">
        <f t="shared" si="96"/>
        <v>0.7</v>
      </c>
      <c r="AA264" t="str">
        <f t="shared" si="97"/>
        <v>O</v>
      </c>
      <c r="AD264">
        <f t="shared" si="98"/>
        <v>0.18181818181818182</v>
      </c>
      <c r="AF264" t="str">
        <f t="shared" si="99"/>
        <v>----</v>
      </c>
      <c r="AG264" t="str">
        <f t="shared" si="100"/>
        <v>----</v>
      </c>
      <c r="AH264" t="str">
        <f t="shared" si="101"/>
        <v>HUnSatLig</v>
      </c>
      <c r="AI264" t="str">
        <f t="shared" si="102"/>
        <v>----</v>
      </c>
      <c r="AJ264" t="str">
        <f t="shared" si="103"/>
        <v>----</v>
      </c>
      <c r="AK264" t="str">
        <f t="shared" si="104"/>
        <v>----</v>
      </c>
      <c r="AM264" s="4">
        <f t="shared" si="105"/>
        <v>371.18418061365452</v>
      </c>
      <c r="AN264" s="4">
        <f t="shared" si="89"/>
        <v>371</v>
      </c>
      <c r="AO264" s="4">
        <f t="shared" si="106"/>
        <v>0.18418061365451877</v>
      </c>
    </row>
    <row r="265" spans="1:41" x14ac:dyDescent="0.25">
      <c r="A265">
        <v>16</v>
      </c>
      <c r="B265">
        <v>20</v>
      </c>
      <c r="C265">
        <v>0</v>
      </c>
      <c r="D265">
        <v>11</v>
      </c>
      <c r="E265">
        <v>0</v>
      </c>
      <c r="F265">
        <v>0</v>
      </c>
      <c r="H265">
        <v>387.09328420000003</v>
      </c>
      <c r="J265">
        <v>6660033</v>
      </c>
      <c r="K265">
        <v>6123680</v>
      </c>
      <c r="L265">
        <v>6134324</v>
      </c>
      <c r="O265">
        <v>2325017</v>
      </c>
      <c r="P265">
        <v>2157498</v>
      </c>
      <c r="Q265">
        <v>2007421</v>
      </c>
      <c r="S265">
        <f t="shared" si="90"/>
        <v>1.25</v>
      </c>
      <c r="T265">
        <f t="shared" si="91"/>
        <v>0.6875</v>
      </c>
      <c r="V265" s="4">
        <f t="shared" si="92"/>
        <v>387.09328417989997</v>
      </c>
      <c r="W265">
        <f t="shared" si="93"/>
        <v>7</v>
      </c>
      <c r="X265">
        <f t="shared" si="94"/>
        <v>0.4375</v>
      </c>
      <c r="Y265">
        <f t="shared" si="95"/>
        <v>0.35</v>
      </c>
      <c r="Z265">
        <f t="shared" si="96"/>
        <v>0.63636363636363635</v>
      </c>
      <c r="AA265" t="str">
        <f t="shared" si="97"/>
        <v>O</v>
      </c>
      <c r="AD265">
        <f t="shared" si="98"/>
        <v>0.14285714285714285</v>
      </c>
      <c r="AF265" t="str">
        <f t="shared" si="99"/>
        <v>----</v>
      </c>
      <c r="AG265" t="str">
        <f t="shared" si="100"/>
        <v>----</v>
      </c>
      <c r="AH265" t="str">
        <f t="shared" si="101"/>
        <v>HUnSatLig</v>
      </c>
      <c r="AI265" t="str">
        <f t="shared" si="102"/>
        <v>----</v>
      </c>
      <c r="AJ265" t="str">
        <f t="shared" si="103"/>
        <v>----</v>
      </c>
      <c r="AK265" t="str">
        <f t="shared" si="104"/>
        <v>----</v>
      </c>
      <c r="AM265" s="4">
        <f t="shared" si="105"/>
        <v>387.18279380213983</v>
      </c>
      <c r="AN265" s="4">
        <f t="shared" si="89"/>
        <v>387</v>
      </c>
      <c r="AO265" s="4">
        <f t="shared" si="106"/>
        <v>0.18279380213982677</v>
      </c>
    </row>
    <row r="266" spans="1:41" x14ac:dyDescent="0.25">
      <c r="A266">
        <v>16</v>
      </c>
      <c r="B266">
        <v>20</v>
      </c>
      <c r="C266">
        <v>0</v>
      </c>
      <c r="D266">
        <v>12</v>
      </c>
      <c r="E266">
        <v>0</v>
      </c>
      <c r="F266">
        <v>0</v>
      </c>
      <c r="H266">
        <v>403.08819879999999</v>
      </c>
      <c r="J266">
        <v>4173244</v>
      </c>
      <c r="K266">
        <v>4337470</v>
      </c>
      <c r="L266">
        <v>4200670</v>
      </c>
      <c r="O266" t="s">
        <v>14</v>
      </c>
      <c r="P266" t="s">
        <v>14</v>
      </c>
      <c r="Q266" t="s">
        <v>14</v>
      </c>
      <c r="S266">
        <f t="shared" si="90"/>
        <v>1.25</v>
      </c>
      <c r="T266">
        <f t="shared" si="91"/>
        <v>0.75</v>
      </c>
      <c r="V266" s="4">
        <f t="shared" si="92"/>
        <v>403.08819877989998</v>
      </c>
      <c r="W266">
        <f t="shared" si="93"/>
        <v>7</v>
      </c>
      <c r="X266">
        <f t="shared" si="94"/>
        <v>0.4375</v>
      </c>
      <c r="Y266">
        <f t="shared" si="95"/>
        <v>0.35</v>
      </c>
      <c r="Z266">
        <f t="shared" si="96"/>
        <v>0.58333333333333337</v>
      </c>
      <c r="AA266" t="str">
        <f t="shared" si="97"/>
        <v>O</v>
      </c>
      <c r="AD266">
        <f t="shared" si="98"/>
        <v>0.1</v>
      </c>
      <c r="AF266" t="str">
        <f t="shared" si="99"/>
        <v>----</v>
      </c>
      <c r="AG266" t="str">
        <f t="shared" si="100"/>
        <v>----</v>
      </c>
      <c r="AH266" t="str">
        <f t="shared" si="101"/>
        <v>HUnSatLig</v>
      </c>
      <c r="AI266" t="str">
        <f t="shared" si="102"/>
        <v>----</v>
      </c>
      <c r="AJ266" t="str">
        <f t="shared" si="103"/>
        <v>----</v>
      </c>
      <c r="AK266" t="str">
        <f t="shared" si="104"/>
        <v>----</v>
      </c>
      <c r="AM266" s="4">
        <f t="shared" si="105"/>
        <v>403.18140699062513</v>
      </c>
      <c r="AN266" s="4">
        <f t="shared" si="89"/>
        <v>403</v>
      </c>
      <c r="AO266" s="4">
        <f t="shared" si="106"/>
        <v>0.18140699062513477</v>
      </c>
    </row>
    <row r="267" spans="1:41" x14ac:dyDescent="0.25">
      <c r="A267">
        <v>16</v>
      </c>
      <c r="B267">
        <v>21</v>
      </c>
      <c r="C267">
        <v>3</v>
      </c>
      <c r="D267">
        <v>7</v>
      </c>
      <c r="E267">
        <v>0</v>
      </c>
      <c r="F267">
        <v>0</v>
      </c>
      <c r="H267">
        <v>366.13067280000001</v>
      </c>
      <c r="J267">
        <v>2014151</v>
      </c>
      <c r="K267">
        <v>1664151</v>
      </c>
      <c r="L267">
        <v>1800129</v>
      </c>
      <c r="O267" t="s">
        <v>14</v>
      </c>
      <c r="P267" t="s">
        <v>14</v>
      </c>
      <c r="Q267" t="s">
        <v>14</v>
      </c>
      <c r="S267">
        <f t="shared" si="90"/>
        <v>1.3125</v>
      </c>
      <c r="T267">
        <f t="shared" si="91"/>
        <v>0.4375</v>
      </c>
      <c r="V267" s="4">
        <f t="shared" si="92"/>
        <v>366.13067277989995</v>
      </c>
      <c r="W267">
        <f t="shared" si="93"/>
        <v>8</v>
      </c>
      <c r="X267">
        <f t="shared" si="94"/>
        <v>0.5</v>
      </c>
      <c r="Y267">
        <f t="shared" si="95"/>
        <v>0.38095238095238093</v>
      </c>
      <c r="Z267">
        <f t="shared" si="96"/>
        <v>1.1428571428571428</v>
      </c>
      <c r="AA267" t="str">
        <f t="shared" si="97"/>
        <v>CRAM</v>
      </c>
      <c r="AD267">
        <f t="shared" si="98"/>
        <v>0.31578947368421051</v>
      </c>
      <c r="AF267" t="str">
        <f t="shared" si="99"/>
        <v>----</v>
      </c>
      <c r="AG267" t="str">
        <f t="shared" si="100"/>
        <v>----</v>
      </c>
      <c r="AH267" t="str">
        <f t="shared" si="101"/>
        <v>HUnSatLig</v>
      </c>
      <c r="AI267" t="str">
        <f t="shared" si="102"/>
        <v>----</v>
      </c>
      <c r="AJ267" t="str">
        <f t="shared" si="103"/>
        <v>----</v>
      </c>
      <c r="AK267" t="str">
        <f t="shared" si="104"/>
        <v>----</v>
      </c>
      <c r="AM267" s="4">
        <f t="shared" si="105"/>
        <v>366.21533510691597</v>
      </c>
      <c r="AN267" s="4">
        <f t="shared" si="89"/>
        <v>366</v>
      </c>
      <c r="AO267" s="4">
        <f t="shared" si="106"/>
        <v>0.21533510691597257</v>
      </c>
    </row>
    <row r="268" spans="1:41" x14ac:dyDescent="0.25">
      <c r="A268">
        <v>16</v>
      </c>
      <c r="B268">
        <v>22</v>
      </c>
      <c r="C268">
        <v>0</v>
      </c>
      <c r="D268">
        <v>6</v>
      </c>
      <c r="E268">
        <v>0</v>
      </c>
      <c r="F268">
        <v>0</v>
      </c>
      <c r="H268">
        <v>309.1343612</v>
      </c>
      <c r="J268">
        <v>1976577</v>
      </c>
      <c r="K268">
        <v>2186888</v>
      </c>
      <c r="L268">
        <v>1876187</v>
      </c>
      <c r="O268">
        <v>3056384</v>
      </c>
      <c r="P268">
        <v>3610362</v>
      </c>
      <c r="Q268">
        <v>3654072</v>
      </c>
      <c r="S268">
        <f t="shared" si="90"/>
        <v>1.375</v>
      </c>
      <c r="T268">
        <f t="shared" si="91"/>
        <v>0.375</v>
      </c>
      <c r="V268" s="4">
        <f t="shared" si="92"/>
        <v>309.1343611799</v>
      </c>
      <c r="W268">
        <f t="shared" si="93"/>
        <v>6</v>
      </c>
      <c r="X268">
        <f t="shared" si="94"/>
        <v>0.375</v>
      </c>
      <c r="Y268">
        <f t="shared" si="95"/>
        <v>0.27272727272727271</v>
      </c>
      <c r="Z268">
        <f t="shared" si="96"/>
        <v>1</v>
      </c>
      <c r="AA268" t="str">
        <f t="shared" si="97"/>
        <v>CRAM</v>
      </c>
      <c r="AD268">
        <f t="shared" si="98"/>
        <v>0.23076923076923078</v>
      </c>
      <c r="AF268" t="str">
        <f t="shared" si="99"/>
        <v>----</v>
      </c>
      <c r="AG268" t="str">
        <f t="shared" si="100"/>
        <v>----</v>
      </c>
      <c r="AH268" t="str">
        <f t="shared" si="101"/>
        <v>HUnSatLig</v>
      </c>
      <c r="AI268" t="str">
        <f t="shared" si="102"/>
        <v>----</v>
      </c>
      <c r="AJ268" t="str">
        <f t="shared" si="103"/>
        <v>----</v>
      </c>
      <c r="AK268" t="str">
        <f t="shared" si="104"/>
        <v>----</v>
      </c>
      <c r="AM268" s="4">
        <f t="shared" si="105"/>
        <v>309.20584394909656</v>
      </c>
      <c r="AN268" s="4">
        <f t="shared" si="89"/>
        <v>309</v>
      </c>
      <c r="AO268" s="4">
        <f t="shared" si="106"/>
        <v>0.20584394909656112</v>
      </c>
    </row>
    <row r="269" spans="1:41" x14ac:dyDescent="0.25">
      <c r="A269">
        <v>16</v>
      </c>
      <c r="B269">
        <v>22</v>
      </c>
      <c r="C269">
        <v>0</v>
      </c>
      <c r="D269">
        <v>7</v>
      </c>
      <c r="E269">
        <v>0</v>
      </c>
      <c r="F269">
        <v>0</v>
      </c>
      <c r="H269">
        <v>325.12927580000002</v>
      </c>
      <c r="J269">
        <v>4888397</v>
      </c>
      <c r="K269">
        <v>4995627</v>
      </c>
      <c r="L269">
        <v>4794646</v>
      </c>
      <c r="O269">
        <v>7121210</v>
      </c>
      <c r="P269">
        <v>7152109</v>
      </c>
      <c r="Q269">
        <v>7122340</v>
      </c>
      <c r="S269">
        <f t="shared" si="90"/>
        <v>1.375</v>
      </c>
      <c r="T269">
        <f t="shared" si="91"/>
        <v>0.4375</v>
      </c>
      <c r="V269" s="4">
        <f t="shared" si="92"/>
        <v>325.12927577989996</v>
      </c>
      <c r="W269">
        <f t="shared" si="93"/>
        <v>6</v>
      </c>
      <c r="X269">
        <f t="shared" si="94"/>
        <v>0.375</v>
      </c>
      <c r="Y269">
        <f t="shared" si="95"/>
        <v>0.27272727272727271</v>
      </c>
      <c r="Z269">
        <f t="shared" si="96"/>
        <v>0.8571428571428571</v>
      </c>
      <c r="AA269" t="str">
        <f t="shared" si="97"/>
        <v>CRAM</v>
      </c>
      <c r="AD269">
        <f t="shared" si="98"/>
        <v>0.2</v>
      </c>
      <c r="AF269" t="str">
        <f t="shared" si="99"/>
        <v>----</v>
      </c>
      <c r="AG269" t="str">
        <f t="shared" si="100"/>
        <v>----</v>
      </c>
      <c r="AH269" t="str">
        <f t="shared" si="101"/>
        <v>HUnSatLig</v>
      </c>
      <c r="AI269" t="str">
        <f t="shared" si="102"/>
        <v>----</v>
      </c>
      <c r="AJ269" t="str">
        <f t="shared" si="103"/>
        <v>----</v>
      </c>
      <c r="AK269" t="str">
        <f t="shared" si="104"/>
        <v>----</v>
      </c>
      <c r="AM269" s="4">
        <f t="shared" si="105"/>
        <v>325.20445713758181</v>
      </c>
      <c r="AN269" s="4">
        <f t="shared" si="89"/>
        <v>325</v>
      </c>
      <c r="AO269" s="4">
        <f t="shared" si="106"/>
        <v>0.20445713758181228</v>
      </c>
    </row>
    <row r="270" spans="1:41" x14ac:dyDescent="0.25">
      <c r="A270">
        <v>16</v>
      </c>
      <c r="B270">
        <v>22</v>
      </c>
      <c r="C270">
        <v>0</v>
      </c>
      <c r="D270">
        <v>8</v>
      </c>
      <c r="E270">
        <v>0</v>
      </c>
      <c r="F270">
        <v>0</v>
      </c>
      <c r="H270">
        <v>341.12419039999997</v>
      </c>
      <c r="J270">
        <v>8806738</v>
      </c>
      <c r="K270">
        <v>8701302</v>
      </c>
      <c r="L270">
        <v>8865643</v>
      </c>
      <c r="O270">
        <v>11080846</v>
      </c>
      <c r="P270">
        <v>12188612</v>
      </c>
      <c r="Q270">
        <v>12024948</v>
      </c>
      <c r="S270">
        <f t="shared" si="90"/>
        <v>1.375</v>
      </c>
      <c r="T270">
        <f t="shared" si="91"/>
        <v>0.5</v>
      </c>
      <c r="V270" s="4">
        <f t="shared" si="92"/>
        <v>341.12419037989997</v>
      </c>
      <c r="W270">
        <f t="shared" si="93"/>
        <v>6</v>
      </c>
      <c r="X270">
        <f t="shared" si="94"/>
        <v>0.375</v>
      </c>
      <c r="Y270">
        <f t="shared" si="95"/>
        <v>0.27272727272727271</v>
      </c>
      <c r="Z270">
        <f t="shared" si="96"/>
        <v>0.75</v>
      </c>
      <c r="AA270" t="str">
        <f t="shared" si="97"/>
        <v>O</v>
      </c>
      <c r="AD270">
        <f t="shared" si="98"/>
        <v>0.16666666666666666</v>
      </c>
      <c r="AF270" t="str">
        <f t="shared" si="99"/>
        <v>----</v>
      </c>
      <c r="AG270" t="str">
        <f t="shared" si="100"/>
        <v>----</v>
      </c>
      <c r="AH270" t="str">
        <f t="shared" si="101"/>
        <v>HUnSatLig</v>
      </c>
      <c r="AI270" t="str">
        <f t="shared" si="102"/>
        <v>----</v>
      </c>
      <c r="AJ270" t="str">
        <f t="shared" si="103"/>
        <v>----</v>
      </c>
      <c r="AK270" t="str">
        <f t="shared" si="104"/>
        <v>----</v>
      </c>
      <c r="AM270" s="4">
        <f t="shared" si="105"/>
        <v>341.20307032606712</v>
      </c>
      <c r="AN270" s="4">
        <f t="shared" si="89"/>
        <v>341</v>
      </c>
      <c r="AO270" s="4">
        <f t="shared" si="106"/>
        <v>0.20307032606712028</v>
      </c>
    </row>
    <row r="271" spans="1:41" x14ac:dyDescent="0.25">
      <c r="A271">
        <v>16</v>
      </c>
      <c r="B271">
        <v>22</v>
      </c>
      <c r="C271">
        <v>0</v>
      </c>
      <c r="D271">
        <v>8</v>
      </c>
      <c r="E271">
        <v>1</v>
      </c>
      <c r="F271">
        <v>0</v>
      </c>
      <c r="H271">
        <v>373.09626109999999</v>
      </c>
      <c r="J271" t="s">
        <v>14</v>
      </c>
      <c r="K271" t="s">
        <v>14</v>
      </c>
      <c r="L271" t="s">
        <v>14</v>
      </c>
      <c r="O271">
        <v>3712955</v>
      </c>
      <c r="P271">
        <v>3256146</v>
      </c>
      <c r="Q271">
        <v>3229220</v>
      </c>
      <c r="S271">
        <f t="shared" si="90"/>
        <v>1.375</v>
      </c>
      <c r="T271">
        <f t="shared" si="91"/>
        <v>0.5</v>
      </c>
      <c r="V271" s="4">
        <f t="shared" si="92"/>
        <v>373.09626107989999</v>
      </c>
      <c r="W271">
        <f t="shared" si="93"/>
        <v>6</v>
      </c>
      <c r="X271">
        <f t="shared" si="94"/>
        <v>0.375</v>
      </c>
      <c r="Y271">
        <f t="shared" si="95"/>
        <v>0.27272727272727271</v>
      </c>
      <c r="Z271">
        <f t="shared" si="96"/>
        <v>0.75</v>
      </c>
      <c r="AA271" t="str">
        <f t="shared" si="97"/>
        <v>O</v>
      </c>
      <c r="AD271">
        <f t="shared" si="98"/>
        <v>9.0909090909090912E-2</v>
      </c>
      <c r="AF271" t="str">
        <f t="shared" si="99"/>
        <v>----</v>
      </c>
      <c r="AG271" t="str">
        <f t="shared" si="100"/>
        <v>----</v>
      </c>
      <c r="AH271" t="str">
        <f t="shared" si="101"/>
        <v>HUnSatLig</v>
      </c>
      <c r="AI271" t="str">
        <f t="shared" si="102"/>
        <v>----</v>
      </c>
      <c r="AJ271" t="str">
        <f t="shared" si="103"/>
        <v>----</v>
      </c>
      <c r="AK271" t="str">
        <f t="shared" si="104"/>
        <v>----</v>
      </c>
      <c r="AM271" s="4">
        <f t="shared" si="105"/>
        <v>373.18253409664612</v>
      </c>
      <c r="AN271" s="4">
        <f t="shared" si="89"/>
        <v>373</v>
      </c>
      <c r="AO271" s="4">
        <f t="shared" si="106"/>
        <v>0.18253409664612263</v>
      </c>
    </row>
    <row r="272" spans="1:41" x14ac:dyDescent="0.25">
      <c r="A272">
        <v>16</v>
      </c>
      <c r="B272">
        <v>22</v>
      </c>
      <c r="C272">
        <v>0</v>
      </c>
      <c r="D272">
        <v>9</v>
      </c>
      <c r="E272">
        <v>0</v>
      </c>
      <c r="F272">
        <v>0</v>
      </c>
      <c r="H272">
        <v>357.11910499999999</v>
      </c>
      <c r="J272">
        <v>9086353</v>
      </c>
      <c r="K272">
        <v>7947707</v>
      </c>
      <c r="L272">
        <v>8464659</v>
      </c>
      <c r="O272">
        <v>8124110</v>
      </c>
      <c r="P272">
        <v>7974120</v>
      </c>
      <c r="Q272">
        <v>8031758</v>
      </c>
      <c r="S272">
        <f t="shared" si="90"/>
        <v>1.375</v>
      </c>
      <c r="T272">
        <f t="shared" si="91"/>
        <v>0.5625</v>
      </c>
      <c r="V272" s="4">
        <f t="shared" si="92"/>
        <v>357.11910497989999</v>
      </c>
      <c r="W272">
        <f t="shared" si="93"/>
        <v>6</v>
      </c>
      <c r="X272">
        <f t="shared" si="94"/>
        <v>0.375</v>
      </c>
      <c r="Y272">
        <f t="shared" si="95"/>
        <v>0.27272727272727271</v>
      </c>
      <c r="Z272">
        <f t="shared" si="96"/>
        <v>0.66666666666666663</v>
      </c>
      <c r="AA272" t="str">
        <f t="shared" si="97"/>
        <v>O</v>
      </c>
      <c r="AD272">
        <f t="shared" si="98"/>
        <v>0.13043478260869565</v>
      </c>
      <c r="AF272" t="str">
        <f t="shared" si="99"/>
        <v>----</v>
      </c>
      <c r="AG272" t="str">
        <f t="shared" si="100"/>
        <v>----</v>
      </c>
      <c r="AH272" t="str">
        <f t="shared" si="101"/>
        <v>HUnSatLig</v>
      </c>
      <c r="AI272" t="str">
        <f t="shared" si="102"/>
        <v>----</v>
      </c>
      <c r="AJ272" t="str">
        <f t="shared" si="103"/>
        <v>----</v>
      </c>
      <c r="AK272" t="str">
        <f t="shared" si="104"/>
        <v>----</v>
      </c>
      <c r="AM272" s="4">
        <f t="shared" si="105"/>
        <v>357.20168351455243</v>
      </c>
      <c r="AN272" s="4">
        <f t="shared" si="89"/>
        <v>357</v>
      </c>
      <c r="AO272" s="4">
        <f t="shared" si="106"/>
        <v>0.20168351455242828</v>
      </c>
    </row>
    <row r="273" spans="1:41" x14ac:dyDescent="0.25">
      <c r="A273">
        <v>16</v>
      </c>
      <c r="B273">
        <v>22</v>
      </c>
      <c r="C273">
        <v>0</v>
      </c>
      <c r="D273">
        <v>10</v>
      </c>
      <c r="E273">
        <v>0</v>
      </c>
      <c r="F273">
        <v>0</v>
      </c>
      <c r="H273">
        <v>373.11401960000001</v>
      </c>
      <c r="J273">
        <v>8080660</v>
      </c>
      <c r="K273">
        <v>7178011</v>
      </c>
      <c r="L273">
        <v>6980569</v>
      </c>
      <c r="O273">
        <v>4543937</v>
      </c>
      <c r="P273">
        <v>4185943</v>
      </c>
      <c r="Q273">
        <v>4373544</v>
      </c>
      <c r="S273">
        <f t="shared" si="90"/>
        <v>1.375</v>
      </c>
      <c r="T273">
        <f t="shared" si="91"/>
        <v>0.625</v>
      </c>
      <c r="V273" s="4">
        <f t="shared" si="92"/>
        <v>373.1140195799</v>
      </c>
      <c r="W273">
        <f t="shared" si="93"/>
        <v>6</v>
      </c>
      <c r="X273">
        <f t="shared" si="94"/>
        <v>0.375</v>
      </c>
      <c r="Y273">
        <f t="shared" si="95"/>
        <v>0.27272727272727271</v>
      </c>
      <c r="Z273">
        <f t="shared" si="96"/>
        <v>0.6</v>
      </c>
      <c r="AA273" t="str">
        <f t="shared" si="97"/>
        <v>O</v>
      </c>
      <c r="AD273">
        <f t="shared" si="98"/>
        <v>9.0909090909090912E-2</v>
      </c>
      <c r="AF273" t="str">
        <f t="shared" si="99"/>
        <v>----</v>
      </c>
      <c r="AG273" t="str">
        <f t="shared" si="100"/>
        <v>----</v>
      </c>
      <c r="AH273" t="str">
        <f t="shared" si="101"/>
        <v>HUnSatLig</v>
      </c>
      <c r="AI273" t="str">
        <f t="shared" si="102"/>
        <v>----</v>
      </c>
      <c r="AJ273" t="str">
        <f t="shared" si="103"/>
        <v>----</v>
      </c>
      <c r="AK273" t="str">
        <f t="shared" si="104"/>
        <v>----</v>
      </c>
      <c r="AM273" s="4">
        <f t="shared" si="105"/>
        <v>373.20029670303774</v>
      </c>
      <c r="AN273" s="4">
        <f t="shared" si="89"/>
        <v>373</v>
      </c>
      <c r="AO273" s="4">
        <f t="shared" si="106"/>
        <v>0.20029670303773628</v>
      </c>
    </row>
    <row r="274" spans="1:41" x14ac:dyDescent="0.25">
      <c r="A274">
        <v>16</v>
      </c>
      <c r="B274">
        <v>22</v>
      </c>
      <c r="C274">
        <v>0</v>
      </c>
      <c r="D274">
        <v>11</v>
      </c>
      <c r="E274">
        <v>0</v>
      </c>
      <c r="F274">
        <v>0</v>
      </c>
      <c r="H274">
        <v>389.10893420000002</v>
      </c>
      <c r="J274">
        <v>3902990</v>
      </c>
      <c r="K274">
        <v>4365903</v>
      </c>
      <c r="L274">
        <v>4439028</v>
      </c>
      <c r="O274">
        <v>1952472</v>
      </c>
      <c r="P274">
        <v>2176389</v>
      </c>
      <c r="Q274">
        <v>1947408</v>
      </c>
      <c r="S274">
        <f t="shared" si="90"/>
        <v>1.375</v>
      </c>
      <c r="T274">
        <f t="shared" si="91"/>
        <v>0.6875</v>
      </c>
      <c r="V274" s="4">
        <f t="shared" si="92"/>
        <v>389.10893417990002</v>
      </c>
      <c r="W274">
        <f t="shared" si="93"/>
        <v>6</v>
      </c>
      <c r="X274">
        <f t="shared" si="94"/>
        <v>0.375</v>
      </c>
      <c r="Y274">
        <f t="shared" si="95"/>
        <v>0.27272727272727271</v>
      </c>
      <c r="Z274">
        <f t="shared" si="96"/>
        <v>0.54545454545454541</v>
      </c>
      <c r="AA274" t="str">
        <f t="shared" si="97"/>
        <v>O</v>
      </c>
      <c r="AD274">
        <f t="shared" si="98"/>
        <v>4.7619047619047616E-2</v>
      </c>
      <c r="AF274" t="str">
        <f t="shared" si="99"/>
        <v>----</v>
      </c>
      <c r="AG274" t="str">
        <f t="shared" si="100"/>
        <v>----</v>
      </c>
      <c r="AH274" t="str">
        <f t="shared" si="101"/>
        <v>HUnSatLig</v>
      </c>
      <c r="AI274" t="str">
        <f t="shared" si="102"/>
        <v>----</v>
      </c>
      <c r="AJ274" t="str">
        <f t="shared" si="103"/>
        <v>----</v>
      </c>
      <c r="AK274" t="str">
        <f t="shared" si="104"/>
        <v>----</v>
      </c>
      <c r="AM274" s="4">
        <f t="shared" si="105"/>
        <v>389.19890989152304</v>
      </c>
      <c r="AN274" s="4">
        <f t="shared" si="89"/>
        <v>389</v>
      </c>
      <c r="AO274" s="4">
        <f t="shared" si="106"/>
        <v>0.19890989152304428</v>
      </c>
    </row>
    <row r="275" spans="1:41" x14ac:dyDescent="0.25">
      <c r="A275">
        <v>16</v>
      </c>
      <c r="B275">
        <v>22</v>
      </c>
      <c r="C275">
        <v>0</v>
      </c>
      <c r="D275">
        <v>12</v>
      </c>
      <c r="E275">
        <v>0</v>
      </c>
      <c r="F275">
        <v>0</v>
      </c>
      <c r="H275">
        <v>405.10384879999998</v>
      </c>
      <c r="J275">
        <v>2645673</v>
      </c>
      <c r="K275">
        <v>2958863</v>
      </c>
      <c r="L275">
        <v>2962841</v>
      </c>
      <c r="O275" t="s">
        <v>14</v>
      </c>
      <c r="P275" t="s">
        <v>14</v>
      </c>
      <c r="Q275" t="s">
        <v>14</v>
      </c>
      <c r="S275">
        <f t="shared" si="90"/>
        <v>1.375</v>
      </c>
      <c r="T275">
        <f t="shared" si="91"/>
        <v>0.75</v>
      </c>
      <c r="V275" s="4">
        <f t="shared" si="92"/>
        <v>405.10384877989998</v>
      </c>
      <c r="W275">
        <f t="shared" si="93"/>
        <v>6</v>
      </c>
      <c r="X275">
        <f t="shared" si="94"/>
        <v>0.375</v>
      </c>
      <c r="Y275">
        <f t="shared" si="95"/>
        <v>0.27272727272727271</v>
      </c>
      <c r="Z275">
        <f t="shared" si="96"/>
        <v>0.5</v>
      </c>
      <c r="AA275" t="str">
        <f t="shared" si="97"/>
        <v>O</v>
      </c>
      <c r="AD275">
        <f t="shared" si="98"/>
        <v>0</v>
      </c>
      <c r="AF275" t="str">
        <f t="shared" si="99"/>
        <v>----</v>
      </c>
      <c r="AG275" t="str">
        <f t="shared" si="100"/>
        <v>----</v>
      </c>
      <c r="AH275" t="str">
        <f t="shared" si="101"/>
        <v>HUnSatLig</v>
      </c>
      <c r="AI275" t="str">
        <f t="shared" si="102"/>
        <v>----</v>
      </c>
      <c r="AJ275" t="str">
        <f t="shared" si="103"/>
        <v>----</v>
      </c>
      <c r="AK275" t="str">
        <f t="shared" si="104"/>
        <v>----</v>
      </c>
      <c r="AM275" s="4">
        <f t="shared" si="105"/>
        <v>405.19752308000835</v>
      </c>
      <c r="AN275" s="4">
        <f t="shared" si="89"/>
        <v>405</v>
      </c>
      <c r="AO275" s="4">
        <f t="shared" si="106"/>
        <v>0.19752308000835228</v>
      </c>
    </row>
    <row r="276" spans="1:41" x14ac:dyDescent="0.25">
      <c r="A276">
        <v>16</v>
      </c>
      <c r="B276">
        <v>23</v>
      </c>
      <c r="C276">
        <v>3</v>
      </c>
      <c r="D276">
        <v>6</v>
      </c>
      <c r="E276">
        <v>0</v>
      </c>
      <c r="F276">
        <v>0</v>
      </c>
      <c r="H276">
        <v>352.15140819999999</v>
      </c>
      <c r="J276" t="s">
        <v>14</v>
      </c>
      <c r="K276" t="s">
        <v>14</v>
      </c>
      <c r="L276" t="s">
        <v>14</v>
      </c>
      <c r="O276">
        <v>2538727</v>
      </c>
      <c r="P276">
        <v>2582856</v>
      </c>
      <c r="Q276">
        <v>2432606</v>
      </c>
      <c r="S276">
        <f t="shared" si="90"/>
        <v>1.4375</v>
      </c>
      <c r="T276">
        <f t="shared" si="91"/>
        <v>0.375</v>
      </c>
      <c r="V276" s="4">
        <f t="shared" si="92"/>
        <v>352.15140817989999</v>
      </c>
      <c r="W276">
        <f t="shared" si="93"/>
        <v>7</v>
      </c>
      <c r="X276">
        <f t="shared" si="94"/>
        <v>0.4375</v>
      </c>
      <c r="Y276">
        <f t="shared" si="95"/>
        <v>0.30434782608695654</v>
      </c>
      <c r="Z276">
        <f t="shared" si="96"/>
        <v>1.1666666666666667</v>
      </c>
      <c r="AA276" t="str">
        <f t="shared" si="97"/>
        <v>CRAM</v>
      </c>
      <c r="AD276">
        <f t="shared" si="98"/>
        <v>0.25</v>
      </c>
      <c r="AF276" t="str">
        <f t="shared" si="99"/>
        <v>----</v>
      </c>
      <c r="AG276" t="str">
        <f t="shared" si="100"/>
        <v>----</v>
      </c>
      <c r="AH276" t="str">
        <f t="shared" si="101"/>
        <v>HUnSatLig</v>
      </c>
      <c r="AI276" t="str">
        <f t="shared" si="102"/>
        <v>----</v>
      </c>
      <c r="AJ276" t="str">
        <f t="shared" si="103"/>
        <v>----</v>
      </c>
      <c r="AK276" t="str">
        <f t="shared" si="104"/>
        <v>----</v>
      </c>
      <c r="AM276" s="4">
        <f t="shared" si="105"/>
        <v>352.23283800781394</v>
      </c>
      <c r="AN276" s="4">
        <f t="shared" si="89"/>
        <v>352</v>
      </c>
      <c r="AO276" s="4">
        <f t="shared" si="106"/>
        <v>0.23283800781393893</v>
      </c>
    </row>
    <row r="277" spans="1:41" x14ac:dyDescent="0.25">
      <c r="A277">
        <v>16</v>
      </c>
      <c r="B277">
        <v>23</v>
      </c>
      <c r="C277">
        <v>3</v>
      </c>
      <c r="D277">
        <v>7</v>
      </c>
      <c r="E277">
        <v>0</v>
      </c>
      <c r="F277">
        <v>0</v>
      </c>
      <c r="H277">
        <v>368.14632280000001</v>
      </c>
      <c r="J277">
        <v>2343878</v>
      </c>
      <c r="K277">
        <v>1680841</v>
      </c>
      <c r="L277">
        <v>1905184</v>
      </c>
      <c r="O277">
        <v>2500098</v>
      </c>
      <c r="P277">
        <v>2433456</v>
      </c>
      <c r="Q277">
        <v>2141364</v>
      </c>
      <c r="S277">
        <f t="shared" si="90"/>
        <v>1.4375</v>
      </c>
      <c r="T277">
        <f t="shared" si="91"/>
        <v>0.4375</v>
      </c>
      <c r="V277" s="4">
        <f t="shared" si="92"/>
        <v>368.1463227799</v>
      </c>
      <c r="W277">
        <f t="shared" si="93"/>
        <v>7</v>
      </c>
      <c r="X277">
        <f t="shared" si="94"/>
        <v>0.4375</v>
      </c>
      <c r="Y277">
        <f t="shared" si="95"/>
        <v>0.30434782608695654</v>
      </c>
      <c r="Z277">
        <f t="shared" si="96"/>
        <v>1</v>
      </c>
      <c r="AA277" t="str">
        <f t="shared" si="97"/>
        <v>CRAM</v>
      </c>
      <c r="AD277">
        <f t="shared" si="98"/>
        <v>0.21052631578947367</v>
      </c>
      <c r="AF277" t="str">
        <f t="shared" si="99"/>
        <v>----</v>
      </c>
      <c r="AG277" t="str">
        <f t="shared" si="100"/>
        <v>----</v>
      </c>
      <c r="AH277" t="str">
        <f t="shared" si="101"/>
        <v>HUnSatLig</v>
      </c>
      <c r="AI277" t="str">
        <f t="shared" si="102"/>
        <v>----</v>
      </c>
      <c r="AJ277" t="str">
        <f t="shared" si="103"/>
        <v>----</v>
      </c>
      <c r="AK277" t="str">
        <f t="shared" si="104"/>
        <v>----</v>
      </c>
      <c r="AM277" s="4">
        <f t="shared" si="105"/>
        <v>368.23145119629925</v>
      </c>
      <c r="AN277" s="4">
        <f t="shared" si="89"/>
        <v>368</v>
      </c>
      <c r="AO277" s="4">
        <f t="shared" si="106"/>
        <v>0.23145119629924693</v>
      </c>
    </row>
    <row r="278" spans="1:41" x14ac:dyDescent="0.25">
      <c r="A278">
        <v>16</v>
      </c>
      <c r="B278">
        <v>23</v>
      </c>
      <c r="C278">
        <v>3</v>
      </c>
      <c r="D278">
        <v>8</v>
      </c>
      <c r="E278">
        <v>0</v>
      </c>
      <c r="F278">
        <v>0</v>
      </c>
      <c r="H278">
        <v>384.14123740000002</v>
      </c>
      <c r="J278">
        <v>2205738</v>
      </c>
      <c r="K278">
        <v>1919492</v>
      </c>
      <c r="L278">
        <v>2100087</v>
      </c>
      <c r="O278" t="s">
        <v>14</v>
      </c>
      <c r="P278" t="s">
        <v>14</v>
      </c>
      <c r="Q278" t="s">
        <v>14</v>
      </c>
      <c r="S278">
        <f t="shared" si="90"/>
        <v>1.4375</v>
      </c>
      <c r="T278">
        <f t="shared" si="91"/>
        <v>0.5</v>
      </c>
      <c r="V278" s="4">
        <f t="shared" si="92"/>
        <v>384.14123737990002</v>
      </c>
      <c r="W278">
        <f t="shared" si="93"/>
        <v>7</v>
      </c>
      <c r="X278">
        <f t="shared" si="94"/>
        <v>0.4375</v>
      </c>
      <c r="Y278">
        <f t="shared" si="95"/>
        <v>0.30434782608695654</v>
      </c>
      <c r="Z278">
        <f t="shared" si="96"/>
        <v>0.875</v>
      </c>
      <c r="AA278" t="str">
        <f t="shared" si="97"/>
        <v>CRAM</v>
      </c>
      <c r="AD278">
        <f t="shared" si="98"/>
        <v>0.16666666666666666</v>
      </c>
      <c r="AF278" t="str">
        <f t="shared" si="99"/>
        <v>----</v>
      </c>
      <c r="AG278" t="str">
        <f t="shared" si="100"/>
        <v>----</v>
      </c>
      <c r="AH278" t="str">
        <f t="shared" si="101"/>
        <v>HUnSatLig</v>
      </c>
      <c r="AI278" t="str">
        <f t="shared" si="102"/>
        <v>----</v>
      </c>
      <c r="AJ278" t="str">
        <f t="shared" si="103"/>
        <v>----</v>
      </c>
      <c r="AK278" t="str">
        <f t="shared" si="104"/>
        <v>----</v>
      </c>
      <c r="AM278" s="4">
        <f t="shared" si="105"/>
        <v>384.23006438478455</v>
      </c>
      <c r="AN278" s="4">
        <f t="shared" si="89"/>
        <v>384</v>
      </c>
      <c r="AO278" s="4">
        <f t="shared" si="106"/>
        <v>0.23006438478455493</v>
      </c>
    </row>
    <row r="279" spans="1:41" x14ac:dyDescent="0.25">
      <c r="A279">
        <v>16</v>
      </c>
      <c r="B279">
        <v>23</v>
      </c>
      <c r="C279">
        <v>3</v>
      </c>
      <c r="D279">
        <v>9</v>
      </c>
      <c r="E279">
        <v>0</v>
      </c>
      <c r="F279">
        <v>0</v>
      </c>
      <c r="H279">
        <v>400.13615199999998</v>
      </c>
      <c r="J279">
        <v>1748478</v>
      </c>
      <c r="K279">
        <v>2289616</v>
      </c>
      <c r="L279">
        <v>1771654</v>
      </c>
      <c r="O279" t="s">
        <v>14</v>
      </c>
      <c r="P279" t="s">
        <v>14</v>
      </c>
      <c r="Q279" t="s">
        <v>14</v>
      </c>
      <c r="S279">
        <f t="shared" si="90"/>
        <v>1.4375</v>
      </c>
      <c r="T279">
        <f t="shared" si="91"/>
        <v>0.5625</v>
      </c>
      <c r="V279" s="4">
        <f t="shared" si="92"/>
        <v>400.13615197990003</v>
      </c>
      <c r="W279">
        <f t="shared" si="93"/>
        <v>7</v>
      </c>
      <c r="X279">
        <f t="shared" si="94"/>
        <v>0.4375</v>
      </c>
      <c r="Y279">
        <f t="shared" si="95"/>
        <v>0.30434782608695654</v>
      </c>
      <c r="Z279">
        <f t="shared" si="96"/>
        <v>0.77777777777777779</v>
      </c>
      <c r="AA279" t="str">
        <f t="shared" si="97"/>
        <v>CRAM</v>
      </c>
      <c r="AD279">
        <f t="shared" si="98"/>
        <v>0.11764705882352941</v>
      </c>
      <c r="AF279" t="str">
        <f t="shared" si="99"/>
        <v>----</v>
      </c>
      <c r="AG279" t="str">
        <f t="shared" si="100"/>
        <v>----</v>
      </c>
      <c r="AH279" t="str">
        <f t="shared" si="101"/>
        <v>HUnSatLig</v>
      </c>
      <c r="AI279" t="str">
        <f t="shared" si="102"/>
        <v>----</v>
      </c>
      <c r="AJ279" t="str">
        <f t="shared" si="103"/>
        <v>----</v>
      </c>
      <c r="AK279" t="str">
        <f t="shared" si="104"/>
        <v>----</v>
      </c>
      <c r="AM279" s="4">
        <f t="shared" si="105"/>
        <v>400.22867757326986</v>
      </c>
      <c r="AN279" s="4">
        <f t="shared" si="89"/>
        <v>400</v>
      </c>
      <c r="AO279" s="4">
        <f t="shared" si="106"/>
        <v>0.22867757326986293</v>
      </c>
    </row>
    <row r="280" spans="1:41" x14ac:dyDescent="0.25">
      <c r="A280">
        <v>16</v>
      </c>
      <c r="B280">
        <v>24</v>
      </c>
      <c r="C280">
        <v>0</v>
      </c>
      <c r="D280">
        <v>6</v>
      </c>
      <c r="E280">
        <v>0</v>
      </c>
      <c r="F280">
        <v>0</v>
      </c>
      <c r="H280">
        <v>311.15001119999999</v>
      </c>
      <c r="J280">
        <v>2904827</v>
      </c>
      <c r="K280">
        <v>2798270</v>
      </c>
      <c r="L280">
        <v>2674973</v>
      </c>
      <c r="O280">
        <v>4431455</v>
      </c>
      <c r="P280">
        <v>4394040</v>
      </c>
      <c r="Q280">
        <v>4162321</v>
      </c>
      <c r="S280">
        <f t="shared" si="90"/>
        <v>1.5</v>
      </c>
      <c r="T280">
        <f t="shared" si="91"/>
        <v>0.375</v>
      </c>
      <c r="V280" s="4">
        <f t="shared" si="92"/>
        <v>311.15001117989999</v>
      </c>
      <c r="W280">
        <f t="shared" si="93"/>
        <v>5</v>
      </c>
      <c r="X280">
        <f t="shared" si="94"/>
        <v>0.3125</v>
      </c>
      <c r="Y280">
        <f t="shared" si="95"/>
        <v>0.20833333333333334</v>
      </c>
      <c r="Z280">
        <f t="shared" si="96"/>
        <v>0.83333333333333337</v>
      </c>
      <c r="AA280" t="str">
        <f t="shared" si="97"/>
        <v>CRAM</v>
      </c>
      <c r="AD280">
        <f t="shared" si="98"/>
        <v>0.15384615384615385</v>
      </c>
      <c r="AF280" t="str">
        <f t="shared" si="99"/>
        <v>----</v>
      </c>
      <c r="AG280" t="str">
        <f t="shared" si="100"/>
        <v>----</v>
      </c>
      <c r="AH280" t="str">
        <f t="shared" si="101"/>
        <v>----</v>
      </c>
      <c r="AI280" t="str">
        <f t="shared" si="102"/>
        <v>AlipatNoN</v>
      </c>
      <c r="AJ280" t="str">
        <f t="shared" si="103"/>
        <v>----</v>
      </c>
      <c r="AK280" t="str">
        <f t="shared" si="104"/>
        <v>----</v>
      </c>
      <c r="AM280" s="4">
        <f t="shared" si="105"/>
        <v>311.22196003847978</v>
      </c>
      <c r="AN280" s="4">
        <f t="shared" si="89"/>
        <v>311</v>
      </c>
      <c r="AO280" s="4">
        <f t="shared" si="106"/>
        <v>0.22196003847977863</v>
      </c>
    </row>
    <row r="281" spans="1:41" x14ac:dyDescent="0.25">
      <c r="A281">
        <v>16</v>
      </c>
      <c r="B281">
        <v>24</v>
      </c>
      <c r="C281">
        <v>0</v>
      </c>
      <c r="D281">
        <v>7</v>
      </c>
      <c r="E281">
        <v>0</v>
      </c>
      <c r="F281">
        <v>0</v>
      </c>
      <c r="H281">
        <v>327.14492580000001</v>
      </c>
      <c r="J281">
        <v>5986501</v>
      </c>
      <c r="K281">
        <v>6432175</v>
      </c>
      <c r="L281">
        <v>6152886</v>
      </c>
      <c r="O281">
        <v>9330429</v>
      </c>
      <c r="P281">
        <v>9567103</v>
      </c>
      <c r="Q281">
        <v>9030489</v>
      </c>
      <c r="S281">
        <f t="shared" si="90"/>
        <v>1.5</v>
      </c>
      <c r="T281">
        <f t="shared" si="91"/>
        <v>0.4375</v>
      </c>
      <c r="V281" s="4">
        <f t="shared" si="92"/>
        <v>327.14492577990001</v>
      </c>
      <c r="W281">
        <f t="shared" si="93"/>
        <v>5</v>
      </c>
      <c r="X281">
        <f t="shared" si="94"/>
        <v>0.3125</v>
      </c>
      <c r="Y281">
        <f t="shared" si="95"/>
        <v>0.20833333333333334</v>
      </c>
      <c r="Z281">
        <f t="shared" si="96"/>
        <v>0.7142857142857143</v>
      </c>
      <c r="AA281" t="str">
        <f t="shared" si="97"/>
        <v>O</v>
      </c>
      <c r="AD281">
        <f t="shared" si="98"/>
        <v>0.12</v>
      </c>
      <c r="AF281" t="str">
        <f t="shared" si="99"/>
        <v>----</v>
      </c>
      <c r="AG281" t="str">
        <f t="shared" si="100"/>
        <v>----</v>
      </c>
      <c r="AH281" t="str">
        <f t="shared" si="101"/>
        <v>----</v>
      </c>
      <c r="AI281" t="str">
        <f t="shared" si="102"/>
        <v>AlipatNoN</v>
      </c>
      <c r="AJ281" t="str">
        <f t="shared" si="103"/>
        <v>----</v>
      </c>
      <c r="AK281" t="str">
        <f t="shared" si="104"/>
        <v>----</v>
      </c>
      <c r="AM281" s="4">
        <f t="shared" si="105"/>
        <v>327.22057322696509</v>
      </c>
      <c r="AN281" s="4">
        <f t="shared" si="89"/>
        <v>327</v>
      </c>
      <c r="AO281" s="4">
        <f t="shared" si="106"/>
        <v>0.22057322696508663</v>
      </c>
    </row>
    <row r="282" spans="1:41" x14ac:dyDescent="0.25">
      <c r="A282">
        <v>16</v>
      </c>
      <c r="B282">
        <v>24</v>
      </c>
      <c r="C282">
        <v>0</v>
      </c>
      <c r="D282">
        <v>8</v>
      </c>
      <c r="E282">
        <v>0</v>
      </c>
      <c r="F282">
        <v>0</v>
      </c>
      <c r="H282">
        <v>343.13984040000003</v>
      </c>
      <c r="J282">
        <v>8278916</v>
      </c>
      <c r="K282">
        <v>8738650</v>
      </c>
      <c r="L282">
        <v>8673655</v>
      </c>
      <c r="O282">
        <v>11439796</v>
      </c>
      <c r="P282">
        <v>11822527</v>
      </c>
      <c r="Q282">
        <v>11464327</v>
      </c>
      <c r="S282">
        <f t="shared" si="90"/>
        <v>1.5</v>
      </c>
      <c r="T282">
        <f t="shared" si="91"/>
        <v>0.5</v>
      </c>
      <c r="V282" s="4">
        <f t="shared" si="92"/>
        <v>343.13984037990002</v>
      </c>
      <c r="W282">
        <f t="shared" si="93"/>
        <v>5</v>
      </c>
      <c r="X282">
        <f t="shared" si="94"/>
        <v>0.3125</v>
      </c>
      <c r="Y282">
        <f t="shared" si="95"/>
        <v>0.20833333333333334</v>
      </c>
      <c r="Z282">
        <f t="shared" si="96"/>
        <v>0.625</v>
      </c>
      <c r="AA282" t="str">
        <f t="shared" si="97"/>
        <v>O</v>
      </c>
      <c r="AD282">
        <f t="shared" si="98"/>
        <v>8.3333333333333329E-2</v>
      </c>
      <c r="AF282" t="str">
        <f t="shared" si="99"/>
        <v>----</v>
      </c>
      <c r="AG282" t="str">
        <f t="shared" si="100"/>
        <v>----</v>
      </c>
      <c r="AH282" t="str">
        <f t="shared" si="101"/>
        <v>----</v>
      </c>
      <c r="AI282" t="str">
        <f t="shared" si="102"/>
        <v>AlipatNoN</v>
      </c>
      <c r="AJ282" t="str">
        <f t="shared" si="103"/>
        <v>----</v>
      </c>
      <c r="AK282" t="str">
        <f t="shared" si="104"/>
        <v>----</v>
      </c>
      <c r="AM282" s="4">
        <f t="shared" si="105"/>
        <v>343.21918641545039</v>
      </c>
      <c r="AN282" s="4">
        <f t="shared" si="89"/>
        <v>343</v>
      </c>
      <c r="AO282" s="4">
        <f t="shared" si="106"/>
        <v>0.21918641545039463</v>
      </c>
    </row>
    <row r="283" spans="1:41" x14ac:dyDescent="0.25">
      <c r="A283">
        <v>16</v>
      </c>
      <c r="B283">
        <v>24</v>
      </c>
      <c r="C283">
        <v>0</v>
      </c>
      <c r="D283">
        <v>9</v>
      </c>
      <c r="E283">
        <v>0</v>
      </c>
      <c r="F283">
        <v>0</v>
      </c>
      <c r="H283">
        <v>359.13475499999998</v>
      </c>
      <c r="J283">
        <v>7073911</v>
      </c>
      <c r="K283">
        <v>7620589</v>
      </c>
      <c r="L283">
        <v>7469941</v>
      </c>
      <c r="O283">
        <v>7553338</v>
      </c>
      <c r="P283">
        <v>7598907</v>
      </c>
      <c r="Q283">
        <v>7739491</v>
      </c>
      <c r="S283">
        <f t="shared" si="90"/>
        <v>1.5</v>
      </c>
      <c r="T283">
        <f t="shared" si="91"/>
        <v>0.5625</v>
      </c>
      <c r="V283" s="4">
        <f t="shared" si="92"/>
        <v>359.13475497990004</v>
      </c>
      <c r="W283">
        <f t="shared" si="93"/>
        <v>5</v>
      </c>
      <c r="X283">
        <f t="shared" si="94"/>
        <v>0.3125</v>
      </c>
      <c r="Y283">
        <f t="shared" si="95"/>
        <v>0.20833333333333334</v>
      </c>
      <c r="Z283">
        <f t="shared" si="96"/>
        <v>0.55555555555555558</v>
      </c>
      <c r="AA283" t="str">
        <f t="shared" si="97"/>
        <v>O</v>
      </c>
      <c r="AD283">
        <f t="shared" si="98"/>
        <v>4.3478260869565216E-2</v>
      </c>
      <c r="AF283" t="str">
        <f t="shared" si="99"/>
        <v>----</v>
      </c>
      <c r="AG283" t="str">
        <f t="shared" si="100"/>
        <v>----</v>
      </c>
      <c r="AH283" t="str">
        <f t="shared" si="101"/>
        <v>----</v>
      </c>
      <c r="AI283" t="str">
        <f t="shared" si="102"/>
        <v>AlipatNoN</v>
      </c>
      <c r="AJ283" t="str">
        <f t="shared" si="103"/>
        <v>----</v>
      </c>
      <c r="AK283" t="str">
        <f t="shared" si="104"/>
        <v>----</v>
      </c>
      <c r="AM283" s="4">
        <f t="shared" si="105"/>
        <v>359.2177996039357</v>
      </c>
      <c r="AN283" s="4">
        <f t="shared" si="89"/>
        <v>359</v>
      </c>
      <c r="AO283" s="4">
        <f t="shared" si="106"/>
        <v>0.21779960393570263</v>
      </c>
    </row>
    <row r="284" spans="1:41" x14ac:dyDescent="0.25">
      <c r="A284">
        <v>16</v>
      </c>
      <c r="B284">
        <v>24</v>
      </c>
      <c r="C284">
        <v>0</v>
      </c>
      <c r="D284">
        <v>10</v>
      </c>
      <c r="E284">
        <v>0</v>
      </c>
      <c r="F284">
        <v>0</v>
      </c>
      <c r="H284">
        <v>375.1296696</v>
      </c>
      <c r="J284">
        <v>5736443</v>
      </c>
      <c r="K284">
        <v>4718901</v>
      </c>
      <c r="L284">
        <v>5590554</v>
      </c>
      <c r="O284">
        <v>5215235</v>
      </c>
      <c r="P284">
        <v>4289940</v>
      </c>
      <c r="Q284">
        <v>5507658</v>
      </c>
      <c r="S284">
        <f t="shared" si="90"/>
        <v>1.5</v>
      </c>
      <c r="T284">
        <f t="shared" si="91"/>
        <v>0.625</v>
      </c>
      <c r="V284" s="4">
        <f t="shared" si="92"/>
        <v>375.1296695799</v>
      </c>
      <c r="W284">
        <f t="shared" si="93"/>
        <v>5</v>
      </c>
      <c r="X284">
        <f t="shared" si="94"/>
        <v>0.3125</v>
      </c>
      <c r="Y284">
        <f t="shared" si="95"/>
        <v>0.20833333333333334</v>
      </c>
      <c r="Z284">
        <f t="shared" si="96"/>
        <v>0.5</v>
      </c>
      <c r="AA284" t="str">
        <f t="shared" si="97"/>
        <v>O</v>
      </c>
      <c r="AD284">
        <f t="shared" si="98"/>
        <v>0</v>
      </c>
      <c r="AF284" t="str">
        <f t="shared" si="99"/>
        <v>----</v>
      </c>
      <c r="AG284" t="str">
        <f t="shared" si="100"/>
        <v>----</v>
      </c>
      <c r="AH284" t="str">
        <f t="shared" si="101"/>
        <v>----</v>
      </c>
      <c r="AI284" t="str">
        <f t="shared" si="102"/>
        <v>----</v>
      </c>
      <c r="AJ284" t="str">
        <f t="shared" si="103"/>
        <v>SatFACarb</v>
      </c>
      <c r="AK284" t="str">
        <f t="shared" si="104"/>
        <v>----</v>
      </c>
      <c r="AM284" s="4">
        <f t="shared" si="105"/>
        <v>375.21641279242095</v>
      </c>
      <c r="AN284" s="4">
        <f t="shared" si="89"/>
        <v>375</v>
      </c>
      <c r="AO284" s="4">
        <f t="shared" si="106"/>
        <v>0.21641279242095379</v>
      </c>
    </row>
    <row r="285" spans="1:41" x14ac:dyDescent="0.25">
      <c r="A285">
        <v>16</v>
      </c>
      <c r="B285">
        <v>24</v>
      </c>
      <c r="C285">
        <v>0</v>
      </c>
      <c r="D285">
        <v>11</v>
      </c>
      <c r="E285">
        <v>0</v>
      </c>
      <c r="F285">
        <v>0</v>
      </c>
      <c r="H285">
        <v>391.12458420000002</v>
      </c>
      <c r="J285">
        <v>2418234</v>
      </c>
      <c r="K285">
        <v>2255848</v>
      </c>
      <c r="L285">
        <v>2359706</v>
      </c>
      <c r="O285" t="s">
        <v>14</v>
      </c>
      <c r="P285" t="s">
        <v>14</v>
      </c>
      <c r="Q285" t="s">
        <v>14</v>
      </c>
      <c r="S285">
        <f t="shared" si="90"/>
        <v>1.5</v>
      </c>
      <c r="T285">
        <f t="shared" si="91"/>
        <v>0.6875</v>
      </c>
      <c r="V285" s="4">
        <f t="shared" si="92"/>
        <v>391.12458417990001</v>
      </c>
      <c r="W285">
        <f t="shared" si="93"/>
        <v>5</v>
      </c>
      <c r="X285">
        <f t="shared" si="94"/>
        <v>0.3125</v>
      </c>
      <c r="Y285">
        <f t="shared" si="95"/>
        <v>0.20833333333333334</v>
      </c>
      <c r="Z285">
        <f t="shared" si="96"/>
        <v>0.45454545454545453</v>
      </c>
      <c r="AA285" t="str">
        <f t="shared" si="97"/>
        <v>O</v>
      </c>
      <c r="AD285">
        <f t="shared" si="98"/>
        <v>-4.7619047619047616E-2</v>
      </c>
      <c r="AF285" t="str">
        <f t="shared" si="99"/>
        <v>----</v>
      </c>
      <c r="AG285" t="str">
        <f t="shared" si="100"/>
        <v>----</v>
      </c>
      <c r="AH285" t="str">
        <f t="shared" si="101"/>
        <v>----</v>
      </c>
      <c r="AI285" t="str">
        <f t="shared" si="102"/>
        <v>----</v>
      </c>
      <c r="AJ285" t="str">
        <f t="shared" si="103"/>
        <v>SatFACarb</v>
      </c>
      <c r="AK285" t="str">
        <f t="shared" si="104"/>
        <v>----</v>
      </c>
      <c r="AM285" s="4">
        <f t="shared" si="105"/>
        <v>391.21502598090626</v>
      </c>
      <c r="AN285" s="4">
        <f t="shared" si="89"/>
        <v>391</v>
      </c>
      <c r="AO285" s="4">
        <f t="shared" si="106"/>
        <v>0.21502598090626179</v>
      </c>
    </row>
    <row r="286" spans="1:41" x14ac:dyDescent="0.25">
      <c r="A286">
        <v>16</v>
      </c>
      <c r="B286">
        <v>24</v>
      </c>
      <c r="C286">
        <v>0</v>
      </c>
      <c r="D286">
        <v>12</v>
      </c>
      <c r="E286">
        <v>0</v>
      </c>
      <c r="F286">
        <v>0</v>
      </c>
      <c r="H286">
        <v>407.11949879999997</v>
      </c>
      <c r="J286">
        <v>2143331</v>
      </c>
      <c r="K286">
        <v>2435264</v>
      </c>
      <c r="L286">
        <v>2224686</v>
      </c>
      <c r="O286" t="s">
        <v>14</v>
      </c>
      <c r="P286" t="s">
        <v>14</v>
      </c>
      <c r="Q286" t="s">
        <v>14</v>
      </c>
      <c r="S286">
        <f t="shared" si="90"/>
        <v>1.5</v>
      </c>
      <c r="T286">
        <f t="shared" si="91"/>
        <v>0.75</v>
      </c>
      <c r="V286" s="4">
        <f t="shared" si="92"/>
        <v>407.11949877989997</v>
      </c>
      <c r="W286">
        <f t="shared" si="93"/>
        <v>5</v>
      </c>
      <c r="X286">
        <f t="shared" si="94"/>
        <v>0.3125</v>
      </c>
      <c r="Y286">
        <f t="shared" si="95"/>
        <v>0.20833333333333334</v>
      </c>
      <c r="Z286">
        <f t="shared" si="96"/>
        <v>0.41666666666666669</v>
      </c>
      <c r="AA286" t="str">
        <f t="shared" si="97"/>
        <v>O</v>
      </c>
      <c r="AD286">
        <f t="shared" si="98"/>
        <v>-0.1</v>
      </c>
      <c r="AF286" t="str">
        <f t="shared" si="99"/>
        <v>----</v>
      </c>
      <c r="AG286" t="str">
        <f t="shared" si="100"/>
        <v>----</v>
      </c>
      <c r="AH286" t="str">
        <f t="shared" si="101"/>
        <v>----</v>
      </c>
      <c r="AI286" t="str">
        <f t="shared" si="102"/>
        <v>----</v>
      </c>
      <c r="AJ286" t="str">
        <f t="shared" si="103"/>
        <v>SatFACarb</v>
      </c>
      <c r="AK286" t="str">
        <f t="shared" si="104"/>
        <v>----</v>
      </c>
      <c r="AM286" s="4">
        <f t="shared" si="105"/>
        <v>407.21363916939151</v>
      </c>
      <c r="AN286" s="4">
        <f t="shared" si="89"/>
        <v>407</v>
      </c>
      <c r="AO286" s="4">
        <f t="shared" si="106"/>
        <v>0.21363916939151295</v>
      </c>
    </row>
    <row r="287" spans="1:41" x14ac:dyDescent="0.25">
      <c r="A287">
        <v>16</v>
      </c>
      <c r="B287">
        <v>24</v>
      </c>
      <c r="C287">
        <v>0</v>
      </c>
      <c r="D287">
        <v>13</v>
      </c>
      <c r="E287">
        <v>0</v>
      </c>
      <c r="F287">
        <v>0</v>
      </c>
      <c r="H287">
        <v>423.11441339999999</v>
      </c>
      <c r="J287">
        <v>3262255</v>
      </c>
      <c r="K287">
        <v>2957949</v>
      </c>
      <c r="L287">
        <v>3726954</v>
      </c>
      <c r="O287">
        <v>2972853</v>
      </c>
      <c r="P287">
        <v>2607210</v>
      </c>
      <c r="Q287">
        <v>2758095</v>
      </c>
      <c r="S287">
        <f t="shared" si="90"/>
        <v>1.5</v>
      </c>
      <c r="T287">
        <f t="shared" si="91"/>
        <v>0.8125</v>
      </c>
      <c r="V287" s="4">
        <f t="shared" si="92"/>
        <v>423.11441337989999</v>
      </c>
      <c r="W287">
        <f t="shared" si="93"/>
        <v>5</v>
      </c>
      <c r="X287">
        <f t="shared" si="94"/>
        <v>0.3125</v>
      </c>
      <c r="Y287">
        <f t="shared" si="95"/>
        <v>0.20833333333333334</v>
      </c>
      <c r="Z287">
        <f t="shared" si="96"/>
        <v>0.38461538461538464</v>
      </c>
      <c r="AA287" t="str">
        <f t="shared" si="97"/>
        <v>O</v>
      </c>
      <c r="AD287">
        <f t="shared" si="98"/>
        <v>-0.15789473684210525</v>
      </c>
      <c r="AF287" t="str">
        <f t="shared" si="99"/>
        <v>----</v>
      </c>
      <c r="AG287" t="str">
        <f t="shared" si="100"/>
        <v>----</v>
      </c>
      <c r="AH287" t="str">
        <f t="shared" si="101"/>
        <v>----</v>
      </c>
      <c r="AI287" t="str">
        <f t="shared" si="102"/>
        <v>----</v>
      </c>
      <c r="AJ287" t="str">
        <f t="shared" si="103"/>
        <v>SatFACarb</v>
      </c>
      <c r="AK287" t="str">
        <f t="shared" si="104"/>
        <v>----</v>
      </c>
      <c r="AM287" s="4">
        <f t="shared" si="105"/>
        <v>423.21225235787682</v>
      </c>
      <c r="AN287" s="4">
        <f t="shared" si="89"/>
        <v>423</v>
      </c>
      <c r="AO287" s="4">
        <f t="shared" si="106"/>
        <v>0.21225235787682095</v>
      </c>
    </row>
    <row r="288" spans="1:41" x14ac:dyDescent="0.25">
      <c r="A288">
        <v>16</v>
      </c>
      <c r="B288">
        <v>24</v>
      </c>
      <c r="C288">
        <v>0</v>
      </c>
      <c r="D288">
        <v>14</v>
      </c>
      <c r="E288">
        <v>0</v>
      </c>
      <c r="F288">
        <v>0</v>
      </c>
      <c r="H288">
        <v>439.109328</v>
      </c>
      <c r="J288">
        <v>2369620</v>
      </c>
      <c r="K288">
        <v>2330593</v>
      </c>
      <c r="L288">
        <v>2369928</v>
      </c>
      <c r="O288">
        <v>1651123</v>
      </c>
      <c r="P288">
        <v>2105280</v>
      </c>
      <c r="Q288">
        <v>1845690</v>
      </c>
      <c r="S288">
        <f t="shared" si="90"/>
        <v>1.5</v>
      </c>
      <c r="T288">
        <f t="shared" si="91"/>
        <v>0.875</v>
      </c>
      <c r="V288" s="4">
        <f t="shared" si="92"/>
        <v>439.1093279799</v>
      </c>
      <c r="W288">
        <f t="shared" si="93"/>
        <v>5</v>
      </c>
      <c r="X288">
        <f t="shared" si="94"/>
        <v>0.3125</v>
      </c>
      <c r="Y288">
        <f t="shared" si="95"/>
        <v>0.20833333333333334</v>
      </c>
      <c r="Z288">
        <f t="shared" si="96"/>
        <v>0.35714285714285715</v>
      </c>
      <c r="AA288" t="str">
        <f t="shared" si="97"/>
        <v>O</v>
      </c>
      <c r="AD288">
        <f t="shared" si="98"/>
        <v>-0.22222222222222221</v>
      </c>
      <c r="AF288" t="str">
        <f t="shared" si="99"/>
        <v>----</v>
      </c>
      <c r="AG288" t="str">
        <f t="shared" si="100"/>
        <v>----</v>
      </c>
      <c r="AH288" t="str">
        <f t="shared" si="101"/>
        <v>----</v>
      </c>
      <c r="AI288" t="str">
        <f t="shared" si="102"/>
        <v>----</v>
      </c>
      <c r="AJ288" t="str">
        <f t="shared" si="103"/>
        <v>SatFACarb</v>
      </c>
      <c r="AK288" t="str">
        <f t="shared" si="104"/>
        <v>----</v>
      </c>
      <c r="AM288" s="4">
        <f t="shared" si="105"/>
        <v>439.21086554636219</v>
      </c>
      <c r="AN288" s="4">
        <f t="shared" si="89"/>
        <v>439</v>
      </c>
      <c r="AO288" s="4">
        <f t="shared" si="106"/>
        <v>0.2108655463621858</v>
      </c>
    </row>
    <row r="289" spans="1:41" x14ac:dyDescent="0.25">
      <c r="A289">
        <v>16</v>
      </c>
      <c r="B289">
        <v>24</v>
      </c>
      <c r="C289">
        <v>4</v>
      </c>
      <c r="D289">
        <v>7</v>
      </c>
      <c r="E289">
        <v>0</v>
      </c>
      <c r="F289">
        <v>0</v>
      </c>
      <c r="H289">
        <v>383.1572218</v>
      </c>
      <c r="J289" t="s">
        <v>14</v>
      </c>
      <c r="K289" t="s">
        <v>14</v>
      </c>
      <c r="L289" t="s">
        <v>14</v>
      </c>
      <c r="O289">
        <v>2050667</v>
      </c>
      <c r="P289">
        <v>2763773</v>
      </c>
      <c r="Q289">
        <v>1725984</v>
      </c>
      <c r="S289">
        <f t="shared" si="90"/>
        <v>1.5</v>
      </c>
      <c r="T289">
        <f t="shared" si="91"/>
        <v>0.4375</v>
      </c>
      <c r="V289" s="4">
        <f t="shared" si="92"/>
        <v>383.1572217799</v>
      </c>
      <c r="W289">
        <f t="shared" si="93"/>
        <v>7</v>
      </c>
      <c r="X289">
        <f t="shared" si="94"/>
        <v>0.4375</v>
      </c>
      <c r="Y289">
        <f t="shared" si="95"/>
        <v>0.29166666666666669</v>
      </c>
      <c r="Z289">
        <f t="shared" si="96"/>
        <v>1</v>
      </c>
      <c r="AA289" t="str">
        <f t="shared" si="97"/>
        <v>CRAM</v>
      </c>
      <c r="AD289">
        <f t="shared" si="98"/>
        <v>0.17647058823529413</v>
      </c>
      <c r="AF289" t="str">
        <f t="shared" si="99"/>
        <v>----</v>
      </c>
      <c r="AG289" t="str">
        <f t="shared" si="100"/>
        <v>----</v>
      </c>
      <c r="AH289" t="str">
        <f t="shared" si="101"/>
        <v>----</v>
      </c>
      <c r="AI289" t="str">
        <f t="shared" si="102"/>
        <v>----</v>
      </c>
      <c r="AJ289" t="str">
        <f t="shared" si="103"/>
        <v>----</v>
      </c>
      <c r="AK289" t="str">
        <f t="shared" si="104"/>
        <v>Alipat+N</v>
      </c>
      <c r="AM289" s="4">
        <f t="shared" si="105"/>
        <v>383.24582124566609</v>
      </c>
      <c r="AN289" s="4">
        <f t="shared" si="89"/>
        <v>383</v>
      </c>
      <c r="AO289" s="4">
        <f t="shared" si="106"/>
        <v>0.24582124566609309</v>
      </c>
    </row>
    <row r="290" spans="1:41" x14ac:dyDescent="0.25">
      <c r="A290">
        <v>16</v>
      </c>
      <c r="B290">
        <v>24</v>
      </c>
      <c r="C290">
        <v>4</v>
      </c>
      <c r="D290">
        <v>8</v>
      </c>
      <c r="E290">
        <v>0</v>
      </c>
      <c r="F290">
        <v>0</v>
      </c>
      <c r="H290">
        <v>399.15213640000002</v>
      </c>
      <c r="J290">
        <v>2354001</v>
      </c>
      <c r="K290">
        <v>2316615</v>
      </c>
      <c r="L290">
        <v>2230017</v>
      </c>
      <c r="O290">
        <v>3033829</v>
      </c>
      <c r="P290">
        <v>2450669</v>
      </c>
      <c r="Q290">
        <v>2598176</v>
      </c>
      <c r="S290">
        <f t="shared" si="90"/>
        <v>1.5</v>
      </c>
      <c r="T290">
        <f t="shared" si="91"/>
        <v>0.5</v>
      </c>
      <c r="V290" s="4">
        <f t="shared" si="92"/>
        <v>399.15213637990001</v>
      </c>
      <c r="W290">
        <f t="shared" si="93"/>
        <v>7</v>
      </c>
      <c r="X290">
        <f t="shared" si="94"/>
        <v>0.4375</v>
      </c>
      <c r="Y290">
        <f t="shared" si="95"/>
        <v>0.29166666666666669</v>
      </c>
      <c r="Z290">
        <f t="shared" si="96"/>
        <v>0.875</v>
      </c>
      <c r="AA290" t="str">
        <f t="shared" si="97"/>
        <v>CRAM</v>
      </c>
      <c r="AD290">
        <f t="shared" si="98"/>
        <v>0.125</v>
      </c>
      <c r="AF290" t="str">
        <f t="shared" si="99"/>
        <v>----</v>
      </c>
      <c r="AG290" t="str">
        <f t="shared" si="100"/>
        <v>----</v>
      </c>
      <c r="AH290" t="str">
        <f t="shared" si="101"/>
        <v>----</v>
      </c>
      <c r="AI290" t="str">
        <f t="shared" si="102"/>
        <v>----</v>
      </c>
      <c r="AJ290" t="str">
        <f t="shared" si="103"/>
        <v>----</v>
      </c>
      <c r="AK290" t="str">
        <f t="shared" si="104"/>
        <v>Alipat+N</v>
      </c>
      <c r="AM290" s="4">
        <f t="shared" si="105"/>
        <v>399.2444344341514</v>
      </c>
      <c r="AN290" s="4">
        <f t="shared" si="89"/>
        <v>399</v>
      </c>
      <c r="AO290" s="4">
        <f t="shared" si="106"/>
        <v>0.24443443415140109</v>
      </c>
    </row>
    <row r="291" spans="1:41" x14ac:dyDescent="0.25">
      <c r="A291">
        <v>16</v>
      </c>
      <c r="B291">
        <v>25</v>
      </c>
      <c r="C291">
        <v>2</v>
      </c>
      <c r="D291">
        <v>11</v>
      </c>
      <c r="E291">
        <v>0</v>
      </c>
      <c r="F291">
        <v>1</v>
      </c>
      <c r="H291">
        <v>451.1123187</v>
      </c>
      <c r="J291">
        <v>5039652</v>
      </c>
      <c r="K291">
        <v>5256449</v>
      </c>
      <c r="L291">
        <v>4578503</v>
      </c>
      <c r="O291">
        <v>10761492</v>
      </c>
      <c r="P291">
        <v>10344191</v>
      </c>
      <c r="Q291">
        <v>8553210</v>
      </c>
      <c r="S291">
        <f t="shared" si="90"/>
        <v>1.5625</v>
      </c>
      <c r="T291">
        <f t="shared" si="91"/>
        <v>0.6875</v>
      </c>
      <c r="V291" s="4">
        <f t="shared" si="92"/>
        <v>451.11231867990006</v>
      </c>
      <c r="W291">
        <f t="shared" si="93"/>
        <v>6</v>
      </c>
      <c r="X291">
        <f t="shared" si="94"/>
        <v>0.375</v>
      </c>
      <c r="Y291">
        <f t="shared" si="95"/>
        <v>0.24</v>
      </c>
      <c r="Z291">
        <f t="shared" si="96"/>
        <v>0.54545454545454541</v>
      </c>
      <c r="AA291" t="str">
        <f t="shared" si="97"/>
        <v>O</v>
      </c>
      <c r="AD291">
        <f t="shared" si="98"/>
        <v>-0.13333333333333333</v>
      </c>
      <c r="AF291" t="str">
        <f t="shared" si="99"/>
        <v>----</v>
      </c>
      <c r="AG291" t="str">
        <f t="shared" si="100"/>
        <v>----</v>
      </c>
      <c r="AH291" t="str">
        <f t="shared" si="101"/>
        <v>----</v>
      </c>
      <c r="AI291" t="str">
        <f t="shared" si="102"/>
        <v>----</v>
      </c>
      <c r="AJ291" t="str">
        <f t="shared" si="103"/>
        <v>SatFACarb</v>
      </c>
      <c r="AK291" t="str">
        <f t="shared" si="104"/>
        <v>----</v>
      </c>
      <c r="AM291" s="4">
        <f t="shared" si="105"/>
        <v>451.21663176122445</v>
      </c>
      <c r="AN291" s="4">
        <f t="shared" si="89"/>
        <v>451</v>
      </c>
      <c r="AO291" s="4">
        <f t="shared" si="106"/>
        <v>0.21663176122444838</v>
      </c>
    </row>
    <row r="292" spans="1:41" x14ac:dyDescent="0.25">
      <c r="A292">
        <v>16</v>
      </c>
      <c r="B292">
        <v>25</v>
      </c>
      <c r="C292">
        <v>3</v>
      </c>
      <c r="D292">
        <v>5</v>
      </c>
      <c r="E292">
        <v>0</v>
      </c>
      <c r="F292">
        <v>0</v>
      </c>
      <c r="H292">
        <v>338.17214360000003</v>
      </c>
      <c r="J292">
        <v>3101770</v>
      </c>
      <c r="K292">
        <v>2934473</v>
      </c>
      <c r="L292">
        <v>3033221</v>
      </c>
      <c r="O292">
        <v>5342590</v>
      </c>
      <c r="P292">
        <v>5981431</v>
      </c>
      <c r="Q292">
        <v>5064063</v>
      </c>
      <c r="S292">
        <f t="shared" si="90"/>
        <v>1.5625</v>
      </c>
      <c r="T292">
        <f t="shared" si="91"/>
        <v>0.3125</v>
      </c>
      <c r="V292" s="4">
        <f t="shared" si="92"/>
        <v>338.17214357990002</v>
      </c>
      <c r="W292">
        <f t="shared" si="93"/>
        <v>6</v>
      </c>
      <c r="X292">
        <f t="shared" si="94"/>
        <v>0.375</v>
      </c>
      <c r="Y292">
        <f t="shared" si="95"/>
        <v>0.24</v>
      </c>
      <c r="Z292">
        <f t="shared" si="96"/>
        <v>1.2</v>
      </c>
      <c r="AA292" t="str">
        <f t="shared" si="97"/>
        <v>CRAM</v>
      </c>
      <c r="AD292">
        <f t="shared" si="98"/>
        <v>0.19047619047619047</v>
      </c>
      <c r="AF292" t="str">
        <f t="shared" si="99"/>
        <v>----</v>
      </c>
      <c r="AG292" t="str">
        <f t="shared" si="100"/>
        <v>----</v>
      </c>
      <c r="AH292" t="str">
        <f t="shared" si="101"/>
        <v>----</v>
      </c>
      <c r="AI292" t="str">
        <f t="shared" si="102"/>
        <v>----</v>
      </c>
      <c r="AJ292" t="str">
        <f t="shared" si="103"/>
        <v>----</v>
      </c>
      <c r="AK292" t="str">
        <f t="shared" si="104"/>
        <v>Alipat+N</v>
      </c>
      <c r="AM292" s="4">
        <f t="shared" si="105"/>
        <v>338.25034090871185</v>
      </c>
      <c r="AN292" s="4">
        <f t="shared" si="89"/>
        <v>338</v>
      </c>
      <c r="AO292" s="4">
        <f t="shared" si="106"/>
        <v>0.25034090871184844</v>
      </c>
    </row>
    <row r="293" spans="1:41" x14ac:dyDescent="0.25">
      <c r="A293">
        <v>16</v>
      </c>
      <c r="B293">
        <v>25</v>
      </c>
      <c r="C293">
        <v>3</v>
      </c>
      <c r="D293">
        <v>6</v>
      </c>
      <c r="E293">
        <v>0</v>
      </c>
      <c r="F293">
        <v>0</v>
      </c>
      <c r="H293">
        <v>354.16705819999999</v>
      </c>
      <c r="J293">
        <v>2325866</v>
      </c>
      <c r="K293">
        <v>2330253</v>
      </c>
      <c r="L293">
        <v>2334623</v>
      </c>
      <c r="O293">
        <v>4305736</v>
      </c>
      <c r="P293">
        <v>4386187</v>
      </c>
      <c r="Q293">
        <v>3586729</v>
      </c>
      <c r="S293">
        <f t="shared" si="90"/>
        <v>1.5625</v>
      </c>
      <c r="T293">
        <f t="shared" si="91"/>
        <v>0.375</v>
      </c>
      <c r="V293" s="4">
        <f t="shared" si="92"/>
        <v>354.16705817989998</v>
      </c>
      <c r="W293">
        <f t="shared" si="93"/>
        <v>6</v>
      </c>
      <c r="X293">
        <f t="shared" si="94"/>
        <v>0.375</v>
      </c>
      <c r="Y293">
        <f t="shared" si="95"/>
        <v>0.24</v>
      </c>
      <c r="Z293">
        <f t="shared" si="96"/>
        <v>1</v>
      </c>
      <c r="AA293" t="str">
        <f t="shared" si="97"/>
        <v>CRAM</v>
      </c>
      <c r="AD293">
        <f t="shared" si="98"/>
        <v>0.15</v>
      </c>
      <c r="AF293" t="str">
        <f t="shared" si="99"/>
        <v>----</v>
      </c>
      <c r="AG293" t="str">
        <f t="shared" si="100"/>
        <v>----</v>
      </c>
      <c r="AH293" t="str">
        <f t="shared" si="101"/>
        <v>----</v>
      </c>
      <c r="AI293" t="str">
        <f t="shared" si="102"/>
        <v>----</v>
      </c>
      <c r="AJ293" t="str">
        <f t="shared" si="103"/>
        <v>----</v>
      </c>
      <c r="AK293" t="str">
        <f t="shared" si="104"/>
        <v>Alipat+N</v>
      </c>
      <c r="AM293" s="4">
        <f t="shared" si="105"/>
        <v>354.24895409719716</v>
      </c>
      <c r="AN293" s="4">
        <f t="shared" si="89"/>
        <v>354</v>
      </c>
      <c r="AO293" s="4">
        <f t="shared" si="106"/>
        <v>0.24895409719715644</v>
      </c>
    </row>
    <row r="294" spans="1:41" x14ac:dyDescent="0.25">
      <c r="A294">
        <v>16</v>
      </c>
      <c r="B294">
        <v>25</v>
      </c>
      <c r="C294">
        <v>3</v>
      </c>
      <c r="D294">
        <v>7</v>
      </c>
      <c r="E294">
        <v>0</v>
      </c>
      <c r="F294">
        <v>0</v>
      </c>
      <c r="H294">
        <v>370.1619728</v>
      </c>
      <c r="J294">
        <v>5164225</v>
      </c>
      <c r="K294">
        <v>5389303</v>
      </c>
      <c r="L294">
        <v>4597880</v>
      </c>
      <c r="O294">
        <v>7880285</v>
      </c>
      <c r="P294">
        <v>8287232</v>
      </c>
      <c r="Q294">
        <v>7140594</v>
      </c>
      <c r="S294">
        <f t="shared" si="90"/>
        <v>1.5625</v>
      </c>
      <c r="T294">
        <f t="shared" si="91"/>
        <v>0.4375</v>
      </c>
      <c r="V294" s="4">
        <f t="shared" si="92"/>
        <v>370.1619727799</v>
      </c>
      <c r="W294">
        <f t="shared" si="93"/>
        <v>6</v>
      </c>
      <c r="X294">
        <f t="shared" si="94"/>
        <v>0.375</v>
      </c>
      <c r="Y294">
        <f t="shared" si="95"/>
        <v>0.24</v>
      </c>
      <c r="Z294">
        <f t="shared" si="96"/>
        <v>0.8571428571428571</v>
      </c>
      <c r="AA294" t="str">
        <f t="shared" si="97"/>
        <v>CRAM</v>
      </c>
      <c r="AD294">
        <f t="shared" si="98"/>
        <v>0.10526315789473684</v>
      </c>
      <c r="AF294" t="str">
        <f t="shared" si="99"/>
        <v>----</v>
      </c>
      <c r="AG294" t="str">
        <f t="shared" si="100"/>
        <v>----</v>
      </c>
      <c r="AH294" t="str">
        <f t="shared" si="101"/>
        <v>----</v>
      </c>
      <c r="AI294" t="str">
        <f t="shared" si="102"/>
        <v>----</v>
      </c>
      <c r="AJ294" t="str">
        <f t="shared" si="103"/>
        <v>----</v>
      </c>
      <c r="AK294" t="str">
        <f t="shared" si="104"/>
        <v>Alipat+N</v>
      </c>
      <c r="AM294" s="4">
        <f t="shared" si="105"/>
        <v>370.24756728568246</v>
      </c>
      <c r="AN294" s="4">
        <f t="shared" si="89"/>
        <v>370</v>
      </c>
      <c r="AO294" s="4">
        <f t="shared" si="106"/>
        <v>0.24756728568246444</v>
      </c>
    </row>
    <row r="295" spans="1:41" x14ac:dyDescent="0.25">
      <c r="A295">
        <v>16</v>
      </c>
      <c r="B295">
        <v>25</v>
      </c>
      <c r="C295">
        <v>3</v>
      </c>
      <c r="D295">
        <v>8</v>
      </c>
      <c r="E295">
        <v>0</v>
      </c>
      <c r="F295">
        <v>0</v>
      </c>
      <c r="H295">
        <v>386.15688740000002</v>
      </c>
      <c r="J295">
        <v>3316388</v>
      </c>
      <c r="K295">
        <v>3460049</v>
      </c>
      <c r="L295">
        <v>2862939</v>
      </c>
      <c r="O295">
        <v>3964736</v>
      </c>
      <c r="P295">
        <v>3564253</v>
      </c>
      <c r="Q295">
        <v>3479737</v>
      </c>
      <c r="S295">
        <f t="shared" si="90"/>
        <v>1.5625</v>
      </c>
      <c r="T295">
        <f t="shared" si="91"/>
        <v>0.5</v>
      </c>
      <c r="V295" s="4">
        <f t="shared" si="92"/>
        <v>386.15688737990001</v>
      </c>
      <c r="W295">
        <f t="shared" si="93"/>
        <v>6</v>
      </c>
      <c r="X295">
        <f t="shared" si="94"/>
        <v>0.375</v>
      </c>
      <c r="Y295">
        <f t="shared" si="95"/>
        <v>0.24</v>
      </c>
      <c r="Z295">
        <f t="shared" si="96"/>
        <v>0.75</v>
      </c>
      <c r="AA295" t="str">
        <f t="shared" si="97"/>
        <v>O</v>
      </c>
      <c r="AD295">
        <f t="shared" si="98"/>
        <v>5.5555555555555552E-2</v>
      </c>
      <c r="AF295" t="str">
        <f t="shared" si="99"/>
        <v>----</v>
      </c>
      <c r="AG295" t="str">
        <f t="shared" si="100"/>
        <v>----</v>
      </c>
      <c r="AH295" t="str">
        <f t="shared" si="101"/>
        <v>----</v>
      </c>
      <c r="AI295" t="str">
        <f t="shared" si="102"/>
        <v>----</v>
      </c>
      <c r="AJ295" t="str">
        <f t="shared" si="103"/>
        <v>----</v>
      </c>
      <c r="AK295" t="str">
        <f t="shared" si="104"/>
        <v>Alipat+N</v>
      </c>
      <c r="AM295" s="4">
        <f t="shared" si="105"/>
        <v>386.24618047416777</v>
      </c>
      <c r="AN295" s="4">
        <f t="shared" si="89"/>
        <v>386</v>
      </c>
      <c r="AO295" s="4">
        <f t="shared" si="106"/>
        <v>0.24618047416777245</v>
      </c>
    </row>
    <row r="296" spans="1:41" x14ac:dyDescent="0.25">
      <c r="A296">
        <v>16</v>
      </c>
      <c r="B296">
        <v>25</v>
      </c>
      <c r="C296">
        <v>3</v>
      </c>
      <c r="D296">
        <v>9</v>
      </c>
      <c r="E296">
        <v>0</v>
      </c>
      <c r="F296">
        <v>0</v>
      </c>
      <c r="H296">
        <v>402.15180199999998</v>
      </c>
      <c r="J296">
        <v>2705723</v>
      </c>
      <c r="K296">
        <v>2826450</v>
      </c>
      <c r="L296">
        <v>2463866</v>
      </c>
      <c r="O296">
        <v>1914465</v>
      </c>
      <c r="P296">
        <v>1815696</v>
      </c>
      <c r="Q296">
        <v>1704261</v>
      </c>
      <c r="S296">
        <f t="shared" si="90"/>
        <v>1.5625</v>
      </c>
      <c r="T296">
        <f t="shared" si="91"/>
        <v>0.5625</v>
      </c>
      <c r="V296" s="4">
        <f t="shared" si="92"/>
        <v>402.15180197989997</v>
      </c>
      <c r="W296">
        <f t="shared" si="93"/>
        <v>6</v>
      </c>
      <c r="X296">
        <f t="shared" si="94"/>
        <v>0.375</v>
      </c>
      <c r="Y296">
        <f t="shared" si="95"/>
        <v>0.24</v>
      </c>
      <c r="Z296">
        <f t="shared" si="96"/>
        <v>0.66666666666666663</v>
      </c>
      <c r="AA296" t="str">
        <f t="shared" si="97"/>
        <v>O</v>
      </c>
      <c r="AD296">
        <f t="shared" si="98"/>
        <v>0</v>
      </c>
      <c r="AF296" t="str">
        <f t="shared" si="99"/>
        <v>----</v>
      </c>
      <c r="AG296" t="str">
        <f t="shared" si="100"/>
        <v>----</v>
      </c>
      <c r="AH296" t="str">
        <f t="shared" si="101"/>
        <v>----</v>
      </c>
      <c r="AI296" t="str">
        <f t="shared" si="102"/>
        <v>----</v>
      </c>
      <c r="AJ296" t="str">
        <f t="shared" si="103"/>
        <v>----</v>
      </c>
      <c r="AK296" t="str">
        <f t="shared" si="104"/>
        <v>Alipat+N</v>
      </c>
      <c r="AM296" s="4">
        <f t="shared" si="105"/>
        <v>402.24479366265302</v>
      </c>
      <c r="AN296" s="4">
        <f t="shared" si="89"/>
        <v>402</v>
      </c>
      <c r="AO296" s="4">
        <f t="shared" si="106"/>
        <v>0.2447936626530236</v>
      </c>
    </row>
    <row r="297" spans="1:41" x14ac:dyDescent="0.25">
      <c r="A297">
        <v>16</v>
      </c>
      <c r="B297">
        <v>26</v>
      </c>
      <c r="C297">
        <v>0</v>
      </c>
      <c r="D297">
        <v>3</v>
      </c>
      <c r="E297">
        <v>1</v>
      </c>
      <c r="F297">
        <v>0</v>
      </c>
      <c r="H297">
        <v>297.15298810000002</v>
      </c>
      <c r="J297" t="s">
        <v>14</v>
      </c>
      <c r="K297" t="s">
        <v>14</v>
      </c>
      <c r="L297" t="s">
        <v>14</v>
      </c>
      <c r="O297">
        <v>3138526</v>
      </c>
      <c r="P297">
        <v>2857805</v>
      </c>
      <c r="Q297">
        <v>2844831</v>
      </c>
      <c r="S297">
        <f t="shared" si="90"/>
        <v>1.625</v>
      </c>
      <c r="T297">
        <f t="shared" si="91"/>
        <v>0.1875</v>
      </c>
      <c r="V297" s="4">
        <f t="shared" si="92"/>
        <v>297.15298807990001</v>
      </c>
      <c r="W297">
        <f t="shared" si="93"/>
        <v>4</v>
      </c>
      <c r="X297">
        <f t="shared" si="94"/>
        <v>0.25</v>
      </c>
      <c r="Y297">
        <f t="shared" si="95"/>
        <v>0.15384615384615385</v>
      </c>
      <c r="Z297">
        <f t="shared" si="96"/>
        <v>1.3333333333333333</v>
      </c>
      <c r="AA297" t="str">
        <f t="shared" si="97"/>
        <v>O</v>
      </c>
      <c r="AD297">
        <f t="shared" si="98"/>
        <v>0.1111111111111111</v>
      </c>
      <c r="AF297" t="str">
        <f t="shared" si="99"/>
        <v>----</v>
      </c>
      <c r="AG297" t="str">
        <f t="shared" si="100"/>
        <v>----</v>
      </c>
      <c r="AH297" t="str">
        <f t="shared" si="101"/>
        <v>----</v>
      </c>
      <c r="AI297" t="str">
        <f t="shared" si="102"/>
        <v>AlipatNoN</v>
      </c>
      <c r="AJ297" t="str">
        <f t="shared" si="103"/>
        <v>----</v>
      </c>
      <c r="AK297" t="str">
        <f t="shared" si="104"/>
        <v>----</v>
      </c>
      <c r="AM297" s="4">
        <f t="shared" si="105"/>
        <v>297.22170033298602</v>
      </c>
      <c r="AN297" s="4">
        <f t="shared" si="89"/>
        <v>297</v>
      </c>
      <c r="AO297" s="4">
        <f t="shared" si="106"/>
        <v>0.22170033298601766</v>
      </c>
    </row>
    <row r="298" spans="1:41" x14ac:dyDescent="0.25">
      <c r="A298">
        <v>16</v>
      </c>
      <c r="B298">
        <v>26</v>
      </c>
      <c r="C298">
        <v>0</v>
      </c>
      <c r="D298">
        <v>6</v>
      </c>
      <c r="E298">
        <v>0</v>
      </c>
      <c r="F298">
        <v>0</v>
      </c>
      <c r="H298">
        <v>313.16566119999999</v>
      </c>
      <c r="J298">
        <v>3931649</v>
      </c>
      <c r="K298">
        <v>4426237</v>
      </c>
      <c r="L298">
        <v>3743851</v>
      </c>
      <c r="O298">
        <v>6610890</v>
      </c>
      <c r="P298">
        <v>7626112</v>
      </c>
      <c r="Q298">
        <v>6310005</v>
      </c>
      <c r="S298">
        <f t="shared" si="90"/>
        <v>1.625</v>
      </c>
      <c r="T298">
        <f t="shared" si="91"/>
        <v>0.375</v>
      </c>
      <c r="V298" s="4">
        <f t="shared" si="92"/>
        <v>313.16566117989998</v>
      </c>
      <c r="W298">
        <f t="shared" si="93"/>
        <v>4</v>
      </c>
      <c r="X298">
        <f t="shared" si="94"/>
        <v>0.25</v>
      </c>
      <c r="Y298">
        <f t="shared" si="95"/>
        <v>0.15384615384615385</v>
      </c>
      <c r="Z298">
        <f t="shared" si="96"/>
        <v>0.66666666666666663</v>
      </c>
      <c r="AA298" t="str">
        <f t="shared" si="97"/>
        <v>O</v>
      </c>
      <c r="AD298">
        <f t="shared" si="98"/>
        <v>7.6923076923076927E-2</v>
      </c>
      <c r="AF298" t="str">
        <f t="shared" si="99"/>
        <v>----</v>
      </c>
      <c r="AG298" t="str">
        <f t="shared" si="100"/>
        <v>----</v>
      </c>
      <c r="AH298" t="str">
        <f t="shared" si="101"/>
        <v>----</v>
      </c>
      <c r="AI298" t="str">
        <f t="shared" si="102"/>
        <v>AlipatNoN</v>
      </c>
      <c r="AJ298" t="str">
        <f t="shared" si="103"/>
        <v>----</v>
      </c>
      <c r="AK298" t="str">
        <f t="shared" si="104"/>
        <v>----</v>
      </c>
      <c r="AM298" s="4">
        <f t="shared" si="105"/>
        <v>313.23807612786294</v>
      </c>
      <c r="AN298" s="4">
        <f t="shared" si="89"/>
        <v>313</v>
      </c>
      <c r="AO298" s="4">
        <f t="shared" si="106"/>
        <v>0.2380761278629393</v>
      </c>
    </row>
    <row r="299" spans="1:41" x14ac:dyDescent="0.25">
      <c r="A299">
        <v>16</v>
      </c>
      <c r="B299">
        <v>26</v>
      </c>
      <c r="C299">
        <v>0</v>
      </c>
      <c r="D299">
        <v>7</v>
      </c>
      <c r="E299">
        <v>0</v>
      </c>
      <c r="F299">
        <v>0</v>
      </c>
      <c r="H299">
        <v>329.1605758</v>
      </c>
      <c r="J299">
        <v>21415504</v>
      </c>
      <c r="K299">
        <v>21179199</v>
      </c>
      <c r="L299">
        <v>24095843</v>
      </c>
      <c r="O299">
        <v>46708940</v>
      </c>
      <c r="P299">
        <v>46962974</v>
      </c>
      <c r="Q299">
        <v>47479065</v>
      </c>
      <c r="S299">
        <f t="shared" si="90"/>
        <v>1.625</v>
      </c>
      <c r="T299">
        <f t="shared" si="91"/>
        <v>0.4375</v>
      </c>
      <c r="V299" s="4">
        <f t="shared" si="92"/>
        <v>329.1605757799</v>
      </c>
      <c r="W299">
        <f t="shared" si="93"/>
        <v>4</v>
      </c>
      <c r="X299">
        <f t="shared" si="94"/>
        <v>0.25</v>
      </c>
      <c r="Y299">
        <f t="shared" si="95"/>
        <v>0.15384615384615385</v>
      </c>
      <c r="Z299">
        <f t="shared" si="96"/>
        <v>0.5714285714285714</v>
      </c>
      <c r="AA299" t="str">
        <f t="shared" si="97"/>
        <v>O</v>
      </c>
      <c r="AD299">
        <f t="shared" si="98"/>
        <v>0.04</v>
      </c>
      <c r="AF299" t="str">
        <f t="shared" si="99"/>
        <v>----</v>
      </c>
      <c r="AG299" t="str">
        <f t="shared" si="100"/>
        <v>----</v>
      </c>
      <c r="AH299" t="str">
        <f t="shared" si="101"/>
        <v>----</v>
      </c>
      <c r="AI299" t="str">
        <f t="shared" si="102"/>
        <v>AlipatNoN</v>
      </c>
      <c r="AJ299" t="str">
        <f t="shared" si="103"/>
        <v>----</v>
      </c>
      <c r="AK299" t="str">
        <f t="shared" si="104"/>
        <v>----</v>
      </c>
      <c r="AM299" s="4">
        <f t="shared" si="105"/>
        <v>329.23668931634825</v>
      </c>
      <c r="AN299" s="4">
        <f t="shared" si="89"/>
        <v>329</v>
      </c>
      <c r="AO299" s="4">
        <f t="shared" si="106"/>
        <v>0.2366893163482473</v>
      </c>
    </row>
    <row r="300" spans="1:41" x14ac:dyDescent="0.25">
      <c r="A300">
        <v>16</v>
      </c>
      <c r="B300">
        <v>26</v>
      </c>
      <c r="C300">
        <v>0</v>
      </c>
      <c r="D300">
        <v>8</v>
      </c>
      <c r="E300">
        <v>0</v>
      </c>
      <c r="F300">
        <v>0</v>
      </c>
      <c r="H300">
        <v>345.15549040000002</v>
      </c>
      <c r="J300">
        <v>28915155</v>
      </c>
      <c r="K300">
        <v>27998538</v>
      </c>
      <c r="L300">
        <v>29789074</v>
      </c>
      <c r="O300">
        <v>52152552</v>
      </c>
      <c r="P300">
        <v>60032969</v>
      </c>
      <c r="Q300">
        <v>53405863</v>
      </c>
      <c r="S300">
        <f t="shared" si="90"/>
        <v>1.625</v>
      </c>
      <c r="T300">
        <f t="shared" si="91"/>
        <v>0.5</v>
      </c>
      <c r="V300" s="4">
        <f t="shared" si="92"/>
        <v>345.15549037990002</v>
      </c>
      <c r="W300">
        <f t="shared" si="93"/>
        <v>4</v>
      </c>
      <c r="X300">
        <f t="shared" si="94"/>
        <v>0.25</v>
      </c>
      <c r="Y300">
        <f t="shared" si="95"/>
        <v>0.15384615384615385</v>
      </c>
      <c r="Z300">
        <f t="shared" si="96"/>
        <v>0.5</v>
      </c>
      <c r="AA300" t="str">
        <f t="shared" si="97"/>
        <v>O</v>
      </c>
      <c r="AD300">
        <f t="shared" si="98"/>
        <v>0</v>
      </c>
      <c r="AF300" t="str">
        <f t="shared" si="99"/>
        <v>----</v>
      </c>
      <c r="AG300" t="str">
        <f t="shared" si="100"/>
        <v>----</v>
      </c>
      <c r="AH300" t="str">
        <f t="shared" si="101"/>
        <v>----</v>
      </c>
      <c r="AI300" t="str">
        <f t="shared" si="102"/>
        <v>AlipatNoN</v>
      </c>
      <c r="AJ300" t="str">
        <f t="shared" si="103"/>
        <v>----</v>
      </c>
      <c r="AK300" t="str">
        <f t="shared" si="104"/>
        <v>----</v>
      </c>
      <c r="AM300" s="4">
        <f t="shared" si="105"/>
        <v>345.23530250483361</v>
      </c>
      <c r="AN300" s="4">
        <f t="shared" si="89"/>
        <v>345</v>
      </c>
      <c r="AO300" s="4">
        <f t="shared" si="106"/>
        <v>0.23530250483361215</v>
      </c>
    </row>
    <row r="301" spans="1:41" x14ac:dyDescent="0.25">
      <c r="A301">
        <v>16</v>
      </c>
      <c r="B301">
        <v>26</v>
      </c>
      <c r="C301">
        <v>0</v>
      </c>
      <c r="D301">
        <v>9</v>
      </c>
      <c r="E301">
        <v>0</v>
      </c>
      <c r="F301">
        <v>0</v>
      </c>
      <c r="H301">
        <v>361.15040499999998</v>
      </c>
      <c r="J301">
        <v>10576745</v>
      </c>
      <c r="K301">
        <v>11412002</v>
      </c>
      <c r="L301">
        <v>11122137</v>
      </c>
      <c r="O301">
        <v>16841640</v>
      </c>
      <c r="P301">
        <v>20089234</v>
      </c>
      <c r="Q301">
        <v>17275575</v>
      </c>
      <c r="S301">
        <f t="shared" si="90"/>
        <v>1.625</v>
      </c>
      <c r="T301">
        <f t="shared" si="91"/>
        <v>0.5625</v>
      </c>
      <c r="V301" s="4">
        <f t="shared" si="92"/>
        <v>361.15040497989997</v>
      </c>
      <c r="W301">
        <f t="shared" si="93"/>
        <v>4</v>
      </c>
      <c r="X301">
        <f t="shared" si="94"/>
        <v>0.25</v>
      </c>
      <c r="Y301">
        <f t="shared" si="95"/>
        <v>0.15384615384615385</v>
      </c>
      <c r="Z301">
        <f t="shared" si="96"/>
        <v>0.44444444444444442</v>
      </c>
      <c r="AA301" t="str">
        <f t="shared" si="97"/>
        <v>O</v>
      </c>
      <c r="AD301">
        <f t="shared" si="98"/>
        <v>-4.3478260869565216E-2</v>
      </c>
      <c r="AF301" t="str">
        <f t="shared" si="99"/>
        <v>----</v>
      </c>
      <c r="AG301" t="str">
        <f t="shared" si="100"/>
        <v>----</v>
      </c>
      <c r="AH301" t="str">
        <f t="shared" si="101"/>
        <v>----</v>
      </c>
      <c r="AI301" t="str">
        <f t="shared" si="102"/>
        <v>AlipatNoN</v>
      </c>
      <c r="AJ301" t="str">
        <f t="shared" si="103"/>
        <v>----</v>
      </c>
      <c r="AK301" t="str">
        <f t="shared" si="104"/>
        <v>----</v>
      </c>
      <c r="AM301" s="4">
        <f t="shared" si="105"/>
        <v>361.23391569331886</v>
      </c>
      <c r="AN301" s="4">
        <f t="shared" si="89"/>
        <v>361</v>
      </c>
      <c r="AO301" s="4">
        <f t="shared" si="106"/>
        <v>0.2339156933188633</v>
      </c>
    </row>
    <row r="302" spans="1:41" x14ac:dyDescent="0.25">
      <c r="A302">
        <v>16</v>
      </c>
      <c r="B302">
        <v>26</v>
      </c>
      <c r="C302">
        <v>0</v>
      </c>
      <c r="D302">
        <v>9</v>
      </c>
      <c r="E302">
        <v>1</v>
      </c>
      <c r="F302">
        <v>0</v>
      </c>
      <c r="H302">
        <v>393.1224757</v>
      </c>
      <c r="J302" t="s">
        <v>14</v>
      </c>
      <c r="K302" t="s">
        <v>14</v>
      </c>
      <c r="L302" t="s">
        <v>14</v>
      </c>
      <c r="O302">
        <v>2957060</v>
      </c>
      <c r="P302">
        <v>3067086</v>
      </c>
      <c r="Q302">
        <v>2450909</v>
      </c>
      <c r="S302">
        <f t="shared" si="90"/>
        <v>1.625</v>
      </c>
      <c r="T302">
        <f t="shared" si="91"/>
        <v>0.5625</v>
      </c>
      <c r="V302" s="4">
        <f t="shared" si="92"/>
        <v>393.12247567989999</v>
      </c>
      <c r="W302">
        <f t="shared" si="93"/>
        <v>4</v>
      </c>
      <c r="X302">
        <f t="shared" si="94"/>
        <v>0.25</v>
      </c>
      <c r="Y302">
        <f t="shared" si="95"/>
        <v>0.15384615384615385</v>
      </c>
      <c r="Z302">
        <f t="shared" si="96"/>
        <v>0.44444444444444442</v>
      </c>
      <c r="AA302" t="str">
        <f t="shared" si="97"/>
        <v>O</v>
      </c>
      <c r="AD302">
        <f t="shared" si="98"/>
        <v>-0.14285714285714285</v>
      </c>
      <c r="AF302" t="str">
        <f t="shared" si="99"/>
        <v>----</v>
      </c>
      <c r="AG302" t="str">
        <f t="shared" si="100"/>
        <v>----</v>
      </c>
      <c r="AH302" t="str">
        <f t="shared" si="101"/>
        <v>----</v>
      </c>
      <c r="AI302" t="str">
        <f t="shared" si="102"/>
        <v>AlipatNoN</v>
      </c>
      <c r="AJ302" t="str">
        <f t="shared" si="103"/>
        <v>----</v>
      </c>
      <c r="AK302" t="str">
        <f t="shared" si="104"/>
        <v>----</v>
      </c>
      <c r="AM302" s="4">
        <f t="shared" si="105"/>
        <v>393.21337946389781</v>
      </c>
      <c r="AN302" s="4">
        <f t="shared" si="89"/>
        <v>393</v>
      </c>
      <c r="AO302" s="4">
        <f t="shared" si="106"/>
        <v>0.21337946389780882</v>
      </c>
    </row>
    <row r="303" spans="1:41" x14ac:dyDescent="0.25">
      <c r="A303">
        <v>16</v>
      </c>
      <c r="B303">
        <v>26</v>
      </c>
      <c r="C303">
        <v>0</v>
      </c>
      <c r="D303">
        <v>10</v>
      </c>
      <c r="E303">
        <v>0</v>
      </c>
      <c r="F303">
        <v>0</v>
      </c>
      <c r="H303">
        <v>377.14531959999999</v>
      </c>
      <c r="J303">
        <v>3486933</v>
      </c>
      <c r="K303">
        <v>3643205</v>
      </c>
      <c r="L303">
        <v>3145807</v>
      </c>
      <c r="O303">
        <v>3804728</v>
      </c>
      <c r="P303">
        <v>3848133</v>
      </c>
      <c r="Q303">
        <v>3713117</v>
      </c>
      <c r="S303">
        <f t="shared" si="90"/>
        <v>1.625</v>
      </c>
      <c r="T303">
        <f t="shared" si="91"/>
        <v>0.625</v>
      </c>
      <c r="V303" s="4">
        <f t="shared" si="92"/>
        <v>377.14531957989999</v>
      </c>
      <c r="W303">
        <f t="shared" si="93"/>
        <v>4</v>
      </c>
      <c r="X303">
        <f t="shared" si="94"/>
        <v>0.25</v>
      </c>
      <c r="Y303">
        <f t="shared" si="95"/>
        <v>0.15384615384615385</v>
      </c>
      <c r="Z303">
        <f t="shared" si="96"/>
        <v>0.4</v>
      </c>
      <c r="AA303" t="str">
        <f t="shared" si="97"/>
        <v>O</v>
      </c>
      <c r="AD303">
        <f t="shared" si="98"/>
        <v>-9.0909090909090912E-2</v>
      </c>
      <c r="AF303" t="str">
        <f t="shared" si="99"/>
        <v>----</v>
      </c>
      <c r="AG303" t="str">
        <f t="shared" si="100"/>
        <v>----</v>
      </c>
      <c r="AH303" t="str">
        <f t="shared" si="101"/>
        <v>----</v>
      </c>
      <c r="AI303" t="str">
        <f t="shared" si="102"/>
        <v>----</v>
      </c>
      <c r="AJ303" t="str">
        <f t="shared" si="103"/>
        <v>SatFACarb</v>
      </c>
      <c r="AK303" t="str">
        <f t="shared" si="104"/>
        <v>----</v>
      </c>
      <c r="AM303" s="4">
        <f t="shared" si="105"/>
        <v>377.23252888180417</v>
      </c>
      <c r="AN303" s="4">
        <f t="shared" si="89"/>
        <v>377</v>
      </c>
      <c r="AO303" s="4">
        <f t="shared" si="106"/>
        <v>0.23252888180417131</v>
      </c>
    </row>
    <row r="304" spans="1:41" x14ac:dyDescent="0.25">
      <c r="A304">
        <v>16</v>
      </c>
      <c r="B304">
        <v>26</v>
      </c>
      <c r="C304">
        <v>0</v>
      </c>
      <c r="D304">
        <v>10</v>
      </c>
      <c r="E304">
        <v>1</v>
      </c>
      <c r="F304">
        <v>0</v>
      </c>
      <c r="H304">
        <v>409.11739030000001</v>
      </c>
      <c r="J304" t="s">
        <v>14</v>
      </c>
      <c r="K304" t="s">
        <v>14</v>
      </c>
      <c r="L304" t="s">
        <v>14</v>
      </c>
      <c r="O304">
        <v>2921109</v>
      </c>
      <c r="P304">
        <v>2640178</v>
      </c>
      <c r="Q304">
        <v>2377116</v>
      </c>
      <c r="S304">
        <f t="shared" si="90"/>
        <v>1.625</v>
      </c>
      <c r="T304">
        <f t="shared" si="91"/>
        <v>0.625</v>
      </c>
      <c r="V304" s="4">
        <f t="shared" si="92"/>
        <v>409.11739027990001</v>
      </c>
      <c r="W304">
        <f t="shared" si="93"/>
        <v>4</v>
      </c>
      <c r="X304">
        <f t="shared" si="94"/>
        <v>0.25</v>
      </c>
      <c r="Y304">
        <f t="shared" si="95"/>
        <v>0.15384615384615385</v>
      </c>
      <c r="Z304">
        <f t="shared" si="96"/>
        <v>0.4</v>
      </c>
      <c r="AA304" t="str">
        <f t="shared" si="97"/>
        <v>O</v>
      </c>
      <c r="AD304">
        <f t="shared" si="98"/>
        <v>-0.2</v>
      </c>
      <c r="AF304" t="str">
        <f t="shared" si="99"/>
        <v>----</v>
      </c>
      <c r="AG304" t="str">
        <f t="shared" si="100"/>
        <v>----</v>
      </c>
      <c r="AH304" t="str">
        <f t="shared" si="101"/>
        <v>----</v>
      </c>
      <c r="AI304" t="str">
        <f t="shared" si="102"/>
        <v>----</v>
      </c>
      <c r="AJ304" t="str">
        <f t="shared" si="103"/>
        <v>SatFACarb</v>
      </c>
      <c r="AK304" t="str">
        <f t="shared" si="104"/>
        <v>----</v>
      </c>
      <c r="AM304" s="4">
        <f t="shared" si="105"/>
        <v>409.21199265238312</v>
      </c>
      <c r="AN304" s="4">
        <f t="shared" si="89"/>
        <v>409</v>
      </c>
      <c r="AO304" s="4">
        <f t="shared" si="106"/>
        <v>0.21199265238311682</v>
      </c>
    </row>
    <row r="305" spans="1:41" x14ac:dyDescent="0.25">
      <c r="A305">
        <v>16</v>
      </c>
      <c r="B305">
        <v>26</v>
      </c>
      <c r="C305">
        <v>0</v>
      </c>
      <c r="D305">
        <v>11</v>
      </c>
      <c r="E305">
        <v>0</v>
      </c>
      <c r="F305">
        <v>0</v>
      </c>
      <c r="H305">
        <v>393.14023420000001</v>
      </c>
      <c r="J305">
        <v>1989952</v>
      </c>
      <c r="K305">
        <v>2036585</v>
      </c>
      <c r="L305">
        <v>2130724</v>
      </c>
      <c r="O305">
        <v>3048711</v>
      </c>
      <c r="P305">
        <v>2509009</v>
      </c>
      <c r="Q305">
        <v>2430944</v>
      </c>
      <c r="S305">
        <f t="shared" si="90"/>
        <v>1.625</v>
      </c>
      <c r="T305">
        <f t="shared" si="91"/>
        <v>0.6875</v>
      </c>
      <c r="V305" s="4">
        <f t="shared" si="92"/>
        <v>393.14023417990001</v>
      </c>
      <c r="W305">
        <f t="shared" si="93"/>
        <v>4</v>
      </c>
      <c r="X305">
        <f t="shared" si="94"/>
        <v>0.25</v>
      </c>
      <c r="Y305">
        <f t="shared" si="95"/>
        <v>0.15384615384615385</v>
      </c>
      <c r="Z305">
        <f t="shared" si="96"/>
        <v>0.36363636363636365</v>
      </c>
      <c r="AA305" t="str">
        <f t="shared" si="97"/>
        <v>O</v>
      </c>
      <c r="AD305">
        <f t="shared" si="98"/>
        <v>-0.14285714285714285</v>
      </c>
      <c r="AF305" t="str">
        <f t="shared" si="99"/>
        <v>----</v>
      </c>
      <c r="AG305" t="str">
        <f t="shared" si="100"/>
        <v>----</v>
      </c>
      <c r="AH305" t="str">
        <f t="shared" si="101"/>
        <v>----</v>
      </c>
      <c r="AI305" t="str">
        <f t="shared" si="102"/>
        <v>----</v>
      </c>
      <c r="AJ305" t="str">
        <f t="shared" si="103"/>
        <v>SatFACarb</v>
      </c>
      <c r="AK305" t="str">
        <f t="shared" si="104"/>
        <v>----</v>
      </c>
      <c r="AM305" s="4">
        <f t="shared" si="105"/>
        <v>393.23114207028948</v>
      </c>
      <c r="AN305" s="4">
        <f t="shared" si="89"/>
        <v>393</v>
      </c>
      <c r="AO305" s="4">
        <f t="shared" si="106"/>
        <v>0.23114207028947931</v>
      </c>
    </row>
    <row r="306" spans="1:41" x14ac:dyDescent="0.25">
      <c r="A306">
        <v>16</v>
      </c>
      <c r="B306">
        <v>26</v>
      </c>
      <c r="C306">
        <v>0</v>
      </c>
      <c r="D306">
        <v>12</v>
      </c>
      <c r="E306">
        <v>0</v>
      </c>
      <c r="F306">
        <v>0</v>
      </c>
      <c r="H306">
        <v>409.13514880000002</v>
      </c>
      <c r="J306">
        <v>2737131</v>
      </c>
      <c r="K306">
        <v>2577745</v>
      </c>
      <c r="L306">
        <v>2424479</v>
      </c>
      <c r="O306">
        <v>3551382</v>
      </c>
      <c r="P306">
        <v>3665715</v>
      </c>
      <c r="Q306">
        <v>3691420</v>
      </c>
      <c r="S306">
        <f t="shared" si="90"/>
        <v>1.625</v>
      </c>
      <c r="T306">
        <f t="shared" si="91"/>
        <v>0.75</v>
      </c>
      <c r="V306" s="4">
        <f t="shared" si="92"/>
        <v>409.13514877990002</v>
      </c>
      <c r="W306">
        <f t="shared" si="93"/>
        <v>4</v>
      </c>
      <c r="X306">
        <f t="shared" si="94"/>
        <v>0.25</v>
      </c>
      <c r="Y306">
        <f t="shared" si="95"/>
        <v>0.15384615384615385</v>
      </c>
      <c r="Z306">
        <f t="shared" si="96"/>
        <v>0.33333333333333331</v>
      </c>
      <c r="AA306" t="str">
        <f t="shared" si="97"/>
        <v>O</v>
      </c>
      <c r="AD306">
        <f t="shared" si="98"/>
        <v>-0.2</v>
      </c>
      <c r="AF306" t="str">
        <f t="shared" si="99"/>
        <v>----</v>
      </c>
      <c r="AG306" t="str">
        <f t="shared" si="100"/>
        <v>----</v>
      </c>
      <c r="AH306" t="str">
        <f t="shared" si="101"/>
        <v>----</v>
      </c>
      <c r="AI306" t="str">
        <f t="shared" si="102"/>
        <v>----</v>
      </c>
      <c r="AJ306" t="str">
        <f t="shared" si="103"/>
        <v>SatFACarb</v>
      </c>
      <c r="AK306" t="str">
        <f t="shared" si="104"/>
        <v>----</v>
      </c>
      <c r="AM306" s="4">
        <f t="shared" si="105"/>
        <v>409.22975525877479</v>
      </c>
      <c r="AN306" s="4">
        <f t="shared" si="89"/>
        <v>409</v>
      </c>
      <c r="AO306" s="4">
        <f t="shared" si="106"/>
        <v>0.22975525877478731</v>
      </c>
    </row>
    <row r="307" spans="1:41" x14ac:dyDescent="0.25">
      <c r="A307">
        <v>16</v>
      </c>
      <c r="B307">
        <v>26</v>
      </c>
      <c r="C307">
        <v>0</v>
      </c>
      <c r="D307">
        <v>13</v>
      </c>
      <c r="E307">
        <v>0</v>
      </c>
      <c r="F307">
        <v>0</v>
      </c>
      <c r="H307">
        <v>425.13006339999998</v>
      </c>
      <c r="J307">
        <v>4042387</v>
      </c>
      <c r="K307">
        <v>4500053</v>
      </c>
      <c r="L307">
        <v>4055552</v>
      </c>
      <c r="O307">
        <v>3611743</v>
      </c>
      <c r="P307">
        <v>3394624</v>
      </c>
      <c r="Q307">
        <v>3331378</v>
      </c>
      <c r="S307">
        <f t="shared" si="90"/>
        <v>1.625</v>
      </c>
      <c r="T307">
        <f t="shared" si="91"/>
        <v>0.8125</v>
      </c>
      <c r="V307" s="4">
        <f t="shared" si="92"/>
        <v>425.13006337990004</v>
      </c>
      <c r="W307">
        <f t="shared" si="93"/>
        <v>4</v>
      </c>
      <c r="X307">
        <f t="shared" si="94"/>
        <v>0.25</v>
      </c>
      <c r="Y307">
        <f t="shared" si="95"/>
        <v>0.15384615384615385</v>
      </c>
      <c r="Z307">
        <f t="shared" si="96"/>
        <v>0.30769230769230771</v>
      </c>
      <c r="AA307" t="str">
        <f t="shared" si="97"/>
        <v>O</v>
      </c>
      <c r="AD307">
        <f t="shared" si="98"/>
        <v>-0.26315789473684209</v>
      </c>
      <c r="AF307" t="str">
        <f t="shared" si="99"/>
        <v>----</v>
      </c>
      <c r="AG307" t="str">
        <f t="shared" si="100"/>
        <v>----</v>
      </c>
      <c r="AH307" t="str">
        <f t="shared" si="101"/>
        <v>----</v>
      </c>
      <c r="AI307" t="str">
        <f t="shared" si="102"/>
        <v>----</v>
      </c>
      <c r="AJ307" t="str">
        <f t="shared" si="103"/>
        <v>SatFACarb</v>
      </c>
      <c r="AK307" t="str">
        <f t="shared" si="104"/>
        <v>----</v>
      </c>
      <c r="AM307" s="4">
        <f t="shared" si="105"/>
        <v>425.2283684472601</v>
      </c>
      <c r="AN307" s="4">
        <f t="shared" si="89"/>
        <v>425</v>
      </c>
      <c r="AO307" s="4">
        <f t="shared" si="106"/>
        <v>0.22836844726009531</v>
      </c>
    </row>
    <row r="308" spans="1:41" x14ac:dyDescent="0.25">
      <c r="A308">
        <v>16</v>
      </c>
      <c r="B308">
        <v>26</v>
      </c>
      <c r="C308">
        <v>0</v>
      </c>
      <c r="D308">
        <v>14</v>
      </c>
      <c r="E308">
        <v>0</v>
      </c>
      <c r="F308">
        <v>0</v>
      </c>
      <c r="H308">
        <v>441.124978</v>
      </c>
      <c r="J308">
        <v>3617093</v>
      </c>
      <c r="K308">
        <v>4317031</v>
      </c>
      <c r="L308">
        <v>3742910</v>
      </c>
      <c r="O308" t="s">
        <v>14</v>
      </c>
      <c r="P308" t="s">
        <v>14</v>
      </c>
      <c r="Q308" t="s">
        <v>14</v>
      </c>
      <c r="S308">
        <f t="shared" si="90"/>
        <v>1.625</v>
      </c>
      <c r="T308">
        <f t="shared" si="91"/>
        <v>0.875</v>
      </c>
      <c r="V308" s="4">
        <f t="shared" si="92"/>
        <v>441.1249779799</v>
      </c>
      <c r="W308">
        <f t="shared" si="93"/>
        <v>4</v>
      </c>
      <c r="X308">
        <f t="shared" si="94"/>
        <v>0.25</v>
      </c>
      <c r="Y308">
        <f t="shared" si="95"/>
        <v>0.15384615384615385</v>
      </c>
      <c r="Z308">
        <f t="shared" si="96"/>
        <v>0.2857142857142857</v>
      </c>
      <c r="AA308" t="str">
        <f t="shared" si="97"/>
        <v>O</v>
      </c>
      <c r="AD308">
        <f t="shared" si="98"/>
        <v>-0.33333333333333331</v>
      </c>
      <c r="AF308" t="str">
        <f t="shared" si="99"/>
        <v>----</v>
      </c>
      <c r="AG308" t="str">
        <f t="shared" si="100"/>
        <v>----</v>
      </c>
      <c r="AH308" t="str">
        <f t="shared" si="101"/>
        <v>----</v>
      </c>
      <c r="AI308" t="str">
        <f t="shared" si="102"/>
        <v>----</v>
      </c>
      <c r="AJ308" t="str">
        <f t="shared" si="103"/>
        <v>SatFACarb</v>
      </c>
      <c r="AK308" t="str">
        <f t="shared" si="104"/>
        <v>----</v>
      </c>
      <c r="AM308" s="4">
        <f t="shared" si="105"/>
        <v>441.22698163574535</v>
      </c>
      <c r="AN308" s="4">
        <f t="shared" si="89"/>
        <v>441</v>
      </c>
      <c r="AO308" s="4">
        <f t="shared" si="106"/>
        <v>0.22698163574534647</v>
      </c>
    </row>
    <row r="309" spans="1:41" x14ac:dyDescent="0.25">
      <c r="A309">
        <v>16</v>
      </c>
      <c r="B309">
        <v>26</v>
      </c>
      <c r="C309">
        <v>0</v>
      </c>
      <c r="D309">
        <v>15</v>
      </c>
      <c r="E309">
        <v>0</v>
      </c>
      <c r="F309">
        <v>0</v>
      </c>
      <c r="H309">
        <v>457.11989260000001</v>
      </c>
      <c r="J309">
        <v>2025353</v>
      </c>
      <c r="K309">
        <v>2420161</v>
      </c>
      <c r="L309">
        <v>2011806</v>
      </c>
      <c r="O309" t="s">
        <v>14</v>
      </c>
      <c r="P309" t="s">
        <v>14</v>
      </c>
      <c r="Q309" t="s">
        <v>14</v>
      </c>
      <c r="S309">
        <f t="shared" si="90"/>
        <v>1.625</v>
      </c>
      <c r="T309">
        <f t="shared" si="91"/>
        <v>0.9375</v>
      </c>
      <c r="V309" s="4">
        <f t="shared" si="92"/>
        <v>457.11989257990001</v>
      </c>
      <c r="W309">
        <f t="shared" si="93"/>
        <v>4</v>
      </c>
      <c r="X309">
        <f t="shared" si="94"/>
        <v>0.25</v>
      </c>
      <c r="Y309">
        <f t="shared" si="95"/>
        <v>0.15384615384615385</v>
      </c>
      <c r="Z309">
        <f t="shared" si="96"/>
        <v>0.26666666666666666</v>
      </c>
      <c r="AA309" t="str">
        <f t="shared" si="97"/>
        <v>O</v>
      </c>
      <c r="AD309">
        <f t="shared" si="98"/>
        <v>-0.41176470588235292</v>
      </c>
      <c r="AF309" t="str">
        <f t="shared" si="99"/>
        <v>----</v>
      </c>
      <c r="AG309" t="str">
        <f t="shared" si="100"/>
        <v>----</v>
      </c>
      <c r="AH309" t="str">
        <f t="shared" si="101"/>
        <v>----</v>
      </c>
      <c r="AI309" t="str">
        <f t="shared" si="102"/>
        <v>----</v>
      </c>
      <c r="AJ309" t="str">
        <f t="shared" si="103"/>
        <v>SatFACarb</v>
      </c>
      <c r="AK309" t="str">
        <f t="shared" si="104"/>
        <v>----</v>
      </c>
      <c r="AM309" s="4">
        <f t="shared" si="105"/>
        <v>457.22559482423065</v>
      </c>
      <c r="AN309" s="4">
        <f t="shared" si="89"/>
        <v>457</v>
      </c>
      <c r="AO309" s="4">
        <f t="shared" si="106"/>
        <v>0.22559482423065447</v>
      </c>
    </row>
    <row r="310" spans="1:41" x14ac:dyDescent="0.25">
      <c r="A310">
        <v>16</v>
      </c>
      <c r="B310">
        <v>26</v>
      </c>
      <c r="C310">
        <v>2</v>
      </c>
      <c r="D310">
        <v>7</v>
      </c>
      <c r="E310">
        <v>0</v>
      </c>
      <c r="F310">
        <v>0</v>
      </c>
      <c r="H310">
        <v>357.1667238</v>
      </c>
      <c r="J310">
        <v>2568610</v>
      </c>
      <c r="K310">
        <v>2649032</v>
      </c>
      <c r="L310">
        <v>1815074</v>
      </c>
      <c r="O310">
        <v>2971357</v>
      </c>
      <c r="P310">
        <v>3026166</v>
      </c>
      <c r="Q310">
        <v>3086364</v>
      </c>
      <c r="S310">
        <f t="shared" si="90"/>
        <v>1.625</v>
      </c>
      <c r="T310">
        <f t="shared" si="91"/>
        <v>0.4375</v>
      </c>
      <c r="V310" s="4">
        <f t="shared" si="92"/>
        <v>357.1667237799</v>
      </c>
      <c r="W310">
        <f t="shared" si="93"/>
        <v>5</v>
      </c>
      <c r="X310">
        <f t="shared" si="94"/>
        <v>0.3125</v>
      </c>
      <c r="Y310">
        <f t="shared" si="95"/>
        <v>0.19230769230769232</v>
      </c>
      <c r="Z310">
        <f t="shared" si="96"/>
        <v>0.7142857142857143</v>
      </c>
      <c r="AA310" t="str">
        <f t="shared" si="97"/>
        <v>O</v>
      </c>
      <c r="AD310">
        <f t="shared" si="98"/>
        <v>4.7619047619047616E-2</v>
      </c>
      <c r="AF310" t="str">
        <f t="shared" si="99"/>
        <v>----</v>
      </c>
      <c r="AG310" t="str">
        <f t="shared" si="100"/>
        <v>----</v>
      </c>
      <c r="AH310" t="str">
        <f t="shared" si="101"/>
        <v>----</v>
      </c>
      <c r="AI310" t="str">
        <f t="shared" si="102"/>
        <v>----</v>
      </c>
      <c r="AJ310" t="str">
        <f t="shared" si="103"/>
        <v>----</v>
      </c>
      <c r="AK310" t="str">
        <f t="shared" si="104"/>
        <v>Alipat+N</v>
      </c>
      <c r="AM310" s="4">
        <f t="shared" si="105"/>
        <v>357.24931332569878</v>
      </c>
      <c r="AN310" s="4">
        <f t="shared" si="89"/>
        <v>357</v>
      </c>
      <c r="AO310" s="4">
        <f t="shared" si="106"/>
        <v>0.24931332569877895</v>
      </c>
    </row>
    <row r="311" spans="1:41" x14ac:dyDescent="0.25">
      <c r="A311">
        <v>16</v>
      </c>
      <c r="B311">
        <v>26</v>
      </c>
      <c r="C311">
        <v>2</v>
      </c>
      <c r="D311">
        <v>10</v>
      </c>
      <c r="E311">
        <v>0</v>
      </c>
      <c r="F311">
        <v>0</v>
      </c>
      <c r="H311">
        <v>405.15146759999999</v>
      </c>
      <c r="J311">
        <v>10882734</v>
      </c>
      <c r="K311">
        <v>12400660</v>
      </c>
      <c r="L311">
        <v>11818397</v>
      </c>
      <c r="O311">
        <v>19100553</v>
      </c>
      <c r="P311">
        <v>18231780</v>
      </c>
      <c r="Q311">
        <v>17710865</v>
      </c>
      <c r="S311">
        <f t="shared" si="90"/>
        <v>1.625</v>
      </c>
      <c r="T311">
        <f t="shared" si="91"/>
        <v>0.625</v>
      </c>
      <c r="V311" s="4">
        <f t="shared" si="92"/>
        <v>405.15146757989999</v>
      </c>
      <c r="W311">
        <f t="shared" si="93"/>
        <v>5</v>
      </c>
      <c r="X311">
        <f t="shared" si="94"/>
        <v>0.3125</v>
      </c>
      <c r="Y311">
        <f t="shared" si="95"/>
        <v>0.19230769230769232</v>
      </c>
      <c r="Z311">
        <f t="shared" si="96"/>
        <v>0.5</v>
      </c>
      <c r="AA311" t="str">
        <f t="shared" si="97"/>
        <v>O</v>
      </c>
      <c r="AD311">
        <f t="shared" si="98"/>
        <v>-0.1111111111111111</v>
      </c>
      <c r="AF311" t="str">
        <f t="shared" si="99"/>
        <v>----</v>
      </c>
      <c r="AG311" t="str">
        <f t="shared" si="100"/>
        <v>----</v>
      </c>
      <c r="AH311" t="str">
        <f t="shared" si="101"/>
        <v>----</v>
      </c>
      <c r="AI311" t="str">
        <f t="shared" si="102"/>
        <v>----</v>
      </c>
      <c r="AJ311" t="str">
        <f t="shared" si="103"/>
        <v>SatFACarb</v>
      </c>
      <c r="AK311" t="str">
        <f t="shared" si="104"/>
        <v>----</v>
      </c>
      <c r="AM311" s="4">
        <f t="shared" si="105"/>
        <v>405.2451528911547</v>
      </c>
      <c r="AN311" s="4">
        <f t="shared" si="89"/>
        <v>405</v>
      </c>
      <c r="AO311" s="4">
        <f t="shared" si="106"/>
        <v>0.24515289115470296</v>
      </c>
    </row>
    <row r="312" spans="1:41" x14ac:dyDescent="0.25">
      <c r="A312">
        <v>16</v>
      </c>
      <c r="B312">
        <v>26</v>
      </c>
      <c r="C312">
        <v>4</v>
      </c>
      <c r="D312">
        <v>6</v>
      </c>
      <c r="E312">
        <v>0</v>
      </c>
      <c r="F312">
        <v>0</v>
      </c>
      <c r="H312">
        <v>369.17795719999998</v>
      </c>
      <c r="J312">
        <v>3986253</v>
      </c>
      <c r="K312">
        <v>4409063</v>
      </c>
      <c r="L312">
        <v>3821908</v>
      </c>
      <c r="O312">
        <v>7111992</v>
      </c>
      <c r="P312">
        <v>6947552</v>
      </c>
      <c r="Q312">
        <v>6711259</v>
      </c>
      <c r="S312">
        <f t="shared" si="90"/>
        <v>1.625</v>
      </c>
      <c r="T312">
        <f t="shared" si="91"/>
        <v>0.375</v>
      </c>
      <c r="V312" s="4">
        <f t="shared" si="92"/>
        <v>369.17795717989998</v>
      </c>
      <c r="W312">
        <f t="shared" si="93"/>
        <v>6</v>
      </c>
      <c r="X312">
        <f t="shared" si="94"/>
        <v>0.375</v>
      </c>
      <c r="Y312">
        <f t="shared" si="95"/>
        <v>0.23076923076923078</v>
      </c>
      <c r="Z312">
        <f t="shared" si="96"/>
        <v>1</v>
      </c>
      <c r="AA312" t="str">
        <f t="shared" si="97"/>
        <v>CRAM</v>
      </c>
      <c r="AD312">
        <f t="shared" si="98"/>
        <v>0.1111111111111111</v>
      </c>
      <c r="AF312" t="str">
        <f t="shared" si="99"/>
        <v>----</v>
      </c>
      <c r="AG312" t="str">
        <f t="shared" si="100"/>
        <v>----</v>
      </c>
      <c r="AH312" t="str">
        <f t="shared" si="101"/>
        <v>----</v>
      </c>
      <c r="AI312" t="str">
        <f t="shared" si="102"/>
        <v>----</v>
      </c>
      <c r="AJ312" t="str">
        <f t="shared" si="103"/>
        <v>----</v>
      </c>
      <c r="AK312" t="str">
        <f t="shared" si="104"/>
        <v>Alipat+N</v>
      </c>
      <c r="AM312" s="4">
        <f t="shared" si="105"/>
        <v>369.263324146564</v>
      </c>
      <c r="AN312" s="4">
        <f t="shared" si="89"/>
        <v>369</v>
      </c>
      <c r="AO312" s="4">
        <f t="shared" si="106"/>
        <v>0.2633241465640026</v>
      </c>
    </row>
    <row r="313" spans="1:41" x14ac:dyDescent="0.25">
      <c r="A313">
        <v>16</v>
      </c>
      <c r="B313">
        <v>26</v>
      </c>
      <c r="C313">
        <v>4</v>
      </c>
      <c r="D313">
        <v>7</v>
      </c>
      <c r="E313">
        <v>0</v>
      </c>
      <c r="F313">
        <v>0</v>
      </c>
      <c r="H313">
        <v>385.1728718</v>
      </c>
      <c r="J313">
        <v>5693810</v>
      </c>
      <c r="K313">
        <v>5471986</v>
      </c>
      <c r="L313">
        <v>4865137</v>
      </c>
      <c r="O313">
        <v>7024216</v>
      </c>
      <c r="P313">
        <v>8492017</v>
      </c>
      <c r="Q313">
        <v>6802405</v>
      </c>
      <c r="S313">
        <f t="shared" si="90"/>
        <v>1.625</v>
      </c>
      <c r="T313">
        <f t="shared" si="91"/>
        <v>0.4375</v>
      </c>
      <c r="V313" s="4">
        <f t="shared" si="92"/>
        <v>385.17287177989999</v>
      </c>
      <c r="W313">
        <f t="shared" si="93"/>
        <v>6</v>
      </c>
      <c r="X313">
        <f t="shared" si="94"/>
        <v>0.375</v>
      </c>
      <c r="Y313">
        <f t="shared" si="95"/>
        <v>0.23076923076923078</v>
      </c>
      <c r="Z313">
        <f t="shared" si="96"/>
        <v>0.8571428571428571</v>
      </c>
      <c r="AA313" t="str">
        <f t="shared" si="97"/>
        <v>CRAM</v>
      </c>
      <c r="AD313">
        <f t="shared" si="98"/>
        <v>5.8823529411764705E-2</v>
      </c>
      <c r="AF313" t="str">
        <f t="shared" si="99"/>
        <v>----</v>
      </c>
      <c r="AG313" t="str">
        <f t="shared" si="100"/>
        <v>----</v>
      </c>
      <c r="AH313" t="str">
        <f t="shared" si="101"/>
        <v>----</v>
      </c>
      <c r="AI313" t="str">
        <f t="shared" si="102"/>
        <v>----</v>
      </c>
      <c r="AJ313" t="str">
        <f t="shared" si="103"/>
        <v>----</v>
      </c>
      <c r="AK313" t="str">
        <f t="shared" si="104"/>
        <v>Alipat+N</v>
      </c>
      <c r="AM313" s="4">
        <f t="shared" si="105"/>
        <v>385.26193733504931</v>
      </c>
      <c r="AN313" s="4">
        <f t="shared" si="89"/>
        <v>385</v>
      </c>
      <c r="AO313" s="4">
        <f t="shared" si="106"/>
        <v>0.2619373350493106</v>
      </c>
    </row>
    <row r="314" spans="1:41" x14ac:dyDescent="0.25">
      <c r="A314">
        <v>16</v>
      </c>
      <c r="B314">
        <v>26</v>
      </c>
      <c r="C314">
        <v>4</v>
      </c>
      <c r="D314">
        <v>8</v>
      </c>
      <c r="E314">
        <v>0</v>
      </c>
      <c r="F314">
        <v>0</v>
      </c>
      <c r="H314">
        <v>401.16778640000001</v>
      </c>
      <c r="J314">
        <v>3530919</v>
      </c>
      <c r="K314">
        <v>3225176</v>
      </c>
      <c r="L314">
        <v>2912263</v>
      </c>
      <c r="O314">
        <v>3731949</v>
      </c>
      <c r="P314">
        <v>3793935</v>
      </c>
      <c r="Q314">
        <v>3589615</v>
      </c>
      <c r="S314">
        <f t="shared" si="90"/>
        <v>1.625</v>
      </c>
      <c r="T314">
        <f t="shared" si="91"/>
        <v>0.5</v>
      </c>
      <c r="V314" s="4">
        <f t="shared" si="92"/>
        <v>401.16778637990001</v>
      </c>
      <c r="W314">
        <f t="shared" si="93"/>
        <v>6</v>
      </c>
      <c r="X314">
        <f t="shared" si="94"/>
        <v>0.375</v>
      </c>
      <c r="Y314">
        <f t="shared" si="95"/>
        <v>0.23076923076923078</v>
      </c>
      <c r="Z314">
        <f t="shared" si="96"/>
        <v>0.75</v>
      </c>
      <c r="AA314" t="str">
        <f t="shared" si="97"/>
        <v>O</v>
      </c>
      <c r="AD314">
        <f t="shared" si="98"/>
        <v>0</v>
      </c>
      <c r="AF314" t="str">
        <f t="shared" si="99"/>
        <v>----</v>
      </c>
      <c r="AG314" t="str">
        <f t="shared" si="100"/>
        <v>----</v>
      </c>
      <c r="AH314" t="str">
        <f t="shared" si="101"/>
        <v>----</v>
      </c>
      <c r="AI314" t="str">
        <f t="shared" si="102"/>
        <v>----</v>
      </c>
      <c r="AJ314" t="str">
        <f t="shared" si="103"/>
        <v>----</v>
      </c>
      <c r="AK314" t="str">
        <f t="shared" si="104"/>
        <v>Alipat+N</v>
      </c>
      <c r="AM314" s="4">
        <f t="shared" si="105"/>
        <v>401.26055052353462</v>
      </c>
      <c r="AN314" s="4">
        <f t="shared" si="89"/>
        <v>401</v>
      </c>
      <c r="AO314" s="4">
        <f t="shared" si="106"/>
        <v>0.26055052353461861</v>
      </c>
    </row>
    <row r="315" spans="1:41" x14ac:dyDescent="0.25">
      <c r="A315">
        <v>16</v>
      </c>
      <c r="B315">
        <v>27</v>
      </c>
      <c r="C315">
        <v>3</v>
      </c>
      <c r="D315">
        <v>5</v>
      </c>
      <c r="E315">
        <v>0</v>
      </c>
      <c r="F315">
        <v>0</v>
      </c>
      <c r="H315">
        <v>340.18779360000002</v>
      </c>
      <c r="J315">
        <v>5242966</v>
      </c>
      <c r="K315">
        <v>5170330</v>
      </c>
      <c r="L315">
        <v>5287548</v>
      </c>
      <c r="O315">
        <v>9083794</v>
      </c>
      <c r="P315">
        <v>10322653</v>
      </c>
      <c r="Q315">
        <v>8638337</v>
      </c>
      <c r="S315">
        <f t="shared" si="90"/>
        <v>1.6875</v>
      </c>
      <c r="T315">
        <f t="shared" si="91"/>
        <v>0.3125</v>
      </c>
      <c r="V315" s="4">
        <f t="shared" si="92"/>
        <v>340.18779357989996</v>
      </c>
      <c r="W315">
        <f t="shared" si="93"/>
        <v>5</v>
      </c>
      <c r="X315">
        <f t="shared" si="94"/>
        <v>0.3125</v>
      </c>
      <c r="Y315">
        <f t="shared" si="95"/>
        <v>0.18518518518518517</v>
      </c>
      <c r="Z315">
        <f t="shared" si="96"/>
        <v>1</v>
      </c>
      <c r="AA315" t="str">
        <f t="shared" si="97"/>
        <v>O</v>
      </c>
      <c r="AD315">
        <f t="shared" si="98"/>
        <v>9.5238095238095233E-2</v>
      </c>
      <c r="AF315" t="str">
        <f t="shared" si="99"/>
        <v>----</v>
      </c>
      <c r="AG315" t="str">
        <f t="shared" si="100"/>
        <v>----</v>
      </c>
      <c r="AH315" t="str">
        <f t="shared" si="101"/>
        <v>----</v>
      </c>
      <c r="AI315" t="str">
        <f t="shared" si="102"/>
        <v>----</v>
      </c>
      <c r="AJ315" t="str">
        <f t="shared" si="103"/>
        <v>----</v>
      </c>
      <c r="AK315" t="str">
        <f t="shared" si="104"/>
        <v>Alipat+N</v>
      </c>
      <c r="AM315" s="4">
        <f t="shared" si="105"/>
        <v>340.26645699809501</v>
      </c>
      <c r="AN315" s="4">
        <f t="shared" si="89"/>
        <v>340</v>
      </c>
      <c r="AO315" s="4">
        <f t="shared" si="106"/>
        <v>0.26645699809500911</v>
      </c>
    </row>
    <row r="316" spans="1:41" x14ac:dyDescent="0.25">
      <c r="A316">
        <v>16</v>
      </c>
      <c r="B316">
        <v>27</v>
      </c>
      <c r="C316">
        <v>3</v>
      </c>
      <c r="D316">
        <v>6</v>
      </c>
      <c r="E316">
        <v>0</v>
      </c>
      <c r="F316">
        <v>0</v>
      </c>
      <c r="H316">
        <v>356.18270819999998</v>
      </c>
      <c r="J316">
        <v>5836860</v>
      </c>
      <c r="K316">
        <v>6335672</v>
      </c>
      <c r="L316">
        <v>5911546</v>
      </c>
      <c r="O316">
        <v>10057135</v>
      </c>
      <c r="P316">
        <v>10656725</v>
      </c>
      <c r="Q316">
        <v>9000186</v>
      </c>
      <c r="S316">
        <f t="shared" si="90"/>
        <v>1.6875</v>
      </c>
      <c r="T316">
        <f t="shared" si="91"/>
        <v>0.375</v>
      </c>
      <c r="V316" s="4">
        <f t="shared" si="92"/>
        <v>356.18270817989998</v>
      </c>
      <c r="W316">
        <f t="shared" si="93"/>
        <v>5</v>
      </c>
      <c r="X316">
        <f t="shared" si="94"/>
        <v>0.3125</v>
      </c>
      <c r="Y316">
        <f t="shared" si="95"/>
        <v>0.18518518518518517</v>
      </c>
      <c r="Z316">
        <f t="shared" si="96"/>
        <v>0.83333333333333337</v>
      </c>
      <c r="AA316" t="str">
        <f t="shared" si="97"/>
        <v>O</v>
      </c>
      <c r="AD316">
        <f t="shared" si="98"/>
        <v>0.05</v>
      </c>
      <c r="AF316" t="str">
        <f t="shared" si="99"/>
        <v>----</v>
      </c>
      <c r="AG316" t="str">
        <f t="shared" si="100"/>
        <v>----</v>
      </c>
      <c r="AH316" t="str">
        <f t="shared" si="101"/>
        <v>----</v>
      </c>
      <c r="AI316" t="str">
        <f t="shared" si="102"/>
        <v>----</v>
      </c>
      <c r="AJ316" t="str">
        <f t="shared" si="103"/>
        <v>----</v>
      </c>
      <c r="AK316" t="str">
        <f t="shared" si="104"/>
        <v>Alipat+N</v>
      </c>
      <c r="AM316" s="4">
        <f t="shared" si="105"/>
        <v>356.26507018658032</v>
      </c>
      <c r="AN316" s="4">
        <f t="shared" si="89"/>
        <v>356</v>
      </c>
      <c r="AO316" s="4">
        <f t="shared" si="106"/>
        <v>0.26507018658031711</v>
      </c>
    </row>
    <row r="317" spans="1:41" x14ac:dyDescent="0.25">
      <c r="A317">
        <v>16</v>
      </c>
      <c r="B317">
        <v>27</v>
      </c>
      <c r="C317">
        <v>3</v>
      </c>
      <c r="D317">
        <v>6</v>
      </c>
      <c r="E317">
        <v>1</v>
      </c>
      <c r="F317">
        <v>0</v>
      </c>
      <c r="H317">
        <v>388.1547789</v>
      </c>
      <c r="J317" t="s">
        <v>14</v>
      </c>
      <c r="K317" t="s">
        <v>14</v>
      </c>
      <c r="L317" t="s">
        <v>14</v>
      </c>
      <c r="O317">
        <v>2522888</v>
      </c>
      <c r="P317">
        <v>2294958</v>
      </c>
      <c r="Q317">
        <v>2502229</v>
      </c>
      <c r="S317">
        <f t="shared" si="90"/>
        <v>1.6875</v>
      </c>
      <c r="T317">
        <f t="shared" si="91"/>
        <v>0.375</v>
      </c>
      <c r="V317" s="4">
        <f t="shared" si="92"/>
        <v>388.15477887989999</v>
      </c>
      <c r="W317">
        <f t="shared" si="93"/>
        <v>5</v>
      </c>
      <c r="X317">
        <f t="shared" si="94"/>
        <v>0.3125</v>
      </c>
      <c r="Y317">
        <f t="shared" si="95"/>
        <v>0.18518518518518517</v>
      </c>
      <c r="Z317">
        <f t="shared" si="96"/>
        <v>0.83333333333333337</v>
      </c>
      <c r="AA317" t="str">
        <f t="shared" si="97"/>
        <v>O</v>
      </c>
      <c r="AD317">
        <f t="shared" si="98"/>
        <v>-5.5555555555555552E-2</v>
      </c>
      <c r="AF317" t="str">
        <f t="shared" si="99"/>
        <v>----</v>
      </c>
      <c r="AG317" t="str">
        <f t="shared" si="100"/>
        <v>----</v>
      </c>
      <c r="AH317" t="str">
        <f t="shared" si="101"/>
        <v>----</v>
      </c>
      <c r="AI317" t="str">
        <f t="shared" si="102"/>
        <v>----</v>
      </c>
      <c r="AJ317" t="str">
        <f t="shared" si="103"/>
        <v>----</v>
      </c>
      <c r="AK317" t="str">
        <f t="shared" si="104"/>
        <v>Alipat+N</v>
      </c>
      <c r="AM317" s="4">
        <f t="shared" si="105"/>
        <v>388.24453395715932</v>
      </c>
      <c r="AN317" s="4">
        <f t="shared" si="89"/>
        <v>388</v>
      </c>
      <c r="AO317" s="4">
        <f t="shared" si="106"/>
        <v>0.24453395715931947</v>
      </c>
    </row>
    <row r="318" spans="1:41" x14ac:dyDescent="0.25">
      <c r="A318">
        <v>16</v>
      </c>
      <c r="B318">
        <v>27</v>
      </c>
      <c r="C318">
        <v>3</v>
      </c>
      <c r="D318">
        <v>7</v>
      </c>
      <c r="E318">
        <v>0</v>
      </c>
      <c r="F318">
        <v>0</v>
      </c>
      <c r="H318">
        <v>372.17762279999999</v>
      </c>
      <c r="J318">
        <v>3644343</v>
      </c>
      <c r="K318">
        <v>3917341</v>
      </c>
      <c r="L318">
        <v>3936969</v>
      </c>
      <c r="O318">
        <v>5698736</v>
      </c>
      <c r="P318">
        <v>5802570</v>
      </c>
      <c r="Q318">
        <v>6317862</v>
      </c>
      <c r="S318">
        <f t="shared" si="90"/>
        <v>1.6875</v>
      </c>
      <c r="T318">
        <f t="shared" si="91"/>
        <v>0.4375</v>
      </c>
      <c r="V318" s="4">
        <f t="shared" si="92"/>
        <v>372.17762277989999</v>
      </c>
      <c r="W318">
        <f t="shared" si="93"/>
        <v>5</v>
      </c>
      <c r="X318">
        <f t="shared" si="94"/>
        <v>0.3125</v>
      </c>
      <c r="Y318">
        <f t="shared" si="95"/>
        <v>0.18518518518518517</v>
      </c>
      <c r="Z318">
        <f t="shared" si="96"/>
        <v>0.7142857142857143</v>
      </c>
      <c r="AA318" t="str">
        <f t="shared" si="97"/>
        <v>O</v>
      </c>
      <c r="AD318">
        <f t="shared" si="98"/>
        <v>0</v>
      </c>
      <c r="AF318" t="str">
        <f t="shared" si="99"/>
        <v>----</v>
      </c>
      <c r="AG318" t="str">
        <f t="shared" si="100"/>
        <v>----</v>
      </c>
      <c r="AH318" t="str">
        <f t="shared" si="101"/>
        <v>----</v>
      </c>
      <c r="AI318" t="str">
        <f t="shared" si="102"/>
        <v>----</v>
      </c>
      <c r="AJ318" t="str">
        <f t="shared" si="103"/>
        <v>----</v>
      </c>
      <c r="AK318" t="str">
        <f t="shared" si="104"/>
        <v>Alipat+N</v>
      </c>
      <c r="AM318" s="4">
        <f t="shared" si="105"/>
        <v>372.26368337506563</v>
      </c>
      <c r="AN318" s="4">
        <f t="shared" si="89"/>
        <v>372</v>
      </c>
      <c r="AO318" s="4">
        <f t="shared" si="106"/>
        <v>0.26368337506562511</v>
      </c>
    </row>
    <row r="319" spans="1:41" x14ac:dyDescent="0.25">
      <c r="A319">
        <v>16</v>
      </c>
      <c r="B319">
        <v>27</v>
      </c>
      <c r="C319">
        <v>3</v>
      </c>
      <c r="D319">
        <v>8</v>
      </c>
      <c r="E319">
        <v>0</v>
      </c>
      <c r="F319">
        <v>0</v>
      </c>
      <c r="H319">
        <v>388.17253740000001</v>
      </c>
      <c r="J319">
        <v>3225857</v>
      </c>
      <c r="K319">
        <v>3069834</v>
      </c>
      <c r="L319">
        <v>2628391</v>
      </c>
      <c r="O319">
        <v>3873036</v>
      </c>
      <c r="P319">
        <v>3897010</v>
      </c>
      <c r="Q319">
        <v>3064409</v>
      </c>
      <c r="S319">
        <f t="shared" si="90"/>
        <v>1.6875</v>
      </c>
      <c r="T319">
        <f t="shared" si="91"/>
        <v>0.5</v>
      </c>
      <c r="V319" s="4">
        <f t="shared" si="92"/>
        <v>388.17253737990001</v>
      </c>
      <c r="W319">
        <f t="shared" si="93"/>
        <v>5</v>
      </c>
      <c r="X319">
        <f t="shared" si="94"/>
        <v>0.3125</v>
      </c>
      <c r="Y319">
        <f t="shared" si="95"/>
        <v>0.18518518518518517</v>
      </c>
      <c r="Z319">
        <f t="shared" si="96"/>
        <v>0.625</v>
      </c>
      <c r="AA319" t="str">
        <f t="shared" si="97"/>
        <v>O</v>
      </c>
      <c r="AD319">
        <f t="shared" si="98"/>
        <v>-5.5555555555555552E-2</v>
      </c>
      <c r="AF319" t="str">
        <f t="shared" si="99"/>
        <v>----</v>
      </c>
      <c r="AG319" t="str">
        <f t="shared" si="100"/>
        <v>----</v>
      </c>
      <c r="AH319" t="str">
        <f t="shared" si="101"/>
        <v>----</v>
      </c>
      <c r="AI319" t="str">
        <f t="shared" si="102"/>
        <v>----</v>
      </c>
      <c r="AJ319" t="str">
        <f t="shared" si="103"/>
        <v>----</v>
      </c>
      <c r="AK319" t="str">
        <f t="shared" si="104"/>
        <v>Alipat+N</v>
      </c>
      <c r="AM319" s="4">
        <f t="shared" si="105"/>
        <v>388.26229656355099</v>
      </c>
      <c r="AN319" s="4">
        <f t="shared" si="89"/>
        <v>388</v>
      </c>
      <c r="AO319" s="4">
        <f t="shared" si="106"/>
        <v>0.26229656355098996</v>
      </c>
    </row>
    <row r="320" spans="1:41" x14ac:dyDescent="0.25">
      <c r="A320">
        <v>16</v>
      </c>
      <c r="B320">
        <v>28</v>
      </c>
      <c r="C320">
        <v>0</v>
      </c>
      <c r="D320">
        <v>5</v>
      </c>
      <c r="E320">
        <v>0</v>
      </c>
      <c r="F320">
        <v>0</v>
      </c>
      <c r="H320">
        <v>299.18639660000002</v>
      </c>
      <c r="J320" t="s">
        <v>14</v>
      </c>
      <c r="K320" t="s">
        <v>14</v>
      </c>
      <c r="L320" t="s">
        <v>14</v>
      </c>
      <c r="O320">
        <v>1852149</v>
      </c>
      <c r="P320">
        <v>2923867</v>
      </c>
      <c r="Q320">
        <v>1818807</v>
      </c>
      <c r="S320">
        <f t="shared" si="90"/>
        <v>1.75</v>
      </c>
      <c r="T320">
        <f t="shared" si="91"/>
        <v>0.3125</v>
      </c>
      <c r="V320" s="4">
        <f t="shared" si="92"/>
        <v>299.18639657989996</v>
      </c>
      <c r="W320">
        <f t="shared" si="93"/>
        <v>3</v>
      </c>
      <c r="X320">
        <f t="shared" si="94"/>
        <v>0.1875</v>
      </c>
      <c r="Y320">
        <f t="shared" si="95"/>
        <v>0.10714285714285714</v>
      </c>
      <c r="Z320">
        <f t="shared" si="96"/>
        <v>0.6</v>
      </c>
      <c r="AA320" t="str">
        <f t="shared" si="97"/>
        <v>O</v>
      </c>
      <c r="AD320">
        <f t="shared" si="98"/>
        <v>3.7037037037037035E-2</v>
      </c>
      <c r="AF320" t="str">
        <f t="shared" si="99"/>
        <v>----</v>
      </c>
      <c r="AG320" t="str">
        <f t="shared" si="100"/>
        <v>----</v>
      </c>
      <c r="AH320" t="str">
        <f t="shared" si="101"/>
        <v>----</v>
      </c>
      <c r="AI320" t="str">
        <f t="shared" si="102"/>
        <v>AlipatNoN</v>
      </c>
      <c r="AJ320" t="str">
        <f t="shared" si="103"/>
        <v>----</v>
      </c>
      <c r="AK320" t="str">
        <f t="shared" si="104"/>
        <v>----</v>
      </c>
      <c r="AM320" s="4">
        <f t="shared" si="105"/>
        <v>299.25557902876085</v>
      </c>
      <c r="AN320" s="4">
        <f t="shared" si="89"/>
        <v>299</v>
      </c>
      <c r="AO320" s="4">
        <f t="shared" si="106"/>
        <v>0.25557902876084881</v>
      </c>
    </row>
    <row r="321" spans="1:41" x14ac:dyDescent="0.25">
      <c r="A321">
        <v>16</v>
      </c>
      <c r="B321">
        <v>28</v>
      </c>
      <c r="C321">
        <v>0</v>
      </c>
      <c r="D321">
        <v>6</v>
      </c>
      <c r="E321">
        <v>0</v>
      </c>
      <c r="F321">
        <v>0</v>
      </c>
      <c r="H321">
        <v>315.18131119999998</v>
      </c>
      <c r="J321">
        <v>4038933</v>
      </c>
      <c r="K321">
        <v>4900165</v>
      </c>
      <c r="L321">
        <v>4326340</v>
      </c>
      <c r="O321">
        <v>7683394</v>
      </c>
      <c r="P321">
        <v>8685265</v>
      </c>
      <c r="Q321">
        <v>8045029</v>
      </c>
      <c r="S321">
        <f t="shared" si="90"/>
        <v>1.75</v>
      </c>
      <c r="T321">
        <f t="shared" si="91"/>
        <v>0.375</v>
      </c>
      <c r="V321" s="4">
        <f t="shared" si="92"/>
        <v>315.18131117989998</v>
      </c>
      <c r="W321">
        <f t="shared" si="93"/>
        <v>3</v>
      </c>
      <c r="X321">
        <f t="shared" si="94"/>
        <v>0.1875</v>
      </c>
      <c r="Y321">
        <f t="shared" si="95"/>
        <v>0.10714285714285714</v>
      </c>
      <c r="Z321">
        <f t="shared" si="96"/>
        <v>0.5</v>
      </c>
      <c r="AA321" t="str">
        <f t="shared" si="97"/>
        <v>O</v>
      </c>
      <c r="AD321">
        <f t="shared" si="98"/>
        <v>0</v>
      </c>
      <c r="AF321" t="str">
        <f t="shared" si="99"/>
        <v>----</v>
      </c>
      <c r="AG321" t="str">
        <f t="shared" si="100"/>
        <v>----</v>
      </c>
      <c r="AH321" t="str">
        <f t="shared" si="101"/>
        <v>----</v>
      </c>
      <c r="AI321" t="str">
        <f t="shared" si="102"/>
        <v>AlipatNoN</v>
      </c>
      <c r="AJ321" t="str">
        <f t="shared" si="103"/>
        <v>----</v>
      </c>
      <c r="AK321" t="str">
        <f t="shared" si="104"/>
        <v>----</v>
      </c>
      <c r="AM321" s="4">
        <f t="shared" si="105"/>
        <v>315.25419221724616</v>
      </c>
      <c r="AN321" s="4">
        <f t="shared" si="89"/>
        <v>315</v>
      </c>
      <c r="AO321" s="4">
        <f t="shared" si="106"/>
        <v>0.25419221724615682</v>
      </c>
    </row>
    <row r="322" spans="1:41" x14ac:dyDescent="0.25">
      <c r="A322">
        <v>16</v>
      </c>
      <c r="B322">
        <v>28</v>
      </c>
      <c r="C322">
        <v>0</v>
      </c>
      <c r="D322">
        <v>7</v>
      </c>
      <c r="E322">
        <v>0</v>
      </c>
      <c r="F322">
        <v>0</v>
      </c>
      <c r="H322">
        <v>331.1762258</v>
      </c>
      <c r="J322">
        <v>26601457</v>
      </c>
      <c r="K322">
        <v>28421338</v>
      </c>
      <c r="L322">
        <v>31333917</v>
      </c>
      <c r="O322">
        <v>52894376</v>
      </c>
      <c r="P322">
        <v>55286473</v>
      </c>
      <c r="Q322">
        <v>54737637</v>
      </c>
      <c r="S322">
        <f t="shared" si="90"/>
        <v>1.75</v>
      </c>
      <c r="T322">
        <f t="shared" si="91"/>
        <v>0.4375</v>
      </c>
      <c r="V322" s="4">
        <f t="shared" si="92"/>
        <v>331.17622577989999</v>
      </c>
      <c r="W322">
        <f t="shared" si="93"/>
        <v>3</v>
      </c>
      <c r="X322">
        <f t="shared" si="94"/>
        <v>0.1875</v>
      </c>
      <c r="Y322">
        <f t="shared" si="95"/>
        <v>0.10714285714285714</v>
      </c>
      <c r="Z322">
        <f t="shared" si="96"/>
        <v>0.42857142857142855</v>
      </c>
      <c r="AA322" t="str">
        <f t="shared" si="97"/>
        <v>O</v>
      </c>
      <c r="AD322">
        <f t="shared" si="98"/>
        <v>-0.04</v>
      </c>
      <c r="AF322" t="str">
        <f t="shared" si="99"/>
        <v>----</v>
      </c>
      <c r="AG322" t="str">
        <f t="shared" si="100"/>
        <v>----</v>
      </c>
      <c r="AH322" t="str">
        <f t="shared" si="101"/>
        <v>----</v>
      </c>
      <c r="AI322" t="str">
        <f t="shared" si="102"/>
        <v>AlipatNoN</v>
      </c>
      <c r="AJ322" t="str">
        <f t="shared" si="103"/>
        <v>----</v>
      </c>
      <c r="AK322" t="str">
        <f t="shared" si="104"/>
        <v>----</v>
      </c>
      <c r="AM322" s="4">
        <f t="shared" si="105"/>
        <v>331.25280540573146</v>
      </c>
      <c r="AN322" s="4">
        <f t="shared" ref="AN322:AN385" si="107">INT(AM322)</f>
        <v>331</v>
      </c>
      <c r="AO322" s="4">
        <f t="shared" si="106"/>
        <v>0.25280540573146482</v>
      </c>
    </row>
    <row r="323" spans="1:41" x14ac:dyDescent="0.25">
      <c r="A323">
        <v>16</v>
      </c>
      <c r="B323">
        <v>28</v>
      </c>
      <c r="C323">
        <v>0</v>
      </c>
      <c r="D323">
        <v>8</v>
      </c>
      <c r="E323">
        <v>0</v>
      </c>
      <c r="F323">
        <v>0</v>
      </c>
      <c r="H323">
        <v>347.17114040000001</v>
      </c>
      <c r="J323">
        <v>13461566</v>
      </c>
      <c r="K323">
        <v>15338313</v>
      </c>
      <c r="L323">
        <v>15443388</v>
      </c>
      <c r="O323">
        <v>25422632</v>
      </c>
      <c r="P323">
        <v>27023841</v>
      </c>
      <c r="Q323">
        <v>26454739</v>
      </c>
      <c r="S323">
        <f t="shared" ref="S323:S386" si="108">B323/A323</f>
        <v>1.75</v>
      </c>
      <c r="T323">
        <f t="shared" ref="T323:T386" si="109">D323/A323</f>
        <v>0.5</v>
      </c>
      <c r="V323" s="4">
        <f t="shared" ref="V323:V386" si="110">A323*12+(B323-1)*1.007825+C323*14.003074+D323*15.9949146+E323*31.9720707+F323*30.9737615+0.0005485799</f>
        <v>347.17114037990001</v>
      </c>
      <c r="W323">
        <f t="shared" ref="W323:W386" si="111">1+A323-B323/2+C323/2+F323/2</f>
        <v>3</v>
      </c>
      <c r="X323">
        <f t="shared" ref="X323:X386" si="112">W323/A323</f>
        <v>0.1875</v>
      </c>
      <c r="Y323">
        <f t="shared" ref="Y323:Y386" si="113">W323/B323</f>
        <v>0.10714285714285714</v>
      </c>
      <c r="Z323">
        <f t="shared" ref="Z323:Z386" si="114">W323/D323</f>
        <v>0.375</v>
      </c>
      <c r="AA323" t="str">
        <f t="shared" ref="AA323:AA386" si="115">IF(X323&gt;=0.3,IF(X323&lt;=0.68,IF(Y323&gt;=0.2,IF(Y323&lt;=0.95,IF(Z323&gt;=0.77,IF(Z323&lt;=1.75,"CRAM","O"),"O"),"O"),"O"),"O"),"O")</f>
        <v>O</v>
      </c>
      <c r="AD323">
        <f t="shared" ref="AD323:AD386" si="116">(1+A323-D323/2-E323-B323/2)/(A323-D323/2-E323-C323-F323)</f>
        <v>-8.3333333333333329E-2</v>
      </c>
      <c r="AF323" t="str">
        <f t="shared" ref="AF323:AF386" si="117">IF(AD323&gt;0.66,"CondAr","----")</f>
        <v>----</v>
      </c>
      <c r="AG323" t="str">
        <f t="shared" ref="AG323:AG386" si="118">IF(AND((AD323&gt;0.5),(AD323&lt;=0.66)),"Aromatic","----")</f>
        <v>----</v>
      </c>
      <c r="AH323" t="str">
        <f t="shared" ref="AH323:AH386" si="119">IF(AND((AD323&lt;=0.5),(S323&lt;1.5)),"HUnSatLig","----")</f>
        <v>----</v>
      </c>
      <c r="AI323" t="str">
        <f t="shared" ref="AI323:AI386" si="120">IF(AND((T323&lt;0.6),(S323&gt;=1.5),(C323=0)),"AlipatNoN","----")</f>
        <v>AlipatNoN</v>
      </c>
      <c r="AJ323" t="str">
        <f t="shared" ref="AJ323:AJ386" si="121">IF(AND((S323&gt;=1.5),(T323&gt;=0.6)),"SatFACarb","----")</f>
        <v>----</v>
      </c>
      <c r="AK323" t="str">
        <f t="shared" ref="AK323:AK386" si="122">IF(AND((T323&lt;0.6),(S323&gt;=1.5),(C323&gt;0)),"Alipat+N","----")</f>
        <v>----</v>
      </c>
      <c r="AM323" s="4">
        <f t="shared" ref="AM323:AM386" si="123">V323*(44/43.989828)</f>
        <v>347.25141859421677</v>
      </c>
      <c r="AN323" s="4">
        <f t="shared" si="107"/>
        <v>347</v>
      </c>
      <c r="AO323" s="4">
        <f t="shared" ref="AO323:AO386" si="124">AM323-AN323</f>
        <v>0.25141859421677282</v>
      </c>
    </row>
    <row r="324" spans="1:41" x14ac:dyDescent="0.25">
      <c r="A324">
        <v>16</v>
      </c>
      <c r="B324">
        <v>28</v>
      </c>
      <c r="C324">
        <v>0</v>
      </c>
      <c r="D324">
        <v>9</v>
      </c>
      <c r="E324">
        <v>0</v>
      </c>
      <c r="F324">
        <v>0</v>
      </c>
      <c r="H324">
        <v>363.16605499999997</v>
      </c>
      <c r="J324">
        <v>5977697</v>
      </c>
      <c r="K324">
        <v>6507608</v>
      </c>
      <c r="L324">
        <v>7015486</v>
      </c>
      <c r="O324">
        <v>9391636</v>
      </c>
      <c r="P324">
        <v>10658794</v>
      </c>
      <c r="Q324">
        <v>9391370</v>
      </c>
      <c r="S324">
        <f t="shared" si="108"/>
        <v>1.75</v>
      </c>
      <c r="T324">
        <f t="shared" si="109"/>
        <v>0.5625</v>
      </c>
      <c r="V324" s="4">
        <f t="shared" si="110"/>
        <v>363.16605497990003</v>
      </c>
      <c r="W324">
        <f t="shared" si="111"/>
        <v>3</v>
      </c>
      <c r="X324">
        <f t="shared" si="112"/>
        <v>0.1875</v>
      </c>
      <c r="Y324">
        <f t="shared" si="113"/>
        <v>0.10714285714285714</v>
      </c>
      <c r="Z324">
        <f t="shared" si="114"/>
        <v>0.33333333333333331</v>
      </c>
      <c r="AA324" t="str">
        <f t="shared" si="115"/>
        <v>O</v>
      </c>
      <c r="AD324">
        <f t="shared" si="116"/>
        <v>-0.13043478260869565</v>
      </c>
      <c r="AF324" t="str">
        <f t="shared" si="117"/>
        <v>----</v>
      </c>
      <c r="AG324" t="str">
        <f t="shared" si="118"/>
        <v>----</v>
      </c>
      <c r="AH324" t="str">
        <f t="shared" si="119"/>
        <v>----</v>
      </c>
      <c r="AI324" t="str">
        <f t="shared" si="120"/>
        <v>AlipatNoN</v>
      </c>
      <c r="AJ324" t="str">
        <f t="shared" si="121"/>
        <v>----</v>
      </c>
      <c r="AK324" t="str">
        <f t="shared" si="122"/>
        <v>----</v>
      </c>
      <c r="AM324" s="4">
        <f t="shared" si="123"/>
        <v>363.25003178270208</v>
      </c>
      <c r="AN324" s="4">
        <f t="shared" si="107"/>
        <v>363</v>
      </c>
      <c r="AO324" s="4">
        <f t="shared" si="124"/>
        <v>0.25003178270208082</v>
      </c>
    </row>
    <row r="325" spans="1:41" x14ac:dyDescent="0.25">
      <c r="A325">
        <v>16</v>
      </c>
      <c r="B325">
        <v>28</v>
      </c>
      <c r="C325">
        <v>0</v>
      </c>
      <c r="D325">
        <v>10</v>
      </c>
      <c r="E325">
        <v>0</v>
      </c>
      <c r="F325">
        <v>0</v>
      </c>
      <c r="H325">
        <v>379.16096959999999</v>
      </c>
      <c r="J325">
        <v>3572127</v>
      </c>
      <c r="K325">
        <v>4081993</v>
      </c>
      <c r="L325">
        <v>3480180</v>
      </c>
      <c r="O325">
        <v>5942365</v>
      </c>
      <c r="P325">
        <v>5632490</v>
      </c>
      <c r="Q325">
        <v>5505631</v>
      </c>
      <c r="S325">
        <f t="shared" si="108"/>
        <v>1.75</v>
      </c>
      <c r="T325">
        <f t="shared" si="109"/>
        <v>0.625</v>
      </c>
      <c r="V325" s="4">
        <f t="shared" si="110"/>
        <v>379.16096957989998</v>
      </c>
      <c r="W325">
        <f t="shared" si="111"/>
        <v>3</v>
      </c>
      <c r="X325">
        <f t="shared" si="112"/>
        <v>0.1875</v>
      </c>
      <c r="Y325">
        <f t="shared" si="113"/>
        <v>0.10714285714285714</v>
      </c>
      <c r="Z325">
        <f t="shared" si="114"/>
        <v>0.3</v>
      </c>
      <c r="AA325" t="str">
        <f t="shared" si="115"/>
        <v>O</v>
      </c>
      <c r="AD325">
        <f t="shared" si="116"/>
        <v>-0.18181818181818182</v>
      </c>
      <c r="AF325" t="str">
        <f t="shared" si="117"/>
        <v>----</v>
      </c>
      <c r="AG325" t="str">
        <f t="shared" si="118"/>
        <v>----</v>
      </c>
      <c r="AH325" t="str">
        <f t="shared" si="119"/>
        <v>----</v>
      </c>
      <c r="AI325" t="str">
        <f t="shared" si="120"/>
        <v>----</v>
      </c>
      <c r="AJ325" t="str">
        <f t="shared" si="121"/>
        <v>SatFACarb</v>
      </c>
      <c r="AK325" t="str">
        <f t="shared" si="122"/>
        <v>----</v>
      </c>
      <c r="AM325" s="4">
        <f t="shared" si="123"/>
        <v>379.24864497118739</v>
      </c>
      <c r="AN325" s="4">
        <f t="shared" si="107"/>
        <v>379</v>
      </c>
      <c r="AO325" s="4">
        <f t="shared" si="124"/>
        <v>0.24864497118738882</v>
      </c>
    </row>
    <row r="326" spans="1:41" x14ac:dyDescent="0.25">
      <c r="A326">
        <v>16</v>
      </c>
      <c r="B326">
        <v>28</v>
      </c>
      <c r="C326">
        <v>0</v>
      </c>
      <c r="D326">
        <v>10</v>
      </c>
      <c r="E326">
        <v>1</v>
      </c>
      <c r="F326">
        <v>0</v>
      </c>
      <c r="H326">
        <v>411.1330403</v>
      </c>
      <c r="J326" t="s">
        <v>14</v>
      </c>
      <c r="K326" t="s">
        <v>14</v>
      </c>
      <c r="L326" t="s">
        <v>14</v>
      </c>
      <c r="O326">
        <v>2907883</v>
      </c>
      <c r="P326">
        <v>2402220</v>
      </c>
      <c r="Q326">
        <v>2209197</v>
      </c>
      <c r="S326">
        <f t="shared" si="108"/>
        <v>1.75</v>
      </c>
      <c r="T326">
        <f t="shared" si="109"/>
        <v>0.625</v>
      </c>
      <c r="V326" s="4">
        <f t="shared" si="110"/>
        <v>411.1330402799</v>
      </c>
      <c r="W326">
        <f t="shared" si="111"/>
        <v>3</v>
      </c>
      <c r="X326">
        <f t="shared" si="112"/>
        <v>0.1875</v>
      </c>
      <c r="Y326">
        <f t="shared" si="113"/>
        <v>0.10714285714285714</v>
      </c>
      <c r="Z326">
        <f t="shared" si="114"/>
        <v>0.3</v>
      </c>
      <c r="AA326" t="str">
        <f t="shared" si="115"/>
        <v>O</v>
      </c>
      <c r="AD326">
        <f t="shared" si="116"/>
        <v>-0.3</v>
      </c>
      <c r="AF326" t="str">
        <f t="shared" si="117"/>
        <v>----</v>
      </c>
      <c r="AG326" t="str">
        <f t="shared" si="118"/>
        <v>----</v>
      </c>
      <c r="AH326" t="str">
        <f t="shared" si="119"/>
        <v>----</v>
      </c>
      <c r="AI326" t="str">
        <f t="shared" si="120"/>
        <v>----</v>
      </c>
      <c r="AJ326" t="str">
        <f t="shared" si="121"/>
        <v>SatFACarb</v>
      </c>
      <c r="AK326" t="str">
        <f t="shared" si="122"/>
        <v>----</v>
      </c>
      <c r="AM326" s="4">
        <f t="shared" si="123"/>
        <v>411.22810874176633</v>
      </c>
      <c r="AN326" s="4">
        <f t="shared" si="107"/>
        <v>411</v>
      </c>
      <c r="AO326" s="4">
        <f t="shared" si="124"/>
        <v>0.22810874176633433</v>
      </c>
    </row>
    <row r="327" spans="1:41" x14ac:dyDescent="0.25">
      <c r="A327">
        <v>16</v>
      </c>
      <c r="B327">
        <v>28</v>
      </c>
      <c r="C327">
        <v>0</v>
      </c>
      <c r="D327">
        <v>11</v>
      </c>
      <c r="E327">
        <v>0</v>
      </c>
      <c r="F327">
        <v>0</v>
      </c>
      <c r="H327">
        <v>395.1558842</v>
      </c>
      <c r="J327">
        <v>2069535</v>
      </c>
      <c r="K327">
        <v>2139344</v>
      </c>
      <c r="L327">
        <v>2038416</v>
      </c>
      <c r="O327">
        <v>2924147</v>
      </c>
      <c r="P327">
        <v>2597967</v>
      </c>
      <c r="Q327">
        <v>2509081</v>
      </c>
      <c r="S327">
        <f t="shared" si="108"/>
        <v>1.75</v>
      </c>
      <c r="T327">
        <f t="shared" si="109"/>
        <v>0.6875</v>
      </c>
      <c r="V327" s="4">
        <f t="shared" si="110"/>
        <v>395.1558841799</v>
      </c>
      <c r="W327">
        <f t="shared" si="111"/>
        <v>3</v>
      </c>
      <c r="X327">
        <f t="shared" si="112"/>
        <v>0.1875</v>
      </c>
      <c r="Y327">
        <f t="shared" si="113"/>
        <v>0.10714285714285714</v>
      </c>
      <c r="Z327">
        <f t="shared" si="114"/>
        <v>0.27272727272727271</v>
      </c>
      <c r="AA327" t="str">
        <f t="shared" si="115"/>
        <v>O</v>
      </c>
      <c r="AD327">
        <f t="shared" si="116"/>
        <v>-0.23809523809523808</v>
      </c>
      <c r="AF327" t="str">
        <f t="shared" si="117"/>
        <v>----</v>
      </c>
      <c r="AG327" t="str">
        <f t="shared" si="118"/>
        <v>----</v>
      </c>
      <c r="AH327" t="str">
        <f t="shared" si="119"/>
        <v>----</v>
      </c>
      <c r="AI327" t="str">
        <f t="shared" si="120"/>
        <v>----</v>
      </c>
      <c r="AJ327" t="str">
        <f t="shared" si="121"/>
        <v>SatFACarb</v>
      </c>
      <c r="AK327" t="str">
        <f t="shared" si="122"/>
        <v>----</v>
      </c>
      <c r="AM327" s="4">
        <f t="shared" si="123"/>
        <v>395.2472581596727</v>
      </c>
      <c r="AN327" s="4">
        <f t="shared" si="107"/>
        <v>395</v>
      </c>
      <c r="AO327" s="4">
        <f t="shared" si="124"/>
        <v>0.24725815967269682</v>
      </c>
    </row>
    <row r="328" spans="1:41" x14ac:dyDescent="0.25">
      <c r="A328">
        <v>16</v>
      </c>
      <c r="B328">
        <v>28</v>
      </c>
      <c r="C328">
        <v>0</v>
      </c>
      <c r="D328">
        <v>12</v>
      </c>
      <c r="E328">
        <v>0</v>
      </c>
      <c r="F328">
        <v>0</v>
      </c>
      <c r="H328">
        <v>411.15079880000002</v>
      </c>
      <c r="J328" t="s">
        <v>14</v>
      </c>
      <c r="K328" t="s">
        <v>14</v>
      </c>
      <c r="L328" t="s">
        <v>14</v>
      </c>
      <c r="O328">
        <v>2171116</v>
      </c>
      <c r="P328">
        <v>2556333</v>
      </c>
      <c r="Q328">
        <v>2117037</v>
      </c>
      <c r="S328">
        <f t="shared" si="108"/>
        <v>1.75</v>
      </c>
      <c r="T328">
        <f t="shared" si="109"/>
        <v>0.75</v>
      </c>
      <c r="V328" s="4">
        <f t="shared" si="110"/>
        <v>411.15079877989996</v>
      </c>
      <c r="W328">
        <f t="shared" si="111"/>
        <v>3</v>
      </c>
      <c r="X328">
        <f t="shared" si="112"/>
        <v>0.1875</v>
      </c>
      <c r="Y328">
        <f t="shared" si="113"/>
        <v>0.10714285714285714</v>
      </c>
      <c r="Z328">
        <f t="shared" si="114"/>
        <v>0.25</v>
      </c>
      <c r="AA328" t="str">
        <f t="shared" si="115"/>
        <v>O</v>
      </c>
      <c r="AD328">
        <f t="shared" si="116"/>
        <v>-0.3</v>
      </c>
      <c r="AF328" t="str">
        <f t="shared" si="117"/>
        <v>----</v>
      </c>
      <c r="AG328" t="str">
        <f t="shared" si="118"/>
        <v>----</v>
      </c>
      <c r="AH328" t="str">
        <f t="shared" si="119"/>
        <v>----</v>
      </c>
      <c r="AI328" t="str">
        <f t="shared" si="120"/>
        <v>----</v>
      </c>
      <c r="AJ328" t="str">
        <f t="shared" si="121"/>
        <v>SatFACarb</v>
      </c>
      <c r="AK328" t="str">
        <f t="shared" si="122"/>
        <v>----</v>
      </c>
      <c r="AM328" s="4">
        <f t="shared" si="123"/>
        <v>411.24587134815795</v>
      </c>
      <c r="AN328" s="4">
        <f t="shared" si="107"/>
        <v>411</v>
      </c>
      <c r="AO328" s="4">
        <f t="shared" si="124"/>
        <v>0.24587134815794798</v>
      </c>
    </row>
    <row r="329" spans="1:41" x14ac:dyDescent="0.25">
      <c r="A329">
        <v>16</v>
      </c>
      <c r="B329">
        <v>28</v>
      </c>
      <c r="C329">
        <v>0</v>
      </c>
      <c r="D329">
        <v>13</v>
      </c>
      <c r="E329">
        <v>0</v>
      </c>
      <c r="F329">
        <v>0</v>
      </c>
      <c r="H329">
        <v>427.14571339999998</v>
      </c>
      <c r="J329">
        <v>1806814</v>
      </c>
      <c r="K329">
        <v>2048029</v>
      </c>
      <c r="L329">
        <v>1825156</v>
      </c>
      <c r="O329">
        <v>2298361</v>
      </c>
      <c r="P329">
        <v>2283525</v>
      </c>
      <c r="Q329">
        <v>2354821</v>
      </c>
      <c r="S329">
        <f t="shared" si="108"/>
        <v>1.75</v>
      </c>
      <c r="T329">
        <f t="shared" si="109"/>
        <v>0.8125</v>
      </c>
      <c r="V329" s="4">
        <f t="shared" si="110"/>
        <v>427.14571337989997</v>
      </c>
      <c r="W329">
        <f t="shared" si="111"/>
        <v>3</v>
      </c>
      <c r="X329">
        <f t="shared" si="112"/>
        <v>0.1875</v>
      </c>
      <c r="Y329">
        <f t="shared" si="113"/>
        <v>0.10714285714285714</v>
      </c>
      <c r="Z329">
        <f t="shared" si="114"/>
        <v>0.23076923076923078</v>
      </c>
      <c r="AA329" t="str">
        <f t="shared" si="115"/>
        <v>O</v>
      </c>
      <c r="AD329">
        <f t="shared" si="116"/>
        <v>-0.36842105263157893</v>
      </c>
      <c r="AF329" t="str">
        <f t="shared" si="117"/>
        <v>----</v>
      </c>
      <c r="AG329" t="str">
        <f t="shared" si="118"/>
        <v>----</v>
      </c>
      <c r="AH329" t="str">
        <f t="shared" si="119"/>
        <v>----</v>
      </c>
      <c r="AI329" t="str">
        <f t="shared" si="120"/>
        <v>----</v>
      </c>
      <c r="AJ329" t="str">
        <f t="shared" si="121"/>
        <v>SatFACarb</v>
      </c>
      <c r="AK329" t="str">
        <f t="shared" si="122"/>
        <v>----</v>
      </c>
      <c r="AM329" s="4">
        <f t="shared" si="123"/>
        <v>427.24448453664326</v>
      </c>
      <c r="AN329" s="4">
        <f t="shared" si="107"/>
        <v>427</v>
      </c>
      <c r="AO329" s="4">
        <f t="shared" si="124"/>
        <v>0.24448453664325598</v>
      </c>
    </row>
    <row r="330" spans="1:41" x14ac:dyDescent="0.25">
      <c r="A330">
        <v>16</v>
      </c>
      <c r="B330">
        <v>28</v>
      </c>
      <c r="C330">
        <v>0</v>
      </c>
      <c r="D330">
        <v>14</v>
      </c>
      <c r="E330">
        <v>0</v>
      </c>
      <c r="F330">
        <v>0</v>
      </c>
      <c r="H330">
        <v>443.14062799999999</v>
      </c>
      <c r="J330">
        <v>1602869</v>
      </c>
      <c r="K330">
        <v>2019051</v>
      </c>
      <c r="L330">
        <v>2175984</v>
      </c>
      <c r="O330" t="s">
        <v>14</v>
      </c>
      <c r="P330" t="s">
        <v>14</v>
      </c>
      <c r="Q330" t="s">
        <v>14</v>
      </c>
      <c r="S330">
        <f t="shared" si="108"/>
        <v>1.75</v>
      </c>
      <c r="T330">
        <f t="shared" si="109"/>
        <v>0.875</v>
      </c>
      <c r="V330" s="4">
        <f t="shared" si="110"/>
        <v>443.14062797989999</v>
      </c>
      <c r="W330">
        <f t="shared" si="111"/>
        <v>3</v>
      </c>
      <c r="X330">
        <f t="shared" si="112"/>
        <v>0.1875</v>
      </c>
      <c r="Y330">
        <f t="shared" si="113"/>
        <v>0.10714285714285714</v>
      </c>
      <c r="Z330">
        <f t="shared" si="114"/>
        <v>0.21428571428571427</v>
      </c>
      <c r="AA330" t="str">
        <f t="shared" si="115"/>
        <v>O</v>
      </c>
      <c r="AD330">
        <f t="shared" si="116"/>
        <v>-0.44444444444444442</v>
      </c>
      <c r="AF330" t="str">
        <f t="shared" si="117"/>
        <v>----</v>
      </c>
      <c r="AG330" t="str">
        <f t="shared" si="118"/>
        <v>----</v>
      </c>
      <c r="AH330" t="str">
        <f t="shared" si="119"/>
        <v>----</v>
      </c>
      <c r="AI330" t="str">
        <f t="shared" si="120"/>
        <v>----</v>
      </c>
      <c r="AJ330" t="str">
        <f t="shared" si="121"/>
        <v>SatFACarb</v>
      </c>
      <c r="AK330" t="str">
        <f t="shared" si="122"/>
        <v>----</v>
      </c>
      <c r="AM330" s="4">
        <f t="shared" si="123"/>
        <v>443.24309772512856</v>
      </c>
      <c r="AN330" s="4">
        <f t="shared" si="107"/>
        <v>443</v>
      </c>
      <c r="AO330" s="4">
        <f t="shared" si="124"/>
        <v>0.24309772512856398</v>
      </c>
    </row>
    <row r="331" spans="1:41" x14ac:dyDescent="0.25">
      <c r="A331">
        <v>16</v>
      </c>
      <c r="B331">
        <v>28</v>
      </c>
      <c r="C331">
        <v>2</v>
      </c>
      <c r="D331">
        <v>5</v>
      </c>
      <c r="E331">
        <v>0</v>
      </c>
      <c r="F331">
        <v>0</v>
      </c>
      <c r="H331">
        <v>327.19254460000002</v>
      </c>
      <c r="J331" t="s">
        <v>14</v>
      </c>
      <c r="K331" t="s">
        <v>14</v>
      </c>
      <c r="L331" t="s">
        <v>14</v>
      </c>
      <c r="O331">
        <v>1453959</v>
      </c>
      <c r="P331">
        <v>1882761</v>
      </c>
      <c r="Q331">
        <v>1810531</v>
      </c>
      <c r="S331">
        <f t="shared" si="108"/>
        <v>1.75</v>
      </c>
      <c r="T331">
        <f t="shared" si="109"/>
        <v>0.3125</v>
      </c>
      <c r="V331" s="4">
        <f t="shared" si="110"/>
        <v>327.19254457990002</v>
      </c>
      <c r="W331">
        <f t="shared" si="111"/>
        <v>4</v>
      </c>
      <c r="X331">
        <f t="shared" si="112"/>
        <v>0.25</v>
      </c>
      <c r="Y331">
        <f t="shared" si="113"/>
        <v>0.14285714285714285</v>
      </c>
      <c r="Z331">
        <f t="shared" si="114"/>
        <v>0.8</v>
      </c>
      <c r="AA331" t="str">
        <f t="shared" si="115"/>
        <v>O</v>
      </c>
      <c r="AD331">
        <f t="shared" si="116"/>
        <v>4.3478260869565216E-2</v>
      </c>
      <c r="AF331" t="str">
        <f t="shared" si="117"/>
        <v>----</v>
      </c>
      <c r="AG331" t="str">
        <f t="shared" si="118"/>
        <v>----</v>
      </c>
      <c r="AH331" t="str">
        <f t="shared" si="119"/>
        <v>----</v>
      </c>
      <c r="AI331" t="str">
        <f t="shared" si="120"/>
        <v>----</v>
      </c>
      <c r="AJ331" t="str">
        <f t="shared" si="121"/>
        <v>----</v>
      </c>
      <c r="AK331" t="str">
        <f t="shared" si="122"/>
        <v>Alipat+N</v>
      </c>
      <c r="AM331" s="4">
        <f t="shared" si="123"/>
        <v>327.26820303811144</v>
      </c>
      <c r="AN331" s="4">
        <f t="shared" si="107"/>
        <v>327</v>
      </c>
      <c r="AO331" s="4">
        <f t="shared" si="124"/>
        <v>0.26820303811143731</v>
      </c>
    </row>
    <row r="332" spans="1:41" x14ac:dyDescent="0.25">
      <c r="A332">
        <v>16</v>
      </c>
      <c r="B332">
        <v>28</v>
      </c>
      <c r="C332">
        <v>4</v>
      </c>
      <c r="D332">
        <v>5</v>
      </c>
      <c r="E332">
        <v>0</v>
      </c>
      <c r="F332">
        <v>0</v>
      </c>
      <c r="H332">
        <v>355.19869260000002</v>
      </c>
      <c r="J332">
        <v>2354905</v>
      </c>
      <c r="K332">
        <v>2609576</v>
      </c>
      <c r="L332">
        <v>2284499</v>
      </c>
      <c r="O332">
        <v>3888258</v>
      </c>
      <c r="P332">
        <v>4764342</v>
      </c>
      <c r="Q332">
        <v>3556824</v>
      </c>
      <c r="S332">
        <f t="shared" si="108"/>
        <v>1.75</v>
      </c>
      <c r="T332">
        <f t="shared" si="109"/>
        <v>0.3125</v>
      </c>
      <c r="V332" s="4">
        <f t="shared" si="110"/>
        <v>355.19869257989996</v>
      </c>
      <c r="W332">
        <f t="shared" si="111"/>
        <v>5</v>
      </c>
      <c r="X332">
        <f t="shared" si="112"/>
        <v>0.3125</v>
      </c>
      <c r="Y332">
        <f t="shared" si="113"/>
        <v>0.17857142857142858</v>
      </c>
      <c r="Z332">
        <f t="shared" si="114"/>
        <v>1</v>
      </c>
      <c r="AA332" t="str">
        <f t="shared" si="115"/>
        <v>O</v>
      </c>
      <c r="AD332">
        <f t="shared" si="116"/>
        <v>5.2631578947368418E-2</v>
      </c>
      <c r="AF332" t="str">
        <f t="shared" si="117"/>
        <v>----</v>
      </c>
      <c r="AG332" t="str">
        <f t="shared" si="118"/>
        <v>----</v>
      </c>
      <c r="AH332" t="str">
        <f t="shared" si="119"/>
        <v>----</v>
      </c>
      <c r="AI332" t="str">
        <f t="shared" si="120"/>
        <v>----</v>
      </c>
      <c r="AJ332" t="str">
        <f t="shared" si="121"/>
        <v>----</v>
      </c>
      <c r="AK332" t="str">
        <f t="shared" si="122"/>
        <v>Alipat+N</v>
      </c>
      <c r="AM332" s="4">
        <f t="shared" si="123"/>
        <v>355.28082704746186</v>
      </c>
      <c r="AN332" s="4">
        <f t="shared" si="107"/>
        <v>355</v>
      </c>
      <c r="AO332" s="4">
        <f t="shared" si="124"/>
        <v>0.28082704746185527</v>
      </c>
    </row>
    <row r="333" spans="1:41" x14ac:dyDescent="0.25">
      <c r="A333">
        <v>16</v>
      </c>
      <c r="B333">
        <v>28</v>
      </c>
      <c r="C333">
        <v>4</v>
      </c>
      <c r="D333">
        <v>6</v>
      </c>
      <c r="E333">
        <v>0</v>
      </c>
      <c r="F333">
        <v>0</v>
      </c>
      <c r="H333">
        <v>371.19360719999997</v>
      </c>
      <c r="J333">
        <v>3596870</v>
      </c>
      <c r="K333">
        <v>4150545</v>
      </c>
      <c r="L333">
        <v>3152297</v>
      </c>
      <c r="O333">
        <v>5148559</v>
      </c>
      <c r="P333">
        <v>6180141</v>
      </c>
      <c r="Q333">
        <v>5417493</v>
      </c>
      <c r="S333">
        <f t="shared" si="108"/>
        <v>1.75</v>
      </c>
      <c r="T333">
        <f t="shared" si="109"/>
        <v>0.375</v>
      </c>
      <c r="V333" s="4">
        <f t="shared" si="110"/>
        <v>371.19360717989997</v>
      </c>
      <c r="W333">
        <f t="shared" si="111"/>
        <v>5</v>
      </c>
      <c r="X333">
        <f t="shared" si="112"/>
        <v>0.3125</v>
      </c>
      <c r="Y333">
        <f t="shared" si="113"/>
        <v>0.17857142857142858</v>
      </c>
      <c r="Z333">
        <f t="shared" si="114"/>
        <v>0.83333333333333337</v>
      </c>
      <c r="AA333" t="str">
        <f t="shared" si="115"/>
        <v>O</v>
      </c>
      <c r="AD333">
        <f t="shared" si="116"/>
        <v>0</v>
      </c>
      <c r="AF333" t="str">
        <f t="shared" si="117"/>
        <v>----</v>
      </c>
      <c r="AG333" t="str">
        <f t="shared" si="118"/>
        <v>----</v>
      </c>
      <c r="AH333" t="str">
        <f t="shared" si="119"/>
        <v>----</v>
      </c>
      <c r="AI333" t="str">
        <f t="shared" si="120"/>
        <v>----</v>
      </c>
      <c r="AJ333" t="str">
        <f t="shared" si="121"/>
        <v>----</v>
      </c>
      <c r="AK333" t="str">
        <f t="shared" si="122"/>
        <v>Alipat+N</v>
      </c>
      <c r="AM333" s="4">
        <f t="shared" si="123"/>
        <v>371.27944023594722</v>
      </c>
      <c r="AN333" s="4">
        <f t="shared" si="107"/>
        <v>371</v>
      </c>
      <c r="AO333" s="4">
        <f t="shared" si="124"/>
        <v>0.27944023594722012</v>
      </c>
    </row>
    <row r="334" spans="1:41" x14ac:dyDescent="0.25">
      <c r="A334">
        <v>16</v>
      </c>
      <c r="B334">
        <v>28</v>
      </c>
      <c r="C334">
        <v>4</v>
      </c>
      <c r="D334">
        <v>7</v>
      </c>
      <c r="E334">
        <v>0</v>
      </c>
      <c r="F334">
        <v>0</v>
      </c>
      <c r="H334">
        <v>387.18852179999999</v>
      </c>
      <c r="J334">
        <v>3931101</v>
      </c>
      <c r="K334">
        <v>4394165</v>
      </c>
      <c r="L334">
        <v>3654217</v>
      </c>
      <c r="O334">
        <v>4770862</v>
      </c>
      <c r="P334">
        <v>5776848</v>
      </c>
      <c r="Q334">
        <v>4523409</v>
      </c>
      <c r="S334">
        <f t="shared" si="108"/>
        <v>1.75</v>
      </c>
      <c r="T334">
        <f t="shared" si="109"/>
        <v>0.4375</v>
      </c>
      <c r="V334" s="4">
        <f t="shared" si="110"/>
        <v>387.18852177989999</v>
      </c>
      <c r="W334">
        <f t="shared" si="111"/>
        <v>5</v>
      </c>
      <c r="X334">
        <f t="shared" si="112"/>
        <v>0.3125</v>
      </c>
      <c r="Y334">
        <f t="shared" si="113"/>
        <v>0.17857142857142858</v>
      </c>
      <c r="Z334">
        <f t="shared" si="114"/>
        <v>0.7142857142857143</v>
      </c>
      <c r="AA334" t="str">
        <f t="shared" si="115"/>
        <v>O</v>
      </c>
      <c r="AD334">
        <f t="shared" si="116"/>
        <v>-5.8823529411764705E-2</v>
      </c>
      <c r="AF334" t="str">
        <f t="shared" si="117"/>
        <v>----</v>
      </c>
      <c r="AG334" t="str">
        <f t="shared" si="118"/>
        <v>----</v>
      </c>
      <c r="AH334" t="str">
        <f t="shared" si="119"/>
        <v>----</v>
      </c>
      <c r="AI334" t="str">
        <f t="shared" si="120"/>
        <v>----</v>
      </c>
      <c r="AJ334" t="str">
        <f t="shared" si="121"/>
        <v>----</v>
      </c>
      <c r="AK334" t="str">
        <f t="shared" si="122"/>
        <v>Alipat+N</v>
      </c>
      <c r="AM334" s="4">
        <f t="shared" si="123"/>
        <v>387.27805342443253</v>
      </c>
      <c r="AN334" s="4">
        <f t="shared" si="107"/>
        <v>387</v>
      </c>
      <c r="AO334" s="4">
        <f t="shared" si="124"/>
        <v>0.27805342443252812</v>
      </c>
    </row>
    <row r="335" spans="1:41" x14ac:dyDescent="0.25">
      <c r="A335">
        <v>16</v>
      </c>
      <c r="B335">
        <v>28</v>
      </c>
      <c r="C335">
        <v>4</v>
      </c>
      <c r="D335">
        <v>8</v>
      </c>
      <c r="E335">
        <v>0</v>
      </c>
      <c r="F335">
        <v>0</v>
      </c>
      <c r="H335">
        <v>403.18343640000001</v>
      </c>
      <c r="J335">
        <v>4093384</v>
      </c>
      <c r="K335">
        <v>3604297</v>
      </c>
      <c r="L335">
        <v>3952872</v>
      </c>
      <c r="O335">
        <v>2336464</v>
      </c>
      <c r="P335">
        <v>2264846</v>
      </c>
      <c r="Q335">
        <v>2085014</v>
      </c>
      <c r="S335">
        <f t="shared" si="108"/>
        <v>1.75</v>
      </c>
      <c r="T335">
        <f t="shared" si="109"/>
        <v>0.5</v>
      </c>
      <c r="V335" s="4">
        <f t="shared" si="110"/>
        <v>403.1834363799</v>
      </c>
      <c r="W335">
        <f t="shared" si="111"/>
        <v>5</v>
      </c>
      <c r="X335">
        <f t="shared" si="112"/>
        <v>0.3125</v>
      </c>
      <c r="Y335">
        <f t="shared" si="113"/>
        <v>0.17857142857142858</v>
      </c>
      <c r="Z335">
        <f t="shared" si="114"/>
        <v>0.625</v>
      </c>
      <c r="AA335" t="str">
        <f t="shared" si="115"/>
        <v>O</v>
      </c>
      <c r="AD335">
        <f t="shared" si="116"/>
        <v>-0.125</v>
      </c>
      <c r="AF335" t="str">
        <f t="shared" si="117"/>
        <v>----</v>
      </c>
      <c r="AG335" t="str">
        <f t="shared" si="118"/>
        <v>----</v>
      </c>
      <c r="AH335" t="str">
        <f t="shared" si="119"/>
        <v>----</v>
      </c>
      <c r="AI335" t="str">
        <f t="shared" si="120"/>
        <v>----</v>
      </c>
      <c r="AJ335" t="str">
        <f t="shared" si="121"/>
        <v>----</v>
      </c>
      <c r="AK335" t="str">
        <f t="shared" si="122"/>
        <v>Alipat+N</v>
      </c>
      <c r="AM335" s="4">
        <f t="shared" si="123"/>
        <v>403.27666661291784</v>
      </c>
      <c r="AN335" s="4">
        <f t="shared" si="107"/>
        <v>403</v>
      </c>
      <c r="AO335" s="4">
        <f t="shared" si="124"/>
        <v>0.27666661291783612</v>
      </c>
    </row>
    <row r="336" spans="1:41" x14ac:dyDescent="0.25">
      <c r="A336">
        <v>16</v>
      </c>
      <c r="B336">
        <v>29</v>
      </c>
      <c r="C336">
        <v>3</v>
      </c>
      <c r="D336">
        <v>4</v>
      </c>
      <c r="E336">
        <v>0</v>
      </c>
      <c r="F336">
        <v>0</v>
      </c>
      <c r="H336">
        <v>326.208529</v>
      </c>
      <c r="J336">
        <v>2098196</v>
      </c>
      <c r="K336">
        <v>2451193</v>
      </c>
      <c r="L336">
        <v>2099699</v>
      </c>
      <c r="O336">
        <v>4704810</v>
      </c>
      <c r="P336">
        <v>5640899</v>
      </c>
      <c r="Q336">
        <v>4369036</v>
      </c>
      <c r="S336">
        <f t="shared" si="108"/>
        <v>1.8125</v>
      </c>
      <c r="T336">
        <f t="shared" si="109"/>
        <v>0.25</v>
      </c>
      <c r="V336" s="4">
        <f t="shared" si="110"/>
        <v>326.2085289799</v>
      </c>
      <c r="W336">
        <f t="shared" si="111"/>
        <v>4</v>
      </c>
      <c r="X336">
        <f t="shared" si="112"/>
        <v>0.25</v>
      </c>
      <c r="Y336">
        <f t="shared" si="113"/>
        <v>0.13793103448275862</v>
      </c>
      <c r="Z336">
        <f t="shared" si="114"/>
        <v>1</v>
      </c>
      <c r="AA336" t="str">
        <f t="shared" si="115"/>
        <v>O</v>
      </c>
      <c r="AD336">
        <f t="shared" si="116"/>
        <v>4.5454545454545456E-2</v>
      </c>
      <c r="AF336" t="str">
        <f t="shared" si="117"/>
        <v>----</v>
      </c>
      <c r="AG336" t="str">
        <f t="shared" si="118"/>
        <v>----</v>
      </c>
      <c r="AH336" t="str">
        <f t="shared" si="119"/>
        <v>----</v>
      </c>
      <c r="AI336" t="str">
        <f t="shared" si="120"/>
        <v>----</v>
      </c>
      <c r="AJ336" t="str">
        <f t="shared" si="121"/>
        <v>----</v>
      </c>
      <c r="AK336" t="str">
        <f t="shared" si="122"/>
        <v>Alipat+N</v>
      </c>
      <c r="AM336" s="4">
        <f t="shared" si="123"/>
        <v>326.28395989899298</v>
      </c>
      <c r="AN336" s="4">
        <f t="shared" si="107"/>
        <v>326</v>
      </c>
      <c r="AO336" s="4">
        <f t="shared" si="124"/>
        <v>0.28395989899297547</v>
      </c>
    </row>
    <row r="337" spans="1:41" x14ac:dyDescent="0.25">
      <c r="A337">
        <v>16</v>
      </c>
      <c r="B337">
        <v>29</v>
      </c>
      <c r="C337">
        <v>3</v>
      </c>
      <c r="D337">
        <v>6</v>
      </c>
      <c r="E337">
        <v>0</v>
      </c>
      <c r="F337">
        <v>0</v>
      </c>
      <c r="H337">
        <v>358.19835819999997</v>
      </c>
      <c r="J337">
        <v>15662877</v>
      </c>
      <c r="K337">
        <v>15636200</v>
      </c>
      <c r="L337">
        <v>14490201</v>
      </c>
      <c r="O337">
        <v>19580954</v>
      </c>
      <c r="P337">
        <v>21714470</v>
      </c>
      <c r="Q337">
        <v>18016077</v>
      </c>
      <c r="S337">
        <f t="shared" si="108"/>
        <v>1.8125</v>
      </c>
      <c r="T337">
        <f t="shared" si="109"/>
        <v>0.375</v>
      </c>
      <c r="V337" s="4">
        <f t="shared" si="110"/>
        <v>358.19835817989997</v>
      </c>
      <c r="W337">
        <f t="shared" si="111"/>
        <v>4</v>
      </c>
      <c r="X337">
        <f t="shared" si="112"/>
        <v>0.25</v>
      </c>
      <c r="Y337">
        <f t="shared" si="113"/>
        <v>0.13793103448275862</v>
      </c>
      <c r="Z337">
        <f t="shared" si="114"/>
        <v>0.66666666666666663</v>
      </c>
      <c r="AA337" t="str">
        <f t="shared" si="115"/>
        <v>O</v>
      </c>
      <c r="AD337">
        <f t="shared" si="116"/>
        <v>-0.05</v>
      </c>
      <c r="AF337" t="str">
        <f t="shared" si="117"/>
        <v>----</v>
      </c>
      <c r="AG337" t="str">
        <f t="shared" si="118"/>
        <v>----</v>
      </c>
      <c r="AH337" t="str">
        <f t="shared" si="119"/>
        <v>----</v>
      </c>
      <c r="AI337" t="str">
        <f t="shared" si="120"/>
        <v>----</v>
      </c>
      <c r="AJ337" t="str">
        <f t="shared" si="121"/>
        <v>----</v>
      </c>
      <c r="AK337" t="str">
        <f t="shared" si="122"/>
        <v>Alipat+N</v>
      </c>
      <c r="AM337" s="4">
        <f t="shared" si="123"/>
        <v>358.28118627596353</v>
      </c>
      <c r="AN337" s="4">
        <f t="shared" si="107"/>
        <v>358</v>
      </c>
      <c r="AO337" s="4">
        <f t="shared" si="124"/>
        <v>0.28118627596353463</v>
      </c>
    </row>
    <row r="338" spans="1:41" x14ac:dyDescent="0.25">
      <c r="A338">
        <v>16</v>
      </c>
      <c r="B338">
        <v>29</v>
      </c>
      <c r="C338">
        <v>5</v>
      </c>
      <c r="D338">
        <v>6</v>
      </c>
      <c r="E338">
        <v>0</v>
      </c>
      <c r="F338">
        <v>0</v>
      </c>
      <c r="H338">
        <v>386.20450620000003</v>
      </c>
      <c r="J338" t="s">
        <v>14</v>
      </c>
      <c r="K338" t="s">
        <v>14</v>
      </c>
      <c r="L338" t="s">
        <v>14</v>
      </c>
      <c r="O338">
        <v>1859660</v>
      </c>
      <c r="P338">
        <v>2152169</v>
      </c>
      <c r="Q338">
        <v>1928899</v>
      </c>
      <c r="S338">
        <f t="shared" si="108"/>
        <v>1.8125</v>
      </c>
      <c r="T338">
        <f t="shared" si="109"/>
        <v>0.375</v>
      </c>
      <c r="V338" s="4">
        <f t="shared" si="110"/>
        <v>386.20450617989997</v>
      </c>
      <c r="W338">
        <f t="shared" si="111"/>
        <v>5</v>
      </c>
      <c r="X338">
        <f t="shared" si="112"/>
        <v>0.3125</v>
      </c>
      <c r="Y338">
        <f t="shared" si="113"/>
        <v>0.17241379310344829</v>
      </c>
      <c r="Z338">
        <f t="shared" si="114"/>
        <v>0.83333333333333337</v>
      </c>
      <c r="AA338" t="str">
        <f t="shared" si="115"/>
        <v>O</v>
      </c>
      <c r="AD338">
        <f t="shared" si="116"/>
        <v>-6.25E-2</v>
      </c>
      <c r="AF338" t="str">
        <f t="shared" si="117"/>
        <v>----</v>
      </c>
      <c r="AG338" t="str">
        <f t="shared" si="118"/>
        <v>----</v>
      </c>
      <c r="AH338" t="str">
        <f t="shared" si="119"/>
        <v>----</v>
      </c>
      <c r="AI338" t="str">
        <f t="shared" si="120"/>
        <v>----</v>
      </c>
      <c r="AJ338" t="str">
        <f t="shared" si="121"/>
        <v>----</v>
      </c>
      <c r="AK338" t="str">
        <f t="shared" si="122"/>
        <v>Alipat+N</v>
      </c>
      <c r="AM338" s="4">
        <f t="shared" si="123"/>
        <v>386.29381028531407</v>
      </c>
      <c r="AN338" s="4">
        <f t="shared" si="107"/>
        <v>386</v>
      </c>
      <c r="AO338" s="4">
        <f t="shared" si="124"/>
        <v>0.29381028531406628</v>
      </c>
    </row>
    <row r="339" spans="1:41" x14ac:dyDescent="0.25">
      <c r="A339">
        <v>16</v>
      </c>
      <c r="B339">
        <v>29</v>
      </c>
      <c r="C339">
        <v>5</v>
      </c>
      <c r="D339">
        <v>7</v>
      </c>
      <c r="E339">
        <v>0</v>
      </c>
      <c r="F339">
        <v>0</v>
      </c>
      <c r="H339">
        <v>402.19942079999998</v>
      </c>
      <c r="J339">
        <v>1701697</v>
      </c>
      <c r="K339">
        <v>1792727</v>
      </c>
      <c r="L339">
        <v>2044543</v>
      </c>
      <c r="O339">
        <v>1573478</v>
      </c>
      <c r="P339">
        <v>2312854</v>
      </c>
      <c r="Q339">
        <v>2152521</v>
      </c>
      <c r="S339">
        <f t="shared" si="108"/>
        <v>1.8125</v>
      </c>
      <c r="T339">
        <f t="shared" si="109"/>
        <v>0.4375</v>
      </c>
      <c r="V339" s="4">
        <f t="shared" si="110"/>
        <v>402.19942077989998</v>
      </c>
      <c r="W339">
        <f t="shared" si="111"/>
        <v>5</v>
      </c>
      <c r="X339">
        <f t="shared" si="112"/>
        <v>0.3125</v>
      </c>
      <c r="Y339">
        <f t="shared" si="113"/>
        <v>0.17241379310344829</v>
      </c>
      <c r="Z339">
        <f t="shared" si="114"/>
        <v>0.7142857142857143</v>
      </c>
      <c r="AA339" t="str">
        <f t="shared" si="115"/>
        <v>O</v>
      </c>
      <c r="AD339">
        <f t="shared" si="116"/>
        <v>-0.13333333333333333</v>
      </c>
      <c r="AF339" t="str">
        <f t="shared" si="117"/>
        <v>----</v>
      </c>
      <c r="AG339" t="str">
        <f t="shared" si="118"/>
        <v>----</v>
      </c>
      <c r="AH339" t="str">
        <f t="shared" si="119"/>
        <v>----</v>
      </c>
      <c r="AI339" t="str">
        <f t="shared" si="120"/>
        <v>----</v>
      </c>
      <c r="AJ339" t="str">
        <f t="shared" si="121"/>
        <v>----</v>
      </c>
      <c r="AK339" t="str">
        <f t="shared" si="122"/>
        <v>Alipat+N</v>
      </c>
      <c r="AM339" s="4">
        <f t="shared" si="123"/>
        <v>402.29242347379937</v>
      </c>
      <c r="AN339" s="4">
        <f t="shared" si="107"/>
        <v>402</v>
      </c>
      <c r="AO339" s="4">
        <f t="shared" si="124"/>
        <v>0.29242347379937428</v>
      </c>
    </row>
    <row r="340" spans="1:41" x14ac:dyDescent="0.25">
      <c r="A340">
        <v>16</v>
      </c>
      <c r="B340">
        <v>30</v>
      </c>
      <c r="C340">
        <v>0</v>
      </c>
      <c r="D340">
        <v>5</v>
      </c>
      <c r="E340">
        <v>0</v>
      </c>
      <c r="F340">
        <v>0</v>
      </c>
      <c r="H340">
        <v>301.20204660000002</v>
      </c>
      <c r="J340" t="s">
        <v>14</v>
      </c>
      <c r="K340" t="s">
        <v>14</v>
      </c>
      <c r="L340" t="s">
        <v>14</v>
      </c>
      <c r="O340">
        <v>1871638</v>
      </c>
      <c r="P340">
        <v>2914414</v>
      </c>
      <c r="Q340">
        <v>2313433</v>
      </c>
      <c r="S340">
        <f t="shared" si="108"/>
        <v>1.875</v>
      </c>
      <c r="T340">
        <f t="shared" si="109"/>
        <v>0.3125</v>
      </c>
      <c r="V340" s="4">
        <f t="shared" si="110"/>
        <v>301.20204657990001</v>
      </c>
      <c r="W340">
        <f t="shared" si="111"/>
        <v>2</v>
      </c>
      <c r="X340">
        <f t="shared" si="112"/>
        <v>0.125</v>
      </c>
      <c r="Y340">
        <f t="shared" si="113"/>
        <v>6.6666666666666666E-2</v>
      </c>
      <c r="Z340">
        <f t="shared" si="114"/>
        <v>0.4</v>
      </c>
      <c r="AA340" t="str">
        <f t="shared" si="115"/>
        <v>O</v>
      </c>
      <c r="AD340">
        <f t="shared" si="116"/>
        <v>-3.7037037037037035E-2</v>
      </c>
      <c r="AF340" t="str">
        <f t="shared" si="117"/>
        <v>----</v>
      </c>
      <c r="AG340" t="str">
        <f t="shared" si="118"/>
        <v>----</v>
      </c>
      <c r="AH340" t="str">
        <f t="shared" si="119"/>
        <v>----</v>
      </c>
      <c r="AI340" t="str">
        <f t="shared" si="120"/>
        <v>AlipatNoN</v>
      </c>
      <c r="AJ340" t="str">
        <f t="shared" si="121"/>
        <v>----</v>
      </c>
      <c r="AK340" t="str">
        <f t="shared" si="122"/>
        <v>----</v>
      </c>
      <c r="AM340" s="4">
        <f t="shared" si="123"/>
        <v>301.27169511814412</v>
      </c>
      <c r="AN340" s="4">
        <f t="shared" si="107"/>
        <v>301</v>
      </c>
      <c r="AO340" s="4">
        <f t="shared" si="124"/>
        <v>0.27169511814412317</v>
      </c>
    </row>
    <row r="341" spans="1:41" x14ac:dyDescent="0.25">
      <c r="A341">
        <v>16</v>
      </c>
      <c r="B341">
        <v>30</v>
      </c>
      <c r="C341">
        <v>0</v>
      </c>
      <c r="D341">
        <v>6</v>
      </c>
      <c r="E341">
        <v>0</v>
      </c>
      <c r="F341">
        <v>0</v>
      </c>
      <c r="H341">
        <v>317.19696119999998</v>
      </c>
      <c r="J341">
        <v>2502200</v>
      </c>
      <c r="K341">
        <v>2585495</v>
      </c>
      <c r="L341">
        <v>2535208</v>
      </c>
      <c r="O341">
        <v>4278471</v>
      </c>
      <c r="P341">
        <v>5205548</v>
      </c>
      <c r="Q341">
        <v>4121440</v>
      </c>
      <c r="S341">
        <f t="shared" si="108"/>
        <v>1.875</v>
      </c>
      <c r="T341">
        <f t="shared" si="109"/>
        <v>0.375</v>
      </c>
      <c r="V341" s="4">
        <f t="shared" si="110"/>
        <v>317.19696117989997</v>
      </c>
      <c r="W341">
        <f t="shared" si="111"/>
        <v>2</v>
      </c>
      <c r="X341">
        <f t="shared" si="112"/>
        <v>0.125</v>
      </c>
      <c r="Y341">
        <f t="shared" si="113"/>
        <v>6.6666666666666666E-2</v>
      </c>
      <c r="Z341">
        <f t="shared" si="114"/>
        <v>0.33333333333333331</v>
      </c>
      <c r="AA341" t="str">
        <f t="shared" si="115"/>
        <v>O</v>
      </c>
      <c r="AD341">
        <f t="shared" si="116"/>
        <v>-7.6923076923076927E-2</v>
      </c>
      <c r="AF341" t="str">
        <f t="shared" si="117"/>
        <v>----</v>
      </c>
      <c r="AG341" t="str">
        <f t="shared" si="118"/>
        <v>----</v>
      </c>
      <c r="AH341" t="str">
        <f t="shared" si="119"/>
        <v>----</v>
      </c>
      <c r="AI341" t="str">
        <f t="shared" si="120"/>
        <v>AlipatNoN</v>
      </c>
      <c r="AJ341" t="str">
        <f t="shared" si="121"/>
        <v>----</v>
      </c>
      <c r="AK341" t="str">
        <f t="shared" si="122"/>
        <v>----</v>
      </c>
      <c r="AM341" s="4">
        <f t="shared" si="123"/>
        <v>317.27030830662937</v>
      </c>
      <c r="AN341" s="4">
        <f t="shared" si="107"/>
        <v>317</v>
      </c>
      <c r="AO341" s="4">
        <f t="shared" si="124"/>
        <v>0.27030830662937433</v>
      </c>
    </row>
    <row r="342" spans="1:41" x14ac:dyDescent="0.25">
      <c r="A342">
        <v>16</v>
      </c>
      <c r="B342">
        <v>30</v>
      </c>
      <c r="C342">
        <v>0</v>
      </c>
      <c r="D342">
        <v>7</v>
      </c>
      <c r="E342">
        <v>0</v>
      </c>
      <c r="F342">
        <v>0</v>
      </c>
      <c r="H342">
        <v>333.19187579999999</v>
      </c>
      <c r="J342">
        <v>2743209</v>
      </c>
      <c r="K342">
        <v>2667649</v>
      </c>
      <c r="L342">
        <v>2800613</v>
      </c>
      <c r="O342">
        <v>4490896</v>
      </c>
      <c r="P342">
        <v>4809856</v>
      </c>
      <c r="Q342">
        <v>4302013</v>
      </c>
      <c r="S342">
        <f t="shared" si="108"/>
        <v>1.875</v>
      </c>
      <c r="T342">
        <f t="shared" si="109"/>
        <v>0.4375</v>
      </c>
      <c r="V342" s="4">
        <f t="shared" si="110"/>
        <v>333.19187577989999</v>
      </c>
      <c r="W342">
        <f t="shared" si="111"/>
        <v>2</v>
      </c>
      <c r="X342">
        <f t="shared" si="112"/>
        <v>0.125</v>
      </c>
      <c r="Y342">
        <f t="shared" si="113"/>
        <v>6.6666666666666666E-2</v>
      </c>
      <c r="Z342">
        <f t="shared" si="114"/>
        <v>0.2857142857142857</v>
      </c>
      <c r="AA342" t="str">
        <f t="shared" si="115"/>
        <v>O</v>
      </c>
      <c r="AD342">
        <f t="shared" si="116"/>
        <v>-0.12</v>
      </c>
      <c r="AF342" t="str">
        <f t="shared" si="117"/>
        <v>----</v>
      </c>
      <c r="AG342" t="str">
        <f t="shared" si="118"/>
        <v>----</v>
      </c>
      <c r="AH342" t="str">
        <f t="shared" si="119"/>
        <v>----</v>
      </c>
      <c r="AI342" t="str">
        <f t="shared" si="120"/>
        <v>AlipatNoN</v>
      </c>
      <c r="AJ342" t="str">
        <f t="shared" si="121"/>
        <v>----</v>
      </c>
      <c r="AK342" t="str">
        <f t="shared" si="122"/>
        <v>----</v>
      </c>
      <c r="AM342" s="4">
        <f t="shared" si="123"/>
        <v>333.26892149511468</v>
      </c>
      <c r="AN342" s="4">
        <f t="shared" si="107"/>
        <v>333</v>
      </c>
      <c r="AO342" s="4">
        <f t="shared" si="124"/>
        <v>0.26892149511468233</v>
      </c>
    </row>
    <row r="343" spans="1:41" x14ac:dyDescent="0.25">
      <c r="A343">
        <v>16</v>
      </c>
      <c r="B343">
        <v>30</v>
      </c>
      <c r="C343">
        <v>0</v>
      </c>
      <c r="D343">
        <v>7</v>
      </c>
      <c r="E343">
        <v>1</v>
      </c>
      <c r="F343">
        <v>0</v>
      </c>
      <c r="H343">
        <v>365.16394650000001</v>
      </c>
      <c r="J343" t="s">
        <v>14</v>
      </c>
      <c r="K343" t="s">
        <v>14</v>
      </c>
      <c r="L343" t="s">
        <v>14</v>
      </c>
      <c r="O343">
        <v>2311800</v>
      </c>
      <c r="P343">
        <v>2788413</v>
      </c>
      <c r="Q343">
        <v>2276692</v>
      </c>
      <c r="S343">
        <f t="shared" si="108"/>
        <v>1.875</v>
      </c>
      <c r="T343">
        <f t="shared" si="109"/>
        <v>0.4375</v>
      </c>
      <c r="V343" s="4">
        <f t="shared" si="110"/>
        <v>365.16394647990001</v>
      </c>
      <c r="W343">
        <f t="shared" si="111"/>
        <v>2</v>
      </c>
      <c r="X343">
        <f t="shared" si="112"/>
        <v>0.125</v>
      </c>
      <c r="Y343">
        <f t="shared" si="113"/>
        <v>6.6666666666666666E-2</v>
      </c>
      <c r="Z343">
        <f t="shared" si="114"/>
        <v>0.2857142857142857</v>
      </c>
      <c r="AA343" t="str">
        <f t="shared" si="115"/>
        <v>O</v>
      </c>
      <c r="AD343">
        <f t="shared" si="116"/>
        <v>-0.21739130434782608</v>
      </c>
      <c r="AF343" t="str">
        <f t="shared" si="117"/>
        <v>----</v>
      </c>
      <c r="AG343" t="str">
        <f t="shared" si="118"/>
        <v>----</v>
      </c>
      <c r="AH343" t="str">
        <f t="shared" si="119"/>
        <v>----</v>
      </c>
      <c r="AI343" t="str">
        <f t="shared" si="120"/>
        <v>AlipatNoN</v>
      </c>
      <c r="AJ343" t="str">
        <f t="shared" si="121"/>
        <v>----</v>
      </c>
      <c r="AK343" t="str">
        <f t="shared" si="122"/>
        <v>----</v>
      </c>
      <c r="AM343" s="4">
        <f t="shared" si="123"/>
        <v>365.24838526569363</v>
      </c>
      <c r="AN343" s="4">
        <f t="shared" si="107"/>
        <v>365</v>
      </c>
      <c r="AO343" s="4">
        <f t="shared" si="124"/>
        <v>0.24838526569362784</v>
      </c>
    </row>
    <row r="344" spans="1:41" x14ac:dyDescent="0.25">
      <c r="A344">
        <v>16</v>
      </c>
      <c r="B344">
        <v>30</v>
      </c>
      <c r="C344">
        <v>0</v>
      </c>
      <c r="D344">
        <v>8</v>
      </c>
      <c r="E344">
        <v>0</v>
      </c>
      <c r="F344">
        <v>0</v>
      </c>
      <c r="H344">
        <v>349.18679040000001</v>
      </c>
      <c r="J344">
        <v>5581509</v>
      </c>
      <c r="K344">
        <v>6035796</v>
      </c>
      <c r="L344">
        <v>6250484</v>
      </c>
      <c r="O344">
        <v>9450868</v>
      </c>
      <c r="P344">
        <v>12354568</v>
      </c>
      <c r="Q344">
        <v>10630410</v>
      </c>
      <c r="S344">
        <f t="shared" si="108"/>
        <v>1.875</v>
      </c>
      <c r="T344">
        <f t="shared" si="109"/>
        <v>0.5</v>
      </c>
      <c r="V344" s="4">
        <f t="shared" si="110"/>
        <v>349.1867903799</v>
      </c>
      <c r="W344">
        <f t="shared" si="111"/>
        <v>2</v>
      </c>
      <c r="X344">
        <f t="shared" si="112"/>
        <v>0.125</v>
      </c>
      <c r="Y344">
        <f t="shared" si="113"/>
        <v>6.6666666666666666E-2</v>
      </c>
      <c r="Z344">
        <f t="shared" si="114"/>
        <v>0.25</v>
      </c>
      <c r="AA344" t="str">
        <f t="shared" si="115"/>
        <v>O</v>
      </c>
      <c r="AD344">
        <f t="shared" si="116"/>
        <v>-0.16666666666666666</v>
      </c>
      <c r="AF344" t="str">
        <f t="shared" si="117"/>
        <v>----</v>
      </c>
      <c r="AG344" t="str">
        <f t="shared" si="118"/>
        <v>----</v>
      </c>
      <c r="AH344" t="str">
        <f t="shared" si="119"/>
        <v>----</v>
      </c>
      <c r="AI344" t="str">
        <f t="shared" si="120"/>
        <v>AlipatNoN</v>
      </c>
      <c r="AJ344" t="str">
        <f t="shared" si="121"/>
        <v>----</v>
      </c>
      <c r="AK344" t="str">
        <f t="shared" si="122"/>
        <v>----</v>
      </c>
      <c r="AM344" s="4">
        <f t="shared" si="123"/>
        <v>349.26753468359999</v>
      </c>
      <c r="AN344" s="4">
        <f t="shared" si="107"/>
        <v>349</v>
      </c>
      <c r="AO344" s="4">
        <f t="shared" si="124"/>
        <v>0.26753468359999033</v>
      </c>
    </row>
    <row r="345" spans="1:41" x14ac:dyDescent="0.25">
      <c r="A345">
        <v>16</v>
      </c>
      <c r="B345">
        <v>30</v>
      </c>
      <c r="C345">
        <v>0</v>
      </c>
      <c r="D345">
        <v>8</v>
      </c>
      <c r="E345">
        <v>1</v>
      </c>
      <c r="F345">
        <v>0</v>
      </c>
      <c r="H345">
        <v>381.15886110000002</v>
      </c>
      <c r="J345" t="s">
        <v>14</v>
      </c>
      <c r="K345" t="s">
        <v>14</v>
      </c>
      <c r="L345" t="s">
        <v>14</v>
      </c>
      <c r="O345">
        <v>2289261</v>
      </c>
      <c r="P345">
        <v>2474491</v>
      </c>
      <c r="Q345">
        <v>2394698</v>
      </c>
      <c r="S345">
        <f t="shared" si="108"/>
        <v>1.875</v>
      </c>
      <c r="T345">
        <f t="shared" si="109"/>
        <v>0.5</v>
      </c>
      <c r="V345" s="4">
        <f t="shared" si="110"/>
        <v>381.15886107990002</v>
      </c>
      <c r="W345">
        <f t="shared" si="111"/>
        <v>2</v>
      </c>
      <c r="X345">
        <f t="shared" si="112"/>
        <v>0.125</v>
      </c>
      <c r="Y345">
        <f t="shared" si="113"/>
        <v>6.6666666666666666E-2</v>
      </c>
      <c r="Z345">
        <f t="shared" si="114"/>
        <v>0.25</v>
      </c>
      <c r="AA345" t="str">
        <f t="shared" si="115"/>
        <v>O</v>
      </c>
      <c r="AD345">
        <f t="shared" si="116"/>
        <v>-0.27272727272727271</v>
      </c>
      <c r="AF345" t="str">
        <f t="shared" si="117"/>
        <v>----</v>
      </c>
      <c r="AG345" t="str">
        <f t="shared" si="118"/>
        <v>----</v>
      </c>
      <c r="AH345" t="str">
        <f t="shared" si="119"/>
        <v>----</v>
      </c>
      <c r="AI345" t="str">
        <f t="shared" si="120"/>
        <v>AlipatNoN</v>
      </c>
      <c r="AJ345" t="str">
        <f t="shared" si="121"/>
        <v>----</v>
      </c>
      <c r="AK345" t="str">
        <f t="shared" si="122"/>
        <v>----</v>
      </c>
      <c r="AM345" s="4">
        <f t="shared" si="123"/>
        <v>381.24699845417899</v>
      </c>
      <c r="AN345" s="4">
        <f t="shared" si="107"/>
        <v>381</v>
      </c>
      <c r="AO345" s="4">
        <f t="shared" si="124"/>
        <v>0.24699845417899269</v>
      </c>
    </row>
    <row r="346" spans="1:41" x14ac:dyDescent="0.25">
      <c r="A346">
        <v>16</v>
      </c>
      <c r="B346">
        <v>30</v>
      </c>
      <c r="C346">
        <v>0</v>
      </c>
      <c r="D346">
        <v>9</v>
      </c>
      <c r="E346">
        <v>0</v>
      </c>
      <c r="F346">
        <v>0</v>
      </c>
      <c r="H346">
        <v>365.18170500000002</v>
      </c>
      <c r="J346">
        <v>4421982</v>
      </c>
      <c r="K346">
        <v>4177550</v>
      </c>
      <c r="L346">
        <v>5093026</v>
      </c>
      <c r="O346">
        <v>7246974</v>
      </c>
      <c r="P346">
        <v>8185410</v>
      </c>
      <c r="Q346">
        <v>6935385</v>
      </c>
      <c r="S346">
        <f t="shared" si="108"/>
        <v>1.875</v>
      </c>
      <c r="T346">
        <f t="shared" si="109"/>
        <v>0.5625</v>
      </c>
      <c r="V346" s="4">
        <f t="shared" si="110"/>
        <v>365.18170497989996</v>
      </c>
      <c r="W346">
        <f t="shared" si="111"/>
        <v>2</v>
      </c>
      <c r="X346">
        <f t="shared" si="112"/>
        <v>0.125</v>
      </c>
      <c r="Y346">
        <f t="shared" si="113"/>
        <v>6.6666666666666666E-2</v>
      </c>
      <c r="Z346">
        <f t="shared" si="114"/>
        <v>0.22222222222222221</v>
      </c>
      <c r="AA346" t="str">
        <f t="shared" si="115"/>
        <v>O</v>
      </c>
      <c r="AD346">
        <f t="shared" si="116"/>
        <v>-0.21739130434782608</v>
      </c>
      <c r="AF346" t="str">
        <f t="shared" si="117"/>
        <v>----</v>
      </c>
      <c r="AG346" t="str">
        <f t="shared" si="118"/>
        <v>----</v>
      </c>
      <c r="AH346" t="str">
        <f t="shared" si="119"/>
        <v>----</v>
      </c>
      <c r="AI346" t="str">
        <f t="shared" si="120"/>
        <v>AlipatNoN</v>
      </c>
      <c r="AJ346" t="str">
        <f t="shared" si="121"/>
        <v>----</v>
      </c>
      <c r="AK346" t="str">
        <f t="shared" si="122"/>
        <v>----</v>
      </c>
      <c r="AM346" s="4">
        <f t="shared" si="123"/>
        <v>365.26614787208524</v>
      </c>
      <c r="AN346" s="4">
        <f t="shared" si="107"/>
        <v>365</v>
      </c>
      <c r="AO346" s="4">
        <f t="shared" si="124"/>
        <v>0.26614787208524149</v>
      </c>
    </row>
    <row r="347" spans="1:41" x14ac:dyDescent="0.25">
      <c r="A347">
        <v>16</v>
      </c>
      <c r="B347">
        <v>30</v>
      </c>
      <c r="C347">
        <v>0</v>
      </c>
      <c r="D347">
        <v>10</v>
      </c>
      <c r="E347">
        <v>0</v>
      </c>
      <c r="F347">
        <v>0</v>
      </c>
      <c r="H347">
        <v>381.17661959999998</v>
      </c>
      <c r="J347">
        <v>3244118</v>
      </c>
      <c r="K347">
        <v>3392831</v>
      </c>
      <c r="L347">
        <v>3443337</v>
      </c>
      <c r="O347">
        <v>4962930</v>
      </c>
      <c r="P347">
        <v>5239808</v>
      </c>
      <c r="Q347">
        <v>4960334</v>
      </c>
      <c r="S347">
        <f t="shared" si="108"/>
        <v>1.875</v>
      </c>
      <c r="T347">
        <f t="shared" si="109"/>
        <v>0.625</v>
      </c>
      <c r="V347" s="4">
        <f t="shared" si="110"/>
        <v>381.17661957989998</v>
      </c>
      <c r="W347">
        <f t="shared" si="111"/>
        <v>2</v>
      </c>
      <c r="X347">
        <f t="shared" si="112"/>
        <v>0.125</v>
      </c>
      <c r="Y347">
        <f t="shared" si="113"/>
        <v>6.6666666666666666E-2</v>
      </c>
      <c r="Z347">
        <f t="shared" si="114"/>
        <v>0.2</v>
      </c>
      <c r="AA347" t="str">
        <f t="shared" si="115"/>
        <v>O</v>
      </c>
      <c r="AD347">
        <f t="shared" si="116"/>
        <v>-0.27272727272727271</v>
      </c>
      <c r="AF347" t="str">
        <f t="shared" si="117"/>
        <v>----</v>
      </c>
      <c r="AG347" t="str">
        <f t="shared" si="118"/>
        <v>----</v>
      </c>
      <c r="AH347" t="str">
        <f t="shared" si="119"/>
        <v>----</v>
      </c>
      <c r="AI347" t="str">
        <f t="shared" si="120"/>
        <v>----</v>
      </c>
      <c r="AJ347" t="str">
        <f t="shared" si="121"/>
        <v>SatFACarb</v>
      </c>
      <c r="AK347" t="str">
        <f t="shared" si="122"/>
        <v>----</v>
      </c>
      <c r="AM347" s="4">
        <f t="shared" si="123"/>
        <v>381.26476106057055</v>
      </c>
      <c r="AN347" s="4">
        <f t="shared" si="107"/>
        <v>381</v>
      </c>
      <c r="AO347" s="4">
        <f t="shared" si="124"/>
        <v>0.26476106057054949</v>
      </c>
    </row>
    <row r="348" spans="1:41" x14ac:dyDescent="0.25">
      <c r="A348">
        <v>16</v>
      </c>
      <c r="B348">
        <v>30</v>
      </c>
      <c r="C348">
        <v>4</v>
      </c>
      <c r="D348">
        <v>5</v>
      </c>
      <c r="E348">
        <v>0</v>
      </c>
      <c r="F348">
        <v>0</v>
      </c>
      <c r="H348">
        <v>357.21434260000001</v>
      </c>
      <c r="J348">
        <v>6220211</v>
      </c>
      <c r="K348">
        <v>6841814</v>
      </c>
      <c r="L348">
        <v>6062384</v>
      </c>
      <c r="O348">
        <v>12136172</v>
      </c>
      <c r="P348">
        <v>14929156</v>
      </c>
      <c r="Q348">
        <v>11349546</v>
      </c>
      <c r="S348">
        <f t="shared" si="108"/>
        <v>1.875</v>
      </c>
      <c r="T348">
        <f t="shared" si="109"/>
        <v>0.3125</v>
      </c>
      <c r="V348" s="4">
        <f t="shared" si="110"/>
        <v>357.21434257990001</v>
      </c>
      <c r="W348">
        <f t="shared" si="111"/>
        <v>4</v>
      </c>
      <c r="X348">
        <f t="shared" si="112"/>
        <v>0.25</v>
      </c>
      <c r="Y348">
        <f t="shared" si="113"/>
        <v>0.13333333333333333</v>
      </c>
      <c r="Z348">
        <f t="shared" si="114"/>
        <v>0.8</v>
      </c>
      <c r="AA348" t="str">
        <f t="shared" si="115"/>
        <v>O</v>
      </c>
      <c r="AD348">
        <f t="shared" si="116"/>
        <v>-5.2631578947368418E-2</v>
      </c>
      <c r="AF348" t="str">
        <f t="shared" si="117"/>
        <v>----</v>
      </c>
      <c r="AG348" t="str">
        <f t="shared" si="118"/>
        <v>----</v>
      </c>
      <c r="AH348" t="str">
        <f t="shared" si="119"/>
        <v>----</v>
      </c>
      <c r="AI348" t="str">
        <f t="shared" si="120"/>
        <v>----</v>
      </c>
      <c r="AJ348" t="str">
        <f t="shared" si="121"/>
        <v>----</v>
      </c>
      <c r="AK348" t="str">
        <f t="shared" si="122"/>
        <v>Alipat+N</v>
      </c>
      <c r="AM348" s="4">
        <f t="shared" si="123"/>
        <v>357.29694313684513</v>
      </c>
      <c r="AN348" s="4">
        <f t="shared" si="107"/>
        <v>357</v>
      </c>
      <c r="AO348" s="4">
        <f t="shared" si="124"/>
        <v>0.29694313684512963</v>
      </c>
    </row>
    <row r="349" spans="1:41" x14ac:dyDescent="0.25">
      <c r="A349">
        <v>16</v>
      </c>
      <c r="B349">
        <v>30</v>
      </c>
      <c r="C349">
        <v>4</v>
      </c>
      <c r="D349">
        <v>6</v>
      </c>
      <c r="E349">
        <v>0</v>
      </c>
      <c r="F349">
        <v>0</v>
      </c>
      <c r="H349">
        <v>373.20925720000002</v>
      </c>
      <c r="J349">
        <v>4899127</v>
      </c>
      <c r="K349">
        <v>4301620</v>
      </c>
      <c r="L349">
        <v>4525044</v>
      </c>
      <c r="O349">
        <v>7010780</v>
      </c>
      <c r="P349">
        <v>7882610</v>
      </c>
      <c r="Q349">
        <v>7072835</v>
      </c>
      <c r="S349">
        <f t="shared" si="108"/>
        <v>1.875</v>
      </c>
      <c r="T349">
        <f t="shared" si="109"/>
        <v>0.375</v>
      </c>
      <c r="V349" s="4">
        <f t="shared" si="110"/>
        <v>373.20925717989996</v>
      </c>
      <c r="W349">
        <f t="shared" si="111"/>
        <v>4</v>
      </c>
      <c r="X349">
        <f t="shared" si="112"/>
        <v>0.25</v>
      </c>
      <c r="Y349">
        <f t="shared" si="113"/>
        <v>0.13333333333333333</v>
      </c>
      <c r="Z349">
        <f t="shared" si="114"/>
        <v>0.66666666666666663</v>
      </c>
      <c r="AA349" t="str">
        <f t="shared" si="115"/>
        <v>O</v>
      </c>
      <c r="AD349">
        <f t="shared" si="116"/>
        <v>-0.1111111111111111</v>
      </c>
      <c r="AF349" t="str">
        <f t="shared" si="117"/>
        <v>----</v>
      </c>
      <c r="AG349" t="str">
        <f t="shared" si="118"/>
        <v>----</v>
      </c>
      <c r="AH349" t="str">
        <f t="shared" si="119"/>
        <v>----</v>
      </c>
      <c r="AI349" t="str">
        <f t="shared" si="120"/>
        <v>----</v>
      </c>
      <c r="AJ349" t="str">
        <f t="shared" si="121"/>
        <v>----</v>
      </c>
      <c r="AK349" t="str">
        <f t="shared" si="122"/>
        <v>Alipat+N</v>
      </c>
      <c r="AM349" s="4">
        <f t="shared" si="123"/>
        <v>373.29555632533038</v>
      </c>
      <c r="AN349" s="4">
        <f t="shared" si="107"/>
        <v>373</v>
      </c>
      <c r="AO349" s="4">
        <f t="shared" si="124"/>
        <v>0.29555632533038079</v>
      </c>
    </row>
    <row r="350" spans="1:41" x14ac:dyDescent="0.25">
      <c r="A350">
        <v>16</v>
      </c>
      <c r="B350">
        <v>30</v>
      </c>
      <c r="C350">
        <v>4</v>
      </c>
      <c r="D350">
        <v>7</v>
      </c>
      <c r="E350">
        <v>0</v>
      </c>
      <c r="F350">
        <v>0</v>
      </c>
      <c r="H350">
        <v>389.20417179999998</v>
      </c>
      <c r="J350">
        <v>3281961</v>
      </c>
      <c r="K350">
        <v>2612323</v>
      </c>
      <c r="L350">
        <v>2843657</v>
      </c>
      <c r="O350">
        <v>4508141</v>
      </c>
      <c r="P350">
        <v>4773786</v>
      </c>
      <c r="Q350">
        <v>3458339</v>
      </c>
      <c r="S350">
        <f t="shared" si="108"/>
        <v>1.875</v>
      </c>
      <c r="T350">
        <f t="shared" si="109"/>
        <v>0.4375</v>
      </c>
      <c r="V350" s="4">
        <f t="shared" si="110"/>
        <v>389.20417177989998</v>
      </c>
      <c r="W350">
        <f t="shared" si="111"/>
        <v>4</v>
      </c>
      <c r="X350">
        <f t="shared" si="112"/>
        <v>0.25</v>
      </c>
      <c r="Y350">
        <f t="shared" si="113"/>
        <v>0.13333333333333333</v>
      </c>
      <c r="Z350">
        <f t="shared" si="114"/>
        <v>0.5714285714285714</v>
      </c>
      <c r="AA350" t="str">
        <f t="shared" si="115"/>
        <v>O</v>
      </c>
      <c r="AD350">
        <f t="shared" si="116"/>
        <v>-0.17647058823529413</v>
      </c>
      <c r="AF350" t="str">
        <f t="shared" si="117"/>
        <v>----</v>
      </c>
      <c r="AG350" t="str">
        <f t="shared" si="118"/>
        <v>----</v>
      </c>
      <c r="AH350" t="str">
        <f t="shared" si="119"/>
        <v>----</v>
      </c>
      <c r="AI350" t="str">
        <f t="shared" si="120"/>
        <v>----</v>
      </c>
      <c r="AJ350" t="str">
        <f t="shared" si="121"/>
        <v>----</v>
      </c>
      <c r="AK350" t="str">
        <f t="shared" si="122"/>
        <v>Alipat+N</v>
      </c>
      <c r="AM350" s="4">
        <f t="shared" si="123"/>
        <v>389.29416951381569</v>
      </c>
      <c r="AN350" s="4">
        <f t="shared" si="107"/>
        <v>389</v>
      </c>
      <c r="AO350" s="4">
        <f t="shared" si="124"/>
        <v>0.29416951381568879</v>
      </c>
    </row>
    <row r="351" spans="1:41" x14ac:dyDescent="0.25">
      <c r="A351">
        <v>16</v>
      </c>
      <c r="B351">
        <v>31</v>
      </c>
      <c r="C351">
        <v>3</v>
      </c>
      <c r="D351">
        <v>4</v>
      </c>
      <c r="E351">
        <v>0</v>
      </c>
      <c r="F351">
        <v>0</v>
      </c>
      <c r="H351">
        <v>328.22417899999999</v>
      </c>
      <c r="J351">
        <v>2282390</v>
      </c>
      <c r="K351">
        <v>2321540</v>
      </c>
      <c r="L351">
        <v>2385306</v>
      </c>
      <c r="O351">
        <v>5098483</v>
      </c>
      <c r="P351">
        <v>6518876</v>
      </c>
      <c r="Q351">
        <v>5077063</v>
      </c>
      <c r="S351">
        <f t="shared" si="108"/>
        <v>1.9375</v>
      </c>
      <c r="T351">
        <f t="shared" si="109"/>
        <v>0.25</v>
      </c>
      <c r="V351" s="4">
        <f t="shared" si="110"/>
        <v>328.22417897989999</v>
      </c>
      <c r="W351">
        <f t="shared" si="111"/>
        <v>3</v>
      </c>
      <c r="X351">
        <f t="shared" si="112"/>
        <v>0.1875</v>
      </c>
      <c r="Y351">
        <f t="shared" si="113"/>
        <v>9.6774193548387094E-2</v>
      </c>
      <c r="Z351">
        <f t="shared" si="114"/>
        <v>0.75</v>
      </c>
      <c r="AA351" t="str">
        <f t="shared" si="115"/>
        <v>O</v>
      </c>
      <c r="AD351">
        <f t="shared" si="116"/>
        <v>-4.5454545454545456E-2</v>
      </c>
      <c r="AF351" t="str">
        <f t="shared" si="117"/>
        <v>----</v>
      </c>
      <c r="AG351" t="str">
        <f t="shared" si="118"/>
        <v>----</v>
      </c>
      <c r="AH351" t="str">
        <f t="shared" si="119"/>
        <v>----</v>
      </c>
      <c r="AI351" t="str">
        <f t="shared" si="120"/>
        <v>----</v>
      </c>
      <c r="AJ351" t="str">
        <f t="shared" si="121"/>
        <v>----</v>
      </c>
      <c r="AK351" t="str">
        <f t="shared" si="122"/>
        <v>Alipat+N</v>
      </c>
      <c r="AM351" s="4">
        <f t="shared" si="123"/>
        <v>328.30007598837619</v>
      </c>
      <c r="AN351" s="4">
        <f t="shared" si="107"/>
        <v>328</v>
      </c>
      <c r="AO351" s="4">
        <f t="shared" si="124"/>
        <v>0.30007598837619298</v>
      </c>
    </row>
    <row r="352" spans="1:41" x14ac:dyDescent="0.25">
      <c r="A352">
        <v>16</v>
      </c>
      <c r="B352">
        <v>31</v>
      </c>
      <c r="C352">
        <v>3</v>
      </c>
      <c r="D352">
        <v>5</v>
      </c>
      <c r="E352">
        <v>0</v>
      </c>
      <c r="F352">
        <v>0</v>
      </c>
      <c r="H352">
        <v>344.21909360000001</v>
      </c>
      <c r="J352">
        <v>4064957</v>
      </c>
      <c r="K352">
        <v>3872354</v>
      </c>
      <c r="L352">
        <v>3413654</v>
      </c>
      <c r="O352">
        <v>7271393</v>
      </c>
      <c r="P352">
        <v>8752852</v>
      </c>
      <c r="Q352">
        <v>6433705</v>
      </c>
      <c r="S352">
        <f t="shared" si="108"/>
        <v>1.9375</v>
      </c>
      <c r="T352">
        <f t="shared" si="109"/>
        <v>0.3125</v>
      </c>
      <c r="V352" s="4">
        <f t="shared" si="110"/>
        <v>344.21909357989995</v>
      </c>
      <c r="W352">
        <f t="shared" si="111"/>
        <v>3</v>
      </c>
      <c r="X352">
        <f t="shared" si="112"/>
        <v>0.1875</v>
      </c>
      <c r="Y352">
        <f t="shared" si="113"/>
        <v>9.6774193548387094E-2</v>
      </c>
      <c r="Z352">
        <f t="shared" si="114"/>
        <v>0.6</v>
      </c>
      <c r="AA352" t="str">
        <f t="shared" si="115"/>
        <v>O</v>
      </c>
      <c r="AD352">
        <f t="shared" si="116"/>
        <v>-9.5238095238095233E-2</v>
      </c>
      <c r="AF352" t="str">
        <f t="shared" si="117"/>
        <v>----</v>
      </c>
      <c r="AG352" t="str">
        <f t="shared" si="118"/>
        <v>----</v>
      </c>
      <c r="AH352" t="str">
        <f t="shared" si="119"/>
        <v>----</v>
      </c>
      <c r="AI352" t="str">
        <f t="shared" si="120"/>
        <v>----</v>
      </c>
      <c r="AJ352" t="str">
        <f t="shared" si="121"/>
        <v>----</v>
      </c>
      <c r="AK352" t="str">
        <f t="shared" si="122"/>
        <v>Alipat+N</v>
      </c>
      <c r="AM352" s="4">
        <f t="shared" si="123"/>
        <v>344.29868917686144</v>
      </c>
      <c r="AN352" s="4">
        <f t="shared" si="107"/>
        <v>344</v>
      </c>
      <c r="AO352" s="4">
        <f t="shared" si="124"/>
        <v>0.29868917686144414</v>
      </c>
    </row>
    <row r="353" spans="1:41" x14ac:dyDescent="0.25">
      <c r="A353">
        <v>16</v>
      </c>
      <c r="B353">
        <v>31</v>
      </c>
      <c r="C353">
        <v>3</v>
      </c>
      <c r="D353">
        <v>5</v>
      </c>
      <c r="E353">
        <v>1</v>
      </c>
      <c r="F353">
        <v>0</v>
      </c>
      <c r="H353">
        <v>376.19116430000003</v>
      </c>
      <c r="J353">
        <v>1865597</v>
      </c>
      <c r="K353">
        <v>2132045</v>
      </c>
      <c r="L353">
        <v>1679173</v>
      </c>
      <c r="O353">
        <v>3301678</v>
      </c>
      <c r="P353">
        <v>3619517</v>
      </c>
      <c r="Q353">
        <v>3212132</v>
      </c>
      <c r="S353">
        <f t="shared" si="108"/>
        <v>1.9375</v>
      </c>
      <c r="T353">
        <f t="shared" si="109"/>
        <v>0.3125</v>
      </c>
      <c r="V353" s="4">
        <f t="shared" si="110"/>
        <v>376.19116427989997</v>
      </c>
      <c r="W353">
        <f t="shared" si="111"/>
        <v>3</v>
      </c>
      <c r="X353">
        <f t="shared" si="112"/>
        <v>0.1875</v>
      </c>
      <c r="Y353">
        <f t="shared" si="113"/>
        <v>9.6774193548387094E-2</v>
      </c>
      <c r="Z353">
        <f t="shared" si="114"/>
        <v>0.6</v>
      </c>
      <c r="AA353" t="str">
        <f t="shared" si="115"/>
        <v>O</v>
      </c>
      <c r="AD353">
        <f t="shared" si="116"/>
        <v>-0.21052631578947367</v>
      </c>
      <c r="AF353" t="str">
        <f t="shared" si="117"/>
        <v>----</v>
      </c>
      <c r="AG353" t="str">
        <f t="shared" si="118"/>
        <v>----</v>
      </c>
      <c r="AH353" t="str">
        <f t="shared" si="119"/>
        <v>----</v>
      </c>
      <c r="AI353" t="str">
        <f t="shared" si="120"/>
        <v>----</v>
      </c>
      <c r="AJ353" t="str">
        <f t="shared" si="121"/>
        <v>----</v>
      </c>
      <c r="AK353" t="str">
        <f t="shared" si="122"/>
        <v>Alipat+N</v>
      </c>
      <c r="AM353" s="4">
        <f t="shared" si="123"/>
        <v>376.27815294744039</v>
      </c>
      <c r="AN353" s="4">
        <f t="shared" si="107"/>
        <v>376</v>
      </c>
      <c r="AO353" s="4">
        <f t="shared" si="124"/>
        <v>0.27815294744038965</v>
      </c>
    </row>
    <row r="354" spans="1:41" x14ac:dyDescent="0.25">
      <c r="A354">
        <v>16</v>
      </c>
      <c r="B354">
        <v>32</v>
      </c>
      <c r="C354">
        <v>0</v>
      </c>
      <c r="D354">
        <v>4</v>
      </c>
      <c r="E354">
        <v>0</v>
      </c>
      <c r="F354">
        <v>0</v>
      </c>
      <c r="H354">
        <v>287.222782</v>
      </c>
      <c r="J354">
        <v>2243191</v>
      </c>
      <c r="K354">
        <v>2702937</v>
      </c>
      <c r="L354">
        <v>2536626</v>
      </c>
      <c r="O354">
        <v>4135237</v>
      </c>
      <c r="P354">
        <v>6872972</v>
      </c>
      <c r="Q354">
        <v>3847140</v>
      </c>
      <c r="S354">
        <f t="shared" si="108"/>
        <v>2</v>
      </c>
      <c r="T354">
        <f t="shared" si="109"/>
        <v>0.25</v>
      </c>
      <c r="V354" s="4">
        <f t="shared" si="110"/>
        <v>287.22278197989999</v>
      </c>
      <c r="W354">
        <f t="shared" si="111"/>
        <v>1</v>
      </c>
      <c r="X354">
        <f t="shared" si="112"/>
        <v>6.25E-2</v>
      </c>
      <c r="Y354">
        <f t="shared" si="113"/>
        <v>3.125E-2</v>
      </c>
      <c r="Z354">
        <f t="shared" si="114"/>
        <v>0.25</v>
      </c>
      <c r="AA354" t="str">
        <f t="shared" si="115"/>
        <v>O</v>
      </c>
      <c r="AD354">
        <f t="shared" si="116"/>
        <v>-7.1428571428571425E-2</v>
      </c>
      <c r="AF354" t="str">
        <f t="shared" si="117"/>
        <v>----</v>
      </c>
      <c r="AG354" t="str">
        <f t="shared" si="118"/>
        <v>----</v>
      </c>
      <c r="AH354" t="str">
        <f t="shared" si="119"/>
        <v>----</v>
      </c>
      <c r="AI354" t="str">
        <f t="shared" si="120"/>
        <v>AlipatNoN</v>
      </c>
      <c r="AJ354" t="str">
        <f t="shared" si="121"/>
        <v>----</v>
      </c>
      <c r="AK354" t="str">
        <f t="shared" si="122"/>
        <v>----</v>
      </c>
      <c r="AM354" s="4">
        <f t="shared" si="123"/>
        <v>287.28919801904198</v>
      </c>
      <c r="AN354" s="4">
        <f t="shared" si="107"/>
        <v>287</v>
      </c>
      <c r="AO354" s="4">
        <f t="shared" si="124"/>
        <v>0.28919801904197584</v>
      </c>
    </row>
    <row r="355" spans="1:41" x14ac:dyDescent="0.25">
      <c r="A355">
        <v>16</v>
      </c>
      <c r="B355">
        <v>32</v>
      </c>
      <c r="C355">
        <v>0</v>
      </c>
      <c r="D355">
        <v>5</v>
      </c>
      <c r="E355">
        <v>0</v>
      </c>
      <c r="F355">
        <v>0</v>
      </c>
      <c r="H355">
        <v>303.21769660000001</v>
      </c>
      <c r="J355">
        <v>1414241</v>
      </c>
      <c r="K355">
        <v>2267179</v>
      </c>
      <c r="L355">
        <v>1744486</v>
      </c>
      <c r="O355">
        <v>2174275</v>
      </c>
      <c r="P355">
        <v>3598730</v>
      </c>
      <c r="Q355">
        <v>2487045</v>
      </c>
      <c r="S355">
        <f t="shared" si="108"/>
        <v>2</v>
      </c>
      <c r="T355">
        <f t="shared" si="109"/>
        <v>0.3125</v>
      </c>
      <c r="V355" s="4">
        <f t="shared" si="110"/>
        <v>303.21769657989995</v>
      </c>
      <c r="W355">
        <f t="shared" si="111"/>
        <v>1</v>
      </c>
      <c r="X355">
        <f t="shared" si="112"/>
        <v>6.25E-2</v>
      </c>
      <c r="Y355">
        <f t="shared" si="113"/>
        <v>3.125E-2</v>
      </c>
      <c r="Z355">
        <f t="shared" si="114"/>
        <v>0.2</v>
      </c>
      <c r="AA355" t="str">
        <f t="shared" si="115"/>
        <v>O</v>
      </c>
      <c r="AD355">
        <f t="shared" si="116"/>
        <v>-0.1111111111111111</v>
      </c>
      <c r="AF355" t="str">
        <f t="shared" si="117"/>
        <v>----</v>
      </c>
      <c r="AG355" t="str">
        <f t="shared" si="118"/>
        <v>----</v>
      </c>
      <c r="AH355" t="str">
        <f t="shared" si="119"/>
        <v>----</v>
      </c>
      <c r="AI355" t="str">
        <f t="shared" si="120"/>
        <v>AlipatNoN</v>
      </c>
      <c r="AJ355" t="str">
        <f t="shared" si="121"/>
        <v>----</v>
      </c>
      <c r="AK355" t="str">
        <f t="shared" si="122"/>
        <v>----</v>
      </c>
      <c r="AM355" s="4">
        <f t="shared" si="123"/>
        <v>303.28781120752723</v>
      </c>
      <c r="AN355" s="4">
        <f t="shared" si="107"/>
        <v>303</v>
      </c>
      <c r="AO355" s="4">
        <f t="shared" si="124"/>
        <v>0.287811207527227</v>
      </c>
    </row>
    <row r="356" spans="1:41" x14ac:dyDescent="0.25">
      <c r="A356">
        <v>16</v>
      </c>
      <c r="B356">
        <v>32</v>
      </c>
      <c r="C356">
        <v>0</v>
      </c>
      <c r="D356">
        <v>6</v>
      </c>
      <c r="E356">
        <v>0</v>
      </c>
      <c r="F356">
        <v>0</v>
      </c>
      <c r="H356">
        <v>319.21261120000003</v>
      </c>
      <c r="J356">
        <v>4570985</v>
      </c>
      <c r="K356">
        <v>5290995</v>
      </c>
      <c r="L356">
        <v>5212312</v>
      </c>
      <c r="O356">
        <v>8312920</v>
      </c>
      <c r="P356">
        <v>10959250</v>
      </c>
      <c r="Q356">
        <v>8055014</v>
      </c>
      <c r="S356">
        <f t="shared" si="108"/>
        <v>2</v>
      </c>
      <c r="T356">
        <f t="shared" si="109"/>
        <v>0.375</v>
      </c>
      <c r="V356" s="4">
        <f t="shared" si="110"/>
        <v>319.21261117989997</v>
      </c>
      <c r="W356">
        <f t="shared" si="111"/>
        <v>1</v>
      </c>
      <c r="X356">
        <f t="shared" si="112"/>
        <v>6.25E-2</v>
      </c>
      <c r="Y356">
        <f t="shared" si="113"/>
        <v>3.125E-2</v>
      </c>
      <c r="Z356">
        <f t="shared" si="114"/>
        <v>0.16666666666666666</v>
      </c>
      <c r="AA356" t="str">
        <f t="shared" si="115"/>
        <v>O</v>
      </c>
      <c r="AD356">
        <f t="shared" si="116"/>
        <v>-0.15384615384615385</v>
      </c>
      <c r="AF356" t="str">
        <f t="shared" si="117"/>
        <v>----</v>
      </c>
      <c r="AG356" t="str">
        <f t="shared" si="118"/>
        <v>----</v>
      </c>
      <c r="AH356" t="str">
        <f t="shared" si="119"/>
        <v>----</v>
      </c>
      <c r="AI356" t="str">
        <f t="shared" si="120"/>
        <v>AlipatNoN</v>
      </c>
      <c r="AJ356" t="str">
        <f t="shared" si="121"/>
        <v>----</v>
      </c>
      <c r="AK356" t="str">
        <f t="shared" si="122"/>
        <v>----</v>
      </c>
      <c r="AM356" s="4">
        <f t="shared" si="123"/>
        <v>319.28642439601259</v>
      </c>
      <c r="AN356" s="4">
        <f t="shared" si="107"/>
        <v>319</v>
      </c>
      <c r="AO356" s="4">
        <f t="shared" si="124"/>
        <v>0.28642439601259184</v>
      </c>
    </row>
    <row r="357" spans="1:41" x14ac:dyDescent="0.25">
      <c r="A357">
        <v>16</v>
      </c>
      <c r="B357">
        <v>32</v>
      </c>
      <c r="C357">
        <v>0</v>
      </c>
      <c r="D357">
        <v>6</v>
      </c>
      <c r="E357">
        <v>1</v>
      </c>
      <c r="F357">
        <v>0</v>
      </c>
      <c r="H357">
        <v>351.18468189999999</v>
      </c>
      <c r="J357" t="s">
        <v>14</v>
      </c>
      <c r="K357" t="s">
        <v>14</v>
      </c>
      <c r="L357" t="s">
        <v>14</v>
      </c>
      <c r="O357">
        <v>3687365</v>
      </c>
      <c r="P357">
        <v>5859894</v>
      </c>
      <c r="Q357">
        <v>4287302</v>
      </c>
      <c r="S357">
        <f t="shared" si="108"/>
        <v>2</v>
      </c>
      <c r="T357">
        <f t="shared" si="109"/>
        <v>0.375</v>
      </c>
      <c r="V357" s="4">
        <f t="shared" si="110"/>
        <v>351.18468187989998</v>
      </c>
      <c r="W357">
        <f t="shared" si="111"/>
        <v>1</v>
      </c>
      <c r="X357">
        <f t="shared" si="112"/>
        <v>6.25E-2</v>
      </c>
      <c r="Y357">
        <f t="shared" si="113"/>
        <v>3.125E-2</v>
      </c>
      <c r="Z357">
        <f t="shared" si="114"/>
        <v>0.16666666666666666</v>
      </c>
      <c r="AA357" t="str">
        <f t="shared" si="115"/>
        <v>O</v>
      </c>
      <c r="AD357">
        <f t="shared" si="116"/>
        <v>-0.25</v>
      </c>
      <c r="AF357" t="str">
        <f t="shared" si="117"/>
        <v>----</v>
      </c>
      <c r="AG357" t="str">
        <f t="shared" si="118"/>
        <v>----</v>
      </c>
      <c r="AH357" t="str">
        <f t="shared" si="119"/>
        <v>----</v>
      </c>
      <c r="AI357" t="str">
        <f t="shared" si="120"/>
        <v>AlipatNoN</v>
      </c>
      <c r="AJ357" t="str">
        <f t="shared" si="121"/>
        <v>----</v>
      </c>
      <c r="AK357" t="str">
        <f t="shared" si="122"/>
        <v>----</v>
      </c>
      <c r="AM357" s="4">
        <f t="shared" si="123"/>
        <v>351.26588816659154</v>
      </c>
      <c r="AN357" s="4">
        <f t="shared" si="107"/>
        <v>351</v>
      </c>
      <c r="AO357" s="4">
        <f t="shared" si="124"/>
        <v>0.26588816659153736</v>
      </c>
    </row>
    <row r="358" spans="1:41" x14ac:dyDescent="0.25">
      <c r="A358">
        <v>16</v>
      </c>
      <c r="B358">
        <v>32</v>
      </c>
      <c r="C358">
        <v>0</v>
      </c>
      <c r="D358">
        <v>7</v>
      </c>
      <c r="E358">
        <v>0</v>
      </c>
      <c r="F358">
        <v>0</v>
      </c>
      <c r="H358">
        <v>335.20752579999998</v>
      </c>
      <c r="J358">
        <v>5491575</v>
      </c>
      <c r="K358">
        <v>6186035</v>
      </c>
      <c r="L358">
        <v>5618106</v>
      </c>
      <c r="O358">
        <v>10067590</v>
      </c>
      <c r="P358">
        <v>12320325</v>
      </c>
      <c r="Q358">
        <v>9324193</v>
      </c>
      <c r="S358">
        <f t="shared" si="108"/>
        <v>2</v>
      </c>
      <c r="T358">
        <f t="shared" si="109"/>
        <v>0.4375</v>
      </c>
      <c r="V358" s="4">
        <f t="shared" si="110"/>
        <v>335.20752577989998</v>
      </c>
      <c r="W358">
        <f t="shared" si="111"/>
        <v>1</v>
      </c>
      <c r="X358">
        <f t="shared" si="112"/>
        <v>6.25E-2</v>
      </c>
      <c r="Y358">
        <f t="shared" si="113"/>
        <v>3.125E-2</v>
      </c>
      <c r="Z358">
        <f t="shared" si="114"/>
        <v>0.14285714285714285</v>
      </c>
      <c r="AA358" t="str">
        <f t="shared" si="115"/>
        <v>O</v>
      </c>
      <c r="AD358">
        <f t="shared" si="116"/>
        <v>-0.2</v>
      </c>
      <c r="AF358" t="str">
        <f t="shared" si="117"/>
        <v>----</v>
      </c>
      <c r="AG358" t="str">
        <f t="shared" si="118"/>
        <v>----</v>
      </c>
      <c r="AH358" t="str">
        <f t="shared" si="119"/>
        <v>----</v>
      </c>
      <c r="AI358" t="str">
        <f t="shared" si="120"/>
        <v>AlipatNoN</v>
      </c>
      <c r="AJ358" t="str">
        <f t="shared" si="121"/>
        <v>----</v>
      </c>
      <c r="AK358" t="str">
        <f t="shared" si="122"/>
        <v>----</v>
      </c>
      <c r="AM358" s="4">
        <f t="shared" si="123"/>
        <v>335.2850375844979</v>
      </c>
      <c r="AN358" s="4">
        <f t="shared" si="107"/>
        <v>335</v>
      </c>
      <c r="AO358" s="4">
        <f t="shared" si="124"/>
        <v>0.28503758449789984</v>
      </c>
    </row>
    <row r="359" spans="1:41" x14ac:dyDescent="0.25">
      <c r="A359">
        <v>16</v>
      </c>
      <c r="B359">
        <v>32</v>
      </c>
      <c r="C359">
        <v>0</v>
      </c>
      <c r="D359">
        <v>7</v>
      </c>
      <c r="E359">
        <v>1</v>
      </c>
      <c r="F359">
        <v>0</v>
      </c>
      <c r="H359">
        <v>367.1795965</v>
      </c>
      <c r="J359">
        <v>2646102</v>
      </c>
      <c r="K359">
        <v>2633404</v>
      </c>
      <c r="L359">
        <v>2190590</v>
      </c>
      <c r="O359">
        <v>5490398</v>
      </c>
      <c r="P359">
        <v>7577747</v>
      </c>
      <c r="Q359">
        <v>4037022</v>
      </c>
      <c r="S359">
        <f t="shared" si="108"/>
        <v>2</v>
      </c>
      <c r="T359">
        <f t="shared" si="109"/>
        <v>0.4375</v>
      </c>
      <c r="V359" s="4">
        <f t="shared" si="110"/>
        <v>367.1795964799</v>
      </c>
      <c r="W359">
        <f t="shared" si="111"/>
        <v>1</v>
      </c>
      <c r="X359">
        <f t="shared" si="112"/>
        <v>6.25E-2</v>
      </c>
      <c r="Y359">
        <f t="shared" si="113"/>
        <v>3.125E-2</v>
      </c>
      <c r="Z359">
        <f t="shared" si="114"/>
        <v>0.14285714285714285</v>
      </c>
      <c r="AA359" t="str">
        <f t="shared" si="115"/>
        <v>O</v>
      </c>
      <c r="AD359">
        <f t="shared" si="116"/>
        <v>-0.30434782608695654</v>
      </c>
      <c r="AF359" t="str">
        <f t="shared" si="117"/>
        <v>----</v>
      </c>
      <c r="AG359" t="str">
        <f t="shared" si="118"/>
        <v>----</v>
      </c>
      <c r="AH359" t="str">
        <f t="shared" si="119"/>
        <v>----</v>
      </c>
      <c r="AI359" t="str">
        <f t="shared" si="120"/>
        <v>AlipatNoN</v>
      </c>
      <c r="AJ359" t="str">
        <f t="shared" si="121"/>
        <v>----</v>
      </c>
      <c r="AK359" t="str">
        <f t="shared" si="122"/>
        <v>----</v>
      </c>
      <c r="AM359" s="4">
        <f t="shared" si="123"/>
        <v>367.26450135507685</v>
      </c>
      <c r="AN359" s="4">
        <f t="shared" si="107"/>
        <v>367</v>
      </c>
      <c r="AO359" s="4">
        <f t="shared" si="124"/>
        <v>0.26450135507684536</v>
      </c>
    </row>
    <row r="360" spans="1:41" x14ac:dyDescent="0.25">
      <c r="A360">
        <v>16</v>
      </c>
      <c r="B360">
        <v>32</v>
      </c>
      <c r="C360">
        <v>0</v>
      </c>
      <c r="D360">
        <v>10</v>
      </c>
      <c r="E360">
        <v>1</v>
      </c>
      <c r="F360">
        <v>0</v>
      </c>
      <c r="H360">
        <v>415.16434029999999</v>
      </c>
      <c r="J360" t="s">
        <v>14</v>
      </c>
      <c r="K360" t="s">
        <v>14</v>
      </c>
      <c r="L360" t="s">
        <v>14</v>
      </c>
      <c r="O360">
        <v>2551613</v>
      </c>
      <c r="P360">
        <v>3886156</v>
      </c>
      <c r="Q360">
        <v>2603891</v>
      </c>
      <c r="S360">
        <f t="shared" si="108"/>
        <v>2</v>
      </c>
      <c r="T360">
        <f t="shared" si="109"/>
        <v>0.625</v>
      </c>
      <c r="V360" s="4">
        <f t="shared" si="110"/>
        <v>415.16434027989999</v>
      </c>
      <c r="W360">
        <f t="shared" si="111"/>
        <v>1</v>
      </c>
      <c r="X360">
        <f t="shared" si="112"/>
        <v>6.25E-2</v>
      </c>
      <c r="Y360">
        <f t="shared" si="113"/>
        <v>3.125E-2</v>
      </c>
      <c r="Z360">
        <f t="shared" si="114"/>
        <v>0.1</v>
      </c>
      <c r="AA360" t="str">
        <f t="shared" si="115"/>
        <v>O</v>
      </c>
      <c r="AD360">
        <f t="shared" si="116"/>
        <v>-0.5</v>
      </c>
      <c r="AF360" t="str">
        <f t="shared" si="117"/>
        <v>----</v>
      </c>
      <c r="AG360" t="str">
        <f t="shared" si="118"/>
        <v>----</v>
      </c>
      <c r="AH360" t="str">
        <f t="shared" si="119"/>
        <v>----</v>
      </c>
      <c r="AI360" t="str">
        <f t="shared" si="120"/>
        <v>----</v>
      </c>
      <c r="AJ360" t="str">
        <f t="shared" si="121"/>
        <v>SatFACarb</v>
      </c>
      <c r="AK360" t="str">
        <f t="shared" si="122"/>
        <v>----</v>
      </c>
      <c r="AM360" s="4">
        <f t="shared" si="123"/>
        <v>415.26034092053277</v>
      </c>
      <c r="AN360" s="4">
        <f t="shared" si="107"/>
        <v>415</v>
      </c>
      <c r="AO360" s="4">
        <f t="shared" si="124"/>
        <v>0.26034092053276936</v>
      </c>
    </row>
    <row r="361" spans="1:41" x14ac:dyDescent="0.25">
      <c r="A361">
        <v>16</v>
      </c>
      <c r="B361">
        <v>34</v>
      </c>
      <c r="C361">
        <v>0</v>
      </c>
      <c r="D361">
        <v>5</v>
      </c>
      <c r="E361">
        <v>1</v>
      </c>
      <c r="F361">
        <v>0</v>
      </c>
      <c r="H361">
        <v>337.20541730000002</v>
      </c>
      <c r="J361">
        <v>2574681</v>
      </c>
      <c r="K361">
        <v>3139566</v>
      </c>
      <c r="L361">
        <v>2467224</v>
      </c>
      <c r="O361">
        <v>6242435</v>
      </c>
      <c r="P361">
        <v>5566483</v>
      </c>
      <c r="Q361">
        <v>4682893</v>
      </c>
      <c r="S361">
        <f t="shared" si="108"/>
        <v>2.125</v>
      </c>
      <c r="T361">
        <f t="shared" si="109"/>
        <v>0.3125</v>
      </c>
      <c r="V361" s="4">
        <f t="shared" si="110"/>
        <v>337.20541727990002</v>
      </c>
      <c r="W361">
        <f t="shared" si="111"/>
        <v>0</v>
      </c>
      <c r="X361">
        <f t="shared" si="112"/>
        <v>0</v>
      </c>
      <c r="Y361">
        <f t="shared" si="113"/>
        <v>0</v>
      </c>
      <c r="Z361">
        <f t="shared" si="114"/>
        <v>0</v>
      </c>
      <c r="AA361" t="str">
        <f t="shared" si="115"/>
        <v>O</v>
      </c>
      <c r="AD361">
        <f t="shared" si="116"/>
        <v>-0.28000000000000003</v>
      </c>
      <c r="AF361" t="str">
        <f t="shared" si="117"/>
        <v>----</v>
      </c>
      <c r="AG361" t="str">
        <f t="shared" si="118"/>
        <v>----</v>
      </c>
      <c r="AH361" t="str">
        <f t="shared" si="119"/>
        <v>----</v>
      </c>
      <c r="AI361" t="str">
        <f t="shared" si="120"/>
        <v>AlipatNoN</v>
      </c>
      <c r="AJ361" t="str">
        <f t="shared" si="121"/>
        <v>----</v>
      </c>
      <c r="AK361" t="str">
        <f t="shared" si="122"/>
        <v>----</v>
      </c>
      <c r="AM361" s="4">
        <f t="shared" si="123"/>
        <v>337.2833910674895</v>
      </c>
      <c r="AN361" s="4">
        <f t="shared" si="107"/>
        <v>337</v>
      </c>
      <c r="AO361" s="4">
        <f t="shared" si="124"/>
        <v>0.28339106748950371</v>
      </c>
    </row>
    <row r="362" spans="1:41" x14ac:dyDescent="0.25">
      <c r="A362">
        <v>16</v>
      </c>
      <c r="B362">
        <v>34</v>
      </c>
      <c r="C362">
        <v>0</v>
      </c>
      <c r="D362">
        <v>6</v>
      </c>
      <c r="E362">
        <v>1</v>
      </c>
      <c r="F362">
        <v>0</v>
      </c>
      <c r="H362">
        <v>353.20033189999998</v>
      </c>
      <c r="J362">
        <v>5921814</v>
      </c>
      <c r="K362">
        <v>5598597</v>
      </c>
      <c r="L362">
        <v>4706433</v>
      </c>
      <c r="O362">
        <v>10353187</v>
      </c>
      <c r="P362">
        <v>10117236</v>
      </c>
      <c r="Q362">
        <v>6342031</v>
      </c>
      <c r="S362">
        <f t="shared" si="108"/>
        <v>2.125</v>
      </c>
      <c r="T362">
        <f t="shared" si="109"/>
        <v>0.375</v>
      </c>
      <c r="V362" s="4">
        <f t="shared" si="110"/>
        <v>353.20033187989998</v>
      </c>
      <c r="W362">
        <f t="shared" si="111"/>
        <v>0</v>
      </c>
      <c r="X362">
        <f t="shared" si="112"/>
        <v>0</v>
      </c>
      <c r="Y362">
        <f t="shared" si="113"/>
        <v>0</v>
      </c>
      <c r="Z362">
        <f t="shared" si="114"/>
        <v>0</v>
      </c>
      <c r="AA362" t="str">
        <f t="shared" si="115"/>
        <v>O</v>
      </c>
      <c r="AD362">
        <f t="shared" si="116"/>
        <v>-0.33333333333333331</v>
      </c>
      <c r="AF362" t="str">
        <f t="shared" si="117"/>
        <v>----</v>
      </c>
      <c r="AG362" t="str">
        <f t="shared" si="118"/>
        <v>----</v>
      </c>
      <c r="AH362" t="str">
        <f t="shared" si="119"/>
        <v>----</v>
      </c>
      <c r="AI362" t="str">
        <f t="shared" si="120"/>
        <v>AlipatNoN</v>
      </c>
      <c r="AJ362" t="str">
        <f t="shared" si="121"/>
        <v>----</v>
      </c>
      <c r="AK362" t="str">
        <f t="shared" si="122"/>
        <v>----</v>
      </c>
      <c r="AM362" s="4">
        <f t="shared" si="123"/>
        <v>353.28200425597475</v>
      </c>
      <c r="AN362" s="4">
        <f t="shared" si="107"/>
        <v>353</v>
      </c>
      <c r="AO362" s="4">
        <f t="shared" si="124"/>
        <v>0.28200425597475487</v>
      </c>
    </row>
    <row r="363" spans="1:41" x14ac:dyDescent="0.25">
      <c r="A363">
        <v>17</v>
      </c>
      <c r="B363">
        <v>8</v>
      </c>
      <c r="C363">
        <v>0</v>
      </c>
      <c r="D363">
        <v>10</v>
      </c>
      <c r="E363">
        <v>0</v>
      </c>
      <c r="F363">
        <v>0</v>
      </c>
      <c r="H363">
        <v>371.00446959999999</v>
      </c>
      <c r="J363">
        <v>2086911</v>
      </c>
      <c r="K363">
        <v>2264798</v>
      </c>
      <c r="L363">
        <v>2408817</v>
      </c>
      <c r="O363" t="s">
        <v>14</v>
      </c>
      <c r="P363" t="s">
        <v>14</v>
      </c>
      <c r="Q363" t="s">
        <v>14</v>
      </c>
      <c r="S363">
        <f t="shared" si="108"/>
        <v>0.47058823529411764</v>
      </c>
      <c r="T363">
        <f t="shared" si="109"/>
        <v>0.58823529411764708</v>
      </c>
      <c r="V363" s="4">
        <f t="shared" si="110"/>
        <v>371.00446957989999</v>
      </c>
      <c r="W363">
        <f t="shared" si="111"/>
        <v>14</v>
      </c>
      <c r="X363">
        <f t="shared" si="112"/>
        <v>0.82352941176470584</v>
      </c>
      <c r="Y363">
        <f t="shared" si="113"/>
        <v>1.75</v>
      </c>
      <c r="Z363">
        <f t="shared" si="114"/>
        <v>1.4</v>
      </c>
      <c r="AA363" t="str">
        <f t="shared" si="115"/>
        <v>O</v>
      </c>
      <c r="AD363">
        <f t="shared" si="116"/>
        <v>0.75</v>
      </c>
      <c r="AF363" t="str">
        <f t="shared" si="117"/>
        <v>CondAr</v>
      </c>
      <c r="AG363" t="str">
        <f t="shared" si="118"/>
        <v>----</v>
      </c>
      <c r="AH363" t="str">
        <f t="shared" si="119"/>
        <v>----</v>
      </c>
      <c r="AI363" t="str">
        <f t="shared" si="120"/>
        <v>----</v>
      </c>
      <c r="AJ363" t="str">
        <f t="shared" si="121"/>
        <v>----</v>
      </c>
      <c r="AK363" t="str">
        <f t="shared" si="122"/>
        <v>----</v>
      </c>
      <c r="AM363" s="4">
        <f t="shared" si="123"/>
        <v>371.09025890066215</v>
      </c>
      <c r="AN363" s="4">
        <f t="shared" si="107"/>
        <v>371</v>
      </c>
      <c r="AO363" s="4">
        <f t="shared" si="124"/>
        <v>9.0258900662149699E-2</v>
      </c>
    </row>
    <row r="364" spans="1:41" x14ac:dyDescent="0.25">
      <c r="A364">
        <v>17</v>
      </c>
      <c r="B364">
        <v>8</v>
      </c>
      <c r="C364">
        <v>0</v>
      </c>
      <c r="D364">
        <v>11</v>
      </c>
      <c r="E364">
        <v>0</v>
      </c>
      <c r="F364">
        <v>0</v>
      </c>
      <c r="H364">
        <v>386.99938420000001</v>
      </c>
      <c r="J364">
        <v>2916772</v>
      </c>
      <c r="K364">
        <v>2488972</v>
      </c>
      <c r="L364">
        <v>2996254</v>
      </c>
      <c r="O364" t="s">
        <v>14</v>
      </c>
      <c r="P364" t="s">
        <v>14</v>
      </c>
      <c r="Q364" t="s">
        <v>14</v>
      </c>
      <c r="S364">
        <f t="shared" si="108"/>
        <v>0.47058823529411764</v>
      </c>
      <c r="T364">
        <f t="shared" si="109"/>
        <v>0.6470588235294118</v>
      </c>
      <c r="V364" s="4">
        <f t="shared" si="110"/>
        <v>386.99938417990001</v>
      </c>
      <c r="W364">
        <f t="shared" si="111"/>
        <v>14</v>
      </c>
      <c r="X364">
        <f t="shared" si="112"/>
        <v>0.82352941176470584</v>
      </c>
      <c r="Y364">
        <f t="shared" si="113"/>
        <v>1.75</v>
      </c>
      <c r="Z364">
        <f t="shared" si="114"/>
        <v>1.2727272727272727</v>
      </c>
      <c r="AA364" t="str">
        <f t="shared" si="115"/>
        <v>O</v>
      </c>
      <c r="AD364">
        <f t="shared" si="116"/>
        <v>0.73913043478260865</v>
      </c>
      <c r="AF364" t="str">
        <f t="shared" si="117"/>
        <v>CondAr</v>
      </c>
      <c r="AG364" t="str">
        <f t="shared" si="118"/>
        <v>----</v>
      </c>
      <c r="AH364" t="str">
        <f t="shared" si="119"/>
        <v>----</v>
      </c>
      <c r="AI364" t="str">
        <f t="shared" si="120"/>
        <v>----</v>
      </c>
      <c r="AJ364" t="str">
        <f t="shared" si="121"/>
        <v>----</v>
      </c>
      <c r="AK364" t="str">
        <f t="shared" si="122"/>
        <v>----</v>
      </c>
      <c r="AM364" s="4">
        <f t="shared" si="123"/>
        <v>387.08887208914746</v>
      </c>
      <c r="AN364" s="4">
        <f t="shared" si="107"/>
        <v>387</v>
      </c>
      <c r="AO364" s="4">
        <f t="shared" si="124"/>
        <v>8.88720891474577E-2</v>
      </c>
    </row>
    <row r="365" spans="1:41" x14ac:dyDescent="0.25">
      <c r="A365">
        <v>17</v>
      </c>
      <c r="B365">
        <v>8</v>
      </c>
      <c r="C365">
        <v>0</v>
      </c>
      <c r="D365">
        <v>12</v>
      </c>
      <c r="E365">
        <v>0</v>
      </c>
      <c r="F365">
        <v>0</v>
      </c>
      <c r="H365">
        <v>402.99429880000002</v>
      </c>
      <c r="J365">
        <v>2757551</v>
      </c>
      <c r="K365">
        <v>2198323</v>
      </c>
      <c r="L365">
        <v>2666196</v>
      </c>
      <c r="O365" t="s">
        <v>14</v>
      </c>
      <c r="P365" t="s">
        <v>14</v>
      </c>
      <c r="Q365" t="s">
        <v>14</v>
      </c>
      <c r="S365">
        <f t="shared" si="108"/>
        <v>0.47058823529411764</v>
      </c>
      <c r="T365">
        <f t="shared" si="109"/>
        <v>0.70588235294117652</v>
      </c>
      <c r="V365" s="4">
        <f t="shared" si="110"/>
        <v>402.99429877990002</v>
      </c>
      <c r="W365">
        <f t="shared" si="111"/>
        <v>14</v>
      </c>
      <c r="X365">
        <f t="shared" si="112"/>
        <v>0.82352941176470584</v>
      </c>
      <c r="Y365">
        <f t="shared" si="113"/>
        <v>1.75</v>
      </c>
      <c r="Z365">
        <f t="shared" si="114"/>
        <v>1.1666666666666667</v>
      </c>
      <c r="AA365" t="str">
        <f t="shared" si="115"/>
        <v>O</v>
      </c>
      <c r="AD365">
        <f t="shared" si="116"/>
        <v>0.72727272727272729</v>
      </c>
      <c r="AF365" t="str">
        <f t="shared" si="117"/>
        <v>CondAr</v>
      </c>
      <c r="AG365" t="str">
        <f t="shared" si="118"/>
        <v>----</v>
      </c>
      <c r="AH365" t="str">
        <f t="shared" si="119"/>
        <v>----</v>
      </c>
      <c r="AI365" t="str">
        <f t="shared" si="120"/>
        <v>----</v>
      </c>
      <c r="AJ365" t="str">
        <f t="shared" si="121"/>
        <v>----</v>
      </c>
      <c r="AK365" t="str">
        <f t="shared" si="122"/>
        <v>----</v>
      </c>
      <c r="AM365" s="4">
        <f t="shared" si="123"/>
        <v>403.08748527763277</v>
      </c>
      <c r="AN365" s="4">
        <f t="shared" si="107"/>
        <v>403</v>
      </c>
      <c r="AO365" s="4">
        <f t="shared" si="124"/>
        <v>8.7485277632765701E-2</v>
      </c>
    </row>
    <row r="366" spans="1:41" x14ac:dyDescent="0.25">
      <c r="A366">
        <v>17</v>
      </c>
      <c r="B366">
        <v>10</v>
      </c>
      <c r="C366">
        <v>0</v>
      </c>
      <c r="D366">
        <v>8</v>
      </c>
      <c r="E366">
        <v>0</v>
      </c>
      <c r="F366">
        <v>0</v>
      </c>
      <c r="H366">
        <v>341.03029040000001</v>
      </c>
      <c r="J366">
        <v>2122296</v>
      </c>
      <c r="K366">
        <v>2315872</v>
      </c>
      <c r="L366">
        <v>1943635</v>
      </c>
      <c r="O366" t="s">
        <v>14</v>
      </c>
      <c r="P366" t="s">
        <v>14</v>
      </c>
      <c r="Q366" t="s">
        <v>14</v>
      </c>
      <c r="S366">
        <f t="shared" si="108"/>
        <v>0.58823529411764708</v>
      </c>
      <c r="T366">
        <f t="shared" si="109"/>
        <v>0.47058823529411764</v>
      </c>
      <c r="V366" s="4">
        <f t="shared" si="110"/>
        <v>341.03029037990001</v>
      </c>
      <c r="W366">
        <f t="shared" si="111"/>
        <v>13</v>
      </c>
      <c r="X366">
        <f t="shared" si="112"/>
        <v>0.76470588235294112</v>
      </c>
      <c r="Y366">
        <f t="shared" si="113"/>
        <v>1.3</v>
      </c>
      <c r="Z366">
        <f t="shared" si="114"/>
        <v>1.625</v>
      </c>
      <c r="AA366" t="str">
        <f t="shared" si="115"/>
        <v>O</v>
      </c>
      <c r="AD366">
        <f t="shared" si="116"/>
        <v>0.69230769230769229</v>
      </c>
      <c r="AF366" t="str">
        <f t="shared" si="117"/>
        <v>CondAr</v>
      </c>
      <c r="AG366" t="str">
        <f t="shared" si="118"/>
        <v>----</v>
      </c>
      <c r="AH366" t="str">
        <f t="shared" si="119"/>
        <v>----</v>
      </c>
      <c r="AI366" t="str">
        <f t="shared" si="120"/>
        <v>----</v>
      </c>
      <c r="AJ366" t="str">
        <f t="shared" si="121"/>
        <v>----</v>
      </c>
      <c r="AK366" t="str">
        <f t="shared" si="122"/>
        <v>----</v>
      </c>
      <c r="AM366" s="4">
        <f t="shared" si="123"/>
        <v>341.10914861307481</v>
      </c>
      <c r="AN366" s="4">
        <f t="shared" si="107"/>
        <v>341</v>
      </c>
      <c r="AO366" s="4">
        <f t="shared" si="124"/>
        <v>0.10914861307480805</v>
      </c>
    </row>
    <row r="367" spans="1:41" x14ac:dyDescent="0.25">
      <c r="A367">
        <v>17</v>
      </c>
      <c r="B367">
        <v>10</v>
      </c>
      <c r="C367">
        <v>0</v>
      </c>
      <c r="D367">
        <v>9</v>
      </c>
      <c r="E367">
        <v>0</v>
      </c>
      <c r="F367">
        <v>0</v>
      </c>
      <c r="H367">
        <v>357.02520500000003</v>
      </c>
      <c r="J367">
        <v>3557230</v>
      </c>
      <c r="K367">
        <v>3513249</v>
      </c>
      <c r="L367">
        <v>3953911</v>
      </c>
      <c r="O367" t="s">
        <v>14</v>
      </c>
      <c r="P367" t="s">
        <v>14</v>
      </c>
      <c r="Q367" t="s">
        <v>14</v>
      </c>
      <c r="S367">
        <f t="shared" si="108"/>
        <v>0.58823529411764708</v>
      </c>
      <c r="T367">
        <f t="shared" si="109"/>
        <v>0.52941176470588236</v>
      </c>
      <c r="V367" s="4">
        <f t="shared" si="110"/>
        <v>357.02520497990002</v>
      </c>
      <c r="W367">
        <f t="shared" si="111"/>
        <v>13</v>
      </c>
      <c r="X367">
        <f t="shared" si="112"/>
        <v>0.76470588235294112</v>
      </c>
      <c r="Y367">
        <f t="shared" si="113"/>
        <v>1.3</v>
      </c>
      <c r="Z367">
        <f t="shared" si="114"/>
        <v>1.4444444444444444</v>
      </c>
      <c r="AA367" t="str">
        <f t="shared" si="115"/>
        <v>O</v>
      </c>
      <c r="AD367">
        <f t="shared" si="116"/>
        <v>0.68</v>
      </c>
      <c r="AF367" t="str">
        <f t="shared" si="117"/>
        <v>CondAr</v>
      </c>
      <c r="AG367" t="str">
        <f t="shared" si="118"/>
        <v>----</v>
      </c>
      <c r="AH367" t="str">
        <f t="shared" si="119"/>
        <v>----</v>
      </c>
      <c r="AI367" t="str">
        <f t="shared" si="120"/>
        <v>----</v>
      </c>
      <c r="AJ367" t="str">
        <f t="shared" si="121"/>
        <v>----</v>
      </c>
      <c r="AK367" t="str">
        <f t="shared" si="122"/>
        <v>----</v>
      </c>
      <c r="AM367" s="4">
        <f t="shared" si="123"/>
        <v>357.10776180156012</v>
      </c>
      <c r="AN367" s="4">
        <f t="shared" si="107"/>
        <v>357</v>
      </c>
      <c r="AO367" s="4">
        <f t="shared" si="124"/>
        <v>0.10776180156011606</v>
      </c>
    </row>
    <row r="368" spans="1:41" x14ac:dyDescent="0.25">
      <c r="A368">
        <v>17</v>
      </c>
      <c r="B368">
        <v>10</v>
      </c>
      <c r="C368">
        <v>0</v>
      </c>
      <c r="D368">
        <v>10</v>
      </c>
      <c r="E368">
        <v>0</v>
      </c>
      <c r="F368">
        <v>0</v>
      </c>
      <c r="H368">
        <v>373.02011959999999</v>
      </c>
      <c r="J368">
        <v>5054705</v>
      </c>
      <c r="K368">
        <v>5359361</v>
      </c>
      <c r="L368">
        <v>5002174</v>
      </c>
      <c r="O368" t="s">
        <v>14</v>
      </c>
      <c r="P368" t="s">
        <v>14</v>
      </c>
      <c r="Q368" t="s">
        <v>14</v>
      </c>
      <c r="S368">
        <f t="shared" si="108"/>
        <v>0.58823529411764708</v>
      </c>
      <c r="T368">
        <f t="shared" si="109"/>
        <v>0.58823529411764708</v>
      </c>
      <c r="V368" s="4">
        <f t="shared" si="110"/>
        <v>373.02011957989998</v>
      </c>
      <c r="W368">
        <f t="shared" si="111"/>
        <v>13</v>
      </c>
      <c r="X368">
        <f t="shared" si="112"/>
        <v>0.76470588235294112</v>
      </c>
      <c r="Y368">
        <f t="shared" si="113"/>
        <v>1.3</v>
      </c>
      <c r="Z368">
        <f t="shared" si="114"/>
        <v>1.3</v>
      </c>
      <c r="AA368" t="str">
        <f t="shared" si="115"/>
        <v>O</v>
      </c>
      <c r="AD368">
        <f t="shared" si="116"/>
        <v>0.66666666666666663</v>
      </c>
      <c r="AF368" t="str">
        <f t="shared" si="117"/>
        <v>CondAr</v>
      </c>
      <c r="AG368" t="str">
        <f t="shared" si="118"/>
        <v>----</v>
      </c>
      <c r="AH368" t="str">
        <f t="shared" si="119"/>
        <v>----</v>
      </c>
      <c r="AI368" t="str">
        <f t="shared" si="120"/>
        <v>----</v>
      </c>
      <c r="AJ368" t="str">
        <f t="shared" si="121"/>
        <v>----</v>
      </c>
      <c r="AK368" t="str">
        <f t="shared" si="122"/>
        <v>----</v>
      </c>
      <c r="AM368" s="4">
        <f t="shared" si="123"/>
        <v>373.10637499004537</v>
      </c>
      <c r="AN368" s="4">
        <f t="shared" si="107"/>
        <v>373</v>
      </c>
      <c r="AO368" s="4">
        <f t="shared" si="124"/>
        <v>0.10637499004536721</v>
      </c>
    </row>
    <row r="369" spans="1:41" x14ac:dyDescent="0.25">
      <c r="A369">
        <v>17</v>
      </c>
      <c r="B369">
        <v>10</v>
      </c>
      <c r="C369">
        <v>0</v>
      </c>
      <c r="D369">
        <v>11</v>
      </c>
      <c r="E369">
        <v>0</v>
      </c>
      <c r="F369">
        <v>0</v>
      </c>
      <c r="H369">
        <v>389.0150342</v>
      </c>
      <c r="J369">
        <v>4798964</v>
      </c>
      <c r="K369">
        <v>4663868</v>
      </c>
      <c r="L369">
        <v>4797408</v>
      </c>
      <c r="O369" t="s">
        <v>14</v>
      </c>
      <c r="P369" t="s">
        <v>14</v>
      </c>
      <c r="Q369" t="s">
        <v>14</v>
      </c>
      <c r="S369">
        <f t="shared" si="108"/>
        <v>0.58823529411764708</v>
      </c>
      <c r="T369">
        <f t="shared" si="109"/>
        <v>0.6470588235294118</v>
      </c>
      <c r="V369" s="4">
        <f t="shared" si="110"/>
        <v>389.0150341799</v>
      </c>
      <c r="W369">
        <f t="shared" si="111"/>
        <v>13</v>
      </c>
      <c r="X369">
        <f t="shared" si="112"/>
        <v>0.76470588235294112</v>
      </c>
      <c r="Y369">
        <f t="shared" si="113"/>
        <v>1.3</v>
      </c>
      <c r="Z369">
        <f t="shared" si="114"/>
        <v>1.1818181818181819</v>
      </c>
      <c r="AA369" t="str">
        <f t="shared" si="115"/>
        <v>O</v>
      </c>
      <c r="AD369">
        <f t="shared" si="116"/>
        <v>0.65217391304347827</v>
      </c>
      <c r="AF369" t="str">
        <f t="shared" si="117"/>
        <v>----</v>
      </c>
      <c r="AG369" t="str">
        <f t="shared" si="118"/>
        <v>Aromatic</v>
      </c>
      <c r="AH369" t="str">
        <f t="shared" si="119"/>
        <v>----</v>
      </c>
      <c r="AI369" t="str">
        <f t="shared" si="120"/>
        <v>----</v>
      </c>
      <c r="AJ369" t="str">
        <f t="shared" si="121"/>
        <v>----</v>
      </c>
      <c r="AK369" t="str">
        <f t="shared" si="122"/>
        <v>----</v>
      </c>
      <c r="AM369" s="4">
        <f t="shared" si="123"/>
        <v>389.10498817853068</v>
      </c>
      <c r="AN369" s="4">
        <f t="shared" si="107"/>
        <v>389</v>
      </c>
      <c r="AO369" s="4">
        <f t="shared" si="124"/>
        <v>0.10498817853067521</v>
      </c>
    </row>
    <row r="370" spans="1:41" x14ac:dyDescent="0.25">
      <c r="A370">
        <v>17</v>
      </c>
      <c r="B370">
        <v>10</v>
      </c>
      <c r="C370">
        <v>0</v>
      </c>
      <c r="D370">
        <v>12</v>
      </c>
      <c r="E370">
        <v>0</v>
      </c>
      <c r="F370">
        <v>0</v>
      </c>
      <c r="H370">
        <v>405.00994880000002</v>
      </c>
      <c r="J370">
        <v>4050591</v>
      </c>
      <c r="K370">
        <v>3738630</v>
      </c>
      <c r="L370">
        <v>4339089</v>
      </c>
      <c r="O370" t="s">
        <v>14</v>
      </c>
      <c r="P370" t="s">
        <v>14</v>
      </c>
      <c r="Q370" t="s">
        <v>14</v>
      </c>
      <c r="S370">
        <f t="shared" si="108"/>
        <v>0.58823529411764708</v>
      </c>
      <c r="T370">
        <f t="shared" si="109"/>
        <v>0.70588235294117652</v>
      </c>
      <c r="V370" s="4">
        <f t="shared" si="110"/>
        <v>405.00994877989996</v>
      </c>
      <c r="W370">
        <f t="shared" si="111"/>
        <v>13</v>
      </c>
      <c r="X370">
        <f t="shared" si="112"/>
        <v>0.76470588235294112</v>
      </c>
      <c r="Y370">
        <f t="shared" si="113"/>
        <v>1.3</v>
      </c>
      <c r="Z370">
        <f t="shared" si="114"/>
        <v>1.0833333333333333</v>
      </c>
      <c r="AA370" t="str">
        <f t="shared" si="115"/>
        <v>O</v>
      </c>
      <c r="AD370">
        <f t="shared" si="116"/>
        <v>0.63636363636363635</v>
      </c>
      <c r="AF370" t="str">
        <f t="shared" si="117"/>
        <v>----</v>
      </c>
      <c r="AG370" t="str">
        <f t="shared" si="118"/>
        <v>Aromatic</v>
      </c>
      <c r="AH370" t="str">
        <f t="shared" si="119"/>
        <v>----</v>
      </c>
      <c r="AI370" t="str">
        <f t="shared" si="120"/>
        <v>----</v>
      </c>
      <c r="AJ370" t="str">
        <f t="shared" si="121"/>
        <v>----</v>
      </c>
      <c r="AK370" t="str">
        <f t="shared" si="122"/>
        <v>----</v>
      </c>
      <c r="AM370" s="4">
        <f t="shared" si="123"/>
        <v>405.10360136701593</v>
      </c>
      <c r="AN370" s="4">
        <f t="shared" si="107"/>
        <v>405</v>
      </c>
      <c r="AO370" s="4">
        <f t="shared" si="124"/>
        <v>0.10360136701592637</v>
      </c>
    </row>
    <row r="371" spans="1:41" x14ac:dyDescent="0.25">
      <c r="A371">
        <v>17</v>
      </c>
      <c r="B371">
        <v>12</v>
      </c>
      <c r="C371">
        <v>0</v>
      </c>
      <c r="D371">
        <v>7</v>
      </c>
      <c r="E371">
        <v>0</v>
      </c>
      <c r="F371">
        <v>0</v>
      </c>
      <c r="H371">
        <v>327.05102579999999</v>
      </c>
      <c r="J371">
        <v>1599667</v>
      </c>
      <c r="K371">
        <v>2123165</v>
      </c>
      <c r="L371">
        <v>2103203</v>
      </c>
      <c r="O371" t="s">
        <v>14</v>
      </c>
      <c r="P371" t="s">
        <v>14</v>
      </c>
      <c r="Q371" t="s">
        <v>14</v>
      </c>
      <c r="S371">
        <f t="shared" si="108"/>
        <v>0.70588235294117652</v>
      </c>
      <c r="T371">
        <f t="shared" si="109"/>
        <v>0.41176470588235292</v>
      </c>
      <c r="V371" s="4">
        <f t="shared" si="110"/>
        <v>327.05102577989999</v>
      </c>
      <c r="W371">
        <f t="shared" si="111"/>
        <v>12</v>
      </c>
      <c r="X371">
        <f t="shared" si="112"/>
        <v>0.70588235294117652</v>
      </c>
      <c r="Y371">
        <f t="shared" si="113"/>
        <v>1</v>
      </c>
      <c r="Z371">
        <f t="shared" si="114"/>
        <v>1.7142857142857142</v>
      </c>
      <c r="AA371" t="str">
        <f t="shared" si="115"/>
        <v>O</v>
      </c>
      <c r="AD371">
        <f t="shared" si="116"/>
        <v>0.62962962962962965</v>
      </c>
      <c r="AF371" t="str">
        <f t="shared" si="117"/>
        <v>----</v>
      </c>
      <c r="AG371" t="str">
        <f t="shared" si="118"/>
        <v>Aromatic</v>
      </c>
      <c r="AH371" t="str">
        <f t="shared" si="119"/>
        <v>----</v>
      </c>
      <c r="AI371" t="str">
        <f t="shared" si="120"/>
        <v>----</v>
      </c>
      <c r="AJ371" t="str">
        <f t="shared" si="121"/>
        <v>----</v>
      </c>
      <c r="AK371" t="str">
        <f t="shared" si="122"/>
        <v>----</v>
      </c>
      <c r="AM371" s="4">
        <f t="shared" si="123"/>
        <v>327.12665151397266</v>
      </c>
      <c r="AN371" s="4">
        <f t="shared" si="107"/>
        <v>327</v>
      </c>
      <c r="AO371" s="4">
        <f t="shared" si="124"/>
        <v>0.12665151397266072</v>
      </c>
    </row>
    <row r="372" spans="1:41" x14ac:dyDescent="0.25">
      <c r="A372">
        <v>17</v>
      </c>
      <c r="B372">
        <v>12</v>
      </c>
      <c r="C372">
        <v>0</v>
      </c>
      <c r="D372">
        <v>8</v>
      </c>
      <c r="E372">
        <v>0</v>
      </c>
      <c r="F372">
        <v>0</v>
      </c>
      <c r="H372">
        <v>343.04594040000001</v>
      </c>
      <c r="J372">
        <v>3917161</v>
      </c>
      <c r="K372">
        <v>3572547</v>
      </c>
      <c r="L372">
        <v>4122974</v>
      </c>
      <c r="O372" t="s">
        <v>14</v>
      </c>
      <c r="P372" t="s">
        <v>14</v>
      </c>
      <c r="Q372" t="s">
        <v>14</v>
      </c>
      <c r="S372">
        <f t="shared" si="108"/>
        <v>0.70588235294117652</v>
      </c>
      <c r="T372">
        <f t="shared" si="109"/>
        <v>0.47058823529411764</v>
      </c>
      <c r="V372" s="4">
        <f t="shared" si="110"/>
        <v>343.0459403799</v>
      </c>
      <c r="W372">
        <f t="shared" si="111"/>
        <v>12</v>
      </c>
      <c r="X372">
        <f t="shared" si="112"/>
        <v>0.70588235294117652</v>
      </c>
      <c r="Y372">
        <f t="shared" si="113"/>
        <v>1</v>
      </c>
      <c r="Z372">
        <f t="shared" si="114"/>
        <v>1.5</v>
      </c>
      <c r="AA372" t="str">
        <f t="shared" si="115"/>
        <v>O</v>
      </c>
      <c r="AD372">
        <f t="shared" si="116"/>
        <v>0.61538461538461542</v>
      </c>
      <c r="AF372" t="str">
        <f t="shared" si="117"/>
        <v>----</v>
      </c>
      <c r="AG372" t="str">
        <f t="shared" si="118"/>
        <v>Aromatic</v>
      </c>
      <c r="AH372" t="str">
        <f t="shared" si="119"/>
        <v>----</v>
      </c>
      <c r="AI372" t="str">
        <f t="shared" si="120"/>
        <v>----</v>
      </c>
      <c r="AJ372" t="str">
        <f t="shared" si="121"/>
        <v>----</v>
      </c>
      <c r="AK372" t="str">
        <f t="shared" si="122"/>
        <v>----</v>
      </c>
      <c r="AM372" s="4">
        <f t="shared" si="123"/>
        <v>343.12526470245797</v>
      </c>
      <c r="AN372" s="4">
        <f t="shared" si="107"/>
        <v>343</v>
      </c>
      <c r="AO372" s="4">
        <f t="shared" si="124"/>
        <v>0.12526470245796872</v>
      </c>
    </row>
    <row r="373" spans="1:41" x14ac:dyDescent="0.25">
      <c r="A373">
        <v>17</v>
      </c>
      <c r="B373">
        <v>12</v>
      </c>
      <c r="C373">
        <v>0</v>
      </c>
      <c r="D373">
        <v>9</v>
      </c>
      <c r="E373">
        <v>0</v>
      </c>
      <c r="F373">
        <v>0</v>
      </c>
      <c r="H373">
        <v>359.04085500000002</v>
      </c>
      <c r="J373">
        <v>5930068</v>
      </c>
      <c r="K373">
        <v>6074323</v>
      </c>
      <c r="L373">
        <v>6978393</v>
      </c>
      <c r="O373">
        <v>1956638</v>
      </c>
      <c r="P373">
        <v>1613855</v>
      </c>
      <c r="Q373">
        <v>1686599</v>
      </c>
      <c r="S373">
        <f t="shared" si="108"/>
        <v>0.70588235294117652</v>
      </c>
      <c r="T373">
        <f t="shared" si="109"/>
        <v>0.52941176470588236</v>
      </c>
      <c r="V373" s="4">
        <f t="shared" si="110"/>
        <v>359.04085497989996</v>
      </c>
      <c r="W373">
        <f t="shared" si="111"/>
        <v>12</v>
      </c>
      <c r="X373">
        <f t="shared" si="112"/>
        <v>0.70588235294117652</v>
      </c>
      <c r="Y373">
        <f t="shared" si="113"/>
        <v>1</v>
      </c>
      <c r="Z373">
        <f t="shared" si="114"/>
        <v>1.3333333333333333</v>
      </c>
      <c r="AA373" t="str">
        <f t="shared" si="115"/>
        <v>O</v>
      </c>
      <c r="AD373">
        <f t="shared" si="116"/>
        <v>0.6</v>
      </c>
      <c r="AF373" t="str">
        <f t="shared" si="117"/>
        <v>----</v>
      </c>
      <c r="AG373" t="str">
        <f t="shared" si="118"/>
        <v>Aromatic</v>
      </c>
      <c r="AH373" t="str">
        <f t="shared" si="119"/>
        <v>----</v>
      </c>
      <c r="AI373" t="str">
        <f t="shared" si="120"/>
        <v>----</v>
      </c>
      <c r="AJ373" t="str">
        <f t="shared" si="121"/>
        <v>----</v>
      </c>
      <c r="AK373" t="str">
        <f t="shared" si="122"/>
        <v>----</v>
      </c>
      <c r="AM373" s="4">
        <f t="shared" si="123"/>
        <v>359.12387789094322</v>
      </c>
      <c r="AN373" s="4">
        <f t="shared" si="107"/>
        <v>359</v>
      </c>
      <c r="AO373" s="4">
        <f t="shared" si="124"/>
        <v>0.12387789094321988</v>
      </c>
    </row>
    <row r="374" spans="1:41" x14ac:dyDescent="0.25">
      <c r="A374">
        <v>17</v>
      </c>
      <c r="B374">
        <v>12</v>
      </c>
      <c r="C374">
        <v>0</v>
      </c>
      <c r="D374">
        <v>10</v>
      </c>
      <c r="E374">
        <v>0</v>
      </c>
      <c r="F374">
        <v>0</v>
      </c>
      <c r="H374">
        <v>375.03576959999998</v>
      </c>
      <c r="J374">
        <v>9332697</v>
      </c>
      <c r="K374">
        <v>8816924</v>
      </c>
      <c r="L374">
        <v>9373183</v>
      </c>
      <c r="O374" t="s">
        <v>14</v>
      </c>
      <c r="P374" t="s">
        <v>14</v>
      </c>
      <c r="Q374" t="s">
        <v>14</v>
      </c>
      <c r="S374">
        <f t="shared" si="108"/>
        <v>0.70588235294117652</v>
      </c>
      <c r="T374">
        <f t="shared" si="109"/>
        <v>0.58823529411764708</v>
      </c>
      <c r="V374" s="4">
        <f t="shared" si="110"/>
        <v>375.03576957989998</v>
      </c>
      <c r="W374">
        <f t="shared" si="111"/>
        <v>12</v>
      </c>
      <c r="X374">
        <f t="shared" si="112"/>
        <v>0.70588235294117652</v>
      </c>
      <c r="Y374">
        <f t="shared" si="113"/>
        <v>1</v>
      </c>
      <c r="Z374">
        <f t="shared" si="114"/>
        <v>1.2</v>
      </c>
      <c r="AA374" t="str">
        <f t="shared" si="115"/>
        <v>O</v>
      </c>
      <c r="AD374">
        <f t="shared" si="116"/>
        <v>0.58333333333333337</v>
      </c>
      <c r="AF374" t="str">
        <f t="shared" si="117"/>
        <v>----</v>
      </c>
      <c r="AG374" t="str">
        <f t="shared" si="118"/>
        <v>Aromatic</v>
      </c>
      <c r="AH374" t="str">
        <f t="shared" si="119"/>
        <v>----</v>
      </c>
      <c r="AI374" t="str">
        <f t="shared" si="120"/>
        <v>----</v>
      </c>
      <c r="AJ374" t="str">
        <f t="shared" si="121"/>
        <v>----</v>
      </c>
      <c r="AK374" t="str">
        <f t="shared" si="122"/>
        <v>----</v>
      </c>
      <c r="AM374" s="4">
        <f t="shared" si="123"/>
        <v>375.12249107942858</v>
      </c>
      <c r="AN374" s="4">
        <f t="shared" si="107"/>
        <v>375</v>
      </c>
      <c r="AO374" s="4">
        <f t="shared" si="124"/>
        <v>0.12249107942858473</v>
      </c>
    </row>
    <row r="375" spans="1:41" x14ac:dyDescent="0.25">
      <c r="A375">
        <v>17</v>
      </c>
      <c r="B375">
        <v>12</v>
      </c>
      <c r="C375">
        <v>0</v>
      </c>
      <c r="D375">
        <v>11</v>
      </c>
      <c r="E375">
        <v>0</v>
      </c>
      <c r="F375">
        <v>0</v>
      </c>
      <c r="H375">
        <v>391.0306842</v>
      </c>
      <c r="J375">
        <v>9161761</v>
      </c>
      <c r="K375">
        <v>8361942</v>
      </c>
      <c r="L375">
        <v>8168839</v>
      </c>
      <c r="O375" t="s">
        <v>14</v>
      </c>
      <c r="P375" t="s">
        <v>14</v>
      </c>
      <c r="Q375" t="s">
        <v>14</v>
      </c>
      <c r="S375">
        <f t="shared" si="108"/>
        <v>0.70588235294117652</v>
      </c>
      <c r="T375">
        <f t="shared" si="109"/>
        <v>0.6470588235294118</v>
      </c>
      <c r="V375" s="4">
        <f t="shared" si="110"/>
        <v>391.03068417989999</v>
      </c>
      <c r="W375">
        <f t="shared" si="111"/>
        <v>12</v>
      </c>
      <c r="X375">
        <f t="shared" si="112"/>
        <v>0.70588235294117652</v>
      </c>
      <c r="Y375">
        <f t="shared" si="113"/>
        <v>1</v>
      </c>
      <c r="Z375">
        <f t="shared" si="114"/>
        <v>1.0909090909090908</v>
      </c>
      <c r="AA375" t="str">
        <f t="shared" si="115"/>
        <v>O</v>
      </c>
      <c r="AD375">
        <f t="shared" si="116"/>
        <v>0.56521739130434778</v>
      </c>
      <c r="AF375" t="str">
        <f t="shared" si="117"/>
        <v>----</v>
      </c>
      <c r="AG375" t="str">
        <f t="shared" si="118"/>
        <v>Aromatic</v>
      </c>
      <c r="AH375" t="str">
        <f t="shared" si="119"/>
        <v>----</v>
      </c>
      <c r="AI375" t="str">
        <f t="shared" si="120"/>
        <v>----</v>
      </c>
      <c r="AJ375" t="str">
        <f t="shared" si="121"/>
        <v>----</v>
      </c>
      <c r="AK375" t="str">
        <f t="shared" si="122"/>
        <v>----</v>
      </c>
      <c r="AM375" s="4">
        <f t="shared" si="123"/>
        <v>391.12110426791389</v>
      </c>
      <c r="AN375" s="4">
        <f t="shared" si="107"/>
        <v>391</v>
      </c>
      <c r="AO375" s="4">
        <f t="shared" si="124"/>
        <v>0.12110426791389273</v>
      </c>
    </row>
    <row r="376" spans="1:41" x14ac:dyDescent="0.25">
      <c r="A376">
        <v>17</v>
      </c>
      <c r="B376">
        <v>12</v>
      </c>
      <c r="C376">
        <v>0</v>
      </c>
      <c r="D376">
        <v>12</v>
      </c>
      <c r="E376">
        <v>0</v>
      </c>
      <c r="F376">
        <v>0</v>
      </c>
      <c r="H376">
        <v>407.02559880000001</v>
      </c>
      <c r="J376">
        <v>7087963</v>
      </c>
      <c r="K376">
        <v>6920376</v>
      </c>
      <c r="L376">
        <v>6823464</v>
      </c>
      <c r="O376" t="s">
        <v>14</v>
      </c>
      <c r="P376" t="s">
        <v>14</v>
      </c>
      <c r="Q376" t="s">
        <v>14</v>
      </c>
      <c r="S376">
        <f t="shared" si="108"/>
        <v>0.70588235294117652</v>
      </c>
      <c r="T376">
        <f t="shared" si="109"/>
        <v>0.70588235294117652</v>
      </c>
      <c r="V376" s="4">
        <f t="shared" si="110"/>
        <v>407.02559877990001</v>
      </c>
      <c r="W376">
        <f t="shared" si="111"/>
        <v>12</v>
      </c>
      <c r="X376">
        <f t="shared" si="112"/>
        <v>0.70588235294117652</v>
      </c>
      <c r="Y376">
        <f t="shared" si="113"/>
        <v>1</v>
      </c>
      <c r="Z376">
        <f t="shared" si="114"/>
        <v>1</v>
      </c>
      <c r="AA376" t="str">
        <f t="shared" si="115"/>
        <v>O</v>
      </c>
      <c r="AD376">
        <f t="shared" si="116"/>
        <v>0.54545454545454541</v>
      </c>
      <c r="AF376" t="str">
        <f t="shared" si="117"/>
        <v>----</v>
      </c>
      <c r="AG376" t="str">
        <f t="shared" si="118"/>
        <v>Aromatic</v>
      </c>
      <c r="AH376" t="str">
        <f t="shared" si="119"/>
        <v>----</v>
      </c>
      <c r="AI376" t="str">
        <f t="shared" si="120"/>
        <v>----</v>
      </c>
      <c r="AJ376" t="str">
        <f t="shared" si="121"/>
        <v>----</v>
      </c>
      <c r="AK376" t="str">
        <f t="shared" si="122"/>
        <v>----</v>
      </c>
      <c r="AM376" s="4">
        <f t="shared" si="123"/>
        <v>407.1197174563992</v>
      </c>
      <c r="AN376" s="4">
        <f t="shared" si="107"/>
        <v>407</v>
      </c>
      <c r="AO376" s="4">
        <f t="shared" si="124"/>
        <v>0.11971745639920073</v>
      </c>
    </row>
    <row r="377" spans="1:41" x14ac:dyDescent="0.25">
      <c r="A377">
        <v>17</v>
      </c>
      <c r="B377">
        <v>12</v>
      </c>
      <c r="C377">
        <v>0</v>
      </c>
      <c r="D377">
        <v>13</v>
      </c>
      <c r="E377">
        <v>0</v>
      </c>
      <c r="F377">
        <v>0</v>
      </c>
      <c r="H377">
        <v>423.02051340000003</v>
      </c>
      <c r="J377">
        <v>3300150</v>
      </c>
      <c r="K377">
        <v>3147390</v>
      </c>
      <c r="L377">
        <v>3165806</v>
      </c>
      <c r="O377" t="s">
        <v>14</v>
      </c>
      <c r="P377" t="s">
        <v>14</v>
      </c>
      <c r="Q377" t="s">
        <v>14</v>
      </c>
      <c r="S377">
        <f t="shared" si="108"/>
        <v>0.70588235294117652</v>
      </c>
      <c r="T377">
        <f t="shared" si="109"/>
        <v>0.76470588235294112</v>
      </c>
      <c r="V377" s="4">
        <f t="shared" si="110"/>
        <v>423.02051337990002</v>
      </c>
      <c r="W377">
        <f t="shared" si="111"/>
        <v>12</v>
      </c>
      <c r="X377">
        <f t="shared" si="112"/>
        <v>0.70588235294117652</v>
      </c>
      <c r="Y377">
        <f t="shared" si="113"/>
        <v>1</v>
      </c>
      <c r="Z377">
        <f t="shared" si="114"/>
        <v>0.92307692307692313</v>
      </c>
      <c r="AA377" t="str">
        <f t="shared" si="115"/>
        <v>O</v>
      </c>
      <c r="AD377">
        <f t="shared" si="116"/>
        <v>0.52380952380952384</v>
      </c>
      <c r="AF377" t="str">
        <f t="shared" si="117"/>
        <v>----</v>
      </c>
      <c r="AG377" t="str">
        <f t="shared" si="118"/>
        <v>Aromatic</v>
      </c>
      <c r="AH377" t="str">
        <f t="shared" si="119"/>
        <v>----</v>
      </c>
      <c r="AI377" t="str">
        <f t="shared" si="120"/>
        <v>----</v>
      </c>
      <c r="AJ377" t="str">
        <f t="shared" si="121"/>
        <v>----</v>
      </c>
      <c r="AK377" t="str">
        <f t="shared" si="122"/>
        <v>----</v>
      </c>
      <c r="AM377" s="4">
        <f t="shared" si="123"/>
        <v>423.11833064488451</v>
      </c>
      <c r="AN377" s="4">
        <f t="shared" si="107"/>
        <v>423</v>
      </c>
      <c r="AO377" s="4">
        <f t="shared" si="124"/>
        <v>0.11833064488450873</v>
      </c>
    </row>
    <row r="378" spans="1:41" x14ac:dyDescent="0.25">
      <c r="A378">
        <v>17</v>
      </c>
      <c r="B378">
        <v>14</v>
      </c>
      <c r="C378">
        <v>0</v>
      </c>
      <c r="D378">
        <v>7</v>
      </c>
      <c r="E378">
        <v>0</v>
      </c>
      <c r="F378">
        <v>0</v>
      </c>
      <c r="H378">
        <v>329.06667579999998</v>
      </c>
      <c r="J378">
        <v>2292286</v>
      </c>
      <c r="K378">
        <v>2372140</v>
      </c>
      <c r="L378">
        <v>2556495</v>
      </c>
      <c r="O378" t="s">
        <v>14</v>
      </c>
      <c r="P378" t="s">
        <v>14</v>
      </c>
      <c r="Q378" t="s">
        <v>14</v>
      </c>
      <c r="S378">
        <f t="shared" si="108"/>
        <v>0.82352941176470584</v>
      </c>
      <c r="T378">
        <f t="shared" si="109"/>
        <v>0.41176470588235292</v>
      </c>
      <c r="V378" s="4">
        <f t="shared" si="110"/>
        <v>329.06667577989998</v>
      </c>
      <c r="W378">
        <f t="shared" si="111"/>
        <v>11</v>
      </c>
      <c r="X378">
        <f t="shared" si="112"/>
        <v>0.6470588235294118</v>
      </c>
      <c r="Y378">
        <f t="shared" si="113"/>
        <v>0.7857142857142857</v>
      </c>
      <c r="Z378">
        <f t="shared" si="114"/>
        <v>1.5714285714285714</v>
      </c>
      <c r="AA378" t="str">
        <f t="shared" si="115"/>
        <v>CRAM</v>
      </c>
      <c r="AD378">
        <f t="shared" si="116"/>
        <v>0.55555555555555558</v>
      </c>
      <c r="AF378" t="str">
        <f t="shared" si="117"/>
        <v>----</v>
      </c>
      <c r="AG378" t="str">
        <f t="shared" si="118"/>
        <v>Aromatic</v>
      </c>
      <c r="AH378" t="str">
        <f t="shared" si="119"/>
        <v>----</v>
      </c>
      <c r="AI378" t="str">
        <f t="shared" si="120"/>
        <v>----</v>
      </c>
      <c r="AJ378" t="str">
        <f t="shared" si="121"/>
        <v>----</v>
      </c>
      <c r="AK378" t="str">
        <f t="shared" si="122"/>
        <v>----</v>
      </c>
      <c r="AM378" s="4">
        <f t="shared" si="123"/>
        <v>329.14276760335588</v>
      </c>
      <c r="AN378" s="4">
        <f t="shared" si="107"/>
        <v>329</v>
      </c>
      <c r="AO378" s="4">
        <f t="shared" si="124"/>
        <v>0.14276760335587824</v>
      </c>
    </row>
    <row r="379" spans="1:41" x14ac:dyDescent="0.25">
      <c r="A379">
        <v>17</v>
      </c>
      <c r="B379">
        <v>14</v>
      </c>
      <c r="C379">
        <v>0</v>
      </c>
      <c r="D379">
        <v>8</v>
      </c>
      <c r="E379">
        <v>0</v>
      </c>
      <c r="F379">
        <v>0</v>
      </c>
      <c r="H379">
        <v>345.0615904</v>
      </c>
      <c r="J379">
        <v>5665206</v>
      </c>
      <c r="K379">
        <v>5008691</v>
      </c>
      <c r="L379">
        <v>5743480</v>
      </c>
      <c r="O379">
        <v>1953997</v>
      </c>
      <c r="P379">
        <v>1862320</v>
      </c>
      <c r="Q379">
        <v>1822861</v>
      </c>
      <c r="S379">
        <f t="shared" si="108"/>
        <v>0.82352941176470584</v>
      </c>
      <c r="T379">
        <f t="shared" si="109"/>
        <v>0.47058823529411764</v>
      </c>
      <c r="V379" s="4">
        <f t="shared" si="110"/>
        <v>345.0615903799</v>
      </c>
      <c r="W379">
        <f t="shared" si="111"/>
        <v>11</v>
      </c>
      <c r="X379">
        <f t="shared" si="112"/>
        <v>0.6470588235294118</v>
      </c>
      <c r="Y379">
        <f t="shared" si="113"/>
        <v>0.7857142857142857</v>
      </c>
      <c r="Z379">
        <f t="shared" si="114"/>
        <v>1.375</v>
      </c>
      <c r="AA379" t="str">
        <f t="shared" si="115"/>
        <v>CRAM</v>
      </c>
      <c r="AD379">
        <f t="shared" si="116"/>
        <v>0.53846153846153844</v>
      </c>
      <c r="AF379" t="str">
        <f t="shared" si="117"/>
        <v>----</v>
      </c>
      <c r="AG379" t="str">
        <f t="shared" si="118"/>
        <v>Aromatic</v>
      </c>
      <c r="AH379" t="str">
        <f t="shared" si="119"/>
        <v>----</v>
      </c>
      <c r="AI379" t="str">
        <f t="shared" si="120"/>
        <v>----</v>
      </c>
      <c r="AJ379" t="str">
        <f t="shared" si="121"/>
        <v>----</v>
      </c>
      <c r="AK379" t="str">
        <f t="shared" si="122"/>
        <v>----</v>
      </c>
      <c r="AM379" s="4">
        <f t="shared" si="123"/>
        <v>345.14138079184119</v>
      </c>
      <c r="AN379" s="4">
        <f t="shared" si="107"/>
        <v>345</v>
      </c>
      <c r="AO379" s="4">
        <f t="shared" si="124"/>
        <v>0.14138079184118624</v>
      </c>
    </row>
    <row r="380" spans="1:41" x14ac:dyDescent="0.25">
      <c r="A380">
        <v>17</v>
      </c>
      <c r="B380">
        <v>14</v>
      </c>
      <c r="C380">
        <v>0</v>
      </c>
      <c r="D380">
        <v>9</v>
      </c>
      <c r="E380">
        <v>0</v>
      </c>
      <c r="F380">
        <v>0</v>
      </c>
      <c r="H380">
        <v>361.05650500000002</v>
      </c>
      <c r="J380">
        <v>9651013</v>
      </c>
      <c r="K380">
        <v>9353736</v>
      </c>
      <c r="L380">
        <v>10311101</v>
      </c>
      <c r="O380">
        <v>3532171</v>
      </c>
      <c r="P380">
        <v>2481014</v>
      </c>
      <c r="Q380">
        <v>2379931</v>
      </c>
      <c r="S380">
        <f t="shared" si="108"/>
        <v>0.82352941176470584</v>
      </c>
      <c r="T380">
        <f t="shared" si="109"/>
        <v>0.52941176470588236</v>
      </c>
      <c r="V380" s="4">
        <f t="shared" si="110"/>
        <v>361.05650497990001</v>
      </c>
      <c r="W380">
        <f t="shared" si="111"/>
        <v>11</v>
      </c>
      <c r="X380">
        <f t="shared" si="112"/>
        <v>0.6470588235294118</v>
      </c>
      <c r="Y380">
        <f t="shared" si="113"/>
        <v>0.7857142857142857</v>
      </c>
      <c r="Z380">
        <f t="shared" si="114"/>
        <v>1.2222222222222223</v>
      </c>
      <c r="AA380" t="str">
        <f t="shared" si="115"/>
        <v>CRAM</v>
      </c>
      <c r="AD380">
        <f t="shared" si="116"/>
        <v>0.52</v>
      </c>
      <c r="AF380" t="str">
        <f t="shared" si="117"/>
        <v>----</v>
      </c>
      <c r="AG380" t="str">
        <f t="shared" si="118"/>
        <v>Aromatic</v>
      </c>
      <c r="AH380" t="str">
        <f t="shared" si="119"/>
        <v>----</v>
      </c>
      <c r="AI380" t="str">
        <f t="shared" si="120"/>
        <v>----</v>
      </c>
      <c r="AJ380" t="str">
        <f t="shared" si="121"/>
        <v>----</v>
      </c>
      <c r="AK380" t="str">
        <f t="shared" si="122"/>
        <v>----</v>
      </c>
      <c r="AM380" s="4">
        <f t="shared" si="123"/>
        <v>361.13999398032649</v>
      </c>
      <c r="AN380" s="4">
        <f t="shared" si="107"/>
        <v>361</v>
      </c>
      <c r="AO380" s="4">
        <f t="shared" si="124"/>
        <v>0.13999398032649424</v>
      </c>
    </row>
    <row r="381" spans="1:41" x14ac:dyDescent="0.25">
      <c r="A381">
        <v>17</v>
      </c>
      <c r="B381">
        <v>14</v>
      </c>
      <c r="C381">
        <v>0</v>
      </c>
      <c r="D381">
        <v>10</v>
      </c>
      <c r="E381">
        <v>0</v>
      </c>
      <c r="F381">
        <v>0</v>
      </c>
      <c r="H381">
        <v>377.05141959999997</v>
      </c>
      <c r="J381">
        <v>12516020</v>
      </c>
      <c r="K381">
        <v>12456749</v>
      </c>
      <c r="L381">
        <v>12535861</v>
      </c>
      <c r="O381">
        <v>2443294</v>
      </c>
      <c r="P381">
        <v>2031531</v>
      </c>
      <c r="Q381">
        <v>2560068</v>
      </c>
      <c r="S381">
        <f t="shared" si="108"/>
        <v>0.82352941176470584</v>
      </c>
      <c r="T381">
        <f t="shared" si="109"/>
        <v>0.58823529411764708</v>
      </c>
      <c r="V381" s="4">
        <f t="shared" si="110"/>
        <v>377.05141957989997</v>
      </c>
      <c r="W381">
        <f t="shared" si="111"/>
        <v>11</v>
      </c>
      <c r="X381">
        <f t="shared" si="112"/>
        <v>0.6470588235294118</v>
      </c>
      <c r="Y381">
        <f t="shared" si="113"/>
        <v>0.7857142857142857</v>
      </c>
      <c r="Z381">
        <f t="shared" si="114"/>
        <v>1.1000000000000001</v>
      </c>
      <c r="AA381" t="str">
        <f t="shared" si="115"/>
        <v>CRAM</v>
      </c>
      <c r="AD381">
        <f t="shared" si="116"/>
        <v>0.5</v>
      </c>
      <c r="AF381" t="str">
        <f t="shared" si="117"/>
        <v>----</v>
      </c>
      <c r="AG381" t="str">
        <f t="shared" si="118"/>
        <v>----</v>
      </c>
      <c r="AH381" t="str">
        <f t="shared" si="119"/>
        <v>HUnSatLig</v>
      </c>
      <c r="AI381" t="str">
        <f t="shared" si="120"/>
        <v>----</v>
      </c>
      <c r="AJ381" t="str">
        <f t="shared" si="121"/>
        <v>----</v>
      </c>
      <c r="AK381" t="str">
        <f t="shared" si="122"/>
        <v>----</v>
      </c>
      <c r="AM381" s="4">
        <f t="shared" si="123"/>
        <v>377.13860716881175</v>
      </c>
      <c r="AN381" s="4">
        <f t="shared" si="107"/>
        <v>377</v>
      </c>
      <c r="AO381" s="4">
        <f t="shared" si="124"/>
        <v>0.1386071688117454</v>
      </c>
    </row>
    <row r="382" spans="1:41" x14ac:dyDescent="0.25">
      <c r="A382">
        <v>17</v>
      </c>
      <c r="B382">
        <v>14</v>
      </c>
      <c r="C382">
        <v>0</v>
      </c>
      <c r="D382">
        <v>11</v>
      </c>
      <c r="E382">
        <v>0</v>
      </c>
      <c r="F382">
        <v>0</v>
      </c>
      <c r="H382">
        <v>393.04633419999999</v>
      </c>
      <c r="J382">
        <v>13633065</v>
      </c>
      <c r="K382">
        <v>12024152</v>
      </c>
      <c r="L382">
        <v>12396307</v>
      </c>
      <c r="O382" t="s">
        <v>14</v>
      </c>
      <c r="P382" t="s">
        <v>14</v>
      </c>
      <c r="Q382" t="s">
        <v>14</v>
      </c>
      <c r="S382">
        <f t="shared" si="108"/>
        <v>0.82352941176470584</v>
      </c>
      <c r="T382">
        <f t="shared" si="109"/>
        <v>0.6470588235294118</v>
      </c>
      <c r="V382" s="4">
        <f t="shared" si="110"/>
        <v>393.04633417989999</v>
      </c>
      <c r="W382">
        <f t="shared" si="111"/>
        <v>11</v>
      </c>
      <c r="X382">
        <f t="shared" si="112"/>
        <v>0.6470588235294118</v>
      </c>
      <c r="Y382">
        <f t="shared" si="113"/>
        <v>0.7857142857142857</v>
      </c>
      <c r="Z382">
        <f t="shared" si="114"/>
        <v>1</v>
      </c>
      <c r="AA382" t="str">
        <f t="shared" si="115"/>
        <v>CRAM</v>
      </c>
      <c r="AD382">
        <f t="shared" si="116"/>
        <v>0.47826086956521741</v>
      </c>
      <c r="AF382" t="str">
        <f t="shared" si="117"/>
        <v>----</v>
      </c>
      <c r="AG382" t="str">
        <f t="shared" si="118"/>
        <v>----</v>
      </c>
      <c r="AH382" t="str">
        <f t="shared" si="119"/>
        <v>HUnSatLig</v>
      </c>
      <c r="AI382" t="str">
        <f t="shared" si="120"/>
        <v>----</v>
      </c>
      <c r="AJ382" t="str">
        <f t="shared" si="121"/>
        <v>----</v>
      </c>
      <c r="AK382" t="str">
        <f t="shared" si="122"/>
        <v>----</v>
      </c>
      <c r="AM382" s="4">
        <f t="shared" si="123"/>
        <v>393.13722035729705</v>
      </c>
      <c r="AN382" s="4">
        <f t="shared" si="107"/>
        <v>393</v>
      </c>
      <c r="AO382" s="4">
        <f t="shared" si="124"/>
        <v>0.1372203572970534</v>
      </c>
    </row>
    <row r="383" spans="1:41" x14ac:dyDescent="0.25">
      <c r="A383">
        <v>17</v>
      </c>
      <c r="B383">
        <v>14</v>
      </c>
      <c r="C383">
        <v>0</v>
      </c>
      <c r="D383">
        <v>12</v>
      </c>
      <c r="E383">
        <v>0</v>
      </c>
      <c r="F383">
        <v>0</v>
      </c>
      <c r="H383">
        <v>409.04124880000001</v>
      </c>
      <c r="J383">
        <v>9783269</v>
      </c>
      <c r="K383">
        <v>9441611</v>
      </c>
      <c r="L383">
        <v>9121435</v>
      </c>
      <c r="O383" t="s">
        <v>14</v>
      </c>
      <c r="P383" t="s">
        <v>14</v>
      </c>
      <c r="Q383" t="s">
        <v>14</v>
      </c>
      <c r="S383">
        <f t="shared" si="108"/>
        <v>0.82352941176470584</v>
      </c>
      <c r="T383">
        <f t="shared" si="109"/>
        <v>0.70588235294117652</v>
      </c>
      <c r="V383" s="4">
        <f t="shared" si="110"/>
        <v>409.04124877989995</v>
      </c>
      <c r="W383">
        <f t="shared" si="111"/>
        <v>11</v>
      </c>
      <c r="X383">
        <f t="shared" si="112"/>
        <v>0.6470588235294118</v>
      </c>
      <c r="Y383">
        <f t="shared" si="113"/>
        <v>0.7857142857142857</v>
      </c>
      <c r="Z383">
        <f t="shared" si="114"/>
        <v>0.91666666666666663</v>
      </c>
      <c r="AA383" t="str">
        <f t="shared" si="115"/>
        <v>CRAM</v>
      </c>
      <c r="AD383">
        <f t="shared" si="116"/>
        <v>0.45454545454545453</v>
      </c>
      <c r="AF383" t="str">
        <f t="shared" si="117"/>
        <v>----</v>
      </c>
      <c r="AG383" t="str">
        <f t="shared" si="118"/>
        <v>----</v>
      </c>
      <c r="AH383" t="str">
        <f t="shared" si="119"/>
        <v>HUnSatLig</v>
      </c>
      <c r="AI383" t="str">
        <f t="shared" si="120"/>
        <v>----</v>
      </c>
      <c r="AJ383" t="str">
        <f t="shared" si="121"/>
        <v>----</v>
      </c>
      <c r="AK383" t="str">
        <f t="shared" si="122"/>
        <v>----</v>
      </c>
      <c r="AM383" s="4">
        <f t="shared" si="123"/>
        <v>409.13583354578236</v>
      </c>
      <c r="AN383" s="4">
        <f t="shared" si="107"/>
        <v>409</v>
      </c>
      <c r="AO383" s="4">
        <f t="shared" si="124"/>
        <v>0.1358335457823614</v>
      </c>
    </row>
    <row r="384" spans="1:41" x14ac:dyDescent="0.25">
      <c r="A384">
        <v>17</v>
      </c>
      <c r="B384">
        <v>14</v>
      </c>
      <c r="C384">
        <v>0</v>
      </c>
      <c r="D384">
        <v>13</v>
      </c>
      <c r="E384">
        <v>0</v>
      </c>
      <c r="F384">
        <v>0</v>
      </c>
      <c r="H384">
        <v>425.03616340000002</v>
      </c>
      <c r="J384">
        <v>4798106</v>
      </c>
      <c r="K384">
        <v>4604503</v>
      </c>
      <c r="L384">
        <v>4612614</v>
      </c>
      <c r="O384" t="s">
        <v>14</v>
      </c>
      <c r="P384" t="s">
        <v>14</v>
      </c>
      <c r="Q384" t="s">
        <v>14</v>
      </c>
      <c r="S384">
        <f t="shared" si="108"/>
        <v>0.82352941176470584</v>
      </c>
      <c r="T384">
        <f t="shared" si="109"/>
        <v>0.76470588235294112</v>
      </c>
      <c r="V384" s="4">
        <f t="shared" si="110"/>
        <v>425.03616337989996</v>
      </c>
      <c r="W384">
        <f t="shared" si="111"/>
        <v>11</v>
      </c>
      <c r="X384">
        <f t="shared" si="112"/>
        <v>0.6470588235294118</v>
      </c>
      <c r="Y384">
        <f t="shared" si="113"/>
        <v>0.7857142857142857</v>
      </c>
      <c r="Z384">
        <f t="shared" si="114"/>
        <v>0.84615384615384615</v>
      </c>
      <c r="AA384" t="str">
        <f t="shared" si="115"/>
        <v>CRAM</v>
      </c>
      <c r="AD384">
        <f t="shared" si="116"/>
        <v>0.42857142857142855</v>
      </c>
      <c r="AF384" t="str">
        <f t="shared" si="117"/>
        <v>----</v>
      </c>
      <c r="AG384" t="str">
        <f t="shared" si="118"/>
        <v>----</v>
      </c>
      <c r="AH384" t="str">
        <f t="shared" si="119"/>
        <v>HUnSatLig</v>
      </c>
      <c r="AI384" t="str">
        <f t="shared" si="120"/>
        <v>----</v>
      </c>
      <c r="AJ384" t="str">
        <f t="shared" si="121"/>
        <v>----</v>
      </c>
      <c r="AK384" t="str">
        <f t="shared" si="122"/>
        <v>----</v>
      </c>
      <c r="AM384" s="4">
        <f t="shared" si="123"/>
        <v>425.13444673426767</v>
      </c>
      <c r="AN384" s="4">
        <f t="shared" si="107"/>
        <v>425</v>
      </c>
      <c r="AO384" s="4">
        <f t="shared" si="124"/>
        <v>0.1344467342676694</v>
      </c>
    </row>
    <row r="385" spans="1:41" x14ac:dyDescent="0.25">
      <c r="A385">
        <v>17</v>
      </c>
      <c r="B385">
        <v>14</v>
      </c>
      <c r="C385">
        <v>0</v>
      </c>
      <c r="D385">
        <v>14</v>
      </c>
      <c r="E385">
        <v>0</v>
      </c>
      <c r="F385">
        <v>0</v>
      </c>
      <c r="H385">
        <v>441.03107799999998</v>
      </c>
      <c r="J385">
        <v>1782354</v>
      </c>
      <c r="K385">
        <v>1736045</v>
      </c>
      <c r="L385">
        <v>1638087</v>
      </c>
      <c r="O385" t="s">
        <v>14</v>
      </c>
      <c r="P385" t="s">
        <v>14</v>
      </c>
      <c r="Q385" t="s">
        <v>14</v>
      </c>
      <c r="S385">
        <f t="shared" si="108"/>
        <v>0.82352941176470584</v>
      </c>
      <c r="T385">
        <f t="shared" si="109"/>
        <v>0.82352941176470584</v>
      </c>
      <c r="V385" s="4">
        <f t="shared" si="110"/>
        <v>441.03107797989998</v>
      </c>
      <c r="W385">
        <f t="shared" si="111"/>
        <v>11</v>
      </c>
      <c r="X385">
        <f t="shared" si="112"/>
        <v>0.6470588235294118</v>
      </c>
      <c r="Y385">
        <f t="shared" si="113"/>
        <v>0.7857142857142857</v>
      </c>
      <c r="Z385">
        <f t="shared" si="114"/>
        <v>0.7857142857142857</v>
      </c>
      <c r="AA385" t="str">
        <f t="shared" si="115"/>
        <v>CRAM</v>
      </c>
      <c r="AD385">
        <f t="shared" si="116"/>
        <v>0.4</v>
      </c>
      <c r="AF385" t="str">
        <f t="shared" si="117"/>
        <v>----</v>
      </c>
      <c r="AG385" t="str">
        <f t="shared" si="118"/>
        <v>----</v>
      </c>
      <c r="AH385" t="str">
        <f t="shared" si="119"/>
        <v>HUnSatLig</v>
      </c>
      <c r="AI385" t="str">
        <f t="shared" si="120"/>
        <v>----</v>
      </c>
      <c r="AJ385" t="str">
        <f t="shared" si="121"/>
        <v>----</v>
      </c>
      <c r="AK385" t="str">
        <f t="shared" si="122"/>
        <v>----</v>
      </c>
      <c r="AM385" s="4">
        <f t="shared" si="123"/>
        <v>441.13305992275298</v>
      </c>
      <c r="AN385" s="4">
        <f t="shared" si="107"/>
        <v>441</v>
      </c>
      <c r="AO385" s="4">
        <f t="shared" si="124"/>
        <v>0.1330599227529774</v>
      </c>
    </row>
    <row r="386" spans="1:41" x14ac:dyDescent="0.25">
      <c r="A386">
        <v>17</v>
      </c>
      <c r="B386">
        <v>15</v>
      </c>
      <c r="C386">
        <v>1</v>
      </c>
      <c r="D386">
        <v>8</v>
      </c>
      <c r="E386">
        <v>0</v>
      </c>
      <c r="F386">
        <v>0</v>
      </c>
      <c r="H386">
        <v>360.07248939999999</v>
      </c>
      <c r="J386">
        <v>1628373</v>
      </c>
      <c r="K386">
        <v>1664756</v>
      </c>
      <c r="L386">
        <v>1743250</v>
      </c>
      <c r="O386" t="s">
        <v>14</v>
      </c>
      <c r="P386" t="s">
        <v>14</v>
      </c>
      <c r="Q386" t="s">
        <v>14</v>
      </c>
      <c r="S386">
        <f t="shared" si="108"/>
        <v>0.88235294117647056</v>
      </c>
      <c r="T386">
        <f t="shared" si="109"/>
        <v>0.47058823529411764</v>
      </c>
      <c r="V386" s="4">
        <f t="shared" si="110"/>
        <v>360.07248937989999</v>
      </c>
      <c r="W386">
        <f t="shared" si="111"/>
        <v>11</v>
      </c>
      <c r="X386">
        <f t="shared" si="112"/>
        <v>0.6470588235294118</v>
      </c>
      <c r="Y386">
        <f t="shared" si="113"/>
        <v>0.73333333333333328</v>
      </c>
      <c r="Z386">
        <f t="shared" si="114"/>
        <v>1.375</v>
      </c>
      <c r="AA386" t="str">
        <f t="shared" si="115"/>
        <v>CRAM</v>
      </c>
      <c r="AD386">
        <f t="shared" si="116"/>
        <v>0.54166666666666663</v>
      </c>
      <c r="AF386" t="str">
        <f t="shared" si="117"/>
        <v>----</v>
      </c>
      <c r="AG386" t="str">
        <f t="shared" si="118"/>
        <v>Aromatic</v>
      </c>
      <c r="AH386" t="str">
        <f t="shared" si="119"/>
        <v>----</v>
      </c>
      <c r="AI386" t="str">
        <f t="shared" si="120"/>
        <v>----</v>
      </c>
      <c r="AJ386" t="str">
        <f t="shared" si="121"/>
        <v>----</v>
      </c>
      <c r="AK386" t="str">
        <f t="shared" si="122"/>
        <v>----</v>
      </c>
      <c r="AM386" s="4">
        <f t="shared" si="123"/>
        <v>360.15575084120803</v>
      </c>
      <c r="AN386" s="4">
        <f t="shared" ref="AN386:AN449" si="125">INT(AM386)</f>
        <v>360</v>
      </c>
      <c r="AO386" s="4">
        <f t="shared" si="124"/>
        <v>0.1557508412080324</v>
      </c>
    </row>
    <row r="387" spans="1:41" x14ac:dyDescent="0.25">
      <c r="A387">
        <v>17</v>
      </c>
      <c r="B387">
        <v>15</v>
      </c>
      <c r="C387">
        <v>1</v>
      </c>
      <c r="D387">
        <v>9</v>
      </c>
      <c r="E387">
        <v>0</v>
      </c>
      <c r="F387">
        <v>0</v>
      </c>
      <c r="H387">
        <v>376.06740400000001</v>
      </c>
      <c r="J387">
        <v>1878865</v>
      </c>
      <c r="K387">
        <v>1874988</v>
      </c>
      <c r="L387">
        <v>2118946</v>
      </c>
      <c r="O387" t="s">
        <v>14</v>
      </c>
      <c r="P387" t="s">
        <v>14</v>
      </c>
      <c r="Q387" t="s">
        <v>14</v>
      </c>
      <c r="S387">
        <f t="shared" ref="S387:S450" si="126">B387/A387</f>
        <v>0.88235294117647056</v>
      </c>
      <c r="T387">
        <f t="shared" ref="T387:T450" si="127">D387/A387</f>
        <v>0.52941176470588236</v>
      </c>
      <c r="V387" s="4">
        <f t="shared" ref="V387:V450" si="128">A387*12+(B387-1)*1.007825+C387*14.003074+D387*15.9949146+E387*31.9720707+F387*30.9737615+0.0005485799</f>
        <v>376.06740397990001</v>
      </c>
      <c r="W387">
        <f t="shared" ref="W387:W450" si="129">1+A387-B387/2+C387/2+F387/2</f>
        <v>11</v>
      </c>
      <c r="X387">
        <f t="shared" ref="X387:X450" si="130">W387/A387</f>
        <v>0.6470588235294118</v>
      </c>
      <c r="Y387">
        <f t="shared" ref="Y387:Y450" si="131">W387/B387</f>
        <v>0.73333333333333328</v>
      </c>
      <c r="Z387">
        <f t="shared" ref="Z387:Z450" si="132">W387/D387</f>
        <v>1.2222222222222223</v>
      </c>
      <c r="AA387" t="str">
        <f t="shared" ref="AA387:AA450" si="133">IF(X387&gt;=0.3,IF(X387&lt;=0.68,IF(Y387&gt;=0.2,IF(Y387&lt;=0.95,IF(Z387&gt;=0.77,IF(Z387&lt;=1.75,"CRAM","O"),"O"),"O"),"O"),"O"),"O")</f>
        <v>CRAM</v>
      </c>
      <c r="AD387">
        <f t="shared" ref="AD387:AD450" si="134">(1+A387-D387/2-E387-B387/2)/(A387-D387/2-E387-C387-F387)</f>
        <v>0.52173913043478259</v>
      </c>
      <c r="AF387" t="str">
        <f t="shared" ref="AF387:AF450" si="135">IF(AD387&gt;0.66,"CondAr","----")</f>
        <v>----</v>
      </c>
      <c r="AG387" t="str">
        <f t="shared" ref="AG387:AG450" si="136">IF(AND((AD387&gt;0.5),(AD387&lt;=0.66)),"Aromatic","----")</f>
        <v>Aromatic</v>
      </c>
      <c r="AH387" t="str">
        <f t="shared" ref="AH387:AH450" si="137">IF(AND((AD387&lt;=0.5),(S387&lt;1.5)),"HUnSatLig","----")</f>
        <v>----</v>
      </c>
      <c r="AI387" t="str">
        <f t="shared" ref="AI387:AI450" si="138">IF(AND((T387&lt;0.6),(S387&gt;=1.5),(C387=0)),"AlipatNoN","----")</f>
        <v>----</v>
      </c>
      <c r="AJ387" t="str">
        <f t="shared" ref="AJ387:AJ450" si="139">IF(AND((S387&gt;=1.5),(T387&gt;=0.6)),"SatFACarb","----")</f>
        <v>----</v>
      </c>
      <c r="AK387" t="str">
        <f t="shared" ref="AK387:AK450" si="140">IF(AND((T387&lt;0.6),(S387&gt;=1.5),(C387&gt;0)),"Alipat+N","----")</f>
        <v>----</v>
      </c>
      <c r="AM387" s="4">
        <f t="shared" ref="AM387:AM450" si="141">V387*(44/43.989828)</f>
        <v>376.15436402969334</v>
      </c>
      <c r="AN387" s="4">
        <f t="shared" si="125"/>
        <v>376</v>
      </c>
      <c r="AO387" s="4">
        <f t="shared" ref="AO387:AO450" si="142">AM387-AN387</f>
        <v>0.1543640296933404</v>
      </c>
    </row>
    <row r="388" spans="1:41" x14ac:dyDescent="0.25">
      <c r="A388">
        <v>17</v>
      </c>
      <c r="B388">
        <v>15</v>
      </c>
      <c r="C388">
        <v>1</v>
      </c>
      <c r="D388">
        <v>10</v>
      </c>
      <c r="E388">
        <v>0</v>
      </c>
      <c r="F388">
        <v>0</v>
      </c>
      <c r="H388">
        <v>392.06231860000003</v>
      </c>
      <c r="J388">
        <v>2052400</v>
      </c>
      <c r="K388">
        <v>2069662</v>
      </c>
      <c r="L388">
        <v>2014037</v>
      </c>
      <c r="O388" t="s">
        <v>14</v>
      </c>
      <c r="P388" t="s">
        <v>14</v>
      </c>
      <c r="Q388" t="s">
        <v>14</v>
      </c>
      <c r="S388">
        <f t="shared" si="126"/>
        <v>0.88235294117647056</v>
      </c>
      <c r="T388">
        <f t="shared" si="127"/>
        <v>0.58823529411764708</v>
      </c>
      <c r="V388" s="4">
        <f t="shared" si="128"/>
        <v>392.06231857990002</v>
      </c>
      <c r="W388">
        <f t="shared" si="129"/>
        <v>11</v>
      </c>
      <c r="X388">
        <f t="shared" si="130"/>
        <v>0.6470588235294118</v>
      </c>
      <c r="Y388">
        <f t="shared" si="131"/>
        <v>0.73333333333333328</v>
      </c>
      <c r="Z388">
        <f t="shared" si="132"/>
        <v>1.1000000000000001</v>
      </c>
      <c r="AA388" t="str">
        <f t="shared" si="133"/>
        <v>CRAM</v>
      </c>
      <c r="AD388">
        <f t="shared" si="134"/>
        <v>0.5</v>
      </c>
      <c r="AF388" t="str">
        <f t="shared" si="135"/>
        <v>----</v>
      </c>
      <c r="AG388" t="str">
        <f t="shared" si="136"/>
        <v>----</v>
      </c>
      <c r="AH388" t="str">
        <f t="shared" si="137"/>
        <v>HUnSatLig</v>
      </c>
      <c r="AI388" t="str">
        <f t="shared" si="138"/>
        <v>----</v>
      </c>
      <c r="AJ388" t="str">
        <f t="shared" si="139"/>
        <v>----</v>
      </c>
      <c r="AK388" t="str">
        <f t="shared" si="140"/>
        <v>----</v>
      </c>
      <c r="AM388" s="4">
        <f t="shared" si="141"/>
        <v>392.15297721817871</v>
      </c>
      <c r="AN388" s="4">
        <f t="shared" si="125"/>
        <v>392</v>
      </c>
      <c r="AO388" s="4">
        <f t="shared" si="142"/>
        <v>0.15297721817870524</v>
      </c>
    </row>
    <row r="389" spans="1:41" x14ac:dyDescent="0.25">
      <c r="A389">
        <v>17</v>
      </c>
      <c r="B389">
        <v>16</v>
      </c>
      <c r="C389">
        <v>0</v>
      </c>
      <c r="D389">
        <v>6</v>
      </c>
      <c r="E389">
        <v>0</v>
      </c>
      <c r="F389">
        <v>0</v>
      </c>
      <c r="H389">
        <v>315.08741120000002</v>
      </c>
      <c r="J389">
        <v>1995272</v>
      </c>
      <c r="K389">
        <v>1508278</v>
      </c>
      <c r="L389">
        <v>2007731</v>
      </c>
      <c r="O389" t="s">
        <v>14</v>
      </c>
      <c r="P389" t="s">
        <v>14</v>
      </c>
      <c r="Q389" t="s">
        <v>14</v>
      </c>
      <c r="S389">
        <f t="shared" si="126"/>
        <v>0.94117647058823528</v>
      </c>
      <c r="T389">
        <f t="shared" si="127"/>
        <v>0.35294117647058826</v>
      </c>
      <c r="V389" s="4">
        <f t="shared" si="128"/>
        <v>315.08741117990002</v>
      </c>
      <c r="W389">
        <f t="shared" si="129"/>
        <v>10</v>
      </c>
      <c r="X389">
        <f t="shared" si="130"/>
        <v>0.58823529411764708</v>
      </c>
      <c r="Y389">
        <f t="shared" si="131"/>
        <v>0.625</v>
      </c>
      <c r="Z389">
        <f t="shared" si="132"/>
        <v>1.6666666666666667</v>
      </c>
      <c r="AA389" t="str">
        <f t="shared" si="133"/>
        <v>CRAM</v>
      </c>
      <c r="AD389">
        <f t="shared" si="134"/>
        <v>0.5</v>
      </c>
      <c r="AF389" t="str">
        <f t="shared" si="135"/>
        <v>----</v>
      </c>
      <c r="AG389" t="str">
        <f t="shared" si="136"/>
        <v>----</v>
      </c>
      <c r="AH389" t="str">
        <f t="shared" si="137"/>
        <v>HUnSatLig</v>
      </c>
      <c r="AI389" t="str">
        <f t="shared" si="138"/>
        <v>----</v>
      </c>
      <c r="AJ389" t="str">
        <f t="shared" si="139"/>
        <v>----</v>
      </c>
      <c r="AK389" t="str">
        <f t="shared" si="140"/>
        <v>----</v>
      </c>
      <c r="AM389" s="4">
        <f t="shared" si="141"/>
        <v>315.16027050425384</v>
      </c>
      <c r="AN389" s="4">
        <f t="shared" si="125"/>
        <v>315</v>
      </c>
      <c r="AO389" s="4">
        <f t="shared" si="142"/>
        <v>0.16027050425384459</v>
      </c>
    </row>
    <row r="390" spans="1:41" x14ac:dyDescent="0.25">
      <c r="A390">
        <v>17</v>
      </c>
      <c r="B390">
        <v>16</v>
      </c>
      <c r="C390">
        <v>0</v>
      </c>
      <c r="D390">
        <v>7</v>
      </c>
      <c r="E390">
        <v>0</v>
      </c>
      <c r="F390">
        <v>0</v>
      </c>
      <c r="H390">
        <v>331.08232579999998</v>
      </c>
      <c r="J390">
        <v>4435422</v>
      </c>
      <c r="K390">
        <v>4480199</v>
      </c>
      <c r="L390">
        <v>4971017</v>
      </c>
      <c r="O390">
        <v>2832017</v>
      </c>
      <c r="P390">
        <v>2796724</v>
      </c>
      <c r="Q390">
        <v>2945232</v>
      </c>
      <c r="S390">
        <f t="shared" si="126"/>
        <v>0.94117647058823528</v>
      </c>
      <c r="T390">
        <f t="shared" si="127"/>
        <v>0.41176470588235292</v>
      </c>
      <c r="V390" s="4">
        <f t="shared" si="128"/>
        <v>331.08232577990003</v>
      </c>
      <c r="W390">
        <f t="shared" si="129"/>
        <v>10</v>
      </c>
      <c r="X390">
        <f t="shared" si="130"/>
        <v>0.58823529411764708</v>
      </c>
      <c r="Y390">
        <f t="shared" si="131"/>
        <v>0.625</v>
      </c>
      <c r="Z390">
        <f t="shared" si="132"/>
        <v>1.4285714285714286</v>
      </c>
      <c r="AA390" t="str">
        <f t="shared" si="133"/>
        <v>CRAM</v>
      </c>
      <c r="AD390">
        <f t="shared" si="134"/>
        <v>0.48148148148148145</v>
      </c>
      <c r="AF390" t="str">
        <f t="shared" si="135"/>
        <v>----</v>
      </c>
      <c r="AG390" t="str">
        <f t="shared" si="136"/>
        <v>----</v>
      </c>
      <c r="AH390" t="str">
        <f t="shared" si="137"/>
        <v>HUnSatLig</v>
      </c>
      <c r="AI390" t="str">
        <f t="shared" si="138"/>
        <v>----</v>
      </c>
      <c r="AJ390" t="str">
        <f t="shared" si="139"/>
        <v>----</v>
      </c>
      <c r="AK390" t="str">
        <f t="shared" si="140"/>
        <v>----</v>
      </c>
      <c r="AM390" s="4">
        <f t="shared" si="141"/>
        <v>331.15888369273915</v>
      </c>
      <c r="AN390" s="4">
        <f t="shared" si="125"/>
        <v>331</v>
      </c>
      <c r="AO390" s="4">
        <f t="shared" si="142"/>
        <v>0.15888369273915259</v>
      </c>
    </row>
    <row r="391" spans="1:41" x14ac:dyDescent="0.25">
      <c r="A391">
        <v>17</v>
      </c>
      <c r="B391">
        <v>16</v>
      </c>
      <c r="C391">
        <v>0</v>
      </c>
      <c r="D391">
        <v>8</v>
      </c>
      <c r="E391">
        <v>0</v>
      </c>
      <c r="F391">
        <v>0</v>
      </c>
      <c r="H391">
        <v>347.07724039999999</v>
      </c>
      <c r="J391">
        <v>7952416</v>
      </c>
      <c r="K391">
        <v>7292721</v>
      </c>
      <c r="L391">
        <v>7432610</v>
      </c>
      <c r="O391">
        <v>3907341</v>
      </c>
      <c r="P391">
        <v>3168200</v>
      </c>
      <c r="Q391">
        <v>3583161</v>
      </c>
      <c r="S391">
        <f t="shared" si="126"/>
        <v>0.94117647058823528</v>
      </c>
      <c r="T391">
        <f t="shared" si="127"/>
        <v>0.47058823529411764</v>
      </c>
      <c r="V391" s="4">
        <f t="shared" si="128"/>
        <v>347.07724037989999</v>
      </c>
      <c r="W391">
        <f t="shared" si="129"/>
        <v>10</v>
      </c>
      <c r="X391">
        <f t="shared" si="130"/>
        <v>0.58823529411764708</v>
      </c>
      <c r="Y391">
        <f t="shared" si="131"/>
        <v>0.625</v>
      </c>
      <c r="Z391">
        <f t="shared" si="132"/>
        <v>1.25</v>
      </c>
      <c r="AA391" t="str">
        <f t="shared" si="133"/>
        <v>CRAM</v>
      </c>
      <c r="AD391">
        <f t="shared" si="134"/>
        <v>0.46153846153846156</v>
      </c>
      <c r="AF391" t="str">
        <f t="shared" si="135"/>
        <v>----</v>
      </c>
      <c r="AG391" t="str">
        <f t="shared" si="136"/>
        <v>----</v>
      </c>
      <c r="AH391" t="str">
        <f t="shared" si="137"/>
        <v>HUnSatLig</v>
      </c>
      <c r="AI391" t="str">
        <f t="shared" si="138"/>
        <v>----</v>
      </c>
      <c r="AJ391" t="str">
        <f t="shared" si="139"/>
        <v>----</v>
      </c>
      <c r="AK391" t="str">
        <f t="shared" si="140"/>
        <v>----</v>
      </c>
      <c r="AM391" s="4">
        <f t="shared" si="141"/>
        <v>347.1574968812244</v>
      </c>
      <c r="AN391" s="4">
        <f t="shared" si="125"/>
        <v>347</v>
      </c>
      <c r="AO391" s="4">
        <f t="shared" si="142"/>
        <v>0.15749688122440375</v>
      </c>
    </row>
    <row r="392" spans="1:41" x14ac:dyDescent="0.25">
      <c r="A392">
        <v>17</v>
      </c>
      <c r="B392">
        <v>16</v>
      </c>
      <c r="C392">
        <v>0</v>
      </c>
      <c r="D392">
        <v>9</v>
      </c>
      <c r="E392">
        <v>0</v>
      </c>
      <c r="F392">
        <v>0</v>
      </c>
      <c r="H392">
        <v>363.07215500000001</v>
      </c>
      <c r="J392">
        <v>13903422</v>
      </c>
      <c r="K392">
        <v>13462590</v>
      </c>
      <c r="L392">
        <v>13746210</v>
      </c>
      <c r="O392">
        <v>4606455</v>
      </c>
      <c r="P392">
        <v>3939278</v>
      </c>
      <c r="Q392">
        <v>4956398</v>
      </c>
      <c r="S392">
        <f t="shared" si="126"/>
        <v>0.94117647058823528</v>
      </c>
      <c r="T392">
        <f t="shared" si="127"/>
        <v>0.52941176470588236</v>
      </c>
      <c r="V392" s="4">
        <f t="shared" si="128"/>
        <v>363.07215497990001</v>
      </c>
      <c r="W392">
        <f t="shared" si="129"/>
        <v>10</v>
      </c>
      <c r="X392">
        <f t="shared" si="130"/>
        <v>0.58823529411764708</v>
      </c>
      <c r="Y392">
        <f t="shared" si="131"/>
        <v>0.625</v>
      </c>
      <c r="Z392">
        <f t="shared" si="132"/>
        <v>1.1111111111111112</v>
      </c>
      <c r="AA392" t="str">
        <f t="shared" si="133"/>
        <v>CRAM</v>
      </c>
      <c r="AD392">
        <f t="shared" si="134"/>
        <v>0.44</v>
      </c>
      <c r="AF392" t="str">
        <f t="shared" si="135"/>
        <v>----</v>
      </c>
      <c r="AG392" t="str">
        <f t="shared" si="136"/>
        <v>----</v>
      </c>
      <c r="AH392" t="str">
        <f t="shared" si="137"/>
        <v>HUnSatLig</v>
      </c>
      <c r="AI392" t="str">
        <f t="shared" si="138"/>
        <v>----</v>
      </c>
      <c r="AJ392" t="str">
        <f t="shared" si="139"/>
        <v>----</v>
      </c>
      <c r="AK392" t="str">
        <f t="shared" si="140"/>
        <v>----</v>
      </c>
      <c r="AM392" s="4">
        <f t="shared" si="141"/>
        <v>363.15611006970971</v>
      </c>
      <c r="AN392" s="4">
        <f t="shared" si="125"/>
        <v>363</v>
      </c>
      <c r="AO392" s="4">
        <f t="shared" si="142"/>
        <v>0.15611006970971175</v>
      </c>
    </row>
    <row r="393" spans="1:41" x14ac:dyDescent="0.25">
      <c r="A393">
        <v>17</v>
      </c>
      <c r="B393">
        <v>16</v>
      </c>
      <c r="C393">
        <v>0</v>
      </c>
      <c r="D393">
        <v>10</v>
      </c>
      <c r="E393">
        <v>0</v>
      </c>
      <c r="F393">
        <v>0</v>
      </c>
      <c r="H393">
        <v>379.06706960000002</v>
      </c>
      <c r="J393">
        <v>15893886</v>
      </c>
      <c r="K393">
        <v>15449393</v>
      </c>
      <c r="L393">
        <v>15544923</v>
      </c>
      <c r="O393">
        <v>3523652</v>
      </c>
      <c r="P393">
        <v>2714065</v>
      </c>
      <c r="Q393">
        <v>3662407</v>
      </c>
      <c r="S393">
        <f t="shared" si="126"/>
        <v>0.94117647058823528</v>
      </c>
      <c r="T393">
        <f t="shared" si="127"/>
        <v>0.58823529411764708</v>
      </c>
      <c r="V393" s="4">
        <f t="shared" si="128"/>
        <v>379.06706957989996</v>
      </c>
      <c r="W393">
        <f t="shared" si="129"/>
        <v>10</v>
      </c>
      <c r="X393">
        <f t="shared" si="130"/>
        <v>0.58823529411764708</v>
      </c>
      <c r="Y393">
        <f t="shared" si="131"/>
        <v>0.625</v>
      </c>
      <c r="Z393">
        <f t="shared" si="132"/>
        <v>1</v>
      </c>
      <c r="AA393" t="str">
        <f t="shared" si="133"/>
        <v>CRAM</v>
      </c>
      <c r="AD393">
        <f t="shared" si="134"/>
        <v>0.41666666666666669</v>
      </c>
      <c r="AF393" t="str">
        <f t="shared" si="135"/>
        <v>----</v>
      </c>
      <c r="AG393" t="str">
        <f t="shared" si="136"/>
        <v>----</v>
      </c>
      <c r="AH393" t="str">
        <f t="shared" si="137"/>
        <v>HUnSatLig</v>
      </c>
      <c r="AI393" t="str">
        <f t="shared" si="138"/>
        <v>----</v>
      </c>
      <c r="AJ393" t="str">
        <f t="shared" si="139"/>
        <v>----</v>
      </c>
      <c r="AK393" t="str">
        <f t="shared" si="140"/>
        <v>----</v>
      </c>
      <c r="AM393" s="4">
        <f t="shared" si="141"/>
        <v>379.15472325819496</v>
      </c>
      <c r="AN393" s="4">
        <f t="shared" si="125"/>
        <v>379</v>
      </c>
      <c r="AO393" s="4">
        <f t="shared" si="142"/>
        <v>0.15472325819496291</v>
      </c>
    </row>
    <row r="394" spans="1:41" x14ac:dyDescent="0.25">
      <c r="A394">
        <v>17</v>
      </c>
      <c r="B394">
        <v>16</v>
      </c>
      <c r="C394">
        <v>0</v>
      </c>
      <c r="D394">
        <v>11</v>
      </c>
      <c r="E394">
        <v>0</v>
      </c>
      <c r="F394">
        <v>0</v>
      </c>
      <c r="H394">
        <v>395.06198419999998</v>
      </c>
      <c r="J394">
        <v>15349770</v>
      </c>
      <c r="K394">
        <v>14977728</v>
      </c>
      <c r="L394">
        <v>14430336</v>
      </c>
      <c r="O394">
        <v>2904675</v>
      </c>
      <c r="P394">
        <v>2272574</v>
      </c>
      <c r="Q394">
        <v>2224395</v>
      </c>
      <c r="S394">
        <f t="shared" si="126"/>
        <v>0.94117647058823528</v>
      </c>
      <c r="T394">
        <f t="shared" si="127"/>
        <v>0.6470588235294118</v>
      </c>
      <c r="V394" s="4">
        <f t="shared" si="128"/>
        <v>395.06198417989998</v>
      </c>
      <c r="W394">
        <f t="shared" si="129"/>
        <v>10</v>
      </c>
      <c r="X394">
        <f t="shared" si="130"/>
        <v>0.58823529411764708</v>
      </c>
      <c r="Y394">
        <f t="shared" si="131"/>
        <v>0.625</v>
      </c>
      <c r="Z394">
        <f t="shared" si="132"/>
        <v>0.90909090909090906</v>
      </c>
      <c r="AA394" t="str">
        <f t="shared" si="133"/>
        <v>CRAM</v>
      </c>
      <c r="AD394">
        <f t="shared" si="134"/>
        <v>0.39130434782608697</v>
      </c>
      <c r="AF394" t="str">
        <f t="shared" si="135"/>
        <v>----</v>
      </c>
      <c r="AG394" t="str">
        <f t="shared" si="136"/>
        <v>----</v>
      </c>
      <c r="AH394" t="str">
        <f t="shared" si="137"/>
        <v>HUnSatLig</v>
      </c>
      <c r="AI394" t="str">
        <f t="shared" si="138"/>
        <v>----</v>
      </c>
      <c r="AJ394" t="str">
        <f t="shared" si="139"/>
        <v>----</v>
      </c>
      <c r="AK394" t="str">
        <f t="shared" si="140"/>
        <v>----</v>
      </c>
      <c r="AM394" s="4">
        <f t="shared" si="141"/>
        <v>395.15333644668027</v>
      </c>
      <c r="AN394" s="4">
        <f t="shared" si="125"/>
        <v>395</v>
      </c>
      <c r="AO394" s="4">
        <f t="shared" si="142"/>
        <v>0.15333644668027091</v>
      </c>
    </row>
    <row r="395" spans="1:41" x14ac:dyDescent="0.25">
      <c r="A395">
        <v>17</v>
      </c>
      <c r="B395">
        <v>16</v>
      </c>
      <c r="C395">
        <v>0</v>
      </c>
      <c r="D395">
        <v>12</v>
      </c>
      <c r="E395">
        <v>0</v>
      </c>
      <c r="F395">
        <v>0</v>
      </c>
      <c r="H395">
        <v>411.0568988</v>
      </c>
      <c r="J395">
        <v>10260545</v>
      </c>
      <c r="K395">
        <v>9685441</v>
      </c>
      <c r="L395">
        <v>9535211</v>
      </c>
      <c r="O395" t="s">
        <v>14</v>
      </c>
      <c r="P395" t="s">
        <v>14</v>
      </c>
      <c r="Q395" t="s">
        <v>14</v>
      </c>
      <c r="S395">
        <f t="shared" si="126"/>
        <v>0.94117647058823528</v>
      </c>
      <c r="T395">
        <f t="shared" si="127"/>
        <v>0.70588235294117652</v>
      </c>
      <c r="V395" s="4">
        <f t="shared" si="128"/>
        <v>411.0568987799</v>
      </c>
      <c r="W395">
        <f t="shared" si="129"/>
        <v>10</v>
      </c>
      <c r="X395">
        <f t="shared" si="130"/>
        <v>0.58823529411764708</v>
      </c>
      <c r="Y395">
        <f t="shared" si="131"/>
        <v>0.625</v>
      </c>
      <c r="Z395">
        <f t="shared" si="132"/>
        <v>0.83333333333333337</v>
      </c>
      <c r="AA395" t="str">
        <f t="shared" si="133"/>
        <v>CRAM</v>
      </c>
      <c r="AD395">
        <f t="shared" si="134"/>
        <v>0.36363636363636365</v>
      </c>
      <c r="AF395" t="str">
        <f t="shared" si="135"/>
        <v>----</v>
      </c>
      <c r="AG395" t="str">
        <f t="shared" si="136"/>
        <v>----</v>
      </c>
      <c r="AH395" t="str">
        <f t="shared" si="137"/>
        <v>HUnSatLig</v>
      </c>
      <c r="AI395" t="str">
        <f t="shared" si="138"/>
        <v>----</v>
      </c>
      <c r="AJ395" t="str">
        <f t="shared" si="139"/>
        <v>----</v>
      </c>
      <c r="AK395" t="str">
        <f t="shared" si="140"/>
        <v>----</v>
      </c>
      <c r="AM395" s="4">
        <f t="shared" si="141"/>
        <v>411.15194963516558</v>
      </c>
      <c r="AN395" s="4">
        <f t="shared" si="125"/>
        <v>411</v>
      </c>
      <c r="AO395" s="4">
        <f t="shared" si="142"/>
        <v>0.15194963516557891</v>
      </c>
    </row>
    <row r="396" spans="1:41" x14ac:dyDescent="0.25">
      <c r="A396">
        <v>17</v>
      </c>
      <c r="B396">
        <v>16</v>
      </c>
      <c r="C396">
        <v>0</v>
      </c>
      <c r="D396">
        <v>13</v>
      </c>
      <c r="E396">
        <v>0</v>
      </c>
      <c r="F396">
        <v>0</v>
      </c>
      <c r="H396">
        <v>427.05181340000001</v>
      </c>
      <c r="J396">
        <v>5577191</v>
      </c>
      <c r="K396">
        <v>4827680</v>
      </c>
      <c r="L396">
        <v>4942218</v>
      </c>
      <c r="O396" t="s">
        <v>14</v>
      </c>
      <c r="P396" t="s">
        <v>14</v>
      </c>
      <c r="Q396" t="s">
        <v>14</v>
      </c>
      <c r="S396">
        <f t="shared" si="126"/>
        <v>0.94117647058823528</v>
      </c>
      <c r="T396">
        <f t="shared" si="127"/>
        <v>0.76470588235294112</v>
      </c>
      <c r="V396" s="4">
        <f t="shared" si="128"/>
        <v>427.05181337990001</v>
      </c>
      <c r="W396">
        <f t="shared" si="129"/>
        <v>10</v>
      </c>
      <c r="X396">
        <f t="shared" si="130"/>
        <v>0.58823529411764708</v>
      </c>
      <c r="Y396">
        <f t="shared" si="131"/>
        <v>0.625</v>
      </c>
      <c r="Z396">
        <f t="shared" si="132"/>
        <v>0.76923076923076927</v>
      </c>
      <c r="AA396" t="str">
        <f t="shared" si="133"/>
        <v>O</v>
      </c>
      <c r="AD396">
        <f t="shared" si="134"/>
        <v>0.33333333333333331</v>
      </c>
      <c r="AF396" t="str">
        <f t="shared" si="135"/>
        <v>----</v>
      </c>
      <c r="AG396" t="str">
        <f t="shared" si="136"/>
        <v>----</v>
      </c>
      <c r="AH396" t="str">
        <f t="shared" si="137"/>
        <v>HUnSatLig</v>
      </c>
      <c r="AI396" t="str">
        <f t="shared" si="138"/>
        <v>----</v>
      </c>
      <c r="AJ396" t="str">
        <f t="shared" si="139"/>
        <v>----</v>
      </c>
      <c r="AK396" t="str">
        <f t="shared" si="140"/>
        <v>----</v>
      </c>
      <c r="AM396" s="4">
        <f t="shared" si="141"/>
        <v>427.15056282365089</v>
      </c>
      <c r="AN396" s="4">
        <f t="shared" si="125"/>
        <v>427</v>
      </c>
      <c r="AO396" s="4">
        <f t="shared" si="142"/>
        <v>0.15056282365088691</v>
      </c>
    </row>
    <row r="397" spans="1:41" x14ac:dyDescent="0.25">
      <c r="A397">
        <v>17</v>
      </c>
      <c r="B397">
        <v>16</v>
      </c>
      <c r="C397">
        <v>0</v>
      </c>
      <c r="D397">
        <v>14</v>
      </c>
      <c r="E397">
        <v>0</v>
      </c>
      <c r="F397">
        <v>0</v>
      </c>
      <c r="H397">
        <v>443.04672799999997</v>
      </c>
      <c r="J397">
        <v>1883713</v>
      </c>
      <c r="K397">
        <v>2368240</v>
      </c>
      <c r="L397">
        <v>2007034</v>
      </c>
      <c r="O397" t="s">
        <v>14</v>
      </c>
      <c r="P397" t="s">
        <v>14</v>
      </c>
      <c r="Q397" t="s">
        <v>14</v>
      </c>
      <c r="S397">
        <f t="shared" si="126"/>
        <v>0.94117647058823528</v>
      </c>
      <c r="T397">
        <f t="shared" si="127"/>
        <v>0.82352941176470584</v>
      </c>
      <c r="V397" s="4">
        <f t="shared" si="128"/>
        <v>443.04672797990003</v>
      </c>
      <c r="W397">
        <f t="shared" si="129"/>
        <v>10</v>
      </c>
      <c r="X397">
        <f t="shared" si="130"/>
        <v>0.58823529411764708</v>
      </c>
      <c r="Y397">
        <f t="shared" si="131"/>
        <v>0.625</v>
      </c>
      <c r="Z397">
        <f t="shared" si="132"/>
        <v>0.7142857142857143</v>
      </c>
      <c r="AA397" t="str">
        <f t="shared" si="133"/>
        <v>O</v>
      </c>
      <c r="AD397">
        <f t="shared" si="134"/>
        <v>0.3</v>
      </c>
      <c r="AF397" t="str">
        <f t="shared" si="135"/>
        <v>----</v>
      </c>
      <c r="AG397" t="str">
        <f t="shared" si="136"/>
        <v>----</v>
      </c>
      <c r="AH397" t="str">
        <f t="shared" si="137"/>
        <v>HUnSatLig</v>
      </c>
      <c r="AI397" t="str">
        <f t="shared" si="138"/>
        <v>----</v>
      </c>
      <c r="AJ397" t="str">
        <f t="shared" si="139"/>
        <v>----</v>
      </c>
      <c r="AK397" t="str">
        <f t="shared" si="140"/>
        <v>----</v>
      </c>
      <c r="AM397" s="4">
        <f t="shared" si="141"/>
        <v>443.14917601213625</v>
      </c>
      <c r="AN397" s="4">
        <f t="shared" si="125"/>
        <v>443</v>
      </c>
      <c r="AO397" s="4">
        <f t="shared" si="142"/>
        <v>0.14917601213625176</v>
      </c>
    </row>
    <row r="398" spans="1:41" x14ac:dyDescent="0.25">
      <c r="A398">
        <v>17</v>
      </c>
      <c r="B398">
        <v>17</v>
      </c>
      <c r="C398">
        <v>1</v>
      </c>
      <c r="D398">
        <v>9</v>
      </c>
      <c r="E398">
        <v>0</v>
      </c>
      <c r="F398">
        <v>0</v>
      </c>
      <c r="H398">
        <v>378.083054</v>
      </c>
      <c r="J398">
        <v>2271780</v>
      </c>
      <c r="K398">
        <v>2498103</v>
      </c>
      <c r="L398">
        <v>2177360</v>
      </c>
      <c r="O398" t="s">
        <v>14</v>
      </c>
      <c r="P398" t="s">
        <v>14</v>
      </c>
      <c r="Q398" t="s">
        <v>14</v>
      </c>
      <c r="S398">
        <f t="shared" si="126"/>
        <v>1</v>
      </c>
      <c r="T398">
        <f t="shared" si="127"/>
        <v>0.52941176470588236</v>
      </c>
      <c r="V398" s="4">
        <f t="shared" si="128"/>
        <v>378.0830539799</v>
      </c>
      <c r="W398">
        <f t="shared" si="129"/>
        <v>10</v>
      </c>
      <c r="X398">
        <f t="shared" si="130"/>
        <v>0.58823529411764708</v>
      </c>
      <c r="Y398">
        <f t="shared" si="131"/>
        <v>0.58823529411764708</v>
      </c>
      <c r="Z398">
        <f t="shared" si="132"/>
        <v>1.1111111111111112</v>
      </c>
      <c r="AA398" t="str">
        <f t="shared" si="133"/>
        <v>CRAM</v>
      </c>
      <c r="AD398">
        <f t="shared" si="134"/>
        <v>0.43478260869565216</v>
      </c>
      <c r="AF398" t="str">
        <f t="shared" si="135"/>
        <v>----</v>
      </c>
      <c r="AG398" t="str">
        <f t="shared" si="136"/>
        <v>----</v>
      </c>
      <c r="AH398" t="str">
        <f t="shared" si="137"/>
        <v>HUnSatLig</v>
      </c>
      <c r="AI398" t="str">
        <f t="shared" si="138"/>
        <v>----</v>
      </c>
      <c r="AJ398" t="str">
        <f t="shared" si="139"/>
        <v>----</v>
      </c>
      <c r="AK398" t="str">
        <f t="shared" si="140"/>
        <v>----</v>
      </c>
      <c r="AM398" s="4">
        <f t="shared" si="141"/>
        <v>378.17048011907656</v>
      </c>
      <c r="AN398" s="4">
        <f t="shared" si="125"/>
        <v>378</v>
      </c>
      <c r="AO398" s="4">
        <f t="shared" si="142"/>
        <v>0.17048011907655791</v>
      </c>
    </row>
    <row r="399" spans="1:41" x14ac:dyDescent="0.25">
      <c r="A399">
        <v>17</v>
      </c>
      <c r="B399">
        <v>17</v>
      </c>
      <c r="C399">
        <v>1</v>
      </c>
      <c r="D399">
        <v>10</v>
      </c>
      <c r="E399">
        <v>0</v>
      </c>
      <c r="F399">
        <v>0</v>
      </c>
      <c r="H399">
        <v>394.07796860000002</v>
      </c>
      <c r="J399">
        <v>2468132</v>
      </c>
      <c r="K399">
        <v>1887251</v>
      </c>
      <c r="L399">
        <v>1770706</v>
      </c>
      <c r="O399" t="s">
        <v>14</v>
      </c>
      <c r="P399" t="s">
        <v>14</v>
      </c>
      <c r="Q399" t="s">
        <v>14</v>
      </c>
      <c r="S399">
        <f t="shared" si="126"/>
        <v>1</v>
      </c>
      <c r="T399">
        <f t="shared" si="127"/>
        <v>0.58823529411764708</v>
      </c>
      <c r="V399" s="4">
        <f t="shared" si="128"/>
        <v>394.07796857989996</v>
      </c>
      <c r="W399">
        <f t="shared" si="129"/>
        <v>10</v>
      </c>
      <c r="X399">
        <f t="shared" si="130"/>
        <v>0.58823529411764708</v>
      </c>
      <c r="Y399">
        <f t="shared" si="131"/>
        <v>0.58823529411764708</v>
      </c>
      <c r="Z399">
        <f t="shared" si="132"/>
        <v>1</v>
      </c>
      <c r="AA399" t="str">
        <f t="shared" si="133"/>
        <v>CRAM</v>
      </c>
      <c r="AD399">
        <f t="shared" si="134"/>
        <v>0.40909090909090912</v>
      </c>
      <c r="AF399" t="str">
        <f t="shared" si="135"/>
        <v>----</v>
      </c>
      <c r="AG399" t="str">
        <f t="shared" si="136"/>
        <v>----</v>
      </c>
      <c r="AH399" t="str">
        <f t="shared" si="137"/>
        <v>HUnSatLig</v>
      </c>
      <c r="AI399" t="str">
        <f t="shared" si="138"/>
        <v>----</v>
      </c>
      <c r="AJ399" t="str">
        <f t="shared" si="139"/>
        <v>----</v>
      </c>
      <c r="AK399" t="str">
        <f t="shared" si="140"/>
        <v>----</v>
      </c>
      <c r="AM399" s="4">
        <f t="shared" si="141"/>
        <v>394.16909330756181</v>
      </c>
      <c r="AN399" s="4">
        <f t="shared" si="125"/>
        <v>394</v>
      </c>
      <c r="AO399" s="4">
        <f t="shared" si="142"/>
        <v>0.16909330756180907</v>
      </c>
    </row>
    <row r="400" spans="1:41" x14ac:dyDescent="0.25">
      <c r="A400">
        <v>17</v>
      </c>
      <c r="B400">
        <v>18</v>
      </c>
      <c r="C400">
        <v>0</v>
      </c>
      <c r="D400">
        <v>6</v>
      </c>
      <c r="E400">
        <v>0</v>
      </c>
      <c r="F400">
        <v>0</v>
      </c>
      <c r="H400">
        <v>317.10306120000001</v>
      </c>
      <c r="J400">
        <v>2102314</v>
      </c>
      <c r="K400">
        <v>2146695</v>
      </c>
      <c r="L400">
        <v>1692951</v>
      </c>
      <c r="O400">
        <v>1756596</v>
      </c>
      <c r="P400">
        <v>1860636</v>
      </c>
      <c r="Q400">
        <v>1510734</v>
      </c>
      <c r="S400">
        <f t="shared" si="126"/>
        <v>1.0588235294117647</v>
      </c>
      <c r="T400">
        <f t="shared" si="127"/>
        <v>0.35294117647058826</v>
      </c>
      <c r="V400" s="4">
        <f t="shared" si="128"/>
        <v>317.10306117990001</v>
      </c>
      <c r="W400">
        <f t="shared" si="129"/>
        <v>9</v>
      </c>
      <c r="X400">
        <f t="shared" si="130"/>
        <v>0.52941176470588236</v>
      </c>
      <c r="Y400">
        <f t="shared" si="131"/>
        <v>0.5</v>
      </c>
      <c r="Z400">
        <f t="shared" si="132"/>
        <v>1.5</v>
      </c>
      <c r="AA400" t="str">
        <f t="shared" si="133"/>
        <v>CRAM</v>
      </c>
      <c r="AD400">
        <f t="shared" si="134"/>
        <v>0.42857142857142855</v>
      </c>
      <c r="AF400" t="str">
        <f t="shared" si="135"/>
        <v>----</v>
      </c>
      <c r="AG400" t="str">
        <f t="shared" si="136"/>
        <v>----</v>
      </c>
      <c r="AH400" t="str">
        <f t="shared" si="137"/>
        <v>HUnSatLig</v>
      </c>
      <c r="AI400" t="str">
        <f t="shared" si="138"/>
        <v>----</v>
      </c>
      <c r="AJ400" t="str">
        <f t="shared" si="139"/>
        <v>----</v>
      </c>
      <c r="AK400" t="str">
        <f t="shared" si="140"/>
        <v>----</v>
      </c>
      <c r="AM400" s="4">
        <f t="shared" si="141"/>
        <v>317.17638659363701</v>
      </c>
      <c r="AN400" s="4">
        <f t="shared" si="125"/>
        <v>317</v>
      </c>
      <c r="AO400" s="4">
        <f t="shared" si="142"/>
        <v>0.17638659363700526</v>
      </c>
    </row>
    <row r="401" spans="1:41" x14ac:dyDescent="0.25">
      <c r="A401">
        <v>17</v>
      </c>
      <c r="B401">
        <v>18</v>
      </c>
      <c r="C401">
        <v>0</v>
      </c>
      <c r="D401">
        <v>7</v>
      </c>
      <c r="E401">
        <v>0</v>
      </c>
      <c r="F401">
        <v>0</v>
      </c>
      <c r="H401">
        <v>333.09797579999997</v>
      </c>
      <c r="J401">
        <v>4374420</v>
      </c>
      <c r="K401">
        <v>4679789</v>
      </c>
      <c r="L401">
        <v>4551631</v>
      </c>
      <c r="O401">
        <v>3454585</v>
      </c>
      <c r="P401">
        <v>3989611</v>
      </c>
      <c r="Q401">
        <v>3890343</v>
      </c>
      <c r="S401">
        <f t="shared" si="126"/>
        <v>1.0588235294117647</v>
      </c>
      <c r="T401">
        <f t="shared" si="127"/>
        <v>0.41176470588235292</v>
      </c>
      <c r="V401" s="4">
        <f t="shared" si="128"/>
        <v>333.09797577989997</v>
      </c>
      <c r="W401">
        <f t="shared" si="129"/>
        <v>9</v>
      </c>
      <c r="X401">
        <f t="shared" si="130"/>
        <v>0.52941176470588236</v>
      </c>
      <c r="Y401">
        <f t="shared" si="131"/>
        <v>0.5</v>
      </c>
      <c r="Z401">
        <f t="shared" si="132"/>
        <v>1.2857142857142858</v>
      </c>
      <c r="AA401" t="str">
        <f t="shared" si="133"/>
        <v>CRAM</v>
      </c>
      <c r="AD401">
        <f t="shared" si="134"/>
        <v>0.40740740740740738</v>
      </c>
      <c r="AF401" t="str">
        <f t="shared" si="135"/>
        <v>----</v>
      </c>
      <c r="AG401" t="str">
        <f t="shared" si="136"/>
        <v>----</v>
      </c>
      <c r="AH401" t="str">
        <f t="shared" si="137"/>
        <v>HUnSatLig</v>
      </c>
      <c r="AI401" t="str">
        <f t="shared" si="138"/>
        <v>----</v>
      </c>
      <c r="AJ401" t="str">
        <f t="shared" si="139"/>
        <v>----</v>
      </c>
      <c r="AK401" t="str">
        <f t="shared" si="140"/>
        <v>----</v>
      </c>
      <c r="AM401" s="4">
        <f t="shared" si="141"/>
        <v>333.17499978212226</v>
      </c>
      <c r="AN401" s="4">
        <f t="shared" si="125"/>
        <v>333</v>
      </c>
      <c r="AO401" s="4">
        <f t="shared" si="142"/>
        <v>0.17499978212225642</v>
      </c>
    </row>
    <row r="402" spans="1:41" x14ac:dyDescent="0.25">
      <c r="A402">
        <v>17</v>
      </c>
      <c r="B402">
        <v>18</v>
      </c>
      <c r="C402">
        <v>0</v>
      </c>
      <c r="D402">
        <v>8</v>
      </c>
      <c r="E402">
        <v>0</v>
      </c>
      <c r="F402">
        <v>0</v>
      </c>
      <c r="H402">
        <v>349.09289039999999</v>
      </c>
      <c r="J402">
        <v>8469158</v>
      </c>
      <c r="K402">
        <v>9327931</v>
      </c>
      <c r="L402">
        <v>9172953</v>
      </c>
      <c r="O402">
        <v>4917592</v>
      </c>
      <c r="P402">
        <v>4857838</v>
      </c>
      <c r="Q402">
        <v>4966639</v>
      </c>
      <c r="S402">
        <f t="shared" si="126"/>
        <v>1.0588235294117647</v>
      </c>
      <c r="T402">
        <f t="shared" si="127"/>
        <v>0.47058823529411764</v>
      </c>
      <c r="V402" s="4">
        <f t="shared" si="128"/>
        <v>349.09289037989998</v>
      </c>
      <c r="W402">
        <f t="shared" si="129"/>
        <v>9</v>
      </c>
      <c r="X402">
        <f t="shared" si="130"/>
        <v>0.52941176470588236</v>
      </c>
      <c r="Y402">
        <f t="shared" si="131"/>
        <v>0.5</v>
      </c>
      <c r="Z402">
        <f t="shared" si="132"/>
        <v>1.125</v>
      </c>
      <c r="AA402" t="str">
        <f t="shared" si="133"/>
        <v>CRAM</v>
      </c>
      <c r="AD402">
        <f t="shared" si="134"/>
        <v>0.38461538461538464</v>
      </c>
      <c r="AF402" t="str">
        <f t="shared" si="135"/>
        <v>----</v>
      </c>
      <c r="AG402" t="str">
        <f t="shared" si="136"/>
        <v>----</v>
      </c>
      <c r="AH402" t="str">
        <f t="shared" si="137"/>
        <v>HUnSatLig</v>
      </c>
      <c r="AI402" t="str">
        <f t="shared" si="138"/>
        <v>----</v>
      </c>
      <c r="AJ402" t="str">
        <f t="shared" si="139"/>
        <v>----</v>
      </c>
      <c r="AK402" t="str">
        <f t="shared" si="140"/>
        <v>----</v>
      </c>
      <c r="AM402" s="4">
        <f t="shared" si="141"/>
        <v>349.17361297060762</v>
      </c>
      <c r="AN402" s="4">
        <f t="shared" si="125"/>
        <v>349</v>
      </c>
      <c r="AO402" s="4">
        <f t="shared" si="142"/>
        <v>0.17361297060762126</v>
      </c>
    </row>
    <row r="403" spans="1:41" x14ac:dyDescent="0.25">
      <c r="A403">
        <v>17</v>
      </c>
      <c r="B403">
        <v>18</v>
      </c>
      <c r="C403">
        <v>0</v>
      </c>
      <c r="D403">
        <v>9</v>
      </c>
      <c r="E403">
        <v>0</v>
      </c>
      <c r="F403">
        <v>0</v>
      </c>
      <c r="H403">
        <v>365.087805</v>
      </c>
      <c r="J403">
        <v>15237435</v>
      </c>
      <c r="K403">
        <v>14737012</v>
      </c>
      <c r="L403">
        <v>15921798</v>
      </c>
      <c r="O403">
        <v>7350369</v>
      </c>
      <c r="P403">
        <v>6271526</v>
      </c>
      <c r="Q403">
        <v>6096702</v>
      </c>
      <c r="S403">
        <f t="shared" si="126"/>
        <v>1.0588235294117647</v>
      </c>
      <c r="T403">
        <f t="shared" si="127"/>
        <v>0.52941176470588236</v>
      </c>
      <c r="V403" s="4">
        <f t="shared" si="128"/>
        <v>365.0878049799</v>
      </c>
      <c r="W403">
        <f t="shared" si="129"/>
        <v>9</v>
      </c>
      <c r="X403">
        <f t="shared" si="130"/>
        <v>0.52941176470588236</v>
      </c>
      <c r="Y403">
        <f t="shared" si="131"/>
        <v>0.5</v>
      </c>
      <c r="Z403">
        <f t="shared" si="132"/>
        <v>1</v>
      </c>
      <c r="AA403" t="str">
        <f t="shared" si="133"/>
        <v>CRAM</v>
      </c>
      <c r="AD403">
        <f t="shared" si="134"/>
        <v>0.36</v>
      </c>
      <c r="AF403" t="str">
        <f t="shared" si="135"/>
        <v>----</v>
      </c>
      <c r="AG403" t="str">
        <f t="shared" si="136"/>
        <v>----</v>
      </c>
      <c r="AH403" t="str">
        <f t="shared" si="137"/>
        <v>HUnSatLig</v>
      </c>
      <c r="AI403" t="str">
        <f t="shared" si="138"/>
        <v>----</v>
      </c>
      <c r="AJ403" t="str">
        <f t="shared" si="139"/>
        <v>----</v>
      </c>
      <c r="AK403" t="str">
        <f t="shared" si="140"/>
        <v>----</v>
      </c>
      <c r="AM403" s="4">
        <f t="shared" si="141"/>
        <v>365.17222615909293</v>
      </c>
      <c r="AN403" s="4">
        <f t="shared" si="125"/>
        <v>365</v>
      </c>
      <c r="AO403" s="4">
        <f t="shared" si="142"/>
        <v>0.17222615909292927</v>
      </c>
    </row>
    <row r="404" spans="1:41" x14ac:dyDescent="0.25">
      <c r="A404">
        <v>17</v>
      </c>
      <c r="B404">
        <v>18</v>
      </c>
      <c r="C404">
        <v>0</v>
      </c>
      <c r="D404">
        <v>10</v>
      </c>
      <c r="E404">
        <v>0</v>
      </c>
      <c r="F404">
        <v>0</v>
      </c>
      <c r="H404">
        <v>381.08271960000002</v>
      </c>
      <c r="J404">
        <v>17205302</v>
      </c>
      <c r="K404">
        <v>15929128</v>
      </c>
      <c r="L404">
        <v>16516209</v>
      </c>
      <c r="O404">
        <v>5151321</v>
      </c>
      <c r="P404">
        <v>4205544</v>
      </c>
      <c r="Q404">
        <v>4906039</v>
      </c>
      <c r="S404">
        <f t="shared" si="126"/>
        <v>1.0588235294117647</v>
      </c>
      <c r="T404">
        <f t="shared" si="127"/>
        <v>0.58823529411764708</v>
      </c>
      <c r="V404" s="4">
        <f t="shared" si="128"/>
        <v>381.08271957990002</v>
      </c>
      <c r="W404">
        <f t="shared" si="129"/>
        <v>9</v>
      </c>
      <c r="X404">
        <f t="shared" si="130"/>
        <v>0.52941176470588236</v>
      </c>
      <c r="Y404">
        <f t="shared" si="131"/>
        <v>0.5</v>
      </c>
      <c r="Z404">
        <f t="shared" si="132"/>
        <v>0.9</v>
      </c>
      <c r="AA404" t="str">
        <f t="shared" si="133"/>
        <v>CRAM</v>
      </c>
      <c r="AD404">
        <f t="shared" si="134"/>
        <v>0.33333333333333331</v>
      </c>
      <c r="AF404" t="str">
        <f t="shared" si="135"/>
        <v>----</v>
      </c>
      <c r="AG404" t="str">
        <f t="shared" si="136"/>
        <v>----</v>
      </c>
      <c r="AH404" t="str">
        <f t="shared" si="137"/>
        <v>HUnSatLig</v>
      </c>
      <c r="AI404" t="str">
        <f t="shared" si="138"/>
        <v>----</v>
      </c>
      <c r="AJ404" t="str">
        <f t="shared" si="139"/>
        <v>----</v>
      </c>
      <c r="AK404" t="str">
        <f t="shared" si="140"/>
        <v>----</v>
      </c>
      <c r="AM404" s="4">
        <f t="shared" si="141"/>
        <v>381.17083934757824</v>
      </c>
      <c r="AN404" s="4">
        <f t="shared" si="125"/>
        <v>381</v>
      </c>
      <c r="AO404" s="4">
        <f t="shared" si="142"/>
        <v>0.17083934757823727</v>
      </c>
    </row>
    <row r="405" spans="1:41" x14ac:dyDescent="0.25">
      <c r="A405">
        <v>17</v>
      </c>
      <c r="B405">
        <v>18</v>
      </c>
      <c r="C405">
        <v>0</v>
      </c>
      <c r="D405">
        <v>11</v>
      </c>
      <c r="E405">
        <v>0</v>
      </c>
      <c r="F405">
        <v>0</v>
      </c>
      <c r="H405">
        <v>397.07763419999998</v>
      </c>
      <c r="J405">
        <v>15321535</v>
      </c>
      <c r="K405">
        <v>14404622</v>
      </c>
      <c r="L405">
        <v>13717965</v>
      </c>
      <c r="O405">
        <v>3237808</v>
      </c>
      <c r="P405">
        <v>3019169</v>
      </c>
      <c r="Q405">
        <v>2838564</v>
      </c>
      <c r="S405">
        <f t="shared" si="126"/>
        <v>1.0588235294117647</v>
      </c>
      <c r="T405">
        <f t="shared" si="127"/>
        <v>0.6470588235294118</v>
      </c>
      <c r="V405" s="4">
        <f t="shared" si="128"/>
        <v>397.07763417990003</v>
      </c>
      <c r="W405">
        <f t="shared" si="129"/>
        <v>9</v>
      </c>
      <c r="X405">
        <f t="shared" si="130"/>
        <v>0.52941176470588236</v>
      </c>
      <c r="Y405">
        <f t="shared" si="131"/>
        <v>0.5</v>
      </c>
      <c r="Z405">
        <f t="shared" si="132"/>
        <v>0.81818181818181823</v>
      </c>
      <c r="AA405" t="str">
        <f t="shared" si="133"/>
        <v>CRAM</v>
      </c>
      <c r="AD405">
        <f t="shared" si="134"/>
        <v>0.30434782608695654</v>
      </c>
      <c r="AF405" t="str">
        <f t="shared" si="135"/>
        <v>----</v>
      </c>
      <c r="AG405" t="str">
        <f t="shared" si="136"/>
        <v>----</v>
      </c>
      <c r="AH405" t="str">
        <f t="shared" si="137"/>
        <v>HUnSatLig</v>
      </c>
      <c r="AI405" t="str">
        <f t="shared" si="138"/>
        <v>----</v>
      </c>
      <c r="AJ405" t="str">
        <f t="shared" si="139"/>
        <v>----</v>
      </c>
      <c r="AK405" t="str">
        <f t="shared" si="140"/>
        <v>----</v>
      </c>
      <c r="AM405" s="4">
        <f t="shared" si="141"/>
        <v>397.16945253606355</v>
      </c>
      <c r="AN405" s="4">
        <f t="shared" si="125"/>
        <v>397</v>
      </c>
      <c r="AO405" s="4">
        <f t="shared" si="142"/>
        <v>0.16945253606354527</v>
      </c>
    </row>
    <row r="406" spans="1:41" x14ac:dyDescent="0.25">
      <c r="A406">
        <v>17</v>
      </c>
      <c r="B406">
        <v>18</v>
      </c>
      <c r="C406">
        <v>0</v>
      </c>
      <c r="D406">
        <v>12</v>
      </c>
      <c r="E406">
        <v>0</v>
      </c>
      <c r="F406">
        <v>0</v>
      </c>
      <c r="H406">
        <v>413.07254879999999</v>
      </c>
      <c r="J406">
        <v>9474160</v>
      </c>
      <c r="K406">
        <v>8483356</v>
      </c>
      <c r="L406">
        <v>8032027</v>
      </c>
      <c r="O406" t="s">
        <v>14</v>
      </c>
      <c r="P406" t="s">
        <v>14</v>
      </c>
      <c r="Q406" t="s">
        <v>14</v>
      </c>
      <c r="S406">
        <f t="shared" si="126"/>
        <v>1.0588235294117647</v>
      </c>
      <c r="T406">
        <f t="shared" si="127"/>
        <v>0.70588235294117652</v>
      </c>
      <c r="V406" s="4">
        <f t="shared" si="128"/>
        <v>413.07254877989999</v>
      </c>
      <c r="W406">
        <f t="shared" si="129"/>
        <v>9</v>
      </c>
      <c r="X406">
        <f t="shared" si="130"/>
        <v>0.52941176470588236</v>
      </c>
      <c r="Y406">
        <f t="shared" si="131"/>
        <v>0.5</v>
      </c>
      <c r="Z406">
        <f t="shared" si="132"/>
        <v>0.75</v>
      </c>
      <c r="AA406" t="str">
        <f t="shared" si="133"/>
        <v>O</v>
      </c>
      <c r="AD406">
        <f t="shared" si="134"/>
        <v>0.27272727272727271</v>
      </c>
      <c r="AF406" t="str">
        <f t="shared" si="135"/>
        <v>----</v>
      </c>
      <c r="AG406" t="str">
        <f t="shared" si="136"/>
        <v>----</v>
      </c>
      <c r="AH406" t="str">
        <f t="shared" si="137"/>
        <v>HUnSatLig</v>
      </c>
      <c r="AI406" t="str">
        <f t="shared" si="138"/>
        <v>----</v>
      </c>
      <c r="AJ406" t="str">
        <f t="shared" si="139"/>
        <v>----</v>
      </c>
      <c r="AK406" t="str">
        <f t="shared" si="140"/>
        <v>----</v>
      </c>
      <c r="AM406" s="4">
        <f t="shared" si="141"/>
        <v>413.1680657245488</v>
      </c>
      <c r="AN406" s="4">
        <f t="shared" si="125"/>
        <v>413</v>
      </c>
      <c r="AO406" s="4">
        <f t="shared" si="142"/>
        <v>0.16806572454879642</v>
      </c>
    </row>
    <row r="407" spans="1:41" x14ac:dyDescent="0.25">
      <c r="A407">
        <v>17</v>
      </c>
      <c r="B407">
        <v>18</v>
      </c>
      <c r="C407">
        <v>0</v>
      </c>
      <c r="D407">
        <v>13</v>
      </c>
      <c r="E407">
        <v>0</v>
      </c>
      <c r="F407">
        <v>0</v>
      </c>
      <c r="H407">
        <v>429.06746340000001</v>
      </c>
      <c r="J407">
        <v>4537629</v>
      </c>
      <c r="K407">
        <v>4338138</v>
      </c>
      <c r="L407">
        <v>4211966</v>
      </c>
      <c r="O407" t="s">
        <v>14</v>
      </c>
      <c r="P407" t="s">
        <v>14</v>
      </c>
      <c r="Q407" t="s">
        <v>14</v>
      </c>
      <c r="S407">
        <f t="shared" si="126"/>
        <v>1.0588235294117647</v>
      </c>
      <c r="T407">
        <f t="shared" si="127"/>
        <v>0.76470588235294112</v>
      </c>
      <c r="V407" s="4">
        <f t="shared" si="128"/>
        <v>429.0674633799</v>
      </c>
      <c r="W407">
        <f t="shared" si="129"/>
        <v>9</v>
      </c>
      <c r="X407">
        <f t="shared" si="130"/>
        <v>0.52941176470588236</v>
      </c>
      <c r="Y407">
        <f t="shared" si="131"/>
        <v>0.5</v>
      </c>
      <c r="Z407">
        <f t="shared" si="132"/>
        <v>0.69230769230769229</v>
      </c>
      <c r="AA407" t="str">
        <f t="shared" si="133"/>
        <v>O</v>
      </c>
      <c r="AD407">
        <f t="shared" si="134"/>
        <v>0.23809523809523808</v>
      </c>
      <c r="AF407" t="str">
        <f t="shared" si="135"/>
        <v>----</v>
      </c>
      <c r="AG407" t="str">
        <f t="shared" si="136"/>
        <v>----</v>
      </c>
      <c r="AH407" t="str">
        <f t="shared" si="137"/>
        <v>HUnSatLig</v>
      </c>
      <c r="AI407" t="str">
        <f t="shared" si="138"/>
        <v>----</v>
      </c>
      <c r="AJ407" t="str">
        <f t="shared" si="139"/>
        <v>----</v>
      </c>
      <c r="AK407" t="str">
        <f t="shared" si="140"/>
        <v>----</v>
      </c>
      <c r="AM407" s="4">
        <f t="shared" si="141"/>
        <v>429.1666789130341</v>
      </c>
      <c r="AN407" s="4">
        <f t="shared" si="125"/>
        <v>429</v>
      </c>
      <c r="AO407" s="4">
        <f t="shared" si="142"/>
        <v>0.16667891303410443</v>
      </c>
    </row>
    <row r="408" spans="1:41" x14ac:dyDescent="0.25">
      <c r="A408">
        <v>17</v>
      </c>
      <c r="B408">
        <v>18</v>
      </c>
      <c r="C408">
        <v>2</v>
      </c>
      <c r="D408">
        <v>6</v>
      </c>
      <c r="E408">
        <v>0</v>
      </c>
      <c r="F408">
        <v>0</v>
      </c>
      <c r="H408">
        <v>345.10920920000001</v>
      </c>
      <c r="J408" t="s">
        <v>14</v>
      </c>
      <c r="K408" t="s">
        <v>14</v>
      </c>
      <c r="L408" t="s">
        <v>14</v>
      </c>
      <c r="O408">
        <v>1689819</v>
      </c>
      <c r="P408">
        <v>1633468</v>
      </c>
      <c r="Q408">
        <v>1589914</v>
      </c>
      <c r="S408">
        <f t="shared" si="126"/>
        <v>1.0588235294117647</v>
      </c>
      <c r="T408">
        <f t="shared" si="127"/>
        <v>0.35294117647058826</v>
      </c>
      <c r="V408" s="4">
        <f t="shared" si="128"/>
        <v>345.10920917990001</v>
      </c>
      <c r="W408">
        <f t="shared" si="129"/>
        <v>10</v>
      </c>
      <c r="X408">
        <f t="shared" si="130"/>
        <v>0.58823529411764708</v>
      </c>
      <c r="Y408">
        <f t="shared" si="131"/>
        <v>0.55555555555555558</v>
      </c>
      <c r="Z408">
        <f t="shared" si="132"/>
        <v>1.6666666666666667</v>
      </c>
      <c r="AA408" t="str">
        <f t="shared" si="133"/>
        <v>CRAM</v>
      </c>
      <c r="AD408">
        <f t="shared" si="134"/>
        <v>0.5</v>
      </c>
      <c r="AF408" t="str">
        <f t="shared" si="135"/>
        <v>----</v>
      </c>
      <c r="AG408" t="str">
        <f t="shared" si="136"/>
        <v>----</v>
      </c>
      <c r="AH408" t="str">
        <f t="shared" si="137"/>
        <v>HUnSatLig</v>
      </c>
      <c r="AI408" t="str">
        <f t="shared" si="138"/>
        <v>----</v>
      </c>
      <c r="AJ408" t="str">
        <f t="shared" si="139"/>
        <v>----</v>
      </c>
      <c r="AK408" t="str">
        <f t="shared" si="140"/>
        <v>----</v>
      </c>
      <c r="AM408" s="4">
        <f t="shared" si="141"/>
        <v>345.18901060298754</v>
      </c>
      <c r="AN408" s="4">
        <f t="shared" si="125"/>
        <v>345</v>
      </c>
      <c r="AO408" s="4">
        <f t="shared" si="142"/>
        <v>0.18901060298753691</v>
      </c>
    </row>
    <row r="409" spans="1:41" x14ac:dyDescent="0.25">
      <c r="A409">
        <v>17</v>
      </c>
      <c r="B409">
        <v>19</v>
      </c>
      <c r="C409">
        <v>1</v>
      </c>
      <c r="D409">
        <v>8</v>
      </c>
      <c r="E409">
        <v>0</v>
      </c>
      <c r="F409">
        <v>0</v>
      </c>
      <c r="H409">
        <v>364.10378939999998</v>
      </c>
      <c r="J409">
        <v>1648069</v>
      </c>
      <c r="K409">
        <v>1688416</v>
      </c>
      <c r="L409">
        <v>1672795</v>
      </c>
      <c r="O409" t="s">
        <v>14</v>
      </c>
      <c r="P409" t="s">
        <v>14</v>
      </c>
      <c r="Q409" t="s">
        <v>14</v>
      </c>
      <c r="S409">
        <f t="shared" si="126"/>
        <v>1.1176470588235294</v>
      </c>
      <c r="T409">
        <f t="shared" si="127"/>
        <v>0.47058823529411764</v>
      </c>
      <c r="V409" s="4">
        <f t="shared" si="128"/>
        <v>364.10378937989998</v>
      </c>
      <c r="W409">
        <f t="shared" si="129"/>
        <v>9</v>
      </c>
      <c r="X409">
        <f t="shared" si="130"/>
        <v>0.52941176470588236</v>
      </c>
      <c r="Y409">
        <f t="shared" si="131"/>
        <v>0.47368421052631576</v>
      </c>
      <c r="Z409">
        <f t="shared" si="132"/>
        <v>1.125</v>
      </c>
      <c r="AA409" t="str">
        <f t="shared" si="133"/>
        <v>CRAM</v>
      </c>
      <c r="AD409">
        <f t="shared" si="134"/>
        <v>0.375</v>
      </c>
      <c r="AF409" t="str">
        <f t="shared" si="135"/>
        <v>----</v>
      </c>
      <c r="AG409" t="str">
        <f t="shared" si="136"/>
        <v>----</v>
      </c>
      <c r="AH409" t="str">
        <f t="shared" si="137"/>
        <v>HUnSatLig</v>
      </c>
      <c r="AI409" t="str">
        <f t="shared" si="138"/>
        <v>----</v>
      </c>
      <c r="AJ409" t="str">
        <f t="shared" si="139"/>
        <v>----</v>
      </c>
      <c r="AK409" t="str">
        <f t="shared" si="140"/>
        <v>----</v>
      </c>
      <c r="AM409" s="4">
        <f t="shared" si="141"/>
        <v>364.18798301997447</v>
      </c>
      <c r="AN409" s="4">
        <f t="shared" si="125"/>
        <v>364</v>
      </c>
      <c r="AO409" s="4">
        <f t="shared" si="142"/>
        <v>0.18798301997446742</v>
      </c>
    </row>
    <row r="410" spans="1:41" x14ac:dyDescent="0.25">
      <c r="A410">
        <v>17</v>
      </c>
      <c r="B410">
        <v>19</v>
      </c>
      <c r="C410">
        <v>1</v>
      </c>
      <c r="D410">
        <v>9</v>
      </c>
      <c r="E410">
        <v>0</v>
      </c>
      <c r="F410">
        <v>0</v>
      </c>
      <c r="H410">
        <v>380.098704</v>
      </c>
      <c r="J410">
        <v>2595557</v>
      </c>
      <c r="K410">
        <v>2111540</v>
      </c>
      <c r="L410">
        <v>1904495</v>
      </c>
      <c r="O410" t="s">
        <v>14</v>
      </c>
      <c r="P410" t="s">
        <v>14</v>
      </c>
      <c r="Q410" t="s">
        <v>14</v>
      </c>
      <c r="S410">
        <f t="shared" si="126"/>
        <v>1.1176470588235294</v>
      </c>
      <c r="T410">
        <f t="shared" si="127"/>
        <v>0.52941176470588236</v>
      </c>
      <c r="V410" s="4">
        <f t="shared" si="128"/>
        <v>380.09870397989999</v>
      </c>
      <c r="W410">
        <f t="shared" si="129"/>
        <v>9</v>
      </c>
      <c r="X410">
        <f t="shared" si="130"/>
        <v>0.52941176470588236</v>
      </c>
      <c r="Y410">
        <f t="shared" si="131"/>
        <v>0.47368421052631576</v>
      </c>
      <c r="Z410">
        <f t="shared" si="132"/>
        <v>1</v>
      </c>
      <c r="AA410" t="str">
        <f t="shared" si="133"/>
        <v>CRAM</v>
      </c>
      <c r="AD410">
        <f t="shared" si="134"/>
        <v>0.34782608695652173</v>
      </c>
      <c r="AF410" t="str">
        <f t="shared" si="135"/>
        <v>----</v>
      </c>
      <c r="AG410" t="str">
        <f t="shared" si="136"/>
        <v>----</v>
      </c>
      <c r="AH410" t="str">
        <f t="shared" si="137"/>
        <v>HUnSatLig</v>
      </c>
      <c r="AI410" t="str">
        <f t="shared" si="138"/>
        <v>----</v>
      </c>
      <c r="AJ410" t="str">
        <f t="shared" si="139"/>
        <v>----</v>
      </c>
      <c r="AK410" t="str">
        <f t="shared" si="140"/>
        <v>----</v>
      </c>
      <c r="AM410" s="4">
        <f t="shared" si="141"/>
        <v>380.18659620845978</v>
      </c>
      <c r="AN410" s="4">
        <f t="shared" si="125"/>
        <v>380</v>
      </c>
      <c r="AO410" s="4">
        <f t="shared" si="142"/>
        <v>0.18659620845977543</v>
      </c>
    </row>
    <row r="411" spans="1:41" x14ac:dyDescent="0.25">
      <c r="A411">
        <v>17</v>
      </c>
      <c r="B411">
        <v>19</v>
      </c>
      <c r="C411">
        <v>1</v>
      </c>
      <c r="D411">
        <v>10</v>
      </c>
      <c r="E411">
        <v>0</v>
      </c>
      <c r="F411">
        <v>0</v>
      </c>
      <c r="H411">
        <v>396.09361860000001</v>
      </c>
      <c r="J411">
        <v>1887983</v>
      </c>
      <c r="K411">
        <v>2498414</v>
      </c>
      <c r="L411">
        <v>1765167</v>
      </c>
      <c r="O411" t="s">
        <v>14</v>
      </c>
      <c r="P411" t="s">
        <v>14</v>
      </c>
      <c r="Q411" t="s">
        <v>14</v>
      </c>
      <c r="S411">
        <f t="shared" si="126"/>
        <v>1.1176470588235294</v>
      </c>
      <c r="T411">
        <f t="shared" si="127"/>
        <v>0.58823529411764708</v>
      </c>
      <c r="V411" s="4">
        <f t="shared" si="128"/>
        <v>396.09361857990001</v>
      </c>
      <c r="W411">
        <f t="shared" si="129"/>
        <v>9</v>
      </c>
      <c r="X411">
        <f t="shared" si="130"/>
        <v>0.52941176470588236</v>
      </c>
      <c r="Y411">
        <f t="shared" si="131"/>
        <v>0.47368421052631576</v>
      </c>
      <c r="Z411">
        <f t="shared" si="132"/>
        <v>0.9</v>
      </c>
      <c r="AA411" t="str">
        <f t="shared" si="133"/>
        <v>CRAM</v>
      </c>
      <c r="AD411">
        <f t="shared" si="134"/>
        <v>0.31818181818181818</v>
      </c>
      <c r="AF411" t="str">
        <f t="shared" si="135"/>
        <v>----</v>
      </c>
      <c r="AG411" t="str">
        <f t="shared" si="136"/>
        <v>----</v>
      </c>
      <c r="AH411" t="str">
        <f t="shared" si="137"/>
        <v>HUnSatLig</v>
      </c>
      <c r="AI411" t="str">
        <f t="shared" si="138"/>
        <v>----</v>
      </c>
      <c r="AJ411" t="str">
        <f t="shared" si="139"/>
        <v>----</v>
      </c>
      <c r="AK411" t="str">
        <f t="shared" si="140"/>
        <v>----</v>
      </c>
      <c r="AM411" s="4">
        <f t="shared" si="141"/>
        <v>396.18520939694508</v>
      </c>
      <c r="AN411" s="4">
        <f t="shared" si="125"/>
        <v>396</v>
      </c>
      <c r="AO411" s="4">
        <f t="shared" si="142"/>
        <v>0.18520939694508343</v>
      </c>
    </row>
    <row r="412" spans="1:41" x14ac:dyDescent="0.25">
      <c r="A412">
        <v>17</v>
      </c>
      <c r="B412">
        <v>19</v>
      </c>
      <c r="C412">
        <v>2</v>
      </c>
      <c r="D412">
        <v>7</v>
      </c>
      <c r="E412">
        <v>0</v>
      </c>
      <c r="F412">
        <v>1</v>
      </c>
      <c r="H412">
        <v>393.08571030000002</v>
      </c>
      <c r="J412" t="s">
        <v>14</v>
      </c>
      <c r="K412" t="s">
        <v>14</v>
      </c>
      <c r="L412" t="s">
        <v>14</v>
      </c>
      <c r="O412">
        <v>5287165</v>
      </c>
      <c r="P412">
        <v>4504263</v>
      </c>
      <c r="Q412">
        <v>4653527</v>
      </c>
      <c r="S412">
        <f t="shared" si="126"/>
        <v>1.1176470588235294</v>
      </c>
      <c r="T412">
        <f t="shared" si="127"/>
        <v>0.41176470588235292</v>
      </c>
      <c r="V412" s="4">
        <f t="shared" si="128"/>
        <v>393.08571027990001</v>
      </c>
      <c r="W412">
        <f t="shared" si="129"/>
        <v>10</v>
      </c>
      <c r="X412">
        <f t="shared" si="130"/>
        <v>0.58823529411764708</v>
      </c>
      <c r="Y412">
        <f t="shared" si="131"/>
        <v>0.52631578947368418</v>
      </c>
      <c r="Z412">
        <f t="shared" si="132"/>
        <v>1.4285714285714286</v>
      </c>
      <c r="AA412" t="str">
        <f t="shared" si="133"/>
        <v>CRAM</v>
      </c>
      <c r="AD412">
        <f t="shared" si="134"/>
        <v>0.47619047619047616</v>
      </c>
      <c r="AF412" t="str">
        <f t="shared" si="135"/>
        <v>----</v>
      </c>
      <c r="AG412" t="str">
        <f t="shared" si="136"/>
        <v>----</v>
      </c>
      <c r="AH412" t="str">
        <f t="shared" si="137"/>
        <v>HUnSatLig</v>
      </c>
      <c r="AI412" t="str">
        <f t="shared" si="138"/>
        <v>----</v>
      </c>
      <c r="AJ412" t="str">
        <f t="shared" si="139"/>
        <v>----</v>
      </c>
      <c r="AK412" t="str">
        <f t="shared" si="140"/>
        <v>----</v>
      </c>
      <c r="AM412" s="4">
        <f t="shared" si="141"/>
        <v>393.17660556244044</v>
      </c>
      <c r="AN412" s="4">
        <f t="shared" si="125"/>
        <v>393</v>
      </c>
      <c r="AO412" s="4">
        <f t="shared" si="142"/>
        <v>0.17660556244044301</v>
      </c>
    </row>
    <row r="413" spans="1:41" x14ac:dyDescent="0.25">
      <c r="A413">
        <v>17</v>
      </c>
      <c r="B413">
        <v>20</v>
      </c>
      <c r="C413">
        <v>0</v>
      </c>
      <c r="D413">
        <v>6</v>
      </c>
      <c r="E413">
        <v>0</v>
      </c>
      <c r="F413">
        <v>0</v>
      </c>
      <c r="H413">
        <v>319.11871120000001</v>
      </c>
      <c r="J413">
        <v>2352987</v>
      </c>
      <c r="K413">
        <v>2824163</v>
      </c>
      <c r="L413">
        <v>2516615</v>
      </c>
      <c r="O413">
        <v>2820165</v>
      </c>
      <c r="P413">
        <v>2611073</v>
      </c>
      <c r="Q413">
        <v>3075796</v>
      </c>
      <c r="S413">
        <f t="shared" si="126"/>
        <v>1.1764705882352942</v>
      </c>
      <c r="T413">
        <f t="shared" si="127"/>
        <v>0.35294117647058826</v>
      </c>
      <c r="V413" s="4">
        <f t="shared" si="128"/>
        <v>319.1187111799</v>
      </c>
      <c r="W413">
        <f t="shared" si="129"/>
        <v>8</v>
      </c>
      <c r="X413">
        <f t="shared" si="130"/>
        <v>0.47058823529411764</v>
      </c>
      <c r="Y413">
        <f t="shared" si="131"/>
        <v>0.4</v>
      </c>
      <c r="Z413">
        <f t="shared" si="132"/>
        <v>1.3333333333333333</v>
      </c>
      <c r="AA413" t="str">
        <f t="shared" si="133"/>
        <v>CRAM</v>
      </c>
      <c r="AD413">
        <f t="shared" si="134"/>
        <v>0.35714285714285715</v>
      </c>
      <c r="AF413" t="str">
        <f t="shared" si="135"/>
        <v>----</v>
      </c>
      <c r="AG413" t="str">
        <f t="shared" si="136"/>
        <v>----</v>
      </c>
      <c r="AH413" t="str">
        <f t="shared" si="137"/>
        <v>HUnSatLig</v>
      </c>
      <c r="AI413" t="str">
        <f t="shared" si="138"/>
        <v>----</v>
      </c>
      <c r="AJ413" t="str">
        <f t="shared" si="139"/>
        <v>----</v>
      </c>
      <c r="AK413" t="str">
        <f t="shared" si="140"/>
        <v>----</v>
      </c>
      <c r="AM413" s="4">
        <f t="shared" si="141"/>
        <v>319.19250268302022</v>
      </c>
      <c r="AN413" s="4">
        <f t="shared" si="125"/>
        <v>319</v>
      </c>
      <c r="AO413" s="4">
        <f t="shared" si="142"/>
        <v>0.19250268302022278</v>
      </c>
    </row>
    <row r="414" spans="1:41" x14ac:dyDescent="0.25">
      <c r="A414">
        <v>17</v>
      </c>
      <c r="B414">
        <v>20</v>
      </c>
      <c r="C414">
        <v>0</v>
      </c>
      <c r="D414">
        <v>7</v>
      </c>
      <c r="E414">
        <v>0</v>
      </c>
      <c r="F414">
        <v>0</v>
      </c>
      <c r="H414">
        <v>335.11362580000002</v>
      </c>
      <c r="J414">
        <v>5650273</v>
      </c>
      <c r="K414">
        <v>5878815</v>
      </c>
      <c r="L414">
        <v>5714340</v>
      </c>
      <c r="O414">
        <v>6080110</v>
      </c>
      <c r="P414">
        <v>5583407</v>
      </c>
      <c r="Q414">
        <v>5419658</v>
      </c>
      <c r="S414">
        <f t="shared" si="126"/>
        <v>1.1764705882352942</v>
      </c>
      <c r="T414">
        <f t="shared" si="127"/>
        <v>0.41176470588235292</v>
      </c>
      <c r="V414" s="4">
        <f t="shared" si="128"/>
        <v>335.11362577990002</v>
      </c>
      <c r="W414">
        <f t="shared" si="129"/>
        <v>8</v>
      </c>
      <c r="X414">
        <f t="shared" si="130"/>
        <v>0.47058823529411764</v>
      </c>
      <c r="Y414">
        <f t="shared" si="131"/>
        <v>0.4</v>
      </c>
      <c r="Z414">
        <f t="shared" si="132"/>
        <v>1.1428571428571428</v>
      </c>
      <c r="AA414" t="str">
        <f t="shared" si="133"/>
        <v>CRAM</v>
      </c>
      <c r="AD414">
        <f t="shared" si="134"/>
        <v>0.33333333333333331</v>
      </c>
      <c r="AF414" t="str">
        <f t="shared" si="135"/>
        <v>----</v>
      </c>
      <c r="AG414" t="str">
        <f t="shared" si="136"/>
        <v>----</v>
      </c>
      <c r="AH414" t="str">
        <f t="shared" si="137"/>
        <v>HUnSatLig</v>
      </c>
      <c r="AI414" t="str">
        <f t="shared" si="138"/>
        <v>----</v>
      </c>
      <c r="AJ414" t="str">
        <f t="shared" si="139"/>
        <v>----</v>
      </c>
      <c r="AK414" t="str">
        <f t="shared" si="140"/>
        <v>----</v>
      </c>
      <c r="AM414" s="4">
        <f t="shared" si="141"/>
        <v>335.19111587150553</v>
      </c>
      <c r="AN414" s="4">
        <f t="shared" si="125"/>
        <v>335</v>
      </c>
      <c r="AO414" s="4">
        <f t="shared" si="142"/>
        <v>0.19111587150553078</v>
      </c>
    </row>
    <row r="415" spans="1:41" x14ac:dyDescent="0.25">
      <c r="A415">
        <v>17</v>
      </c>
      <c r="B415">
        <v>20</v>
      </c>
      <c r="C415">
        <v>0</v>
      </c>
      <c r="D415">
        <v>8</v>
      </c>
      <c r="E415">
        <v>0</v>
      </c>
      <c r="F415">
        <v>0</v>
      </c>
      <c r="H415">
        <v>351.10854039999998</v>
      </c>
      <c r="J415">
        <v>10177861</v>
      </c>
      <c r="K415">
        <v>10084177</v>
      </c>
      <c r="L415">
        <v>10506781</v>
      </c>
      <c r="O415">
        <v>8341422</v>
      </c>
      <c r="P415">
        <v>8361505</v>
      </c>
      <c r="Q415">
        <v>8253232</v>
      </c>
      <c r="S415">
        <f t="shared" si="126"/>
        <v>1.1764705882352942</v>
      </c>
      <c r="T415">
        <f t="shared" si="127"/>
        <v>0.47058823529411764</v>
      </c>
      <c r="V415" s="4">
        <f t="shared" si="128"/>
        <v>351.10854037989998</v>
      </c>
      <c r="W415">
        <f t="shared" si="129"/>
        <v>8</v>
      </c>
      <c r="X415">
        <f t="shared" si="130"/>
        <v>0.47058823529411764</v>
      </c>
      <c r="Y415">
        <f t="shared" si="131"/>
        <v>0.4</v>
      </c>
      <c r="Z415">
        <f t="shared" si="132"/>
        <v>1</v>
      </c>
      <c r="AA415" t="str">
        <f t="shared" si="133"/>
        <v>CRAM</v>
      </c>
      <c r="AD415">
        <f t="shared" si="134"/>
        <v>0.30769230769230771</v>
      </c>
      <c r="AF415" t="str">
        <f t="shared" si="135"/>
        <v>----</v>
      </c>
      <c r="AG415" t="str">
        <f t="shared" si="136"/>
        <v>----</v>
      </c>
      <c r="AH415" t="str">
        <f t="shared" si="137"/>
        <v>HUnSatLig</v>
      </c>
      <c r="AI415" t="str">
        <f t="shared" si="138"/>
        <v>----</v>
      </c>
      <c r="AJ415" t="str">
        <f t="shared" si="139"/>
        <v>----</v>
      </c>
      <c r="AK415" t="str">
        <f t="shared" si="140"/>
        <v>----</v>
      </c>
      <c r="AM415" s="4">
        <f t="shared" si="141"/>
        <v>351.18972905999078</v>
      </c>
      <c r="AN415" s="4">
        <f t="shared" si="125"/>
        <v>351</v>
      </c>
      <c r="AO415" s="4">
        <f t="shared" si="142"/>
        <v>0.18972905999078193</v>
      </c>
    </row>
    <row r="416" spans="1:41" x14ac:dyDescent="0.25">
      <c r="A416">
        <v>17</v>
      </c>
      <c r="B416">
        <v>20</v>
      </c>
      <c r="C416">
        <v>0</v>
      </c>
      <c r="D416">
        <v>9</v>
      </c>
      <c r="E416">
        <v>0</v>
      </c>
      <c r="F416">
        <v>0</v>
      </c>
      <c r="H416">
        <v>367.103455</v>
      </c>
      <c r="J416">
        <v>15402041</v>
      </c>
      <c r="K416">
        <v>14893223</v>
      </c>
      <c r="L416">
        <v>15684839</v>
      </c>
      <c r="O416">
        <v>10185415</v>
      </c>
      <c r="P416">
        <v>9271420</v>
      </c>
      <c r="Q416">
        <v>9224584</v>
      </c>
      <c r="S416">
        <f t="shared" si="126"/>
        <v>1.1764705882352942</v>
      </c>
      <c r="T416">
        <f t="shared" si="127"/>
        <v>0.52941176470588236</v>
      </c>
      <c r="V416" s="4">
        <f t="shared" si="128"/>
        <v>367.10345497989999</v>
      </c>
      <c r="W416">
        <f t="shared" si="129"/>
        <v>8</v>
      </c>
      <c r="X416">
        <f t="shared" si="130"/>
        <v>0.47058823529411764</v>
      </c>
      <c r="Y416">
        <f t="shared" si="131"/>
        <v>0.4</v>
      </c>
      <c r="Z416">
        <f t="shared" si="132"/>
        <v>0.88888888888888884</v>
      </c>
      <c r="AA416" t="str">
        <f t="shared" si="133"/>
        <v>CRAM</v>
      </c>
      <c r="AD416">
        <f t="shared" si="134"/>
        <v>0.28000000000000003</v>
      </c>
      <c r="AF416" t="str">
        <f t="shared" si="135"/>
        <v>----</v>
      </c>
      <c r="AG416" t="str">
        <f t="shared" si="136"/>
        <v>----</v>
      </c>
      <c r="AH416" t="str">
        <f t="shared" si="137"/>
        <v>HUnSatLig</v>
      </c>
      <c r="AI416" t="str">
        <f t="shared" si="138"/>
        <v>----</v>
      </c>
      <c r="AJ416" t="str">
        <f t="shared" si="139"/>
        <v>----</v>
      </c>
      <c r="AK416" t="str">
        <f t="shared" si="140"/>
        <v>----</v>
      </c>
      <c r="AM416" s="4">
        <f t="shared" si="141"/>
        <v>367.18834224847609</v>
      </c>
      <c r="AN416" s="4">
        <f t="shared" si="125"/>
        <v>367</v>
      </c>
      <c r="AO416" s="4">
        <f t="shared" si="142"/>
        <v>0.18834224847608994</v>
      </c>
    </row>
    <row r="417" spans="1:41" x14ac:dyDescent="0.25">
      <c r="A417">
        <v>17</v>
      </c>
      <c r="B417">
        <v>20</v>
      </c>
      <c r="C417">
        <v>0</v>
      </c>
      <c r="D417">
        <v>10</v>
      </c>
      <c r="E417">
        <v>0</v>
      </c>
      <c r="F417">
        <v>0</v>
      </c>
      <c r="H417">
        <v>383.09836960000001</v>
      </c>
      <c r="J417">
        <v>15690455</v>
      </c>
      <c r="K417">
        <v>14487823</v>
      </c>
      <c r="L417">
        <v>15443572</v>
      </c>
      <c r="O417">
        <v>6202460</v>
      </c>
      <c r="P417">
        <v>4965870</v>
      </c>
      <c r="Q417">
        <v>6175251</v>
      </c>
      <c r="S417">
        <f t="shared" si="126"/>
        <v>1.1764705882352942</v>
      </c>
      <c r="T417">
        <f t="shared" si="127"/>
        <v>0.58823529411764708</v>
      </c>
      <c r="V417" s="4">
        <f t="shared" si="128"/>
        <v>383.09836957989995</v>
      </c>
      <c r="W417">
        <f t="shared" si="129"/>
        <v>8</v>
      </c>
      <c r="X417">
        <f t="shared" si="130"/>
        <v>0.47058823529411764</v>
      </c>
      <c r="Y417">
        <f t="shared" si="131"/>
        <v>0.4</v>
      </c>
      <c r="Z417">
        <f t="shared" si="132"/>
        <v>0.8</v>
      </c>
      <c r="AA417" t="str">
        <f t="shared" si="133"/>
        <v>CRAM</v>
      </c>
      <c r="AD417">
        <f t="shared" si="134"/>
        <v>0.25</v>
      </c>
      <c r="AF417" t="str">
        <f t="shared" si="135"/>
        <v>----</v>
      </c>
      <c r="AG417" t="str">
        <f t="shared" si="136"/>
        <v>----</v>
      </c>
      <c r="AH417" t="str">
        <f t="shared" si="137"/>
        <v>HUnSatLig</v>
      </c>
      <c r="AI417" t="str">
        <f t="shared" si="138"/>
        <v>----</v>
      </c>
      <c r="AJ417" t="str">
        <f t="shared" si="139"/>
        <v>----</v>
      </c>
      <c r="AK417" t="str">
        <f t="shared" si="140"/>
        <v>----</v>
      </c>
      <c r="AM417" s="4">
        <f t="shared" si="141"/>
        <v>383.1869554369614</v>
      </c>
      <c r="AN417" s="4">
        <f t="shared" si="125"/>
        <v>383</v>
      </c>
      <c r="AO417" s="4">
        <f t="shared" si="142"/>
        <v>0.18695543696139794</v>
      </c>
    </row>
    <row r="418" spans="1:41" x14ac:dyDescent="0.25">
      <c r="A418">
        <v>17</v>
      </c>
      <c r="B418">
        <v>20</v>
      </c>
      <c r="C418">
        <v>0</v>
      </c>
      <c r="D418">
        <v>11</v>
      </c>
      <c r="E418">
        <v>0</v>
      </c>
      <c r="F418">
        <v>0</v>
      </c>
      <c r="H418">
        <v>399.09328420000003</v>
      </c>
      <c r="J418">
        <v>12163911</v>
      </c>
      <c r="K418">
        <v>11593022</v>
      </c>
      <c r="L418">
        <v>11502329</v>
      </c>
      <c r="O418">
        <v>3072733</v>
      </c>
      <c r="P418">
        <v>3052772</v>
      </c>
      <c r="Q418">
        <v>3428633</v>
      </c>
      <c r="S418">
        <f t="shared" si="126"/>
        <v>1.1764705882352942</v>
      </c>
      <c r="T418">
        <f t="shared" si="127"/>
        <v>0.6470588235294118</v>
      </c>
      <c r="V418" s="4">
        <f t="shared" si="128"/>
        <v>399.09328417989997</v>
      </c>
      <c r="W418">
        <f t="shared" si="129"/>
        <v>8</v>
      </c>
      <c r="X418">
        <f t="shared" si="130"/>
        <v>0.47058823529411764</v>
      </c>
      <c r="Y418">
        <f t="shared" si="131"/>
        <v>0.4</v>
      </c>
      <c r="Z418">
        <f t="shared" si="132"/>
        <v>0.72727272727272729</v>
      </c>
      <c r="AA418" t="str">
        <f t="shared" si="133"/>
        <v>O</v>
      </c>
      <c r="AD418">
        <f t="shared" si="134"/>
        <v>0.21739130434782608</v>
      </c>
      <c r="AF418" t="str">
        <f t="shared" si="135"/>
        <v>----</v>
      </c>
      <c r="AG418" t="str">
        <f t="shared" si="136"/>
        <v>----</v>
      </c>
      <c r="AH418" t="str">
        <f t="shared" si="137"/>
        <v>HUnSatLig</v>
      </c>
      <c r="AI418" t="str">
        <f t="shared" si="138"/>
        <v>----</v>
      </c>
      <c r="AJ418" t="str">
        <f t="shared" si="139"/>
        <v>----</v>
      </c>
      <c r="AK418" t="str">
        <f t="shared" si="140"/>
        <v>----</v>
      </c>
      <c r="AM418" s="4">
        <f t="shared" si="141"/>
        <v>399.18556862544671</v>
      </c>
      <c r="AN418" s="4">
        <f t="shared" si="125"/>
        <v>399</v>
      </c>
      <c r="AO418" s="4">
        <f t="shared" si="142"/>
        <v>0.18556862544670594</v>
      </c>
    </row>
    <row r="419" spans="1:41" x14ac:dyDescent="0.25">
      <c r="A419">
        <v>17</v>
      </c>
      <c r="B419">
        <v>20</v>
      </c>
      <c r="C419">
        <v>0</v>
      </c>
      <c r="D419">
        <v>12</v>
      </c>
      <c r="E419">
        <v>0</v>
      </c>
      <c r="F419">
        <v>0</v>
      </c>
      <c r="H419">
        <v>415.08819879999999</v>
      </c>
      <c r="J419">
        <v>6754422</v>
      </c>
      <c r="K419">
        <v>6414940</v>
      </c>
      <c r="L419">
        <v>6156076</v>
      </c>
      <c r="O419" t="s">
        <v>14</v>
      </c>
      <c r="P419" t="s">
        <v>14</v>
      </c>
      <c r="Q419" t="s">
        <v>14</v>
      </c>
      <c r="S419">
        <f t="shared" si="126"/>
        <v>1.1764705882352942</v>
      </c>
      <c r="T419">
        <f t="shared" si="127"/>
        <v>0.70588235294117652</v>
      </c>
      <c r="V419" s="4">
        <f t="shared" si="128"/>
        <v>415.08819877989998</v>
      </c>
      <c r="W419">
        <f t="shared" si="129"/>
        <v>8</v>
      </c>
      <c r="X419">
        <f t="shared" si="130"/>
        <v>0.47058823529411764</v>
      </c>
      <c r="Y419">
        <f t="shared" si="131"/>
        <v>0.4</v>
      </c>
      <c r="Z419">
        <f t="shared" si="132"/>
        <v>0.66666666666666663</v>
      </c>
      <c r="AA419" t="str">
        <f t="shared" si="133"/>
        <v>O</v>
      </c>
      <c r="AD419">
        <f t="shared" si="134"/>
        <v>0.18181818181818182</v>
      </c>
      <c r="AF419" t="str">
        <f t="shared" si="135"/>
        <v>----</v>
      </c>
      <c r="AG419" t="str">
        <f t="shared" si="136"/>
        <v>----</v>
      </c>
      <c r="AH419" t="str">
        <f t="shared" si="137"/>
        <v>HUnSatLig</v>
      </c>
      <c r="AI419" t="str">
        <f t="shared" si="138"/>
        <v>----</v>
      </c>
      <c r="AJ419" t="str">
        <f t="shared" si="139"/>
        <v>----</v>
      </c>
      <c r="AK419" t="str">
        <f t="shared" si="140"/>
        <v>----</v>
      </c>
      <c r="AM419" s="4">
        <f t="shared" si="141"/>
        <v>415.18418181393201</v>
      </c>
      <c r="AN419" s="4">
        <f t="shared" si="125"/>
        <v>415</v>
      </c>
      <c r="AO419" s="4">
        <f t="shared" si="142"/>
        <v>0.18418181393201394</v>
      </c>
    </row>
    <row r="420" spans="1:41" x14ac:dyDescent="0.25">
      <c r="A420">
        <v>17</v>
      </c>
      <c r="B420">
        <v>20</v>
      </c>
      <c r="C420">
        <v>0</v>
      </c>
      <c r="D420">
        <v>13</v>
      </c>
      <c r="E420">
        <v>0</v>
      </c>
      <c r="F420">
        <v>0</v>
      </c>
      <c r="H420">
        <v>431.0831134</v>
      </c>
      <c r="J420">
        <v>3371073</v>
      </c>
      <c r="K420">
        <v>3061640</v>
      </c>
      <c r="L420">
        <v>2832482</v>
      </c>
      <c r="O420" t="s">
        <v>14</v>
      </c>
      <c r="P420" t="s">
        <v>14</v>
      </c>
      <c r="Q420" t="s">
        <v>14</v>
      </c>
      <c r="S420">
        <f t="shared" si="126"/>
        <v>1.1764705882352942</v>
      </c>
      <c r="T420">
        <f t="shared" si="127"/>
        <v>0.76470588235294112</v>
      </c>
      <c r="V420" s="4">
        <f t="shared" si="128"/>
        <v>431.0831133799</v>
      </c>
      <c r="W420">
        <f t="shared" si="129"/>
        <v>8</v>
      </c>
      <c r="X420">
        <f t="shared" si="130"/>
        <v>0.47058823529411764</v>
      </c>
      <c r="Y420">
        <f t="shared" si="131"/>
        <v>0.4</v>
      </c>
      <c r="Z420">
        <f t="shared" si="132"/>
        <v>0.61538461538461542</v>
      </c>
      <c r="AA420" t="str">
        <f t="shared" si="133"/>
        <v>O</v>
      </c>
      <c r="AD420">
        <f t="shared" si="134"/>
        <v>0.14285714285714285</v>
      </c>
      <c r="AF420" t="str">
        <f t="shared" si="135"/>
        <v>----</v>
      </c>
      <c r="AG420" t="str">
        <f t="shared" si="136"/>
        <v>----</v>
      </c>
      <c r="AH420" t="str">
        <f t="shared" si="137"/>
        <v>HUnSatLig</v>
      </c>
      <c r="AI420" t="str">
        <f t="shared" si="138"/>
        <v>----</v>
      </c>
      <c r="AJ420" t="str">
        <f t="shared" si="139"/>
        <v>----</v>
      </c>
      <c r="AK420" t="str">
        <f t="shared" si="140"/>
        <v>----</v>
      </c>
      <c r="AM420" s="4">
        <f t="shared" si="141"/>
        <v>431.18279500241732</v>
      </c>
      <c r="AN420" s="4">
        <f t="shared" si="125"/>
        <v>431</v>
      </c>
      <c r="AO420" s="4">
        <f t="shared" si="142"/>
        <v>0.18279500241732194</v>
      </c>
    </row>
    <row r="421" spans="1:41" x14ac:dyDescent="0.25">
      <c r="A421">
        <v>17</v>
      </c>
      <c r="B421">
        <v>21</v>
      </c>
      <c r="C421">
        <v>1</v>
      </c>
      <c r="D421">
        <v>9</v>
      </c>
      <c r="E421">
        <v>0</v>
      </c>
      <c r="F421">
        <v>0</v>
      </c>
      <c r="H421">
        <v>382.11435399999999</v>
      </c>
      <c r="J421">
        <v>1658257</v>
      </c>
      <c r="K421">
        <v>2010147</v>
      </c>
      <c r="L421">
        <v>1681019</v>
      </c>
      <c r="O421" t="s">
        <v>14</v>
      </c>
      <c r="P421" t="s">
        <v>14</v>
      </c>
      <c r="Q421" t="s">
        <v>14</v>
      </c>
      <c r="S421">
        <f t="shared" si="126"/>
        <v>1.2352941176470589</v>
      </c>
      <c r="T421">
        <f t="shared" si="127"/>
        <v>0.52941176470588236</v>
      </c>
      <c r="V421" s="4">
        <f t="shared" si="128"/>
        <v>382.11435397989999</v>
      </c>
      <c r="W421">
        <f t="shared" si="129"/>
        <v>8</v>
      </c>
      <c r="X421">
        <f t="shared" si="130"/>
        <v>0.47058823529411764</v>
      </c>
      <c r="Y421">
        <f t="shared" si="131"/>
        <v>0.38095238095238093</v>
      </c>
      <c r="Z421">
        <f t="shared" si="132"/>
        <v>0.88888888888888884</v>
      </c>
      <c r="AA421" t="str">
        <f t="shared" si="133"/>
        <v>CRAM</v>
      </c>
      <c r="AD421">
        <f t="shared" si="134"/>
        <v>0.2608695652173913</v>
      </c>
      <c r="AF421" t="str">
        <f t="shared" si="135"/>
        <v>----</v>
      </c>
      <c r="AG421" t="str">
        <f t="shared" si="136"/>
        <v>----</v>
      </c>
      <c r="AH421" t="str">
        <f t="shared" si="137"/>
        <v>HUnSatLig</v>
      </c>
      <c r="AI421" t="str">
        <f t="shared" si="138"/>
        <v>----</v>
      </c>
      <c r="AJ421" t="str">
        <f t="shared" si="139"/>
        <v>----</v>
      </c>
      <c r="AK421" t="str">
        <f t="shared" si="140"/>
        <v>----</v>
      </c>
      <c r="AM421" s="4">
        <f t="shared" si="141"/>
        <v>382.20271229784299</v>
      </c>
      <c r="AN421" s="4">
        <f t="shared" si="125"/>
        <v>382</v>
      </c>
      <c r="AO421" s="4">
        <f t="shared" si="142"/>
        <v>0.20271229784299294</v>
      </c>
    </row>
    <row r="422" spans="1:41" x14ac:dyDescent="0.25">
      <c r="A422">
        <v>17</v>
      </c>
      <c r="B422">
        <v>21</v>
      </c>
      <c r="C422">
        <v>1</v>
      </c>
      <c r="D422">
        <v>10</v>
      </c>
      <c r="E422">
        <v>0</v>
      </c>
      <c r="F422">
        <v>0</v>
      </c>
      <c r="H422">
        <v>398.10926860000001</v>
      </c>
      <c r="J422">
        <v>2858125</v>
      </c>
      <c r="K422">
        <v>2804397</v>
      </c>
      <c r="L422">
        <v>2357867</v>
      </c>
      <c r="O422">
        <v>2054222</v>
      </c>
      <c r="P422">
        <v>2320970</v>
      </c>
      <c r="Q422">
        <v>2240166</v>
      </c>
      <c r="S422">
        <f t="shared" si="126"/>
        <v>1.2352941176470589</v>
      </c>
      <c r="T422">
        <f t="shared" si="127"/>
        <v>0.58823529411764708</v>
      </c>
      <c r="V422" s="4">
        <f t="shared" si="128"/>
        <v>398.10926857989995</v>
      </c>
      <c r="W422">
        <f t="shared" si="129"/>
        <v>8</v>
      </c>
      <c r="X422">
        <f t="shared" si="130"/>
        <v>0.47058823529411764</v>
      </c>
      <c r="Y422">
        <f t="shared" si="131"/>
        <v>0.38095238095238093</v>
      </c>
      <c r="Z422">
        <f t="shared" si="132"/>
        <v>0.8</v>
      </c>
      <c r="AA422" t="str">
        <f t="shared" si="133"/>
        <v>CRAM</v>
      </c>
      <c r="AD422">
        <f t="shared" si="134"/>
        <v>0.22727272727272727</v>
      </c>
      <c r="AF422" t="str">
        <f t="shared" si="135"/>
        <v>----</v>
      </c>
      <c r="AG422" t="str">
        <f t="shared" si="136"/>
        <v>----</v>
      </c>
      <c r="AH422" t="str">
        <f t="shared" si="137"/>
        <v>HUnSatLig</v>
      </c>
      <c r="AI422" t="str">
        <f t="shared" si="138"/>
        <v>----</v>
      </c>
      <c r="AJ422" t="str">
        <f t="shared" si="139"/>
        <v>----</v>
      </c>
      <c r="AK422" t="str">
        <f t="shared" si="140"/>
        <v>----</v>
      </c>
      <c r="AM422" s="4">
        <f t="shared" si="141"/>
        <v>398.20132548632824</v>
      </c>
      <c r="AN422" s="4">
        <f t="shared" si="125"/>
        <v>398</v>
      </c>
      <c r="AO422" s="4">
        <f t="shared" si="142"/>
        <v>0.2013254863282441</v>
      </c>
    </row>
    <row r="423" spans="1:41" x14ac:dyDescent="0.25">
      <c r="A423">
        <v>17</v>
      </c>
      <c r="B423">
        <v>21</v>
      </c>
      <c r="C423">
        <v>3</v>
      </c>
      <c r="D423">
        <v>6</v>
      </c>
      <c r="E423">
        <v>0</v>
      </c>
      <c r="F423">
        <v>0</v>
      </c>
      <c r="H423">
        <v>362.1357582</v>
      </c>
      <c r="J423">
        <v>2021084</v>
      </c>
      <c r="K423">
        <v>1536311</v>
      </c>
      <c r="L423">
        <v>1654533</v>
      </c>
      <c r="O423">
        <v>2051799</v>
      </c>
      <c r="P423">
        <v>2266295</v>
      </c>
      <c r="Q423">
        <v>2416090</v>
      </c>
      <c r="S423">
        <f t="shared" si="126"/>
        <v>1.2352941176470589</v>
      </c>
      <c r="T423">
        <f t="shared" si="127"/>
        <v>0.35294117647058826</v>
      </c>
      <c r="V423" s="4">
        <f t="shared" si="128"/>
        <v>362.13575817989999</v>
      </c>
      <c r="W423">
        <f t="shared" si="129"/>
        <v>9</v>
      </c>
      <c r="X423">
        <f t="shared" si="130"/>
        <v>0.52941176470588236</v>
      </c>
      <c r="Y423">
        <f t="shared" si="131"/>
        <v>0.42857142857142855</v>
      </c>
      <c r="Z423">
        <f t="shared" si="132"/>
        <v>1.5</v>
      </c>
      <c r="AA423" t="str">
        <f t="shared" si="133"/>
        <v>CRAM</v>
      </c>
      <c r="AD423">
        <f t="shared" si="134"/>
        <v>0.40909090909090912</v>
      </c>
      <c r="AF423" t="str">
        <f t="shared" si="135"/>
        <v>----</v>
      </c>
      <c r="AG423" t="str">
        <f t="shared" si="136"/>
        <v>----</v>
      </c>
      <c r="AH423" t="str">
        <f t="shared" si="137"/>
        <v>HUnSatLig</v>
      </c>
      <c r="AI423" t="str">
        <f t="shared" si="138"/>
        <v>----</v>
      </c>
      <c r="AJ423" t="str">
        <f t="shared" si="139"/>
        <v>----</v>
      </c>
      <c r="AK423" t="str">
        <f t="shared" si="140"/>
        <v>----</v>
      </c>
      <c r="AM423" s="4">
        <f t="shared" si="141"/>
        <v>362.2194967417376</v>
      </c>
      <c r="AN423" s="4">
        <f t="shared" si="125"/>
        <v>362</v>
      </c>
      <c r="AO423" s="4">
        <f t="shared" si="142"/>
        <v>0.21949674173760059</v>
      </c>
    </row>
    <row r="424" spans="1:41" x14ac:dyDescent="0.25">
      <c r="A424">
        <v>17</v>
      </c>
      <c r="B424">
        <v>21</v>
      </c>
      <c r="C424">
        <v>3</v>
      </c>
      <c r="D424">
        <v>7</v>
      </c>
      <c r="E424">
        <v>0</v>
      </c>
      <c r="F424">
        <v>0</v>
      </c>
      <c r="H424">
        <v>378.13067280000001</v>
      </c>
      <c r="J424" t="s">
        <v>14</v>
      </c>
      <c r="K424" t="s">
        <v>14</v>
      </c>
      <c r="L424" t="s">
        <v>14</v>
      </c>
      <c r="O424">
        <v>1835334</v>
      </c>
      <c r="P424">
        <v>1882835</v>
      </c>
      <c r="Q424">
        <v>1776218</v>
      </c>
      <c r="S424">
        <f t="shared" si="126"/>
        <v>1.2352941176470589</v>
      </c>
      <c r="T424">
        <f t="shared" si="127"/>
        <v>0.41176470588235292</v>
      </c>
      <c r="V424" s="4">
        <f t="shared" si="128"/>
        <v>378.13067277990001</v>
      </c>
      <c r="W424">
        <f t="shared" si="129"/>
        <v>9</v>
      </c>
      <c r="X424">
        <f t="shared" si="130"/>
        <v>0.52941176470588236</v>
      </c>
      <c r="Y424">
        <f t="shared" si="131"/>
        <v>0.42857142857142855</v>
      </c>
      <c r="Z424">
        <f t="shared" si="132"/>
        <v>1.2857142857142858</v>
      </c>
      <c r="AA424" t="str">
        <f t="shared" si="133"/>
        <v>CRAM</v>
      </c>
      <c r="AD424">
        <f t="shared" si="134"/>
        <v>0.38095238095238093</v>
      </c>
      <c r="AF424" t="str">
        <f t="shared" si="135"/>
        <v>----</v>
      </c>
      <c r="AG424" t="str">
        <f t="shared" si="136"/>
        <v>----</v>
      </c>
      <c r="AH424" t="str">
        <f t="shared" si="137"/>
        <v>HUnSatLig</v>
      </c>
      <c r="AI424" t="str">
        <f t="shared" si="138"/>
        <v>----</v>
      </c>
      <c r="AJ424" t="str">
        <f t="shared" si="139"/>
        <v>----</v>
      </c>
      <c r="AK424" t="str">
        <f t="shared" si="140"/>
        <v>----</v>
      </c>
      <c r="AM424" s="4">
        <f t="shared" si="141"/>
        <v>378.21810993022291</v>
      </c>
      <c r="AN424" s="4">
        <f t="shared" si="125"/>
        <v>378</v>
      </c>
      <c r="AO424" s="4">
        <f t="shared" si="142"/>
        <v>0.21810993022290859</v>
      </c>
    </row>
    <row r="425" spans="1:41" x14ac:dyDescent="0.25">
      <c r="A425">
        <v>17</v>
      </c>
      <c r="B425">
        <v>22</v>
      </c>
      <c r="C425">
        <v>0</v>
      </c>
      <c r="D425">
        <v>6</v>
      </c>
      <c r="E425">
        <v>0</v>
      </c>
      <c r="F425">
        <v>0</v>
      </c>
      <c r="H425">
        <v>321.1343612</v>
      </c>
      <c r="J425">
        <v>3572892</v>
      </c>
      <c r="K425">
        <v>3684680</v>
      </c>
      <c r="L425">
        <v>3695618</v>
      </c>
      <c r="O425">
        <v>4047842</v>
      </c>
      <c r="P425">
        <v>5340914</v>
      </c>
      <c r="Q425">
        <v>4800102</v>
      </c>
      <c r="S425">
        <f t="shared" si="126"/>
        <v>1.2941176470588236</v>
      </c>
      <c r="T425">
        <f t="shared" si="127"/>
        <v>0.35294117647058826</v>
      </c>
      <c r="V425" s="4">
        <f t="shared" si="128"/>
        <v>321.1343611799</v>
      </c>
      <c r="W425">
        <f t="shared" si="129"/>
        <v>7</v>
      </c>
      <c r="X425">
        <f t="shared" si="130"/>
        <v>0.41176470588235292</v>
      </c>
      <c r="Y425">
        <f t="shared" si="131"/>
        <v>0.31818181818181818</v>
      </c>
      <c r="Z425">
        <f t="shared" si="132"/>
        <v>1.1666666666666667</v>
      </c>
      <c r="AA425" t="str">
        <f t="shared" si="133"/>
        <v>CRAM</v>
      </c>
      <c r="AD425">
        <f t="shared" si="134"/>
        <v>0.2857142857142857</v>
      </c>
      <c r="AF425" t="str">
        <f t="shared" si="135"/>
        <v>----</v>
      </c>
      <c r="AG425" t="str">
        <f t="shared" si="136"/>
        <v>----</v>
      </c>
      <c r="AH425" t="str">
        <f t="shared" si="137"/>
        <v>HUnSatLig</v>
      </c>
      <c r="AI425" t="str">
        <f t="shared" si="138"/>
        <v>----</v>
      </c>
      <c r="AJ425" t="str">
        <f t="shared" si="139"/>
        <v>----</v>
      </c>
      <c r="AK425" t="str">
        <f t="shared" si="140"/>
        <v>----</v>
      </c>
      <c r="AM425" s="4">
        <f t="shared" si="141"/>
        <v>321.20861877240344</v>
      </c>
      <c r="AN425" s="4">
        <f t="shared" si="125"/>
        <v>321</v>
      </c>
      <c r="AO425" s="4">
        <f t="shared" si="142"/>
        <v>0.20861877240344029</v>
      </c>
    </row>
    <row r="426" spans="1:41" x14ac:dyDescent="0.25">
      <c r="A426">
        <v>17</v>
      </c>
      <c r="B426">
        <v>22</v>
      </c>
      <c r="C426">
        <v>0</v>
      </c>
      <c r="D426">
        <v>7</v>
      </c>
      <c r="E426">
        <v>0</v>
      </c>
      <c r="F426">
        <v>0</v>
      </c>
      <c r="H426">
        <v>337.12927580000002</v>
      </c>
      <c r="J426">
        <v>7008582</v>
      </c>
      <c r="K426">
        <v>8208861</v>
      </c>
      <c r="L426">
        <v>7652230</v>
      </c>
      <c r="O426">
        <v>9139311</v>
      </c>
      <c r="P426">
        <v>9635841</v>
      </c>
      <c r="Q426">
        <v>8727674</v>
      </c>
      <c r="S426">
        <f t="shared" si="126"/>
        <v>1.2941176470588236</v>
      </c>
      <c r="T426">
        <f t="shared" si="127"/>
        <v>0.41176470588235292</v>
      </c>
      <c r="V426" s="4">
        <f t="shared" si="128"/>
        <v>337.12927577989996</v>
      </c>
      <c r="W426">
        <f t="shared" si="129"/>
        <v>7</v>
      </c>
      <c r="X426">
        <f t="shared" si="130"/>
        <v>0.41176470588235292</v>
      </c>
      <c r="Y426">
        <f t="shared" si="131"/>
        <v>0.31818181818181818</v>
      </c>
      <c r="Z426">
        <f t="shared" si="132"/>
        <v>1</v>
      </c>
      <c r="AA426" t="str">
        <f t="shared" si="133"/>
        <v>CRAM</v>
      </c>
      <c r="AD426">
        <f t="shared" si="134"/>
        <v>0.25925925925925924</v>
      </c>
      <c r="AF426" t="str">
        <f t="shared" si="135"/>
        <v>----</v>
      </c>
      <c r="AG426" t="str">
        <f t="shared" si="136"/>
        <v>----</v>
      </c>
      <c r="AH426" t="str">
        <f t="shared" si="137"/>
        <v>HUnSatLig</v>
      </c>
      <c r="AI426" t="str">
        <f t="shared" si="138"/>
        <v>----</v>
      </c>
      <c r="AJ426" t="str">
        <f t="shared" si="139"/>
        <v>----</v>
      </c>
      <c r="AK426" t="str">
        <f t="shared" si="140"/>
        <v>----</v>
      </c>
      <c r="AM426" s="4">
        <f t="shared" si="141"/>
        <v>337.20723196088869</v>
      </c>
      <c r="AN426" s="4">
        <f t="shared" si="125"/>
        <v>337</v>
      </c>
      <c r="AO426" s="4">
        <f t="shared" si="142"/>
        <v>0.20723196088869145</v>
      </c>
    </row>
    <row r="427" spans="1:41" x14ac:dyDescent="0.25">
      <c r="A427">
        <v>17</v>
      </c>
      <c r="B427">
        <v>22</v>
      </c>
      <c r="C427">
        <v>0</v>
      </c>
      <c r="D427">
        <v>8</v>
      </c>
      <c r="E427">
        <v>0</v>
      </c>
      <c r="F427">
        <v>0</v>
      </c>
      <c r="H427">
        <v>353.12419039999997</v>
      </c>
      <c r="J427">
        <v>10321915</v>
      </c>
      <c r="K427">
        <v>11071856</v>
      </c>
      <c r="L427">
        <v>10691691</v>
      </c>
      <c r="O427">
        <v>11330060</v>
      </c>
      <c r="P427">
        <v>11038814</v>
      </c>
      <c r="Q427">
        <v>10670456</v>
      </c>
      <c r="S427">
        <f t="shared" si="126"/>
        <v>1.2941176470588236</v>
      </c>
      <c r="T427">
        <f t="shared" si="127"/>
        <v>0.47058823529411764</v>
      </c>
      <c r="V427" s="4">
        <f t="shared" si="128"/>
        <v>353.12419037989997</v>
      </c>
      <c r="W427">
        <f t="shared" si="129"/>
        <v>7</v>
      </c>
      <c r="X427">
        <f t="shared" si="130"/>
        <v>0.41176470588235292</v>
      </c>
      <c r="Y427">
        <f t="shared" si="131"/>
        <v>0.31818181818181818</v>
      </c>
      <c r="Z427">
        <f t="shared" si="132"/>
        <v>0.875</v>
      </c>
      <c r="AA427" t="str">
        <f t="shared" si="133"/>
        <v>CRAM</v>
      </c>
      <c r="AD427">
        <f t="shared" si="134"/>
        <v>0.23076923076923078</v>
      </c>
      <c r="AF427" t="str">
        <f t="shared" si="135"/>
        <v>----</v>
      </c>
      <c r="AG427" t="str">
        <f t="shared" si="136"/>
        <v>----</v>
      </c>
      <c r="AH427" t="str">
        <f t="shared" si="137"/>
        <v>HUnSatLig</v>
      </c>
      <c r="AI427" t="str">
        <f t="shared" si="138"/>
        <v>----</v>
      </c>
      <c r="AJ427" t="str">
        <f t="shared" si="139"/>
        <v>----</v>
      </c>
      <c r="AK427" t="str">
        <f t="shared" si="140"/>
        <v>----</v>
      </c>
      <c r="AM427" s="4">
        <f t="shared" si="141"/>
        <v>353.205845149374</v>
      </c>
      <c r="AN427" s="4">
        <f t="shared" si="125"/>
        <v>353</v>
      </c>
      <c r="AO427" s="4">
        <f t="shared" si="142"/>
        <v>0.20584514937399945</v>
      </c>
    </row>
    <row r="428" spans="1:41" x14ac:dyDescent="0.25">
      <c r="A428">
        <v>17</v>
      </c>
      <c r="B428">
        <v>22</v>
      </c>
      <c r="C428">
        <v>0</v>
      </c>
      <c r="D428">
        <v>9</v>
      </c>
      <c r="E428">
        <v>0</v>
      </c>
      <c r="F428">
        <v>0</v>
      </c>
      <c r="H428">
        <v>369.11910499999999</v>
      </c>
      <c r="J428">
        <v>12861239</v>
      </c>
      <c r="K428">
        <v>12886743</v>
      </c>
      <c r="L428">
        <v>12920642</v>
      </c>
      <c r="O428">
        <v>11736358</v>
      </c>
      <c r="P428">
        <v>10668751</v>
      </c>
      <c r="Q428">
        <v>11400139</v>
      </c>
      <c r="S428">
        <f t="shared" si="126"/>
        <v>1.2941176470588236</v>
      </c>
      <c r="T428">
        <f t="shared" si="127"/>
        <v>0.52941176470588236</v>
      </c>
      <c r="V428" s="4">
        <f t="shared" si="128"/>
        <v>369.11910497989999</v>
      </c>
      <c r="W428">
        <f t="shared" si="129"/>
        <v>7</v>
      </c>
      <c r="X428">
        <f t="shared" si="130"/>
        <v>0.41176470588235292</v>
      </c>
      <c r="Y428">
        <f t="shared" si="131"/>
        <v>0.31818181818181818</v>
      </c>
      <c r="Z428">
        <f t="shared" si="132"/>
        <v>0.77777777777777779</v>
      </c>
      <c r="AA428" t="str">
        <f t="shared" si="133"/>
        <v>CRAM</v>
      </c>
      <c r="AD428">
        <f t="shared" si="134"/>
        <v>0.2</v>
      </c>
      <c r="AF428" t="str">
        <f t="shared" si="135"/>
        <v>----</v>
      </c>
      <c r="AG428" t="str">
        <f t="shared" si="136"/>
        <v>----</v>
      </c>
      <c r="AH428" t="str">
        <f t="shared" si="137"/>
        <v>HUnSatLig</v>
      </c>
      <c r="AI428" t="str">
        <f t="shared" si="138"/>
        <v>----</v>
      </c>
      <c r="AJ428" t="str">
        <f t="shared" si="139"/>
        <v>----</v>
      </c>
      <c r="AK428" t="str">
        <f t="shared" si="140"/>
        <v>----</v>
      </c>
      <c r="AM428" s="4">
        <f t="shared" si="141"/>
        <v>369.20445833785931</v>
      </c>
      <c r="AN428" s="4">
        <f t="shared" si="125"/>
        <v>369</v>
      </c>
      <c r="AO428" s="4">
        <f t="shared" si="142"/>
        <v>0.20445833785930745</v>
      </c>
    </row>
    <row r="429" spans="1:41" x14ac:dyDescent="0.25">
      <c r="A429">
        <v>17</v>
      </c>
      <c r="B429">
        <v>22</v>
      </c>
      <c r="C429">
        <v>0</v>
      </c>
      <c r="D429">
        <v>10</v>
      </c>
      <c r="E429">
        <v>0</v>
      </c>
      <c r="F429">
        <v>0</v>
      </c>
      <c r="H429">
        <v>385.11401960000001</v>
      </c>
      <c r="J429">
        <v>12027231</v>
      </c>
      <c r="K429">
        <v>11459301</v>
      </c>
      <c r="L429">
        <v>11135075</v>
      </c>
      <c r="O429">
        <v>7151178</v>
      </c>
      <c r="P429">
        <v>5671906</v>
      </c>
      <c r="Q429">
        <v>6003672</v>
      </c>
      <c r="S429">
        <f t="shared" si="126"/>
        <v>1.2941176470588236</v>
      </c>
      <c r="T429">
        <f t="shared" si="127"/>
        <v>0.58823529411764708</v>
      </c>
      <c r="V429" s="4">
        <f t="shared" si="128"/>
        <v>385.1140195799</v>
      </c>
      <c r="W429">
        <f t="shared" si="129"/>
        <v>7</v>
      </c>
      <c r="X429">
        <f t="shared" si="130"/>
        <v>0.41176470588235292</v>
      </c>
      <c r="Y429">
        <f t="shared" si="131"/>
        <v>0.31818181818181818</v>
      </c>
      <c r="Z429">
        <f t="shared" si="132"/>
        <v>0.7</v>
      </c>
      <c r="AA429" t="str">
        <f t="shared" si="133"/>
        <v>O</v>
      </c>
      <c r="AD429">
        <f t="shared" si="134"/>
        <v>0.16666666666666666</v>
      </c>
      <c r="AF429" t="str">
        <f t="shared" si="135"/>
        <v>----</v>
      </c>
      <c r="AG429" t="str">
        <f t="shared" si="136"/>
        <v>----</v>
      </c>
      <c r="AH429" t="str">
        <f t="shared" si="137"/>
        <v>HUnSatLig</v>
      </c>
      <c r="AI429" t="str">
        <f t="shared" si="138"/>
        <v>----</v>
      </c>
      <c r="AJ429" t="str">
        <f t="shared" si="139"/>
        <v>----</v>
      </c>
      <c r="AK429" t="str">
        <f t="shared" si="140"/>
        <v>----</v>
      </c>
      <c r="AM429" s="4">
        <f t="shared" si="141"/>
        <v>385.20307152634462</v>
      </c>
      <c r="AN429" s="4">
        <f t="shared" si="125"/>
        <v>385</v>
      </c>
      <c r="AO429" s="4">
        <f t="shared" si="142"/>
        <v>0.20307152634461545</v>
      </c>
    </row>
    <row r="430" spans="1:41" x14ac:dyDescent="0.25">
      <c r="A430">
        <v>17</v>
      </c>
      <c r="B430">
        <v>22</v>
      </c>
      <c r="C430">
        <v>0</v>
      </c>
      <c r="D430">
        <v>11</v>
      </c>
      <c r="E430">
        <v>0</v>
      </c>
      <c r="F430">
        <v>0</v>
      </c>
      <c r="H430">
        <v>401.10893420000002</v>
      </c>
      <c r="J430">
        <v>9184413</v>
      </c>
      <c r="K430">
        <v>8797776</v>
      </c>
      <c r="L430">
        <v>8989696</v>
      </c>
      <c r="O430">
        <v>3145702</v>
      </c>
      <c r="P430">
        <v>2464775</v>
      </c>
      <c r="Q430">
        <v>2611177</v>
      </c>
      <c r="S430">
        <f t="shared" si="126"/>
        <v>1.2941176470588236</v>
      </c>
      <c r="T430">
        <f t="shared" si="127"/>
        <v>0.6470588235294118</v>
      </c>
      <c r="V430" s="4">
        <f t="shared" si="128"/>
        <v>401.10893417990002</v>
      </c>
      <c r="W430">
        <f t="shared" si="129"/>
        <v>7</v>
      </c>
      <c r="X430">
        <f t="shared" si="130"/>
        <v>0.41176470588235292</v>
      </c>
      <c r="Y430">
        <f t="shared" si="131"/>
        <v>0.31818181818181818</v>
      </c>
      <c r="Z430">
        <f t="shared" si="132"/>
        <v>0.63636363636363635</v>
      </c>
      <c r="AA430" t="str">
        <f t="shared" si="133"/>
        <v>O</v>
      </c>
      <c r="AD430">
        <f t="shared" si="134"/>
        <v>0.13043478260869565</v>
      </c>
      <c r="AF430" t="str">
        <f t="shared" si="135"/>
        <v>----</v>
      </c>
      <c r="AG430" t="str">
        <f t="shared" si="136"/>
        <v>----</v>
      </c>
      <c r="AH430" t="str">
        <f t="shared" si="137"/>
        <v>HUnSatLig</v>
      </c>
      <c r="AI430" t="str">
        <f t="shared" si="138"/>
        <v>----</v>
      </c>
      <c r="AJ430" t="str">
        <f t="shared" si="139"/>
        <v>----</v>
      </c>
      <c r="AK430" t="str">
        <f t="shared" si="140"/>
        <v>----</v>
      </c>
      <c r="AM430" s="4">
        <f t="shared" si="141"/>
        <v>401.20168471482992</v>
      </c>
      <c r="AN430" s="4">
        <f t="shared" si="125"/>
        <v>401</v>
      </c>
      <c r="AO430" s="4">
        <f t="shared" si="142"/>
        <v>0.20168471482992345</v>
      </c>
    </row>
    <row r="431" spans="1:41" x14ac:dyDescent="0.25">
      <c r="A431">
        <v>17</v>
      </c>
      <c r="B431">
        <v>22</v>
      </c>
      <c r="C431">
        <v>0</v>
      </c>
      <c r="D431">
        <v>12</v>
      </c>
      <c r="E431">
        <v>0</v>
      </c>
      <c r="F431">
        <v>0</v>
      </c>
      <c r="H431">
        <v>417.10384879999998</v>
      </c>
      <c r="J431">
        <v>4618326</v>
      </c>
      <c r="K431">
        <v>4600452</v>
      </c>
      <c r="L431">
        <v>4067105</v>
      </c>
      <c r="O431" t="s">
        <v>14</v>
      </c>
      <c r="P431" t="s">
        <v>14</v>
      </c>
      <c r="Q431" t="s">
        <v>14</v>
      </c>
      <c r="S431">
        <f t="shared" si="126"/>
        <v>1.2941176470588236</v>
      </c>
      <c r="T431">
        <f t="shared" si="127"/>
        <v>0.70588235294117652</v>
      </c>
      <c r="V431" s="4">
        <f t="shared" si="128"/>
        <v>417.10384877989998</v>
      </c>
      <c r="W431">
        <f t="shared" si="129"/>
        <v>7</v>
      </c>
      <c r="X431">
        <f t="shared" si="130"/>
        <v>0.41176470588235292</v>
      </c>
      <c r="Y431">
        <f t="shared" si="131"/>
        <v>0.31818181818181818</v>
      </c>
      <c r="Z431">
        <f t="shared" si="132"/>
        <v>0.58333333333333337</v>
      </c>
      <c r="AA431" t="str">
        <f t="shared" si="133"/>
        <v>O</v>
      </c>
      <c r="AD431">
        <f t="shared" si="134"/>
        <v>9.0909090909090912E-2</v>
      </c>
      <c r="AF431" t="str">
        <f t="shared" si="135"/>
        <v>----</v>
      </c>
      <c r="AG431" t="str">
        <f t="shared" si="136"/>
        <v>----</v>
      </c>
      <c r="AH431" t="str">
        <f t="shared" si="137"/>
        <v>HUnSatLig</v>
      </c>
      <c r="AI431" t="str">
        <f t="shared" si="138"/>
        <v>----</v>
      </c>
      <c r="AJ431" t="str">
        <f t="shared" si="139"/>
        <v>----</v>
      </c>
      <c r="AK431" t="str">
        <f t="shared" si="140"/>
        <v>----</v>
      </c>
      <c r="AM431" s="4">
        <f t="shared" si="141"/>
        <v>417.20029790331523</v>
      </c>
      <c r="AN431" s="4">
        <f t="shared" si="125"/>
        <v>417</v>
      </c>
      <c r="AO431" s="4">
        <f t="shared" si="142"/>
        <v>0.20029790331523145</v>
      </c>
    </row>
    <row r="432" spans="1:41" x14ac:dyDescent="0.25">
      <c r="A432">
        <v>17</v>
      </c>
      <c r="B432">
        <v>22</v>
      </c>
      <c r="C432">
        <v>0</v>
      </c>
      <c r="D432">
        <v>13</v>
      </c>
      <c r="E432">
        <v>0</v>
      </c>
      <c r="F432">
        <v>0</v>
      </c>
      <c r="H432">
        <v>433.0987634</v>
      </c>
      <c r="J432">
        <v>1849942</v>
      </c>
      <c r="K432">
        <v>1942826</v>
      </c>
      <c r="L432">
        <v>2188730</v>
      </c>
      <c r="O432" t="s">
        <v>14</v>
      </c>
      <c r="P432" t="s">
        <v>14</v>
      </c>
      <c r="Q432" t="s">
        <v>14</v>
      </c>
      <c r="S432">
        <f t="shared" si="126"/>
        <v>1.2941176470588236</v>
      </c>
      <c r="T432">
        <f t="shared" si="127"/>
        <v>0.76470588235294112</v>
      </c>
      <c r="V432" s="4">
        <f t="shared" si="128"/>
        <v>433.09876337989999</v>
      </c>
      <c r="W432">
        <f t="shared" si="129"/>
        <v>7</v>
      </c>
      <c r="X432">
        <f t="shared" si="130"/>
        <v>0.41176470588235292</v>
      </c>
      <c r="Y432">
        <f t="shared" si="131"/>
        <v>0.31818181818181818</v>
      </c>
      <c r="Z432">
        <f t="shared" si="132"/>
        <v>0.53846153846153844</v>
      </c>
      <c r="AA432" t="str">
        <f t="shared" si="133"/>
        <v>O</v>
      </c>
      <c r="AD432">
        <f t="shared" si="134"/>
        <v>4.7619047619047616E-2</v>
      </c>
      <c r="AF432" t="str">
        <f t="shared" si="135"/>
        <v>----</v>
      </c>
      <c r="AG432" t="str">
        <f t="shared" si="136"/>
        <v>----</v>
      </c>
      <c r="AH432" t="str">
        <f t="shared" si="137"/>
        <v>HUnSatLig</v>
      </c>
      <c r="AI432" t="str">
        <f t="shared" si="138"/>
        <v>----</v>
      </c>
      <c r="AJ432" t="str">
        <f t="shared" si="139"/>
        <v>----</v>
      </c>
      <c r="AK432" t="str">
        <f t="shared" si="140"/>
        <v>----</v>
      </c>
      <c r="AM432" s="4">
        <f t="shared" si="141"/>
        <v>433.19891109180054</v>
      </c>
      <c r="AN432" s="4">
        <f t="shared" si="125"/>
        <v>433</v>
      </c>
      <c r="AO432" s="4">
        <f t="shared" si="142"/>
        <v>0.19891109180053945</v>
      </c>
    </row>
    <row r="433" spans="1:41" x14ac:dyDescent="0.25">
      <c r="A433">
        <v>17</v>
      </c>
      <c r="B433">
        <v>22</v>
      </c>
      <c r="C433">
        <v>2</v>
      </c>
      <c r="D433">
        <v>5</v>
      </c>
      <c r="E433">
        <v>0</v>
      </c>
      <c r="F433">
        <v>0</v>
      </c>
      <c r="H433">
        <v>333.14559459999998</v>
      </c>
      <c r="J433" t="s">
        <v>14</v>
      </c>
      <c r="K433" t="s">
        <v>14</v>
      </c>
      <c r="L433" t="s">
        <v>14</v>
      </c>
      <c r="O433">
        <v>1800581</v>
      </c>
      <c r="P433">
        <v>2031734</v>
      </c>
      <c r="Q433">
        <v>1502514</v>
      </c>
      <c r="S433">
        <f t="shared" si="126"/>
        <v>1.2941176470588236</v>
      </c>
      <c r="T433">
        <f t="shared" si="127"/>
        <v>0.29411764705882354</v>
      </c>
      <c r="V433" s="4">
        <f t="shared" si="128"/>
        <v>333.14559457989998</v>
      </c>
      <c r="W433">
        <f t="shared" si="129"/>
        <v>8</v>
      </c>
      <c r="X433">
        <f t="shared" si="130"/>
        <v>0.47058823529411764</v>
      </c>
      <c r="Y433">
        <f t="shared" si="131"/>
        <v>0.36363636363636365</v>
      </c>
      <c r="Z433">
        <f t="shared" si="132"/>
        <v>1.6</v>
      </c>
      <c r="AA433" t="str">
        <f t="shared" si="133"/>
        <v>CRAM</v>
      </c>
      <c r="AD433">
        <f t="shared" si="134"/>
        <v>0.36</v>
      </c>
      <c r="AF433" t="str">
        <f t="shared" si="135"/>
        <v>----</v>
      </c>
      <c r="AG433" t="str">
        <f t="shared" si="136"/>
        <v>----</v>
      </c>
      <c r="AH433" t="str">
        <f t="shared" si="137"/>
        <v>HUnSatLig</v>
      </c>
      <c r="AI433" t="str">
        <f t="shared" si="138"/>
        <v>----</v>
      </c>
      <c r="AJ433" t="str">
        <f t="shared" si="139"/>
        <v>----</v>
      </c>
      <c r="AK433" t="str">
        <f t="shared" si="140"/>
        <v>----</v>
      </c>
      <c r="AM433" s="4">
        <f t="shared" si="141"/>
        <v>333.22262959326861</v>
      </c>
      <c r="AN433" s="4">
        <f t="shared" si="125"/>
        <v>333</v>
      </c>
      <c r="AO433" s="4">
        <f t="shared" si="142"/>
        <v>0.2226295932686071</v>
      </c>
    </row>
    <row r="434" spans="1:41" x14ac:dyDescent="0.25">
      <c r="A434">
        <v>17</v>
      </c>
      <c r="B434">
        <v>23</v>
      </c>
      <c r="C434">
        <v>3</v>
      </c>
      <c r="D434">
        <v>7</v>
      </c>
      <c r="E434">
        <v>0</v>
      </c>
      <c r="F434">
        <v>0</v>
      </c>
      <c r="H434">
        <v>380.14632280000001</v>
      </c>
      <c r="J434">
        <v>1594869</v>
      </c>
      <c r="K434">
        <v>2099264</v>
      </c>
      <c r="L434">
        <v>2031739</v>
      </c>
      <c r="O434" t="s">
        <v>14</v>
      </c>
      <c r="P434" t="s">
        <v>14</v>
      </c>
      <c r="Q434" t="s">
        <v>14</v>
      </c>
      <c r="S434">
        <f t="shared" si="126"/>
        <v>1.3529411764705883</v>
      </c>
      <c r="T434">
        <f t="shared" si="127"/>
        <v>0.41176470588235292</v>
      </c>
      <c r="V434" s="4">
        <f t="shared" si="128"/>
        <v>380.1463227799</v>
      </c>
      <c r="W434">
        <f t="shared" si="129"/>
        <v>8</v>
      </c>
      <c r="X434">
        <f t="shared" si="130"/>
        <v>0.47058823529411764</v>
      </c>
      <c r="Y434">
        <f t="shared" si="131"/>
        <v>0.34782608695652173</v>
      </c>
      <c r="Z434">
        <f t="shared" si="132"/>
        <v>1.1428571428571428</v>
      </c>
      <c r="AA434" t="str">
        <f t="shared" si="133"/>
        <v>CRAM</v>
      </c>
      <c r="AD434">
        <f t="shared" si="134"/>
        <v>0.2857142857142857</v>
      </c>
      <c r="AF434" t="str">
        <f t="shared" si="135"/>
        <v>----</v>
      </c>
      <c r="AG434" t="str">
        <f t="shared" si="136"/>
        <v>----</v>
      </c>
      <c r="AH434" t="str">
        <f t="shared" si="137"/>
        <v>HUnSatLig</v>
      </c>
      <c r="AI434" t="str">
        <f t="shared" si="138"/>
        <v>----</v>
      </c>
      <c r="AJ434" t="str">
        <f t="shared" si="139"/>
        <v>----</v>
      </c>
      <c r="AK434" t="str">
        <f t="shared" si="140"/>
        <v>----</v>
      </c>
      <c r="AM434" s="4">
        <f t="shared" si="141"/>
        <v>380.23422601960613</v>
      </c>
      <c r="AN434" s="4">
        <f t="shared" si="125"/>
        <v>380</v>
      </c>
      <c r="AO434" s="4">
        <f t="shared" si="142"/>
        <v>0.2342260196061261</v>
      </c>
    </row>
    <row r="435" spans="1:41" x14ac:dyDescent="0.25">
      <c r="A435">
        <v>17</v>
      </c>
      <c r="B435">
        <v>24</v>
      </c>
      <c r="C435">
        <v>0</v>
      </c>
      <c r="D435">
        <v>5</v>
      </c>
      <c r="E435">
        <v>0</v>
      </c>
      <c r="F435">
        <v>0</v>
      </c>
      <c r="H435">
        <v>307.15509659999998</v>
      </c>
      <c r="J435">
        <v>1742614</v>
      </c>
      <c r="K435">
        <v>1373792</v>
      </c>
      <c r="L435">
        <v>1837481</v>
      </c>
      <c r="O435">
        <v>2734516</v>
      </c>
      <c r="P435">
        <v>3369419</v>
      </c>
      <c r="Q435">
        <v>2169200</v>
      </c>
      <c r="S435">
        <f t="shared" si="126"/>
        <v>1.411764705882353</v>
      </c>
      <c r="T435">
        <f t="shared" si="127"/>
        <v>0.29411764705882354</v>
      </c>
      <c r="V435" s="4">
        <f t="shared" si="128"/>
        <v>307.15509657989998</v>
      </c>
      <c r="W435">
        <f t="shared" si="129"/>
        <v>6</v>
      </c>
      <c r="X435">
        <f t="shared" si="130"/>
        <v>0.35294117647058826</v>
      </c>
      <c r="Y435">
        <f t="shared" si="131"/>
        <v>0.25</v>
      </c>
      <c r="Z435">
        <f t="shared" si="132"/>
        <v>1.2</v>
      </c>
      <c r="AA435" t="str">
        <f t="shared" si="133"/>
        <v>CRAM</v>
      </c>
      <c r="AD435">
        <f t="shared" si="134"/>
        <v>0.2413793103448276</v>
      </c>
      <c r="AF435" t="str">
        <f t="shared" si="135"/>
        <v>----</v>
      </c>
      <c r="AG435" t="str">
        <f t="shared" si="136"/>
        <v>----</v>
      </c>
      <c r="AH435" t="str">
        <f t="shared" si="137"/>
        <v>HUnSatLig</v>
      </c>
      <c r="AI435" t="str">
        <f t="shared" si="138"/>
        <v>----</v>
      </c>
      <c r="AJ435" t="str">
        <f t="shared" si="139"/>
        <v>----</v>
      </c>
      <c r="AK435" t="str">
        <f t="shared" si="140"/>
        <v>----</v>
      </c>
      <c r="AM435" s="4">
        <f t="shared" si="141"/>
        <v>307.22612167330129</v>
      </c>
      <c r="AN435" s="4">
        <f t="shared" si="125"/>
        <v>307</v>
      </c>
      <c r="AO435" s="4">
        <f t="shared" si="142"/>
        <v>0.22612167330129296</v>
      </c>
    </row>
    <row r="436" spans="1:41" x14ac:dyDescent="0.25">
      <c r="A436">
        <v>17</v>
      </c>
      <c r="B436">
        <v>24</v>
      </c>
      <c r="C436">
        <v>0</v>
      </c>
      <c r="D436">
        <v>6</v>
      </c>
      <c r="E436">
        <v>0</v>
      </c>
      <c r="F436">
        <v>0</v>
      </c>
      <c r="H436">
        <v>323.15001119999999</v>
      </c>
      <c r="J436">
        <v>4071919</v>
      </c>
      <c r="K436">
        <v>4508855</v>
      </c>
      <c r="L436">
        <v>4537737</v>
      </c>
      <c r="O436">
        <v>6852492</v>
      </c>
      <c r="P436">
        <v>7269485</v>
      </c>
      <c r="Q436">
        <v>6135811</v>
      </c>
      <c r="S436">
        <f t="shared" si="126"/>
        <v>1.411764705882353</v>
      </c>
      <c r="T436">
        <f t="shared" si="127"/>
        <v>0.35294117647058826</v>
      </c>
      <c r="V436" s="4">
        <f t="shared" si="128"/>
        <v>323.15001117989999</v>
      </c>
      <c r="W436">
        <f t="shared" si="129"/>
        <v>6</v>
      </c>
      <c r="X436">
        <f t="shared" si="130"/>
        <v>0.35294117647058826</v>
      </c>
      <c r="Y436">
        <f t="shared" si="131"/>
        <v>0.25</v>
      </c>
      <c r="Z436">
        <f t="shared" si="132"/>
        <v>1</v>
      </c>
      <c r="AA436" t="str">
        <f t="shared" si="133"/>
        <v>CRAM</v>
      </c>
      <c r="AD436">
        <f t="shared" si="134"/>
        <v>0.21428571428571427</v>
      </c>
      <c r="AF436" t="str">
        <f t="shared" si="135"/>
        <v>----</v>
      </c>
      <c r="AG436" t="str">
        <f t="shared" si="136"/>
        <v>----</v>
      </c>
      <c r="AH436" t="str">
        <f t="shared" si="137"/>
        <v>HUnSatLig</v>
      </c>
      <c r="AI436" t="str">
        <f t="shared" si="138"/>
        <v>----</v>
      </c>
      <c r="AJ436" t="str">
        <f t="shared" si="139"/>
        <v>----</v>
      </c>
      <c r="AK436" t="str">
        <f t="shared" si="140"/>
        <v>----</v>
      </c>
      <c r="AM436" s="4">
        <f t="shared" si="141"/>
        <v>323.22473486178666</v>
      </c>
      <c r="AN436" s="4">
        <f t="shared" si="125"/>
        <v>323</v>
      </c>
      <c r="AO436" s="4">
        <f t="shared" si="142"/>
        <v>0.2247348617866578</v>
      </c>
    </row>
    <row r="437" spans="1:41" x14ac:dyDescent="0.25">
      <c r="A437">
        <v>17</v>
      </c>
      <c r="B437">
        <v>24</v>
      </c>
      <c r="C437">
        <v>0</v>
      </c>
      <c r="D437">
        <v>7</v>
      </c>
      <c r="E437">
        <v>0</v>
      </c>
      <c r="F437">
        <v>0</v>
      </c>
      <c r="H437">
        <v>339.14492580000001</v>
      </c>
      <c r="J437">
        <v>7888708</v>
      </c>
      <c r="K437">
        <v>8585127</v>
      </c>
      <c r="L437">
        <v>8637814</v>
      </c>
      <c r="O437">
        <v>11653757</v>
      </c>
      <c r="P437">
        <v>11907552</v>
      </c>
      <c r="Q437">
        <v>11487861</v>
      </c>
      <c r="S437">
        <f t="shared" si="126"/>
        <v>1.411764705882353</v>
      </c>
      <c r="T437">
        <f t="shared" si="127"/>
        <v>0.41176470588235292</v>
      </c>
      <c r="V437" s="4">
        <f t="shared" si="128"/>
        <v>339.14492577990001</v>
      </c>
      <c r="W437">
        <f t="shared" si="129"/>
        <v>6</v>
      </c>
      <c r="X437">
        <f t="shared" si="130"/>
        <v>0.35294117647058826</v>
      </c>
      <c r="Y437">
        <f t="shared" si="131"/>
        <v>0.25</v>
      </c>
      <c r="Z437">
        <f t="shared" si="132"/>
        <v>0.8571428571428571</v>
      </c>
      <c r="AA437" t="str">
        <f t="shared" si="133"/>
        <v>CRAM</v>
      </c>
      <c r="AD437">
        <f t="shared" si="134"/>
        <v>0.18518518518518517</v>
      </c>
      <c r="AF437" t="str">
        <f t="shared" si="135"/>
        <v>----</v>
      </c>
      <c r="AG437" t="str">
        <f t="shared" si="136"/>
        <v>----</v>
      </c>
      <c r="AH437" t="str">
        <f t="shared" si="137"/>
        <v>HUnSatLig</v>
      </c>
      <c r="AI437" t="str">
        <f t="shared" si="138"/>
        <v>----</v>
      </c>
      <c r="AJ437" t="str">
        <f t="shared" si="139"/>
        <v>----</v>
      </c>
      <c r="AK437" t="str">
        <f t="shared" si="140"/>
        <v>----</v>
      </c>
      <c r="AM437" s="4">
        <f t="shared" si="141"/>
        <v>339.22334805027197</v>
      </c>
      <c r="AN437" s="4">
        <f t="shared" si="125"/>
        <v>339</v>
      </c>
      <c r="AO437" s="4">
        <f t="shared" si="142"/>
        <v>0.2233480502719658</v>
      </c>
    </row>
    <row r="438" spans="1:41" x14ac:dyDescent="0.25">
      <c r="A438">
        <v>17</v>
      </c>
      <c r="B438">
        <v>24</v>
      </c>
      <c r="C438">
        <v>0</v>
      </c>
      <c r="D438">
        <v>8</v>
      </c>
      <c r="E438">
        <v>0</v>
      </c>
      <c r="F438">
        <v>0</v>
      </c>
      <c r="H438">
        <v>355.13984040000003</v>
      </c>
      <c r="J438">
        <v>9700036</v>
      </c>
      <c r="K438">
        <v>9931672</v>
      </c>
      <c r="L438">
        <v>9531073</v>
      </c>
      <c r="O438">
        <v>12428400</v>
      </c>
      <c r="P438">
        <v>12595877</v>
      </c>
      <c r="Q438">
        <v>11666375</v>
      </c>
      <c r="S438">
        <f t="shared" si="126"/>
        <v>1.411764705882353</v>
      </c>
      <c r="T438">
        <f t="shared" si="127"/>
        <v>0.47058823529411764</v>
      </c>
      <c r="V438" s="4">
        <f t="shared" si="128"/>
        <v>355.13984037990002</v>
      </c>
      <c r="W438">
        <f t="shared" si="129"/>
        <v>6</v>
      </c>
      <c r="X438">
        <f t="shared" si="130"/>
        <v>0.35294117647058826</v>
      </c>
      <c r="Y438">
        <f t="shared" si="131"/>
        <v>0.25</v>
      </c>
      <c r="Z438">
        <f t="shared" si="132"/>
        <v>0.75</v>
      </c>
      <c r="AA438" t="str">
        <f t="shared" si="133"/>
        <v>O</v>
      </c>
      <c r="AD438">
        <f t="shared" si="134"/>
        <v>0.15384615384615385</v>
      </c>
      <c r="AF438" t="str">
        <f t="shared" si="135"/>
        <v>----</v>
      </c>
      <c r="AG438" t="str">
        <f t="shared" si="136"/>
        <v>----</v>
      </c>
      <c r="AH438" t="str">
        <f t="shared" si="137"/>
        <v>HUnSatLig</v>
      </c>
      <c r="AI438" t="str">
        <f t="shared" si="138"/>
        <v>----</v>
      </c>
      <c r="AJ438" t="str">
        <f t="shared" si="139"/>
        <v>----</v>
      </c>
      <c r="AK438" t="str">
        <f t="shared" si="140"/>
        <v>----</v>
      </c>
      <c r="AM438" s="4">
        <f t="shared" si="141"/>
        <v>355.22196123875727</v>
      </c>
      <c r="AN438" s="4">
        <f t="shared" si="125"/>
        <v>355</v>
      </c>
      <c r="AO438" s="4">
        <f t="shared" si="142"/>
        <v>0.2219612387572738</v>
      </c>
    </row>
    <row r="439" spans="1:41" x14ac:dyDescent="0.25">
      <c r="A439">
        <v>17</v>
      </c>
      <c r="B439">
        <v>24</v>
      </c>
      <c r="C439">
        <v>0</v>
      </c>
      <c r="D439">
        <v>9</v>
      </c>
      <c r="E439">
        <v>0</v>
      </c>
      <c r="F439">
        <v>0</v>
      </c>
      <c r="H439">
        <v>371.13475499999998</v>
      </c>
      <c r="J439">
        <v>11409968</v>
      </c>
      <c r="K439">
        <v>11162881</v>
      </c>
      <c r="L439">
        <v>11665815</v>
      </c>
      <c r="O439">
        <v>11982717</v>
      </c>
      <c r="P439">
        <v>11246876</v>
      </c>
      <c r="Q439">
        <v>12254724</v>
      </c>
      <c r="S439">
        <f t="shared" si="126"/>
        <v>1.411764705882353</v>
      </c>
      <c r="T439">
        <f t="shared" si="127"/>
        <v>0.52941176470588236</v>
      </c>
      <c r="V439" s="4">
        <f t="shared" si="128"/>
        <v>371.13475497990004</v>
      </c>
      <c r="W439">
        <f t="shared" si="129"/>
        <v>6</v>
      </c>
      <c r="X439">
        <f t="shared" si="130"/>
        <v>0.35294117647058826</v>
      </c>
      <c r="Y439">
        <f t="shared" si="131"/>
        <v>0.25</v>
      </c>
      <c r="Z439">
        <f t="shared" si="132"/>
        <v>0.66666666666666663</v>
      </c>
      <c r="AA439" t="str">
        <f t="shared" si="133"/>
        <v>O</v>
      </c>
      <c r="AD439">
        <f t="shared" si="134"/>
        <v>0.12</v>
      </c>
      <c r="AF439" t="str">
        <f t="shared" si="135"/>
        <v>----</v>
      </c>
      <c r="AG439" t="str">
        <f t="shared" si="136"/>
        <v>----</v>
      </c>
      <c r="AH439" t="str">
        <f t="shared" si="137"/>
        <v>HUnSatLig</v>
      </c>
      <c r="AI439" t="str">
        <f t="shared" si="138"/>
        <v>----</v>
      </c>
      <c r="AJ439" t="str">
        <f t="shared" si="139"/>
        <v>----</v>
      </c>
      <c r="AK439" t="str">
        <f t="shared" si="140"/>
        <v>----</v>
      </c>
      <c r="AM439" s="4">
        <f t="shared" si="141"/>
        <v>371.22057442724258</v>
      </c>
      <c r="AN439" s="4">
        <f t="shared" si="125"/>
        <v>371</v>
      </c>
      <c r="AO439" s="4">
        <f t="shared" si="142"/>
        <v>0.22057442724258181</v>
      </c>
    </row>
    <row r="440" spans="1:41" x14ac:dyDescent="0.25">
      <c r="A440">
        <v>17</v>
      </c>
      <c r="B440">
        <v>24</v>
      </c>
      <c r="C440">
        <v>0</v>
      </c>
      <c r="D440">
        <v>10</v>
      </c>
      <c r="E440">
        <v>0</v>
      </c>
      <c r="F440">
        <v>0</v>
      </c>
      <c r="H440">
        <v>387.1296696</v>
      </c>
      <c r="J440">
        <v>6981580</v>
      </c>
      <c r="K440">
        <v>6577320</v>
      </c>
      <c r="L440">
        <v>6187580</v>
      </c>
      <c r="O440">
        <v>4614177</v>
      </c>
      <c r="P440">
        <v>4395458</v>
      </c>
      <c r="Q440">
        <v>4475269</v>
      </c>
      <c r="S440">
        <f t="shared" si="126"/>
        <v>1.411764705882353</v>
      </c>
      <c r="T440">
        <f t="shared" si="127"/>
        <v>0.58823529411764708</v>
      </c>
      <c r="V440" s="4">
        <f t="shared" si="128"/>
        <v>387.1296695799</v>
      </c>
      <c r="W440">
        <f t="shared" si="129"/>
        <v>6</v>
      </c>
      <c r="X440">
        <f t="shared" si="130"/>
        <v>0.35294117647058826</v>
      </c>
      <c r="Y440">
        <f t="shared" si="131"/>
        <v>0.25</v>
      </c>
      <c r="Z440">
        <f t="shared" si="132"/>
        <v>0.6</v>
      </c>
      <c r="AA440" t="str">
        <f t="shared" si="133"/>
        <v>O</v>
      </c>
      <c r="AD440">
        <f t="shared" si="134"/>
        <v>8.3333333333333329E-2</v>
      </c>
      <c r="AF440" t="str">
        <f t="shared" si="135"/>
        <v>----</v>
      </c>
      <c r="AG440" t="str">
        <f t="shared" si="136"/>
        <v>----</v>
      </c>
      <c r="AH440" t="str">
        <f t="shared" si="137"/>
        <v>HUnSatLig</v>
      </c>
      <c r="AI440" t="str">
        <f t="shared" si="138"/>
        <v>----</v>
      </c>
      <c r="AJ440" t="str">
        <f t="shared" si="139"/>
        <v>----</v>
      </c>
      <c r="AK440" t="str">
        <f t="shared" si="140"/>
        <v>----</v>
      </c>
      <c r="AM440" s="4">
        <f t="shared" si="141"/>
        <v>387.21918761572783</v>
      </c>
      <c r="AN440" s="4">
        <f t="shared" si="125"/>
        <v>387</v>
      </c>
      <c r="AO440" s="4">
        <f t="shared" si="142"/>
        <v>0.21918761572783296</v>
      </c>
    </row>
    <row r="441" spans="1:41" x14ac:dyDescent="0.25">
      <c r="A441">
        <v>17</v>
      </c>
      <c r="B441">
        <v>24</v>
      </c>
      <c r="C441">
        <v>0</v>
      </c>
      <c r="D441">
        <v>11</v>
      </c>
      <c r="E441">
        <v>0</v>
      </c>
      <c r="F441">
        <v>0</v>
      </c>
      <c r="H441">
        <v>403.12458420000002</v>
      </c>
      <c r="J441">
        <v>4780480</v>
      </c>
      <c r="K441">
        <v>4666178</v>
      </c>
      <c r="L441">
        <v>5144802</v>
      </c>
      <c r="O441">
        <v>3262666</v>
      </c>
      <c r="P441">
        <v>3291911</v>
      </c>
      <c r="Q441">
        <v>3123857</v>
      </c>
      <c r="S441">
        <f t="shared" si="126"/>
        <v>1.411764705882353</v>
      </c>
      <c r="T441">
        <f t="shared" si="127"/>
        <v>0.6470588235294118</v>
      </c>
      <c r="V441" s="4">
        <f t="shared" si="128"/>
        <v>403.12458417990001</v>
      </c>
      <c r="W441">
        <f t="shared" si="129"/>
        <v>6</v>
      </c>
      <c r="X441">
        <f t="shared" si="130"/>
        <v>0.35294117647058826</v>
      </c>
      <c r="Y441">
        <f t="shared" si="131"/>
        <v>0.25</v>
      </c>
      <c r="Z441">
        <f t="shared" si="132"/>
        <v>0.54545454545454541</v>
      </c>
      <c r="AA441" t="str">
        <f t="shared" si="133"/>
        <v>O</v>
      </c>
      <c r="AD441">
        <f t="shared" si="134"/>
        <v>4.3478260869565216E-2</v>
      </c>
      <c r="AF441" t="str">
        <f t="shared" si="135"/>
        <v>----</v>
      </c>
      <c r="AG441" t="str">
        <f t="shared" si="136"/>
        <v>----</v>
      </c>
      <c r="AH441" t="str">
        <f t="shared" si="137"/>
        <v>HUnSatLig</v>
      </c>
      <c r="AI441" t="str">
        <f t="shared" si="138"/>
        <v>----</v>
      </c>
      <c r="AJ441" t="str">
        <f t="shared" si="139"/>
        <v>----</v>
      </c>
      <c r="AK441" t="str">
        <f t="shared" si="140"/>
        <v>----</v>
      </c>
      <c r="AM441" s="4">
        <f t="shared" si="141"/>
        <v>403.21780080421314</v>
      </c>
      <c r="AN441" s="4">
        <f t="shared" si="125"/>
        <v>403</v>
      </c>
      <c r="AO441" s="4">
        <f t="shared" si="142"/>
        <v>0.21780080421314096</v>
      </c>
    </row>
    <row r="442" spans="1:41" x14ac:dyDescent="0.25">
      <c r="A442">
        <v>17</v>
      </c>
      <c r="B442">
        <v>24</v>
      </c>
      <c r="C442">
        <v>0</v>
      </c>
      <c r="D442">
        <v>12</v>
      </c>
      <c r="E442">
        <v>0</v>
      </c>
      <c r="F442">
        <v>0</v>
      </c>
      <c r="H442">
        <v>419.11949879999997</v>
      </c>
      <c r="J442">
        <v>2015251</v>
      </c>
      <c r="K442">
        <v>2551446</v>
      </c>
      <c r="L442">
        <v>2578683</v>
      </c>
      <c r="O442" t="s">
        <v>14</v>
      </c>
      <c r="P442" t="s">
        <v>14</v>
      </c>
      <c r="Q442" t="s">
        <v>14</v>
      </c>
      <c r="S442">
        <f t="shared" si="126"/>
        <v>1.411764705882353</v>
      </c>
      <c r="T442">
        <f t="shared" si="127"/>
        <v>0.70588235294117652</v>
      </c>
      <c r="V442" s="4">
        <f t="shared" si="128"/>
        <v>419.11949877989997</v>
      </c>
      <c r="W442">
        <f t="shared" si="129"/>
        <v>6</v>
      </c>
      <c r="X442">
        <f t="shared" si="130"/>
        <v>0.35294117647058826</v>
      </c>
      <c r="Y442">
        <f t="shared" si="131"/>
        <v>0.25</v>
      </c>
      <c r="Z442">
        <f t="shared" si="132"/>
        <v>0.5</v>
      </c>
      <c r="AA442" t="str">
        <f t="shared" si="133"/>
        <v>O</v>
      </c>
      <c r="AD442">
        <f t="shared" si="134"/>
        <v>0</v>
      </c>
      <c r="AF442" t="str">
        <f t="shared" si="135"/>
        <v>----</v>
      </c>
      <c r="AG442" t="str">
        <f t="shared" si="136"/>
        <v>----</v>
      </c>
      <c r="AH442" t="str">
        <f t="shared" si="137"/>
        <v>HUnSatLig</v>
      </c>
      <c r="AI442" t="str">
        <f t="shared" si="138"/>
        <v>----</v>
      </c>
      <c r="AJ442" t="str">
        <f t="shared" si="139"/>
        <v>----</v>
      </c>
      <c r="AK442" t="str">
        <f t="shared" si="140"/>
        <v>----</v>
      </c>
      <c r="AM442" s="4">
        <f t="shared" si="141"/>
        <v>419.21641399269839</v>
      </c>
      <c r="AN442" s="4">
        <f t="shared" si="125"/>
        <v>419</v>
      </c>
      <c r="AO442" s="4">
        <f t="shared" si="142"/>
        <v>0.21641399269839212</v>
      </c>
    </row>
    <row r="443" spans="1:41" x14ac:dyDescent="0.25">
      <c r="A443">
        <v>17</v>
      </c>
      <c r="B443">
        <v>24</v>
      </c>
      <c r="C443">
        <v>0</v>
      </c>
      <c r="D443">
        <v>13</v>
      </c>
      <c r="E443">
        <v>0</v>
      </c>
      <c r="F443">
        <v>0</v>
      </c>
      <c r="H443">
        <v>435.11441339999999</v>
      </c>
      <c r="J443">
        <v>2353245</v>
      </c>
      <c r="K443">
        <v>1737923</v>
      </c>
      <c r="L443">
        <v>2153734</v>
      </c>
      <c r="O443" t="s">
        <v>14</v>
      </c>
      <c r="P443" t="s">
        <v>14</v>
      </c>
      <c r="Q443" t="s">
        <v>14</v>
      </c>
      <c r="S443">
        <f t="shared" si="126"/>
        <v>1.411764705882353</v>
      </c>
      <c r="T443">
        <f t="shared" si="127"/>
        <v>0.76470588235294112</v>
      </c>
      <c r="V443" s="4">
        <f t="shared" si="128"/>
        <v>435.11441337989999</v>
      </c>
      <c r="W443">
        <f t="shared" si="129"/>
        <v>6</v>
      </c>
      <c r="X443">
        <f t="shared" si="130"/>
        <v>0.35294117647058826</v>
      </c>
      <c r="Y443">
        <f t="shared" si="131"/>
        <v>0.25</v>
      </c>
      <c r="Z443">
        <f t="shared" si="132"/>
        <v>0.46153846153846156</v>
      </c>
      <c r="AA443" t="str">
        <f t="shared" si="133"/>
        <v>O</v>
      </c>
      <c r="AD443">
        <f t="shared" si="134"/>
        <v>-4.7619047619047616E-2</v>
      </c>
      <c r="AF443" t="str">
        <f t="shared" si="135"/>
        <v>----</v>
      </c>
      <c r="AG443" t="str">
        <f t="shared" si="136"/>
        <v>----</v>
      </c>
      <c r="AH443" t="str">
        <f t="shared" si="137"/>
        <v>HUnSatLig</v>
      </c>
      <c r="AI443" t="str">
        <f t="shared" si="138"/>
        <v>----</v>
      </c>
      <c r="AJ443" t="str">
        <f t="shared" si="139"/>
        <v>----</v>
      </c>
      <c r="AK443" t="str">
        <f t="shared" si="140"/>
        <v>----</v>
      </c>
      <c r="AM443" s="4">
        <f t="shared" si="141"/>
        <v>435.2150271811837</v>
      </c>
      <c r="AN443" s="4">
        <f t="shared" si="125"/>
        <v>435</v>
      </c>
      <c r="AO443" s="4">
        <f t="shared" si="142"/>
        <v>0.21502718118370012</v>
      </c>
    </row>
    <row r="444" spans="1:41" x14ac:dyDescent="0.25">
      <c r="A444">
        <v>17</v>
      </c>
      <c r="B444">
        <v>25</v>
      </c>
      <c r="C444">
        <v>1</v>
      </c>
      <c r="D444">
        <v>7</v>
      </c>
      <c r="E444">
        <v>0</v>
      </c>
      <c r="F444">
        <v>0</v>
      </c>
      <c r="H444">
        <v>354.1558248</v>
      </c>
      <c r="J444">
        <v>4606310</v>
      </c>
      <c r="K444">
        <v>4679306</v>
      </c>
      <c r="L444">
        <v>3747740</v>
      </c>
      <c r="O444" t="s">
        <v>14</v>
      </c>
      <c r="P444" t="s">
        <v>14</v>
      </c>
      <c r="Q444" t="s">
        <v>14</v>
      </c>
      <c r="S444">
        <f t="shared" si="126"/>
        <v>1.4705882352941178</v>
      </c>
      <c r="T444">
        <f t="shared" si="127"/>
        <v>0.41176470588235292</v>
      </c>
      <c r="V444" s="4">
        <f t="shared" si="128"/>
        <v>354.1558247799</v>
      </c>
      <c r="W444">
        <f t="shared" si="129"/>
        <v>6</v>
      </c>
      <c r="X444">
        <f t="shared" si="130"/>
        <v>0.35294117647058826</v>
      </c>
      <c r="Y444">
        <f t="shared" si="131"/>
        <v>0.24</v>
      </c>
      <c r="Z444">
        <f t="shared" si="132"/>
        <v>0.8571428571428571</v>
      </c>
      <c r="AA444" t="str">
        <f t="shared" si="133"/>
        <v>CRAM</v>
      </c>
      <c r="AD444">
        <f t="shared" si="134"/>
        <v>0.16</v>
      </c>
      <c r="AF444" t="str">
        <f t="shared" si="135"/>
        <v>----</v>
      </c>
      <c r="AG444" t="str">
        <f t="shared" si="136"/>
        <v>----</v>
      </c>
      <c r="AH444" t="str">
        <f t="shared" si="137"/>
        <v>HUnSatLig</v>
      </c>
      <c r="AI444" t="str">
        <f t="shared" si="138"/>
        <v>----</v>
      </c>
      <c r="AJ444" t="str">
        <f t="shared" si="139"/>
        <v>----</v>
      </c>
      <c r="AK444" t="str">
        <f t="shared" si="140"/>
        <v>----</v>
      </c>
      <c r="AM444" s="4">
        <f t="shared" si="141"/>
        <v>354.23771809963881</v>
      </c>
      <c r="AN444" s="4">
        <f t="shared" si="125"/>
        <v>354</v>
      </c>
      <c r="AO444" s="4">
        <f t="shared" si="142"/>
        <v>0.23771809963881196</v>
      </c>
    </row>
    <row r="445" spans="1:41" x14ac:dyDescent="0.25">
      <c r="A445">
        <v>17</v>
      </c>
      <c r="B445">
        <v>25</v>
      </c>
      <c r="C445">
        <v>3</v>
      </c>
      <c r="D445">
        <v>4</v>
      </c>
      <c r="E445">
        <v>0</v>
      </c>
      <c r="F445">
        <v>0</v>
      </c>
      <c r="H445">
        <v>334.17722900000001</v>
      </c>
      <c r="J445" t="s">
        <v>14</v>
      </c>
      <c r="K445" t="s">
        <v>14</v>
      </c>
      <c r="L445" t="s">
        <v>14</v>
      </c>
      <c r="O445">
        <v>2051460</v>
      </c>
      <c r="P445">
        <v>2274908</v>
      </c>
      <c r="Q445">
        <v>2286760</v>
      </c>
      <c r="S445">
        <f t="shared" si="126"/>
        <v>1.4705882352941178</v>
      </c>
      <c r="T445">
        <f t="shared" si="127"/>
        <v>0.23529411764705882</v>
      </c>
      <c r="V445" s="4">
        <f t="shared" si="128"/>
        <v>334.17722897990001</v>
      </c>
      <c r="W445">
        <f t="shared" si="129"/>
        <v>7</v>
      </c>
      <c r="X445">
        <f t="shared" si="130"/>
        <v>0.41176470588235292</v>
      </c>
      <c r="Y445">
        <f t="shared" si="131"/>
        <v>0.28000000000000003</v>
      </c>
      <c r="Z445">
        <f t="shared" si="132"/>
        <v>1.75</v>
      </c>
      <c r="AA445" t="str">
        <f t="shared" si="133"/>
        <v>CRAM</v>
      </c>
      <c r="AD445">
        <f t="shared" si="134"/>
        <v>0.29166666666666669</v>
      </c>
      <c r="AF445" t="str">
        <f t="shared" si="135"/>
        <v>----</v>
      </c>
      <c r="AG445" t="str">
        <f t="shared" si="136"/>
        <v>----</v>
      </c>
      <c r="AH445" t="str">
        <f t="shared" si="137"/>
        <v>HUnSatLig</v>
      </c>
      <c r="AI445" t="str">
        <f t="shared" si="138"/>
        <v>----</v>
      </c>
      <c r="AJ445" t="str">
        <f t="shared" si="139"/>
        <v>----</v>
      </c>
      <c r="AK445" t="str">
        <f t="shared" si="140"/>
        <v>----</v>
      </c>
      <c r="AM445" s="4">
        <f t="shared" si="141"/>
        <v>334.25450254353342</v>
      </c>
      <c r="AN445" s="4">
        <f t="shared" si="125"/>
        <v>334</v>
      </c>
      <c r="AO445" s="4">
        <f t="shared" si="142"/>
        <v>0.25450254353341961</v>
      </c>
    </row>
    <row r="446" spans="1:41" x14ac:dyDescent="0.25">
      <c r="A446">
        <v>17</v>
      </c>
      <c r="B446">
        <v>25</v>
      </c>
      <c r="C446">
        <v>3</v>
      </c>
      <c r="D446">
        <v>5</v>
      </c>
      <c r="E446">
        <v>0</v>
      </c>
      <c r="F446">
        <v>0</v>
      </c>
      <c r="H446">
        <v>350.17214360000003</v>
      </c>
      <c r="J446">
        <v>1930763</v>
      </c>
      <c r="K446">
        <v>1824600</v>
      </c>
      <c r="L446">
        <v>1781006</v>
      </c>
      <c r="O446">
        <v>2603159</v>
      </c>
      <c r="P446">
        <v>2925338</v>
      </c>
      <c r="Q446">
        <v>2379811</v>
      </c>
      <c r="S446">
        <f t="shared" si="126"/>
        <v>1.4705882352941178</v>
      </c>
      <c r="T446">
        <f t="shared" si="127"/>
        <v>0.29411764705882354</v>
      </c>
      <c r="V446" s="4">
        <f t="shared" si="128"/>
        <v>350.17214357990002</v>
      </c>
      <c r="W446">
        <f t="shared" si="129"/>
        <v>7</v>
      </c>
      <c r="X446">
        <f t="shared" si="130"/>
        <v>0.41176470588235292</v>
      </c>
      <c r="Y446">
        <f t="shared" si="131"/>
        <v>0.28000000000000003</v>
      </c>
      <c r="Z446">
        <f t="shared" si="132"/>
        <v>1.4</v>
      </c>
      <c r="AA446" t="str">
        <f t="shared" si="133"/>
        <v>CRAM</v>
      </c>
      <c r="AD446">
        <f t="shared" si="134"/>
        <v>0.2608695652173913</v>
      </c>
      <c r="AF446" t="str">
        <f t="shared" si="135"/>
        <v>----</v>
      </c>
      <c r="AG446" t="str">
        <f t="shared" si="136"/>
        <v>----</v>
      </c>
      <c r="AH446" t="str">
        <f t="shared" si="137"/>
        <v>HUnSatLig</v>
      </c>
      <c r="AI446" t="str">
        <f t="shared" si="138"/>
        <v>----</v>
      </c>
      <c r="AJ446" t="str">
        <f t="shared" si="139"/>
        <v>----</v>
      </c>
      <c r="AK446" t="str">
        <f t="shared" si="140"/>
        <v>----</v>
      </c>
      <c r="AM446" s="4">
        <f t="shared" si="141"/>
        <v>350.25311573201873</v>
      </c>
      <c r="AN446" s="4">
        <f t="shared" si="125"/>
        <v>350</v>
      </c>
      <c r="AO446" s="4">
        <f t="shared" si="142"/>
        <v>0.25311573201872761</v>
      </c>
    </row>
    <row r="447" spans="1:41" x14ac:dyDescent="0.25">
      <c r="A447">
        <v>17</v>
      </c>
      <c r="B447">
        <v>25</v>
      </c>
      <c r="C447">
        <v>3</v>
      </c>
      <c r="D447">
        <v>6</v>
      </c>
      <c r="E447">
        <v>0</v>
      </c>
      <c r="F447">
        <v>0</v>
      </c>
      <c r="H447">
        <v>366.16705819999999</v>
      </c>
      <c r="J447">
        <v>2236117</v>
      </c>
      <c r="K447">
        <v>2126242</v>
      </c>
      <c r="L447">
        <v>1676492</v>
      </c>
      <c r="O447">
        <v>2897322</v>
      </c>
      <c r="P447">
        <v>3268967</v>
      </c>
      <c r="Q447">
        <v>2447480</v>
      </c>
      <c r="S447">
        <f t="shared" si="126"/>
        <v>1.4705882352941178</v>
      </c>
      <c r="T447">
        <f t="shared" si="127"/>
        <v>0.35294117647058826</v>
      </c>
      <c r="V447" s="4">
        <f t="shared" si="128"/>
        <v>366.16705817989998</v>
      </c>
      <c r="W447">
        <f t="shared" si="129"/>
        <v>7</v>
      </c>
      <c r="X447">
        <f t="shared" si="130"/>
        <v>0.41176470588235292</v>
      </c>
      <c r="Y447">
        <f t="shared" si="131"/>
        <v>0.28000000000000003</v>
      </c>
      <c r="Z447">
        <f t="shared" si="132"/>
        <v>1.1666666666666667</v>
      </c>
      <c r="AA447" t="str">
        <f t="shared" si="133"/>
        <v>CRAM</v>
      </c>
      <c r="AD447">
        <f t="shared" si="134"/>
        <v>0.22727272727272727</v>
      </c>
      <c r="AF447" t="str">
        <f t="shared" si="135"/>
        <v>----</v>
      </c>
      <c r="AG447" t="str">
        <f t="shared" si="136"/>
        <v>----</v>
      </c>
      <c r="AH447" t="str">
        <f t="shared" si="137"/>
        <v>HUnSatLig</v>
      </c>
      <c r="AI447" t="str">
        <f t="shared" si="138"/>
        <v>----</v>
      </c>
      <c r="AJ447" t="str">
        <f t="shared" si="139"/>
        <v>----</v>
      </c>
      <c r="AK447" t="str">
        <f t="shared" si="140"/>
        <v>----</v>
      </c>
      <c r="AM447" s="4">
        <f t="shared" si="141"/>
        <v>366.25172892050404</v>
      </c>
      <c r="AN447" s="4">
        <f t="shared" si="125"/>
        <v>366</v>
      </c>
      <c r="AO447" s="4">
        <f t="shared" si="142"/>
        <v>0.25172892050403561</v>
      </c>
    </row>
    <row r="448" spans="1:41" x14ac:dyDescent="0.25">
      <c r="A448">
        <v>17</v>
      </c>
      <c r="B448">
        <v>25</v>
      </c>
      <c r="C448">
        <v>3</v>
      </c>
      <c r="D448">
        <v>7</v>
      </c>
      <c r="E448">
        <v>0</v>
      </c>
      <c r="F448">
        <v>0</v>
      </c>
      <c r="H448">
        <v>382.1619728</v>
      </c>
      <c r="J448">
        <v>2294177</v>
      </c>
      <c r="K448">
        <v>1903151</v>
      </c>
      <c r="L448">
        <v>1812871</v>
      </c>
      <c r="O448">
        <v>2164591</v>
      </c>
      <c r="P448">
        <v>2527999</v>
      </c>
      <c r="Q448">
        <v>2445625</v>
      </c>
      <c r="S448">
        <f t="shared" si="126"/>
        <v>1.4705882352941178</v>
      </c>
      <c r="T448">
        <f t="shared" si="127"/>
        <v>0.41176470588235292</v>
      </c>
      <c r="V448" s="4">
        <f t="shared" si="128"/>
        <v>382.1619727799</v>
      </c>
      <c r="W448">
        <f t="shared" si="129"/>
        <v>7</v>
      </c>
      <c r="X448">
        <f t="shared" si="130"/>
        <v>0.41176470588235292</v>
      </c>
      <c r="Y448">
        <f t="shared" si="131"/>
        <v>0.28000000000000003</v>
      </c>
      <c r="Z448">
        <f t="shared" si="132"/>
        <v>1</v>
      </c>
      <c r="AA448" t="str">
        <f t="shared" si="133"/>
        <v>CRAM</v>
      </c>
      <c r="AD448">
        <f t="shared" si="134"/>
        <v>0.19047619047619047</v>
      </c>
      <c r="AF448" t="str">
        <f t="shared" si="135"/>
        <v>----</v>
      </c>
      <c r="AG448" t="str">
        <f t="shared" si="136"/>
        <v>----</v>
      </c>
      <c r="AH448" t="str">
        <f t="shared" si="137"/>
        <v>HUnSatLig</v>
      </c>
      <c r="AI448" t="str">
        <f t="shared" si="138"/>
        <v>----</v>
      </c>
      <c r="AJ448" t="str">
        <f t="shared" si="139"/>
        <v>----</v>
      </c>
      <c r="AK448" t="str">
        <f t="shared" si="140"/>
        <v>----</v>
      </c>
      <c r="AM448" s="4">
        <f t="shared" si="141"/>
        <v>382.25034210898934</v>
      </c>
      <c r="AN448" s="4">
        <f t="shared" si="125"/>
        <v>382</v>
      </c>
      <c r="AO448" s="4">
        <f t="shared" si="142"/>
        <v>0.25034210898934361</v>
      </c>
    </row>
    <row r="449" spans="1:41" x14ac:dyDescent="0.25">
      <c r="A449">
        <v>17</v>
      </c>
      <c r="B449">
        <v>25</v>
      </c>
      <c r="C449">
        <v>3</v>
      </c>
      <c r="D449">
        <v>8</v>
      </c>
      <c r="E449">
        <v>0</v>
      </c>
      <c r="F449">
        <v>0</v>
      </c>
      <c r="H449">
        <v>398.15688740000002</v>
      </c>
      <c r="J449">
        <v>3240087</v>
      </c>
      <c r="K449">
        <v>3509428</v>
      </c>
      <c r="L449">
        <v>3331698</v>
      </c>
      <c r="O449">
        <v>2812501</v>
      </c>
      <c r="P449">
        <v>3368530</v>
      </c>
      <c r="Q449">
        <v>3174060</v>
      </c>
      <c r="S449">
        <f t="shared" si="126"/>
        <v>1.4705882352941178</v>
      </c>
      <c r="T449">
        <f t="shared" si="127"/>
        <v>0.47058823529411764</v>
      </c>
      <c r="V449" s="4">
        <f t="shared" si="128"/>
        <v>398.15688737990001</v>
      </c>
      <c r="W449">
        <f t="shared" si="129"/>
        <v>7</v>
      </c>
      <c r="X449">
        <f t="shared" si="130"/>
        <v>0.41176470588235292</v>
      </c>
      <c r="Y449">
        <f t="shared" si="131"/>
        <v>0.28000000000000003</v>
      </c>
      <c r="Z449">
        <f t="shared" si="132"/>
        <v>0.875</v>
      </c>
      <c r="AA449" t="str">
        <f t="shared" si="133"/>
        <v>CRAM</v>
      </c>
      <c r="AD449">
        <f t="shared" si="134"/>
        <v>0.15</v>
      </c>
      <c r="AF449" t="str">
        <f t="shared" si="135"/>
        <v>----</v>
      </c>
      <c r="AG449" t="str">
        <f t="shared" si="136"/>
        <v>----</v>
      </c>
      <c r="AH449" t="str">
        <f t="shared" si="137"/>
        <v>HUnSatLig</v>
      </c>
      <c r="AI449" t="str">
        <f t="shared" si="138"/>
        <v>----</v>
      </c>
      <c r="AJ449" t="str">
        <f t="shared" si="139"/>
        <v>----</v>
      </c>
      <c r="AK449" t="str">
        <f t="shared" si="140"/>
        <v>----</v>
      </c>
      <c r="AM449" s="4">
        <f t="shared" si="141"/>
        <v>398.24895529747465</v>
      </c>
      <c r="AN449" s="4">
        <f t="shared" si="125"/>
        <v>398</v>
      </c>
      <c r="AO449" s="4">
        <f t="shared" si="142"/>
        <v>0.24895529747465162</v>
      </c>
    </row>
    <row r="450" spans="1:41" x14ac:dyDescent="0.25">
      <c r="A450">
        <v>17</v>
      </c>
      <c r="B450">
        <v>26</v>
      </c>
      <c r="C450">
        <v>0</v>
      </c>
      <c r="D450">
        <v>4</v>
      </c>
      <c r="E450">
        <v>0</v>
      </c>
      <c r="F450">
        <v>0</v>
      </c>
      <c r="H450">
        <v>293.17583200000001</v>
      </c>
      <c r="J450" t="s">
        <v>14</v>
      </c>
      <c r="K450" t="s">
        <v>14</v>
      </c>
      <c r="L450" t="s">
        <v>14</v>
      </c>
      <c r="O450">
        <v>1386466</v>
      </c>
      <c r="P450">
        <v>2109266</v>
      </c>
      <c r="Q450">
        <v>1919386</v>
      </c>
      <c r="S450">
        <f t="shared" si="126"/>
        <v>1.5294117647058822</v>
      </c>
      <c r="T450">
        <f t="shared" si="127"/>
        <v>0.23529411764705882</v>
      </c>
      <c r="V450" s="4">
        <f t="shared" si="128"/>
        <v>293.17583197990001</v>
      </c>
      <c r="W450">
        <f t="shared" si="129"/>
        <v>5</v>
      </c>
      <c r="X450">
        <f t="shared" si="130"/>
        <v>0.29411764705882354</v>
      </c>
      <c r="Y450">
        <f t="shared" si="131"/>
        <v>0.19230769230769232</v>
      </c>
      <c r="Z450">
        <f t="shared" si="132"/>
        <v>1.25</v>
      </c>
      <c r="AA450" t="str">
        <f t="shared" si="133"/>
        <v>O</v>
      </c>
      <c r="AD450">
        <f t="shared" si="134"/>
        <v>0.2</v>
      </c>
      <c r="AF450" t="str">
        <f t="shared" si="135"/>
        <v>----</v>
      </c>
      <c r="AG450" t="str">
        <f t="shared" si="136"/>
        <v>----</v>
      </c>
      <c r="AH450" t="str">
        <f t="shared" si="137"/>
        <v>----</v>
      </c>
      <c r="AI450" t="str">
        <f t="shared" si="138"/>
        <v>AlipatNoN</v>
      </c>
      <c r="AJ450" t="str">
        <f t="shared" si="139"/>
        <v>----</v>
      </c>
      <c r="AK450" t="str">
        <f t="shared" si="140"/>
        <v>----</v>
      </c>
      <c r="AM450" s="4">
        <f t="shared" si="141"/>
        <v>293.24362457419926</v>
      </c>
      <c r="AN450" s="4">
        <f t="shared" ref="AN450:AN513" si="143">INT(AM450)</f>
        <v>293</v>
      </c>
      <c r="AO450" s="4">
        <f t="shared" si="142"/>
        <v>0.24362457419925931</v>
      </c>
    </row>
    <row r="451" spans="1:41" x14ac:dyDescent="0.25">
      <c r="A451">
        <v>17</v>
      </c>
      <c r="B451">
        <v>26</v>
      </c>
      <c r="C451">
        <v>0</v>
      </c>
      <c r="D451">
        <v>5</v>
      </c>
      <c r="E451">
        <v>0</v>
      </c>
      <c r="F451">
        <v>0</v>
      </c>
      <c r="H451">
        <v>309.17074659999997</v>
      </c>
      <c r="J451">
        <v>3214341</v>
      </c>
      <c r="K451">
        <v>3499917</v>
      </c>
      <c r="L451">
        <v>2861537</v>
      </c>
      <c r="O451">
        <v>5949702</v>
      </c>
      <c r="P451">
        <v>8800000</v>
      </c>
      <c r="Q451">
        <v>5937598</v>
      </c>
      <c r="S451">
        <f t="shared" ref="S451:S514" si="144">B451/A451</f>
        <v>1.5294117647058822</v>
      </c>
      <c r="T451">
        <f t="shared" ref="T451:T514" si="145">D451/A451</f>
        <v>0.29411764705882354</v>
      </c>
      <c r="V451" s="4">
        <f t="shared" ref="V451:V514" si="146">A451*12+(B451-1)*1.007825+C451*14.003074+D451*15.9949146+E451*31.9720707+F451*30.9737615+0.0005485799</f>
        <v>309.17074657990003</v>
      </c>
      <c r="W451">
        <f t="shared" ref="W451:W514" si="147">1+A451-B451/2+C451/2+F451/2</f>
        <v>5</v>
      </c>
      <c r="X451">
        <f t="shared" ref="X451:X514" si="148">W451/A451</f>
        <v>0.29411764705882354</v>
      </c>
      <c r="Y451">
        <f t="shared" ref="Y451:Y514" si="149">W451/B451</f>
        <v>0.19230769230769232</v>
      </c>
      <c r="Z451">
        <f t="shared" ref="Z451:Z514" si="150">W451/D451</f>
        <v>1</v>
      </c>
      <c r="AA451" t="str">
        <f t="shared" ref="AA451:AA514" si="151">IF(X451&gt;=0.3,IF(X451&lt;=0.68,IF(Y451&gt;=0.2,IF(Y451&lt;=0.95,IF(Z451&gt;=0.77,IF(Z451&lt;=1.75,"CRAM","O"),"O"),"O"),"O"),"O"),"O")</f>
        <v>O</v>
      </c>
      <c r="AD451">
        <f t="shared" ref="AD451:AD514" si="152">(1+A451-D451/2-E451-B451/2)/(A451-D451/2-E451-C451-F451)</f>
        <v>0.17241379310344829</v>
      </c>
      <c r="AF451" t="str">
        <f t="shared" ref="AF451:AF514" si="153">IF(AD451&gt;0.66,"CondAr","----")</f>
        <v>----</v>
      </c>
      <c r="AG451" t="str">
        <f t="shared" ref="AG451:AG514" si="154">IF(AND((AD451&gt;0.5),(AD451&lt;=0.66)),"Aromatic","----")</f>
        <v>----</v>
      </c>
      <c r="AH451" t="str">
        <f t="shared" ref="AH451:AH514" si="155">IF(AND((AD451&lt;=0.5),(S451&lt;1.5)),"HUnSatLig","----")</f>
        <v>----</v>
      </c>
      <c r="AI451" t="str">
        <f t="shared" ref="AI451:AI514" si="156">IF(AND((T451&lt;0.6),(S451&gt;=1.5),(C451=0)),"AlipatNoN","----")</f>
        <v>AlipatNoN</v>
      </c>
      <c r="AJ451" t="str">
        <f t="shared" ref="AJ451:AJ514" si="157">IF(AND((S451&gt;=1.5),(T451&gt;=0.6)),"SatFACarb","----")</f>
        <v>----</v>
      </c>
      <c r="AK451" t="str">
        <f t="shared" ref="AK451:AK514" si="158">IF(AND((T451&lt;0.6),(S451&gt;=1.5),(C451&gt;0)),"Alipat+N","----")</f>
        <v>----</v>
      </c>
      <c r="AM451" s="4">
        <f t="shared" ref="AM451:AM514" si="159">V451*(44/43.989828)</f>
        <v>309.24223776268457</v>
      </c>
      <c r="AN451" s="4">
        <f t="shared" si="143"/>
        <v>309</v>
      </c>
      <c r="AO451" s="4">
        <f t="shared" ref="AO451:AO514" si="160">AM451-AN451</f>
        <v>0.24223776268456731</v>
      </c>
    </row>
    <row r="452" spans="1:41" x14ac:dyDescent="0.25">
      <c r="A452">
        <v>17</v>
      </c>
      <c r="B452">
        <v>26</v>
      </c>
      <c r="C452">
        <v>0</v>
      </c>
      <c r="D452">
        <v>6</v>
      </c>
      <c r="E452">
        <v>0</v>
      </c>
      <c r="F452">
        <v>0</v>
      </c>
      <c r="H452">
        <v>325.16566119999999</v>
      </c>
      <c r="J452">
        <v>5242708</v>
      </c>
      <c r="K452">
        <v>4691505</v>
      </c>
      <c r="L452">
        <v>4753693</v>
      </c>
      <c r="O452">
        <v>7694658</v>
      </c>
      <c r="P452">
        <v>8452596</v>
      </c>
      <c r="Q452">
        <v>7125420</v>
      </c>
      <c r="S452">
        <f t="shared" si="144"/>
        <v>1.5294117647058822</v>
      </c>
      <c r="T452">
        <f t="shared" si="145"/>
        <v>0.35294117647058826</v>
      </c>
      <c r="V452" s="4">
        <f t="shared" si="146"/>
        <v>325.16566117989998</v>
      </c>
      <c r="W452">
        <f t="shared" si="147"/>
        <v>5</v>
      </c>
      <c r="X452">
        <f t="shared" si="148"/>
        <v>0.29411764705882354</v>
      </c>
      <c r="Y452">
        <f t="shared" si="149"/>
        <v>0.19230769230769232</v>
      </c>
      <c r="Z452">
        <f t="shared" si="150"/>
        <v>0.83333333333333337</v>
      </c>
      <c r="AA452" t="str">
        <f t="shared" si="151"/>
        <v>O</v>
      </c>
      <c r="AD452">
        <f t="shared" si="152"/>
        <v>0.14285714285714285</v>
      </c>
      <c r="AF452" t="str">
        <f t="shared" si="153"/>
        <v>----</v>
      </c>
      <c r="AG452" t="str">
        <f t="shared" si="154"/>
        <v>----</v>
      </c>
      <c r="AH452" t="str">
        <f t="shared" si="155"/>
        <v>----</v>
      </c>
      <c r="AI452" t="str">
        <f t="shared" si="156"/>
        <v>AlipatNoN</v>
      </c>
      <c r="AJ452" t="str">
        <f t="shared" si="157"/>
        <v>----</v>
      </c>
      <c r="AK452" t="str">
        <f t="shared" si="158"/>
        <v>----</v>
      </c>
      <c r="AM452" s="4">
        <f t="shared" si="159"/>
        <v>325.24085095116982</v>
      </c>
      <c r="AN452" s="4">
        <f t="shared" si="143"/>
        <v>325</v>
      </c>
      <c r="AO452" s="4">
        <f t="shared" si="160"/>
        <v>0.24085095116981847</v>
      </c>
    </row>
    <row r="453" spans="1:41" x14ac:dyDescent="0.25">
      <c r="A453">
        <v>17</v>
      </c>
      <c r="B453">
        <v>26</v>
      </c>
      <c r="C453">
        <v>0</v>
      </c>
      <c r="D453">
        <v>7</v>
      </c>
      <c r="E453">
        <v>0</v>
      </c>
      <c r="F453">
        <v>0</v>
      </c>
      <c r="H453">
        <v>341.1605758</v>
      </c>
      <c r="J453">
        <v>8151388</v>
      </c>
      <c r="K453">
        <v>9278846</v>
      </c>
      <c r="L453">
        <v>8474484</v>
      </c>
      <c r="O453">
        <v>13937815</v>
      </c>
      <c r="P453">
        <v>14887885</v>
      </c>
      <c r="Q453">
        <v>12635261</v>
      </c>
      <c r="S453">
        <f t="shared" si="144"/>
        <v>1.5294117647058822</v>
      </c>
      <c r="T453">
        <f t="shared" si="145"/>
        <v>0.41176470588235292</v>
      </c>
      <c r="V453" s="4">
        <f t="shared" si="146"/>
        <v>341.1605757799</v>
      </c>
      <c r="W453">
        <f t="shared" si="147"/>
        <v>5</v>
      </c>
      <c r="X453">
        <f t="shared" si="148"/>
        <v>0.29411764705882354</v>
      </c>
      <c r="Y453">
        <f t="shared" si="149"/>
        <v>0.19230769230769232</v>
      </c>
      <c r="Z453">
        <f t="shared" si="150"/>
        <v>0.7142857142857143</v>
      </c>
      <c r="AA453" t="str">
        <f t="shared" si="151"/>
        <v>O</v>
      </c>
      <c r="AD453">
        <f t="shared" si="152"/>
        <v>0.1111111111111111</v>
      </c>
      <c r="AF453" t="str">
        <f t="shared" si="153"/>
        <v>----</v>
      </c>
      <c r="AG453" t="str">
        <f t="shared" si="154"/>
        <v>----</v>
      </c>
      <c r="AH453" t="str">
        <f t="shared" si="155"/>
        <v>----</v>
      </c>
      <c r="AI453" t="str">
        <f t="shared" si="156"/>
        <v>AlipatNoN</v>
      </c>
      <c r="AJ453" t="str">
        <f t="shared" si="157"/>
        <v>----</v>
      </c>
      <c r="AK453" t="str">
        <f t="shared" si="158"/>
        <v>----</v>
      </c>
      <c r="AM453" s="4">
        <f t="shared" si="159"/>
        <v>341.23946413965513</v>
      </c>
      <c r="AN453" s="4">
        <f t="shared" si="143"/>
        <v>341</v>
      </c>
      <c r="AO453" s="4">
        <f t="shared" si="160"/>
        <v>0.23946413965512647</v>
      </c>
    </row>
    <row r="454" spans="1:41" x14ac:dyDescent="0.25">
      <c r="A454">
        <v>17</v>
      </c>
      <c r="B454">
        <v>26</v>
      </c>
      <c r="C454">
        <v>0</v>
      </c>
      <c r="D454">
        <v>7</v>
      </c>
      <c r="E454">
        <v>1</v>
      </c>
      <c r="F454">
        <v>0</v>
      </c>
      <c r="H454">
        <v>373.13264650000002</v>
      </c>
      <c r="J454">
        <v>1969179</v>
      </c>
      <c r="K454">
        <v>2584864</v>
      </c>
      <c r="L454">
        <v>1911774</v>
      </c>
      <c r="O454" t="s">
        <v>14</v>
      </c>
      <c r="P454" t="s">
        <v>14</v>
      </c>
      <c r="Q454" t="s">
        <v>14</v>
      </c>
      <c r="S454">
        <f t="shared" si="144"/>
        <v>1.5294117647058822</v>
      </c>
      <c r="T454">
        <f t="shared" si="145"/>
        <v>0.41176470588235292</v>
      </c>
      <c r="V454" s="4">
        <f t="shared" si="146"/>
        <v>373.13264647990002</v>
      </c>
      <c r="W454">
        <f t="shared" si="147"/>
        <v>5</v>
      </c>
      <c r="X454">
        <f t="shared" si="148"/>
        <v>0.29411764705882354</v>
      </c>
      <c r="Y454">
        <f t="shared" si="149"/>
        <v>0.19230769230769232</v>
      </c>
      <c r="Z454">
        <f t="shared" si="150"/>
        <v>0.7142857142857143</v>
      </c>
      <c r="AA454" t="str">
        <f t="shared" si="151"/>
        <v>O</v>
      </c>
      <c r="AD454">
        <f t="shared" si="152"/>
        <v>0.04</v>
      </c>
      <c r="AF454" t="str">
        <f t="shared" si="153"/>
        <v>----</v>
      </c>
      <c r="AG454" t="str">
        <f t="shared" si="154"/>
        <v>----</v>
      </c>
      <c r="AH454" t="str">
        <f t="shared" si="155"/>
        <v>----</v>
      </c>
      <c r="AI454" t="str">
        <f t="shared" si="156"/>
        <v>AlipatNoN</v>
      </c>
      <c r="AJ454" t="str">
        <f t="shared" si="157"/>
        <v>----</v>
      </c>
      <c r="AK454" t="str">
        <f t="shared" si="158"/>
        <v>----</v>
      </c>
      <c r="AM454" s="4">
        <f t="shared" si="159"/>
        <v>373.21892791023413</v>
      </c>
      <c r="AN454" s="4">
        <f t="shared" si="143"/>
        <v>373</v>
      </c>
      <c r="AO454" s="4">
        <f t="shared" si="160"/>
        <v>0.21892791023412883</v>
      </c>
    </row>
    <row r="455" spans="1:41" x14ac:dyDescent="0.25">
      <c r="A455">
        <v>17</v>
      </c>
      <c r="B455">
        <v>26</v>
      </c>
      <c r="C455">
        <v>0</v>
      </c>
      <c r="D455">
        <v>8</v>
      </c>
      <c r="E455">
        <v>0</v>
      </c>
      <c r="F455">
        <v>0</v>
      </c>
      <c r="H455">
        <v>357.15549040000002</v>
      </c>
      <c r="J455">
        <v>9469342</v>
      </c>
      <c r="K455">
        <v>9901509</v>
      </c>
      <c r="L455">
        <v>9064734</v>
      </c>
      <c r="O455">
        <v>13117146</v>
      </c>
      <c r="P455">
        <v>11830515</v>
      </c>
      <c r="Q455">
        <v>11783705</v>
      </c>
      <c r="S455">
        <f t="shared" si="144"/>
        <v>1.5294117647058822</v>
      </c>
      <c r="T455">
        <f t="shared" si="145"/>
        <v>0.47058823529411764</v>
      </c>
      <c r="V455" s="4">
        <f t="shared" si="146"/>
        <v>357.15549037990002</v>
      </c>
      <c r="W455">
        <f t="shared" si="147"/>
        <v>5</v>
      </c>
      <c r="X455">
        <f t="shared" si="148"/>
        <v>0.29411764705882354</v>
      </c>
      <c r="Y455">
        <f t="shared" si="149"/>
        <v>0.19230769230769232</v>
      </c>
      <c r="Z455">
        <f t="shared" si="150"/>
        <v>0.625</v>
      </c>
      <c r="AA455" t="str">
        <f t="shared" si="151"/>
        <v>O</v>
      </c>
      <c r="AD455">
        <f t="shared" si="152"/>
        <v>7.6923076923076927E-2</v>
      </c>
      <c r="AF455" t="str">
        <f t="shared" si="153"/>
        <v>----</v>
      </c>
      <c r="AG455" t="str">
        <f t="shared" si="154"/>
        <v>----</v>
      </c>
      <c r="AH455" t="str">
        <f t="shared" si="155"/>
        <v>----</v>
      </c>
      <c r="AI455" t="str">
        <f t="shared" si="156"/>
        <v>AlipatNoN</v>
      </c>
      <c r="AJ455" t="str">
        <f t="shared" si="157"/>
        <v>----</v>
      </c>
      <c r="AK455" t="str">
        <f t="shared" si="158"/>
        <v>----</v>
      </c>
      <c r="AM455" s="4">
        <f t="shared" si="159"/>
        <v>357.23807732814049</v>
      </c>
      <c r="AN455" s="4">
        <f t="shared" si="143"/>
        <v>357</v>
      </c>
      <c r="AO455" s="4">
        <f t="shared" si="160"/>
        <v>0.23807732814049132</v>
      </c>
    </row>
    <row r="456" spans="1:41" x14ac:dyDescent="0.25">
      <c r="A456">
        <v>17</v>
      </c>
      <c r="B456">
        <v>26</v>
      </c>
      <c r="C456">
        <v>0</v>
      </c>
      <c r="D456">
        <v>9</v>
      </c>
      <c r="E456">
        <v>0</v>
      </c>
      <c r="F456">
        <v>0</v>
      </c>
      <c r="H456">
        <v>373.15040499999998</v>
      </c>
      <c r="J456">
        <v>7548193</v>
      </c>
      <c r="K456">
        <v>7388964</v>
      </c>
      <c r="L456">
        <v>7326691</v>
      </c>
      <c r="O456">
        <v>7612875</v>
      </c>
      <c r="P456">
        <v>7339873</v>
      </c>
      <c r="Q456">
        <v>7567410</v>
      </c>
      <c r="S456">
        <f t="shared" si="144"/>
        <v>1.5294117647058822</v>
      </c>
      <c r="T456">
        <f t="shared" si="145"/>
        <v>0.52941176470588236</v>
      </c>
      <c r="V456" s="4">
        <f t="shared" si="146"/>
        <v>373.15040497989997</v>
      </c>
      <c r="W456">
        <f t="shared" si="147"/>
        <v>5</v>
      </c>
      <c r="X456">
        <f t="shared" si="148"/>
        <v>0.29411764705882354</v>
      </c>
      <c r="Y456">
        <f t="shared" si="149"/>
        <v>0.19230769230769232</v>
      </c>
      <c r="Z456">
        <f t="shared" si="150"/>
        <v>0.55555555555555558</v>
      </c>
      <c r="AA456" t="str">
        <f t="shared" si="151"/>
        <v>O</v>
      </c>
      <c r="AD456">
        <f t="shared" si="152"/>
        <v>0.04</v>
      </c>
      <c r="AF456" t="str">
        <f t="shared" si="153"/>
        <v>----</v>
      </c>
      <c r="AG456" t="str">
        <f t="shared" si="154"/>
        <v>----</v>
      </c>
      <c r="AH456" t="str">
        <f t="shared" si="155"/>
        <v>----</v>
      </c>
      <c r="AI456" t="str">
        <f t="shared" si="156"/>
        <v>AlipatNoN</v>
      </c>
      <c r="AJ456" t="str">
        <f t="shared" si="157"/>
        <v>----</v>
      </c>
      <c r="AK456" t="str">
        <f t="shared" si="158"/>
        <v>----</v>
      </c>
      <c r="AM456" s="4">
        <f t="shared" si="159"/>
        <v>373.23669051662574</v>
      </c>
      <c r="AN456" s="4">
        <f t="shared" si="143"/>
        <v>373</v>
      </c>
      <c r="AO456" s="4">
        <f t="shared" si="160"/>
        <v>0.23669051662574248</v>
      </c>
    </row>
    <row r="457" spans="1:41" x14ac:dyDescent="0.25">
      <c r="A457">
        <v>17</v>
      </c>
      <c r="B457">
        <v>26</v>
      </c>
      <c r="C457">
        <v>0</v>
      </c>
      <c r="D457">
        <v>10</v>
      </c>
      <c r="E457">
        <v>0</v>
      </c>
      <c r="F457">
        <v>0</v>
      </c>
      <c r="H457">
        <v>389.14531959999999</v>
      </c>
      <c r="J457">
        <v>3654169</v>
      </c>
      <c r="K457">
        <v>3305047</v>
      </c>
      <c r="L457">
        <v>3193340</v>
      </c>
      <c r="O457">
        <v>3298784</v>
      </c>
      <c r="P457">
        <v>2643341</v>
      </c>
      <c r="Q457">
        <v>3162903</v>
      </c>
      <c r="S457">
        <f t="shared" si="144"/>
        <v>1.5294117647058822</v>
      </c>
      <c r="T457">
        <f t="shared" si="145"/>
        <v>0.58823529411764708</v>
      </c>
      <c r="V457" s="4">
        <f t="shared" si="146"/>
        <v>389.14531957989999</v>
      </c>
      <c r="W457">
        <f t="shared" si="147"/>
        <v>5</v>
      </c>
      <c r="X457">
        <f t="shared" si="148"/>
        <v>0.29411764705882354</v>
      </c>
      <c r="Y457">
        <f t="shared" si="149"/>
        <v>0.19230769230769232</v>
      </c>
      <c r="Z457">
        <f t="shared" si="150"/>
        <v>0.5</v>
      </c>
      <c r="AA457" t="str">
        <f t="shared" si="151"/>
        <v>O</v>
      </c>
      <c r="AD457">
        <f t="shared" si="152"/>
        <v>0</v>
      </c>
      <c r="AF457" t="str">
        <f t="shared" si="153"/>
        <v>----</v>
      </c>
      <c r="AG457" t="str">
        <f t="shared" si="154"/>
        <v>----</v>
      </c>
      <c r="AH457" t="str">
        <f t="shared" si="155"/>
        <v>----</v>
      </c>
      <c r="AI457" t="str">
        <f t="shared" si="156"/>
        <v>AlipatNoN</v>
      </c>
      <c r="AJ457" t="str">
        <f t="shared" si="157"/>
        <v>----</v>
      </c>
      <c r="AK457" t="str">
        <f t="shared" si="158"/>
        <v>----</v>
      </c>
      <c r="AM457" s="4">
        <f t="shared" si="159"/>
        <v>389.23530370511105</v>
      </c>
      <c r="AN457" s="4">
        <f t="shared" si="143"/>
        <v>389</v>
      </c>
      <c r="AO457" s="4">
        <f t="shared" si="160"/>
        <v>0.23530370511105048</v>
      </c>
    </row>
    <row r="458" spans="1:41" x14ac:dyDescent="0.25">
      <c r="A458">
        <v>17</v>
      </c>
      <c r="B458">
        <v>26</v>
      </c>
      <c r="C458">
        <v>0</v>
      </c>
      <c r="D458">
        <v>11</v>
      </c>
      <c r="E458">
        <v>0</v>
      </c>
      <c r="F458">
        <v>0</v>
      </c>
      <c r="H458">
        <v>405.14023420000001</v>
      </c>
      <c r="J458">
        <v>2003117</v>
      </c>
      <c r="K458">
        <v>1884691</v>
      </c>
      <c r="L458">
        <v>1729436</v>
      </c>
      <c r="O458" t="s">
        <v>14</v>
      </c>
      <c r="P458" t="s">
        <v>14</v>
      </c>
      <c r="Q458" t="s">
        <v>14</v>
      </c>
      <c r="S458">
        <f t="shared" si="144"/>
        <v>1.5294117647058822</v>
      </c>
      <c r="T458">
        <f t="shared" si="145"/>
        <v>0.6470588235294118</v>
      </c>
      <c r="V458" s="4">
        <f t="shared" si="146"/>
        <v>405.14023417990001</v>
      </c>
      <c r="W458">
        <f t="shared" si="147"/>
        <v>5</v>
      </c>
      <c r="X458">
        <f t="shared" si="148"/>
        <v>0.29411764705882354</v>
      </c>
      <c r="Y458">
        <f t="shared" si="149"/>
        <v>0.19230769230769232</v>
      </c>
      <c r="Z458">
        <f t="shared" si="150"/>
        <v>0.45454545454545453</v>
      </c>
      <c r="AA458" t="str">
        <f t="shared" si="151"/>
        <v>O</v>
      </c>
      <c r="AD458">
        <f t="shared" si="152"/>
        <v>-4.3478260869565216E-2</v>
      </c>
      <c r="AF458" t="str">
        <f t="shared" si="153"/>
        <v>----</v>
      </c>
      <c r="AG458" t="str">
        <f t="shared" si="154"/>
        <v>----</v>
      </c>
      <c r="AH458" t="str">
        <f t="shared" si="155"/>
        <v>----</v>
      </c>
      <c r="AI458" t="str">
        <f t="shared" si="156"/>
        <v>----</v>
      </c>
      <c r="AJ458" t="str">
        <f t="shared" si="157"/>
        <v>SatFACarb</v>
      </c>
      <c r="AK458" t="str">
        <f t="shared" si="158"/>
        <v>----</v>
      </c>
      <c r="AM458" s="4">
        <f t="shared" si="159"/>
        <v>405.23391689359636</v>
      </c>
      <c r="AN458" s="4">
        <f t="shared" si="143"/>
        <v>405</v>
      </c>
      <c r="AO458" s="4">
        <f t="shared" si="160"/>
        <v>0.23391689359635848</v>
      </c>
    </row>
    <row r="459" spans="1:41" x14ac:dyDescent="0.25">
      <c r="A459">
        <v>17</v>
      </c>
      <c r="B459">
        <v>26</v>
      </c>
      <c r="C459">
        <v>0</v>
      </c>
      <c r="D459">
        <v>12</v>
      </c>
      <c r="E459">
        <v>0</v>
      </c>
      <c r="F459">
        <v>0</v>
      </c>
      <c r="H459">
        <v>421.13514880000002</v>
      </c>
      <c r="J459">
        <v>2059951</v>
      </c>
      <c r="K459">
        <v>1887379</v>
      </c>
      <c r="L459">
        <v>1829053</v>
      </c>
      <c r="O459" t="s">
        <v>14</v>
      </c>
      <c r="P459" t="s">
        <v>14</v>
      </c>
      <c r="Q459" t="s">
        <v>14</v>
      </c>
      <c r="S459">
        <f t="shared" si="144"/>
        <v>1.5294117647058822</v>
      </c>
      <c r="T459">
        <f t="shared" si="145"/>
        <v>0.70588235294117652</v>
      </c>
      <c r="V459" s="4">
        <f t="shared" si="146"/>
        <v>421.13514877990002</v>
      </c>
      <c r="W459">
        <f t="shared" si="147"/>
        <v>5</v>
      </c>
      <c r="X459">
        <f t="shared" si="148"/>
        <v>0.29411764705882354</v>
      </c>
      <c r="Y459">
        <f t="shared" si="149"/>
        <v>0.19230769230769232</v>
      </c>
      <c r="Z459">
        <f t="shared" si="150"/>
        <v>0.41666666666666669</v>
      </c>
      <c r="AA459" t="str">
        <f t="shared" si="151"/>
        <v>O</v>
      </c>
      <c r="AD459">
        <f t="shared" si="152"/>
        <v>-9.0909090909090912E-2</v>
      </c>
      <c r="AF459" t="str">
        <f t="shared" si="153"/>
        <v>----</v>
      </c>
      <c r="AG459" t="str">
        <f t="shared" si="154"/>
        <v>----</v>
      </c>
      <c r="AH459" t="str">
        <f t="shared" si="155"/>
        <v>----</v>
      </c>
      <c r="AI459" t="str">
        <f t="shared" si="156"/>
        <v>----</v>
      </c>
      <c r="AJ459" t="str">
        <f t="shared" si="157"/>
        <v>SatFACarb</v>
      </c>
      <c r="AK459" t="str">
        <f t="shared" si="158"/>
        <v>----</v>
      </c>
      <c r="AM459" s="4">
        <f t="shared" si="159"/>
        <v>421.23253008208167</v>
      </c>
      <c r="AN459" s="4">
        <f t="shared" si="143"/>
        <v>421</v>
      </c>
      <c r="AO459" s="4">
        <f t="shared" si="160"/>
        <v>0.23253008208166648</v>
      </c>
    </row>
    <row r="460" spans="1:41" x14ac:dyDescent="0.25">
      <c r="A460">
        <v>17</v>
      </c>
      <c r="B460">
        <v>26</v>
      </c>
      <c r="C460">
        <v>0</v>
      </c>
      <c r="D460">
        <v>13</v>
      </c>
      <c r="E460">
        <v>0</v>
      </c>
      <c r="F460">
        <v>0</v>
      </c>
      <c r="H460">
        <v>437.13006339999998</v>
      </c>
      <c r="J460">
        <v>2318682</v>
      </c>
      <c r="K460">
        <v>2225748</v>
      </c>
      <c r="L460">
        <v>1715273</v>
      </c>
      <c r="O460" t="s">
        <v>14</v>
      </c>
      <c r="P460" t="s">
        <v>14</v>
      </c>
      <c r="Q460" t="s">
        <v>14</v>
      </c>
      <c r="S460">
        <f t="shared" si="144"/>
        <v>1.5294117647058822</v>
      </c>
      <c r="T460">
        <f t="shared" si="145"/>
        <v>0.76470588235294112</v>
      </c>
      <c r="V460" s="4">
        <f t="shared" si="146"/>
        <v>437.13006337990004</v>
      </c>
      <c r="W460">
        <f t="shared" si="147"/>
        <v>5</v>
      </c>
      <c r="X460">
        <f t="shared" si="148"/>
        <v>0.29411764705882354</v>
      </c>
      <c r="Y460">
        <f t="shared" si="149"/>
        <v>0.19230769230769232</v>
      </c>
      <c r="Z460">
        <f t="shared" si="150"/>
        <v>0.38461538461538464</v>
      </c>
      <c r="AA460" t="str">
        <f t="shared" si="151"/>
        <v>O</v>
      </c>
      <c r="AD460">
        <f t="shared" si="152"/>
        <v>-0.14285714285714285</v>
      </c>
      <c r="AF460" t="str">
        <f t="shared" si="153"/>
        <v>----</v>
      </c>
      <c r="AG460" t="str">
        <f t="shared" si="154"/>
        <v>----</v>
      </c>
      <c r="AH460" t="str">
        <f t="shared" si="155"/>
        <v>----</v>
      </c>
      <c r="AI460" t="str">
        <f t="shared" si="156"/>
        <v>----</v>
      </c>
      <c r="AJ460" t="str">
        <f t="shared" si="157"/>
        <v>SatFACarb</v>
      </c>
      <c r="AK460" t="str">
        <f t="shared" si="158"/>
        <v>----</v>
      </c>
      <c r="AM460" s="4">
        <f t="shared" si="159"/>
        <v>437.23114327056697</v>
      </c>
      <c r="AN460" s="4">
        <f t="shared" si="143"/>
        <v>437</v>
      </c>
      <c r="AO460" s="4">
        <f t="shared" si="160"/>
        <v>0.23114327056697448</v>
      </c>
    </row>
    <row r="461" spans="1:41" x14ac:dyDescent="0.25">
      <c r="A461">
        <v>17</v>
      </c>
      <c r="B461">
        <v>26</v>
      </c>
      <c r="C461">
        <v>0</v>
      </c>
      <c r="D461">
        <v>14</v>
      </c>
      <c r="E461">
        <v>0</v>
      </c>
      <c r="F461">
        <v>0</v>
      </c>
      <c r="H461">
        <v>453.124978</v>
      </c>
      <c r="J461">
        <v>5246261</v>
      </c>
      <c r="K461">
        <v>4987023</v>
      </c>
      <c r="L461">
        <v>4363269</v>
      </c>
      <c r="O461">
        <v>4802702</v>
      </c>
      <c r="P461">
        <v>4765336</v>
      </c>
      <c r="Q461">
        <v>3782227</v>
      </c>
      <c r="S461">
        <f t="shared" si="144"/>
        <v>1.5294117647058822</v>
      </c>
      <c r="T461">
        <f t="shared" si="145"/>
        <v>0.82352941176470584</v>
      </c>
      <c r="V461" s="4">
        <f t="shared" si="146"/>
        <v>453.1249779799</v>
      </c>
      <c r="W461">
        <f t="shared" si="147"/>
        <v>5</v>
      </c>
      <c r="X461">
        <f t="shared" si="148"/>
        <v>0.29411764705882354</v>
      </c>
      <c r="Y461">
        <f t="shared" si="149"/>
        <v>0.19230769230769232</v>
      </c>
      <c r="Z461">
        <f t="shared" si="150"/>
        <v>0.35714285714285715</v>
      </c>
      <c r="AA461" t="str">
        <f t="shared" si="151"/>
        <v>O</v>
      </c>
      <c r="AD461">
        <f t="shared" si="152"/>
        <v>-0.2</v>
      </c>
      <c r="AF461" t="str">
        <f t="shared" si="153"/>
        <v>----</v>
      </c>
      <c r="AG461" t="str">
        <f t="shared" si="154"/>
        <v>----</v>
      </c>
      <c r="AH461" t="str">
        <f t="shared" si="155"/>
        <v>----</v>
      </c>
      <c r="AI461" t="str">
        <f t="shared" si="156"/>
        <v>----</v>
      </c>
      <c r="AJ461" t="str">
        <f t="shared" si="157"/>
        <v>SatFACarb</v>
      </c>
      <c r="AK461" t="str">
        <f t="shared" si="158"/>
        <v>----</v>
      </c>
      <c r="AM461" s="4">
        <f t="shared" si="159"/>
        <v>453.22975645905223</v>
      </c>
      <c r="AN461" s="4">
        <f t="shared" si="143"/>
        <v>453</v>
      </c>
      <c r="AO461" s="4">
        <f t="shared" si="160"/>
        <v>0.22975645905222564</v>
      </c>
    </row>
    <row r="462" spans="1:41" x14ac:dyDescent="0.25">
      <c r="A462">
        <v>17</v>
      </c>
      <c r="B462">
        <v>26</v>
      </c>
      <c r="C462">
        <v>0</v>
      </c>
      <c r="D462">
        <v>15</v>
      </c>
      <c r="E462">
        <v>0</v>
      </c>
      <c r="F462">
        <v>0</v>
      </c>
      <c r="H462">
        <v>469.11989260000001</v>
      </c>
      <c r="J462">
        <v>2792074</v>
      </c>
      <c r="K462">
        <v>2777178</v>
      </c>
      <c r="L462">
        <v>2805652</v>
      </c>
      <c r="O462">
        <v>1566339</v>
      </c>
      <c r="P462">
        <v>1758499</v>
      </c>
      <c r="Q462">
        <v>1755384</v>
      </c>
      <c r="S462">
        <f t="shared" si="144"/>
        <v>1.5294117647058822</v>
      </c>
      <c r="T462">
        <f t="shared" si="145"/>
        <v>0.88235294117647056</v>
      </c>
      <c r="V462" s="4">
        <f t="shared" si="146"/>
        <v>469.11989257990001</v>
      </c>
      <c r="W462">
        <f t="shared" si="147"/>
        <v>5</v>
      </c>
      <c r="X462">
        <f t="shared" si="148"/>
        <v>0.29411764705882354</v>
      </c>
      <c r="Y462">
        <f t="shared" si="149"/>
        <v>0.19230769230769232</v>
      </c>
      <c r="Z462">
        <f t="shared" si="150"/>
        <v>0.33333333333333331</v>
      </c>
      <c r="AA462" t="str">
        <f t="shared" si="151"/>
        <v>O</v>
      </c>
      <c r="AD462">
        <f t="shared" si="152"/>
        <v>-0.26315789473684209</v>
      </c>
      <c r="AF462" t="str">
        <f t="shared" si="153"/>
        <v>----</v>
      </c>
      <c r="AG462" t="str">
        <f t="shared" si="154"/>
        <v>----</v>
      </c>
      <c r="AH462" t="str">
        <f t="shared" si="155"/>
        <v>----</v>
      </c>
      <c r="AI462" t="str">
        <f t="shared" si="156"/>
        <v>----</v>
      </c>
      <c r="AJ462" t="str">
        <f t="shared" si="157"/>
        <v>SatFACarb</v>
      </c>
      <c r="AK462" t="str">
        <f t="shared" si="158"/>
        <v>----</v>
      </c>
      <c r="AM462" s="4">
        <f t="shared" si="159"/>
        <v>469.22836964753753</v>
      </c>
      <c r="AN462" s="4">
        <f t="shared" si="143"/>
        <v>469</v>
      </c>
      <c r="AO462" s="4">
        <f t="shared" si="160"/>
        <v>0.22836964753753364</v>
      </c>
    </row>
    <row r="463" spans="1:41" x14ac:dyDescent="0.25">
      <c r="A463">
        <v>17</v>
      </c>
      <c r="B463">
        <v>26</v>
      </c>
      <c r="C463">
        <v>4</v>
      </c>
      <c r="D463">
        <v>7</v>
      </c>
      <c r="E463">
        <v>0</v>
      </c>
      <c r="F463">
        <v>0</v>
      </c>
      <c r="H463">
        <v>397.1728718</v>
      </c>
      <c r="J463">
        <v>2431443</v>
      </c>
      <c r="K463">
        <v>2191901</v>
      </c>
      <c r="L463">
        <v>2151900</v>
      </c>
      <c r="O463">
        <v>3210687</v>
      </c>
      <c r="P463">
        <v>3435953</v>
      </c>
      <c r="Q463">
        <v>2789425</v>
      </c>
      <c r="S463">
        <f t="shared" si="144"/>
        <v>1.5294117647058822</v>
      </c>
      <c r="T463">
        <f t="shared" si="145"/>
        <v>0.41176470588235292</v>
      </c>
      <c r="V463" s="4">
        <f t="shared" si="146"/>
        <v>397.17287177989999</v>
      </c>
      <c r="W463">
        <f t="shared" si="147"/>
        <v>7</v>
      </c>
      <c r="X463">
        <f t="shared" si="148"/>
        <v>0.41176470588235292</v>
      </c>
      <c r="Y463">
        <f t="shared" si="149"/>
        <v>0.26923076923076922</v>
      </c>
      <c r="Z463">
        <f t="shared" si="150"/>
        <v>1</v>
      </c>
      <c r="AA463" t="str">
        <f t="shared" si="151"/>
        <v>CRAM</v>
      </c>
      <c r="AD463">
        <f t="shared" si="152"/>
        <v>0.15789473684210525</v>
      </c>
      <c r="AF463" t="str">
        <f t="shared" si="153"/>
        <v>----</v>
      </c>
      <c r="AG463" t="str">
        <f t="shared" si="154"/>
        <v>----</v>
      </c>
      <c r="AH463" t="str">
        <f t="shared" si="155"/>
        <v>----</v>
      </c>
      <c r="AI463" t="str">
        <f t="shared" si="156"/>
        <v>----</v>
      </c>
      <c r="AJ463" t="str">
        <f t="shared" si="157"/>
        <v>----</v>
      </c>
      <c r="AK463" t="str">
        <f t="shared" si="158"/>
        <v>Alipat+N</v>
      </c>
      <c r="AM463" s="4">
        <f t="shared" si="159"/>
        <v>397.26471215835619</v>
      </c>
      <c r="AN463" s="4">
        <f t="shared" si="143"/>
        <v>397</v>
      </c>
      <c r="AO463" s="4">
        <f t="shared" si="160"/>
        <v>0.26471215835618978</v>
      </c>
    </row>
    <row r="464" spans="1:41" x14ac:dyDescent="0.25">
      <c r="A464">
        <v>17</v>
      </c>
      <c r="B464">
        <v>26</v>
      </c>
      <c r="C464">
        <v>4</v>
      </c>
      <c r="D464">
        <v>8</v>
      </c>
      <c r="E464">
        <v>0</v>
      </c>
      <c r="F464">
        <v>0</v>
      </c>
      <c r="H464">
        <v>413.16778640000001</v>
      </c>
      <c r="J464">
        <v>3042929</v>
      </c>
      <c r="K464">
        <v>2586655</v>
      </c>
      <c r="L464">
        <v>2543388</v>
      </c>
      <c r="O464">
        <v>3030819</v>
      </c>
      <c r="P464">
        <v>3620875</v>
      </c>
      <c r="Q464">
        <v>2634143</v>
      </c>
      <c r="S464">
        <f t="shared" si="144"/>
        <v>1.5294117647058822</v>
      </c>
      <c r="T464">
        <f t="shared" si="145"/>
        <v>0.47058823529411764</v>
      </c>
      <c r="V464" s="4">
        <f t="shared" si="146"/>
        <v>413.16778637990001</v>
      </c>
      <c r="W464">
        <f t="shared" si="147"/>
        <v>7</v>
      </c>
      <c r="X464">
        <f t="shared" si="148"/>
        <v>0.41176470588235292</v>
      </c>
      <c r="Y464">
        <f t="shared" si="149"/>
        <v>0.26923076923076922</v>
      </c>
      <c r="Z464">
        <f t="shared" si="150"/>
        <v>0.875</v>
      </c>
      <c r="AA464" t="str">
        <f t="shared" si="151"/>
        <v>CRAM</v>
      </c>
      <c r="AD464">
        <f t="shared" si="152"/>
        <v>0.1111111111111111</v>
      </c>
      <c r="AF464" t="str">
        <f t="shared" si="153"/>
        <v>----</v>
      </c>
      <c r="AG464" t="str">
        <f t="shared" si="154"/>
        <v>----</v>
      </c>
      <c r="AH464" t="str">
        <f t="shared" si="155"/>
        <v>----</v>
      </c>
      <c r="AI464" t="str">
        <f t="shared" si="156"/>
        <v>----</v>
      </c>
      <c r="AJ464" t="str">
        <f t="shared" si="157"/>
        <v>----</v>
      </c>
      <c r="AK464" t="str">
        <f t="shared" si="158"/>
        <v>Alipat+N</v>
      </c>
      <c r="AM464" s="4">
        <f t="shared" si="159"/>
        <v>413.2633253468415</v>
      </c>
      <c r="AN464" s="4">
        <f t="shared" si="143"/>
        <v>413</v>
      </c>
      <c r="AO464" s="4">
        <f t="shared" si="160"/>
        <v>0.26332534684149778</v>
      </c>
    </row>
    <row r="465" spans="1:41" x14ac:dyDescent="0.25">
      <c r="A465">
        <v>17</v>
      </c>
      <c r="B465">
        <v>27</v>
      </c>
      <c r="C465">
        <v>2</v>
      </c>
      <c r="D465">
        <v>11</v>
      </c>
      <c r="E465">
        <v>0</v>
      </c>
      <c r="F465">
        <v>1</v>
      </c>
      <c r="H465">
        <v>465.1279687</v>
      </c>
      <c r="J465">
        <v>3837232</v>
      </c>
      <c r="K465">
        <v>4028069</v>
      </c>
      <c r="L465">
        <v>3435618</v>
      </c>
      <c r="O465">
        <v>3809955</v>
      </c>
      <c r="P465">
        <v>4369710</v>
      </c>
      <c r="Q465">
        <v>3736589</v>
      </c>
      <c r="S465">
        <f t="shared" si="144"/>
        <v>1.588235294117647</v>
      </c>
      <c r="T465">
        <f t="shared" si="145"/>
        <v>0.6470588235294118</v>
      </c>
      <c r="V465" s="4">
        <f t="shared" si="146"/>
        <v>465.12796867990005</v>
      </c>
      <c r="W465">
        <f t="shared" si="147"/>
        <v>6</v>
      </c>
      <c r="X465">
        <f t="shared" si="148"/>
        <v>0.35294117647058826</v>
      </c>
      <c r="Y465">
        <f t="shared" si="149"/>
        <v>0.22222222222222221</v>
      </c>
      <c r="Z465">
        <f t="shared" si="150"/>
        <v>0.54545454545454541</v>
      </c>
      <c r="AA465" t="str">
        <f t="shared" si="151"/>
        <v>O</v>
      </c>
      <c r="AD465">
        <f t="shared" si="152"/>
        <v>-0.11764705882352941</v>
      </c>
      <c r="AF465" t="str">
        <f t="shared" si="153"/>
        <v>----</v>
      </c>
      <c r="AG465" t="str">
        <f t="shared" si="154"/>
        <v>----</v>
      </c>
      <c r="AH465" t="str">
        <f t="shared" si="155"/>
        <v>----</v>
      </c>
      <c r="AI465" t="str">
        <f t="shared" si="156"/>
        <v>----</v>
      </c>
      <c r="AJ465" t="str">
        <f t="shared" si="157"/>
        <v>SatFACarb</v>
      </c>
      <c r="AK465" t="str">
        <f t="shared" si="158"/>
        <v>----</v>
      </c>
      <c r="AM465" s="4">
        <f t="shared" si="159"/>
        <v>465.23552267391449</v>
      </c>
      <c r="AN465" s="4">
        <f t="shared" si="143"/>
        <v>465</v>
      </c>
      <c r="AO465" s="4">
        <f t="shared" si="160"/>
        <v>0.23552267391448822</v>
      </c>
    </row>
    <row r="466" spans="1:41" x14ac:dyDescent="0.25">
      <c r="A466">
        <v>17</v>
      </c>
      <c r="B466">
        <v>27</v>
      </c>
      <c r="C466">
        <v>3</v>
      </c>
      <c r="D466">
        <v>6</v>
      </c>
      <c r="E466">
        <v>0</v>
      </c>
      <c r="F466">
        <v>0</v>
      </c>
      <c r="H466">
        <v>368.18270819999998</v>
      </c>
      <c r="J466">
        <v>2737619</v>
      </c>
      <c r="K466">
        <v>2330067</v>
      </c>
      <c r="L466">
        <v>2263595</v>
      </c>
      <c r="O466">
        <v>3871245</v>
      </c>
      <c r="P466">
        <v>4445627</v>
      </c>
      <c r="Q466">
        <v>3727039</v>
      </c>
      <c r="S466">
        <f t="shared" si="144"/>
        <v>1.588235294117647</v>
      </c>
      <c r="T466">
        <f t="shared" si="145"/>
        <v>0.35294117647058826</v>
      </c>
      <c r="V466" s="4">
        <f t="shared" si="146"/>
        <v>368.18270817989998</v>
      </c>
      <c r="W466">
        <f t="shared" si="147"/>
        <v>6</v>
      </c>
      <c r="X466">
        <f t="shared" si="148"/>
        <v>0.35294117647058826</v>
      </c>
      <c r="Y466">
        <f t="shared" si="149"/>
        <v>0.22222222222222221</v>
      </c>
      <c r="Z466">
        <f t="shared" si="150"/>
        <v>1</v>
      </c>
      <c r="AA466" t="str">
        <f t="shared" si="151"/>
        <v>CRAM</v>
      </c>
      <c r="AD466">
        <f t="shared" si="152"/>
        <v>0.13636363636363635</v>
      </c>
      <c r="AF466" t="str">
        <f t="shared" si="153"/>
        <v>----</v>
      </c>
      <c r="AG466" t="str">
        <f t="shared" si="154"/>
        <v>----</v>
      </c>
      <c r="AH466" t="str">
        <f t="shared" si="155"/>
        <v>----</v>
      </c>
      <c r="AI466" t="str">
        <f t="shared" si="156"/>
        <v>----</v>
      </c>
      <c r="AJ466" t="str">
        <f t="shared" si="157"/>
        <v>----</v>
      </c>
      <c r="AK466" t="str">
        <f t="shared" si="158"/>
        <v>Alipat+N</v>
      </c>
      <c r="AM466" s="4">
        <f t="shared" si="159"/>
        <v>368.2678450098872</v>
      </c>
      <c r="AN466" s="4">
        <f t="shared" si="143"/>
        <v>368</v>
      </c>
      <c r="AO466" s="4">
        <f t="shared" si="160"/>
        <v>0.26784500988719628</v>
      </c>
    </row>
    <row r="467" spans="1:41" x14ac:dyDescent="0.25">
      <c r="A467">
        <v>17</v>
      </c>
      <c r="B467">
        <v>27</v>
      </c>
      <c r="C467">
        <v>3</v>
      </c>
      <c r="D467">
        <v>7</v>
      </c>
      <c r="E467">
        <v>0</v>
      </c>
      <c r="F467">
        <v>0</v>
      </c>
      <c r="H467">
        <v>384.17762279999999</v>
      </c>
      <c r="J467">
        <v>2887734</v>
      </c>
      <c r="K467">
        <v>2977805</v>
      </c>
      <c r="L467">
        <v>3355520</v>
      </c>
      <c r="O467">
        <v>4906343</v>
      </c>
      <c r="P467">
        <v>5361404</v>
      </c>
      <c r="Q467">
        <v>5302024</v>
      </c>
      <c r="S467">
        <f t="shared" si="144"/>
        <v>1.588235294117647</v>
      </c>
      <c r="T467">
        <f t="shared" si="145"/>
        <v>0.41176470588235292</v>
      </c>
      <c r="V467" s="4">
        <f t="shared" si="146"/>
        <v>384.17762277989999</v>
      </c>
      <c r="W467">
        <f t="shared" si="147"/>
        <v>6</v>
      </c>
      <c r="X467">
        <f t="shared" si="148"/>
        <v>0.35294117647058826</v>
      </c>
      <c r="Y467">
        <f t="shared" si="149"/>
        <v>0.22222222222222221</v>
      </c>
      <c r="Z467">
        <f t="shared" si="150"/>
        <v>0.8571428571428571</v>
      </c>
      <c r="AA467" t="str">
        <f t="shared" si="151"/>
        <v>CRAM</v>
      </c>
      <c r="AD467">
        <f t="shared" si="152"/>
        <v>9.5238095238095233E-2</v>
      </c>
      <c r="AF467" t="str">
        <f t="shared" si="153"/>
        <v>----</v>
      </c>
      <c r="AG467" t="str">
        <f t="shared" si="154"/>
        <v>----</v>
      </c>
      <c r="AH467" t="str">
        <f t="shared" si="155"/>
        <v>----</v>
      </c>
      <c r="AI467" t="str">
        <f t="shared" si="156"/>
        <v>----</v>
      </c>
      <c r="AJ467" t="str">
        <f t="shared" si="157"/>
        <v>----</v>
      </c>
      <c r="AK467" t="str">
        <f t="shared" si="158"/>
        <v>Alipat+N</v>
      </c>
      <c r="AM467" s="4">
        <f t="shared" si="159"/>
        <v>384.2664581983725</v>
      </c>
      <c r="AN467" s="4">
        <f t="shared" si="143"/>
        <v>384</v>
      </c>
      <c r="AO467" s="4">
        <f t="shared" si="160"/>
        <v>0.26645819837250428</v>
      </c>
    </row>
    <row r="468" spans="1:41" x14ac:dyDescent="0.25">
      <c r="A468">
        <v>17</v>
      </c>
      <c r="B468">
        <v>27</v>
      </c>
      <c r="C468">
        <v>3</v>
      </c>
      <c r="D468">
        <v>8</v>
      </c>
      <c r="E468">
        <v>0</v>
      </c>
      <c r="F468">
        <v>0</v>
      </c>
      <c r="H468">
        <v>400.17253740000001</v>
      </c>
      <c r="J468">
        <v>3602436</v>
      </c>
      <c r="K468">
        <v>3527125</v>
      </c>
      <c r="L468">
        <v>3306379</v>
      </c>
      <c r="O468">
        <v>4405615</v>
      </c>
      <c r="P468">
        <v>3677060</v>
      </c>
      <c r="Q468">
        <v>3941773</v>
      </c>
      <c r="S468">
        <f t="shared" si="144"/>
        <v>1.588235294117647</v>
      </c>
      <c r="T468">
        <f t="shared" si="145"/>
        <v>0.47058823529411764</v>
      </c>
      <c r="V468" s="4">
        <f t="shared" si="146"/>
        <v>400.17253737990001</v>
      </c>
      <c r="W468">
        <f t="shared" si="147"/>
        <v>6</v>
      </c>
      <c r="X468">
        <f t="shared" si="148"/>
        <v>0.35294117647058826</v>
      </c>
      <c r="Y468">
        <f t="shared" si="149"/>
        <v>0.22222222222222221</v>
      </c>
      <c r="Z468">
        <f t="shared" si="150"/>
        <v>0.75</v>
      </c>
      <c r="AA468" t="str">
        <f t="shared" si="151"/>
        <v>O</v>
      </c>
      <c r="AD468">
        <f t="shared" si="152"/>
        <v>0.05</v>
      </c>
      <c r="AF468" t="str">
        <f t="shared" si="153"/>
        <v>----</v>
      </c>
      <c r="AG468" t="str">
        <f t="shared" si="154"/>
        <v>----</v>
      </c>
      <c r="AH468" t="str">
        <f t="shared" si="155"/>
        <v>----</v>
      </c>
      <c r="AI468" t="str">
        <f t="shared" si="156"/>
        <v>----</v>
      </c>
      <c r="AJ468" t="str">
        <f t="shared" si="157"/>
        <v>----</v>
      </c>
      <c r="AK468" t="str">
        <f t="shared" si="158"/>
        <v>Alipat+N</v>
      </c>
      <c r="AM468" s="4">
        <f t="shared" si="159"/>
        <v>400.26507138685787</v>
      </c>
      <c r="AN468" s="4">
        <f t="shared" si="143"/>
        <v>400</v>
      </c>
      <c r="AO468" s="4">
        <f t="shared" si="160"/>
        <v>0.26507138685786913</v>
      </c>
    </row>
    <row r="469" spans="1:41" x14ac:dyDescent="0.25">
      <c r="A469">
        <v>17</v>
      </c>
      <c r="B469">
        <v>27</v>
      </c>
      <c r="C469">
        <v>3</v>
      </c>
      <c r="D469">
        <v>9</v>
      </c>
      <c r="E469">
        <v>0</v>
      </c>
      <c r="F469">
        <v>0</v>
      </c>
      <c r="H469">
        <v>416.16745200000003</v>
      </c>
      <c r="J469">
        <v>3194986</v>
      </c>
      <c r="K469">
        <v>3213941</v>
      </c>
      <c r="L469">
        <v>2943785</v>
      </c>
      <c r="O469">
        <v>2465088</v>
      </c>
      <c r="P469">
        <v>2201187</v>
      </c>
      <c r="Q469">
        <v>1893715</v>
      </c>
      <c r="S469">
        <f t="shared" si="144"/>
        <v>1.588235294117647</v>
      </c>
      <c r="T469">
        <f t="shared" si="145"/>
        <v>0.52941176470588236</v>
      </c>
      <c r="V469" s="4">
        <f t="shared" si="146"/>
        <v>416.16745197990002</v>
      </c>
      <c r="W469">
        <f t="shared" si="147"/>
        <v>6</v>
      </c>
      <c r="X469">
        <f t="shared" si="148"/>
        <v>0.35294117647058826</v>
      </c>
      <c r="Y469">
        <f t="shared" si="149"/>
        <v>0.22222222222222221</v>
      </c>
      <c r="Z469">
        <f t="shared" si="150"/>
        <v>0.66666666666666663</v>
      </c>
      <c r="AA469" t="str">
        <f t="shared" si="151"/>
        <v>O</v>
      </c>
      <c r="AD469">
        <f t="shared" si="152"/>
        <v>0</v>
      </c>
      <c r="AF469" t="str">
        <f t="shared" si="153"/>
        <v>----</v>
      </c>
      <c r="AG469" t="str">
        <f t="shared" si="154"/>
        <v>----</v>
      </c>
      <c r="AH469" t="str">
        <f t="shared" si="155"/>
        <v>----</v>
      </c>
      <c r="AI469" t="str">
        <f t="shared" si="156"/>
        <v>----</v>
      </c>
      <c r="AJ469" t="str">
        <f t="shared" si="157"/>
        <v>----</v>
      </c>
      <c r="AK469" t="str">
        <f t="shared" si="158"/>
        <v>Alipat+N</v>
      </c>
      <c r="AM469" s="4">
        <f t="shared" si="159"/>
        <v>416.26368457534318</v>
      </c>
      <c r="AN469" s="4">
        <f t="shared" si="143"/>
        <v>416</v>
      </c>
      <c r="AO469" s="4">
        <f t="shared" si="160"/>
        <v>0.26368457534317713</v>
      </c>
    </row>
    <row r="470" spans="1:41" x14ac:dyDescent="0.25">
      <c r="A470">
        <v>17</v>
      </c>
      <c r="B470">
        <v>27</v>
      </c>
      <c r="C470">
        <v>5</v>
      </c>
      <c r="D470">
        <v>7</v>
      </c>
      <c r="E470">
        <v>0</v>
      </c>
      <c r="F470">
        <v>0</v>
      </c>
      <c r="H470">
        <v>412.18377079999999</v>
      </c>
      <c r="J470" t="s">
        <v>14</v>
      </c>
      <c r="K470" t="s">
        <v>14</v>
      </c>
      <c r="L470" t="s">
        <v>14</v>
      </c>
      <c r="O470">
        <v>1637644</v>
      </c>
      <c r="P470">
        <v>2297313</v>
      </c>
      <c r="Q470">
        <v>1733034</v>
      </c>
      <c r="S470">
        <f t="shared" si="144"/>
        <v>1.588235294117647</v>
      </c>
      <c r="T470">
        <f t="shared" si="145"/>
        <v>0.41176470588235292</v>
      </c>
      <c r="V470" s="4">
        <f t="shared" si="146"/>
        <v>412.18377077989999</v>
      </c>
      <c r="W470">
        <f t="shared" si="147"/>
        <v>7</v>
      </c>
      <c r="X470">
        <f t="shared" si="148"/>
        <v>0.41176470588235292</v>
      </c>
      <c r="Y470">
        <f t="shared" si="149"/>
        <v>0.25925925925925924</v>
      </c>
      <c r="Z470">
        <f t="shared" si="150"/>
        <v>1</v>
      </c>
      <c r="AA470" t="str">
        <f t="shared" si="151"/>
        <v>CRAM</v>
      </c>
      <c r="AD470">
        <f t="shared" si="152"/>
        <v>0.11764705882352941</v>
      </c>
      <c r="AF470" t="str">
        <f t="shared" si="153"/>
        <v>----</v>
      </c>
      <c r="AG470" t="str">
        <f t="shared" si="154"/>
        <v>----</v>
      </c>
      <c r="AH470" t="str">
        <f t="shared" si="155"/>
        <v>----</v>
      </c>
      <c r="AI470" t="str">
        <f t="shared" si="156"/>
        <v>----</v>
      </c>
      <c r="AJ470" t="str">
        <f t="shared" si="157"/>
        <v>----</v>
      </c>
      <c r="AK470" t="str">
        <f t="shared" si="158"/>
        <v>Alipat+N</v>
      </c>
      <c r="AM470" s="4">
        <f t="shared" si="159"/>
        <v>412.27908220772304</v>
      </c>
      <c r="AN470" s="4">
        <f t="shared" si="143"/>
        <v>412</v>
      </c>
      <c r="AO470" s="4">
        <f t="shared" si="160"/>
        <v>0.27908220772303594</v>
      </c>
    </row>
    <row r="471" spans="1:41" x14ac:dyDescent="0.25">
      <c r="A471">
        <v>17</v>
      </c>
      <c r="B471">
        <v>28</v>
      </c>
      <c r="C471">
        <v>0</v>
      </c>
      <c r="D471">
        <v>3</v>
      </c>
      <c r="E471">
        <v>1</v>
      </c>
      <c r="F471">
        <v>0</v>
      </c>
      <c r="H471">
        <v>311.16863810000001</v>
      </c>
      <c r="J471">
        <v>7463677</v>
      </c>
      <c r="K471">
        <v>6942401</v>
      </c>
      <c r="L471">
        <v>8354593</v>
      </c>
      <c r="O471">
        <v>21191266</v>
      </c>
      <c r="P471">
        <v>31312955</v>
      </c>
      <c r="Q471">
        <v>27056916</v>
      </c>
      <c r="S471">
        <f t="shared" si="144"/>
        <v>1.6470588235294117</v>
      </c>
      <c r="T471">
        <f t="shared" si="145"/>
        <v>0.17647058823529413</v>
      </c>
      <c r="V471" s="4">
        <f t="shared" si="146"/>
        <v>311.16863807990001</v>
      </c>
      <c r="W471">
        <f t="shared" si="147"/>
        <v>4</v>
      </c>
      <c r="X471">
        <f t="shared" si="148"/>
        <v>0.23529411764705882</v>
      </c>
      <c r="Y471">
        <f t="shared" si="149"/>
        <v>0.14285714285714285</v>
      </c>
      <c r="Z471">
        <f t="shared" si="150"/>
        <v>1.3333333333333333</v>
      </c>
      <c r="AA471" t="str">
        <f t="shared" si="151"/>
        <v>O</v>
      </c>
      <c r="AD471">
        <f t="shared" si="152"/>
        <v>0.10344827586206896</v>
      </c>
      <c r="AF471" t="str">
        <f t="shared" si="153"/>
        <v>----</v>
      </c>
      <c r="AG471" t="str">
        <f t="shared" si="154"/>
        <v>----</v>
      </c>
      <c r="AH471" t="str">
        <f t="shared" si="155"/>
        <v>----</v>
      </c>
      <c r="AI471" t="str">
        <f t="shared" si="156"/>
        <v>AlipatNoN</v>
      </c>
      <c r="AJ471" t="str">
        <f t="shared" si="157"/>
        <v>----</v>
      </c>
      <c r="AK471" t="str">
        <f t="shared" si="158"/>
        <v>----</v>
      </c>
      <c r="AM471" s="4">
        <f t="shared" si="159"/>
        <v>311.24059124567611</v>
      </c>
      <c r="AN471" s="4">
        <f t="shared" si="143"/>
        <v>311</v>
      </c>
      <c r="AO471" s="4">
        <f t="shared" si="160"/>
        <v>0.24059124567611434</v>
      </c>
    </row>
    <row r="472" spans="1:41" x14ac:dyDescent="0.25">
      <c r="A472">
        <v>17</v>
      </c>
      <c r="B472">
        <v>28</v>
      </c>
      <c r="C472">
        <v>0</v>
      </c>
      <c r="D472">
        <v>5</v>
      </c>
      <c r="E472">
        <v>0</v>
      </c>
      <c r="F472">
        <v>0</v>
      </c>
      <c r="H472">
        <v>311.18639660000002</v>
      </c>
      <c r="J472" t="s">
        <v>14</v>
      </c>
      <c r="K472" t="s">
        <v>14</v>
      </c>
      <c r="L472" t="s">
        <v>14</v>
      </c>
      <c r="O472">
        <v>2440805</v>
      </c>
      <c r="P472">
        <v>2960958</v>
      </c>
      <c r="Q472">
        <v>2588951</v>
      </c>
      <c r="S472">
        <f t="shared" si="144"/>
        <v>1.6470588235294117</v>
      </c>
      <c r="T472">
        <f t="shared" si="145"/>
        <v>0.29411764705882354</v>
      </c>
      <c r="V472" s="4">
        <f t="shared" si="146"/>
        <v>311.18639657989996</v>
      </c>
      <c r="W472">
        <f t="shared" si="147"/>
        <v>4</v>
      </c>
      <c r="X472">
        <f t="shared" si="148"/>
        <v>0.23529411764705882</v>
      </c>
      <c r="Y472">
        <f t="shared" si="149"/>
        <v>0.14285714285714285</v>
      </c>
      <c r="Z472">
        <f t="shared" si="150"/>
        <v>0.8</v>
      </c>
      <c r="AA472" t="str">
        <f t="shared" si="151"/>
        <v>O</v>
      </c>
      <c r="AD472">
        <f t="shared" si="152"/>
        <v>0.10344827586206896</v>
      </c>
      <c r="AF472" t="str">
        <f t="shared" si="153"/>
        <v>----</v>
      </c>
      <c r="AG472" t="str">
        <f t="shared" si="154"/>
        <v>----</v>
      </c>
      <c r="AH472" t="str">
        <f t="shared" si="155"/>
        <v>----</v>
      </c>
      <c r="AI472" t="str">
        <f t="shared" si="156"/>
        <v>AlipatNoN</v>
      </c>
      <c r="AJ472" t="str">
        <f t="shared" si="157"/>
        <v>----</v>
      </c>
      <c r="AK472" t="str">
        <f t="shared" si="158"/>
        <v>----</v>
      </c>
      <c r="AM472" s="4">
        <f t="shared" si="159"/>
        <v>311.25835385206773</v>
      </c>
      <c r="AN472" s="4">
        <f t="shared" si="143"/>
        <v>311</v>
      </c>
      <c r="AO472" s="4">
        <f t="shared" si="160"/>
        <v>0.25835385206772798</v>
      </c>
    </row>
    <row r="473" spans="1:41" x14ac:dyDescent="0.25">
      <c r="A473">
        <v>17</v>
      </c>
      <c r="B473">
        <v>28</v>
      </c>
      <c r="C473">
        <v>0</v>
      </c>
      <c r="D473">
        <v>6</v>
      </c>
      <c r="E473">
        <v>0</v>
      </c>
      <c r="F473">
        <v>0</v>
      </c>
      <c r="H473">
        <v>327.18131119999998</v>
      </c>
      <c r="J473">
        <v>3897548</v>
      </c>
      <c r="K473">
        <v>4465590</v>
      </c>
      <c r="L473">
        <v>3724478</v>
      </c>
      <c r="O473">
        <v>7776005</v>
      </c>
      <c r="P473">
        <v>8071047</v>
      </c>
      <c r="Q473">
        <v>7548769</v>
      </c>
      <c r="S473">
        <f t="shared" si="144"/>
        <v>1.6470588235294117</v>
      </c>
      <c r="T473">
        <f t="shared" si="145"/>
        <v>0.35294117647058826</v>
      </c>
      <c r="V473" s="4">
        <f t="shared" si="146"/>
        <v>327.18131117989998</v>
      </c>
      <c r="W473">
        <f t="shared" si="147"/>
        <v>4</v>
      </c>
      <c r="X473">
        <f t="shared" si="148"/>
        <v>0.23529411764705882</v>
      </c>
      <c r="Y473">
        <f t="shared" si="149"/>
        <v>0.14285714285714285</v>
      </c>
      <c r="Z473">
        <f t="shared" si="150"/>
        <v>0.66666666666666663</v>
      </c>
      <c r="AA473" t="str">
        <f t="shared" si="151"/>
        <v>O</v>
      </c>
      <c r="AD473">
        <f t="shared" si="152"/>
        <v>7.1428571428571425E-2</v>
      </c>
      <c r="AF473" t="str">
        <f t="shared" si="153"/>
        <v>----</v>
      </c>
      <c r="AG473" t="str">
        <f t="shared" si="154"/>
        <v>----</v>
      </c>
      <c r="AH473" t="str">
        <f t="shared" si="155"/>
        <v>----</v>
      </c>
      <c r="AI473" t="str">
        <f t="shared" si="156"/>
        <v>AlipatNoN</v>
      </c>
      <c r="AJ473" t="str">
        <f t="shared" si="157"/>
        <v>----</v>
      </c>
      <c r="AK473" t="str">
        <f t="shared" si="158"/>
        <v>----</v>
      </c>
      <c r="AM473" s="4">
        <f t="shared" si="159"/>
        <v>327.25696704055304</v>
      </c>
      <c r="AN473" s="4">
        <f t="shared" si="143"/>
        <v>327</v>
      </c>
      <c r="AO473" s="4">
        <f t="shared" si="160"/>
        <v>0.25696704055303599</v>
      </c>
    </row>
    <row r="474" spans="1:41" x14ac:dyDescent="0.25">
      <c r="A474">
        <v>17</v>
      </c>
      <c r="B474">
        <v>28</v>
      </c>
      <c r="C474">
        <v>0</v>
      </c>
      <c r="D474">
        <v>7</v>
      </c>
      <c r="E474">
        <v>0</v>
      </c>
      <c r="F474">
        <v>0</v>
      </c>
      <c r="H474">
        <v>343.1762258</v>
      </c>
      <c r="J474">
        <v>6413199</v>
      </c>
      <c r="K474">
        <v>6748002</v>
      </c>
      <c r="L474">
        <v>5888385</v>
      </c>
      <c r="O474">
        <v>11206334</v>
      </c>
      <c r="P474">
        <v>11384264</v>
      </c>
      <c r="Q474">
        <v>10219153</v>
      </c>
      <c r="S474">
        <f t="shared" si="144"/>
        <v>1.6470588235294117</v>
      </c>
      <c r="T474">
        <f t="shared" si="145"/>
        <v>0.41176470588235292</v>
      </c>
      <c r="V474" s="4">
        <f t="shared" si="146"/>
        <v>343.17622577989999</v>
      </c>
      <c r="W474">
        <f t="shared" si="147"/>
        <v>4</v>
      </c>
      <c r="X474">
        <f t="shared" si="148"/>
        <v>0.23529411764705882</v>
      </c>
      <c r="Y474">
        <f t="shared" si="149"/>
        <v>0.14285714285714285</v>
      </c>
      <c r="Z474">
        <f t="shared" si="150"/>
        <v>0.5714285714285714</v>
      </c>
      <c r="AA474" t="str">
        <f t="shared" si="151"/>
        <v>O</v>
      </c>
      <c r="AD474">
        <f t="shared" si="152"/>
        <v>3.7037037037037035E-2</v>
      </c>
      <c r="AF474" t="str">
        <f t="shared" si="153"/>
        <v>----</v>
      </c>
      <c r="AG474" t="str">
        <f t="shared" si="154"/>
        <v>----</v>
      </c>
      <c r="AH474" t="str">
        <f t="shared" si="155"/>
        <v>----</v>
      </c>
      <c r="AI474" t="str">
        <f t="shared" si="156"/>
        <v>AlipatNoN</v>
      </c>
      <c r="AJ474" t="str">
        <f t="shared" si="157"/>
        <v>----</v>
      </c>
      <c r="AK474" t="str">
        <f t="shared" si="158"/>
        <v>----</v>
      </c>
      <c r="AM474" s="4">
        <f t="shared" si="159"/>
        <v>343.25558022903834</v>
      </c>
      <c r="AN474" s="4">
        <f t="shared" si="143"/>
        <v>343</v>
      </c>
      <c r="AO474" s="4">
        <f t="shared" si="160"/>
        <v>0.25558022903834399</v>
      </c>
    </row>
    <row r="475" spans="1:41" x14ac:dyDescent="0.25">
      <c r="A475">
        <v>17</v>
      </c>
      <c r="B475">
        <v>28</v>
      </c>
      <c r="C475">
        <v>0</v>
      </c>
      <c r="D475">
        <v>8</v>
      </c>
      <c r="E475">
        <v>0</v>
      </c>
      <c r="F475">
        <v>0</v>
      </c>
      <c r="H475">
        <v>359.17114040000001</v>
      </c>
      <c r="J475">
        <v>7305349</v>
      </c>
      <c r="K475">
        <v>8609783</v>
      </c>
      <c r="L475">
        <v>8135552</v>
      </c>
      <c r="O475">
        <v>12069190</v>
      </c>
      <c r="P475">
        <v>13125446</v>
      </c>
      <c r="Q475">
        <v>9662573</v>
      </c>
      <c r="S475">
        <f t="shared" si="144"/>
        <v>1.6470588235294117</v>
      </c>
      <c r="T475">
        <f t="shared" si="145"/>
        <v>0.47058823529411764</v>
      </c>
      <c r="V475" s="4">
        <f t="shared" si="146"/>
        <v>359.17114037990001</v>
      </c>
      <c r="W475">
        <f t="shared" si="147"/>
        <v>4</v>
      </c>
      <c r="X475">
        <f t="shared" si="148"/>
        <v>0.23529411764705882</v>
      </c>
      <c r="Y475">
        <f t="shared" si="149"/>
        <v>0.14285714285714285</v>
      </c>
      <c r="Z475">
        <f t="shared" si="150"/>
        <v>0.5</v>
      </c>
      <c r="AA475" t="str">
        <f t="shared" si="151"/>
        <v>O</v>
      </c>
      <c r="AD475">
        <f t="shared" si="152"/>
        <v>0</v>
      </c>
      <c r="AF475" t="str">
        <f t="shared" si="153"/>
        <v>----</v>
      </c>
      <c r="AG475" t="str">
        <f t="shared" si="154"/>
        <v>----</v>
      </c>
      <c r="AH475" t="str">
        <f t="shared" si="155"/>
        <v>----</v>
      </c>
      <c r="AI475" t="str">
        <f t="shared" si="156"/>
        <v>AlipatNoN</v>
      </c>
      <c r="AJ475" t="str">
        <f t="shared" si="157"/>
        <v>----</v>
      </c>
      <c r="AK475" t="str">
        <f t="shared" si="158"/>
        <v>----</v>
      </c>
      <c r="AM475" s="4">
        <f t="shared" si="159"/>
        <v>359.25419341752365</v>
      </c>
      <c r="AN475" s="4">
        <f t="shared" si="143"/>
        <v>359</v>
      </c>
      <c r="AO475" s="4">
        <f t="shared" si="160"/>
        <v>0.25419341752365199</v>
      </c>
    </row>
    <row r="476" spans="1:41" x14ac:dyDescent="0.25">
      <c r="A476">
        <v>17</v>
      </c>
      <c r="B476">
        <v>28</v>
      </c>
      <c r="C476">
        <v>0</v>
      </c>
      <c r="D476">
        <v>9</v>
      </c>
      <c r="E476">
        <v>0</v>
      </c>
      <c r="F476">
        <v>0</v>
      </c>
      <c r="H476">
        <v>375.16605499999997</v>
      </c>
      <c r="J476">
        <v>6053896</v>
      </c>
      <c r="K476">
        <v>5805375</v>
      </c>
      <c r="L476">
        <v>5913124</v>
      </c>
      <c r="O476">
        <v>8129549</v>
      </c>
      <c r="P476">
        <v>7692702</v>
      </c>
      <c r="Q476">
        <v>7799380</v>
      </c>
      <c r="S476">
        <f t="shared" si="144"/>
        <v>1.6470588235294117</v>
      </c>
      <c r="T476">
        <f t="shared" si="145"/>
        <v>0.52941176470588236</v>
      </c>
      <c r="V476" s="4">
        <f t="shared" si="146"/>
        <v>375.16605497990003</v>
      </c>
      <c r="W476">
        <f t="shared" si="147"/>
        <v>4</v>
      </c>
      <c r="X476">
        <f t="shared" si="148"/>
        <v>0.23529411764705882</v>
      </c>
      <c r="Y476">
        <f t="shared" si="149"/>
        <v>0.14285714285714285</v>
      </c>
      <c r="Z476">
        <f t="shared" si="150"/>
        <v>0.44444444444444442</v>
      </c>
      <c r="AA476" t="str">
        <f t="shared" si="151"/>
        <v>O</v>
      </c>
      <c r="AD476">
        <f t="shared" si="152"/>
        <v>-0.04</v>
      </c>
      <c r="AF476" t="str">
        <f t="shared" si="153"/>
        <v>----</v>
      </c>
      <c r="AG476" t="str">
        <f t="shared" si="154"/>
        <v>----</v>
      </c>
      <c r="AH476" t="str">
        <f t="shared" si="155"/>
        <v>----</v>
      </c>
      <c r="AI476" t="str">
        <f t="shared" si="156"/>
        <v>AlipatNoN</v>
      </c>
      <c r="AJ476" t="str">
        <f t="shared" si="157"/>
        <v>----</v>
      </c>
      <c r="AK476" t="str">
        <f t="shared" si="158"/>
        <v>----</v>
      </c>
      <c r="AM476" s="4">
        <f t="shared" si="159"/>
        <v>375.25280660600896</v>
      </c>
      <c r="AN476" s="4">
        <f t="shared" si="143"/>
        <v>375</v>
      </c>
      <c r="AO476" s="4">
        <f t="shared" si="160"/>
        <v>0.25280660600895999</v>
      </c>
    </row>
    <row r="477" spans="1:41" x14ac:dyDescent="0.25">
      <c r="A477">
        <v>17</v>
      </c>
      <c r="B477">
        <v>28</v>
      </c>
      <c r="C477">
        <v>0</v>
      </c>
      <c r="D477">
        <v>9</v>
      </c>
      <c r="E477">
        <v>1</v>
      </c>
      <c r="F477">
        <v>0</v>
      </c>
      <c r="H477">
        <v>407.13812569999999</v>
      </c>
      <c r="J477" t="s">
        <v>14</v>
      </c>
      <c r="K477" t="s">
        <v>14</v>
      </c>
      <c r="L477" t="s">
        <v>14</v>
      </c>
      <c r="O477">
        <v>4371488</v>
      </c>
      <c r="P477">
        <v>3468443</v>
      </c>
      <c r="Q477">
        <v>3612008</v>
      </c>
      <c r="S477">
        <f t="shared" si="144"/>
        <v>1.6470588235294117</v>
      </c>
      <c r="T477">
        <f t="shared" si="145"/>
        <v>0.52941176470588236</v>
      </c>
      <c r="V477" s="4">
        <f t="shared" si="146"/>
        <v>407.13812567990004</v>
      </c>
      <c r="W477">
        <f t="shared" si="147"/>
        <v>4</v>
      </c>
      <c r="X477">
        <f t="shared" si="148"/>
        <v>0.23529411764705882</v>
      </c>
      <c r="Y477">
        <f t="shared" si="149"/>
        <v>0.14285714285714285</v>
      </c>
      <c r="Z477">
        <f t="shared" si="150"/>
        <v>0.44444444444444442</v>
      </c>
      <c r="AA477" t="str">
        <f t="shared" si="151"/>
        <v>O</v>
      </c>
      <c r="AD477">
        <f t="shared" si="152"/>
        <v>-0.13043478260869565</v>
      </c>
      <c r="AF477" t="str">
        <f t="shared" si="153"/>
        <v>----</v>
      </c>
      <c r="AG477" t="str">
        <f t="shared" si="154"/>
        <v>----</v>
      </c>
      <c r="AH477" t="str">
        <f t="shared" si="155"/>
        <v>----</v>
      </c>
      <c r="AI477" t="str">
        <f t="shared" si="156"/>
        <v>AlipatNoN</v>
      </c>
      <c r="AJ477" t="str">
        <f t="shared" si="157"/>
        <v>----</v>
      </c>
      <c r="AK477" t="str">
        <f t="shared" si="158"/>
        <v>----</v>
      </c>
      <c r="AM477" s="4">
        <f t="shared" si="159"/>
        <v>407.23227037658796</v>
      </c>
      <c r="AN477" s="4">
        <f t="shared" si="143"/>
        <v>407</v>
      </c>
      <c r="AO477" s="4">
        <f t="shared" si="160"/>
        <v>0.23227037658796235</v>
      </c>
    </row>
    <row r="478" spans="1:41" x14ac:dyDescent="0.25">
      <c r="A478">
        <v>17</v>
      </c>
      <c r="B478">
        <v>28</v>
      </c>
      <c r="C478">
        <v>0</v>
      </c>
      <c r="D478">
        <v>10</v>
      </c>
      <c r="E478">
        <v>0</v>
      </c>
      <c r="F478">
        <v>0</v>
      </c>
      <c r="H478">
        <v>391.16096959999999</v>
      </c>
      <c r="J478">
        <v>3756100</v>
      </c>
      <c r="K478">
        <v>3897327</v>
      </c>
      <c r="L478">
        <v>4059554</v>
      </c>
      <c r="O478">
        <v>4759429</v>
      </c>
      <c r="P478">
        <v>4660543</v>
      </c>
      <c r="Q478">
        <v>3970190</v>
      </c>
      <c r="S478">
        <f t="shared" si="144"/>
        <v>1.6470588235294117</v>
      </c>
      <c r="T478">
        <f t="shared" si="145"/>
        <v>0.58823529411764708</v>
      </c>
      <c r="V478" s="4">
        <f t="shared" si="146"/>
        <v>391.16096957989998</v>
      </c>
      <c r="W478">
        <f t="shared" si="147"/>
        <v>4</v>
      </c>
      <c r="X478">
        <f t="shared" si="148"/>
        <v>0.23529411764705882</v>
      </c>
      <c r="Y478">
        <f t="shared" si="149"/>
        <v>0.14285714285714285</v>
      </c>
      <c r="Z478">
        <f t="shared" si="150"/>
        <v>0.4</v>
      </c>
      <c r="AA478" t="str">
        <f t="shared" si="151"/>
        <v>O</v>
      </c>
      <c r="AD478">
        <f t="shared" si="152"/>
        <v>-8.3333333333333329E-2</v>
      </c>
      <c r="AF478" t="str">
        <f t="shared" si="153"/>
        <v>----</v>
      </c>
      <c r="AG478" t="str">
        <f t="shared" si="154"/>
        <v>----</v>
      </c>
      <c r="AH478" t="str">
        <f t="shared" si="155"/>
        <v>----</v>
      </c>
      <c r="AI478" t="str">
        <f t="shared" si="156"/>
        <v>AlipatNoN</v>
      </c>
      <c r="AJ478" t="str">
        <f t="shared" si="157"/>
        <v>----</v>
      </c>
      <c r="AK478" t="str">
        <f t="shared" si="158"/>
        <v>----</v>
      </c>
      <c r="AM478" s="4">
        <f t="shared" si="159"/>
        <v>391.25141979449421</v>
      </c>
      <c r="AN478" s="4">
        <f t="shared" si="143"/>
        <v>391</v>
      </c>
      <c r="AO478" s="4">
        <f t="shared" si="160"/>
        <v>0.25141979449421115</v>
      </c>
    </row>
    <row r="479" spans="1:41" x14ac:dyDescent="0.25">
      <c r="A479">
        <v>17</v>
      </c>
      <c r="B479">
        <v>28</v>
      </c>
      <c r="C479">
        <v>0</v>
      </c>
      <c r="D479">
        <v>11</v>
      </c>
      <c r="E479">
        <v>0</v>
      </c>
      <c r="F479">
        <v>0</v>
      </c>
      <c r="H479">
        <v>407.1558842</v>
      </c>
      <c r="J479">
        <v>1803366</v>
      </c>
      <c r="K479">
        <v>2158274</v>
      </c>
      <c r="L479">
        <v>2034737</v>
      </c>
      <c r="O479">
        <v>3050017</v>
      </c>
      <c r="P479">
        <v>2908317</v>
      </c>
      <c r="Q479">
        <v>2524521</v>
      </c>
      <c r="S479">
        <f t="shared" si="144"/>
        <v>1.6470588235294117</v>
      </c>
      <c r="T479">
        <f t="shared" si="145"/>
        <v>0.6470588235294118</v>
      </c>
      <c r="V479" s="4">
        <f t="shared" si="146"/>
        <v>407.1558841799</v>
      </c>
      <c r="W479">
        <f t="shared" si="147"/>
        <v>4</v>
      </c>
      <c r="X479">
        <f t="shared" si="148"/>
        <v>0.23529411764705882</v>
      </c>
      <c r="Y479">
        <f t="shared" si="149"/>
        <v>0.14285714285714285</v>
      </c>
      <c r="Z479">
        <f t="shared" si="150"/>
        <v>0.36363636363636365</v>
      </c>
      <c r="AA479" t="str">
        <f t="shared" si="151"/>
        <v>O</v>
      </c>
      <c r="AD479">
        <f t="shared" si="152"/>
        <v>-0.13043478260869565</v>
      </c>
      <c r="AF479" t="str">
        <f t="shared" si="153"/>
        <v>----</v>
      </c>
      <c r="AG479" t="str">
        <f t="shared" si="154"/>
        <v>----</v>
      </c>
      <c r="AH479" t="str">
        <f t="shared" si="155"/>
        <v>----</v>
      </c>
      <c r="AI479" t="str">
        <f t="shared" si="156"/>
        <v>----</v>
      </c>
      <c r="AJ479" t="str">
        <f t="shared" si="157"/>
        <v>SatFACarb</v>
      </c>
      <c r="AK479" t="str">
        <f t="shared" si="158"/>
        <v>----</v>
      </c>
      <c r="AM479" s="4">
        <f t="shared" si="159"/>
        <v>407.25003298297958</v>
      </c>
      <c r="AN479" s="4">
        <f t="shared" si="143"/>
        <v>407</v>
      </c>
      <c r="AO479" s="4">
        <f t="shared" si="160"/>
        <v>0.25003298297957599</v>
      </c>
    </row>
    <row r="480" spans="1:41" x14ac:dyDescent="0.25">
      <c r="A480">
        <v>17</v>
      </c>
      <c r="B480">
        <v>28</v>
      </c>
      <c r="C480">
        <v>0</v>
      </c>
      <c r="D480">
        <v>12</v>
      </c>
      <c r="E480">
        <v>0</v>
      </c>
      <c r="F480">
        <v>0</v>
      </c>
      <c r="H480">
        <v>423.15079880000002</v>
      </c>
      <c r="J480">
        <v>2412333</v>
      </c>
      <c r="K480">
        <v>2205308</v>
      </c>
      <c r="L480">
        <v>2636392</v>
      </c>
      <c r="O480">
        <v>3683508</v>
      </c>
      <c r="P480">
        <v>3352681</v>
      </c>
      <c r="Q480">
        <v>3470796</v>
      </c>
      <c r="S480">
        <f t="shared" si="144"/>
        <v>1.6470588235294117</v>
      </c>
      <c r="T480">
        <f t="shared" si="145"/>
        <v>0.70588235294117652</v>
      </c>
      <c r="V480" s="4">
        <f t="shared" si="146"/>
        <v>423.15079877989996</v>
      </c>
      <c r="W480">
        <f t="shared" si="147"/>
        <v>4</v>
      </c>
      <c r="X480">
        <f t="shared" si="148"/>
        <v>0.23529411764705882</v>
      </c>
      <c r="Y480">
        <f t="shared" si="149"/>
        <v>0.14285714285714285</v>
      </c>
      <c r="Z480">
        <f t="shared" si="150"/>
        <v>0.33333333333333331</v>
      </c>
      <c r="AA480" t="str">
        <f t="shared" si="151"/>
        <v>O</v>
      </c>
      <c r="AD480">
        <f t="shared" si="152"/>
        <v>-0.18181818181818182</v>
      </c>
      <c r="AF480" t="str">
        <f t="shared" si="153"/>
        <v>----</v>
      </c>
      <c r="AG480" t="str">
        <f t="shared" si="154"/>
        <v>----</v>
      </c>
      <c r="AH480" t="str">
        <f t="shared" si="155"/>
        <v>----</v>
      </c>
      <c r="AI480" t="str">
        <f t="shared" si="156"/>
        <v>----</v>
      </c>
      <c r="AJ480" t="str">
        <f t="shared" si="157"/>
        <v>SatFACarb</v>
      </c>
      <c r="AK480" t="str">
        <f t="shared" si="158"/>
        <v>----</v>
      </c>
      <c r="AM480" s="4">
        <f t="shared" si="159"/>
        <v>423.24864617146483</v>
      </c>
      <c r="AN480" s="4">
        <f t="shared" si="143"/>
        <v>423</v>
      </c>
      <c r="AO480" s="4">
        <f t="shared" si="160"/>
        <v>0.24864617146482715</v>
      </c>
    </row>
    <row r="481" spans="1:41" x14ac:dyDescent="0.25">
      <c r="A481">
        <v>17</v>
      </c>
      <c r="B481">
        <v>28</v>
      </c>
      <c r="C481">
        <v>0</v>
      </c>
      <c r="D481">
        <v>13</v>
      </c>
      <c r="E481">
        <v>0</v>
      </c>
      <c r="F481">
        <v>0</v>
      </c>
      <c r="H481">
        <v>439.14571339999998</v>
      </c>
      <c r="J481">
        <v>4686927</v>
      </c>
      <c r="K481">
        <v>5376991</v>
      </c>
      <c r="L481">
        <v>5316996</v>
      </c>
      <c r="O481">
        <v>7915696</v>
      </c>
      <c r="P481">
        <v>7541182</v>
      </c>
      <c r="Q481">
        <v>7288758</v>
      </c>
      <c r="S481">
        <f t="shared" si="144"/>
        <v>1.6470588235294117</v>
      </c>
      <c r="T481">
        <f t="shared" si="145"/>
        <v>0.76470588235294112</v>
      </c>
      <c r="V481" s="4">
        <f t="shared" si="146"/>
        <v>439.14571337989997</v>
      </c>
      <c r="W481">
        <f t="shared" si="147"/>
        <v>4</v>
      </c>
      <c r="X481">
        <f t="shared" si="148"/>
        <v>0.23529411764705882</v>
      </c>
      <c r="Y481">
        <f t="shared" si="149"/>
        <v>0.14285714285714285</v>
      </c>
      <c r="Z481">
        <f t="shared" si="150"/>
        <v>0.30769230769230771</v>
      </c>
      <c r="AA481" t="str">
        <f t="shared" si="151"/>
        <v>O</v>
      </c>
      <c r="AD481">
        <f t="shared" si="152"/>
        <v>-0.23809523809523808</v>
      </c>
      <c r="AF481" t="str">
        <f t="shared" si="153"/>
        <v>----</v>
      </c>
      <c r="AG481" t="str">
        <f t="shared" si="154"/>
        <v>----</v>
      </c>
      <c r="AH481" t="str">
        <f t="shared" si="155"/>
        <v>----</v>
      </c>
      <c r="AI481" t="str">
        <f t="shared" si="156"/>
        <v>----</v>
      </c>
      <c r="AJ481" t="str">
        <f t="shared" si="157"/>
        <v>SatFACarb</v>
      </c>
      <c r="AK481" t="str">
        <f t="shared" si="158"/>
        <v>----</v>
      </c>
      <c r="AM481" s="4">
        <f t="shared" si="159"/>
        <v>439.24725935995014</v>
      </c>
      <c r="AN481" s="4">
        <f t="shared" si="143"/>
        <v>439</v>
      </c>
      <c r="AO481" s="4">
        <f t="shared" si="160"/>
        <v>0.24725935995013515</v>
      </c>
    </row>
    <row r="482" spans="1:41" x14ac:dyDescent="0.25">
      <c r="A482">
        <v>17</v>
      </c>
      <c r="B482">
        <v>28</v>
      </c>
      <c r="C482">
        <v>0</v>
      </c>
      <c r="D482">
        <v>14</v>
      </c>
      <c r="E482">
        <v>0</v>
      </c>
      <c r="F482">
        <v>0</v>
      </c>
      <c r="H482">
        <v>455.14062799999999</v>
      </c>
      <c r="J482">
        <v>10596436</v>
      </c>
      <c r="K482">
        <v>12307491</v>
      </c>
      <c r="L482">
        <v>10486603</v>
      </c>
      <c r="O482">
        <v>9012244</v>
      </c>
      <c r="P482">
        <v>8730171</v>
      </c>
      <c r="Q482">
        <v>7864764</v>
      </c>
      <c r="S482">
        <f t="shared" si="144"/>
        <v>1.6470588235294117</v>
      </c>
      <c r="T482">
        <f t="shared" si="145"/>
        <v>0.82352941176470584</v>
      </c>
      <c r="V482" s="4">
        <f t="shared" si="146"/>
        <v>455.14062797989999</v>
      </c>
      <c r="W482">
        <f t="shared" si="147"/>
        <v>4</v>
      </c>
      <c r="X482">
        <f t="shared" si="148"/>
        <v>0.23529411764705882</v>
      </c>
      <c r="Y482">
        <f t="shared" si="149"/>
        <v>0.14285714285714285</v>
      </c>
      <c r="Z482">
        <f t="shared" si="150"/>
        <v>0.2857142857142857</v>
      </c>
      <c r="AA482" t="str">
        <f t="shared" si="151"/>
        <v>O</v>
      </c>
      <c r="AD482">
        <f t="shared" si="152"/>
        <v>-0.3</v>
      </c>
      <c r="AF482" t="str">
        <f t="shared" si="153"/>
        <v>----</v>
      </c>
      <c r="AG482" t="str">
        <f t="shared" si="154"/>
        <v>----</v>
      </c>
      <c r="AH482" t="str">
        <f t="shared" si="155"/>
        <v>----</v>
      </c>
      <c r="AI482" t="str">
        <f t="shared" si="156"/>
        <v>----</v>
      </c>
      <c r="AJ482" t="str">
        <f t="shared" si="157"/>
        <v>SatFACarb</v>
      </c>
      <c r="AK482" t="str">
        <f t="shared" si="158"/>
        <v>----</v>
      </c>
      <c r="AM482" s="4">
        <f t="shared" si="159"/>
        <v>455.24587254843544</v>
      </c>
      <c r="AN482" s="4">
        <f t="shared" si="143"/>
        <v>455</v>
      </c>
      <c r="AO482" s="4">
        <f t="shared" si="160"/>
        <v>0.24587254843544315</v>
      </c>
    </row>
    <row r="483" spans="1:41" x14ac:dyDescent="0.25">
      <c r="A483">
        <v>17</v>
      </c>
      <c r="B483">
        <v>28</v>
      </c>
      <c r="C483">
        <v>0</v>
      </c>
      <c r="D483">
        <v>15</v>
      </c>
      <c r="E483">
        <v>0</v>
      </c>
      <c r="F483">
        <v>0</v>
      </c>
      <c r="H483">
        <v>471.13554260000001</v>
      </c>
      <c r="J483">
        <v>7478356</v>
      </c>
      <c r="K483">
        <v>8641091</v>
      </c>
      <c r="L483">
        <v>7059263</v>
      </c>
      <c r="O483">
        <v>4679305</v>
      </c>
      <c r="P483">
        <v>5480751</v>
      </c>
      <c r="Q483">
        <v>4276234</v>
      </c>
      <c r="S483">
        <f t="shared" si="144"/>
        <v>1.6470588235294117</v>
      </c>
      <c r="T483">
        <f t="shared" si="145"/>
        <v>0.88235294117647056</v>
      </c>
      <c r="V483" s="4">
        <f t="shared" si="146"/>
        <v>471.1355425799</v>
      </c>
      <c r="W483">
        <f t="shared" si="147"/>
        <v>4</v>
      </c>
      <c r="X483">
        <f t="shared" si="148"/>
        <v>0.23529411764705882</v>
      </c>
      <c r="Y483">
        <f t="shared" si="149"/>
        <v>0.14285714285714285</v>
      </c>
      <c r="Z483">
        <f t="shared" si="150"/>
        <v>0.26666666666666666</v>
      </c>
      <c r="AA483" t="str">
        <f t="shared" si="151"/>
        <v>O</v>
      </c>
      <c r="AD483">
        <f t="shared" si="152"/>
        <v>-0.36842105263157893</v>
      </c>
      <c r="AF483" t="str">
        <f t="shared" si="153"/>
        <v>----</v>
      </c>
      <c r="AG483" t="str">
        <f t="shared" si="154"/>
        <v>----</v>
      </c>
      <c r="AH483" t="str">
        <f t="shared" si="155"/>
        <v>----</v>
      </c>
      <c r="AI483" t="str">
        <f t="shared" si="156"/>
        <v>----</v>
      </c>
      <c r="AJ483" t="str">
        <f t="shared" si="157"/>
        <v>SatFACarb</v>
      </c>
      <c r="AK483" t="str">
        <f t="shared" si="158"/>
        <v>----</v>
      </c>
      <c r="AM483" s="4">
        <f t="shared" si="159"/>
        <v>471.24448573692075</v>
      </c>
      <c r="AN483" s="4">
        <f t="shared" si="143"/>
        <v>471</v>
      </c>
      <c r="AO483" s="4">
        <f t="shared" si="160"/>
        <v>0.24448573692075115</v>
      </c>
    </row>
    <row r="484" spans="1:41" x14ac:dyDescent="0.25">
      <c r="A484">
        <v>17</v>
      </c>
      <c r="B484">
        <v>28</v>
      </c>
      <c r="C484">
        <v>0</v>
      </c>
      <c r="D484">
        <v>16</v>
      </c>
      <c r="E484">
        <v>0</v>
      </c>
      <c r="F484">
        <v>0</v>
      </c>
      <c r="H484">
        <v>487.13045720000002</v>
      </c>
      <c r="J484">
        <v>2262761</v>
      </c>
      <c r="K484">
        <v>2148008</v>
      </c>
      <c r="L484">
        <v>2207252</v>
      </c>
      <c r="O484" t="s">
        <v>14</v>
      </c>
      <c r="P484" t="s">
        <v>14</v>
      </c>
      <c r="Q484" t="s">
        <v>14</v>
      </c>
      <c r="S484">
        <f t="shared" si="144"/>
        <v>1.6470588235294117</v>
      </c>
      <c r="T484">
        <f t="shared" si="145"/>
        <v>0.94117647058823528</v>
      </c>
      <c r="V484" s="4">
        <f t="shared" si="146"/>
        <v>487.13045717990002</v>
      </c>
      <c r="W484">
        <f t="shared" si="147"/>
        <v>4</v>
      </c>
      <c r="X484">
        <f t="shared" si="148"/>
        <v>0.23529411764705882</v>
      </c>
      <c r="Y484">
        <f t="shared" si="149"/>
        <v>0.14285714285714285</v>
      </c>
      <c r="Z484">
        <f t="shared" si="150"/>
        <v>0.25</v>
      </c>
      <c r="AA484" t="str">
        <f t="shared" si="151"/>
        <v>O</v>
      </c>
      <c r="AD484">
        <f t="shared" si="152"/>
        <v>-0.44444444444444442</v>
      </c>
      <c r="AF484" t="str">
        <f t="shared" si="153"/>
        <v>----</v>
      </c>
      <c r="AG484" t="str">
        <f t="shared" si="154"/>
        <v>----</v>
      </c>
      <c r="AH484" t="str">
        <f t="shared" si="155"/>
        <v>----</v>
      </c>
      <c r="AI484" t="str">
        <f t="shared" si="156"/>
        <v>----</v>
      </c>
      <c r="AJ484" t="str">
        <f t="shared" si="157"/>
        <v>SatFACarb</v>
      </c>
      <c r="AK484" t="str">
        <f t="shared" si="158"/>
        <v>----</v>
      </c>
      <c r="AM484" s="4">
        <f t="shared" si="159"/>
        <v>487.24309892540606</v>
      </c>
      <c r="AN484" s="4">
        <f t="shared" si="143"/>
        <v>487</v>
      </c>
      <c r="AO484" s="4">
        <f t="shared" si="160"/>
        <v>0.24309892540605915</v>
      </c>
    </row>
    <row r="485" spans="1:41" x14ac:dyDescent="0.25">
      <c r="A485">
        <v>17</v>
      </c>
      <c r="B485">
        <v>28</v>
      </c>
      <c r="C485">
        <v>4</v>
      </c>
      <c r="D485">
        <v>6</v>
      </c>
      <c r="E485">
        <v>0</v>
      </c>
      <c r="F485">
        <v>0</v>
      </c>
      <c r="H485">
        <v>383.19360719999997</v>
      </c>
      <c r="J485">
        <v>3090678</v>
      </c>
      <c r="K485">
        <v>2852134</v>
      </c>
      <c r="L485">
        <v>2570892</v>
      </c>
      <c r="O485">
        <v>4564084</v>
      </c>
      <c r="P485">
        <v>4663814</v>
      </c>
      <c r="Q485">
        <v>3804713</v>
      </c>
      <c r="S485">
        <f t="shared" si="144"/>
        <v>1.6470588235294117</v>
      </c>
      <c r="T485">
        <f t="shared" si="145"/>
        <v>0.35294117647058826</v>
      </c>
      <c r="V485" s="4">
        <f t="shared" si="146"/>
        <v>383.19360717989997</v>
      </c>
      <c r="W485">
        <f t="shared" si="147"/>
        <v>6</v>
      </c>
      <c r="X485">
        <f t="shared" si="148"/>
        <v>0.35294117647058826</v>
      </c>
      <c r="Y485">
        <f t="shared" si="149"/>
        <v>0.21428571428571427</v>
      </c>
      <c r="Z485">
        <f t="shared" si="150"/>
        <v>1</v>
      </c>
      <c r="AA485" t="str">
        <f t="shared" si="151"/>
        <v>CRAM</v>
      </c>
      <c r="AD485">
        <f t="shared" si="152"/>
        <v>0.1</v>
      </c>
      <c r="AF485" t="str">
        <f t="shared" si="153"/>
        <v>----</v>
      </c>
      <c r="AG485" t="str">
        <f t="shared" si="154"/>
        <v>----</v>
      </c>
      <c r="AH485" t="str">
        <f t="shared" si="155"/>
        <v>----</v>
      </c>
      <c r="AI485" t="str">
        <f t="shared" si="156"/>
        <v>----</v>
      </c>
      <c r="AJ485" t="str">
        <f t="shared" si="157"/>
        <v>----</v>
      </c>
      <c r="AK485" t="str">
        <f t="shared" si="158"/>
        <v>Alipat+N</v>
      </c>
      <c r="AM485" s="4">
        <f t="shared" si="159"/>
        <v>383.2822150592541</v>
      </c>
      <c r="AN485" s="4">
        <f t="shared" si="143"/>
        <v>383</v>
      </c>
      <c r="AO485" s="4">
        <f t="shared" si="160"/>
        <v>0.28221505925409929</v>
      </c>
    </row>
    <row r="486" spans="1:41" x14ac:dyDescent="0.25">
      <c r="A486">
        <v>17</v>
      </c>
      <c r="B486">
        <v>28</v>
      </c>
      <c r="C486">
        <v>4</v>
      </c>
      <c r="D486">
        <v>7</v>
      </c>
      <c r="E486">
        <v>0</v>
      </c>
      <c r="F486">
        <v>0</v>
      </c>
      <c r="H486">
        <v>399.18852179999999</v>
      </c>
      <c r="J486">
        <v>6063960</v>
      </c>
      <c r="K486">
        <v>5945676</v>
      </c>
      <c r="L486">
        <v>5568262</v>
      </c>
      <c r="O486">
        <v>8671466</v>
      </c>
      <c r="P486">
        <v>9264883</v>
      </c>
      <c r="Q486">
        <v>8617252</v>
      </c>
      <c r="S486">
        <f t="shared" si="144"/>
        <v>1.6470588235294117</v>
      </c>
      <c r="T486">
        <f t="shared" si="145"/>
        <v>0.41176470588235292</v>
      </c>
      <c r="V486" s="4">
        <f t="shared" si="146"/>
        <v>399.18852177989999</v>
      </c>
      <c r="W486">
        <f t="shared" si="147"/>
        <v>6</v>
      </c>
      <c r="X486">
        <f t="shared" si="148"/>
        <v>0.35294117647058826</v>
      </c>
      <c r="Y486">
        <f t="shared" si="149"/>
        <v>0.21428571428571427</v>
      </c>
      <c r="Z486">
        <f t="shared" si="150"/>
        <v>0.8571428571428571</v>
      </c>
      <c r="AA486" t="str">
        <f t="shared" si="151"/>
        <v>CRAM</v>
      </c>
      <c r="AD486">
        <f t="shared" si="152"/>
        <v>5.2631578947368418E-2</v>
      </c>
      <c r="AF486" t="str">
        <f t="shared" si="153"/>
        <v>----</v>
      </c>
      <c r="AG486" t="str">
        <f t="shared" si="154"/>
        <v>----</v>
      </c>
      <c r="AH486" t="str">
        <f t="shared" si="155"/>
        <v>----</v>
      </c>
      <c r="AI486" t="str">
        <f t="shared" si="156"/>
        <v>----</v>
      </c>
      <c r="AJ486" t="str">
        <f t="shared" si="157"/>
        <v>----</v>
      </c>
      <c r="AK486" t="str">
        <f t="shared" si="158"/>
        <v>Alipat+N</v>
      </c>
      <c r="AM486" s="4">
        <f t="shared" si="159"/>
        <v>399.28082824773941</v>
      </c>
      <c r="AN486" s="4">
        <f t="shared" si="143"/>
        <v>399</v>
      </c>
      <c r="AO486" s="4">
        <f t="shared" si="160"/>
        <v>0.28082824773940729</v>
      </c>
    </row>
    <row r="487" spans="1:41" x14ac:dyDescent="0.25">
      <c r="A487">
        <v>17</v>
      </c>
      <c r="B487">
        <v>28</v>
      </c>
      <c r="C487">
        <v>4</v>
      </c>
      <c r="D487">
        <v>8</v>
      </c>
      <c r="E487">
        <v>0</v>
      </c>
      <c r="F487">
        <v>0</v>
      </c>
      <c r="H487">
        <v>415.18343640000001</v>
      </c>
      <c r="J487">
        <v>4189302</v>
      </c>
      <c r="K487">
        <v>4079199</v>
      </c>
      <c r="L487">
        <v>4296492</v>
      </c>
      <c r="O487">
        <v>4930877</v>
      </c>
      <c r="P487">
        <v>5364812</v>
      </c>
      <c r="Q487">
        <v>4390770</v>
      </c>
      <c r="S487">
        <f t="shared" si="144"/>
        <v>1.6470588235294117</v>
      </c>
      <c r="T487">
        <f t="shared" si="145"/>
        <v>0.47058823529411764</v>
      </c>
      <c r="V487" s="4">
        <f t="shared" si="146"/>
        <v>415.1834363799</v>
      </c>
      <c r="W487">
        <f t="shared" si="147"/>
        <v>6</v>
      </c>
      <c r="X487">
        <f t="shared" si="148"/>
        <v>0.35294117647058826</v>
      </c>
      <c r="Y487">
        <f t="shared" si="149"/>
        <v>0.21428571428571427</v>
      </c>
      <c r="Z487">
        <f t="shared" si="150"/>
        <v>0.75</v>
      </c>
      <c r="AA487" t="str">
        <f t="shared" si="151"/>
        <v>O</v>
      </c>
      <c r="AD487">
        <f t="shared" si="152"/>
        <v>0</v>
      </c>
      <c r="AF487" t="str">
        <f t="shared" si="153"/>
        <v>----</v>
      </c>
      <c r="AG487" t="str">
        <f t="shared" si="154"/>
        <v>----</v>
      </c>
      <c r="AH487" t="str">
        <f t="shared" si="155"/>
        <v>----</v>
      </c>
      <c r="AI487" t="str">
        <f t="shared" si="156"/>
        <v>----</v>
      </c>
      <c r="AJ487" t="str">
        <f t="shared" si="157"/>
        <v>----</v>
      </c>
      <c r="AK487" t="str">
        <f t="shared" si="158"/>
        <v>Alipat+N</v>
      </c>
      <c r="AM487" s="4">
        <f t="shared" si="159"/>
        <v>415.27944143622472</v>
      </c>
      <c r="AN487" s="4">
        <f t="shared" si="143"/>
        <v>415</v>
      </c>
      <c r="AO487" s="4">
        <f t="shared" si="160"/>
        <v>0.27944143622471529</v>
      </c>
    </row>
    <row r="488" spans="1:41" x14ac:dyDescent="0.25">
      <c r="A488">
        <v>17</v>
      </c>
      <c r="B488">
        <v>28</v>
      </c>
      <c r="C488">
        <v>4</v>
      </c>
      <c r="D488">
        <v>9</v>
      </c>
      <c r="E488">
        <v>0</v>
      </c>
      <c r="F488">
        <v>0</v>
      </c>
      <c r="H488">
        <v>431.17835100000002</v>
      </c>
      <c r="J488">
        <v>2104375</v>
      </c>
      <c r="K488">
        <v>2177923</v>
      </c>
      <c r="L488">
        <v>1912411</v>
      </c>
      <c r="O488">
        <v>1988867</v>
      </c>
      <c r="P488">
        <v>1725287</v>
      </c>
      <c r="Q488">
        <v>2032388</v>
      </c>
      <c r="S488">
        <f t="shared" si="144"/>
        <v>1.6470588235294117</v>
      </c>
      <c r="T488">
        <f t="shared" si="145"/>
        <v>0.52941176470588236</v>
      </c>
      <c r="V488" s="4">
        <f t="shared" si="146"/>
        <v>431.17835097990002</v>
      </c>
      <c r="W488">
        <f t="shared" si="147"/>
        <v>6</v>
      </c>
      <c r="X488">
        <f t="shared" si="148"/>
        <v>0.35294117647058826</v>
      </c>
      <c r="Y488">
        <f t="shared" si="149"/>
        <v>0.21428571428571427</v>
      </c>
      <c r="Z488">
        <f t="shared" si="150"/>
        <v>0.66666666666666663</v>
      </c>
      <c r="AA488" t="str">
        <f t="shared" si="151"/>
        <v>O</v>
      </c>
      <c r="AD488">
        <f t="shared" si="152"/>
        <v>-5.8823529411764705E-2</v>
      </c>
      <c r="AF488" t="str">
        <f t="shared" si="153"/>
        <v>----</v>
      </c>
      <c r="AG488" t="str">
        <f t="shared" si="154"/>
        <v>----</v>
      </c>
      <c r="AH488" t="str">
        <f t="shared" si="155"/>
        <v>----</v>
      </c>
      <c r="AI488" t="str">
        <f t="shared" si="156"/>
        <v>----</v>
      </c>
      <c r="AJ488" t="str">
        <f t="shared" si="157"/>
        <v>----</v>
      </c>
      <c r="AK488" t="str">
        <f t="shared" si="158"/>
        <v>Alipat+N</v>
      </c>
      <c r="AM488" s="4">
        <f t="shared" si="159"/>
        <v>431.27805462471002</v>
      </c>
      <c r="AN488" s="4">
        <f t="shared" si="143"/>
        <v>431</v>
      </c>
      <c r="AO488" s="4">
        <f t="shared" si="160"/>
        <v>0.27805462471002329</v>
      </c>
    </row>
    <row r="489" spans="1:41" x14ac:dyDescent="0.25">
      <c r="A489">
        <v>17</v>
      </c>
      <c r="B489">
        <v>29</v>
      </c>
      <c r="C489">
        <v>3</v>
      </c>
      <c r="D489">
        <v>5</v>
      </c>
      <c r="E489">
        <v>0</v>
      </c>
      <c r="F489">
        <v>0</v>
      </c>
      <c r="H489">
        <v>354.20344360000001</v>
      </c>
      <c r="J489">
        <v>5563767</v>
      </c>
      <c r="K489">
        <v>5440151</v>
      </c>
      <c r="L489">
        <v>5674410</v>
      </c>
      <c r="O489">
        <v>10171219</v>
      </c>
      <c r="P489">
        <v>12034453</v>
      </c>
      <c r="Q489">
        <v>9788084</v>
      </c>
      <c r="S489">
        <f t="shared" si="144"/>
        <v>1.7058823529411764</v>
      </c>
      <c r="T489">
        <f t="shared" si="145"/>
        <v>0.29411764705882354</v>
      </c>
      <c r="V489" s="4">
        <f t="shared" si="146"/>
        <v>354.20344357990001</v>
      </c>
      <c r="W489">
        <f t="shared" si="147"/>
        <v>5</v>
      </c>
      <c r="X489">
        <f t="shared" si="148"/>
        <v>0.29411764705882354</v>
      </c>
      <c r="Y489">
        <f t="shared" si="149"/>
        <v>0.17241379310344829</v>
      </c>
      <c r="Z489">
        <f t="shared" si="150"/>
        <v>1</v>
      </c>
      <c r="AA489" t="str">
        <f t="shared" si="151"/>
        <v>O</v>
      </c>
      <c r="AD489">
        <f t="shared" si="152"/>
        <v>8.6956521739130432E-2</v>
      </c>
      <c r="AF489" t="str">
        <f t="shared" si="153"/>
        <v>----</v>
      </c>
      <c r="AG489" t="str">
        <f t="shared" si="154"/>
        <v>----</v>
      </c>
      <c r="AH489" t="str">
        <f t="shared" si="155"/>
        <v>----</v>
      </c>
      <c r="AI489" t="str">
        <f t="shared" si="156"/>
        <v>----</v>
      </c>
      <c r="AJ489" t="str">
        <f t="shared" si="157"/>
        <v>----</v>
      </c>
      <c r="AK489" t="str">
        <f t="shared" si="158"/>
        <v>Alipat+N</v>
      </c>
      <c r="AM489" s="4">
        <f t="shared" si="159"/>
        <v>354.28534791078516</v>
      </c>
      <c r="AN489" s="4">
        <f t="shared" si="143"/>
        <v>354</v>
      </c>
      <c r="AO489" s="4">
        <f t="shared" si="160"/>
        <v>0.28534791078516264</v>
      </c>
    </row>
    <row r="490" spans="1:41" x14ac:dyDescent="0.25">
      <c r="A490">
        <v>17</v>
      </c>
      <c r="B490">
        <v>29</v>
      </c>
      <c r="C490">
        <v>3</v>
      </c>
      <c r="D490">
        <v>6</v>
      </c>
      <c r="E490">
        <v>0</v>
      </c>
      <c r="F490">
        <v>0</v>
      </c>
      <c r="H490">
        <v>370.19835819999997</v>
      </c>
      <c r="J490">
        <v>5297359</v>
      </c>
      <c r="K490">
        <v>5164033</v>
      </c>
      <c r="L490">
        <v>4532355</v>
      </c>
      <c r="O490">
        <v>8998504</v>
      </c>
      <c r="P490">
        <v>11314187</v>
      </c>
      <c r="Q490">
        <v>9340157</v>
      </c>
      <c r="S490">
        <f t="shared" si="144"/>
        <v>1.7058823529411764</v>
      </c>
      <c r="T490">
        <f t="shared" si="145"/>
        <v>0.35294117647058826</v>
      </c>
      <c r="V490" s="4">
        <f t="shared" si="146"/>
        <v>370.19835817989997</v>
      </c>
      <c r="W490">
        <f t="shared" si="147"/>
        <v>5</v>
      </c>
      <c r="X490">
        <f t="shared" si="148"/>
        <v>0.29411764705882354</v>
      </c>
      <c r="Y490">
        <f t="shared" si="149"/>
        <v>0.17241379310344829</v>
      </c>
      <c r="Z490">
        <f t="shared" si="150"/>
        <v>0.83333333333333337</v>
      </c>
      <c r="AA490" t="str">
        <f t="shared" si="151"/>
        <v>O</v>
      </c>
      <c r="AD490">
        <f t="shared" si="152"/>
        <v>4.5454545454545456E-2</v>
      </c>
      <c r="AF490" t="str">
        <f t="shared" si="153"/>
        <v>----</v>
      </c>
      <c r="AG490" t="str">
        <f t="shared" si="154"/>
        <v>----</v>
      </c>
      <c r="AH490" t="str">
        <f t="shared" si="155"/>
        <v>----</v>
      </c>
      <c r="AI490" t="str">
        <f t="shared" si="156"/>
        <v>----</v>
      </c>
      <c r="AJ490" t="str">
        <f t="shared" si="157"/>
        <v>----</v>
      </c>
      <c r="AK490" t="str">
        <f t="shared" si="158"/>
        <v>Alipat+N</v>
      </c>
      <c r="AM490" s="4">
        <f t="shared" si="159"/>
        <v>370.28396109927041</v>
      </c>
      <c r="AN490" s="4">
        <f t="shared" si="143"/>
        <v>370</v>
      </c>
      <c r="AO490" s="4">
        <f t="shared" si="160"/>
        <v>0.2839610992704138</v>
      </c>
    </row>
    <row r="491" spans="1:41" x14ac:dyDescent="0.25">
      <c r="A491">
        <v>17</v>
      </c>
      <c r="B491">
        <v>29</v>
      </c>
      <c r="C491">
        <v>3</v>
      </c>
      <c r="D491">
        <v>7</v>
      </c>
      <c r="E491">
        <v>0</v>
      </c>
      <c r="F491">
        <v>0</v>
      </c>
      <c r="H491">
        <v>386.19327279999999</v>
      </c>
      <c r="J491">
        <v>4221615</v>
      </c>
      <c r="K491">
        <v>3820505</v>
      </c>
      <c r="L491">
        <v>3438435</v>
      </c>
      <c r="O491">
        <v>6956873</v>
      </c>
      <c r="P491">
        <v>6931686</v>
      </c>
      <c r="Q491">
        <v>6681793</v>
      </c>
      <c r="S491">
        <f t="shared" si="144"/>
        <v>1.7058823529411764</v>
      </c>
      <c r="T491">
        <f t="shared" si="145"/>
        <v>0.41176470588235292</v>
      </c>
      <c r="V491" s="4">
        <f t="shared" si="146"/>
        <v>386.19327277989998</v>
      </c>
      <c r="W491">
        <f t="shared" si="147"/>
        <v>5</v>
      </c>
      <c r="X491">
        <f t="shared" si="148"/>
        <v>0.29411764705882354</v>
      </c>
      <c r="Y491">
        <f t="shared" si="149"/>
        <v>0.17241379310344829</v>
      </c>
      <c r="Z491">
        <f t="shared" si="150"/>
        <v>0.7142857142857143</v>
      </c>
      <c r="AA491" t="str">
        <f t="shared" si="151"/>
        <v>O</v>
      </c>
      <c r="AD491">
        <f t="shared" si="152"/>
        <v>0</v>
      </c>
      <c r="AF491" t="str">
        <f t="shared" si="153"/>
        <v>----</v>
      </c>
      <c r="AG491" t="str">
        <f t="shared" si="154"/>
        <v>----</v>
      </c>
      <c r="AH491" t="str">
        <f t="shared" si="155"/>
        <v>----</v>
      </c>
      <c r="AI491" t="str">
        <f t="shared" si="156"/>
        <v>----</v>
      </c>
      <c r="AJ491" t="str">
        <f t="shared" si="157"/>
        <v>----</v>
      </c>
      <c r="AK491" t="str">
        <f t="shared" si="158"/>
        <v>Alipat+N</v>
      </c>
      <c r="AM491" s="4">
        <f t="shared" si="159"/>
        <v>386.28257428775572</v>
      </c>
      <c r="AN491" s="4">
        <f t="shared" si="143"/>
        <v>386</v>
      </c>
      <c r="AO491" s="4">
        <f t="shared" si="160"/>
        <v>0.2825742877557218</v>
      </c>
    </row>
    <row r="492" spans="1:41" x14ac:dyDescent="0.25">
      <c r="A492">
        <v>17</v>
      </c>
      <c r="B492">
        <v>29</v>
      </c>
      <c r="C492">
        <v>3</v>
      </c>
      <c r="D492">
        <v>8</v>
      </c>
      <c r="E492">
        <v>0</v>
      </c>
      <c r="F492">
        <v>0</v>
      </c>
      <c r="H492">
        <v>402.1881874</v>
      </c>
      <c r="J492">
        <v>2600768</v>
      </c>
      <c r="K492">
        <v>2006742</v>
      </c>
      <c r="L492">
        <v>1867902</v>
      </c>
      <c r="O492">
        <v>3258469</v>
      </c>
      <c r="P492">
        <v>3382420</v>
      </c>
      <c r="Q492">
        <v>2886216</v>
      </c>
      <c r="S492">
        <f t="shared" si="144"/>
        <v>1.7058823529411764</v>
      </c>
      <c r="T492">
        <f t="shared" si="145"/>
        <v>0.47058823529411764</v>
      </c>
      <c r="V492" s="4">
        <f t="shared" si="146"/>
        <v>402.1881873799</v>
      </c>
      <c r="W492">
        <f t="shared" si="147"/>
        <v>5</v>
      </c>
      <c r="X492">
        <f t="shared" si="148"/>
        <v>0.29411764705882354</v>
      </c>
      <c r="Y492">
        <f t="shared" si="149"/>
        <v>0.17241379310344829</v>
      </c>
      <c r="Z492">
        <f t="shared" si="150"/>
        <v>0.625</v>
      </c>
      <c r="AA492" t="str">
        <f t="shared" si="151"/>
        <v>O</v>
      </c>
      <c r="AD492">
        <f t="shared" si="152"/>
        <v>-0.05</v>
      </c>
      <c r="AF492" t="str">
        <f t="shared" si="153"/>
        <v>----</v>
      </c>
      <c r="AG492" t="str">
        <f t="shared" si="154"/>
        <v>----</v>
      </c>
      <c r="AH492" t="str">
        <f t="shared" si="155"/>
        <v>----</v>
      </c>
      <c r="AI492" t="str">
        <f t="shared" si="156"/>
        <v>----</v>
      </c>
      <c r="AJ492" t="str">
        <f t="shared" si="157"/>
        <v>----</v>
      </c>
      <c r="AK492" t="str">
        <f t="shared" si="158"/>
        <v>Alipat+N</v>
      </c>
      <c r="AM492" s="4">
        <f t="shared" si="159"/>
        <v>402.28118747624103</v>
      </c>
      <c r="AN492" s="4">
        <f t="shared" si="143"/>
        <v>402</v>
      </c>
      <c r="AO492" s="4">
        <f t="shared" si="160"/>
        <v>0.2811874762410298</v>
      </c>
    </row>
    <row r="493" spans="1:41" x14ac:dyDescent="0.25">
      <c r="A493">
        <v>17</v>
      </c>
      <c r="B493">
        <v>29</v>
      </c>
      <c r="C493">
        <v>5</v>
      </c>
      <c r="D493">
        <v>6</v>
      </c>
      <c r="E493">
        <v>0</v>
      </c>
      <c r="F493">
        <v>0</v>
      </c>
      <c r="H493">
        <v>398.20450620000003</v>
      </c>
      <c r="J493" t="s">
        <v>14</v>
      </c>
      <c r="K493" t="s">
        <v>14</v>
      </c>
      <c r="L493" t="s">
        <v>14</v>
      </c>
      <c r="O493">
        <v>1856861</v>
      </c>
      <c r="P493">
        <v>2047577</v>
      </c>
      <c r="Q493">
        <v>1977010</v>
      </c>
      <c r="S493">
        <f t="shared" si="144"/>
        <v>1.7058823529411764</v>
      </c>
      <c r="T493">
        <f t="shared" si="145"/>
        <v>0.35294117647058826</v>
      </c>
      <c r="V493" s="4">
        <f t="shared" si="146"/>
        <v>398.20450617989997</v>
      </c>
      <c r="W493">
        <f t="shared" si="147"/>
        <v>6</v>
      </c>
      <c r="X493">
        <f t="shared" si="148"/>
        <v>0.35294117647058826</v>
      </c>
      <c r="Y493">
        <f t="shared" si="149"/>
        <v>0.20689655172413793</v>
      </c>
      <c r="Z493">
        <f t="shared" si="150"/>
        <v>1</v>
      </c>
      <c r="AA493" t="str">
        <f t="shared" si="151"/>
        <v>CRAM</v>
      </c>
      <c r="AD493">
        <f t="shared" si="152"/>
        <v>5.5555555555555552E-2</v>
      </c>
      <c r="AF493" t="str">
        <f t="shared" si="153"/>
        <v>----</v>
      </c>
      <c r="AG493" t="str">
        <f t="shared" si="154"/>
        <v>----</v>
      </c>
      <c r="AH493" t="str">
        <f t="shared" si="155"/>
        <v>----</v>
      </c>
      <c r="AI493" t="str">
        <f t="shared" si="156"/>
        <v>----</v>
      </c>
      <c r="AJ493" t="str">
        <f t="shared" si="157"/>
        <v>----</v>
      </c>
      <c r="AK493" t="str">
        <f t="shared" si="158"/>
        <v>Alipat+N</v>
      </c>
      <c r="AM493" s="4">
        <f t="shared" si="159"/>
        <v>398.29658510862095</v>
      </c>
      <c r="AN493" s="4">
        <f t="shared" si="143"/>
        <v>398</v>
      </c>
      <c r="AO493" s="4">
        <f t="shared" si="160"/>
        <v>0.29658510862094545</v>
      </c>
    </row>
    <row r="494" spans="1:41" x14ac:dyDescent="0.25">
      <c r="A494">
        <v>17</v>
      </c>
      <c r="B494">
        <v>29</v>
      </c>
      <c r="C494">
        <v>5</v>
      </c>
      <c r="D494">
        <v>7</v>
      </c>
      <c r="E494">
        <v>0</v>
      </c>
      <c r="F494">
        <v>0</v>
      </c>
      <c r="H494">
        <v>414.19942079999998</v>
      </c>
      <c r="J494" t="s">
        <v>14</v>
      </c>
      <c r="K494" t="s">
        <v>14</v>
      </c>
      <c r="L494" t="s">
        <v>14</v>
      </c>
      <c r="O494">
        <v>1816116</v>
      </c>
      <c r="P494">
        <v>1627696</v>
      </c>
      <c r="Q494">
        <v>1583500</v>
      </c>
      <c r="S494">
        <f t="shared" si="144"/>
        <v>1.7058823529411764</v>
      </c>
      <c r="T494">
        <f t="shared" si="145"/>
        <v>0.41176470588235292</v>
      </c>
      <c r="V494" s="4">
        <f t="shared" si="146"/>
        <v>414.19942077989998</v>
      </c>
      <c r="W494">
        <f t="shared" si="147"/>
        <v>6</v>
      </c>
      <c r="X494">
        <f t="shared" si="148"/>
        <v>0.35294117647058826</v>
      </c>
      <c r="Y494">
        <f t="shared" si="149"/>
        <v>0.20689655172413793</v>
      </c>
      <c r="Z494">
        <f t="shared" si="150"/>
        <v>0.8571428571428571</v>
      </c>
      <c r="AA494" t="str">
        <f t="shared" si="151"/>
        <v>CRAM</v>
      </c>
      <c r="AD494">
        <f t="shared" si="152"/>
        <v>0</v>
      </c>
      <c r="AF494" t="str">
        <f t="shared" si="153"/>
        <v>----</v>
      </c>
      <c r="AG494" t="str">
        <f t="shared" si="154"/>
        <v>----</v>
      </c>
      <c r="AH494" t="str">
        <f t="shared" si="155"/>
        <v>----</v>
      </c>
      <c r="AI494" t="str">
        <f t="shared" si="156"/>
        <v>----</v>
      </c>
      <c r="AJ494" t="str">
        <f t="shared" si="157"/>
        <v>----</v>
      </c>
      <c r="AK494" t="str">
        <f t="shared" si="158"/>
        <v>Alipat+N</v>
      </c>
      <c r="AM494" s="4">
        <f t="shared" si="159"/>
        <v>414.29519829710625</v>
      </c>
      <c r="AN494" s="4">
        <f t="shared" si="143"/>
        <v>414</v>
      </c>
      <c r="AO494" s="4">
        <f t="shared" si="160"/>
        <v>0.29519829710625345</v>
      </c>
    </row>
    <row r="495" spans="1:41" x14ac:dyDescent="0.25">
      <c r="A495">
        <v>17</v>
      </c>
      <c r="B495">
        <v>30</v>
      </c>
      <c r="C495">
        <v>0</v>
      </c>
      <c r="D495">
        <v>5</v>
      </c>
      <c r="E495">
        <v>0</v>
      </c>
      <c r="F495">
        <v>0</v>
      </c>
      <c r="H495">
        <v>313.20204660000002</v>
      </c>
      <c r="J495" t="s">
        <v>14</v>
      </c>
      <c r="K495" t="s">
        <v>14</v>
      </c>
      <c r="L495" t="s">
        <v>14</v>
      </c>
      <c r="O495">
        <v>2051793</v>
      </c>
      <c r="P495">
        <v>2318726</v>
      </c>
      <c r="Q495">
        <v>1867899</v>
      </c>
      <c r="S495">
        <f t="shared" si="144"/>
        <v>1.7647058823529411</v>
      </c>
      <c r="T495">
        <f t="shared" si="145"/>
        <v>0.29411764705882354</v>
      </c>
      <c r="V495" s="4">
        <f t="shared" si="146"/>
        <v>313.20204657990001</v>
      </c>
      <c r="W495">
        <f t="shared" si="147"/>
        <v>3</v>
      </c>
      <c r="X495">
        <f t="shared" si="148"/>
        <v>0.17647058823529413</v>
      </c>
      <c r="Y495">
        <f t="shared" si="149"/>
        <v>0.1</v>
      </c>
      <c r="Z495">
        <f t="shared" si="150"/>
        <v>0.6</v>
      </c>
      <c r="AA495" t="str">
        <f t="shared" si="151"/>
        <v>O</v>
      </c>
      <c r="AD495">
        <f t="shared" si="152"/>
        <v>3.4482758620689655E-2</v>
      </c>
      <c r="AF495" t="str">
        <f t="shared" si="153"/>
        <v>----</v>
      </c>
      <c r="AG495" t="str">
        <f t="shared" si="154"/>
        <v>----</v>
      </c>
      <c r="AH495" t="str">
        <f t="shared" si="155"/>
        <v>----</v>
      </c>
      <c r="AI495" t="str">
        <f t="shared" si="156"/>
        <v>AlipatNoN</v>
      </c>
      <c r="AJ495" t="str">
        <f t="shared" si="157"/>
        <v>----</v>
      </c>
      <c r="AK495" t="str">
        <f t="shared" si="158"/>
        <v>----</v>
      </c>
      <c r="AM495" s="4">
        <f t="shared" si="159"/>
        <v>313.274469941451</v>
      </c>
      <c r="AN495" s="4">
        <f t="shared" si="143"/>
        <v>313</v>
      </c>
      <c r="AO495" s="4">
        <f t="shared" si="160"/>
        <v>0.27446994145100234</v>
      </c>
    </row>
    <row r="496" spans="1:41" x14ac:dyDescent="0.25">
      <c r="A496">
        <v>17</v>
      </c>
      <c r="B496">
        <v>30</v>
      </c>
      <c r="C496">
        <v>0</v>
      </c>
      <c r="D496">
        <v>6</v>
      </c>
      <c r="E496">
        <v>0</v>
      </c>
      <c r="F496">
        <v>0</v>
      </c>
      <c r="H496">
        <v>329.19696119999998</v>
      </c>
      <c r="J496">
        <v>3642968</v>
      </c>
      <c r="K496">
        <v>4101958</v>
      </c>
      <c r="L496">
        <v>3791467</v>
      </c>
      <c r="O496">
        <v>6966484</v>
      </c>
      <c r="P496">
        <v>7825701</v>
      </c>
      <c r="Q496">
        <v>6867233</v>
      </c>
      <c r="S496">
        <f t="shared" si="144"/>
        <v>1.7647058823529411</v>
      </c>
      <c r="T496">
        <f t="shared" si="145"/>
        <v>0.35294117647058826</v>
      </c>
      <c r="V496" s="4">
        <f t="shared" si="146"/>
        <v>329.19696117989997</v>
      </c>
      <c r="W496">
        <f t="shared" si="147"/>
        <v>3</v>
      </c>
      <c r="X496">
        <f t="shared" si="148"/>
        <v>0.17647058823529413</v>
      </c>
      <c r="Y496">
        <f t="shared" si="149"/>
        <v>0.1</v>
      </c>
      <c r="Z496">
        <f t="shared" si="150"/>
        <v>0.5</v>
      </c>
      <c r="AA496" t="str">
        <f t="shared" si="151"/>
        <v>O</v>
      </c>
      <c r="AD496">
        <f t="shared" si="152"/>
        <v>0</v>
      </c>
      <c r="AF496" t="str">
        <f t="shared" si="153"/>
        <v>----</v>
      </c>
      <c r="AG496" t="str">
        <f t="shared" si="154"/>
        <v>----</v>
      </c>
      <c r="AH496" t="str">
        <f t="shared" si="155"/>
        <v>----</v>
      </c>
      <c r="AI496" t="str">
        <f t="shared" si="156"/>
        <v>AlipatNoN</v>
      </c>
      <c r="AJ496" t="str">
        <f t="shared" si="157"/>
        <v>----</v>
      </c>
      <c r="AK496" t="str">
        <f t="shared" si="158"/>
        <v>----</v>
      </c>
      <c r="AM496" s="4">
        <f t="shared" si="159"/>
        <v>329.27308312993625</v>
      </c>
      <c r="AN496" s="4">
        <f t="shared" si="143"/>
        <v>329</v>
      </c>
      <c r="AO496" s="4">
        <f t="shared" si="160"/>
        <v>0.2730831299362535</v>
      </c>
    </row>
    <row r="497" spans="1:41" x14ac:dyDescent="0.25">
      <c r="A497">
        <v>17</v>
      </c>
      <c r="B497">
        <v>30</v>
      </c>
      <c r="C497">
        <v>0</v>
      </c>
      <c r="D497">
        <v>7</v>
      </c>
      <c r="E497">
        <v>0</v>
      </c>
      <c r="F497">
        <v>0</v>
      </c>
      <c r="H497">
        <v>345.19187579999999</v>
      </c>
      <c r="J497">
        <v>3896285</v>
      </c>
      <c r="K497">
        <v>4658516</v>
      </c>
      <c r="L497">
        <v>4284316</v>
      </c>
      <c r="O497">
        <v>7466226</v>
      </c>
      <c r="P497">
        <v>7367634</v>
      </c>
      <c r="Q497">
        <v>6656177</v>
      </c>
      <c r="S497">
        <f t="shared" si="144"/>
        <v>1.7647058823529411</v>
      </c>
      <c r="T497">
        <f t="shared" si="145"/>
        <v>0.41176470588235292</v>
      </c>
      <c r="V497" s="4">
        <f t="shared" si="146"/>
        <v>345.19187577989999</v>
      </c>
      <c r="W497">
        <f t="shared" si="147"/>
        <v>3</v>
      </c>
      <c r="X497">
        <f t="shared" si="148"/>
        <v>0.17647058823529413</v>
      </c>
      <c r="Y497">
        <f t="shared" si="149"/>
        <v>0.1</v>
      </c>
      <c r="Z497">
        <f t="shared" si="150"/>
        <v>0.42857142857142855</v>
      </c>
      <c r="AA497" t="str">
        <f t="shared" si="151"/>
        <v>O</v>
      </c>
      <c r="AD497">
        <f t="shared" si="152"/>
        <v>-3.7037037037037035E-2</v>
      </c>
      <c r="AF497" t="str">
        <f t="shared" si="153"/>
        <v>----</v>
      </c>
      <c r="AG497" t="str">
        <f t="shared" si="154"/>
        <v>----</v>
      </c>
      <c r="AH497" t="str">
        <f t="shared" si="155"/>
        <v>----</v>
      </c>
      <c r="AI497" t="str">
        <f t="shared" si="156"/>
        <v>AlipatNoN</v>
      </c>
      <c r="AJ497" t="str">
        <f t="shared" si="157"/>
        <v>----</v>
      </c>
      <c r="AK497" t="str">
        <f t="shared" si="158"/>
        <v>----</v>
      </c>
      <c r="AM497" s="4">
        <f t="shared" si="159"/>
        <v>345.27169631842156</v>
      </c>
      <c r="AN497" s="4">
        <f t="shared" si="143"/>
        <v>345</v>
      </c>
      <c r="AO497" s="4">
        <f t="shared" si="160"/>
        <v>0.2716963184215615</v>
      </c>
    </row>
    <row r="498" spans="1:41" x14ac:dyDescent="0.25">
      <c r="A498">
        <v>17</v>
      </c>
      <c r="B498">
        <v>30</v>
      </c>
      <c r="C498">
        <v>0</v>
      </c>
      <c r="D498">
        <v>8</v>
      </c>
      <c r="E498">
        <v>0</v>
      </c>
      <c r="F498">
        <v>0</v>
      </c>
      <c r="H498">
        <v>361.18679040000001</v>
      </c>
      <c r="J498">
        <v>5333878</v>
      </c>
      <c r="K498">
        <v>5072428</v>
      </c>
      <c r="L498">
        <v>4858341</v>
      </c>
      <c r="O498">
        <v>8534963</v>
      </c>
      <c r="P498">
        <v>8116636</v>
      </c>
      <c r="Q498">
        <v>8002242</v>
      </c>
      <c r="S498">
        <f t="shared" si="144"/>
        <v>1.7647058823529411</v>
      </c>
      <c r="T498">
        <f t="shared" si="145"/>
        <v>0.47058823529411764</v>
      </c>
      <c r="V498" s="4">
        <f t="shared" si="146"/>
        <v>361.1867903799</v>
      </c>
      <c r="W498">
        <f t="shared" si="147"/>
        <v>3</v>
      </c>
      <c r="X498">
        <f t="shared" si="148"/>
        <v>0.17647058823529413</v>
      </c>
      <c r="Y498">
        <f t="shared" si="149"/>
        <v>0.1</v>
      </c>
      <c r="Z498">
        <f t="shared" si="150"/>
        <v>0.375</v>
      </c>
      <c r="AA498" t="str">
        <f t="shared" si="151"/>
        <v>O</v>
      </c>
      <c r="AD498">
        <f t="shared" si="152"/>
        <v>-7.6923076923076927E-2</v>
      </c>
      <c r="AF498" t="str">
        <f t="shared" si="153"/>
        <v>----</v>
      </c>
      <c r="AG498" t="str">
        <f t="shared" si="154"/>
        <v>----</v>
      </c>
      <c r="AH498" t="str">
        <f t="shared" si="155"/>
        <v>----</v>
      </c>
      <c r="AI498" t="str">
        <f t="shared" si="156"/>
        <v>AlipatNoN</v>
      </c>
      <c r="AJ498" t="str">
        <f t="shared" si="157"/>
        <v>----</v>
      </c>
      <c r="AK498" t="str">
        <f t="shared" si="158"/>
        <v>----</v>
      </c>
      <c r="AM498" s="4">
        <f t="shared" si="159"/>
        <v>361.27030950690687</v>
      </c>
      <c r="AN498" s="4">
        <f t="shared" si="143"/>
        <v>361</v>
      </c>
      <c r="AO498" s="4">
        <f t="shared" si="160"/>
        <v>0.2703095069068695</v>
      </c>
    </row>
    <row r="499" spans="1:41" x14ac:dyDescent="0.25">
      <c r="A499">
        <v>17</v>
      </c>
      <c r="B499">
        <v>30</v>
      </c>
      <c r="C499">
        <v>0</v>
      </c>
      <c r="D499">
        <v>8</v>
      </c>
      <c r="E499">
        <v>1</v>
      </c>
      <c r="F499">
        <v>0</v>
      </c>
      <c r="H499">
        <v>393.15886110000002</v>
      </c>
      <c r="J499" t="s">
        <v>14</v>
      </c>
      <c r="K499" t="s">
        <v>14</v>
      </c>
      <c r="L499" t="s">
        <v>14</v>
      </c>
      <c r="O499">
        <v>2897163</v>
      </c>
      <c r="P499">
        <v>2207445</v>
      </c>
      <c r="Q499">
        <v>2297059</v>
      </c>
      <c r="S499">
        <f t="shared" si="144"/>
        <v>1.7647058823529411</v>
      </c>
      <c r="T499">
        <f t="shared" si="145"/>
        <v>0.47058823529411764</v>
      </c>
      <c r="V499" s="4">
        <f t="shared" si="146"/>
        <v>393.15886107990002</v>
      </c>
      <c r="W499">
        <f t="shared" si="147"/>
        <v>3</v>
      </c>
      <c r="X499">
        <f t="shared" si="148"/>
        <v>0.17647058823529413</v>
      </c>
      <c r="Y499">
        <f t="shared" si="149"/>
        <v>0.1</v>
      </c>
      <c r="Z499">
        <f t="shared" si="150"/>
        <v>0.375</v>
      </c>
      <c r="AA499" t="str">
        <f t="shared" si="151"/>
        <v>O</v>
      </c>
      <c r="AD499">
        <f t="shared" si="152"/>
        <v>-0.16666666666666666</v>
      </c>
      <c r="AF499" t="str">
        <f t="shared" si="153"/>
        <v>----</v>
      </c>
      <c r="AG499" t="str">
        <f t="shared" si="154"/>
        <v>----</v>
      </c>
      <c r="AH499" t="str">
        <f t="shared" si="155"/>
        <v>----</v>
      </c>
      <c r="AI499" t="str">
        <f t="shared" si="156"/>
        <v>AlipatNoN</v>
      </c>
      <c r="AJ499" t="str">
        <f t="shared" si="157"/>
        <v>----</v>
      </c>
      <c r="AK499" t="str">
        <f t="shared" si="158"/>
        <v>----</v>
      </c>
      <c r="AM499" s="4">
        <f t="shared" si="159"/>
        <v>393.24977327748587</v>
      </c>
      <c r="AN499" s="4">
        <f t="shared" si="143"/>
        <v>393</v>
      </c>
      <c r="AO499" s="4">
        <f t="shared" si="160"/>
        <v>0.24977327748587186</v>
      </c>
    </row>
    <row r="500" spans="1:41" x14ac:dyDescent="0.25">
      <c r="A500">
        <v>17</v>
      </c>
      <c r="B500">
        <v>30</v>
      </c>
      <c r="C500">
        <v>0</v>
      </c>
      <c r="D500">
        <v>9</v>
      </c>
      <c r="E500">
        <v>0</v>
      </c>
      <c r="F500">
        <v>0</v>
      </c>
      <c r="H500">
        <v>377.18170500000002</v>
      </c>
      <c r="J500">
        <v>3893986</v>
      </c>
      <c r="K500">
        <v>4067151</v>
      </c>
      <c r="L500">
        <v>3706969</v>
      </c>
      <c r="O500">
        <v>6179394</v>
      </c>
      <c r="P500">
        <v>6822863</v>
      </c>
      <c r="Q500">
        <v>6047846</v>
      </c>
      <c r="S500">
        <f t="shared" si="144"/>
        <v>1.7647058823529411</v>
      </c>
      <c r="T500">
        <f t="shared" si="145"/>
        <v>0.52941176470588236</v>
      </c>
      <c r="V500" s="4">
        <f t="shared" si="146"/>
        <v>377.18170497989996</v>
      </c>
      <c r="W500">
        <f t="shared" si="147"/>
        <v>3</v>
      </c>
      <c r="X500">
        <f t="shared" si="148"/>
        <v>0.17647058823529413</v>
      </c>
      <c r="Y500">
        <f t="shared" si="149"/>
        <v>0.1</v>
      </c>
      <c r="Z500">
        <f t="shared" si="150"/>
        <v>0.33333333333333331</v>
      </c>
      <c r="AA500" t="str">
        <f t="shared" si="151"/>
        <v>O</v>
      </c>
      <c r="AD500">
        <f t="shared" si="152"/>
        <v>-0.12</v>
      </c>
      <c r="AF500" t="str">
        <f t="shared" si="153"/>
        <v>----</v>
      </c>
      <c r="AG500" t="str">
        <f t="shared" si="154"/>
        <v>----</v>
      </c>
      <c r="AH500" t="str">
        <f t="shared" si="155"/>
        <v>----</v>
      </c>
      <c r="AI500" t="str">
        <f t="shared" si="156"/>
        <v>AlipatNoN</v>
      </c>
      <c r="AJ500" t="str">
        <f t="shared" si="157"/>
        <v>----</v>
      </c>
      <c r="AK500" t="str">
        <f t="shared" si="158"/>
        <v>----</v>
      </c>
      <c r="AM500" s="4">
        <f t="shared" si="159"/>
        <v>377.26892269539212</v>
      </c>
      <c r="AN500" s="4">
        <f t="shared" si="143"/>
        <v>377</v>
      </c>
      <c r="AO500" s="4">
        <f t="shared" si="160"/>
        <v>0.26892269539212066</v>
      </c>
    </row>
    <row r="501" spans="1:41" x14ac:dyDescent="0.25">
      <c r="A501">
        <v>17</v>
      </c>
      <c r="B501">
        <v>30</v>
      </c>
      <c r="C501">
        <v>0</v>
      </c>
      <c r="D501">
        <v>10</v>
      </c>
      <c r="E501">
        <v>0</v>
      </c>
      <c r="F501">
        <v>0</v>
      </c>
      <c r="H501">
        <v>393.17661959999998</v>
      </c>
      <c r="J501">
        <v>2977353</v>
      </c>
      <c r="K501">
        <v>2934128</v>
      </c>
      <c r="L501">
        <v>2756907</v>
      </c>
      <c r="O501">
        <v>5168398</v>
      </c>
      <c r="P501">
        <v>5431000</v>
      </c>
      <c r="Q501">
        <v>4878822</v>
      </c>
      <c r="S501">
        <f t="shared" si="144"/>
        <v>1.7647058823529411</v>
      </c>
      <c r="T501">
        <f t="shared" si="145"/>
        <v>0.58823529411764708</v>
      </c>
      <c r="V501" s="4">
        <f t="shared" si="146"/>
        <v>393.17661957989998</v>
      </c>
      <c r="W501">
        <f t="shared" si="147"/>
        <v>3</v>
      </c>
      <c r="X501">
        <f t="shared" si="148"/>
        <v>0.17647058823529413</v>
      </c>
      <c r="Y501">
        <f t="shared" si="149"/>
        <v>0.1</v>
      </c>
      <c r="Z501">
        <f t="shared" si="150"/>
        <v>0.3</v>
      </c>
      <c r="AA501" t="str">
        <f t="shared" si="151"/>
        <v>O</v>
      </c>
      <c r="AD501">
        <f t="shared" si="152"/>
        <v>-0.16666666666666666</v>
      </c>
      <c r="AF501" t="str">
        <f t="shared" si="153"/>
        <v>----</v>
      </c>
      <c r="AG501" t="str">
        <f t="shared" si="154"/>
        <v>----</v>
      </c>
      <c r="AH501" t="str">
        <f t="shared" si="155"/>
        <v>----</v>
      </c>
      <c r="AI501" t="str">
        <f t="shared" si="156"/>
        <v>AlipatNoN</v>
      </c>
      <c r="AJ501" t="str">
        <f t="shared" si="157"/>
        <v>----</v>
      </c>
      <c r="AK501" t="str">
        <f t="shared" si="158"/>
        <v>----</v>
      </c>
      <c r="AM501" s="4">
        <f t="shared" si="159"/>
        <v>393.26753588387743</v>
      </c>
      <c r="AN501" s="4">
        <f t="shared" si="143"/>
        <v>393</v>
      </c>
      <c r="AO501" s="4">
        <f t="shared" si="160"/>
        <v>0.26753588387742866</v>
      </c>
    </row>
    <row r="502" spans="1:41" x14ac:dyDescent="0.25">
      <c r="A502">
        <v>17</v>
      </c>
      <c r="B502">
        <v>30</v>
      </c>
      <c r="C502">
        <v>0</v>
      </c>
      <c r="D502">
        <v>11</v>
      </c>
      <c r="E502">
        <v>0</v>
      </c>
      <c r="F502">
        <v>0</v>
      </c>
      <c r="H502">
        <v>409.1715342</v>
      </c>
      <c r="J502">
        <v>2100205</v>
      </c>
      <c r="K502">
        <v>2271060</v>
      </c>
      <c r="L502">
        <v>1980577</v>
      </c>
      <c r="O502">
        <v>2975384</v>
      </c>
      <c r="P502">
        <v>3482422</v>
      </c>
      <c r="Q502">
        <v>3134365</v>
      </c>
      <c r="S502">
        <f t="shared" si="144"/>
        <v>1.7647058823529411</v>
      </c>
      <c r="T502">
        <f t="shared" si="145"/>
        <v>0.6470588235294118</v>
      </c>
      <c r="V502" s="4">
        <f t="shared" si="146"/>
        <v>409.17153417989999</v>
      </c>
      <c r="W502">
        <f t="shared" si="147"/>
        <v>3</v>
      </c>
      <c r="X502">
        <f t="shared" si="148"/>
        <v>0.17647058823529413</v>
      </c>
      <c r="Y502">
        <f t="shared" si="149"/>
        <v>0.1</v>
      </c>
      <c r="Z502">
        <f t="shared" si="150"/>
        <v>0.27272727272727271</v>
      </c>
      <c r="AA502" t="str">
        <f t="shared" si="151"/>
        <v>O</v>
      </c>
      <c r="AD502">
        <f t="shared" si="152"/>
        <v>-0.21739130434782608</v>
      </c>
      <c r="AF502" t="str">
        <f t="shared" si="153"/>
        <v>----</v>
      </c>
      <c r="AG502" t="str">
        <f t="shared" si="154"/>
        <v>----</v>
      </c>
      <c r="AH502" t="str">
        <f t="shared" si="155"/>
        <v>----</v>
      </c>
      <c r="AI502" t="str">
        <f t="shared" si="156"/>
        <v>----</v>
      </c>
      <c r="AJ502" t="str">
        <f t="shared" si="157"/>
        <v>SatFACarb</v>
      </c>
      <c r="AK502" t="str">
        <f t="shared" si="158"/>
        <v>----</v>
      </c>
      <c r="AM502" s="4">
        <f t="shared" si="159"/>
        <v>409.26614907236274</v>
      </c>
      <c r="AN502" s="4">
        <f t="shared" si="143"/>
        <v>409</v>
      </c>
      <c r="AO502" s="4">
        <f t="shared" si="160"/>
        <v>0.26614907236273666</v>
      </c>
    </row>
    <row r="503" spans="1:41" x14ac:dyDescent="0.25">
      <c r="A503">
        <v>17</v>
      </c>
      <c r="B503">
        <v>30</v>
      </c>
      <c r="C503">
        <v>0</v>
      </c>
      <c r="D503">
        <v>12</v>
      </c>
      <c r="E503">
        <v>0</v>
      </c>
      <c r="F503">
        <v>0</v>
      </c>
      <c r="H503">
        <v>425.16644880000001</v>
      </c>
      <c r="J503" t="s">
        <v>14</v>
      </c>
      <c r="K503" t="s">
        <v>14</v>
      </c>
      <c r="L503" t="s">
        <v>14</v>
      </c>
      <c r="O503">
        <v>2007134</v>
      </c>
      <c r="P503">
        <v>1609791</v>
      </c>
      <c r="Q503">
        <v>2300719</v>
      </c>
      <c r="S503">
        <f t="shared" si="144"/>
        <v>1.7647058823529411</v>
      </c>
      <c r="T503">
        <f t="shared" si="145"/>
        <v>0.70588235294117652</v>
      </c>
      <c r="V503" s="4">
        <f t="shared" si="146"/>
        <v>425.16644877990001</v>
      </c>
      <c r="W503">
        <f t="shared" si="147"/>
        <v>3</v>
      </c>
      <c r="X503">
        <f t="shared" si="148"/>
        <v>0.17647058823529413</v>
      </c>
      <c r="Y503">
        <f t="shared" si="149"/>
        <v>0.1</v>
      </c>
      <c r="Z503">
        <f t="shared" si="150"/>
        <v>0.25</v>
      </c>
      <c r="AA503" t="str">
        <f t="shared" si="151"/>
        <v>O</v>
      </c>
      <c r="AD503">
        <f t="shared" si="152"/>
        <v>-0.27272727272727271</v>
      </c>
      <c r="AF503" t="str">
        <f t="shared" si="153"/>
        <v>----</v>
      </c>
      <c r="AG503" t="str">
        <f t="shared" si="154"/>
        <v>----</v>
      </c>
      <c r="AH503" t="str">
        <f t="shared" si="155"/>
        <v>----</v>
      </c>
      <c r="AI503" t="str">
        <f t="shared" si="156"/>
        <v>----</v>
      </c>
      <c r="AJ503" t="str">
        <f t="shared" si="157"/>
        <v>SatFACarb</v>
      </c>
      <c r="AK503" t="str">
        <f t="shared" si="158"/>
        <v>----</v>
      </c>
      <c r="AM503" s="4">
        <f t="shared" si="159"/>
        <v>425.26476226084804</v>
      </c>
      <c r="AN503" s="4">
        <f t="shared" si="143"/>
        <v>425</v>
      </c>
      <c r="AO503" s="4">
        <f t="shared" si="160"/>
        <v>0.26476226084804466</v>
      </c>
    </row>
    <row r="504" spans="1:41" x14ac:dyDescent="0.25">
      <c r="A504">
        <v>17</v>
      </c>
      <c r="B504">
        <v>30</v>
      </c>
      <c r="C504">
        <v>0</v>
      </c>
      <c r="D504">
        <v>13</v>
      </c>
      <c r="E504">
        <v>0</v>
      </c>
      <c r="F504">
        <v>0</v>
      </c>
      <c r="H504">
        <v>441.16136340000003</v>
      </c>
      <c r="J504">
        <v>2038592</v>
      </c>
      <c r="K504">
        <v>2525029</v>
      </c>
      <c r="L504">
        <v>2416826</v>
      </c>
      <c r="O504">
        <v>4011023</v>
      </c>
      <c r="P504">
        <v>4293958</v>
      </c>
      <c r="Q504">
        <v>3285723</v>
      </c>
      <c r="S504">
        <f t="shared" si="144"/>
        <v>1.7647058823529411</v>
      </c>
      <c r="T504">
        <f t="shared" si="145"/>
        <v>0.76470588235294112</v>
      </c>
      <c r="V504" s="4">
        <f t="shared" si="146"/>
        <v>441.16136337990002</v>
      </c>
      <c r="W504">
        <f t="shared" si="147"/>
        <v>3</v>
      </c>
      <c r="X504">
        <f t="shared" si="148"/>
        <v>0.17647058823529413</v>
      </c>
      <c r="Y504">
        <f t="shared" si="149"/>
        <v>0.1</v>
      </c>
      <c r="Z504">
        <f t="shared" si="150"/>
        <v>0.23076923076923078</v>
      </c>
      <c r="AA504" t="str">
        <f t="shared" si="151"/>
        <v>O</v>
      </c>
      <c r="AD504">
        <f t="shared" si="152"/>
        <v>-0.33333333333333331</v>
      </c>
      <c r="AF504" t="str">
        <f t="shared" si="153"/>
        <v>----</v>
      </c>
      <c r="AG504" t="str">
        <f t="shared" si="154"/>
        <v>----</v>
      </c>
      <c r="AH504" t="str">
        <f t="shared" si="155"/>
        <v>----</v>
      </c>
      <c r="AI504" t="str">
        <f t="shared" si="156"/>
        <v>----</v>
      </c>
      <c r="AJ504" t="str">
        <f t="shared" si="157"/>
        <v>SatFACarb</v>
      </c>
      <c r="AK504" t="str">
        <f t="shared" si="158"/>
        <v>----</v>
      </c>
      <c r="AM504" s="4">
        <f t="shared" si="159"/>
        <v>441.26337544933341</v>
      </c>
      <c r="AN504" s="4">
        <f t="shared" si="143"/>
        <v>441</v>
      </c>
      <c r="AO504" s="4">
        <f t="shared" si="160"/>
        <v>0.26337544933340951</v>
      </c>
    </row>
    <row r="505" spans="1:41" x14ac:dyDescent="0.25">
      <c r="A505">
        <v>17</v>
      </c>
      <c r="B505">
        <v>30</v>
      </c>
      <c r="C505">
        <v>0</v>
      </c>
      <c r="D505">
        <v>14</v>
      </c>
      <c r="E505">
        <v>0</v>
      </c>
      <c r="F505">
        <v>0</v>
      </c>
      <c r="H505">
        <v>457.15627799999999</v>
      </c>
      <c r="J505">
        <v>2057094</v>
      </c>
      <c r="K505">
        <v>2804672</v>
      </c>
      <c r="L505">
        <v>2520731</v>
      </c>
      <c r="O505" t="s">
        <v>14</v>
      </c>
      <c r="P505" t="s">
        <v>14</v>
      </c>
      <c r="Q505" t="s">
        <v>14</v>
      </c>
      <c r="S505">
        <f t="shared" si="144"/>
        <v>1.7647058823529411</v>
      </c>
      <c r="T505">
        <f t="shared" si="145"/>
        <v>0.82352941176470584</v>
      </c>
      <c r="V505" s="4">
        <f t="shared" si="146"/>
        <v>457.15627797989998</v>
      </c>
      <c r="W505">
        <f t="shared" si="147"/>
        <v>3</v>
      </c>
      <c r="X505">
        <f t="shared" si="148"/>
        <v>0.17647058823529413</v>
      </c>
      <c r="Y505">
        <f t="shared" si="149"/>
        <v>0.1</v>
      </c>
      <c r="Z505">
        <f t="shared" si="150"/>
        <v>0.21428571428571427</v>
      </c>
      <c r="AA505" t="str">
        <f t="shared" si="151"/>
        <v>O</v>
      </c>
      <c r="AD505">
        <f t="shared" si="152"/>
        <v>-0.4</v>
      </c>
      <c r="AF505" t="str">
        <f t="shared" si="153"/>
        <v>----</v>
      </c>
      <c r="AG505" t="str">
        <f t="shared" si="154"/>
        <v>----</v>
      </c>
      <c r="AH505" t="str">
        <f t="shared" si="155"/>
        <v>----</v>
      </c>
      <c r="AI505" t="str">
        <f t="shared" si="156"/>
        <v>----</v>
      </c>
      <c r="AJ505" t="str">
        <f t="shared" si="157"/>
        <v>SatFACarb</v>
      </c>
      <c r="AK505" t="str">
        <f t="shared" si="158"/>
        <v>----</v>
      </c>
      <c r="AM505" s="4">
        <f t="shared" si="159"/>
        <v>457.26198863781866</v>
      </c>
      <c r="AN505" s="4">
        <f t="shared" si="143"/>
        <v>457</v>
      </c>
      <c r="AO505" s="4">
        <f t="shared" si="160"/>
        <v>0.26198863781866066</v>
      </c>
    </row>
    <row r="506" spans="1:41" x14ac:dyDescent="0.25">
      <c r="A506">
        <v>17</v>
      </c>
      <c r="B506">
        <v>30</v>
      </c>
      <c r="C506">
        <v>2</v>
      </c>
      <c r="D506">
        <v>3</v>
      </c>
      <c r="E506">
        <v>3</v>
      </c>
      <c r="F506">
        <v>0</v>
      </c>
      <c r="H506">
        <v>405.13457749999998</v>
      </c>
      <c r="J506" t="s">
        <v>14</v>
      </c>
      <c r="K506" t="s">
        <v>14</v>
      </c>
      <c r="L506" t="s">
        <v>14</v>
      </c>
      <c r="O506">
        <v>1987464</v>
      </c>
      <c r="P506">
        <v>1865699</v>
      </c>
      <c r="Q506">
        <v>2060048</v>
      </c>
      <c r="S506">
        <f t="shared" si="144"/>
        <v>1.7647058823529411</v>
      </c>
      <c r="T506">
        <f t="shared" si="145"/>
        <v>0.17647058823529413</v>
      </c>
      <c r="V506" s="4">
        <f t="shared" si="146"/>
        <v>405.13457747989997</v>
      </c>
      <c r="W506">
        <f t="shared" si="147"/>
        <v>4</v>
      </c>
      <c r="X506">
        <f t="shared" si="148"/>
        <v>0.23529411764705882</v>
      </c>
      <c r="Y506">
        <f t="shared" si="149"/>
        <v>0.13333333333333333</v>
      </c>
      <c r="Z506">
        <f t="shared" si="150"/>
        <v>1.3333333333333333</v>
      </c>
      <c r="AA506" t="str">
        <f t="shared" si="151"/>
        <v>O</v>
      </c>
      <c r="AD506">
        <f t="shared" si="152"/>
        <v>-0.14285714285714285</v>
      </c>
      <c r="AF506" t="str">
        <f t="shared" si="153"/>
        <v>----</v>
      </c>
      <c r="AG506" t="str">
        <f t="shared" si="154"/>
        <v>----</v>
      </c>
      <c r="AH506" t="str">
        <f t="shared" si="155"/>
        <v>----</v>
      </c>
      <c r="AI506" t="str">
        <f t="shared" si="156"/>
        <v>----</v>
      </c>
      <c r="AJ506" t="str">
        <f t="shared" si="157"/>
        <v>----</v>
      </c>
      <c r="AK506" t="str">
        <f t="shared" si="158"/>
        <v>Alipat+N</v>
      </c>
      <c r="AM506" s="4">
        <f t="shared" si="159"/>
        <v>405.22825888556775</v>
      </c>
      <c r="AN506" s="4">
        <f t="shared" si="143"/>
        <v>405</v>
      </c>
      <c r="AO506" s="4">
        <f t="shared" si="160"/>
        <v>0.22825888556775453</v>
      </c>
    </row>
    <row r="507" spans="1:41" x14ac:dyDescent="0.25">
      <c r="A507">
        <v>17</v>
      </c>
      <c r="B507">
        <v>30</v>
      </c>
      <c r="C507">
        <v>2</v>
      </c>
      <c r="D507">
        <v>5</v>
      </c>
      <c r="E507">
        <v>0</v>
      </c>
      <c r="F507">
        <v>0</v>
      </c>
      <c r="H507">
        <v>341.20819460000001</v>
      </c>
      <c r="J507" t="s">
        <v>14</v>
      </c>
      <c r="K507" t="s">
        <v>14</v>
      </c>
      <c r="L507" t="s">
        <v>14</v>
      </c>
      <c r="O507">
        <v>1968804</v>
      </c>
      <c r="P507">
        <v>2653145</v>
      </c>
      <c r="Q507">
        <v>2182281</v>
      </c>
      <c r="S507">
        <f t="shared" si="144"/>
        <v>1.7647058823529411</v>
      </c>
      <c r="T507">
        <f t="shared" si="145"/>
        <v>0.29411764705882354</v>
      </c>
      <c r="V507" s="4">
        <f t="shared" si="146"/>
        <v>341.20819457989995</v>
      </c>
      <c r="W507">
        <f t="shared" si="147"/>
        <v>4</v>
      </c>
      <c r="X507">
        <f t="shared" si="148"/>
        <v>0.23529411764705882</v>
      </c>
      <c r="Y507">
        <f t="shared" si="149"/>
        <v>0.13333333333333333</v>
      </c>
      <c r="Z507">
        <f t="shared" si="150"/>
        <v>0.8</v>
      </c>
      <c r="AA507" t="str">
        <f t="shared" si="151"/>
        <v>O</v>
      </c>
      <c r="AD507">
        <f t="shared" si="152"/>
        <v>0.04</v>
      </c>
      <c r="AF507" t="str">
        <f t="shared" si="153"/>
        <v>----</v>
      </c>
      <c r="AG507" t="str">
        <f t="shared" si="154"/>
        <v>----</v>
      </c>
      <c r="AH507" t="str">
        <f t="shared" si="155"/>
        <v>----</v>
      </c>
      <c r="AI507" t="str">
        <f t="shared" si="156"/>
        <v>----</v>
      </c>
      <c r="AJ507" t="str">
        <f t="shared" si="157"/>
        <v>----</v>
      </c>
      <c r="AK507" t="str">
        <f t="shared" si="158"/>
        <v>Alipat+N</v>
      </c>
      <c r="AM507" s="4">
        <f t="shared" si="159"/>
        <v>341.28709395080142</v>
      </c>
      <c r="AN507" s="4">
        <f t="shared" si="143"/>
        <v>341</v>
      </c>
      <c r="AO507" s="4">
        <f t="shared" si="160"/>
        <v>0.28709395080142031</v>
      </c>
    </row>
    <row r="508" spans="1:41" x14ac:dyDescent="0.25">
      <c r="A508">
        <v>17</v>
      </c>
      <c r="B508">
        <v>30</v>
      </c>
      <c r="C508">
        <v>4</v>
      </c>
      <c r="D508">
        <v>5</v>
      </c>
      <c r="E508">
        <v>0</v>
      </c>
      <c r="F508">
        <v>0</v>
      </c>
      <c r="H508">
        <v>369.21434260000001</v>
      </c>
      <c r="J508">
        <v>1827675</v>
      </c>
      <c r="K508">
        <v>1925105</v>
      </c>
      <c r="L508">
        <v>1636191</v>
      </c>
      <c r="O508">
        <v>3487042</v>
      </c>
      <c r="P508">
        <v>3500267</v>
      </c>
      <c r="Q508">
        <v>3004902</v>
      </c>
      <c r="S508">
        <f t="shared" si="144"/>
        <v>1.7647058823529411</v>
      </c>
      <c r="T508">
        <f t="shared" si="145"/>
        <v>0.29411764705882354</v>
      </c>
      <c r="V508" s="4">
        <f t="shared" si="146"/>
        <v>369.21434257990001</v>
      </c>
      <c r="W508">
        <f t="shared" si="147"/>
        <v>5</v>
      </c>
      <c r="X508">
        <f t="shared" si="148"/>
        <v>0.29411764705882354</v>
      </c>
      <c r="Y508">
        <f t="shared" si="149"/>
        <v>0.16666666666666666</v>
      </c>
      <c r="Z508">
        <f t="shared" si="150"/>
        <v>1</v>
      </c>
      <c r="AA508" t="str">
        <f t="shared" si="151"/>
        <v>O</v>
      </c>
      <c r="AD508">
        <f t="shared" si="152"/>
        <v>4.7619047619047616E-2</v>
      </c>
      <c r="AF508" t="str">
        <f t="shared" si="153"/>
        <v>----</v>
      </c>
      <c r="AG508" t="str">
        <f t="shared" si="154"/>
        <v>----</v>
      </c>
      <c r="AH508" t="str">
        <f t="shared" si="155"/>
        <v>----</v>
      </c>
      <c r="AI508" t="str">
        <f t="shared" si="156"/>
        <v>----</v>
      </c>
      <c r="AJ508" t="str">
        <f t="shared" si="157"/>
        <v>----</v>
      </c>
      <c r="AK508" t="str">
        <f t="shared" si="158"/>
        <v>Alipat+N</v>
      </c>
      <c r="AM508" s="4">
        <f t="shared" si="159"/>
        <v>369.29971796015201</v>
      </c>
      <c r="AN508" s="4">
        <f t="shared" si="143"/>
        <v>369</v>
      </c>
      <c r="AO508" s="4">
        <f t="shared" si="160"/>
        <v>0.2997179601520088</v>
      </c>
    </row>
    <row r="509" spans="1:41" x14ac:dyDescent="0.25">
      <c r="A509">
        <v>17</v>
      </c>
      <c r="B509">
        <v>30</v>
      </c>
      <c r="C509">
        <v>4</v>
      </c>
      <c r="D509">
        <v>6</v>
      </c>
      <c r="E509">
        <v>0</v>
      </c>
      <c r="F509">
        <v>0</v>
      </c>
      <c r="H509">
        <v>385.20925720000002</v>
      </c>
      <c r="J509">
        <v>3800445</v>
      </c>
      <c r="K509">
        <v>4273915</v>
      </c>
      <c r="L509">
        <v>3451002</v>
      </c>
      <c r="O509">
        <v>7138912</v>
      </c>
      <c r="P509">
        <v>7840761</v>
      </c>
      <c r="Q509">
        <v>6104045</v>
      </c>
      <c r="S509">
        <f t="shared" si="144"/>
        <v>1.7647058823529411</v>
      </c>
      <c r="T509">
        <f t="shared" si="145"/>
        <v>0.35294117647058826</v>
      </c>
      <c r="V509" s="4">
        <f t="shared" si="146"/>
        <v>385.20925717989996</v>
      </c>
      <c r="W509">
        <f t="shared" si="147"/>
        <v>5</v>
      </c>
      <c r="X509">
        <f t="shared" si="148"/>
        <v>0.29411764705882354</v>
      </c>
      <c r="Y509">
        <f t="shared" si="149"/>
        <v>0.16666666666666666</v>
      </c>
      <c r="Z509">
        <f t="shared" si="150"/>
        <v>0.83333333333333337</v>
      </c>
      <c r="AA509" t="str">
        <f t="shared" si="151"/>
        <v>O</v>
      </c>
      <c r="AD509">
        <f t="shared" si="152"/>
        <v>0</v>
      </c>
      <c r="AF509" t="str">
        <f t="shared" si="153"/>
        <v>----</v>
      </c>
      <c r="AG509" t="str">
        <f t="shared" si="154"/>
        <v>----</v>
      </c>
      <c r="AH509" t="str">
        <f t="shared" si="155"/>
        <v>----</v>
      </c>
      <c r="AI509" t="str">
        <f t="shared" si="156"/>
        <v>----</v>
      </c>
      <c r="AJ509" t="str">
        <f t="shared" si="157"/>
        <v>----</v>
      </c>
      <c r="AK509" t="str">
        <f t="shared" si="158"/>
        <v>Alipat+N</v>
      </c>
      <c r="AM509" s="4">
        <f t="shared" si="159"/>
        <v>385.29833114863726</v>
      </c>
      <c r="AN509" s="4">
        <f t="shared" si="143"/>
        <v>385</v>
      </c>
      <c r="AO509" s="4">
        <f t="shared" si="160"/>
        <v>0.29833114863725996</v>
      </c>
    </row>
    <row r="510" spans="1:41" x14ac:dyDescent="0.25">
      <c r="A510">
        <v>17</v>
      </c>
      <c r="B510">
        <v>30</v>
      </c>
      <c r="C510">
        <v>4</v>
      </c>
      <c r="D510">
        <v>7</v>
      </c>
      <c r="E510">
        <v>0</v>
      </c>
      <c r="F510">
        <v>0</v>
      </c>
      <c r="H510">
        <v>401.20417179999998</v>
      </c>
      <c r="J510">
        <v>6909100</v>
      </c>
      <c r="K510">
        <v>6759004</v>
      </c>
      <c r="L510">
        <v>5978124</v>
      </c>
      <c r="O510">
        <v>7326194</v>
      </c>
      <c r="P510">
        <v>7511060</v>
      </c>
      <c r="Q510">
        <v>6853106</v>
      </c>
      <c r="S510">
        <f t="shared" si="144"/>
        <v>1.7647058823529411</v>
      </c>
      <c r="T510">
        <f t="shared" si="145"/>
        <v>0.41176470588235292</v>
      </c>
      <c r="V510" s="4">
        <f t="shared" si="146"/>
        <v>401.20417177989998</v>
      </c>
      <c r="W510">
        <f t="shared" si="147"/>
        <v>5</v>
      </c>
      <c r="X510">
        <f t="shared" si="148"/>
        <v>0.29411764705882354</v>
      </c>
      <c r="Y510">
        <f t="shared" si="149"/>
        <v>0.16666666666666666</v>
      </c>
      <c r="Z510">
        <f t="shared" si="150"/>
        <v>0.7142857142857143</v>
      </c>
      <c r="AA510" t="str">
        <f t="shared" si="151"/>
        <v>O</v>
      </c>
      <c r="AD510">
        <f t="shared" si="152"/>
        <v>-5.2631578947368418E-2</v>
      </c>
      <c r="AF510" t="str">
        <f t="shared" si="153"/>
        <v>----</v>
      </c>
      <c r="AG510" t="str">
        <f t="shared" si="154"/>
        <v>----</v>
      </c>
      <c r="AH510" t="str">
        <f t="shared" si="155"/>
        <v>----</v>
      </c>
      <c r="AI510" t="str">
        <f t="shared" si="156"/>
        <v>----</v>
      </c>
      <c r="AJ510" t="str">
        <f t="shared" si="157"/>
        <v>----</v>
      </c>
      <c r="AK510" t="str">
        <f t="shared" si="158"/>
        <v>Alipat+N</v>
      </c>
      <c r="AM510" s="4">
        <f t="shared" si="159"/>
        <v>401.29694433712257</v>
      </c>
      <c r="AN510" s="4">
        <f t="shared" si="143"/>
        <v>401</v>
      </c>
      <c r="AO510" s="4">
        <f t="shared" si="160"/>
        <v>0.29694433712256796</v>
      </c>
    </row>
    <row r="511" spans="1:41" x14ac:dyDescent="0.25">
      <c r="A511">
        <v>17</v>
      </c>
      <c r="B511">
        <v>30</v>
      </c>
      <c r="C511">
        <v>4</v>
      </c>
      <c r="D511">
        <v>8</v>
      </c>
      <c r="E511">
        <v>0</v>
      </c>
      <c r="F511">
        <v>0</v>
      </c>
      <c r="H511">
        <v>417.1990864</v>
      </c>
      <c r="J511">
        <v>3417172</v>
      </c>
      <c r="K511">
        <v>3567750</v>
      </c>
      <c r="L511">
        <v>2749728</v>
      </c>
      <c r="O511">
        <v>3098941</v>
      </c>
      <c r="P511">
        <v>3284085</v>
      </c>
      <c r="Q511">
        <v>3439402</v>
      </c>
      <c r="S511">
        <f t="shared" si="144"/>
        <v>1.7647058823529411</v>
      </c>
      <c r="T511">
        <f t="shared" si="145"/>
        <v>0.47058823529411764</v>
      </c>
      <c r="V511" s="4">
        <f t="shared" si="146"/>
        <v>417.1990863799</v>
      </c>
      <c r="W511">
        <f t="shared" si="147"/>
        <v>5</v>
      </c>
      <c r="X511">
        <f t="shared" si="148"/>
        <v>0.29411764705882354</v>
      </c>
      <c r="Y511">
        <f t="shared" si="149"/>
        <v>0.16666666666666666</v>
      </c>
      <c r="Z511">
        <f t="shared" si="150"/>
        <v>0.625</v>
      </c>
      <c r="AA511" t="str">
        <f t="shared" si="151"/>
        <v>O</v>
      </c>
      <c r="AD511">
        <f t="shared" si="152"/>
        <v>-0.1111111111111111</v>
      </c>
      <c r="AF511" t="str">
        <f t="shared" si="153"/>
        <v>----</v>
      </c>
      <c r="AG511" t="str">
        <f t="shared" si="154"/>
        <v>----</v>
      </c>
      <c r="AH511" t="str">
        <f t="shared" si="155"/>
        <v>----</v>
      </c>
      <c r="AI511" t="str">
        <f t="shared" si="156"/>
        <v>----</v>
      </c>
      <c r="AJ511" t="str">
        <f t="shared" si="157"/>
        <v>----</v>
      </c>
      <c r="AK511" t="str">
        <f t="shared" si="158"/>
        <v>Alipat+N</v>
      </c>
      <c r="AM511" s="4">
        <f t="shared" si="159"/>
        <v>417.29555752560788</v>
      </c>
      <c r="AN511" s="4">
        <f t="shared" si="143"/>
        <v>417</v>
      </c>
      <c r="AO511" s="4">
        <f t="shared" si="160"/>
        <v>0.29555752560787596</v>
      </c>
    </row>
    <row r="512" spans="1:41" x14ac:dyDescent="0.25">
      <c r="A512">
        <v>17</v>
      </c>
      <c r="B512">
        <v>31</v>
      </c>
      <c r="C512">
        <v>3</v>
      </c>
      <c r="D512">
        <v>4</v>
      </c>
      <c r="E512">
        <v>0</v>
      </c>
      <c r="F512">
        <v>0</v>
      </c>
      <c r="H512">
        <v>340.22417899999999</v>
      </c>
      <c r="J512">
        <v>2245983</v>
      </c>
      <c r="K512">
        <v>2906274</v>
      </c>
      <c r="L512">
        <v>2447493</v>
      </c>
      <c r="O512">
        <v>5916572</v>
      </c>
      <c r="P512">
        <v>7157478</v>
      </c>
      <c r="Q512">
        <v>5710730</v>
      </c>
      <c r="S512">
        <f t="shared" si="144"/>
        <v>1.8235294117647058</v>
      </c>
      <c r="T512">
        <f t="shared" si="145"/>
        <v>0.23529411764705882</v>
      </c>
      <c r="V512" s="4">
        <f t="shared" si="146"/>
        <v>340.22417897989999</v>
      </c>
      <c r="W512">
        <f t="shared" si="147"/>
        <v>4</v>
      </c>
      <c r="X512">
        <f t="shared" si="148"/>
        <v>0.23529411764705882</v>
      </c>
      <c r="Y512">
        <f t="shared" si="149"/>
        <v>0.12903225806451613</v>
      </c>
      <c r="Z512">
        <f t="shared" si="150"/>
        <v>1</v>
      </c>
      <c r="AA512" t="str">
        <f t="shared" si="151"/>
        <v>O</v>
      </c>
      <c r="AD512">
        <f t="shared" si="152"/>
        <v>4.1666666666666664E-2</v>
      </c>
      <c r="AF512" t="str">
        <f t="shared" si="153"/>
        <v>----</v>
      </c>
      <c r="AG512" t="str">
        <f t="shared" si="154"/>
        <v>----</v>
      </c>
      <c r="AH512" t="str">
        <f t="shared" si="155"/>
        <v>----</v>
      </c>
      <c r="AI512" t="str">
        <f t="shared" si="156"/>
        <v>----</v>
      </c>
      <c r="AJ512" t="str">
        <f t="shared" si="157"/>
        <v>----</v>
      </c>
      <c r="AK512" t="str">
        <f t="shared" si="158"/>
        <v>Alipat+N</v>
      </c>
      <c r="AM512" s="4">
        <f t="shared" si="159"/>
        <v>340.30285081168302</v>
      </c>
      <c r="AN512" s="4">
        <f t="shared" si="143"/>
        <v>340</v>
      </c>
      <c r="AO512" s="4">
        <f t="shared" si="160"/>
        <v>0.30285081168301531</v>
      </c>
    </row>
    <row r="513" spans="1:41" x14ac:dyDescent="0.25">
      <c r="A513">
        <v>17</v>
      </c>
      <c r="B513">
        <v>31</v>
      </c>
      <c r="C513">
        <v>3</v>
      </c>
      <c r="D513">
        <v>6</v>
      </c>
      <c r="E513">
        <v>0</v>
      </c>
      <c r="F513">
        <v>0</v>
      </c>
      <c r="H513">
        <v>372.21400820000002</v>
      </c>
      <c r="J513">
        <v>7029700</v>
      </c>
      <c r="K513">
        <v>7409191</v>
      </c>
      <c r="L513">
        <v>7097043</v>
      </c>
      <c r="O513">
        <v>10281147</v>
      </c>
      <c r="P513">
        <v>11677268</v>
      </c>
      <c r="Q513">
        <v>10811185</v>
      </c>
      <c r="S513">
        <f t="shared" si="144"/>
        <v>1.8235294117647058</v>
      </c>
      <c r="T513">
        <f t="shared" si="145"/>
        <v>0.35294117647058826</v>
      </c>
      <c r="V513" s="4">
        <f t="shared" si="146"/>
        <v>372.21400817989996</v>
      </c>
      <c r="W513">
        <f t="shared" si="147"/>
        <v>4</v>
      </c>
      <c r="X513">
        <f t="shared" si="148"/>
        <v>0.23529411764705882</v>
      </c>
      <c r="Y513">
        <f t="shared" si="149"/>
        <v>0.12903225806451613</v>
      </c>
      <c r="Z513">
        <f t="shared" si="150"/>
        <v>0.66666666666666663</v>
      </c>
      <c r="AA513" t="str">
        <f t="shared" si="151"/>
        <v>O</v>
      </c>
      <c r="AD513">
        <f t="shared" si="152"/>
        <v>-4.5454545454545456E-2</v>
      </c>
      <c r="AF513" t="str">
        <f t="shared" si="153"/>
        <v>----</v>
      </c>
      <c r="AG513" t="str">
        <f t="shared" si="154"/>
        <v>----</v>
      </c>
      <c r="AH513" t="str">
        <f t="shared" si="155"/>
        <v>----</v>
      </c>
      <c r="AI513" t="str">
        <f t="shared" si="156"/>
        <v>----</v>
      </c>
      <c r="AJ513" t="str">
        <f t="shared" si="157"/>
        <v>----</v>
      </c>
      <c r="AK513" t="str">
        <f t="shared" si="158"/>
        <v>Alipat+N</v>
      </c>
      <c r="AM513" s="4">
        <f t="shared" si="159"/>
        <v>372.30007718865363</v>
      </c>
      <c r="AN513" s="4">
        <f t="shared" si="143"/>
        <v>372</v>
      </c>
      <c r="AO513" s="4">
        <f t="shared" si="160"/>
        <v>0.30007718865363131</v>
      </c>
    </row>
    <row r="514" spans="1:41" x14ac:dyDescent="0.25">
      <c r="A514">
        <v>17</v>
      </c>
      <c r="B514">
        <v>31</v>
      </c>
      <c r="C514">
        <v>5</v>
      </c>
      <c r="D514">
        <v>6</v>
      </c>
      <c r="E514">
        <v>0</v>
      </c>
      <c r="F514">
        <v>0</v>
      </c>
      <c r="H514">
        <v>400.22015620000002</v>
      </c>
      <c r="J514">
        <v>1847821</v>
      </c>
      <c r="K514">
        <v>1993691</v>
      </c>
      <c r="L514">
        <v>1664401</v>
      </c>
      <c r="O514">
        <v>3244405</v>
      </c>
      <c r="P514">
        <v>3190667</v>
      </c>
      <c r="Q514">
        <v>3357074</v>
      </c>
      <c r="S514">
        <f t="shared" si="144"/>
        <v>1.8235294117647058</v>
      </c>
      <c r="T514">
        <f t="shared" si="145"/>
        <v>0.35294117647058826</v>
      </c>
      <c r="V514" s="4">
        <f t="shared" si="146"/>
        <v>400.22015617989996</v>
      </c>
      <c r="W514">
        <f t="shared" si="147"/>
        <v>5</v>
      </c>
      <c r="X514">
        <f t="shared" si="148"/>
        <v>0.29411764705882354</v>
      </c>
      <c r="Y514">
        <f t="shared" si="149"/>
        <v>0.16129032258064516</v>
      </c>
      <c r="Z514">
        <f t="shared" si="150"/>
        <v>0.83333333333333337</v>
      </c>
      <c r="AA514" t="str">
        <f t="shared" si="151"/>
        <v>O</v>
      </c>
      <c r="AD514">
        <f t="shared" si="152"/>
        <v>-5.5555555555555552E-2</v>
      </c>
      <c r="AF514" t="str">
        <f t="shared" si="153"/>
        <v>----</v>
      </c>
      <c r="AG514" t="str">
        <f t="shared" si="154"/>
        <v>----</v>
      </c>
      <c r="AH514" t="str">
        <f t="shared" si="155"/>
        <v>----</v>
      </c>
      <c r="AI514" t="str">
        <f t="shared" si="156"/>
        <v>----</v>
      </c>
      <c r="AJ514" t="str">
        <f t="shared" si="157"/>
        <v>----</v>
      </c>
      <c r="AK514" t="str">
        <f t="shared" si="158"/>
        <v>Alipat+N</v>
      </c>
      <c r="AM514" s="4">
        <f t="shared" si="159"/>
        <v>400.31270119800411</v>
      </c>
      <c r="AN514" s="4">
        <f t="shared" ref="AN514:AN577" si="161">INT(AM514)</f>
        <v>400</v>
      </c>
      <c r="AO514" s="4">
        <f t="shared" si="160"/>
        <v>0.31270119800410612</v>
      </c>
    </row>
    <row r="515" spans="1:41" x14ac:dyDescent="0.25">
      <c r="A515">
        <v>17</v>
      </c>
      <c r="B515">
        <v>31</v>
      </c>
      <c r="C515">
        <v>5</v>
      </c>
      <c r="D515">
        <v>7</v>
      </c>
      <c r="E515">
        <v>0</v>
      </c>
      <c r="F515">
        <v>0</v>
      </c>
      <c r="H515">
        <v>416.21507079999998</v>
      </c>
      <c r="J515" t="s">
        <v>14</v>
      </c>
      <c r="K515" t="s">
        <v>14</v>
      </c>
      <c r="L515" t="s">
        <v>14</v>
      </c>
      <c r="O515">
        <v>1759040</v>
      </c>
      <c r="P515">
        <v>2687076</v>
      </c>
      <c r="Q515">
        <v>1744209</v>
      </c>
      <c r="S515">
        <f t="shared" ref="S515:S578" si="162">B515/A515</f>
        <v>1.8235294117647058</v>
      </c>
      <c r="T515">
        <f t="shared" ref="T515:T578" si="163">D515/A515</f>
        <v>0.41176470588235292</v>
      </c>
      <c r="V515" s="4">
        <f t="shared" ref="V515:V578" si="164">A515*12+(B515-1)*1.007825+C515*14.003074+D515*15.9949146+E515*31.9720707+F515*30.9737615+0.0005485799</f>
        <v>416.21507077989997</v>
      </c>
      <c r="W515">
        <f t="shared" ref="W515:W578" si="165">1+A515-B515/2+C515/2+F515/2</f>
        <v>5</v>
      </c>
      <c r="X515">
        <f t="shared" ref="X515:X578" si="166">W515/A515</f>
        <v>0.29411764705882354</v>
      </c>
      <c r="Y515">
        <f t="shared" ref="Y515:Y578" si="167">W515/B515</f>
        <v>0.16129032258064516</v>
      </c>
      <c r="Z515">
        <f t="shared" ref="Z515:Z578" si="168">W515/D515</f>
        <v>0.7142857142857143</v>
      </c>
      <c r="AA515" t="str">
        <f t="shared" ref="AA515:AA578" si="169">IF(X515&gt;=0.3,IF(X515&lt;=0.68,IF(Y515&gt;=0.2,IF(Y515&lt;=0.95,IF(Z515&gt;=0.77,IF(Z515&lt;=1.75,"CRAM","O"),"O"),"O"),"O"),"O"),"O")</f>
        <v>O</v>
      </c>
      <c r="AD515">
        <f t="shared" ref="AD515:AD578" si="170">(1+A515-D515/2-E515-B515/2)/(A515-D515/2-E515-C515-F515)</f>
        <v>-0.11764705882352941</v>
      </c>
      <c r="AF515" t="str">
        <f t="shared" ref="AF515:AF578" si="171">IF(AD515&gt;0.66,"CondAr","----")</f>
        <v>----</v>
      </c>
      <c r="AG515" t="str">
        <f t="shared" ref="AG515:AG578" si="172">IF(AND((AD515&gt;0.5),(AD515&lt;=0.66)),"Aromatic","----")</f>
        <v>----</v>
      </c>
      <c r="AH515" t="str">
        <f t="shared" ref="AH515:AH578" si="173">IF(AND((AD515&lt;=0.5),(S515&lt;1.5)),"HUnSatLig","----")</f>
        <v>----</v>
      </c>
      <c r="AI515" t="str">
        <f t="shared" ref="AI515:AI578" si="174">IF(AND((T515&lt;0.6),(S515&gt;=1.5),(C515=0)),"AlipatNoN","----")</f>
        <v>----</v>
      </c>
      <c r="AJ515" t="str">
        <f t="shared" ref="AJ515:AJ578" si="175">IF(AND((S515&gt;=1.5),(T515&gt;=0.6)),"SatFACarb","----")</f>
        <v>----</v>
      </c>
      <c r="AK515" t="str">
        <f t="shared" ref="AK515:AK578" si="176">IF(AND((T515&lt;0.6),(S515&gt;=1.5),(C515&gt;0)),"Alipat+N","----")</f>
        <v>Alipat+N</v>
      </c>
      <c r="AM515" s="4">
        <f t="shared" ref="AM515:AM578" si="177">V515*(44/43.989828)</f>
        <v>416.31131438648947</v>
      </c>
      <c r="AN515" s="4">
        <f t="shared" si="161"/>
        <v>416</v>
      </c>
      <c r="AO515" s="4">
        <f t="shared" ref="AO515:AO578" si="178">AM515-AN515</f>
        <v>0.31131438648947096</v>
      </c>
    </row>
    <row r="516" spans="1:41" x14ac:dyDescent="0.25">
      <c r="A516">
        <v>17</v>
      </c>
      <c r="B516">
        <v>32</v>
      </c>
      <c r="C516">
        <v>0</v>
      </c>
      <c r="D516">
        <v>5</v>
      </c>
      <c r="E516">
        <v>0</v>
      </c>
      <c r="F516">
        <v>0</v>
      </c>
      <c r="H516">
        <v>315.21769660000001</v>
      </c>
      <c r="J516">
        <v>1556250</v>
      </c>
      <c r="K516">
        <v>1761355</v>
      </c>
      <c r="L516">
        <v>1816266</v>
      </c>
      <c r="O516">
        <v>2824521</v>
      </c>
      <c r="P516">
        <v>3268823</v>
      </c>
      <c r="Q516">
        <v>3097067</v>
      </c>
      <c r="S516">
        <f t="shared" si="162"/>
        <v>1.8823529411764706</v>
      </c>
      <c r="T516">
        <f t="shared" si="163"/>
        <v>0.29411764705882354</v>
      </c>
      <c r="V516" s="4">
        <f t="shared" si="164"/>
        <v>315.21769657989995</v>
      </c>
      <c r="W516">
        <f t="shared" si="165"/>
        <v>2</v>
      </c>
      <c r="X516">
        <f t="shared" si="166"/>
        <v>0.11764705882352941</v>
      </c>
      <c r="Y516">
        <f t="shared" si="167"/>
        <v>6.25E-2</v>
      </c>
      <c r="Z516">
        <f t="shared" si="168"/>
        <v>0.4</v>
      </c>
      <c r="AA516" t="str">
        <f t="shared" si="169"/>
        <v>O</v>
      </c>
      <c r="AD516">
        <f t="shared" si="170"/>
        <v>-3.4482758620689655E-2</v>
      </c>
      <c r="AF516" t="str">
        <f t="shared" si="171"/>
        <v>----</v>
      </c>
      <c r="AG516" t="str">
        <f t="shared" si="172"/>
        <v>----</v>
      </c>
      <c r="AH516" t="str">
        <f t="shared" si="173"/>
        <v>----</v>
      </c>
      <c r="AI516" t="str">
        <f t="shared" si="174"/>
        <v>AlipatNoN</v>
      </c>
      <c r="AJ516" t="str">
        <f t="shared" si="175"/>
        <v>----</v>
      </c>
      <c r="AK516" t="str">
        <f t="shared" si="176"/>
        <v>----</v>
      </c>
      <c r="AM516" s="4">
        <f t="shared" si="177"/>
        <v>315.29058603083411</v>
      </c>
      <c r="AN516" s="4">
        <f t="shared" si="161"/>
        <v>315</v>
      </c>
      <c r="AO516" s="4">
        <f t="shared" si="178"/>
        <v>0.29058603083410617</v>
      </c>
    </row>
    <row r="517" spans="1:41" x14ac:dyDescent="0.25">
      <c r="A517">
        <v>17</v>
      </c>
      <c r="B517">
        <v>32</v>
      </c>
      <c r="C517">
        <v>0</v>
      </c>
      <c r="D517">
        <v>6</v>
      </c>
      <c r="E517">
        <v>0</v>
      </c>
      <c r="F517">
        <v>0</v>
      </c>
      <c r="H517">
        <v>331.21261120000003</v>
      </c>
      <c r="J517">
        <v>2266361</v>
      </c>
      <c r="K517">
        <v>3040994</v>
      </c>
      <c r="L517">
        <v>2808358</v>
      </c>
      <c r="O517">
        <v>5823153</v>
      </c>
      <c r="P517">
        <v>5615312</v>
      </c>
      <c r="Q517">
        <v>5397230</v>
      </c>
      <c r="S517">
        <f t="shared" si="162"/>
        <v>1.8823529411764706</v>
      </c>
      <c r="T517">
        <f t="shared" si="163"/>
        <v>0.35294117647058826</v>
      </c>
      <c r="V517" s="4">
        <f t="shared" si="164"/>
        <v>331.21261117989997</v>
      </c>
      <c r="W517">
        <f t="shared" si="165"/>
        <v>2</v>
      </c>
      <c r="X517">
        <f t="shared" si="166"/>
        <v>0.11764705882352941</v>
      </c>
      <c r="Y517">
        <f t="shared" si="167"/>
        <v>6.25E-2</v>
      </c>
      <c r="Z517">
        <f t="shared" si="168"/>
        <v>0.33333333333333331</v>
      </c>
      <c r="AA517" t="str">
        <f t="shared" si="169"/>
        <v>O</v>
      </c>
      <c r="AD517">
        <f t="shared" si="170"/>
        <v>-7.1428571428571425E-2</v>
      </c>
      <c r="AF517" t="str">
        <f t="shared" si="171"/>
        <v>----</v>
      </c>
      <c r="AG517" t="str">
        <f t="shared" si="172"/>
        <v>----</v>
      </c>
      <c r="AH517" t="str">
        <f t="shared" si="173"/>
        <v>----</v>
      </c>
      <c r="AI517" t="str">
        <f t="shared" si="174"/>
        <v>AlipatNoN</v>
      </c>
      <c r="AJ517" t="str">
        <f t="shared" si="175"/>
        <v>----</v>
      </c>
      <c r="AK517" t="str">
        <f t="shared" si="176"/>
        <v>----</v>
      </c>
      <c r="AM517" s="4">
        <f t="shared" si="177"/>
        <v>331.28919921931941</v>
      </c>
      <c r="AN517" s="4">
        <f t="shared" si="161"/>
        <v>331</v>
      </c>
      <c r="AO517" s="4">
        <f t="shared" si="178"/>
        <v>0.28919921931941417</v>
      </c>
    </row>
    <row r="518" spans="1:41" x14ac:dyDescent="0.25">
      <c r="A518">
        <v>17</v>
      </c>
      <c r="B518">
        <v>32</v>
      </c>
      <c r="C518">
        <v>0</v>
      </c>
      <c r="D518">
        <v>7</v>
      </c>
      <c r="E518">
        <v>0</v>
      </c>
      <c r="F518">
        <v>0</v>
      </c>
      <c r="H518">
        <v>347.20752579999998</v>
      </c>
      <c r="J518">
        <v>2376265</v>
      </c>
      <c r="K518">
        <v>3082066</v>
      </c>
      <c r="L518">
        <v>3125702</v>
      </c>
      <c r="O518">
        <v>5431091</v>
      </c>
      <c r="P518">
        <v>5981675</v>
      </c>
      <c r="Q518">
        <v>4993757</v>
      </c>
      <c r="S518">
        <f t="shared" si="162"/>
        <v>1.8823529411764706</v>
      </c>
      <c r="T518">
        <f t="shared" si="163"/>
        <v>0.41176470588235292</v>
      </c>
      <c r="V518" s="4">
        <f t="shared" si="164"/>
        <v>347.20752577989998</v>
      </c>
      <c r="W518">
        <f t="shared" si="165"/>
        <v>2</v>
      </c>
      <c r="X518">
        <f t="shared" si="166"/>
        <v>0.11764705882352941</v>
      </c>
      <c r="Y518">
        <f t="shared" si="167"/>
        <v>6.25E-2</v>
      </c>
      <c r="Z518">
        <f t="shared" si="168"/>
        <v>0.2857142857142857</v>
      </c>
      <c r="AA518" t="str">
        <f t="shared" si="169"/>
        <v>O</v>
      </c>
      <c r="AD518">
        <f t="shared" si="170"/>
        <v>-0.1111111111111111</v>
      </c>
      <c r="AF518" t="str">
        <f t="shared" si="171"/>
        <v>----</v>
      </c>
      <c r="AG518" t="str">
        <f t="shared" si="172"/>
        <v>----</v>
      </c>
      <c r="AH518" t="str">
        <f t="shared" si="173"/>
        <v>----</v>
      </c>
      <c r="AI518" t="str">
        <f t="shared" si="174"/>
        <v>AlipatNoN</v>
      </c>
      <c r="AJ518" t="str">
        <f t="shared" si="175"/>
        <v>----</v>
      </c>
      <c r="AK518" t="str">
        <f t="shared" si="176"/>
        <v>----</v>
      </c>
      <c r="AM518" s="4">
        <f t="shared" si="177"/>
        <v>347.28781240780478</v>
      </c>
      <c r="AN518" s="4">
        <f t="shared" si="161"/>
        <v>347</v>
      </c>
      <c r="AO518" s="4">
        <f t="shared" si="178"/>
        <v>0.28781240780477901</v>
      </c>
    </row>
    <row r="519" spans="1:41" x14ac:dyDescent="0.25">
      <c r="A519">
        <v>17</v>
      </c>
      <c r="B519">
        <v>32</v>
      </c>
      <c r="C519">
        <v>0</v>
      </c>
      <c r="D519">
        <v>8</v>
      </c>
      <c r="E519">
        <v>0</v>
      </c>
      <c r="F519">
        <v>0</v>
      </c>
      <c r="H519">
        <v>363.2024404</v>
      </c>
      <c r="J519">
        <v>2845807</v>
      </c>
      <c r="K519">
        <v>3369058</v>
      </c>
      <c r="L519">
        <v>2560586</v>
      </c>
      <c r="O519">
        <v>6457887</v>
      </c>
      <c r="P519">
        <v>7425013</v>
      </c>
      <c r="Q519">
        <v>5240085</v>
      </c>
      <c r="S519">
        <f t="shared" si="162"/>
        <v>1.8823529411764706</v>
      </c>
      <c r="T519">
        <f t="shared" si="163"/>
        <v>0.47058823529411764</v>
      </c>
      <c r="V519" s="4">
        <f t="shared" si="164"/>
        <v>363.2024403799</v>
      </c>
      <c r="W519">
        <f t="shared" si="165"/>
        <v>2</v>
      </c>
      <c r="X519">
        <f t="shared" si="166"/>
        <v>0.11764705882352941</v>
      </c>
      <c r="Y519">
        <f t="shared" si="167"/>
        <v>6.25E-2</v>
      </c>
      <c r="Z519">
        <f t="shared" si="168"/>
        <v>0.25</v>
      </c>
      <c r="AA519" t="str">
        <f t="shared" si="169"/>
        <v>O</v>
      </c>
      <c r="AD519">
        <f t="shared" si="170"/>
        <v>-0.15384615384615385</v>
      </c>
      <c r="AF519" t="str">
        <f t="shared" si="171"/>
        <v>----</v>
      </c>
      <c r="AG519" t="str">
        <f t="shared" si="172"/>
        <v>----</v>
      </c>
      <c r="AH519" t="str">
        <f t="shared" si="173"/>
        <v>----</v>
      </c>
      <c r="AI519" t="str">
        <f t="shared" si="174"/>
        <v>AlipatNoN</v>
      </c>
      <c r="AJ519" t="str">
        <f t="shared" si="175"/>
        <v>----</v>
      </c>
      <c r="AK519" t="str">
        <f t="shared" si="176"/>
        <v>----</v>
      </c>
      <c r="AM519" s="4">
        <f t="shared" si="177"/>
        <v>363.28642559629009</v>
      </c>
      <c r="AN519" s="4">
        <f t="shared" si="161"/>
        <v>363</v>
      </c>
      <c r="AO519" s="4">
        <f t="shared" si="178"/>
        <v>0.28642559629008701</v>
      </c>
    </row>
    <row r="520" spans="1:41" x14ac:dyDescent="0.25">
      <c r="A520">
        <v>17</v>
      </c>
      <c r="B520">
        <v>32</v>
      </c>
      <c r="C520">
        <v>0</v>
      </c>
      <c r="D520">
        <v>8</v>
      </c>
      <c r="E520">
        <v>1</v>
      </c>
      <c r="F520">
        <v>0</v>
      </c>
      <c r="H520">
        <v>395.17451110000002</v>
      </c>
      <c r="J520" t="s">
        <v>14</v>
      </c>
      <c r="K520" t="s">
        <v>14</v>
      </c>
      <c r="L520" t="s">
        <v>14</v>
      </c>
      <c r="O520">
        <v>3198582</v>
      </c>
      <c r="P520">
        <v>2563155</v>
      </c>
      <c r="Q520">
        <v>3431196</v>
      </c>
      <c r="S520">
        <f t="shared" si="162"/>
        <v>1.8823529411764706</v>
      </c>
      <c r="T520">
        <f t="shared" si="163"/>
        <v>0.47058823529411764</v>
      </c>
      <c r="V520" s="4">
        <f t="shared" si="164"/>
        <v>395.17451107990001</v>
      </c>
      <c r="W520">
        <f t="shared" si="165"/>
        <v>2</v>
      </c>
      <c r="X520">
        <f t="shared" si="166"/>
        <v>0.11764705882352941</v>
      </c>
      <c r="Y520">
        <f t="shared" si="167"/>
        <v>6.25E-2</v>
      </c>
      <c r="Z520">
        <f t="shared" si="168"/>
        <v>0.25</v>
      </c>
      <c r="AA520" t="str">
        <f t="shared" si="169"/>
        <v>O</v>
      </c>
      <c r="AD520">
        <f t="shared" si="170"/>
        <v>-0.25</v>
      </c>
      <c r="AF520" t="str">
        <f t="shared" si="171"/>
        <v>----</v>
      </c>
      <c r="AG520" t="str">
        <f t="shared" si="172"/>
        <v>----</v>
      </c>
      <c r="AH520" t="str">
        <f t="shared" si="173"/>
        <v>----</v>
      </c>
      <c r="AI520" t="str">
        <f t="shared" si="174"/>
        <v>AlipatNoN</v>
      </c>
      <c r="AJ520" t="str">
        <f t="shared" si="175"/>
        <v>----</v>
      </c>
      <c r="AK520" t="str">
        <f t="shared" si="176"/>
        <v>----</v>
      </c>
      <c r="AM520" s="4">
        <f t="shared" si="177"/>
        <v>395.26588936686903</v>
      </c>
      <c r="AN520" s="4">
        <f t="shared" si="161"/>
        <v>395</v>
      </c>
      <c r="AO520" s="4">
        <f t="shared" si="178"/>
        <v>0.26588936686903253</v>
      </c>
    </row>
    <row r="521" spans="1:41" x14ac:dyDescent="0.25">
      <c r="A521">
        <v>17</v>
      </c>
      <c r="B521">
        <v>32</v>
      </c>
      <c r="C521">
        <v>0</v>
      </c>
      <c r="D521">
        <v>9</v>
      </c>
      <c r="E521">
        <v>0</v>
      </c>
      <c r="F521">
        <v>0</v>
      </c>
      <c r="H521">
        <v>379.19735500000002</v>
      </c>
      <c r="J521" t="s">
        <v>14</v>
      </c>
      <c r="K521" t="s">
        <v>14</v>
      </c>
      <c r="L521" t="s">
        <v>14</v>
      </c>
      <c r="O521">
        <v>2856551</v>
      </c>
      <c r="P521">
        <v>3511284</v>
      </c>
      <c r="Q521">
        <v>2254952</v>
      </c>
      <c r="S521">
        <f t="shared" si="162"/>
        <v>1.8823529411764706</v>
      </c>
      <c r="T521">
        <f t="shared" si="163"/>
        <v>0.52941176470588236</v>
      </c>
      <c r="V521" s="4">
        <f t="shared" si="164"/>
        <v>379.19735497990001</v>
      </c>
      <c r="W521">
        <f t="shared" si="165"/>
        <v>2</v>
      </c>
      <c r="X521">
        <f t="shared" si="166"/>
        <v>0.11764705882352941</v>
      </c>
      <c r="Y521">
        <f t="shared" si="167"/>
        <v>6.25E-2</v>
      </c>
      <c r="Z521">
        <f t="shared" si="168"/>
        <v>0.22222222222222221</v>
      </c>
      <c r="AA521" t="str">
        <f t="shared" si="169"/>
        <v>O</v>
      </c>
      <c r="AD521">
        <f t="shared" si="170"/>
        <v>-0.2</v>
      </c>
      <c r="AF521" t="str">
        <f t="shared" si="171"/>
        <v>----</v>
      </c>
      <c r="AG521" t="str">
        <f t="shared" si="172"/>
        <v>----</v>
      </c>
      <c r="AH521" t="str">
        <f t="shared" si="173"/>
        <v>----</v>
      </c>
      <c r="AI521" t="str">
        <f t="shared" si="174"/>
        <v>AlipatNoN</v>
      </c>
      <c r="AJ521" t="str">
        <f t="shared" si="175"/>
        <v>----</v>
      </c>
      <c r="AK521" t="str">
        <f t="shared" si="176"/>
        <v>----</v>
      </c>
      <c r="AM521" s="4">
        <f t="shared" si="177"/>
        <v>379.2850387847754</v>
      </c>
      <c r="AN521" s="4">
        <f t="shared" si="161"/>
        <v>379</v>
      </c>
      <c r="AO521" s="4">
        <f t="shared" si="178"/>
        <v>0.28503878477539502</v>
      </c>
    </row>
    <row r="522" spans="1:41" x14ac:dyDescent="0.25">
      <c r="A522">
        <v>17</v>
      </c>
      <c r="B522">
        <v>32</v>
      </c>
      <c r="C522">
        <v>0</v>
      </c>
      <c r="D522">
        <v>10</v>
      </c>
      <c r="E522">
        <v>0</v>
      </c>
      <c r="F522">
        <v>0</v>
      </c>
      <c r="H522">
        <v>395.19226959999997</v>
      </c>
      <c r="J522">
        <v>3086375</v>
      </c>
      <c r="K522">
        <v>2736855</v>
      </c>
      <c r="L522">
        <v>3152535</v>
      </c>
      <c r="O522">
        <v>6973049</v>
      </c>
      <c r="P522">
        <v>6937686</v>
      </c>
      <c r="Q522">
        <v>7077663</v>
      </c>
      <c r="S522">
        <f t="shared" si="162"/>
        <v>1.8823529411764706</v>
      </c>
      <c r="T522">
        <f t="shared" si="163"/>
        <v>0.58823529411764708</v>
      </c>
      <c r="V522" s="4">
        <f t="shared" si="164"/>
        <v>395.19226957989997</v>
      </c>
      <c r="W522">
        <f t="shared" si="165"/>
        <v>2</v>
      </c>
      <c r="X522">
        <f t="shared" si="166"/>
        <v>0.11764705882352941</v>
      </c>
      <c r="Y522">
        <f t="shared" si="167"/>
        <v>6.25E-2</v>
      </c>
      <c r="Z522">
        <f t="shared" si="168"/>
        <v>0.2</v>
      </c>
      <c r="AA522" t="str">
        <f t="shared" si="169"/>
        <v>O</v>
      </c>
      <c r="AD522">
        <f t="shared" si="170"/>
        <v>-0.25</v>
      </c>
      <c r="AF522" t="str">
        <f t="shared" si="171"/>
        <v>----</v>
      </c>
      <c r="AG522" t="str">
        <f t="shared" si="172"/>
        <v>----</v>
      </c>
      <c r="AH522" t="str">
        <f t="shared" si="173"/>
        <v>----</v>
      </c>
      <c r="AI522" t="str">
        <f t="shared" si="174"/>
        <v>AlipatNoN</v>
      </c>
      <c r="AJ522" t="str">
        <f t="shared" si="175"/>
        <v>----</v>
      </c>
      <c r="AK522" t="str">
        <f t="shared" si="176"/>
        <v>----</v>
      </c>
      <c r="AM522" s="4">
        <f t="shared" si="177"/>
        <v>395.28365197326065</v>
      </c>
      <c r="AN522" s="4">
        <f t="shared" si="161"/>
        <v>395</v>
      </c>
      <c r="AO522" s="4">
        <f t="shared" si="178"/>
        <v>0.28365197326064617</v>
      </c>
    </row>
    <row r="523" spans="1:41" x14ac:dyDescent="0.25">
      <c r="A523">
        <v>17</v>
      </c>
      <c r="B523">
        <v>32</v>
      </c>
      <c r="C523">
        <v>0</v>
      </c>
      <c r="D523">
        <v>11</v>
      </c>
      <c r="E523">
        <v>0</v>
      </c>
      <c r="F523">
        <v>0</v>
      </c>
      <c r="H523">
        <v>411.18718419999999</v>
      </c>
      <c r="J523" t="s">
        <v>14</v>
      </c>
      <c r="K523" t="s">
        <v>14</v>
      </c>
      <c r="L523" t="s">
        <v>14</v>
      </c>
      <c r="O523">
        <v>3485933</v>
      </c>
      <c r="P523">
        <v>3375023</v>
      </c>
      <c r="Q523">
        <v>2962349</v>
      </c>
      <c r="S523">
        <f t="shared" si="162"/>
        <v>1.8823529411764706</v>
      </c>
      <c r="T523">
        <f t="shared" si="163"/>
        <v>0.6470588235294118</v>
      </c>
      <c r="V523" s="4">
        <f t="shared" si="164"/>
        <v>411.18718417989999</v>
      </c>
      <c r="W523">
        <f t="shared" si="165"/>
        <v>2</v>
      </c>
      <c r="X523">
        <f t="shared" si="166"/>
        <v>0.11764705882352941</v>
      </c>
      <c r="Y523">
        <f t="shared" si="167"/>
        <v>6.25E-2</v>
      </c>
      <c r="Z523">
        <f t="shared" si="168"/>
        <v>0.18181818181818182</v>
      </c>
      <c r="AA523" t="str">
        <f t="shared" si="169"/>
        <v>O</v>
      </c>
      <c r="AD523">
        <f t="shared" si="170"/>
        <v>-0.30434782608695654</v>
      </c>
      <c r="AF523" t="str">
        <f t="shared" si="171"/>
        <v>----</v>
      </c>
      <c r="AG523" t="str">
        <f t="shared" si="172"/>
        <v>----</v>
      </c>
      <c r="AH523" t="str">
        <f t="shared" si="173"/>
        <v>----</v>
      </c>
      <c r="AI523" t="str">
        <f t="shared" si="174"/>
        <v>----</v>
      </c>
      <c r="AJ523" t="str">
        <f t="shared" si="175"/>
        <v>SatFACarb</v>
      </c>
      <c r="AK523" t="str">
        <f t="shared" si="176"/>
        <v>----</v>
      </c>
      <c r="AM523" s="4">
        <f t="shared" si="177"/>
        <v>411.28226516174595</v>
      </c>
      <c r="AN523" s="4">
        <f t="shared" si="161"/>
        <v>411</v>
      </c>
      <c r="AO523" s="4">
        <f t="shared" si="178"/>
        <v>0.28226516174595417</v>
      </c>
    </row>
    <row r="524" spans="1:41" x14ac:dyDescent="0.25">
      <c r="A524">
        <v>17</v>
      </c>
      <c r="B524">
        <v>32</v>
      </c>
      <c r="C524">
        <v>4</v>
      </c>
      <c r="D524">
        <v>5</v>
      </c>
      <c r="E524">
        <v>0</v>
      </c>
      <c r="F524">
        <v>0</v>
      </c>
      <c r="H524">
        <v>371.2299926</v>
      </c>
      <c r="J524">
        <v>4212307</v>
      </c>
      <c r="K524">
        <v>5156123</v>
      </c>
      <c r="L524">
        <v>4650419</v>
      </c>
      <c r="O524">
        <v>9199514</v>
      </c>
      <c r="P524">
        <v>11201847</v>
      </c>
      <c r="Q524">
        <v>8099359</v>
      </c>
      <c r="S524">
        <f t="shared" si="162"/>
        <v>1.8823529411764706</v>
      </c>
      <c r="T524">
        <f t="shared" si="163"/>
        <v>0.29411764705882354</v>
      </c>
      <c r="V524" s="4">
        <f t="shared" si="164"/>
        <v>371.22999257989994</v>
      </c>
      <c r="W524">
        <f t="shared" si="165"/>
        <v>4</v>
      </c>
      <c r="X524">
        <f t="shared" si="166"/>
        <v>0.23529411764705882</v>
      </c>
      <c r="Y524">
        <f t="shared" si="167"/>
        <v>0.125</v>
      </c>
      <c r="Z524">
        <f t="shared" si="168"/>
        <v>0.8</v>
      </c>
      <c r="AA524" t="str">
        <f t="shared" si="169"/>
        <v>O</v>
      </c>
      <c r="AD524">
        <f t="shared" si="170"/>
        <v>-4.7619047619047616E-2</v>
      </c>
      <c r="AF524" t="str">
        <f t="shared" si="171"/>
        <v>----</v>
      </c>
      <c r="AG524" t="str">
        <f t="shared" si="172"/>
        <v>----</v>
      </c>
      <c r="AH524" t="str">
        <f t="shared" si="173"/>
        <v>----</v>
      </c>
      <c r="AI524" t="str">
        <f t="shared" si="174"/>
        <v>----</v>
      </c>
      <c r="AJ524" t="str">
        <f t="shared" si="175"/>
        <v>----</v>
      </c>
      <c r="AK524" t="str">
        <f t="shared" si="176"/>
        <v>Alipat+N</v>
      </c>
      <c r="AM524" s="4">
        <f t="shared" si="177"/>
        <v>371.31583404953517</v>
      </c>
      <c r="AN524" s="4">
        <f t="shared" si="161"/>
        <v>371</v>
      </c>
      <c r="AO524" s="4">
        <f t="shared" si="178"/>
        <v>0.31583404953516947</v>
      </c>
    </row>
    <row r="525" spans="1:41" x14ac:dyDescent="0.25">
      <c r="A525">
        <v>17</v>
      </c>
      <c r="B525">
        <v>32</v>
      </c>
      <c r="C525">
        <v>4</v>
      </c>
      <c r="D525">
        <v>6</v>
      </c>
      <c r="E525">
        <v>0</v>
      </c>
      <c r="F525">
        <v>0</v>
      </c>
      <c r="H525">
        <v>387.22490720000002</v>
      </c>
      <c r="J525">
        <v>6094824</v>
      </c>
      <c r="K525">
        <v>5978301</v>
      </c>
      <c r="L525">
        <v>5891666</v>
      </c>
      <c r="O525">
        <v>11939895</v>
      </c>
      <c r="P525">
        <v>13157849</v>
      </c>
      <c r="Q525">
        <v>10290584</v>
      </c>
      <c r="S525">
        <f t="shared" si="162"/>
        <v>1.8823529411764706</v>
      </c>
      <c r="T525">
        <f t="shared" si="163"/>
        <v>0.35294117647058826</v>
      </c>
      <c r="V525" s="4">
        <f t="shared" si="164"/>
        <v>387.22490717989996</v>
      </c>
      <c r="W525">
        <f t="shared" si="165"/>
        <v>4</v>
      </c>
      <c r="X525">
        <f t="shared" si="166"/>
        <v>0.23529411764705882</v>
      </c>
      <c r="Y525">
        <f t="shared" si="167"/>
        <v>0.125</v>
      </c>
      <c r="Z525">
        <f t="shared" si="168"/>
        <v>0.66666666666666663</v>
      </c>
      <c r="AA525" t="str">
        <f t="shared" si="169"/>
        <v>O</v>
      </c>
      <c r="AD525">
        <f t="shared" si="170"/>
        <v>-0.1</v>
      </c>
      <c r="AF525" t="str">
        <f t="shared" si="171"/>
        <v>----</v>
      </c>
      <c r="AG525" t="str">
        <f t="shared" si="172"/>
        <v>----</v>
      </c>
      <c r="AH525" t="str">
        <f t="shared" si="173"/>
        <v>----</v>
      </c>
      <c r="AI525" t="str">
        <f t="shared" si="174"/>
        <v>----</v>
      </c>
      <c r="AJ525" t="str">
        <f t="shared" si="175"/>
        <v>----</v>
      </c>
      <c r="AK525" t="str">
        <f t="shared" si="176"/>
        <v>Alipat+N</v>
      </c>
      <c r="AM525" s="4">
        <f t="shared" si="177"/>
        <v>387.31444723802048</v>
      </c>
      <c r="AN525" s="4">
        <f t="shared" si="161"/>
        <v>387</v>
      </c>
      <c r="AO525" s="4">
        <f t="shared" si="178"/>
        <v>0.31444723802047747</v>
      </c>
    </row>
    <row r="526" spans="1:41" x14ac:dyDescent="0.25">
      <c r="A526">
        <v>17</v>
      </c>
      <c r="B526">
        <v>32</v>
      </c>
      <c r="C526">
        <v>4</v>
      </c>
      <c r="D526">
        <v>7</v>
      </c>
      <c r="E526">
        <v>0</v>
      </c>
      <c r="F526">
        <v>0</v>
      </c>
      <c r="H526">
        <v>403.21982179999998</v>
      </c>
      <c r="J526">
        <v>2749901</v>
      </c>
      <c r="K526">
        <v>2540365</v>
      </c>
      <c r="L526">
        <v>2365676</v>
      </c>
      <c r="O526">
        <v>4614868</v>
      </c>
      <c r="P526">
        <v>4700434</v>
      </c>
      <c r="Q526">
        <v>3564184</v>
      </c>
      <c r="S526">
        <f t="shared" si="162"/>
        <v>1.8823529411764706</v>
      </c>
      <c r="T526">
        <f t="shared" si="163"/>
        <v>0.41176470588235292</v>
      </c>
      <c r="V526" s="4">
        <f t="shared" si="164"/>
        <v>403.21982177989997</v>
      </c>
      <c r="W526">
        <f t="shared" si="165"/>
        <v>4</v>
      </c>
      <c r="X526">
        <f t="shared" si="166"/>
        <v>0.23529411764705882</v>
      </c>
      <c r="Y526">
        <f t="shared" si="167"/>
        <v>0.125</v>
      </c>
      <c r="Z526">
        <f t="shared" si="168"/>
        <v>0.5714285714285714</v>
      </c>
      <c r="AA526" t="str">
        <f t="shared" si="169"/>
        <v>O</v>
      </c>
      <c r="AD526">
        <f t="shared" si="170"/>
        <v>-0.15789473684210525</v>
      </c>
      <c r="AF526" t="str">
        <f t="shared" si="171"/>
        <v>----</v>
      </c>
      <c r="AG526" t="str">
        <f t="shared" si="172"/>
        <v>----</v>
      </c>
      <c r="AH526" t="str">
        <f t="shared" si="173"/>
        <v>----</v>
      </c>
      <c r="AI526" t="str">
        <f t="shared" si="174"/>
        <v>----</v>
      </c>
      <c r="AJ526" t="str">
        <f t="shared" si="175"/>
        <v>----</v>
      </c>
      <c r="AK526" t="str">
        <f t="shared" si="176"/>
        <v>Alipat+N</v>
      </c>
      <c r="AM526" s="4">
        <f t="shared" si="177"/>
        <v>403.31306042650579</v>
      </c>
      <c r="AN526" s="4">
        <f t="shared" si="161"/>
        <v>403</v>
      </c>
      <c r="AO526" s="4">
        <f t="shared" si="178"/>
        <v>0.31306042650578547</v>
      </c>
    </row>
    <row r="527" spans="1:41" x14ac:dyDescent="0.25">
      <c r="A527">
        <v>17</v>
      </c>
      <c r="B527">
        <v>33</v>
      </c>
      <c r="C527">
        <v>3</v>
      </c>
      <c r="D527">
        <v>4</v>
      </c>
      <c r="E527">
        <v>0</v>
      </c>
      <c r="F527">
        <v>0</v>
      </c>
      <c r="H527">
        <v>342.23982899999999</v>
      </c>
      <c r="J527">
        <v>3869830</v>
      </c>
      <c r="K527">
        <v>4189824</v>
      </c>
      <c r="L527">
        <v>3512459</v>
      </c>
      <c r="O527">
        <v>8051133</v>
      </c>
      <c r="P527">
        <v>10366171</v>
      </c>
      <c r="Q527">
        <v>7196056</v>
      </c>
      <c r="S527">
        <f t="shared" si="162"/>
        <v>1.9411764705882353</v>
      </c>
      <c r="T527">
        <f t="shared" si="163"/>
        <v>0.23529411764705882</v>
      </c>
      <c r="V527" s="4">
        <f t="shared" si="164"/>
        <v>342.23982897990004</v>
      </c>
      <c r="W527">
        <f t="shared" si="165"/>
        <v>3</v>
      </c>
      <c r="X527">
        <f t="shared" si="166"/>
        <v>0.17647058823529413</v>
      </c>
      <c r="Y527">
        <f t="shared" si="167"/>
        <v>9.0909090909090912E-2</v>
      </c>
      <c r="Z527">
        <f t="shared" si="168"/>
        <v>0.75</v>
      </c>
      <c r="AA527" t="str">
        <f t="shared" si="169"/>
        <v>O</v>
      </c>
      <c r="AD527">
        <f t="shared" si="170"/>
        <v>-4.1666666666666664E-2</v>
      </c>
      <c r="AF527" t="str">
        <f t="shared" si="171"/>
        <v>----</v>
      </c>
      <c r="AG527" t="str">
        <f t="shared" si="172"/>
        <v>----</v>
      </c>
      <c r="AH527" t="str">
        <f t="shared" si="173"/>
        <v>----</v>
      </c>
      <c r="AI527" t="str">
        <f t="shared" si="174"/>
        <v>----</v>
      </c>
      <c r="AJ527" t="str">
        <f t="shared" si="175"/>
        <v>----</v>
      </c>
      <c r="AK527" t="str">
        <f t="shared" si="176"/>
        <v>Alipat+N</v>
      </c>
      <c r="AM527" s="4">
        <f t="shared" si="177"/>
        <v>342.31896690106629</v>
      </c>
      <c r="AN527" s="4">
        <f t="shared" si="161"/>
        <v>342</v>
      </c>
      <c r="AO527" s="4">
        <f t="shared" si="178"/>
        <v>0.31896690106628967</v>
      </c>
    </row>
    <row r="528" spans="1:41" x14ac:dyDescent="0.25">
      <c r="A528">
        <v>17</v>
      </c>
      <c r="B528">
        <v>33</v>
      </c>
      <c r="C528">
        <v>3</v>
      </c>
      <c r="D528">
        <v>5</v>
      </c>
      <c r="E528">
        <v>1</v>
      </c>
      <c r="F528">
        <v>0</v>
      </c>
      <c r="H528">
        <v>390.20681430000002</v>
      </c>
      <c r="J528" t="s">
        <v>14</v>
      </c>
      <c r="K528" t="s">
        <v>14</v>
      </c>
      <c r="L528" t="s">
        <v>14</v>
      </c>
      <c r="O528">
        <v>1935041</v>
      </c>
      <c r="P528">
        <v>2212469</v>
      </c>
      <c r="Q528">
        <v>1961952</v>
      </c>
      <c r="S528">
        <f t="shared" si="162"/>
        <v>1.9411764705882353</v>
      </c>
      <c r="T528">
        <f t="shared" si="163"/>
        <v>0.29411764705882354</v>
      </c>
      <c r="V528" s="4">
        <f t="shared" si="164"/>
        <v>390.20681427990002</v>
      </c>
      <c r="W528">
        <f t="shared" si="165"/>
        <v>3</v>
      </c>
      <c r="X528">
        <f t="shared" si="166"/>
        <v>0.17647058823529413</v>
      </c>
      <c r="Y528">
        <f t="shared" si="167"/>
        <v>9.0909090909090912E-2</v>
      </c>
      <c r="Z528">
        <f t="shared" si="168"/>
        <v>0.6</v>
      </c>
      <c r="AA528" t="str">
        <f t="shared" si="169"/>
        <v>O</v>
      </c>
      <c r="AD528">
        <f t="shared" si="170"/>
        <v>-0.19047619047619047</v>
      </c>
      <c r="AF528" t="str">
        <f t="shared" si="171"/>
        <v>----</v>
      </c>
      <c r="AG528" t="str">
        <f t="shared" si="172"/>
        <v>----</v>
      </c>
      <c r="AH528" t="str">
        <f t="shared" si="173"/>
        <v>----</v>
      </c>
      <c r="AI528" t="str">
        <f t="shared" si="174"/>
        <v>----</v>
      </c>
      <c r="AJ528" t="str">
        <f t="shared" si="175"/>
        <v>----</v>
      </c>
      <c r="AK528" t="str">
        <f t="shared" si="176"/>
        <v>Alipat+N</v>
      </c>
      <c r="AM528" s="4">
        <f t="shared" si="177"/>
        <v>390.29704386013054</v>
      </c>
      <c r="AN528" s="4">
        <f t="shared" si="161"/>
        <v>390</v>
      </c>
      <c r="AO528" s="4">
        <f t="shared" si="178"/>
        <v>0.29704386013054318</v>
      </c>
    </row>
    <row r="529" spans="1:41" x14ac:dyDescent="0.25">
      <c r="A529">
        <v>17</v>
      </c>
      <c r="B529">
        <v>34</v>
      </c>
      <c r="C529">
        <v>0</v>
      </c>
      <c r="D529">
        <v>6</v>
      </c>
      <c r="E529">
        <v>1</v>
      </c>
      <c r="F529">
        <v>0</v>
      </c>
      <c r="H529">
        <v>365.20033189999998</v>
      </c>
      <c r="J529" t="s">
        <v>14</v>
      </c>
      <c r="K529" t="s">
        <v>14</v>
      </c>
      <c r="L529" t="s">
        <v>14</v>
      </c>
      <c r="O529">
        <v>5078147</v>
      </c>
      <c r="P529">
        <v>4678215</v>
      </c>
      <c r="Q529">
        <v>8255327</v>
      </c>
      <c r="S529">
        <f t="shared" si="162"/>
        <v>2</v>
      </c>
      <c r="T529">
        <f t="shared" si="163"/>
        <v>0.35294117647058826</v>
      </c>
      <c r="V529" s="4">
        <f t="shared" si="164"/>
        <v>365.20033187989998</v>
      </c>
      <c r="W529">
        <f t="shared" si="165"/>
        <v>1</v>
      </c>
      <c r="X529">
        <f t="shared" si="166"/>
        <v>5.8823529411764705E-2</v>
      </c>
      <c r="Y529">
        <f t="shared" si="167"/>
        <v>2.9411764705882353E-2</v>
      </c>
      <c r="Z529">
        <f t="shared" si="168"/>
        <v>0.16666666666666666</v>
      </c>
      <c r="AA529" t="str">
        <f t="shared" si="169"/>
        <v>O</v>
      </c>
      <c r="AD529">
        <f t="shared" si="170"/>
        <v>-0.23076923076923078</v>
      </c>
      <c r="AF529" t="str">
        <f t="shared" si="171"/>
        <v>----</v>
      </c>
      <c r="AG529" t="str">
        <f t="shared" si="172"/>
        <v>----</v>
      </c>
      <c r="AH529" t="str">
        <f t="shared" si="173"/>
        <v>----</v>
      </c>
      <c r="AI529" t="str">
        <f t="shared" si="174"/>
        <v>AlipatNoN</v>
      </c>
      <c r="AJ529" t="str">
        <f t="shared" si="175"/>
        <v>----</v>
      </c>
      <c r="AK529" t="str">
        <f t="shared" si="176"/>
        <v>----</v>
      </c>
      <c r="AM529" s="4">
        <f t="shared" si="177"/>
        <v>365.28477907928163</v>
      </c>
      <c r="AN529" s="4">
        <f t="shared" si="161"/>
        <v>365</v>
      </c>
      <c r="AO529" s="4">
        <f t="shared" si="178"/>
        <v>0.28477907928163404</v>
      </c>
    </row>
    <row r="530" spans="1:41" x14ac:dyDescent="0.25">
      <c r="A530">
        <v>17</v>
      </c>
      <c r="B530">
        <v>34</v>
      </c>
      <c r="C530">
        <v>0</v>
      </c>
      <c r="D530">
        <v>7</v>
      </c>
      <c r="E530">
        <v>1</v>
      </c>
      <c r="F530">
        <v>0</v>
      </c>
      <c r="H530">
        <v>381.1952465</v>
      </c>
      <c r="J530" t="s">
        <v>14</v>
      </c>
      <c r="K530" t="s">
        <v>14</v>
      </c>
      <c r="L530" t="s">
        <v>14</v>
      </c>
      <c r="O530">
        <v>9167479</v>
      </c>
      <c r="P530">
        <v>5689349</v>
      </c>
      <c r="Q530">
        <v>9719890</v>
      </c>
      <c r="S530">
        <f t="shared" si="162"/>
        <v>2</v>
      </c>
      <c r="T530">
        <f t="shared" si="163"/>
        <v>0.41176470588235292</v>
      </c>
      <c r="V530" s="4">
        <f t="shared" si="164"/>
        <v>381.19524647989999</v>
      </c>
      <c r="W530">
        <f t="shared" si="165"/>
        <v>1</v>
      </c>
      <c r="X530">
        <f t="shared" si="166"/>
        <v>5.8823529411764705E-2</v>
      </c>
      <c r="Y530">
        <f t="shared" si="167"/>
        <v>2.9411764705882353E-2</v>
      </c>
      <c r="Z530">
        <f t="shared" si="168"/>
        <v>0.14285714285714285</v>
      </c>
      <c r="AA530" t="str">
        <f t="shared" si="169"/>
        <v>O</v>
      </c>
      <c r="AD530">
        <f t="shared" si="170"/>
        <v>-0.28000000000000003</v>
      </c>
      <c r="AF530" t="str">
        <f t="shared" si="171"/>
        <v>----</v>
      </c>
      <c r="AG530" t="str">
        <f t="shared" si="172"/>
        <v>----</v>
      </c>
      <c r="AH530" t="str">
        <f t="shared" si="173"/>
        <v>----</v>
      </c>
      <c r="AI530" t="str">
        <f t="shared" si="174"/>
        <v>AlipatNoN</v>
      </c>
      <c r="AJ530" t="str">
        <f t="shared" si="175"/>
        <v>----</v>
      </c>
      <c r="AK530" t="str">
        <f t="shared" si="176"/>
        <v>----</v>
      </c>
      <c r="AM530" s="4">
        <f t="shared" si="177"/>
        <v>381.28339226776694</v>
      </c>
      <c r="AN530" s="4">
        <f t="shared" si="161"/>
        <v>381</v>
      </c>
      <c r="AO530" s="4">
        <f t="shared" si="178"/>
        <v>0.28339226776694204</v>
      </c>
    </row>
    <row r="531" spans="1:41" x14ac:dyDescent="0.25">
      <c r="A531">
        <v>17</v>
      </c>
      <c r="B531">
        <v>34</v>
      </c>
      <c r="C531">
        <v>0</v>
      </c>
      <c r="D531">
        <v>8</v>
      </c>
      <c r="E531">
        <v>1</v>
      </c>
      <c r="F531">
        <v>0</v>
      </c>
      <c r="H531">
        <v>397.19016110000001</v>
      </c>
      <c r="J531" t="s">
        <v>14</v>
      </c>
      <c r="K531" t="s">
        <v>14</v>
      </c>
      <c r="L531" t="s">
        <v>14</v>
      </c>
      <c r="O531">
        <v>2889154</v>
      </c>
      <c r="P531">
        <v>2130356</v>
      </c>
      <c r="Q531">
        <v>2661427</v>
      </c>
      <c r="S531">
        <f t="shared" si="162"/>
        <v>2</v>
      </c>
      <c r="T531">
        <f t="shared" si="163"/>
        <v>0.47058823529411764</v>
      </c>
      <c r="V531" s="4">
        <f t="shared" si="164"/>
        <v>397.19016107990001</v>
      </c>
      <c r="W531">
        <f t="shared" si="165"/>
        <v>1</v>
      </c>
      <c r="X531">
        <f t="shared" si="166"/>
        <v>5.8823529411764705E-2</v>
      </c>
      <c r="Y531">
        <f t="shared" si="167"/>
        <v>2.9411764705882353E-2</v>
      </c>
      <c r="Z531">
        <f t="shared" si="168"/>
        <v>0.125</v>
      </c>
      <c r="AA531" t="str">
        <f t="shared" si="169"/>
        <v>O</v>
      </c>
      <c r="AD531">
        <f t="shared" si="170"/>
        <v>-0.33333333333333331</v>
      </c>
      <c r="AF531" t="str">
        <f t="shared" si="171"/>
        <v>----</v>
      </c>
      <c r="AG531" t="str">
        <f t="shared" si="172"/>
        <v>----</v>
      </c>
      <c r="AH531" t="str">
        <f t="shared" si="173"/>
        <v>----</v>
      </c>
      <c r="AI531" t="str">
        <f t="shared" si="174"/>
        <v>AlipatNoN</v>
      </c>
      <c r="AJ531" t="str">
        <f t="shared" si="175"/>
        <v>----</v>
      </c>
      <c r="AK531" t="str">
        <f t="shared" si="176"/>
        <v>----</v>
      </c>
      <c r="AM531" s="4">
        <f t="shared" si="177"/>
        <v>397.28200545625225</v>
      </c>
      <c r="AN531" s="4">
        <f t="shared" si="161"/>
        <v>397</v>
      </c>
      <c r="AO531" s="4">
        <f t="shared" si="178"/>
        <v>0.28200545625225004</v>
      </c>
    </row>
    <row r="532" spans="1:41" x14ac:dyDescent="0.25">
      <c r="A532">
        <v>17</v>
      </c>
      <c r="B532">
        <v>36</v>
      </c>
      <c r="C532">
        <v>0</v>
      </c>
      <c r="D532">
        <v>5</v>
      </c>
      <c r="E532">
        <v>1</v>
      </c>
      <c r="F532">
        <v>0</v>
      </c>
      <c r="H532">
        <v>351.22106730000002</v>
      </c>
      <c r="J532" t="s">
        <v>14</v>
      </c>
      <c r="K532" t="s">
        <v>14</v>
      </c>
      <c r="L532" t="s">
        <v>14</v>
      </c>
      <c r="O532">
        <v>4392912</v>
      </c>
      <c r="P532">
        <v>2466369</v>
      </c>
      <c r="Q532">
        <v>3086160</v>
      </c>
      <c r="S532">
        <f t="shared" si="162"/>
        <v>2.1176470588235294</v>
      </c>
      <c r="T532">
        <f t="shared" si="163"/>
        <v>0.29411764705882354</v>
      </c>
      <c r="V532" s="4">
        <f t="shared" si="164"/>
        <v>351.22106727990001</v>
      </c>
      <c r="W532">
        <f t="shared" si="165"/>
        <v>0</v>
      </c>
      <c r="X532">
        <f t="shared" si="166"/>
        <v>0</v>
      </c>
      <c r="Y532">
        <f t="shared" si="167"/>
        <v>0</v>
      </c>
      <c r="Z532">
        <f t="shared" si="168"/>
        <v>0</v>
      </c>
      <c r="AA532" t="str">
        <f t="shared" si="169"/>
        <v>O</v>
      </c>
      <c r="AD532">
        <f t="shared" si="170"/>
        <v>-0.25925925925925924</v>
      </c>
      <c r="AF532" t="str">
        <f t="shared" si="171"/>
        <v>----</v>
      </c>
      <c r="AG532" t="str">
        <f t="shared" si="172"/>
        <v>----</v>
      </c>
      <c r="AH532" t="str">
        <f t="shared" si="173"/>
        <v>----</v>
      </c>
      <c r="AI532" t="str">
        <f t="shared" si="174"/>
        <v>AlipatNoN</v>
      </c>
      <c r="AJ532" t="str">
        <f t="shared" si="175"/>
        <v>----</v>
      </c>
      <c r="AK532" t="str">
        <f t="shared" si="176"/>
        <v>----</v>
      </c>
      <c r="AM532" s="4">
        <f t="shared" si="177"/>
        <v>351.30228198017954</v>
      </c>
      <c r="AN532" s="4">
        <f t="shared" si="161"/>
        <v>351</v>
      </c>
      <c r="AO532" s="4">
        <f t="shared" si="178"/>
        <v>0.30228198017954355</v>
      </c>
    </row>
    <row r="533" spans="1:41" x14ac:dyDescent="0.25">
      <c r="A533">
        <v>18</v>
      </c>
      <c r="B533">
        <v>8</v>
      </c>
      <c r="C533">
        <v>0</v>
      </c>
      <c r="D533">
        <v>9</v>
      </c>
      <c r="E533">
        <v>0</v>
      </c>
      <c r="F533">
        <v>0</v>
      </c>
      <c r="H533">
        <v>367.00955499999998</v>
      </c>
      <c r="J533">
        <v>1729302</v>
      </c>
      <c r="K533">
        <v>1528205</v>
      </c>
      <c r="L533">
        <v>1741770</v>
      </c>
      <c r="O533" t="s">
        <v>14</v>
      </c>
      <c r="P533" t="s">
        <v>14</v>
      </c>
      <c r="Q533" t="s">
        <v>14</v>
      </c>
      <c r="S533">
        <f t="shared" si="162"/>
        <v>0.44444444444444442</v>
      </c>
      <c r="T533">
        <f t="shared" si="163"/>
        <v>0.5</v>
      </c>
      <c r="V533" s="4">
        <f t="shared" si="164"/>
        <v>367.00955497989997</v>
      </c>
      <c r="W533">
        <f t="shared" si="165"/>
        <v>15</v>
      </c>
      <c r="X533">
        <f t="shared" si="166"/>
        <v>0.83333333333333337</v>
      </c>
      <c r="Y533">
        <f t="shared" si="167"/>
        <v>1.875</v>
      </c>
      <c r="Z533">
        <f t="shared" si="168"/>
        <v>1.6666666666666667</v>
      </c>
      <c r="AA533" t="str">
        <f t="shared" si="169"/>
        <v>O</v>
      </c>
      <c r="AD533">
        <f t="shared" si="170"/>
        <v>0.77777777777777779</v>
      </c>
      <c r="AF533" t="str">
        <f t="shared" si="171"/>
        <v>CondAr</v>
      </c>
      <c r="AG533" t="str">
        <f t="shared" si="172"/>
        <v>----</v>
      </c>
      <c r="AH533" t="str">
        <f t="shared" si="173"/>
        <v>----</v>
      </c>
      <c r="AI533" t="str">
        <f t="shared" si="174"/>
        <v>----</v>
      </c>
      <c r="AJ533" t="str">
        <f t="shared" si="175"/>
        <v>----</v>
      </c>
      <c r="AK533" t="str">
        <f t="shared" si="176"/>
        <v>----</v>
      </c>
      <c r="AM533" s="4">
        <f t="shared" si="177"/>
        <v>367.09442053548372</v>
      </c>
      <c r="AN533" s="4">
        <f t="shared" si="161"/>
        <v>367</v>
      </c>
      <c r="AO533" s="4">
        <f t="shared" si="178"/>
        <v>9.4420535483720869E-2</v>
      </c>
    </row>
    <row r="534" spans="1:41" x14ac:dyDescent="0.25">
      <c r="A534">
        <v>18</v>
      </c>
      <c r="B534">
        <v>10</v>
      </c>
      <c r="C534">
        <v>0</v>
      </c>
      <c r="D534">
        <v>8</v>
      </c>
      <c r="E534">
        <v>0</v>
      </c>
      <c r="F534">
        <v>0</v>
      </c>
      <c r="H534">
        <v>353.03029040000001</v>
      </c>
      <c r="J534">
        <v>1957850</v>
      </c>
      <c r="K534">
        <v>1892951</v>
      </c>
      <c r="L534">
        <v>1699407</v>
      </c>
      <c r="O534" t="s">
        <v>14</v>
      </c>
      <c r="P534" t="s">
        <v>14</v>
      </c>
      <c r="Q534" t="s">
        <v>14</v>
      </c>
      <c r="S534">
        <f t="shared" si="162"/>
        <v>0.55555555555555558</v>
      </c>
      <c r="T534">
        <f t="shared" si="163"/>
        <v>0.44444444444444442</v>
      </c>
      <c r="V534" s="4">
        <f t="shared" si="164"/>
        <v>353.03029037990001</v>
      </c>
      <c r="W534">
        <f t="shared" si="165"/>
        <v>14</v>
      </c>
      <c r="X534">
        <f t="shared" si="166"/>
        <v>0.77777777777777779</v>
      </c>
      <c r="Y534">
        <f t="shared" si="167"/>
        <v>1.4</v>
      </c>
      <c r="Z534">
        <f t="shared" si="168"/>
        <v>1.75</v>
      </c>
      <c r="AA534" t="str">
        <f t="shared" si="169"/>
        <v>O</v>
      </c>
      <c r="AD534">
        <f t="shared" si="170"/>
        <v>0.7142857142857143</v>
      </c>
      <c r="AF534" t="str">
        <f t="shared" si="171"/>
        <v>CondAr</v>
      </c>
      <c r="AG534" t="str">
        <f t="shared" si="172"/>
        <v>----</v>
      </c>
      <c r="AH534" t="str">
        <f t="shared" si="173"/>
        <v>----</v>
      </c>
      <c r="AI534" t="str">
        <f t="shared" si="174"/>
        <v>----</v>
      </c>
      <c r="AJ534" t="str">
        <f t="shared" si="175"/>
        <v>----</v>
      </c>
      <c r="AK534" t="str">
        <f t="shared" si="176"/>
        <v>----</v>
      </c>
      <c r="AM534" s="4">
        <f t="shared" si="177"/>
        <v>353.11192343638169</v>
      </c>
      <c r="AN534" s="4">
        <f t="shared" si="161"/>
        <v>353</v>
      </c>
      <c r="AO534" s="4">
        <f t="shared" si="178"/>
        <v>0.11192343638168722</v>
      </c>
    </row>
    <row r="535" spans="1:41" x14ac:dyDescent="0.25">
      <c r="A535">
        <v>18</v>
      </c>
      <c r="B535">
        <v>10</v>
      </c>
      <c r="C535">
        <v>0</v>
      </c>
      <c r="D535">
        <v>9</v>
      </c>
      <c r="E535">
        <v>0</v>
      </c>
      <c r="F535">
        <v>0</v>
      </c>
      <c r="H535">
        <v>369.02520500000003</v>
      </c>
      <c r="J535">
        <v>3288851</v>
      </c>
      <c r="K535">
        <v>3367101</v>
      </c>
      <c r="L535">
        <v>3960615</v>
      </c>
      <c r="O535" t="s">
        <v>14</v>
      </c>
      <c r="P535" t="s">
        <v>14</v>
      </c>
      <c r="Q535" t="s">
        <v>14</v>
      </c>
      <c r="S535">
        <f t="shared" si="162"/>
        <v>0.55555555555555558</v>
      </c>
      <c r="T535">
        <f t="shared" si="163"/>
        <v>0.5</v>
      </c>
      <c r="V535" s="4">
        <f t="shared" si="164"/>
        <v>369.02520497990002</v>
      </c>
      <c r="W535">
        <f t="shared" si="165"/>
        <v>14</v>
      </c>
      <c r="X535">
        <f t="shared" si="166"/>
        <v>0.77777777777777779</v>
      </c>
      <c r="Y535">
        <f t="shared" si="167"/>
        <v>1.4</v>
      </c>
      <c r="Z535">
        <f t="shared" si="168"/>
        <v>1.5555555555555556</v>
      </c>
      <c r="AA535" t="str">
        <f t="shared" si="169"/>
        <v>O</v>
      </c>
      <c r="AD535">
        <f t="shared" si="170"/>
        <v>0.70370370370370372</v>
      </c>
      <c r="AF535" t="str">
        <f t="shared" si="171"/>
        <v>CondAr</v>
      </c>
      <c r="AG535" t="str">
        <f t="shared" si="172"/>
        <v>----</v>
      </c>
      <c r="AH535" t="str">
        <f t="shared" si="173"/>
        <v>----</v>
      </c>
      <c r="AI535" t="str">
        <f t="shared" si="174"/>
        <v>----</v>
      </c>
      <c r="AJ535" t="str">
        <f t="shared" si="175"/>
        <v>----</v>
      </c>
      <c r="AK535" t="str">
        <f t="shared" si="176"/>
        <v>----</v>
      </c>
      <c r="AM535" s="4">
        <f t="shared" si="177"/>
        <v>369.110536624867</v>
      </c>
      <c r="AN535" s="4">
        <f t="shared" si="161"/>
        <v>369</v>
      </c>
      <c r="AO535" s="4">
        <f t="shared" si="178"/>
        <v>0.11053662486699523</v>
      </c>
    </row>
    <row r="536" spans="1:41" x14ac:dyDescent="0.25">
      <c r="A536">
        <v>18</v>
      </c>
      <c r="B536">
        <v>10</v>
      </c>
      <c r="C536">
        <v>0</v>
      </c>
      <c r="D536">
        <v>10</v>
      </c>
      <c r="E536">
        <v>0</v>
      </c>
      <c r="F536">
        <v>0</v>
      </c>
      <c r="H536">
        <v>385.02011959999999</v>
      </c>
      <c r="J536">
        <v>3943746</v>
      </c>
      <c r="K536">
        <v>3892944</v>
      </c>
      <c r="L536">
        <v>3734605</v>
      </c>
      <c r="O536" t="s">
        <v>14</v>
      </c>
      <c r="P536" t="s">
        <v>14</v>
      </c>
      <c r="Q536" t="s">
        <v>14</v>
      </c>
      <c r="S536">
        <f t="shared" si="162"/>
        <v>0.55555555555555558</v>
      </c>
      <c r="T536">
        <f t="shared" si="163"/>
        <v>0.55555555555555558</v>
      </c>
      <c r="V536" s="4">
        <f t="shared" si="164"/>
        <v>385.02011957989998</v>
      </c>
      <c r="W536">
        <f t="shared" si="165"/>
        <v>14</v>
      </c>
      <c r="X536">
        <f t="shared" si="166"/>
        <v>0.77777777777777779</v>
      </c>
      <c r="Y536">
        <f t="shared" si="167"/>
        <v>1.4</v>
      </c>
      <c r="Z536">
        <f t="shared" si="168"/>
        <v>1.4</v>
      </c>
      <c r="AA536" t="str">
        <f t="shared" si="169"/>
        <v>O</v>
      </c>
      <c r="AD536">
        <f t="shared" si="170"/>
        <v>0.69230769230769229</v>
      </c>
      <c r="AF536" t="str">
        <f t="shared" si="171"/>
        <v>CondAr</v>
      </c>
      <c r="AG536" t="str">
        <f t="shared" si="172"/>
        <v>----</v>
      </c>
      <c r="AH536" t="str">
        <f t="shared" si="173"/>
        <v>----</v>
      </c>
      <c r="AI536" t="str">
        <f t="shared" si="174"/>
        <v>----</v>
      </c>
      <c r="AJ536" t="str">
        <f t="shared" si="175"/>
        <v>----</v>
      </c>
      <c r="AK536" t="str">
        <f t="shared" si="176"/>
        <v>----</v>
      </c>
      <c r="AM536" s="4">
        <f t="shared" si="177"/>
        <v>385.10914981335225</v>
      </c>
      <c r="AN536" s="4">
        <f t="shared" si="161"/>
        <v>385</v>
      </c>
      <c r="AO536" s="4">
        <f t="shared" si="178"/>
        <v>0.10914981335224638</v>
      </c>
    </row>
    <row r="537" spans="1:41" x14ac:dyDescent="0.25">
      <c r="A537">
        <v>18</v>
      </c>
      <c r="B537">
        <v>10</v>
      </c>
      <c r="C537">
        <v>0</v>
      </c>
      <c r="D537">
        <v>11</v>
      </c>
      <c r="E537">
        <v>0</v>
      </c>
      <c r="F537">
        <v>0</v>
      </c>
      <c r="H537">
        <v>401.0150342</v>
      </c>
      <c r="J537">
        <v>4697231</v>
      </c>
      <c r="K537">
        <v>4060740</v>
      </c>
      <c r="L537">
        <v>3594229</v>
      </c>
      <c r="O537" t="s">
        <v>14</v>
      </c>
      <c r="P537" t="s">
        <v>14</v>
      </c>
      <c r="Q537" t="s">
        <v>14</v>
      </c>
      <c r="S537">
        <f t="shared" si="162"/>
        <v>0.55555555555555558</v>
      </c>
      <c r="T537">
        <f t="shared" si="163"/>
        <v>0.61111111111111116</v>
      </c>
      <c r="V537" s="4">
        <f t="shared" si="164"/>
        <v>401.0150341799</v>
      </c>
      <c r="W537">
        <f t="shared" si="165"/>
        <v>14</v>
      </c>
      <c r="X537">
        <f t="shared" si="166"/>
        <v>0.77777777777777779</v>
      </c>
      <c r="Y537">
        <f t="shared" si="167"/>
        <v>1.4</v>
      </c>
      <c r="Z537">
        <f t="shared" si="168"/>
        <v>1.2727272727272727</v>
      </c>
      <c r="AA537" t="str">
        <f t="shared" si="169"/>
        <v>O</v>
      </c>
      <c r="AD537">
        <f t="shared" si="170"/>
        <v>0.68</v>
      </c>
      <c r="AF537" t="str">
        <f t="shared" si="171"/>
        <v>CondAr</v>
      </c>
      <c r="AG537" t="str">
        <f t="shared" si="172"/>
        <v>----</v>
      </c>
      <c r="AH537" t="str">
        <f t="shared" si="173"/>
        <v>----</v>
      </c>
      <c r="AI537" t="str">
        <f t="shared" si="174"/>
        <v>----</v>
      </c>
      <c r="AJ537" t="str">
        <f t="shared" si="175"/>
        <v>----</v>
      </c>
      <c r="AK537" t="str">
        <f t="shared" si="176"/>
        <v>----</v>
      </c>
      <c r="AM537" s="4">
        <f t="shared" si="177"/>
        <v>401.10776300183755</v>
      </c>
      <c r="AN537" s="4">
        <f t="shared" si="161"/>
        <v>401</v>
      </c>
      <c r="AO537" s="4">
        <f t="shared" si="178"/>
        <v>0.10776300183755438</v>
      </c>
    </row>
    <row r="538" spans="1:41" x14ac:dyDescent="0.25">
      <c r="A538">
        <v>18</v>
      </c>
      <c r="B538">
        <v>10</v>
      </c>
      <c r="C538">
        <v>0</v>
      </c>
      <c r="D538">
        <v>12</v>
      </c>
      <c r="E538">
        <v>0</v>
      </c>
      <c r="F538">
        <v>0</v>
      </c>
      <c r="H538">
        <v>417.00994880000002</v>
      </c>
      <c r="J538">
        <v>3706969</v>
      </c>
      <c r="K538">
        <v>3302019</v>
      </c>
      <c r="L538">
        <v>2879778</v>
      </c>
      <c r="O538" t="s">
        <v>14</v>
      </c>
      <c r="P538" t="s">
        <v>14</v>
      </c>
      <c r="Q538" t="s">
        <v>14</v>
      </c>
      <c r="S538">
        <f t="shared" si="162"/>
        <v>0.55555555555555558</v>
      </c>
      <c r="T538">
        <f t="shared" si="163"/>
        <v>0.66666666666666663</v>
      </c>
      <c r="V538" s="4">
        <f t="shared" si="164"/>
        <v>417.00994877989996</v>
      </c>
      <c r="W538">
        <f t="shared" si="165"/>
        <v>14</v>
      </c>
      <c r="X538">
        <f t="shared" si="166"/>
        <v>0.77777777777777779</v>
      </c>
      <c r="Y538">
        <f t="shared" si="167"/>
        <v>1.4</v>
      </c>
      <c r="Z538">
        <f t="shared" si="168"/>
        <v>1.1666666666666667</v>
      </c>
      <c r="AA538" t="str">
        <f t="shared" si="169"/>
        <v>O</v>
      </c>
      <c r="AD538">
        <f t="shared" si="170"/>
        <v>0.66666666666666663</v>
      </c>
      <c r="AF538" t="str">
        <f t="shared" si="171"/>
        <v>CondAr</v>
      </c>
      <c r="AG538" t="str">
        <f t="shared" si="172"/>
        <v>----</v>
      </c>
      <c r="AH538" t="str">
        <f t="shared" si="173"/>
        <v>----</v>
      </c>
      <c r="AI538" t="str">
        <f t="shared" si="174"/>
        <v>----</v>
      </c>
      <c r="AJ538" t="str">
        <f t="shared" si="175"/>
        <v>----</v>
      </c>
      <c r="AK538" t="str">
        <f t="shared" si="176"/>
        <v>----</v>
      </c>
      <c r="AM538" s="4">
        <f t="shared" si="177"/>
        <v>417.10637619032281</v>
      </c>
      <c r="AN538" s="4">
        <f t="shared" si="161"/>
        <v>417</v>
      </c>
      <c r="AO538" s="4">
        <f t="shared" si="178"/>
        <v>0.10637619032280554</v>
      </c>
    </row>
    <row r="539" spans="1:41" x14ac:dyDescent="0.25">
      <c r="A539">
        <v>18</v>
      </c>
      <c r="B539">
        <v>10</v>
      </c>
      <c r="C539">
        <v>0</v>
      </c>
      <c r="D539">
        <v>13</v>
      </c>
      <c r="E539">
        <v>0</v>
      </c>
      <c r="F539">
        <v>0</v>
      </c>
      <c r="H539">
        <v>433.00486339999998</v>
      </c>
      <c r="J539">
        <v>2040161</v>
      </c>
      <c r="K539">
        <v>2030383</v>
      </c>
      <c r="L539">
        <v>1659842</v>
      </c>
      <c r="O539" t="s">
        <v>14</v>
      </c>
      <c r="P539" t="s">
        <v>14</v>
      </c>
      <c r="Q539" t="s">
        <v>14</v>
      </c>
      <c r="S539">
        <f t="shared" si="162"/>
        <v>0.55555555555555558</v>
      </c>
      <c r="T539">
        <f t="shared" si="163"/>
        <v>0.72222222222222221</v>
      </c>
      <c r="V539" s="4">
        <f t="shared" si="164"/>
        <v>433.00486337989997</v>
      </c>
      <c r="W539">
        <f t="shared" si="165"/>
        <v>14</v>
      </c>
      <c r="X539">
        <f t="shared" si="166"/>
        <v>0.77777777777777779</v>
      </c>
      <c r="Y539">
        <f t="shared" si="167"/>
        <v>1.4</v>
      </c>
      <c r="Z539">
        <f t="shared" si="168"/>
        <v>1.0769230769230769</v>
      </c>
      <c r="AA539" t="str">
        <f t="shared" si="169"/>
        <v>O</v>
      </c>
      <c r="AD539">
        <f t="shared" si="170"/>
        <v>0.65217391304347827</v>
      </c>
      <c r="AF539" t="str">
        <f t="shared" si="171"/>
        <v>----</v>
      </c>
      <c r="AG539" t="str">
        <f t="shared" si="172"/>
        <v>Aromatic</v>
      </c>
      <c r="AH539" t="str">
        <f t="shared" si="173"/>
        <v>----</v>
      </c>
      <c r="AI539" t="str">
        <f t="shared" si="174"/>
        <v>----</v>
      </c>
      <c r="AJ539" t="str">
        <f t="shared" si="175"/>
        <v>----</v>
      </c>
      <c r="AK539" t="str">
        <f t="shared" si="176"/>
        <v>----</v>
      </c>
      <c r="AM539" s="4">
        <f t="shared" si="177"/>
        <v>433.10498937880811</v>
      </c>
      <c r="AN539" s="4">
        <f t="shared" si="161"/>
        <v>433</v>
      </c>
      <c r="AO539" s="4">
        <f t="shared" si="178"/>
        <v>0.10498937880811354</v>
      </c>
    </row>
    <row r="540" spans="1:41" x14ac:dyDescent="0.25">
      <c r="A540">
        <v>18</v>
      </c>
      <c r="B540">
        <v>12</v>
      </c>
      <c r="C540">
        <v>0</v>
      </c>
      <c r="D540">
        <v>8</v>
      </c>
      <c r="E540">
        <v>0</v>
      </c>
      <c r="F540">
        <v>0</v>
      </c>
      <c r="H540">
        <v>355.04594040000001</v>
      </c>
      <c r="J540">
        <v>2987171</v>
      </c>
      <c r="K540">
        <v>3163518</v>
      </c>
      <c r="L540">
        <v>3779237</v>
      </c>
      <c r="O540" t="s">
        <v>14</v>
      </c>
      <c r="P540" t="s">
        <v>14</v>
      </c>
      <c r="Q540" t="s">
        <v>14</v>
      </c>
      <c r="S540">
        <f t="shared" si="162"/>
        <v>0.66666666666666663</v>
      </c>
      <c r="T540">
        <f t="shared" si="163"/>
        <v>0.44444444444444442</v>
      </c>
      <c r="V540" s="4">
        <f t="shared" si="164"/>
        <v>355.0459403799</v>
      </c>
      <c r="W540">
        <f t="shared" si="165"/>
        <v>13</v>
      </c>
      <c r="X540">
        <f t="shared" si="166"/>
        <v>0.72222222222222221</v>
      </c>
      <c r="Y540">
        <f t="shared" si="167"/>
        <v>1.0833333333333333</v>
      </c>
      <c r="Z540">
        <f t="shared" si="168"/>
        <v>1.625</v>
      </c>
      <c r="AA540" t="str">
        <f t="shared" si="169"/>
        <v>O</v>
      </c>
      <c r="AD540">
        <f t="shared" si="170"/>
        <v>0.6428571428571429</v>
      </c>
      <c r="AF540" t="str">
        <f t="shared" si="171"/>
        <v>----</v>
      </c>
      <c r="AG540" t="str">
        <f t="shared" si="172"/>
        <v>Aromatic</v>
      </c>
      <c r="AH540" t="str">
        <f t="shared" si="173"/>
        <v>----</v>
      </c>
      <c r="AI540" t="str">
        <f t="shared" si="174"/>
        <v>----</v>
      </c>
      <c r="AJ540" t="str">
        <f t="shared" si="175"/>
        <v>----</v>
      </c>
      <c r="AK540" t="str">
        <f t="shared" si="176"/>
        <v>----</v>
      </c>
      <c r="AM540" s="4">
        <f t="shared" si="177"/>
        <v>355.12803952576485</v>
      </c>
      <c r="AN540" s="4">
        <f t="shared" si="161"/>
        <v>355</v>
      </c>
      <c r="AO540" s="4">
        <f t="shared" si="178"/>
        <v>0.12803952576484789</v>
      </c>
    </row>
    <row r="541" spans="1:41" x14ac:dyDescent="0.25">
      <c r="A541">
        <v>18</v>
      </c>
      <c r="B541">
        <v>12</v>
      </c>
      <c r="C541">
        <v>0</v>
      </c>
      <c r="D541">
        <v>9</v>
      </c>
      <c r="E541">
        <v>0</v>
      </c>
      <c r="F541">
        <v>0</v>
      </c>
      <c r="H541">
        <v>371.04085500000002</v>
      </c>
      <c r="J541">
        <v>6111756</v>
      </c>
      <c r="K541">
        <v>5592296</v>
      </c>
      <c r="L541">
        <v>5759356</v>
      </c>
      <c r="O541" t="s">
        <v>14</v>
      </c>
      <c r="P541" t="s">
        <v>14</v>
      </c>
      <c r="Q541" t="s">
        <v>14</v>
      </c>
      <c r="S541">
        <f t="shared" si="162"/>
        <v>0.66666666666666663</v>
      </c>
      <c r="T541">
        <f t="shared" si="163"/>
        <v>0.5</v>
      </c>
      <c r="V541" s="4">
        <f t="shared" si="164"/>
        <v>371.04085497989996</v>
      </c>
      <c r="W541">
        <f t="shared" si="165"/>
        <v>13</v>
      </c>
      <c r="X541">
        <f t="shared" si="166"/>
        <v>0.72222222222222221</v>
      </c>
      <c r="Y541">
        <f t="shared" si="167"/>
        <v>1.0833333333333333</v>
      </c>
      <c r="Z541">
        <f t="shared" si="168"/>
        <v>1.4444444444444444</v>
      </c>
      <c r="AA541" t="str">
        <f t="shared" si="169"/>
        <v>O</v>
      </c>
      <c r="AD541">
        <f t="shared" si="170"/>
        <v>0.62962962962962965</v>
      </c>
      <c r="AF541" t="str">
        <f t="shared" si="171"/>
        <v>----</v>
      </c>
      <c r="AG541" t="str">
        <f t="shared" si="172"/>
        <v>Aromatic</v>
      </c>
      <c r="AH541" t="str">
        <f t="shared" si="173"/>
        <v>----</v>
      </c>
      <c r="AI541" t="str">
        <f t="shared" si="174"/>
        <v>----</v>
      </c>
      <c r="AJ541" t="str">
        <f t="shared" si="175"/>
        <v>----</v>
      </c>
      <c r="AK541" t="str">
        <f t="shared" si="176"/>
        <v>----</v>
      </c>
      <c r="AM541" s="4">
        <f t="shared" si="177"/>
        <v>371.1266527142501</v>
      </c>
      <c r="AN541" s="4">
        <f t="shared" si="161"/>
        <v>371</v>
      </c>
      <c r="AO541" s="4">
        <f t="shared" si="178"/>
        <v>0.12665271425009905</v>
      </c>
    </row>
    <row r="542" spans="1:41" x14ac:dyDescent="0.25">
      <c r="A542">
        <v>18</v>
      </c>
      <c r="B542">
        <v>12</v>
      </c>
      <c r="C542">
        <v>0</v>
      </c>
      <c r="D542">
        <v>10</v>
      </c>
      <c r="E542">
        <v>0</v>
      </c>
      <c r="F542">
        <v>0</v>
      </c>
      <c r="H542">
        <v>387.03576959999998</v>
      </c>
      <c r="J542">
        <v>7698351</v>
      </c>
      <c r="K542">
        <v>6552724</v>
      </c>
      <c r="L542">
        <v>6670886</v>
      </c>
      <c r="O542" t="s">
        <v>14</v>
      </c>
      <c r="P542" t="s">
        <v>14</v>
      </c>
      <c r="Q542" t="s">
        <v>14</v>
      </c>
      <c r="S542">
        <f t="shared" si="162"/>
        <v>0.66666666666666663</v>
      </c>
      <c r="T542">
        <f t="shared" si="163"/>
        <v>0.55555555555555558</v>
      </c>
      <c r="V542" s="4">
        <f t="shared" si="164"/>
        <v>387.03576957989998</v>
      </c>
      <c r="W542">
        <f t="shared" si="165"/>
        <v>13</v>
      </c>
      <c r="X542">
        <f t="shared" si="166"/>
        <v>0.72222222222222221</v>
      </c>
      <c r="Y542">
        <f t="shared" si="167"/>
        <v>1.0833333333333333</v>
      </c>
      <c r="Z542">
        <f t="shared" si="168"/>
        <v>1.3</v>
      </c>
      <c r="AA542" t="str">
        <f t="shared" si="169"/>
        <v>O</v>
      </c>
      <c r="AD542">
        <f t="shared" si="170"/>
        <v>0.61538461538461542</v>
      </c>
      <c r="AF542" t="str">
        <f t="shared" si="171"/>
        <v>----</v>
      </c>
      <c r="AG542" t="str">
        <f t="shared" si="172"/>
        <v>Aromatic</v>
      </c>
      <c r="AH542" t="str">
        <f t="shared" si="173"/>
        <v>----</v>
      </c>
      <c r="AI542" t="str">
        <f t="shared" si="174"/>
        <v>----</v>
      </c>
      <c r="AJ542" t="str">
        <f t="shared" si="175"/>
        <v>----</v>
      </c>
      <c r="AK542" t="str">
        <f t="shared" si="176"/>
        <v>----</v>
      </c>
      <c r="AM542" s="4">
        <f t="shared" si="177"/>
        <v>387.12526590273546</v>
      </c>
      <c r="AN542" s="4">
        <f t="shared" si="161"/>
        <v>387</v>
      </c>
      <c r="AO542" s="4">
        <f t="shared" si="178"/>
        <v>0.1252659027354639</v>
      </c>
    </row>
    <row r="543" spans="1:41" x14ac:dyDescent="0.25">
      <c r="A543">
        <v>18</v>
      </c>
      <c r="B543">
        <v>12</v>
      </c>
      <c r="C543">
        <v>0</v>
      </c>
      <c r="D543">
        <v>11</v>
      </c>
      <c r="E543">
        <v>0</v>
      </c>
      <c r="F543">
        <v>0</v>
      </c>
      <c r="H543">
        <v>403.0306842</v>
      </c>
      <c r="J543">
        <v>7988660</v>
      </c>
      <c r="K543">
        <v>8212280</v>
      </c>
      <c r="L543">
        <v>7533784</v>
      </c>
      <c r="O543" t="s">
        <v>14</v>
      </c>
      <c r="P543" t="s">
        <v>14</v>
      </c>
      <c r="Q543" t="s">
        <v>14</v>
      </c>
      <c r="S543">
        <f t="shared" si="162"/>
        <v>0.66666666666666663</v>
      </c>
      <c r="T543">
        <f t="shared" si="163"/>
        <v>0.61111111111111116</v>
      </c>
      <c r="V543" s="4">
        <f t="shared" si="164"/>
        <v>403.03068417989999</v>
      </c>
      <c r="W543">
        <f t="shared" si="165"/>
        <v>13</v>
      </c>
      <c r="X543">
        <f t="shared" si="166"/>
        <v>0.72222222222222221</v>
      </c>
      <c r="Y543">
        <f t="shared" si="167"/>
        <v>1.0833333333333333</v>
      </c>
      <c r="Z543">
        <f t="shared" si="168"/>
        <v>1.1818181818181819</v>
      </c>
      <c r="AA543" t="str">
        <f t="shared" si="169"/>
        <v>O</v>
      </c>
      <c r="AD543">
        <f t="shared" si="170"/>
        <v>0.6</v>
      </c>
      <c r="AF543" t="str">
        <f t="shared" si="171"/>
        <v>----</v>
      </c>
      <c r="AG543" t="str">
        <f t="shared" si="172"/>
        <v>Aromatic</v>
      </c>
      <c r="AH543" t="str">
        <f t="shared" si="173"/>
        <v>----</v>
      </c>
      <c r="AI543" t="str">
        <f t="shared" si="174"/>
        <v>----</v>
      </c>
      <c r="AJ543" t="str">
        <f t="shared" si="175"/>
        <v>----</v>
      </c>
      <c r="AK543" t="str">
        <f t="shared" si="176"/>
        <v>----</v>
      </c>
      <c r="AM543" s="4">
        <f t="shared" si="177"/>
        <v>403.12387909122077</v>
      </c>
      <c r="AN543" s="4">
        <f t="shared" si="161"/>
        <v>403</v>
      </c>
      <c r="AO543" s="4">
        <f t="shared" si="178"/>
        <v>0.1238790912207719</v>
      </c>
    </row>
    <row r="544" spans="1:41" x14ac:dyDescent="0.25">
      <c r="A544">
        <v>18</v>
      </c>
      <c r="B544">
        <v>12</v>
      </c>
      <c r="C544">
        <v>0</v>
      </c>
      <c r="D544">
        <v>12</v>
      </c>
      <c r="E544">
        <v>0</v>
      </c>
      <c r="F544">
        <v>0</v>
      </c>
      <c r="H544">
        <v>419.02559880000001</v>
      </c>
      <c r="J544">
        <v>5711895</v>
      </c>
      <c r="K544">
        <v>5499542</v>
      </c>
      <c r="L544">
        <v>5921534</v>
      </c>
      <c r="O544" t="s">
        <v>14</v>
      </c>
      <c r="P544" t="s">
        <v>14</v>
      </c>
      <c r="Q544" t="s">
        <v>14</v>
      </c>
      <c r="S544">
        <f t="shared" si="162"/>
        <v>0.66666666666666663</v>
      </c>
      <c r="T544">
        <f t="shared" si="163"/>
        <v>0.66666666666666663</v>
      </c>
      <c r="V544" s="4">
        <f t="shared" si="164"/>
        <v>419.02559877990001</v>
      </c>
      <c r="W544">
        <f t="shared" si="165"/>
        <v>13</v>
      </c>
      <c r="X544">
        <f t="shared" si="166"/>
        <v>0.72222222222222221</v>
      </c>
      <c r="Y544">
        <f t="shared" si="167"/>
        <v>1.0833333333333333</v>
      </c>
      <c r="Z544">
        <f t="shared" si="168"/>
        <v>1.0833333333333333</v>
      </c>
      <c r="AA544" t="str">
        <f t="shared" si="169"/>
        <v>O</v>
      </c>
      <c r="AD544">
        <f t="shared" si="170"/>
        <v>0.58333333333333337</v>
      </c>
      <c r="AF544" t="str">
        <f t="shared" si="171"/>
        <v>----</v>
      </c>
      <c r="AG544" t="str">
        <f t="shared" si="172"/>
        <v>Aromatic</v>
      </c>
      <c r="AH544" t="str">
        <f t="shared" si="173"/>
        <v>----</v>
      </c>
      <c r="AI544" t="str">
        <f t="shared" si="174"/>
        <v>----</v>
      </c>
      <c r="AJ544" t="str">
        <f t="shared" si="175"/>
        <v>----</v>
      </c>
      <c r="AK544" t="str">
        <f t="shared" si="176"/>
        <v>----</v>
      </c>
      <c r="AM544" s="4">
        <f t="shared" si="177"/>
        <v>419.12249227970608</v>
      </c>
      <c r="AN544" s="4">
        <f t="shared" si="161"/>
        <v>419</v>
      </c>
      <c r="AO544" s="4">
        <f t="shared" si="178"/>
        <v>0.1224922797060799</v>
      </c>
    </row>
    <row r="545" spans="1:41" x14ac:dyDescent="0.25">
      <c r="A545">
        <v>18</v>
      </c>
      <c r="B545">
        <v>12</v>
      </c>
      <c r="C545">
        <v>0</v>
      </c>
      <c r="D545">
        <v>13</v>
      </c>
      <c r="E545">
        <v>0</v>
      </c>
      <c r="F545">
        <v>0</v>
      </c>
      <c r="H545">
        <v>435.02051340000003</v>
      </c>
      <c r="J545">
        <v>3173993</v>
      </c>
      <c r="K545">
        <v>3147976</v>
      </c>
      <c r="L545">
        <v>3530510</v>
      </c>
      <c r="O545" t="s">
        <v>14</v>
      </c>
      <c r="P545" t="s">
        <v>14</v>
      </c>
      <c r="Q545" t="s">
        <v>14</v>
      </c>
      <c r="S545">
        <f t="shared" si="162"/>
        <v>0.66666666666666663</v>
      </c>
      <c r="T545">
        <f t="shared" si="163"/>
        <v>0.72222222222222221</v>
      </c>
      <c r="V545" s="4">
        <f t="shared" si="164"/>
        <v>435.02051337990002</v>
      </c>
      <c r="W545">
        <f t="shared" si="165"/>
        <v>13</v>
      </c>
      <c r="X545">
        <f t="shared" si="166"/>
        <v>0.72222222222222221</v>
      </c>
      <c r="Y545">
        <f t="shared" si="167"/>
        <v>1.0833333333333333</v>
      </c>
      <c r="Z545">
        <f t="shared" si="168"/>
        <v>1</v>
      </c>
      <c r="AA545" t="str">
        <f t="shared" si="169"/>
        <v>O</v>
      </c>
      <c r="AD545">
        <f t="shared" si="170"/>
        <v>0.56521739130434778</v>
      </c>
      <c r="AF545" t="str">
        <f t="shared" si="171"/>
        <v>----</v>
      </c>
      <c r="AG545" t="str">
        <f t="shared" si="172"/>
        <v>Aromatic</v>
      </c>
      <c r="AH545" t="str">
        <f t="shared" si="173"/>
        <v>----</v>
      </c>
      <c r="AI545" t="str">
        <f t="shared" si="174"/>
        <v>----</v>
      </c>
      <c r="AJ545" t="str">
        <f t="shared" si="175"/>
        <v>----</v>
      </c>
      <c r="AK545" t="str">
        <f t="shared" si="176"/>
        <v>----</v>
      </c>
      <c r="AM545" s="4">
        <f t="shared" si="177"/>
        <v>435.12110546819139</v>
      </c>
      <c r="AN545" s="4">
        <f t="shared" si="161"/>
        <v>435</v>
      </c>
      <c r="AO545" s="4">
        <f t="shared" si="178"/>
        <v>0.1211054681913879</v>
      </c>
    </row>
    <row r="546" spans="1:41" x14ac:dyDescent="0.25">
      <c r="A546">
        <v>18</v>
      </c>
      <c r="B546">
        <v>14</v>
      </c>
      <c r="C546">
        <v>0</v>
      </c>
      <c r="D546">
        <v>7</v>
      </c>
      <c r="E546">
        <v>0</v>
      </c>
      <c r="F546">
        <v>0</v>
      </c>
      <c r="H546">
        <v>341.06667579999998</v>
      </c>
      <c r="J546">
        <v>2614082</v>
      </c>
      <c r="K546">
        <v>2350440</v>
      </c>
      <c r="L546">
        <v>2873180</v>
      </c>
      <c r="O546" t="s">
        <v>14</v>
      </c>
      <c r="P546" t="s">
        <v>14</v>
      </c>
      <c r="Q546" t="s">
        <v>14</v>
      </c>
      <c r="S546">
        <f t="shared" si="162"/>
        <v>0.77777777777777779</v>
      </c>
      <c r="T546">
        <f t="shared" si="163"/>
        <v>0.3888888888888889</v>
      </c>
      <c r="V546" s="4">
        <f t="shared" si="164"/>
        <v>341.06667577989998</v>
      </c>
      <c r="W546">
        <f t="shared" si="165"/>
        <v>12</v>
      </c>
      <c r="X546">
        <f t="shared" si="166"/>
        <v>0.66666666666666663</v>
      </c>
      <c r="Y546">
        <f t="shared" si="167"/>
        <v>0.8571428571428571</v>
      </c>
      <c r="Z546">
        <f t="shared" si="168"/>
        <v>1.7142857142857142</v>
      </c>
      <c r="AA546" t="str">
        <f t="shared" si="169"/>
        <v>CRAM</v>
      </c>
      <c r="AD546">
        <f t="shared" si="170"/>
        <v>0.58620689655172409</v>
      </c>
      <c r="AF546" t="str">
        <f t="shared" si="171"/>
        <v>----</v>
      </c>
      <c r="AG546" t="str">
        <f t="shared" si="172"/>
        <v>Aromatic</v>
      </c>
      <c r="AH546" t="str">
        <f t="shared" si="173"/>
        <v>----</v>
      </c>
      <c r="AI546" t="str">
        <f t="shared" si="174"/>
        <v>----</v>
      </c>
      <c r="AJ546" t="str">
        <f t="shared" si="175"/>
        <v>----</v>
      </c>
      <c r="AK546" t="str">
        <f t="shared" si="176"/>
        <v>----</v>
      </c>
      <c r="AM546" s="4">
        <f t="shared" si="177"/>
        <v>341.14554242666276</v>
      </c>
      <c r="AN546" s="4">
        <f t="shared" si="161"/>
        <v>341</v>
      </c>
      <c r="AO546" s="4">
        <f t="shared" si="178"/>
        <v>0.14554242666275741</v>
      </c>
    </row>
    <row r="547" spans="1:41" x14ac:dyDescent="0.25">
      <c r="A547">
        <v>18</v>
      </c>
      <c r="B547">
        <v>14</v>
      </c>
      <c r="C547">
        <v>0</v>
      </c>
      <c r="D547">
        <v>8</v>
      </c>
      <c r="E547">
        <v>0</v>
      </c>
      <c r="F547">
        <v>0</v>
      </c>
      <c r="H547">
        <v>357.0615904</v>
      </c>
      <c r="J547">
        <v>5098876</v>
      </c>
      <c r="K547">
        <v>4849067</v>
      </c>
      <c r="L547">
        <v>5003522</v>
      </c>
      <c r="O547" t="s">
        <v>14</v>
      </c>
      <c r="P547" t="s">
        <v>14</v>
      </c>
      <c r="Q547" t="s">
        <v>14</v>
      </c>
      <c r="S547">
        <f t="shared" si="162"/>
        <v>0.77777777777777779</v>
      </c>
      <c r="T547">
        <f t="shared" si="163"/>
        <v>0.44444444444444442</v>
      </c>
      <c r="V547" s="4">
        <f t="shared" si="164"/>
        <v>357.0615903799</v>
      </c>
      <c r="W547">
        <f t="shared" si="165"/>
        <v>12</v>
      </c>
      <c r="X547">
        <f t="shared" si="166"/>
        <v>0.66666666666666663</v>
      </c>
      <c r="Y547">
        <f t="shared" si="167"/>
        <v>0.8571428571428571</v>
      </c>
      <c r="Z547">
        <f t="shared" si="168"/>
        <v>1.5</v>
      </c>
      <c r="AA547" t="str">
        <f t="shared" si="169"/>
        <v>CRAM</v>
      </c>
      <c r="AD547">
        <f t="shared" si="170"/>
        <v>0.5714285714285714</v>
      </c>
      <c r="AF547" t="str">
        <f t="shared" si="171"/>
        <v>----</v>
      </c>
      <c r="AG547" t="str">
        <f t="shared" si="172"/>
        <v>Aromatic</v>
      </c>
      <c r="AH547" t="str">
        <f t="shared" si="173"/>
        <v>----</v>
      </c>
      <c r="AI547" t="str">
        <f t="shared" si="174"/>
        <v>----</v>
      </c>
      <c r="AJ547" t="str">
        <f t="shared" si="175"/>
        <v>----</v>
      </c>
      <c r="AK547" t="str">
        <f t="shared" si="176"/>
        <v>----</v>
      </c>
      <c r="AM547" s="4">
        <f t="shared" si="177"/>
        <v>357.14415561514807</v>
      </c>
      <c r="AN547" s="4">
        <f t="shared" si="161"/>
        <v>357</v>
      </c>
      <c r="AO547" s="4">
        <f t="shared" si="178"/>
        <v>0.14415561514806541</v>
      </c>
    </row>
    <row r="548" spans="1:41" x14ac:dyDescent="0.25">
      <c r="A548">
        <v>18</v>
      </c>
      <c r="B548">
        <v>14</v>
      </c>
      <c r="C548">
        <v>0</v>
      </c>
      <c r="D548">
        <v>9</v>
      </c>
      <c r="E548">
        <v>0</v>
      </c>
      <c r="F548">
        <v>0</v>
      </c>
      <c r="H548">
        <v>373.05650500000002</v>
      </c>
      <c r="J548">
        <v>9284862</v>
      </c>
      <c r="K548">
        <v>8560395</v>
      </c>
      <c r="L548">
        <v>9219016</v>
      </c>
      <c r="O548">
        <v>2647984</v>
      </c>
      <c r="P548">
        <v>2329926</v>
      </c>
      <c r="Q548">
        <v>2294297</v>
      </c>
      <c r="S548">
        <f t="shared" si="162"/>
        <v>0.77777777777777779</v>
      </c>
      <c r="T548">
        <f t="shared" si="163"/>
        <v>0.5</v>
      </c>
      <c r="V548" s="4">
        <f t="shared" si="164"/>
        <v>373.05650497990001</v>
      </c>
      <c r="W548">
        <f t="shared" si="165"/>
        <v>12</v>
      </c>
      <c r="X548">
        <f t="shared" si="166"/>
        <v>0.66666666666666663</v>
      </c>
      <c r="Y548">
        <f t="shared" si="167"/>
        <v>0.8571428571428571</v>
      </c>
      <c r="Z548">
        <f t="shared" si="168"/>
        <v>1.3333333333333333</v>
      </c>
      <c r="AA548" t="str">
        <f t="shared" si="169"/>
        <v>CRAM</v>
      </c>
      <c r="AD548">
        <f t="shared" si="170"/>
        <v>0.55555555555555558</v>
      </c>
      <c r="AF548" t="str">
        <f t="shared" si="171"/>
        <v>----</v>
      </c>
      <c r="AG548" t="str">
        <f t="shared" si="172"/>
        <v>Aromatic</v>
      </c>
      <c r="AH548" t="str">
        <f t="shared" si="173"/>
        <v>----</v>
      </c>
      <c r="AI548" t="str">
        <f t="shared" si="174"/>
        <v>----</v>
      </c>
      <c r="AJ548" t="str">
        <f t="shared" si="175"/>
        <v>----</v>
      </c>
      <c r="AK548" t="str">
        <f t="shared" si="176"/>
        <v>----</v>
      </c>
      <c r="AM548" s="4">
        <f t="shared" si="177"/>
        <v>373.14276880363337</v>
      </c>
      <c r="AN548" s="4">
        <f t="shared" si="161"/>
        <v>373</v>
      </c>
      <c r="AO548" s="4">
        <f t="shared" si="178"/>
        <v>0.14276880363337341</v>
      </c>
    </row>
    <row r="549" spans="1:41" x14ac:dyDescent="0.25">
      <c r="A549">
        <v>18</v>
      </c>
      <c r="B549">
        <v>14</v>
      </c>
      <c r="C549">
        <v>0</v>
      </c>
      <c r="D549">
        <v>10</v>
      </c>
      <c r="E549">
        <v>0</v>
      </c>
      <c r="F549">
        <v>0</v>
      </c>
      <c r="H549">
        <v>389.05141959999997</v>
      </c>
      <c r="J549">
        <v>10922494</v>
      </c>
      <c r="K549">
        <v>9879107</v>
      </c>
      <c r="L549">
        <v>10435560</v>
      </c>
      <c r="O549">
        <v>2931660</v>
      </c>
      <c r="P549">
        <v>1847672</v>
      </c>
      <c r="Q549">
        <v>2347781</v>
      </c>
      <c r="S549">
        <f t="shared" si="162"/>
        <v>0.77777777777777779</v>
      </c>
      <c r="T549">
        <f t="shared" si="163"/>
        <v>0.55555555555555558</v>
      </c>
      <c r="V549" s="4">
        <f t="shared" si="164"/>
        <v>389.05141957989997</v>
      </c>
      <c r="W549">
        <f t="shared" si="165"/>
        <v>12</v>
      </c>
      <c r="X549">
        <f t="shared" si="166"/>
        <v>0.66666666666666663</v>
      </c>
      <c r="Y549">
        <f t="shared" si="167"/>
        <v>0.8571428571428571</v>
      </c>
      <c r="Z549">
        <f t="shared" si="168"/>
        <v>1.2</v>
      </c>
      <c r="AA549" t="str">
        <f t="shared" si="169"/>
        <v>CRAM</v>
      </c>
      <c r="AD549">
        <f t="shared" si="170"/>
        <v>0.53846153846153844</v>
      </c>
      <c r="AF549" t="str">
        <f t="shared" si="171"/>
        <v>----</v>
      </c>
      <c r="AG549" t="str">
        <f t="shared" si="172"/>
        <v>Aromatic</v>
      </c>
      <c r="AH549" t="str">
        <f t="shared" si="173"/>
        <v>----</v>
      </c>
      <c r="AI549" t="str">
        <f t="shared" si="174"/>
        <v>----</v>
      </c>
      <c r="AJ549" t="str">
        <f t="shared" si="175"/>
        <v>----</v>
      </c>
      <c r="AK549" t="str">
        <f t="shared" si="176"/>
        <v>----</v>
      </c>
      <c r="AM549" s="4">
        <f t="shared" si="177"/>
        <v>389.14138199211862</v>
      </c>
      <c r="AN549" s="4">
        <f t="shared" si="161"/>
        <v>389</v>
      </c>
      <c r="AO549" s="4">
        <f t="shared" si="178"/>
        <v>0.14138199211862457</v>
      </c>
    </row>
    <row r="550" spans="1:41" x14ac:dyDescent="0.25">
      <c r="A550">
        <v>18</v>
      </c>
      <c r="B550">
        <v>14</v>
      </c>
      <c r="C550">
        <v>0</v>
      </c>
      <c r="D550">
        <v>11</v>
      </c>
      <c r="E550">
        <v>0</v>
      </c>
      <c r="F550">
        <v>0</v>
      </c>
      <c r="H550">
        <v>405.04633419999999</v>
      </c>
      <c r="J550">
        <v>11550371</v>
      </c>
      <c r="K550">
        <v>11315210</v>
      </c>
      <c r="L550">
        <v>10958228</v>
      </c>
      <c r="O550" t="s">
        <v>14</v>
      </c>
      <c r="P550" t="s">
        <v>14</v>
      </c>
      <c r="Q550" t="s">
        <v>14</v>
      </c>
      <c r="S550">
        <f t="shared" si="162"/>
        <v>0.77777777777777779</v>
      </c>
      <c r="T550">
        <f t="shared" si="163"/>
        <v>0.61111111111111116</v>
      </c>
      <c r="V550" s="4">
        <f t="shared" si="164"/>
        <v>405.04633417989999</v>
      </c>
      <c r="W550">
        <f t="shared" si="165"/>
        <v>12</v>
      </c>
      <c r="X550">
        <f t="shared" si="166"/>
        <v>0.66666666666666663</v>
      </c>
      <c r="Y550">
        <f t="shared" si="167"/>
        <v>0.8571428571428571</v>
      </c>
      <c r="Z550">
        <f t="shared" si="168"/>
        <v>1.0909090909090908</v>
      </c>
      <c r="AA550" t="str">
        <f t="shared" si="169"/>
        <v>CRAM</v>
      </c>
      <c r="AD550">
        <f t="shared" si="170"/>
        <v>0.52</v>
      </c>
      <c r="AF550" t="str">
        <f t="shared" si="171"/>
        <v>----</v>
      </c>
      <c r="AG550" t="str">
        <f t="shared" si="172"/>
        <v>Aromatic</v>
      </c>
      <c r="AH550" t="str">
        <f t="shared" si="173"/>
        <v>----</v>
      </c>
      <c r="AI550" t="str">
        <f t="shared" si="174"/>
        <v>----</v>
      </c>
      <c r="AJ550" t="str">
        <f t="shared" si="175"/>
        <v>----</v>
      </c>
      <c r="AK550" t="str">
        <f t="shared" si="176"/>
        <v>----</v>
      </c>
      <c r="AM550" s="4">
        <f t="shared" si="177"/>
        <v>405.13999518060393</v>
      </c>
      <c r="AN550" s="4">
        <f t="shared" si="161"/>
        <v>405</v>
      </c>
      <c r="AO550" s="4">
        <f t="shared" si="178"/>
        <v>0.13999518060393257</v>
      </c>
    </row>
    <row r="551" spans="1:41" x14ac:dyDescent="0.25">
      <c r="A551">
        <v>18</v>
      </c>
      <c r="B551">
        <v>14</v>
      </c>
      <c r="C551">
        <v>0</v>
      </c>
      <c r="D551">
        <v>12</v>
      </c>
      <c r="E551">
        <v>0</v>
      </c>
      <c r="F551">
        <v>0</v>
      </c>
      <c r="H551">
        <v>421.04124880000001</v>
      </c>
      <c r="J551">
        <v>8202164</v>
      </c>
      <c r="K551">
        <v>8635027</v>
      </c>
      <c r="L551">
        <v>7689920</v>
      </c>
      <c r="O551" t="s">
        <v>14</v>
      </c>
      <c r="P551" t="s">
        <v>14</v>
      </c>
      <c r="Q551" t="s">
        <v>14</v>
      </c>
      <c r="S551">
        <f t="shared" si="162"/>
        <v>0.77777777777777779</v>
      </c>
      <c r="T551">
        <f t="shared" si="163"/>
        <v>0.66666666666666663</v>
      </c>
      <c r="V551" s="4">
        <f t="shared" si="164"/>
        <v>421.04124877989995</v>
      </c>
      <c r="W551">
        <f t="shared" si="165"/>
        <v>12</v>
      </c>
      <c r="X551">
        <f t="shared" si="166"/>
        <v>0.66666666666666663</v>
      </c>
      <c r="Y551">
        <f t="shared" si="167"/>
        <v>0.8571428571428571</v>
      </c>
      <c r="Z551">
        <f t="shared" si="168"/>
        <v>1</v>
      </c>
      <c r="AA551" t="str">
        <f t="shared" si="169"/>
        <v>CRAM</v>
      </c>
      <c r="AD551">
        <f t="shared" si="170"/>
        <v>0.5</v>
      </c>
      <c r="AF551" t="str">
        <f t="shared" si="171"/>
        <v>----</v>
      </c>
      <c r="AG551" t="str">
        <f t="shared" si="172"/>
        <v>----</v>
      </c>
      <c r="AH551" t="str">
        <f t="shared" si="173"/>
        <v>HUnSatLig</v>
      </c>
      <c r="AI551" t="str">
        <f t="shared" si="174"/>
        <v>----</v>
      </c>
      <c r="AJ551" t="str">
        <f t="shared" si="175"/>
        <v>----</v>
      </c>
      <c r="AK551" t="str">
        <f t="shared" si="176"/>
        <v>----</v>
      </c>
      <c r="AM551" s="4">
        <f t="shared" si="177"/>
        <v>421.13860836908924</v>
      </c>
      <c r="AN551" s="4">
        <f t="shared" si="161"/>
        <v>421</v>
      </c>
      <c r="AO551" s="4">
        <f t="shared" si="178"/>
        <v>0.13860836908924057</v>
      </c>
    </row>
    <row r="552" spans="1:41" x14ac:dyDescent="0.25">
      <c r="A552">
        <v>18</v>
      </c>
      <c r="B552">
        <v>14</v>
      </c>
      <c r="C552">
        <v>0</v>
      </c>
      <c r="D552">
        <v>13</v>
      </c>
      <c r="E552">
        <v>0</v>
      </c>
      <c r="F552">
        <v>0</v>
      </c>
      <c r="H552">
        <v>437.03616340000002</v>
      </c>
      <c r="J552">
        <v>5906790</v>
      </c>
      <c r="K552">
        <v>5823577</v>
      </c>
      <c r="L552">
        <v>4948562</v>
      </c>
      <c r="O552" t="s">
        <v>14</v>
      </c>
      <c r="P552" t="s">
        <v>14</v>
      </c>
      <c r="Q552" t="s">
        <v>14</v>
      </c>
      <c r="S552">
        <f t="shared" si="162"/>
        <v>0.77777777777777779</v>
      </c>
      <c r="T552">
        <f t="shared" si="163"/>
        <v>0.72222222222222221</v>
      </c>
      <c r="V552" s="4">
        <f t="shared" si="164"/>
        <v>437.03616337989996</v>
      </c>
      <c r="W552">
        <f t="shared" si="165"/>
        <v>12</v>
      </c>
      <c r="X552">
        <f t="shared" si="166"/>
        <v>0.66666666666666663</v>
      </c>
      <c r="Y552">
        <f t="shared" si="167"/>
        <v>0.8571428571428571</v>
      </c>
      <c r="Z552">
        <f t="shared" si="168"/>
        <v>0.92307692307692313</v>
      </c>
      <c r="AA552" t="str">
        <f t="shared" si="169"/>
        <v>CRAM</v>
      </c>
      <c r="AD552">
        <f t="shared" si="170"/>
        <v>0.47826086956521741</v>
      </c>
      <c r="AF552" t="str">
        <f t="shared" si="171"/>
        <v>----</v>
      </c>
      <c r="AG552" t="str">
        <f t="shared" si="172"/>
        <v>----</v>
      </c>
      <c r="AH552" t="str">
        <f t="shared" si="173"/>
        <v>HUnSatLig</v>
      </c>
      <c r="AI552" t="str">
        <f t="shared" si="174"/>
        <v>----</v>
      </c>
      <c r="AJ552" t="str">
        <f t="shared" si="175"/>
        <v>----</v>
      </c>
      <c r="AK552" t="str">
        <f t="shared" si="176"/>
        <v>----</v>
      </c>
      <c r="AM552" s="4">
        <f t="shared" si="177"/>
        <v>437.13722155757455</v>
      </c>
      <c r="AN552" s="4">
        <f t="shared" si="161"/>
        <v>437</v>
      </c>
      <c r="AO552" s="4">
        <f t="shared" si="178"/>
        <v>0.13722155757454857</v>
      </c>
    </row>
    <row r="553" spans="1:41" x14ac:dyDescent="0.25">
      <c r="A553">
        <v>18</v>
      </c>
      <c r="B553">
        <v>14</v>
      </c>
      <c r="C553">
        <v>0</v>
      </c>
      <c r="D553">
        <v>14</v>
      </c>
      <c r="E553">
        <v>0</v>
      </c>
      <c r="F553">
        <v>0</v>
      </c>
      <c r="H553">
        <v>453.03107799999998</v>
      </c>
      <c r="J553">
        <v>2413888</v>
      </c>
      <c r="K553">
        <v>2337940</v>
      </c>
      <c r="L553">
        <v>2468878</v>
      </c>
      <c r="O553" t="s">
        <v>14</v>
      </c>
      <c r="P553" t="s">
        <v>14</v>
      </c>
      <c r="Q553" t="s">
        <v>14</v>
      </c>
      <c r="S553">
        <f t="shared" si="162"/>
        <v>0.77777777777777779</v>
      </c>
      <c r="T553">
        <f t="shared" si="163"/>
        <v>0.77777777777777779</v>
      </c>
      <c r="V553" s="4">
        <f t="shared" si="164"/>
        <v>453.03107797989998</v>
      </c>
      <c r="W553">
        <f t="shared" si="165"/>
        <v>12</v>
      </c>
      <c r="X553">
        <f t="shared" si="166"/>
        <v>0.66666666666666663</v>
      </c>
      <c r="Y553">
        <f t="shared" si="167"/>
        <v>0.8571428571428571</v>
      </c>
      <c r="Z553">
        <f t="shared" si="168"/>
        <v>0.8571428571428571</v>
      </c>
      <c r="AA553" t="str">
        <f t="shared" si="169"/>
        <v>CRAM</v>
      </c>
      <c r="AD553">
        <f t="shared" si="170"/>
        <v>0.45454545454545453</v>
      </c>
      <c r="AF553" t="str">
        <f t="shared" si="171"/>
        <v>----</v>
      </c>
      <c r="AG553" t="str">
        <f t="shared" si="172"/>
        <v>----</v>
      </c>
      <c r="AH553" t="str">
        <f t="shared" si="173"/>
        <v>HUnSatLig</v>
      </c>
      <c r="AI553" t="str">
        <f t="shared" si="174"/>
        <v>----</v>
      </c>
      <c r="AJ553" t="str">
        <f t="shared" si="175"/>
        <v>----</v>
      </c>
      <c r="AK553" t="str">
        <f t="shared" si="176"/>
        <v>----</v>
      </c>
      <c r="AM553" s="4">
        <f t="shared" si="177"/>
        <v>453.13583474605986</v>
      </c>
      <c r="AN553" s="4">
        <f t="shared" si="161"/>
        <v>453</v>
      </c>
      <c r="AO553" s="4">
        <f t="shared" si="178"/>
        <v>0.13583474605985657</v>
      </c>
    </row>
    <row r="554" spans="1:41" x14ac:dyDescent="0.25">
      <c r="A554">
        <v>18</v>
      </c>
      <c r="B554">
        <v>15</v>
      </c>
      <c r="C554">
        <v>1</v>
      </c>
      <c r="D554">
        <v>10</v>
      </c>
      <c r="E554">
        <v>0</v>
      </c>
      <c r="F554">
        <v>0</v>
      </c>
      <c r="H554">
        <v>404.06231860000003</v>
      </c>
      <c r="J554">
        <v>1944117</v>
      </c>
      <c r="K554">
        <v>2042279</v>
      </c>
      <c r="L554">
        <v>1862717</v>
      </c>
      <c r="O554" t="s">
        <v>14</v>
      </c>
      <c r="P554" t="s">
        <v>14</v>
      </c>
      <c r="Q554" t="s">
        <v>14</v>
      </c>
      <c r="S554">
        <f t="shared" si="162"/>
        <v>0.83333333333333337</v>
      </c>
      <c r="T554">
        <f t="shared" si="163"/>
        <v>0.55555555555555558</v>
      </c>
      <c r="V554" s="4">
        <f t="shared" si="164"/>
        <v>404.06231857990002</v>
      </c>
      <c r="W554">
        <f t="shared" si="165"/>
        <v>12</v>
      </c>
      <c r="X554">
        <f t="shared" si="166"/>
        <v>0.66666666666666663</v>
      </c>
      <c r="Y554">
        <f t="shared" si="167"/>
        <v>0.8</v>
      </c>
      <c r="Z554">
        <f t="shared" si="168"/>
        <v>1.2</v>
      </c>
      <c r="AA554" t="str">
        <f t="shared" si="169"/>
        <v>CRAM</v>
      </c>
      <c r="AD554">
        <f t="shared" si="170"/>
        <v>0.54166666666666663</v>
      </c>
      <c r="AF554" t="str">
        <f t="shared" si="171"/>
        <v>----</v>
      </c>
      <c r="AG554" t="str">
        <f t="shared" si="172"/>
        <v>Aromatic</v>
      </c>
      <c r="AH554" t="str">
        <f t="shared" si="173"/>
        <v>----</v>
      </c>
      <c r="AI554" t="str">
        <f t="shared" si="174"/>
        <v>----</v>
      </c>
      <c r="AJ554" t="str">
        <f t="shared" si="175"/>
        <v>----</v>
      </c>
      <c r="AK554" t="str">
        <f t="shared" si="176"/>
        <v>----</v>
      </c>
      <c r="AM554" s="4">
        <f t="shared" si="177"/>
        <v>404.15575204148558</v>
      </c>
      <c r="AN554" s="4">
        <f t="shared" si="161"/>
        <v>404</v>
      </c>
      <c r="AO554" s="4">
        <f t="shared" si="178"/>
        <v>0.15575204148558441</v>
      </c>
    </row>
    <row r="555" spans="1:41" x14ac:dyDescent="0.25">
      <c r="A555">
        <v>18</v>
      </c>
      <c r="B555">
        <v>16</v>
      </c>
      <c r="C555">
        <v>0</v>
      </c>
      <c r="D555">
        <v>6</v>
      </c>
      <c r="E555">
        <v>0</v>
      </c>
      <c r="F555">
        <v>0</v>
      </c>
      <c r="H555">
        <v>327.08741120000002</v>
      </c>
      <c r="J555">
        <v>2137786</v>
      </c>
      <c r="K555">
        <v>2115236</v>
      </c>
      <c r="L555">
        <v>2053034</v>
      </c>
      <c r="O555" t="s">
        <v>14</v>
      </c>
      <c r="P555" t="s">
        <v>14</v>
      </c>
      <c r="Q555" t="s">
        <v>14</v>
      </c>
      <c r="S555">
        <f t="shared" si="162"/>
        <v>0.88888888888888884</v>
      </c>
      <c r="T555">
        <f t="shared" si="163"/>
        <v>0.33333333333333331</v>
      </c>
      <c r="V555" s="4">
        <f t="shared" si="164"/>
        <v>327.08741117990002</v>
      </c>
      <c r="W555">
        <f t="shared" si="165"/>
        <v>11</v>
      </c>
      <c r="X555">
        <f t="shared" si="166"/>
        <v>0.61111111111111116</v>
      </c>
      <c r="Y555">
        <f t="shared" si="167"/>
        <v>0.6875</v>
      </c>
      <c r="Z555">
        <f t="shared" si="168"/>
        <v>1.8333333333333333</v>
      </c>
      <c r="AA555" t="str">
        <f t="shared" si="169"/>
        <v>O</v>
      </c>
      <c r="AD555">
        <f t="shared" si="170"/>
        <v>0.53333333333333333</v>
      </c>
      <c r="AF555" t="str">
        <f t="shared" si="171"/>
        <v>----</v>
      </c>
      <c r="AG555" t="str">
        <f t="shared" si="172"/>
        <v>Aromatic</v>
      </c>
      <c r="AH555" t="str">
        <f t="shared" si="173"/>
        <v>----</v>
      </c>
      <c r="AI555" t="str">
        <f t="shared" si="174"/>
        <v>----</v>
      </c>
      <c r="AJ555" t="str">
        <f t="shared" si="175"/>
        <v>----</v>
      </c>
      <c r="AK555" t="str">
        <f t="shared" si="176"/>
        <v>----</v>
      </c>
      <c r="AM555" s="4">
        <f t="shared" si="177"/>
        <v>327.16304532756072</v>
      </c>
      <c r="AN555" s="4">
        <f t="shared" si="161"/>
        <v>327</v>
      </c>
      <c r="AO555" s="4">
        <f t="shared" si="178"/>
        <v>0.16304532756072376</v>
      </c>
    </row>
    <row r="556" spans="1:41" x14ac:dyDescent="0.25">
      <c r="A556">
        <v>18</v>
      </c>
      <c r="B556">
        <v>16</v>
      </c>
      <c r="C556">
        <v>0</v>
      </c>
      <c r="D556">
        <v>7</v>
      </c>
      <c r="E556">
        <v>0</v>
      </c>
      <c r="F556">
        <v>0</v>
      </c>
      <c r="H556">
        <v>343.08232579999998</v>
      </c>
      <c r="J556">
        <v>4146036</v>
      </c>
      <c r="K556">
        <v>3920716</v>
      </c>
      <c r="L556">
        <v>3964264</v>
      </c>
      <c r="O556">
        <v>2518180</v>
      </c>
      <c r="P556">
        <v>2453936</v>
      </c>
      <c r="Q556">
        <v>2654840</v>
      </c>
      <c r="S556">
        <f t="shared" si="162"/>
        <v>0.88888888888888884</v>
      </c>
      <c r="T556">
        <f t="shared" si="163"/>
        <v>0.3888888888888889</v>
      </c>
      <c r="V556" s="4">
        <f t="shared" si="164"/>
        <v>343.08232577990003</v>
      </c>
      <c r="W556">
        <f t="shared" si="165"/>
        <v>11</v>
      </c>
      <c r="X556">
        <f t="shared" si="166"/>
        <v>0.61111111111111116</v>
      </c>
      <c r="Y556">
        <f t="shared" si="167"/>
        <v>0.6875</v>
      </c>
      <c r="Z556">
        <f t="shared" si="168"/>
        <v>1.5714285714285714</v>
      </c>
      <c r="AA556" t="str">
        <f t="shared" si="169"/>
        <v>CRAM</v>
      </c>
      <c r="AD556">
        <f t="shared" si="170"/>
        <v>0.51724137931034486</v>
      </c>
      <c r="AF556" t="str">
        <f t="shared" si="171"/>
        <v>----</v>
      </c>
      <c r="AG556" t="str">
        <f t="shared" si="172"/>
        <v>Aromatic</v>
      </c>
      <c r="AH556" t="str">
        <f t="shared" si="173"/>
        <v>----</v>
      </c>
      <c r="AI556" t="str">
        <f t="shared" si="174"/>
        <v>----</v>
      </c>
      <c r="AJ556" t="str">
        <f t="shared" si="175"/>
        <v>----</v>
      </c>
      <c r="AK556" t="str">
        <f t="shared" si="176"/>
        <v>----</v>
      </c>
      <c r="AM556" s="4">
        <f t="shared" si="177"/>
        <v>343.16165851604603</v>
      </c>
      <c r="AN556" s="4">
        <f t="shared" si="161"/>
        <v>343</v>
      </c>
      <c r="AO556" s="4">
        <f t="shared" si="178"/>
        <v>0.16165851604603176</v>
      </c>
    </row>
    <row r="557" spans="1:41" x14ac:dyDescent="0.25">
      <c r="A557">
        <v>18</v>
      </c>
      <c r="B557">
        <v>16</v>
      </c>
      <c r="C557">
        <v>0</v>
      </c>
      <c r="D557">
        <v>8</v>
      </c>
      <c r="E557">
        <v>0</v>
      </c>
      <c r="F557">
        <v>0</v>
      </c>
      <c r="H557">
        <v>359.07724039999999</v>
      </c>
      <c r="J557">
        <v>8001634</v>
      </c>
      <c r="K557">
        <v>7782365</v>
      </c>
      <c r="L557">
        <v>8020836</v>
      </c>
      <c r="O557">
        <v>3787561</v>
      </c>
      <c r="P557">
        <v>3305258</v>
      </c>
      <c r="Q557">
        <v>3774033</v>
      </c>
      <c r="S557">
        <f t="shared" si="162"/>
        <v>0.88888888888888884</v>
      </c>
      <c r="T557">
        <f t="shared" si="163"/>
        <v>0.44444444444444442</v>
      </c>
      <c r="V557" s="4">
        <f t="shared" si="164"/>
        <v>359.07724037989999</v>
      </c>
      <c r="W557">
        <f t="shared" si="165"/>
        <v>11</v>
      </c>
      <c r="X557">
        <f t="shared" si="166"/>
        <v>0.61111111111111116</v>
      </c>
      <c r="Y557">
        <f t="shared" si="167"/>
        <v>0.6875</v>
      </c>
      <c r="Z557">
        <f t="shared" si="168"/>
        <v>1.375</v>
      </c>
      <c r="AA557" t="str">
        <f t="shared" si="169"/>
        <v>CRAM</v>
      </c>
      <c r="AD557">
        <f t="shared" si="170"/>
        <v>0.5</v>
      </c>
      <c r="AF557" t="str">
        <f t="shared" si="171"/>
        <v>----</v>
      </c>
      <c r="AG557" t="str">
        <f t="shared" si="172"/>
        <v>----</v>
      </c>
      <c r="AH557" t="str">
        <f t="shared" si="173"/>
        <v>HUnSatLig</v>
      </c>
      <c r="AI557" t="str">
        <f t="shared" si="174"/>
        <v>----</v>
      </c>
      <c r="AJ557" t="str">
        <f t="shared" si="175"/>
        <v>----</v>
      </c>
      <c r="AK557" t="str">
        <f t="shared" si="176"/>
        <v>----</v>
      </c>
      <c r="AM557" s="4">
        <f t="shared" si="177"/>
        <v>359.16027170453128</v>
      </c>
      <c r="AN557" s="4">
        <f t="shared" si="161"/>
        <v>359</v>
      </c>
      <c r="AO557" s="4">
        <f t="shared" si="178"/>
        <v>0.16027170453128292</v>
      </c>
    </row>
    <row r="558" spans="1:41" x14ac:dyDescent="0.25">
      <c r="A558">
        <v>18</v>
      </c>
      <c r="B558">
        <v>16</v>
      </c>
      <c r="C558">
        <v>0</v>
      </c>
      <c r="D558">
        <v>9</v>
      </c>
      <c r="E558">
        <v>0</v>
      </c>
      <c r="F558">
        <v>0</v>
      </c>
      <c r="H558">
        <v>375.07215500000001</v>
      </c>
      <c r="J558">
        <v>12460006</v>
      </c>
      <c r="K558">
        <v>12955942</v>
      </c>
      <c r="L558">
        <v>12875274</v>
      </c>
      <c r="O558">
        <v>3857907</v>
      </c>
      <c r="P558">
        <v>3638659</v>
      </c>
      <c r="Q558">
        <v>3595835</v>
      </c>
      <c r="S558">
        <f t="shared" si="162"/>
        <v>0.88888888888888884</v>
      </c>
      <c r="T558">
        <f t="shared" si="163"/>
        <v>0.5</v>
      </c>
      <c r="V558" s="4">
        <f t="shared" si="164"/>
        <v>375.07215497990001</v>
      </c>
      <c r="W558">
        <f t="shared" si="165"/>
        <v>11</v>
      </c>
      <c r="X558">
        <f t="shared" si="166"/>
        <v>0.61111111111111116</v>
      </c>
      <c r="Y558">
        <f t="shared" si="167"/>
        <v>0.6875</v>
      </c>
      <c r="Z558">
        <f t="shared" si="168"/>
        <v>1.2222222222222223</v>
      </c>
      <c r="AA558" t="str">
        <f t="shared" si="169"/>
        <v>CRAM</v>
      </c>
      <c r="AD558">
        <f t="shared" si="170"/>
        <v>0.48148148148148145</v>
      </c>
      <c r="AF558" t="str">
        <f t="shared" si="171"/>
        <v>----</v>
      </c>
      <c r="AG558" t="str">
        <f t="shared" si="172"/>
        <v>----</v>
      </c>
      <c r="AH558" t="str">
        <f t="shared" si="173"/>
        <v>HUnSatLig</v>
      </c>
      <c r="AI558" t="str">
        <f t="shared" si="174"/>
        <v>----</v>
      </c>
      <c r="AJ558" t="str">
        <f t="shared" si="175"/>
        <v>----</v>
      </c>
      <c r="AK558" t="str">
        <f t="shared" si="176"/>
        <v>----</v>
      </c>
      <c r="AM558" s="4">
        <f t="shared" si="177"/>
        <v>375.15888489301659</v>
      </c>
      <c r="AN558" s="4">
        <f t="shared" si="161"/>
        <v>375</v>
      </c>
      <c r="AO558" s="4">
        <f t="shared" si="178"/>
        <v>0.15888489301659092</v>
      </c>
    </row>
    <row r="559" spans="1:41" x14ac:dyDescent="0.25">
      <c r="A559">
        <v>18</v>
      </c>
      <c r="B559">
        <v>16</v>
      </c>
      <c r="C559">
        <v>0</v>
      </c>
      <c r="D559">
        <v>10</v>
      </c>
      <c r="E559">
        <v>0</v>
      </c>
      <c r="F559">
        <v>0</v>
      </c>
      <c r="H559">
        <v>391.06706960000002</v>
      </c>
      <c r="J559">
        <v>14996523</v>
      </c>
      <c r="K559">
        <v>14092253</v>
      </c>
      <c r="L559">
        <v>13778319</v>
      </c>
      <c r="O559">
        <v>3749746</v>
      </c>
      <c r="P559">
        <v>3238700</v>
      </c>
      <c r="Q559">
        <v>4076669</v>
      </c>
      <c r="S559">
        <f t="shared" si="162"/>
        <v>0.88888888888888884</v>
      </c>
      <c r="T559">
        <f t="shared" si="163"/>
        <v>0.55555555555555558</v>
      </c>
      <c r="V559" s="4">
        <f t="shared" si="164"/>
        <v>391.06706957989996</v>
      </c>
      <c r="W559">
        <f t="shared" si="165"/>
        <v>11</v>
      </c>
      <c r="X559">
        <f t="shared" si="166"/>
        <v>0.61111111111111116</v>
      </c>
      <c r="Y559">
        <f t="shared" si="167"/>
        <v>0.6875</v>
      </c>
      <c r="Z559">
        <f t="shared" si="168"/>
        <v>1.1000000000000001</v>
      </c>
      <c r="AA559" t="str">
        <f t="shared" si="169"/>
        <v>CRAM</v>
      </c>
      <c r="AD559">
        <f t="shared" si="170"/>
        <v>0.46153846153846156</v>
      </c>
      <c r="AF559" t="str">
        <f t="shared" si="171"/>
        <v>----</v>
      </c>
      <c r="AG559" t="str">
        <f t="shared" si="172"/>
        <v>----</v>
      </c>
      <c r="AH559" t="str">
        <f t="shared" si="173"/>
        <v>HUnSatLig</v>
      </c>
      <c r="AI559" t="str">
        <f t="shared" si="174"/>
        <v>----</v>
      </c>
      <c r="AJ559" t="str">
        <f t="shared" si="175"/>
        <v>----</v>
      </c>
      <c r="AK559" t="str">
        <f t="shared" si="176"/>
        <v>----</v>
      </c>
      <c r="AM559" s="4">
        <f t="shared" si="177"/>
        <v>391.15749808150184</v>
      </c>
      <c r="AN559" s="4">
        <f t="shared" si="161"/>
        <v>391</v>
      </c>
      <c r="AO559" s="4">
        <f t="shared" si="178"/>
        <v>0.15749808150184208</v>
      </c>
    </row>
    <row r="560" spans="1:41" x14ac:dyDescent="0.25">
      <c r="A560">
        <v>18</v>
      </c>
      <c r="B560">
        <v>16</v>
      </c>
      <c r="C560">
        <v>0</v>
      </c>
      <c r="D560">
        <v>11</v>
      </c>
      <c r="E560">
        <v>0</v>
      </c>
      <c r="F560">
        <v>0</v>
      </c>
      <c r="H560">
        <v>407.06198419999998</v>
      </c>
      <c r="J560">
        <v>13598558</v>
      </c>
      <c r="K560">
        <v>13840571</v>
      </c>
      <c r="L560">
        <v>13923882</v>
      </c>
      <c r="O560">
        <v>2904091</v>
      </c>
      <c r="P560">
        <v>1827989</v>
      </c>
      <c r="Q560">
        <v>2631526</v>
      </c>
      <c r="S560">
        <f t="shared" si="162"/>
        <v>0.88888888888888884</v>
      </c>
      <c r="T560">
        <f t="shared" si="163"/>
        <v>0.61111111111111116</v>
      </c>
      <c r="V560" s="4">
        <f t="shared" si="164"/>
        <v>407.06198417989998</v>
      </c>
      <c r="W560">
        <f t="shared" si="165"/>
        <v>11</v>
      </c>
      <c r="X560">
        <f t="shared" si="166"/>
        <v>0.61111111111111116</v>
      </c>
      <c r="Y560">
        <f t="shared" si="167"/>
        <v>0.6875</v>
      </c>
      <c r="Z560">
        <f t="shared" si="168"/>
        <v>1</v>
      </c>
      <c r="AA560" t="str">
        <f t="shared" si="169"/>
        <v>CRAM</v>
      </c>
      <c r="AD560">
        <f t="shared" si="170"/>
        <v>0.44</v>
      </c>
      <c r="AF560" t="str">
        <f t="shared" si="171"/>
        <v>----</v>
      </c>
      <c r="AG560" t="str">
        <f t="shared" si="172"/>
        <v>----</v>
      </c>
      <c r="AH560" t="str">
        <f t="shared" si="173"/>
        <v>HUnSatLig</v>
      </c>
      <c r="AI560" t="str">
        <f t="shared" si="174"/>
        <v>----</v>
      </c>
      <c r="AJ560" t="str">
        <f t="shared" si="175"/>
        <v>----</v>
      </c>
      <c r="AK560" t="str">
        <f t="shared" si="176"/>
        <v>----</v>
      </c>
      <c r="AM560" s="4">
        <f t="shared" si="177"/>
        <v>407.15611126998715</v>
      </c>
      <c r="AN560" s="4">
        <f t="shared" si="161"/>
        <v>407</v>
      </c>
      <c r="AO560" s="4">
        <f t="shared" si="178"/>
        <v>0.15611126998715008</v>
      </c>
    </row>
    <row r="561" spans="1:41" x14ac:dyDescent="0.25">
      <c r="A561">
        <v>18</v>
      </c>
      <c r="B561">
        <v>16</v>
      </c>
      <c r="C561">
        <v>0</v>
      </c>
      <c r="D561">
        <v>12</v>
      </c>
      <c r="E561">
        <v>0</v>
      </c>
      <c r="F561">
        <v>0</v>
      </c>
      <c r="H561">
        <v>423.0568988</v>
      </c>
      <c r="J561">
        <v>10383155</v>
      </c>
      <c r="K561">
        <v>9853566</v>
      </c>
      <c r="L561">
        <v>9457260</v>
      </c>
      <c r="O561" t="s">
        <v>14</v>
      </c>
      <c r="P561" t="s">
        <v>14</v>
      </c>
      <c r="Q561" t="s">
        <v>14</v>
      </c>
      <c r="S561">
        <f t="shared" si="162"/>
        <v>0.88888888888888884</v>
      </c>
      <c r="T561">
        <f t="shared" si="163"/>
        <v>0.66666666666666663</v>
      </c>
      <c r="V561" s="4">
        <f t="shared" si="164"/>
        <v>423.0568987799</v>
      </c>
      <c r="W561">
        <f t="shared" si="165"/>
        <v>11</v>
      </c>
      <c r="X561">
        <f t="shared" si="166"/>
        <v>0.61111111111111116</v>
      </c>
      <c r="Y561">
        <f t="shared" si="167"/>
        <v>0.6875</v>
      </c>
      <c r="Z561">
        <f t="shared" si="168"/>
        <v>0.91666666666666663</v>
      </c>
      <c r="AA561" t="str">
        <f t="shared" si="169"/>
        <v>CRAM</v>
      </c>
      <c r="AD561">
        <f t="shared" si="170"/>
        <v>0.41666666666666669</v>
      </c>
      <c r="AF561" t="str">
        <f t="shared" si="171"/>
        <v>----</v>
      </c>
      <c r="AG561" t="str">
        <f t="shared" si="172"/>
        <v>----</v>
      </c>
      <c r="AH561" t="str">
        <f t="shared" si="173"/>
        <v>HUnSatLig</v>
      </c>
      <c r="AI561" t="str">
        <f t="shared" si="174"/>
        <v>----</v>
      </c>
      <c r="AJ561" t="str">
        <f t="shared" si="175"/>
        <v>----</v>
      </c>
      <c r="AK561" t="str">
        <f t="shared" si="176"/>
        <v>----</v>
      </c>
      <c r="AM561" s="4">
        <f t="shared" si="177"/>
        <v>423.15472445847246</v>
      </c>
      <c r="AN561" s="4">
        <f t="shared" si="161"/>
        <v>423</v>
      </c>
      <c r="AO561" s="4">
        <f t="shared" si="178"/>
        <v>0.15472445847245808</v>
      </c>
    </row>
    <row r="562" spans="1:41" x14ac:dyDescent="0.25">
      <c r="A562">
        <v>18</v>
      </c>
      <c r="B562">
        <v>16</v>
      </c>
      <c r="C562">
        <v>0</v>
      </c>
      <c r="D562">
        <v>13</v>
      </c>
      <c r="E562">
        <v>0</v>
      </c>
      <c r="F562">
        <v>0</v>
      </c>
      <c r="H562">
        <v>439.05181340000001</v>
      </c>
      <c r="J562">
        <v>6328412</v>
      </c>
      <c r="K562">
        <v>5574628</v>
      </c>
      <c r="L562">
        <v>5624205</v>
      </c>
      <c r="O562" t="s">
        <v>14</v>
      </c>
      <c r="P562" t="s">
        <v>14</v>
      </c>
      <c r="Q562" t="s">
        <v>14</v>
      </c>
      <c r="S562">
        <f t="shared" si="162"/>
        <v>0.88888888888888884</v>
      </c>
      <c r="T562">
        <f t="shared" si="163"/>
        <v>0.72222222222222221</v>
      </c>
      <c r="V562" s="4">
        <f t="shared" si="164"/>
        <v>439.05181337990001</v>
      </c>
      <c r="W562">
        <f t="shared" si="165"/>
        <v>11</v>
      </c>
      <c r="X562">
        <f t="shared" si="166"/>
        <v>0.61111111111111116</v>
      </c>
      <c r="Y562">
        <f t="shared" si="167"/>
        <v>0.6875</v>
      </c>
      <c r="Z562">
        <f t="shared" si="168"/>
        <v>0.84615384615384615</v>
      </c>
      <c r="AA562" t="str">
        <f t="shared" si="169"/>
        <v>CRAM</v>
      </c>
      <c r="AD562">
        <f t="shared" si="170"/>
        <v>0.39130434782608697</v>
      </c>
      <c r="AF562" t="str">
        <f t="shared" si="171"/>
        <v>----</v>
      </c>
      <c r="AG562" t="str">
        <f t="shared" si="172"/>
        <v>----</v>
      </c>
      <c r="AH562" t="str">
        <f t="shared" si="173"/>
        <v>HUnSatLig</v>
      </c>
      <c r="AI562" t="str">
        <f t="shared" si="174"/>
        <v>----</v>
      </c>
      <c r="AJ562" t="str">
        <f t="shared" si="175"/>
        <v>----</v>
      </c>
      <c r="AK562" t="str">
        <f t="shared" si="176"/>
        <v>----</v>
      </c>
      <c r="AM562" s="4">
        <f t="shared" si="177"/>
        <v>439.15333764695777</v>
      </c>
      <c r="AN562" s="4">
        <f t="shared" si="161"/>
        <v>439</v>
      </c>
      <c r="AO562" s="4">
        <f t="shared" si="178"/>
        <v>0.15333764695776608</v>
      </c>
    </row>
    <row r="563" spans="1:41" x14ac:dyDescent="0.25">
      <c r="A563">
        <v>18</v>
      </c>
      <c r="B563">
        <v>16</v>
      </c>
      <c r="C563">
        <v>0</v>
      </c>
      <c r="D563">
        <v>14</v>
      </c>
      <c r="E563">
        <v>0</v>
      </c>
      <c r="F563">
        <v>0</v>
      </c>
      <c r="H563">
        <v>455.04672799999997</v>
      </c>
      <c r="J563">
        <v>3131998</v>
      </c>
      <c r="K563">
        <v>3074088</v>
      </c>
      <c r="L563">
        <v>2540884</v>
      </c>
      <c r="O563" t="s">
        <v>14</v>
      </c>
      <c r="P563" t="s">
        <v>14</v>
      </c>
      <c r="Q563" t="s">
        <v>14</v>
      </c>
      <c r="S563">
        <f t="shared" si="162"/>
        <v>0.88888888888888884</v>
      </c>
      <c r="T563">
        <f t="shared" si="163"/>
        <v>0.77777777777777779</v>
      </c>
      <c r="V563" s="4">
        <f t="shared" si="164"/>
        <v>455.04672797990003</v>
      </c>
      <c r="W563">
        <f t="shared" si="165"/>
        <v>11</v>
      </c>
      <c r="X563">
        <f t="shared" si="166"/>
        <v>0.61111111111111116</v>
      </c>
      <c r="Y563">
        <f t="shared" si="167"/>
        <v>0.6875</v>
      </c>
      <c r="Z563">
        <f t="shared" si="168"/>
        <v>0.7857142857142857</v>
      </c>
      <c r="AA563" t="str">
        <f t="shared" si="169"/>
        <v>CRAM</v>
      </c>
      <c r="AD563">
        <f t="shared" si="170"/>
        <v>0.36363636363636365</v>
      </c>
      <c r="AF563" t="str">
        <f t="shared" si="171"/>
        <v>----</v>
      </c>
      <c r="AG563" t="str">
        <f t="shared" si="172"/>
        <v>----</v>
      </c>
      <c r="AH563" t="str">
        <f t="shared" si="173"/>
        <v>HUnSatLig</v>
      </c>
      <c r="AI563" t="str">
        <f t="shared" si="174"/>
        <v>----</v>
      </c>
      <c r="AJ563" t="str">
        <f t="shared" si="175"/>
        <v>----</v>
      </c>
      <c r="AK563" t="str">
        <f t="shared" si="176"/>
        <v>----</v>
      </c>
      <c r="AM563" s="4">
        <f t="shared" si="177"/>
        <v>455.15195083544313</v>
      </c>
      <c r="AN563" s="4">
        <f t="shared" si="161"/>
        <v>455</v>
      </c>
      <c r="AO563" s="4">
        <f t="shared" si="178"/>
        <v>0.15195083544313093</v>
      </c>
    </row>
    <row r="564" spans="1:41" x14ac:dyDescent="0.25">
      <c r="A564">
        <v>18</v>
      </c>
      <c r="B564">
        <v>17</v>
      </c>
      <c r="C564">
        <v>1</v>
      </c>
      <c r="D564">
        <v>8</v>
      </c>
      <c r="E564">
        <v>0</v>
      </c>
      <c r="F564">
        <v>0</v>
      </c>
      <c r="H564">
        <v>374.08813939999999</v>
      </c>
      <c r="J564">
        <v>1837180</v>
      </c>
      <c r="K564">
        <v>1827872</v>
      </c>
      <c r="L564">
        <v>1908977</v>
      </c>
      <c r="O564" t="s">
        <v>14</v>
      </c>
      <c r="P564" t="s">
        <v>14</v>
      </c>
      <c r="Q564" t="s">
        <v>14</v>
      </c>
      <c r="S564">
        <f t="shared" si="162"/>
        <v>0.94444444444444442</v>
      </c>
      <c r="T564">
        <f t="shared" si="163"/>
        <v>0.44444444444444442</v>
      </c>
      <c r="V564" s="4">
        <f t="shared" si="164"/>
        <v>374.08813937989999</v>
      </c>
      <c r="W564">
        <f t="shared" si="165"/>
        <v>11</v>
      </c>
      <c r="X564">
        <f t="shared" si="166"/>
        <v>0.61111111111111116</v>
      </c>
      <c r="Y564">
        <f t="shared" si="167"/>
        <v>0.6470588235294118</v>
      </c>
      <c r="Z564">
        <f t="shared" si="168"/>
        <v>1.375</v>
      </c>
      <c r="AA564" t="str">
        <f t="shared" si="169"/>
        <v>CRAM</v>
      </c>
      <c r="AD564">
        <f t="shared" si="170"/>
        <v>0.5</v>
      </c>
      <c r="AF564" t="str">
        <f t="shared" si="171"/>
        <v>----</v>
      </c>
      <c r="AG564" t="str">
        <f t="shared" si="172"/>
        <v>----</v>
      </c>
      <c r="AH564" t="str">
        <f t="shared" si="173"/>
        <v>HUnSatLig</v>
      </c>
      <c r="AI564" t="str">
        <f t="shared" si="174"/>
        <v>----</v>
      </c>
      <c r="AJ564" t="str">
        <f t="shared" si="175"/>
        <v>----</v>
      </c>
      <c r="AK564" t="str">
        <f t="shared" si="176"/>
        <v>----</v>
      </c>
      <c r="AM564" s="4">
        <f t="shared" si="177"/>
        <v>374.17464175389813</v>
      </c>
      <c r="AN564" s="4">
        <f t="shared" si="161"/>
        <v>374</v>
      </c>
      <c r="AO564" s="4">
        <f t="shared" si="178"/>
        <v>0.17464175389812908</v>
      </c>
    </row>
    <row r="565" spans="1:41" x14ac:dyDescent="0.25">
      <c r="A565">
        <v>18</v>
      </c>
      <c r="B565">
        <v>17</v>
      </c>
      <c r="C565">
        <v>1</v>
      </c>
      <c r="D565">
        <v>9</v>
      </c>
      <c r="E565">
        <v>0</v>
      </c>
      <c r="F565">
        <v>0</v>
      </c>
      <c r="H565">
        <v>390.083054</v>
      </c>
      <c r="J565">
        <v>2339615</v>
      </c>
      <c r="K565">
        <v>2335512</v>
      </c>
      <c r="L565">
        <v>2156740</v>
      </c>
      <c r="O565" t="s">
        <v>14</v>
      </c>
      <c r="P565" t="s">
        <v>14</v>
      </c>
      <c r="Q565" t="s">
        <v>14</v>
      </c>
      <c r="S565">
        <f t="shared" si="162"/>
        <v>0.94444444444444442</v>
      </c>
      <c r="T565">
        <f t="shared" si="163"/>
        <v>0.5</v>
      </c>
      <c r="V565" s="4">
        <f t="shared" si="164"/>
        <v>390.0830539799</v>
      </c>
      <c r="W565">
        <f t="shared" si="165"/>
        <v>11</v>
      </c>
      <c r="X565">
        <f t="shared" si="166"/>
        <v>0.61111111111111116</v>
      </c>
      <c r="Y565">
        <f t="shared" si="167"/>
        <v>0.6470588235294118</v>
      </c>
      <c r="Z565">
        <f t="shared" si="168"/>
        <v>1.2222222222222223</v>
      </c>
      <c r="AA565" t="str">
        <f t="shared" si="169"/>
        <v>CRAM</v>
      </c>
      <c r="AD565">
        <f t="shared" si="170"/>
        <v>0.48</v>
      </c>
      <c r="AF565" t="str">
        <f t="shared" si="171"/>
        <v>----</v>
      </c>
      <c r="AG565" t="str">
        <f t="shared" si="172"/>
        <v>----</v>
      </c>
      <c r="AH565" t="str">
        <f t="shared" si="173"/>
        <v>HUnSatLig</v>
      </c>
      <c r="AI565" t="str">
        <f t="shared" si="174"/>
        <v>----</v>
      </c>
      <c r="AJ565" t="str">
        <f t="shared" si="175"/>
        <v>----</v>
      </c>
      <c r="AK565" t="str">
        <f t="shared" si="176"/>
        <v>----</v>
      </c>
      <c r="AM565" s="4">
        <f t="shared" si="177"/>
        <v>390.17325494238344</v>
      </c>
      <c r="AN565" s="4">
        <f t="shared" si="161"/>
        <v>390</v>
      </c>
      <c r="AO565" s="4">
        <f t="shared" si="178"/>
        <v>0.17325494238343708</v>
      </c>
    </row>
    <row r="566" spans="1:41" x14ac:dyDescent="0.25">
      <c r="A566">
        <v>18</v>
      </c>
      <c r="B566">
        <v>17</v>
      </c>
      <c r="C566">
        <v>1</v>
      </c>
      <c r="D566">
        <v>10</v>
      </c>
      <c r="E566">
        <v>0</v>
      </c>
      <c r="F566">
        <v>0</v>
      </c>
      <c r="H566">
        <v>406.07796860000002</v>
      </c>
      <c r="J566">
        <v>2430729</v>
      </c>
      <c r="K566">
        <v>2006632</v>
      </c>
      <c r="L566">
        <v>1847270</v>
      </c>
      <c r="O566" t="s">
        <v>14</v>
      </c>
      <c r="P566" t="s">
        <v>14</v>
      </c>
      <c r="Q566" t="s">
        <v>14</v>
      </c>
      <c r="S566">
        <f t="shared" si="162"/>
        <v>0.94444444444444442</v>
      </c>
      <c r="T566">
        <f t="shared" si="163"/>
        <v>0.55555555555555558</v>
      </c>
      <c r="V566" s="4">
        <f t="shared" si="164"/>
        <v>406.07796857989996</v>
      </c>
      <c r="W566">
        <f t="shared" si="165"/>
        <v>11</v>
      </c>
      <c r="X566">
        <f t="shared" si="166"/>
        <v>0.61111111111111116</v>
      </c>
      <c r="Y566">
        <f t="shared" si="167"/>
        <v>0.6470588235294118</v>
      </c>
      <c r="Z566">
        <f t="shared" si="168"/>
        <v>1.1000000000000001</v>
      </c>
      <c r="AA566" t="str">
        <f t="shared" si="169"/>
        <v>CRAM</v>
      </c>
      <c r="AD566">
        <f t="shared" si="170"/>
        <v>0.45833333333333331</v>
      </c>
      <c r="AF566" t="str">
        <f t="shared" si="171"/>
        <v>----</v>
      </c>
      <c r="AG566" t="str">
        <f t="shared" si="172"/>
        <v>----</v>
      </c>
      <c r="AH566" t="str">
        <f t="shared" si="173"/>
        <v>HUnSatLig</v>
      </c>
      <c r="AI566" t="str">
        <f t="shared" si="174"/>
        <v>----</v>
      </c>
      <c r="AJ566" t="str">
        <f t="shared" si="175"/>
        <v>----</v>
      </c>
      <c r="AK566" t="str">
        <f t="shared" si="176"/>
        <v>----</v>
      </c>
      <c r="AM566" s="4">
        <f t="shared" si="177"/>
        <v>406.17186813086869</v>
      </c>
      <c r="AN566" s="4">
        <f t="shared" si="161"/>
        <v>406</v>
      </c>
      <c r="AO566" s="4">
        <f t="shared" si="178"/>
        <v>0.17186813086868824</v>
      </c>
    </row>
    <row r="567" spans="1:41" x14ac:dyDescent="0.25">
      <c r="A567">
        <v>18</v>
      </c>
      <c r="B567">
        <v>18</v>
      </c>
      <c r="C567">
        <v>0</v>
      </c>
      <c r="D567">
        <v>6</v>
      </c>
      <c r="E567">
        <v>0</v>
      </c>
      <c r="F567">
        <v>0</v>
      </c>
      <c r="H567">
        <v>329.10306120000001</v>
      </c>
      <c r="J567">
        <v>2048069</v>
      </c>
      <c r="K567">
        <v>2386227</v>
      </c>
      <c r="L567">
        <v>2795095</v>
      </c>
      <c r="O567">
        <v>2159551</v>
      </c>
      <c r="P567">
        <v>2047250</v>
      </c>
      <c r="Q567">
        <v>1862156</v>
      </c>
      <c r="S567">
        <f t="shared" si="162"/>
        <v>1</v>
      </c>
      <c r="T567">
        <f t="shared" si="163"/>
        <v>0.33333333333333331</v>
      </c>
      <c r="V567" s="4">
        <f t="shared" si="164"/>
        <v>329.10306117990001</v>
      </c>
      <c r="W567">
        <f t="shared" si="165"/>
        <v>10</v>
      </c>
      <c r="X567">
        <f t="shared" si="166"/>
        <v>0.55555555555555558</v>
      </c>
      <c r="Y567">
        <f t="shared" si="167"/>
        <v>0.55555555555555558</v>
      </c>
      <c r="Z567">
        <f t="shared" si="168"/>
        <v>1.6666666666666667</v>
      </c>
      <c r="AA567" t="str">
        <f t="shared" si="169"/>
        <v>CRAM</v>
      </c>
      <c r="AD567">
        <f t="shared" si="170"/>
        <v>0.46666666666666667</v>
      </c>
      <c r="AF567" t="str">
        <f t="shared" si="171"/>
        <v>----</v>
      </c>
      <c r="AG567" t="str">
        <f t="shared" si="172"/>
        <v>----</v>
      </c>
      <c r="AH567" t="str">
        <f t="shared" si="173"/>
        <v>HUnSatLig</v>
      </c>
      <c r="AI567" t="str">
        <f t="shared" si="174"/>
        <v>----</v>
      </c>
      <c r="AJ567" t="str">
        <f t="shared" si="175"/>
        <v>----</v>
      </c>
      <c r="AK567" t="str">
        <f t="shared" si="176"/>
        <v>----</v>
      </c>
      <c r="AM567" s="4">
        <f t="shared" si="177"/>
        <v>329.17916141694388</v>
      </c>
      <c r="AN567" s="4">
        <f t="shared" si="161"/>
        <v>329</v>
      </c>
      <c r="AO567" s="4">
        <f t="shared" si="178"/>
        <v>0.17916141694388443</v>
      </c>
    </row>
    <row r="568" spans="1:41" x14ac:dyDescent="0.25">
      <c r="A568">
        <v>18</v>
      </c>
      <c r="B568">
        <v>18</v>
      </c>
      <c r="C568">
        <v>0</v>
      </c>
      <c r="D568">
        <v>7</v>
      </c>
      <c r="E568">
        <v>0</v>
      </c>
      <c r="F568">
        <v>0</v>
      </c>
      <c r="H568">
        <v>345.09797579999997</v>
      </c>
      <c r="J568">
        <v>5760449</v>
      </c>
      <c r="K568">
        <v>5452092</v>
      </c>
      <c r="L568">
        <v>5619586</v>
      </c>
      <c r="O568">
        <v>3970264</v>
      </c>
      <c r="P568">
        <v>4150201</v>
      </c>
      <c r="Q568">
        <v>3886231</v>
      </c>
      <c r="S568">
        <f t="shared" si="162"/>
        <v>1</v>
      </c>
      <c r="T568">
        <f t="shared" si="163"/>
        <v>0.3888888888888889</v>
      </c>
      <c r="V568" s="4">
        <f t="shared" si="164"/>
        <v>345.09797577989997</v>
      </c>
      <c r="W568">
        <f t="shared" si="165"/>
        <v>10</v>
      </c>
      <c r="X568">
        <f t="shared" si="166"/>
        <v>0.55555555555555558</v>
      </c>
      <c r="Y568">
        <f t="shared" si="167"/>
        <v>0.55555555555555558</v>
      </c>
      <c r="Z568">
        <f t="shared" si="168"/>
        <v>1.4285714285714286</v>
      </c>
      <c r="AA568" t="str">
        <f t="shared" si="169"/>
        <v>CRAM</v>
      </c>
      <c r="AD568">
        <f t="shared" si="170"/>
        <v>0.44827586206896552</v>
      </c>
      <c r="AF568" t="str">
        <f t="shared" si="171"/>
        <v>----</v>
      </c>
      <c r="AG568" t="str">
        <f t="shared" si="172"/>
        <v>----</v>
      </c>
      <c r="AH568" t="str">
        <f t="shared" si="173"/>
        <v>HUnSatLig</v>
      </c>
      <c r="AI568" t="str">
        <f t="shared" si="174"/>
        <v>----</v>
      </c>
      <c r="AJ568" t="str">
        <f t="shared" si="175"/>
        <v>----</v>
      </c>
      <c r="AK568" t="str">
        <f t="shared" si="176"/>
        <v>----</v>
      </c>
      <c r="AM568" s="4">
        <f t="shared" si="177"/>
        <v>345.17777460542914</v>
      </c>
      <c r="AN568" s="4">
        <f t="shared" si="161"/>
        <v>345</v>
      </c>
      <c r="AO568" s="4">
        <f t="shared" si="178"/>
        <v>0.17777460542913559</v>
      </c>
    </row>
    <row r="569" spans="1:41" x14ac:dyDescent="0.25">
      <c r="A569">
        <v>18</v>
      </c>
      <c r="B569">
        <v>18</v>
      </c>
      <c r="C569">
        <v>0</v>
      </c>
      <c r="D569">
        <v>8</v>
      </c>
      <c r="E569">
        <v>0</v>
      </c>
      <c r="F569">
        <v>0</v>
      </c>
      <c r="H569">
        <v>361.09289039999999</v>
      </c>
      <c r="J569">
        <v>12082003</v>
      </c>
      <c r="K569">
        <v>12034578</v>
      </c>
      <c r="L569">
        <v>13143496</v>
      </c>
      <c r="O569">
        <v>8967062</v>
      </c>
      <c r="P569">
        <v>8395137</v>
      </c>
      <c r="Q569">
        <v>9351846</v>
      </c>
      <c r="S569">
        <f t="shared" si="162"/>
        <v>1</v>
      </c>
      <c r="T569">
        <f t="shared" si="163"/>
        <v>0.44444444444444442</v>
      </c>
      <c r="V569" s="4">
        <f t="shared" si="164"/>
        <v>361.09289037989998</v>
      </c>
      <c r="W569">
        <f t="shared" si="165"/>
        <v>10</v>
      </c>
      <c r="X569">
        <f t="shared" si="166"/>
        <v>0.55555555555555558</v>
      </c>
      <c r="Y569">
        <f t="shared" si="167"/>
        <v>0.55555555555555558</v>
      </c>
      <c r="Z569">
        <f t="shared" si="168"/>
        <v>1.25</v>
      </c>
      <c r="AA569" t="str">
        <f t="shared" si="169"/>
        <v>CRAM</v>
      </c>
      <c r="AD569">
        <f t="shared" si="170"/>
        <v>0.42857142857142855</v>
      </c>
      <c r="AF569" t="str">
        <f t="shared" si="171"/>
        <v>----</v>
      </c>
      <c r="AG569" t="str">
        <f t="shared" si="172"/>
        <v>----</v>
      </c>
      <c r="AH569" t="str">
        <f t="shared" si="173"/>
        <v>HUnSatLig</v>
      </c>
      <c r="AI569" t="str">
        <f t="shared" si="174"/>
        <v>----</v>
      </c>
      <c r="AJ569" t="str">
        <f t="shared" si="175"/>
        <v>----</v>
      </c>
      <c r="AK569" t="str">
        <f t="shared" si="176"/>
        <v>----</v>
      </c>
      <c r="AM569" s="4">
        <f t="shared" si="177"/>
        <v>361.1763877939145</v>
      </c>
      <c r="AN569" s="4">
        <f t="shared" si="161"/>
        <v>361</v>
      </c>
      <c r="AO569" s="4">
        <f t="shared" si="178"/>
        <v>0.17638779391450043</v>
      </c>
    </row>
    <row r="570" spans="1:41" x14ac:dyDescent="0.25">
      <c r="A570">
        <v>18</v>
      </c>
      <c r="B570">
        <v>18</v>
      </c>
      <c r="C570">
        <v>0</v>
      </c>
      <c r="D570">
        <v>9</v>
      </c>
      <c r="E570">
        <v>0</v>
      </c>
      <c r="F570">
        <v>0</v>
      </c>
      <c r="H570">
        <v>377.087805</v>
      </c>
      <c r="J570">
        <v>14557889</v>
      </c>
      <c r="K570">
        <v>15018806</v>
      </c>
      <c r="L570">
        <v>15450175</v>
      </c>
      <c r="O570">
        <v>6367784</v>
      </c>
      <c r="P570">
        <v>5672885</v>
      </c>
      <c r="Q570">
        <v>6376526</v>
      </c>
      <c r="S570">
        <f t="shared" si="162"/>
        <v>1</v>
      </c>
      <c r="T570">
        <f t="shared" si="163"/>
        <v>0.5</v>
      </c>
      <c r="V570" s="4">
        <f t="shared" si="164"/>
        <v>377.0878049799</v>
      </c>
      <c r="W570">
        <f t="shared" si="165"/>
        <v>10</v>
      </c>
      <c r="X570">
        <f t="shared" si="166"/>
        <v>0.55555555555555558</v>
      </c>
      <c r="Y570">
        <f t="shared" si="167"/>
        <v>0.55555555555555558</v>
      </c>
      <c r="Z570">
        <f t="shared" si="168"/>
        <v>1.1111111111111112</v>
      </c>
      <c r="AA570" t="str">
        <f t="shared" si="169"/>
        <v>CRAM</v>
      </c>
      <c r="AD570">
        <f t="shared" si="170"/>
        <v>0.40740740740740738</v>
      </c>
      <c r="AF570" t="str">
        <f t="shared" si="171"/>
        <v>----</v>
      </c>
      <c r="AG570" t="str">
        <f t="shared" si="172"/>
        <v>----</v>
      </c>
      <c r="AH570" t="str">
        <f t="shared" si="173"/>
        <v>HUnSatLig</v>
      </c>
      <c r="AI570" t="str">
        <f t="shared" si="174"/>
        <v>----</v>
      </c>
      <c r="AJ570" t="str">
        <f t="shared" si="175"/>
        <v>----</v>
      </c>
      <c r="AK570" t="str">
        <f t="shared" si="176"/>
        <v>----</v>
      </c>
      <c r="AM570" s="4">
        <f t="shared" si="177"/>
        <v>377.17500098239981</v>
      </c>
      <c r="AN570" s="4">
        <f t="shared" si="161"/>
        <v>377</v>
      </c>
      <c r="AO570" s="4">
        <f t="shared" si="178"/>
        <v>0.17500098239980844</v>
      </c>
    </row>
    <row r="571" spans="1:41" x14ac:dyDescent="0.25">
      <c r="A571">
        <v>18</v>
      </c>
      <c r="B571">
        <v>18</v>
      </c>
      <c r="C571">
        <v>0</v>
      </c>
      <c r="D571">
        <v>10</v>
      </c>
      <c r="E571">
        <v>0</v>
      </c>
      <c r="F571">
        <v>0</v>
      </c>
      <c r="H571">
        <v>393.08271960000002</v>
      </c>
      <c r="J571">
        <v>17462834</v>
      </c>
      <c r="K571">
        <v>16935262</v>
      </c>
      <c r="L571">
        <v>15925018</v>
      </c>
      <c r="O571">
        <v>5245180</v>
      </c>
      <c r="P571">
        <v>4757190</v>
      </c>
      <c r="Q571">
        <v>5328343</v>
      </c>
      <c r="S571">
        <f t="shared" si="162"/>
        <v>1</v>
      </c>
      <c r="T571">
        <f t="shared" si="163"/>
        <v>0.55555555555555558</v>
      </c>
      <c r="V571" s="4">
        <f t="shared" si="164"/>
        <v>393.08271957990002</v>
      </c>
      <c r="W571">
        <f t="shared" si="165"/>
        <v>10</v>
      </c>
      <c r="X571">
        <f t="shared" si="166"/>
        <v>0.55555555555555558</v>
      </c>
      <c r="Y571">
        <f t="shared" si="167"/>
        <v>0.55555555555555558</v>
      </c>
      <c r="Z571">
        <f t="shared" si="168"/>
        <v>1</v>
      </c>
      <c r="AA571" t="str">
        <f t="shared" si="169"/>
        <v>CRAM</v>
      </c>
      <c r="AD571">
        <f t="shared" si="170"/>
        <v>0.38461538461538464</v>
      </c>
      <c r="AF571" t="str">
        <f t="shared" si="171"/>
        <v>----</v>
      </c>
      <c r="AG571" t="str">
        <f t="shared" si="172"/>
        <v>----</v>
      </c>
      <c r="AH571" t="str">
        <f t="shared" si="173"/>
        <v>HUnSatLig</v>
      </c>
      <c r="AI571" t="str">
        <f t="shared" si="174"/>
        <v>----</v>
      </c>
      <c r="AJ571" t="str">
        <f t="shared" si="175"/>
        <v>----</v>
      </c>
      <c r="AK571" t="str">
        <f t="shared" si="176"/>
        <v>----</v>
      </c>
      <c r="AM571" s="4">
        <f t="shared" si="177"/>
        <v>393.17361417088512</v>
      </c>
      <c r="AN571" s="4">
        <f t="shared" si="161"/>
        <v>393</v>
      </c>
      <c r="AO571" s="4">
        <f t="shared" si="178"/>
        <v>0.17361417088511644</v>
      </c>
    </row>
    <row r="572" spans="1:41" x14ac:dyDescent="0.25">
      <c r="A572">
        <v>18</v>
      </c>
      <c r="B572">
        <v>18</v>
      </c>
      <c r="C572">
        <v>0</v>
      </c>
      <c r="D572">
        <v>11</v>
      </c>
      <c r="E572">
        <v>0</v>
      </c>
      <c r="F572">
        <v>0</v>
      </c>
      <c r="H572">
        <v>409.07763419999998</v>
      </c>
      <c r="J572">
        <v>15519719</v>
      </c>
      <c r="K572">
        <v>15282510</v>
      </c>
      <c r="L572">
        <v>14718620</v>
      </c>
      <c r="O572">
        <v>3608723</v>
      </c>
      <c r="P572">
        <v>3072815</v>
      </c>
      <c r="Q572">
        <v>2978203</v>
      </c>
      <c r="S572">
        <f t="shared" si="162"/>
        <v>1</v>
      </c>
      <c r="T572">
        <f t="shared" si="163"/>
        <v>0.61111111111111116</v>
      </c>
      <c r="V572" s="4">
        <f t="shared" si="164"/>
        <v>409.07763417990003</v>
      </c>
      <c r="W572">
        <f t="shared" si="165"/>
        <v>10</v>
      </c>
      <c r="X572">
        <f t="shared" si="166"/>
        <v>0.55555555555555558</v>
      </c>
      <c r="Y572">
        <f t="shared" si="167"/>
        <v>0.55555555555555558</v>
      </c>
      <c r="Z572">
        <f t="shared" si="168"/>
        <v>0.90909090909090906</v>
      </c>
      <c r="AA572" t="str">
        <f t="shared" si="169"/>
        <v>CRAM</v>
      </c>
      <c r="AD572">
        <f t="shared" si="170"/>
        <v>0.36</v>
      </c>
      <c r="AF572" t="str">
        <f t="shared" si="171"/>
        <v>----</v>
      </c>
      <c r="AG572" t="str">
        <f t="shared" si="172"/>
        <v>----</v>
      </c>
      <c r="AH572" t="str">
        <f t="shared" si="173"/>
        <v>HUnSatLig</v>
      </c>
      <c r="AI572" t="str">
        <f t="shared" si="174"/>
        <v>----</v>
      </c>
      <c r="AJ572" t="str">
        <f t="shared" si="175"/>
        <v>----</v>
      </c>
      <c r="AK572" t="str">
        <f t="shared" si="176"/>
        <v>----</v>
      </c>
      <c r="AM572" s="4">
        <f t="shared" si="177"/>
        <v>409.17222735937042</v>
      </c>
      <c r="AN572" s="4">
        <f t="shared" si="161"/>
        <v>409</v>
      </c>
      <c r="AO572" s="4">
        <f t="shared" si="178"/>
        <v>0.17222735937042444</v>
      </c>
    </row>
    <row r="573" spans="1:41" x14ac:dyDescent="0.25">
      <c r="A573">
        <v>18</v>
      </c>
      <c r="B573">
        <v>18</v>
      </c>
      <c r="C573">
        <v>0</v>
      </c>
      <c r="D573">
        <v>12</v>
      </c>
      <c r="E573">
        <v>0</v>
      </c>
      <c r="F573">
        <v>0</v>
      </c>
      <c r="H573">
        <v>425.07254879999999</v>
      </c>
      <c r="J573">
        <v>10606231</v>
      </c>
      <c r="K573">
        <v>9710166</v>
      </c>
      <c r="L573">
        <v>9610756</v>
      </c>
      <c r="O573" t="s">
        <v>14</v>
      </c>
      <c r="P573" t="s">
        <v>14</v>
      </c>
      <c r="Q573" t="s">
        <v>14</v>
      </c>
      <c r="S573">
        <f t="shared" si="162"/>
        <v>1</v>
      </c>
      <c r="T573">
        <f t="shared" si="163"/>
        <v>0.66666666666666663</v>
      </c>
      <c r="V573" s="4">
        <f t="shared" si="164"/>
        <v>425.07254877989999</v>
      </c>
      <c r="W573">
        <f t="shared" si="165"/>
        <v>10</v>
      </c>
      <c r="X573">
        <f t="shared" si="166"/>
        <v>0.55555555555555558</v>
      </c>
      <c r="Y573">
        <f t="shared" si="167"/>
        <v>0.55555555555555558</v>
      </c>
      <c r="Z573">
        <f t="shared" si="168"/>
        <v>0.83333333333333337</v>
      </c>
      <c r="AA573" t="str">
        <f t="shared" si="169"/>
        <v>CRAM</v>
      </c>
      <c r="AD573">
        <f t="shared" si="170"/>
        <v>0.33333333333333331</v>
      </c>
      <c r="AF573" t="str">
        <f t="shared" si="171"/>
        <v>----</v>
      </c>
      <c r="AG573" t="str">
        <f t="shared" si="172"/>
        <v>----</v>
      </c>
      <c r="AH573" t="str">
        <f t="shared" si="173"/>
        <v>HUnSatLig</v>
      </c>
      <c r="AI573" t="str">
        <f t="shared" si="174"/>
        <v>----</v>
      </c>
      <c r="AJ573" t="str">
        <f t="shared" si="175"/>
        <v>----</v>
      </c>
      <c r="AK573" t="str">
        <f t="shared" si="176"/>
        <v>----</v>
      </c>
      <c r="AM573" s="4">
        <f t="shared" si="177"/>
        <v>425.17084054785568</v>
      </c>
      <c r="AN573" s="4">
        <f t="shared" si="161"/>
        <v>425</v>
      </c>
      <c r="AO573" s="4">
        <f t="shared" si="178"/>
        <v>0.1708405478556756</v>
      </c>
    </row>
    <row r="574" spans="1:41" x14ac:dyDescent="0.25">
      <c r="A574">
        <v>18</v>
      </c>
      <c r="B574">
        <v>18</v>
      </c>
      <c r="C574">
        <v>0</v>
      </c>
      <c r="D574">
        <v>13</v>
      </c>
      <c r="E574">
        <v>0</v>
      </c>
      <c r="F574">
        <v>0</v>
      </c>
      <c r="H574">
        <v>441.06746340000001</v>
      </c>
      <c r="J574">
        <v>5657421</v>
      </c>
      <c r="K574">
        <v>5676907</v>
      </c>
      <c r="L574">
        <v>5369028</v>
      </c>
      <c r="O574" t="s">
        <v>14</v>
      </c>
      <c r="P574" t="s">
        <v>14</v>
      </c>
      <c r="Q574" t="s">
        <v>14</v>
      </c>
      <c r="S574">
        <f t="shared" si="162"/>
        <v>1</v>
      </c>
      <c r="T574">
        <f t="shared" si="163"/>
        <v>0.72222222222222221</v>
      </c>
      <c r="V574" s="4">
        <f t="shared" si="164"/>
        <v>441.0674633799</v>
      </c>
      <c r="W574">
        <f t="shared" si="165"/>
        <v>10</v>
      </c>
      <c r="X574">
        <f t="shared" si="166"/>
        <v>0.55555555555555558</v>
      </c>
      <c r="Y574">
        <f t="shared" si="167"/>
        <v>0.55555555555555558</v>
      </c>
      <c r="Z574">
        <f t="shared" si="168"/>
        <v>0.76923076923076927</v>
      </c>
      <c r="AA574" t="str">
        <f t="shared" si="169"/>
        <v>O</v>
      </c>
      <c r="AD574">
        <f t="shared" si="170"/>
        <v>0.30434782608695654</v>
      </c>
      <c r="AF574" t="str">
        <f t="shared" si="171"/>
        <v>----</v>
      </c>
      <c r="AG574" t="str">
        <f t="shared" si="172"/>
        <v>----</v>
      </c>
      <c r="AH574" t="str">
        <f t="shared" si="173"/>
        <v>HUnSatLig</v>
      </c>
      <c r="AI574" t="str">
        <f t="shared" si="174"/>
        <v>----</v>
      </c>
      <c r="AJ574" t="str">
        <f t="shared" si="175"/>
        <v>----</v>
      </c>
      <c r="AK574" t="str">
        <f t="shared" si="176"/>
        <v>----</v>
      </c>
      <c r="AM574" s="4">
        <f t="shared" si="177"/>
        <v>441.16945373634098</v>
      </c>
      <c r="AN574" s="4">
        <f t="shared" si="161"/>
        <v>441</v>
      </c>
      <c r="AO574" s="4">
        <f t="shared" si="178"/>
        <v>0.1694537363409836</v>
      </c>
    </row>
    <row r="575" spans="1:41" x14ac:dyDescent="0.25">
      <c r="A575">
        <v>18</v>
      </c>
      <c r="B575">
        <v>18</v>
      </c>
      <c r="C575">
        <v>0</v>
      </c>
      <c r="D575">
        <v>14</v>
      </c>
      <c r="E575">
        <v>0</v>
      </c>
      <c r="F575">
        <v>0</v>
      </c>
      <c r="H575">
        <v>457.06237800000002</v>
      </c>
      <c r="J575">
        <v>2672527</v>
      </c>
      <c r="K575">
        <v>2764740</v>
      </c>
      <c r="L575">
        <v>2784419</v>
      </c>
      <c r="O575" t="s">
        <v>14</v>
      </c>
      <c r="P575" t="s">
        <v>14</v>
      </c>
      <c r="Q575" t="s">
        <v>14</v>
      </c>
      <c r="S575">
        <f t="shared" si="162"/>
        <v>1</v>
      </c>
      <c r="T575">
        <f t="shared" si="163"/>
        <v>0.77777777777777779</v>
      </c>
      <c r="V575" s="4">
        <f t="shared" si="164"/>
        <v>457.06237797989996</v>
      </c>
      <c r="W575">
        <f t="shared" si="165"/>
        <v>10</v>
      </c>
      <c r="X575">
        <f t="shared" si="166"/>
        <v>0.55555555555555558</v>
      </c>
      <c r="Y575">
        <f t="shared" si="167"/>
        <v>0.55555555555555558</v>
      </c>
      <c r="Z575">
        <f t="shared" si="168"/>
        <v>0.7142857142857143</v>
      </c>
      <c r="AA575" t="str">
        <f t="shared" si="169"/>
        <v>O</v>
      </c>
      <c r="AD575">
        <f t="shared" si="170"/>
        <v>0.27272727272727271</v>
      </c>
      <c r="AF575" t="str">
        <f t="shared" si="171"/>
        <v>----</v>
      </c>
      <c r="AG575" t="str">
        <f t="shared" si="172"/>
        <v>----</v>
      </c>
      <c r="AH575" t="str">
        <f t="shared" si="173"/>
        <v>HUnSatLig</v>
      </c>
      <c r="AI575" t="str">
        <f t="shared" si="174"/>
        <v>----</v>
      </c>
      <c r="AJ575" t="str">
        <f t="shared" si="175"/>
        <v>----</v>
      </c>
      <c r="AK575" t="str">
        <f t="shared" si="176"/>
        <v>----</v>
      </c>
      <c r="AM575" s="4">
        <f t="shared" si="177"/>
        <v>457.16806692482623</v>
      </c>
      <c r="AN575" s="4">
        <f t="shared" si="161"/>
        <v>457</v>
      </c>
      <c r="AO575" s="4">
        <f t="shared" si="178"/>
        <v>0.16806692482623475</v>
      </c>
    </row>
    <row r="576" spans="1:41" x14ac:dyDescent="0.25">
      <c r="A576">
        <v>18</v>
      </c>
      <c r="B576">
        <v>19</v>
      </c>
      <c r="C576">
        <v>1</v>
      </c>
      <c r="D576">
        <v>9</v>
      </c>
      <c r="E576">
        <v>0</v>
      </c>
      <c r="F576">
        <v>0</v>
      </c>
      <c r="H576">
        <v>392.098704</v>
      </c>
      <c r="J576">
        <v>2175289</v>
      </c>
      <c r="K576">
        <v>2544805</v>
      </c>
      <c r="L576">
        <v>2006109</v>
      </c>
      <c r="O576" t="s">
        <v>14</v>
      </c>
      <c r="P576" t="s">
        <v>14</v>
      </c>
      <c r="Q576" t="s">
        <v>14</v>
      </c>
      <c r="S576">
        <f t="shared" si="162"/>
        <v>1.0555555555555556</v>
      </c>
      <c r="T576">
        <f t="shared" si="163"/>
        <v>0.5</v>
      </c>
      <c r="V576" s="4">
        <f t="shared" si="164"/>
        <v>392.09870397989999</v>
      </c>
      <c r="W576">
        <f t="shared" si="165"/>
        <v>10</v>
      </c>
      <c r="X576">
        <f t="shared" si="166"/>
        <v>0.55555555555555558</v>
      </c>
      <c r="Y576">
        <f t="shared" si="167"/>
        <v>0.52631578947368418</v>
      </c>
      <c r="Z576">
        <f t="shared" si="168"/>
        <v>1.1111111111111112</v>
      </c>
      <c r="AA576" t="str">
        <f t="shared" si="169"/>
        <v>CRAM</v>
      </c>
      <c r="AD576">
        <f t="shared" si="170"/>
        <v>0.4</v>
      </c>
      <c r="AF576" t="str">
        <f t="shared" si="171"/>
        <v>----</v>
      </c>
      <c r="AG576" t="str">
        <f t="shared" si="172"/>
        <v>----</v>
      </c>
      <c r="AH576" t="str">
        <f t="shared" si="173"/>
        <v>HUnSatLig</v>
      </c>
      <c r="AI576" t="str">
        <f t="shared" si="174"/>
        <v>----</v>
      </c>
      <c r="AJ576" t="str">
        <f t="shared" si="175"/>
        <v>----</v>
      </c>
      <c r="AK576" t="str">
        <f t="shared" si="176"/>
        <v>----</v>
      </c>
      <c r="AM576" s="4">
        <f t="shared" si="177"/>
        <v>392.18937103176665</v>
      </c>
      <c r="AN576" s="4">
        <f t="shared" si="161"/>
        <v>392</v>
      </c>
      <c r="AO576" s="4">
        <f t="shared" si="178"/>
        <v>0.1893710317666546</v>
      </c>
    </row>
    <row r="577" spans="1:41" x14ac:dyDescent="0.25">
      <c r="A577">
        <v>18</v>
      </c>
      <c r="B577">
        <v>19</v>
      </c>
      <c r="C577">
        <v>1</v>
      </c>
      <c r="D577">
        <v>10</v>
      </c>
      <c r="E577">
        <v>0</v>
      </c>
      <c r="F577">
        <v>0</v>
      </c>
      <c r="H577">
        <v>408.09361860000001</v>
      </c>
      <c r="J577">
        <v>2324394</v>
      </c>
      <c r="K577">
        <v>2302730</v>
      </c>
      <c r="L577">
        <v>1762921</v>
      </c>
      <c r="O577" t="s">
        <v>14</v>
      </c>
      <c r="P577" t="s">
        <v>14</v>
      </c>
      <c r="Q577" t="s">
        <v>14</v>
      </c>
      <c r="S577">
        <f t="shared" si="162"/>
        <v>1.0555555555555556</v>
      </c>
      <c r="T577">
        <f t="shared" si="163"/>
        <v>0.55555555555555558</v>
      </c>
      <c r="V577" s="4">
        <f t="shared" si="164"/>
        <v>408.09361857990001</v>
      </c>
      <c r="W577">
        <f t="shared" si="165"/>
        <v>10</v>
      </c>
      <c r="X577">
        <f t="shared" si="166"/>
        <v>0.55555555555555558</v>
      </c>
      <c r="Y577">
        <f t="shared" si="167"/>
        <v>0.52631578947368418</v>
      </c>
      <c r="Z577">
        <f t="shared" si="168"/>
        <v>1</v>
      </c>
      <c r="AA577" t="str">
        <f t="shared" si="169"/>
        <v>CRAM</v>
      </c>
      <c r="AD577">
        <f t="shared" si="170"/>
        <v>0.375</v>
      </c>
      <c r="AF577" t="str">
        <f t="shared" si="171"/>
        <v>----</v>
      </c>
      <c r="AG577" t="str">
        <f t="shared" si="172"/>
        <v>----</v>
      </c>
      <c r="AH577" t="str">
        <f t="shared" si="173"/>
        <v>HUnSatLig</v>
      </c>
      <c r="AI577" t="str">
        <f t="shared" si="174"/>
        <v>----</v>
      </c>
      <c r="AJ577" t="str">
        <f t="shared" si="175"/>
        <v>----</v>
      </c>
      <c r="AK577" t="str">
        <f t="shared" si="176"/>
        <v>----</v>
      </c>
      <c r="AM577" s="4">
        <f t="shared" si="177"/>
        <v>408.18798422025196</v>
      </c>
      <c r="AN577" s="4">
        <f t="shared" si="161"/>
        <v>408</v>
      </c>
      <c r="AO577" s="4">
        <f t="shared" si="178"/>
        <v>0.1879842202519626</v>
      </c>
    </row>
    <row r="578" spans="1:41" x14ac:dyDescent="0.25">
      <c r="A578">
        <v>18</v>
      </c>
      <c r="B578">
        <v>20</v>
      </c>
      <c r="C578">
        <v>0</v>
      </c>
      <c r="D578">
        <v>5</v>
      </c>
      <c r="E578">
        <v>0</v>
      </c>
      <c r="F578">
        <v>0</v>
      </c>
      <c r="H578">
        <v>315.12379659999999</v>
      </c>
      <c r="J578">
        <v>1399053</v>
      </c>
      <c r="K578">
        <v>1658940</v>
      </c>
      <c r="L578">
        <v>1554618</v>
      </c>
      <c r="O578" t="s">
        <v>14</v>
      </c>
      <c r="P578" t="s">
        <v>14</v>
      </c>
      <c r="Q578" t="s">
        <v>14</v>
      </c>
      <c r="S578">
        <f t="shared" si="162"/>
        <v>1.1111111111111112</v>
      </c>
      <c r="T578">
        <f t="shared" si="163"/>
        <v>0.27777777777777779</v>
      </c>
      <c r="V578" s="4">
        <f t="shared" si="164"/>
        <v>315.12379657989999</v>
      </c>
      <c r="W578">
        <f t="shared" si="165"/>
        <v>9</v>
      </c>
      <c r="X578">
        <f t="shared" si="166"/>
        <v>0.5</v>
      </c>
      <c r="Y578">
        <f t="shared" si="167"/>
        <v>0.45</v>
      </c>
      <c r="Z578">
        <f t="shared" si="168"/>
        <v>1.8</v>
      </c>
      <c r="AA578" t="str">
        <f t="shared" si="169"/>
        <v>O</v>
      </c>
      <c r="AD578">
        <f t="shared" si="170"/>
        <v>0.41935483870967744</v>
      </c>
      <c r="AF578" t="str">
        <f t="shared" si="171"/>
        <v>----</v>
      </c>
      <c r="AG578" t="str">
        <f t="shared" si="172"/>
        <v>----</v>
      </c>
      <c r="AH578" t="str">
        <f t="shared" si="173"/>
        <v>HUnSatLig</v>
      </c>
      <c r="AI578" t="str">
        <f t="shared" si="174"/>
        <v>----</v>
      </c>
      <c r="AJ578" t="str">
        <f t="shared" si="175"/>
        <v>----</v>
      </c>
      <c r="AK578" t="str">
        <f t="shared" si="176"/>
        <v>----</v>
      </c>
      <c r="AM578" s="4">
        <f t="shared" si="177"/>
        <v>315.19666431784179</v>
      </c>
      <c r="AN578" s="4">
        <f t="shared" ref="AN578:AN641" si="179">INT(AM578)</f>
        <v>315</v>
      </c>
      <c r="AO578" s="4">
        <f t="shared" si="178"/>
        <v>0.19666431784179395</v>
      </c>
    </row>
    <row r="579" spans="1:41" x14ac:dyDescent="0.25">
      <c r="A579">
        <v>18</v>
      </c>
      <c r="B579">
        <v>20</v>
      </c>
      <c r="C579">
        <v>0</v>
      </c>
      <c r="D579">
        <v>6</v>
      </c>
      <c r="E579">
        <v>0</v>
      </c>
      <c r="F579">
        <v>0</v>
      </c>
      <c r="H579">
        <v>331.11871120000001</v>
      </c>
      <c r="J579">
        <v>3144165</v>
      </c>
      <c r="K579">
        <v>3315406</v>
      </c>
      <c r="L579">
        <v>3396113</v>
      </c>
      <c r="O579">
        <v>3562650</v>
      </c>
      <c r="P579">
        <v>3710652</v>
      </c>
      <c r="Q579">
        <v>3699928</v>
      </c>
      <c r="S579">
        <f t="shared" ref="S579:S642" si="180">B579/A579</f>
        <v>1.1111111111111112</v>
      </c>
      <c r="T579">
        <f t="shared" ref="T579:T642" si="181">D579/A579</f>
        <v>0.33333333333333331</v>
      </c>
      <c r="V579" s="4">
        <f t="shared" ref="V579:V642" si="182">A579*12+(B579-1)*1.007825+C579*14.003074+D579*15.9949146+E579*31.9720707+F579*30.9737615+0.0005485799</f>
        <v>331.1187111799</v>
      </c>
      <c r="W579">
        <f t="shared" ref="W579:W642" si="183">1+A579-B579/2+C579/2+F579/2</f>
        <v>9</v>
      </c>
      <c r="X579">
        <f t="shared" ref="X579:X642" si="184">W579/A579</f>
        <v>0.5</v>
      </c>
      <c r="Y579">
        <f t="shared" ref="Y579:Y642" si="185">W579/B579</f>
        <v>0.45</v>
      </c>
      <c r="Z579">
        <f t="shared" ref="Z579:Z642" si="186">W579/D579</f>
        <v>1.5</v>
      </c>
      <c r="AA579" t="str">
        <f t="shared" ref="AA579:AA642" si="187">IF(X579&gt;=0.3,IF(X579&lt;=0.68,IF(Y579&gt;=0.2,IF(Y579&lt;=0.95,IF(Z579&gt;=0.77,IF(Z579&lt;=1.75,"CRAM","O"),"O"),"O"),"O"),"O"),"O")</f>
        <v>CRAM</v>
      </c>
      <c r="AD579">
        <f t="shared" ref="AD579:AD642" si="188">(1+A579-D579/2-E579-B579/2)/(A579-D579/2-E579-C579-F579)</f>
        <v>0.4</v>
      </c>
      <c r="AF579" t="str">
        <f t="shared" ref="AF579:AF642" si="189">IF(AD579&gt;0.66,"CondAr","----")</f>
        <v>----</v>
      </c>
      <c r="AG579" t="str">
        <f t="shared" ref="AG579:AG642" si="190">IF(AND((AD579&gt;0.5),(AD579&lt;=0.66)),"Aromatic","----")</f>
        <v>----</v>
      </c>
      <c r="AH579" t="str">
        <f t="shared" ref="AH579:AH642" si="191">IF(AND((AD579&lt;=0.5),(S579&lt;1.5)),"HUnSatLig","----")</f>
        <v>HUnSatLig</v>
      </c>
      <c r="AI579" t="str">
        <f t="shared" ref="AI579:AI642" si="192">IF(AND((T579&lt;0.6),(S579&gt;=1.5),(C579=0)),"AlipatNoN","----")</f>
        <v>----</v>
      </c>
      <c r="AJ579" t="str">
        <f t="shared" ref="AJ579:AJ642" si="193">IF(AND((S579&gt;=1.5),(T579&gt;=0.6)),"SatFACarb","----")</f>
        <v>----</v>
      </c>
      <c r="AK579" t="str">
        <f t="shared" ref="AK579:AK642" si="194">IF(AND((T579&lt;0.6),(S579&gt;=1.5),(C579&gt;0)),"Alipat+N","----")</f>
        <v>----</v>
      </c>
      <c r="AM579" s="4">
        <f t="shared" ref="AM579:AM642" si="195">V579*(44/43.989828)</f>
        <v>331.1952775063271</v>
      </c>
      <c r="AN579" s="4">
        <f t="shared" si="179"/>
        <v>331</v>
      </c>
      <c r="AO579" s="4">
        <f t="shared" ref="AO579:AO642" si="196">AM579-AN579</f>
        <v>0.19527750632710195</v>
      </c>
    </row>
    <row r="580" spans="1:41" x14ac:dyDescent="0.25">
      <c r="A580">
        <v>18</v>
      </c>
      <c r="B580">
        <v>20</v>
      </c>
      <c r="C580">
        <v>0</v>
      </c>
      <c r="D580">
        <v>7</v>
      </c>
      <c r="E580">
        <v>0</v>
      </c>
      <c r="F580">
        <v>0</v>
      </c>
      <c r="H580">
        <v>347.11362580000002</v>
      </c>
      <c r="J580">
        <v>6369324</v>
      </c>
      <c r="K580">
        <v>6329146</v>
      </c>
      <c r="L580">
        <v>6132140</v>
      </c>
      <c r="O580">
        <v>8604439</v>
      </c>
      <c r="P580">
        <v>9497042</v>
      </c>
      <c r="Q580">
        <v>8831683</v>
      </c>
      <c r="S580">
        <f t="shared" si="180"/>
        <v>1.1111111111111112</v>
      </c>
      <c r="T580">
        <f t="shared" si="181"/>
        <v>0.3888888888888889</v>
      </c>
      <c r="V580" s="4">
        <f t="shared" si="182"/>
        <v>347.11362577990002</v>
      </c>
      <c r="W580">
        <f t="shared" si="183"/>
        <v>9</v>
      </c>
      <c r="X580">
        <f t="shared" si="184"/>
        <v>0.5</v>
      </c>
      <c r="Y580">
        <f t="shared" si="185"/>
        <v>0.45</v>
      </c>
      <c r="Z580">
        <f t="shared" si="186"/>
        <v>1.2857142857142858</v>
      </c>
      <c r="AA580" t="str">
        <f t="shared" si="187"/>
        <v>CRAM</v>
      </c>
      <c r="AD580">
        <f t="shared" si="188"/>
        <v>0.37931034482758619</v>
      </c>
      <c r="AF580" t="str">
        <f t="shared" si="189"/>
        <v>----</v>
      </c>
      <c r="AG580" t="str">
        <f t="shared" si="190"/>
        <v>----</v>
      </c>
      <c r="AH580" t="str">
        <f t="shared" si="191"/>
        <v>HUnSatLig</v>
      </c>
      <c r="AI580" t="str">
        <f t="shared" si="192"/>
        <v>----</v>
      </c>
      <c r="AJ580" t="str">
        <f t="shared" si="193"/>
        <v>----</v>
      </c>
      <c r="AK580" t="str">
        <f t="shared" si="194"/>
        <v>----</v>
      </c>
      <c r="AM580" s="4">
        <f t="shared" si="195"/>
        <v>347.19389069481241</v>
      </c>
      <c r="AN580" s="4">
        <f t="shared" si="179"/>
        <v>347</v>
      </c>
      <c r="AO580" s="4">
        <f t="shared" si="196"/>
        <v>0.19389069481240995</v>
      </c>
    </row>
    <row r="581" spans="1:41" x14ac:dyDescent="0.25">
      <c r="A581">
        <v>18</v>
      </c>
      <c r="B581">
        <v>20</v>
      </c>
      <c r="C581">
        <v>0</v>
      </c>
      <c r="D581">
        <v>8</v>
      </c>
      <c r="E581">
        <v>0</v>
      </c>
      <c r="F581">
        <v>0</v>
      </c>
      <c r="H581">
        <v>363.10854039999998</v>
      </c>
      <c r="J581">
        <v>16703051</v>
      </c>
      <c r="K581">
        <v>17394760</v>
      </c>
      <c r="L581">
        <v>17313837</v>
      </c>
      <c r="O581">
        <v>15699458</v>
      </c>
      <c r="P581">
        <v>15207385</v>
      </c>
      <c r="Q581">
        <v>14671097</v>
      </c>
      <c r="S581">
        <f t="shared" si="180"/>
        <v>1.1111111111111112</v>
      </c>
      <c r="T581">
        <f t="shared" si="181"/>
        <v>0.44444444444444442</v>
      </c>
      <c r="V581" s="4">
        <f t="shared" si="182"/>
        <v>363.10854037989998</v>
      </c>
      <c r="W581">
        <f t="shared" si="183"/>
        <v>9</v>
      </c>
      <c r="X581">
        <f t="shared" si="184"/>
        <v>0.5</v>
      </c>
      <c r="Y581">
        <f t="shared" si="185"/>
        <v>0.45</v>
      </c>
      <c r="Z581">
        <f t="shared" si="186"/>
        <v>1.125</v>
      </c>
      <c r="AA581" t="str">
        <f t="shared" si="187"/>
        <v>CRAM</v>
      </c>
      <c r="AD581">
        <f t="shared" si="188"/>
        <v>0.35714285714285715</v>
      </c>
      <c r="AF581" t="str">
        <f t="shared" si="189"/>
        <v>----</v>
      </c>
      <c r="AG581" t="str">
        <f t="shared" si="190"/>
        <v>----</v>
      </c>
      <c r="AH581" t="str">
        <f t="shared" si="191"/>
        <v>HUnSatLig</v>
      </c>
      <c r="AI581" t="str">
        <f t="shared" si="192"/>
        <v>----</v>
      </c>
      <c r="AJ581" t="str">
        <f t="shared" si="193"/>
        <v>----</v>
      </c>
      <c r="AK581" t="str">
        <f t="shared" si="194"/>
        <v>----</v>
      </c>
      <c r="AM581" s="4">
        <f t="shared" si="195"/>
        <v>363.19250388329766</v>
      </c>
      <c r="AN581" s="4">
        <f t="shared" si="179"/>
        <v>363</v>
      </c>
      <c r="AO581" s="4">
        <f t="shared" si="196"/>
        <v>0.1925038832976611</v>
      </c>
    </row>
    <row r="582" spans="1:41" x14ac:dyDescent="0.25">
      <c r="A582">
        <v>18</v>
      </c>
      <c r="B582">
        <v>20</v>
      </c>
      <c r="C582">
        <v>0</v>
      </c>
      <c r="D582">
        <v>9</v>
      </c>
      <c r="E582">
        <v>0</v>
      </c>
      <c r="F582">
        <v>0</v>
      </c>
      <c r="H582">
        <v>379.103455</v>
      </c>
      <c r="J582">
        <v>18568587</v>
      </c>
      <c r="K582">
        <v>16358714</v>
      </c>
      <c r="L582">
        <v>18178661</v>
      </c>
      <c r="O582">
        <v>9754702</v>
      </c>
      <c r="P582">
        <v>8977883</v>
      </c>
      <c r="Q582">
        <v>8676944</v>
      </c>
      <c r="S582">
        <f t="shared" si="180"/>
        <v>1.1111111111111112</v>
      </c>
      <c r="T582">
        <f t="shared" si="181"/>
        <v>0.5</v>
      </c>
      <c r="V582" s="4">
        <f t="shared" si="182"/>
        <v>379.10345497989999</v>
      </c>
      <c r="W582">
        <f t="shared" si="183"/>
        <v>9</v>
      </c>
      <c r="X582">
        <f t="shared" si="184"/>
        <v>0.5</v>
      </c>
      <c r="Y582">
        <f t="shared" si="185"/>
        <v>0.45</v>
      </c>
      <c r="Z582">
        <f t="shared" si="186"/>
        <v>1</v>
      </c>
      <c r="AA582" t="str">
        <f t="shared" si="187"/>
        <v>CRAM</v>
      </c>
      <c r="AD582">
        <f t="shared" si="188"/>
        <v>0.33333333333333331</v>
      </c>
      <c r="AF582" t="str">
        <f t="shared" si="189"/>
        <v>----</v>
      </c>
      <c r="AG582" t="str">
        <f t="shared" si="190"/>
        <v>----</v>
      </c>
      <c r="AH582" t="str">
        <f t="shared" si="191"/>
        <v>HUnSatLig</v>
      </c>
      <c r="AI582" t="str">
        <f t="shared" si="192"/>
        <v>----</v>
      </c>
      <c r="AJ582" t="str">
        <f t="shared" si="193"/>
        <v>----</v>
      </c>
      <c r="AK582" t="str">
        <f t="shared" si="194"/>
        <v>----</v>
      </c>
      <c r="AM582" s="4">
        <f t="shared" si="195"/>
        <v>379.19111707178297</v>
      </c>
      <c r="AN582" s="4">
        <f t="shared" si="179"/>
        <v>379</v>
      </c>
      <c r="AO582" s="4">
        <f t="shared" si="196"/>
        <v>0.19111707178296911</v>
      </c>
    </row>
    <row r="583" spans="1:41" x14ac:dyDescent="0.25">
      <c r="A583">
        <v>18</v>
      </c>
      <c r="B583">
        <v>20</v>
      </c>
      <c r="C583">
        <v>0</v>
      </c>
      <c r="D583">
        <v>10</v>
      </c>
      <c r="E583">
        <v>0</v>
      </c>
      <c r="F583">
        <v>0</v>
      </c>
      <c r="H583">
        <v>395.09836960000001</v>
      </c>
      <c r="J583">
        <v>18020370</v>
      </c>
      <c r="K583">
        <v>17889991</v>
      </c>
      <c r="L583">
        <v>16932998</v>
      </c>
      <c r="O583">
        <v>7296617</v>
      </c>
      <c r="P583">
        <v>6463557</v>
      </c>
      <c r="Q583">
        <v>6474513</v>
      </c>
      <c r="S583">
        <f t="shared" si="180"/>
        <v>1.1111111111111112</v>
      </c>
      <c r="T583">
        <f t="shared" si="181"/>
        <v>0.55555555555555558</v>
      </c>
      <c r="V583" s="4">
        <f t="shared" si="182"/>
        <v>395.09836957989995</v>
      </c>
      <c r="W583">
        <f t="shared" si="183"/>
        <v>9</v>
      </c>
      <c r="X583">
        <f t="shared" si="184"/>
        <v>0.5</v>
      </c>
      <c r="Y583">
        <f t="shared" si="185"/>
        <v>0.45</v>
      </c>
      <c r="Z583">
        <f t="shared" si="186"/>
        <v>0.9</v>
      </c>
      <c r="AA583" t="str">
        <f t="shared" si="187"/>
        <v>CRAM</v>
      </c>
      <c r="AD583">
        <f t="shared" si="188"/>
        <v>0.30769230769230771</v>
      </c>
      <c r="AF583" t="str">
        <f t="shared" si="189"/>
        <v>----</v>
      </c>
      <c r="AG583" t="str">
        <f t="shared" si="190"/>
        <v>----</v>
      </c>
      <c r="AH583" t="str">
        <f t="shared" si="191"/>
        <v>HUnSatLig</v>
      </c>
      <c r="AI583" t="str">
        <f t="shared" si="192"/>
        <v>----</v>
      </c>
      <c r="AJ583" t="str">
        <f t="shared" si="193"/>
        <v>----</v>
      </c>
      <c r="AK583" t="str">
        <f t="shared" si="194"/>
        <v>----</v>
      </c>
      <c r="AM583" s="4">
        <f t="shared" si="195"/>
        <v>395.18973026026828</v>
      </c>
      <c r="AN583" s="4">
        <f t="shared" si="179"/>
        <v>395</v>
      </c>
      <c r="AO583" s="4">
        <f t="shared" si="196"/>
        <v>0.18973026026827711</v>
      </c>
    </row>
    <row r="584" spans="1:41" x14ac:dyDescent="0.25">
      <c r="A584">
        <v>18</v>
      </c>
      <c r="B584">
        <v>20</v>
      </c>
      <c r="C584">
        <v>0</v>
      </c>
      <c r="D584">
        <v>11</v>
      </c>
      <c r="E584">
        <v>0</v>
      </c>
      <c r="F584">
        <v>0</v>
      </c>
      <c r="H584">
        <v>411.09328420000003</v>
      </c>
      <c r="J584">
        <v>13504578</v>
      </c>
      <c r="K584">
        <v>13160899</v>
      </c>
      <c r="L584">
        <v>12388076</v>
      </c>
      <c r="O584">
        <v>4102378</v>
      </c>
      <c r="P584">
        <v>3384234</v>
      </c>
      <c r="Q584">
        <v>4288429</v>
      </c>
      <c r="S584">
        <f t="shared" si="180"/>
        <v>1.1111111111111112</v>
      </c>
      <c r="T584">
        <f t="shared" si="181"/>
        <v>0.61111111111111116</v>
      </c>
      <c r="V584" s="4">
        <f t="shared" si="182"/>
        <v>411.09328417989997</v>
      </c>
      <c r="W584">
        <f t="shared" si="183"/>
        <v>9</v>
      </c>
      <c r="X584">
        <f t="shared" si="184"/>
        <v>0.5</v>
      </c>
      <c r="Y584">
        <f t="shared" si="185"/>
        <v>0.45</v>
      </c>
      <c r="Z584">
        <f t="shared" si="186"/>
        <v>0.81818181818181823</v>
      </c>
      <c r="AA584" t="str">
        <f t="shared" si="187"/>
        <v>CRAM</v>
      </c>
      <c r="AD584">
        <f t="shared" si="188"/>
        <v>0.28000000000000003</v>
      </c>
      <c r="AF584" t="str">
        <f t="shared" si="189"/>
        <v>----</v>
      </c>
      <c r="AG584" t="str">
        <f t="shared" si="190"/>
        <v>----</v>
      </c>
      <c r="AH584" t="str">
        <f t="shared" si="191"/>
        <v>HUnSatLig</v>
      </c>
      <c r="AI584" t="str">
        <f t="shared" si="192"/>
        <v>----</v>
      </c>
      <c r="AJ584" t="str">
        <f t="shared" si="193"/>
        <v>----</v>
      </c>
      <c r="AK584" t="str">
        <f t="shared" si="194"/>
        <v>----</v>
      </c>
      <c r="AM584" s="4">
        <f t="shared" si="195"/>
        <v>411.18834344875359</v>
      </c>
      <c r="AN584" s="4">
        <f t="shared" si="179"/>
        <v>411</v>
      </c>
      <c r="AO584" s="4">
        <f t="shared" si="196"/>
        <v>0.18834344875358511</v>
      </c>
    </row>
    <row r="585" spans="1:41" x14ac:dyDescent="0.25">
      <c r="A585">
        <v>18</v>
      </c>
      <c r="B585">
        <v>20</v>
      </c>
      <c r="C585">
        <v>0</v>
      </c>
      <c r="D585">
        <v>12</v>
      </c>
      <c r="E585">
        <v>0</v>
      </c>
      <c r="F585">
        <v>0</v>
      </c>
      <c r="H585">
        <v>427.08819879999999</v>
      </c>
      <c r="J585">
        <v>8431075</v>
      </c>
      <c r="K585">
        <v>8063519</v>
      </c>
      <c r="L585">
        <v>7576968</v>
      </c>
      <c r="O585" t="s">
        <v>14</v>
      </c>
      <c r="P585" t="s">
        <v>14</v>
      </c>
      <c r="Q585" t="s">
        <v>14</v>
      </c>
      <c r="S585">
        <f t="shared" si="180"/>
        <v>1.1111111111111112</v>
      </c>
      <c r="T585">
        <f t="shared" si="181"/>
        <v>0.66666666666666663</v>
      </c>
      <c r="V585" s="4">
        <f t="shared" si="182"/>
        <v>427.08819877989998</v>
      </c>
      <c r="W585">
        <f t="shared" si="183"/>
        <v>9</v>
      </c>
      <c r="X585">
        <f t="shared" si="184"/>
        <v>0.5</v>
      </c>
      <c r="Y585">
        <f t="shared" si="185"/>
        <v>0.45</v>
      </c>
      <c r="Z585">
        <f t="shared" si="186"/>
        <v>0.75</v>
      </c>
      <c r="AA585" t="str">
        <f t="shared" si="187"/>
        <v>O</v>
      </c>
      <c r="AD585">
        <f t="shared" si="188"/>
        <v>0.25</v>
      </c>
      <c r="AF585" t="str">
        <f t="shared" si="189"/>
        <v>----</v>
      </c>
      <c r="AG585" t="str">
        <f t="shared" si="190"/>
        <v>----</v>
      </c>
      <c r="AH585" t="str">
        <f t="shared" si="191"/>
        <v>HUnSatLig</v>
      </c>
      <c r="AI585" t="str">
        <f t="shared" si="192"/>
        <v>----</v>
      </c>
      <c r="AJ585" t="str">
        <f t="shared" si="193"/>
        <v>----</v>
      </c>
      <c r="AK585" t="str">
        <f t="shared" si="194"/>
        <v>----</v>
      </c>
      <c r="AM585" s="4">
        <f t="shared" si="195"/>
        <v>427.18695663723889</v>
      </c>
      <c r="AN585" s="4">
        <f t="shared" si="179"/>
        <v>427</v>
      </c>
      <c r="AO585" s="4">
        <f t="shared" si="196"/>
        <v>0.18695663723889311</v>
      </c>
    </row>
    <row r="586" spans="1:41" x14ac:dyDescent="0.25">
      <c r="A586">
        <v>18</v>
      </c>
      <c r="B586">
        <v>20</v>
      </c>
      <c r="C586">
        <v>0</v>
      </c>
      <c r="D586">
        <v>13</v>
      </c>
      <c r="E586">
        <v>0</v>
      </c>
      <c r="F586">
        <v>0</v>
      </c>
      <c r="H586">
        <v>443.0831134</v>
      </c>
      <c r="J586">
        <v>4777532</v>
      </c>
      <c r="K586">
        <v>4862702</v>
      </c>
      <c r="L586">
        <v>4043766</v>
      </c>
      <c r="O586" t="s">
        <v>14</v>
      </c>
      <c r="P586" t="s">
        <v>14</v>
      </c>
      <c r="Q586" t="s">
        <v>14</v>
      </c>
      <c r="S586">
        <f t="shared" si="180"/>
        <v>1.1111111111111112</v>
      </c>
      <c r="T586">
        <f t="shared" si="181"/>
        <v>0.72222222222222221</v>
      </c>
      <c r="V586" s="4">
        <f t="shared" si="182"/>
        <v>443.0831133799</v>
      </c>
      <c r="W586">
        <f t="shared" si="183"/>
        <v>9</v>
      </c>
      <c r="X586">
        <f t="shared" si="184"/>
        <v>0.5</v>
      </c>
      <c r="Y586">
        <f t="shared" si="185"/>
        <v>0.45</v>
      </c>
      <c r="Z586">
        <f t="shared" si="186"/>
        <v>0.69230769230769229</v>
      </c>
      <c r="AA586" t="str">
        <f t="shared" si="187"/>
        <v>O</v>
      </c>
      <c r="AD586">
        <f t="shared" si="188"/>
        <v>0.21739130434782608</v>
      </c>
      <c r="AF586" t="str">
        <f t="shared" si="189"/>
        <v>----</v>
      </c>
      <c r="AG586" t="str">
        <f t="shared" si="190"/>
        <v>----</v>
      </c>
      <c r="AH586" t="str">
        <f t="shared" si="191"/>
        <v>HUnSatLig</v>
      </c>
      <c r="AI586" t="str">
        <f t="shared" si="192"/>
        <v>----</v>
      </c>
      <c r="AJ586" t="str">
        <f t="shared" si="193"/>
        <v>----</v>
      </c>
      <c r="AK586" t="str">
        <f t="shared" si="194"/>
        <v>----</v>
      </c>
      <c r="AM586" s="4">
        <f t="shared" si="195"/>
        <v>443.1855698257242</v>
      </c>
      <c r="AN586" s="4">
        <f t="shared" si="179"/>
        <v>443</v>
      </c>
      <c r="AO586" s="4">
        <f t="shared" si="196"/>
        <v>0.18556982572420111</v>
      </c>
    </row>
    <row r="587" spans="1:41" x14ac:dyDescent="0.25">
      <c r="A587">
        <v>18</v>
      </c>
      <c r="B587">
        <v>20</v>
      </c>
      <c r="C587">
        <v>0</v>
      </c>
      <c r="D587">
        <v>14</v>
      </c>
      <c r="E587">
        <v>0</v>
      </c>
      <c r="F587">
        <v>0</v>
      </c>
      <c r="H587">
        <v>459.07802800000002</v>
      </c>
      <c r="J587">
        <v>2161876</v>
      </c>
      <c r="K587">
        <v>2345834</v>
      </c>
      <c r="L587">
        <v>2433022</v>
      </c>
      <c r="O587" t="s">
        <v>14</v>
      </c>
      <c r="P587" t="s">
        <v>14</v>
      </c>
      <c r="Q587" t="s">
        <v>14</v>
      </c>
      <c r="S587">
        <f t="shared" si="180"/>
        <v>1.1111111111111112</v>
      </c>
      <c r="T587">
        <f t="shared" si="181"/>
        <v>0.77777777777777779</v>
      </c>
      <c r="V587" s="4">
        <f t="shared" si="182"/>
        <v>459.07802797990001</v>
      </c>
      <c r="W587">
        <f t="shared" si="183"/>
        <v>9</v>
      </c>
      <c r="X587">
        <f t="shared" si="184"/>
        <v>0.5</v>
      </c>
      <c r="Y587">
        <f t="shared" si="185"/>
        <v>0.45</v>
      </c>
      <c r="Z587">
        <f t="shared" si="186"/>
        <v>0.6428571428571429</v>
      </c>
      <c r="AA587" t="str">
        <f t="shared" si="187"/>
        <v>O</v>
      </c>
      <c r="AD587">
        <f t="shared" si="188"/>
        <v>0.18181818181818182</v>
      </c>
      <c r="AF587" t="str">
        <f t="shared" si="189"/>
        <v>----</v>
      </c>
      <c r="AG587" t="str">
        <f t="shared" si="190"/>
        <v>----</v>
      </c>
      <c r="AH587" t="str">
        <f t="shared" si="191"/>
        <v>HUnSatLig</v>
      </c>
      <c r="AI587" t="str">
        <f t="shared" si="192"/>
        <v>----</v>
      </c>
      <c r="AJ587" t="str">
        <f t="shared" si="193"/>
        <v>----</v>
      </c>
      <c r="AK587" t="str">
        <f t="shared" si="194"/>
        <v>----</v>
      </c>
      <c r="AM587" s="4">
        <f t="shared" si="195"/>
        <v>459.18418301420951</v>
      </c>
      <c r="AN587" s="4">
        <f t="shared" si="179"/>
        <v>459</v>
      </c>
      <c r="AO587" s="4">
        <f t="shared" si="196"/>
        <v>0.18418301420950911</v>
      </c>
    </row>
    <row r="588" spans="1:41" x14ac:dyDescent="0.25">
      <c r="A588">
        <v>18</v>
      </c>
      <c r="B588">
        <v>20</v>
      </c>
      <c r="C588">
        <v>2</v>
      </c>
      <c r="D588">
        <v>7</v>
      </c>
      <c r="E588">
        <v>0</v>
      </c>
      <c r="F588">
        <v>0</v>
      </c>
      <c r="H588">
        <v>375.11977380000002</v>
      </c>
      <c r="J588">
        <v>1769463</v>
      </c>
      <c r="K588">
        <v>1687090</v>
      </c>
      <c r="L588">
        <v>1924887</v>
      </c>
      <c r="O588">
        <v>2185728</v>
      </c>
      <c r="P588">
        <v>2030481</v>
      </c>
      <c r="Q588">
        <v>1897543</v>
      </c>
      <c r="S588">
        <f t="shared" si="180"/>
        <v>1.1111111111111112</v>
      </c>
      <c r="T588">
        <f t="shared" si="181"/>
        <v>0.3888888888888889</v>
      </c>
      <c r="V588" s="4">
        <f t="shared" si="182"/>
        <v>375.11977377990002</v>
      </c>
      <c r="W588">
        <f t="shared" si="183"/>
        <v>10</v>
      </c>
      <c r="X588">
        <f t="shared" si="184"/>
        <v>0.55555555555555558</v>
      </c>
      <c r="Y588">
        <f t="shared" si="185"/>
        <v>0.5</v>
      </c>
      <c r="Z588">
        <f t="shared" si="186"/>
        <v>1.4285714285714286</v>
      </c>
      <c r="AA588" t="str">
        <f t="shared" si="187"/>
        <v>CRAM</v>
      </c>
      <c r="AD588">
        <f t="shared" si="188"/>
        <v>0.44</v>
      </c>
      <c r="AF588" t="str">
        <f t="shared" si="189"/>
        <v>----</v>
      </c>
      <c r="AG588" t="str">
        <f t="shared" si="190"/>
        <v>----</v>
      </c>
      <c r="AH588" t="str">
        <f t="shared" si="191"/>
        <v>HUnSatLig</v>
      </c>
      <c r="AI588" t="str">
        <f t="shared" si="192"/>
        <v>----</v>
      </c>
      <c r="AJ588" t="str">
        <f t="shared" si="193"/>
        <v>----</v>
      </c>
      <c r="AK588" t="str">
        <f t="shared" si="194"/>
        <v>----</v>
      </c>
      <c r="AM588" s="4">
        <f t="shared" si="195"/>
        <v>375.20651470416294</v>
      </c>
      <c r="AN588" s="4">
        <f t="shared" si="179"/>
        <v>375</v>
      </c>
      <c r="AO588" s="4">
        <f t="shared" si="196"/>
        <v>0.2065147041629416</v>
      </c>
    </row>
    <row r="589" spans="1:41" x14ac:dyDescent="0.25">
      <c r="A589">
        <v>18</v>
      </c>
      <c r="B589">
        <v>21</v>
      </c>
      <c r="C589">
        <v>1</v>
      </c>
      <c r="D589">
        <v>9</v>
      </c>
      <c r="E589">
        <v>0</v>
      </c>
      <c r="F589">
        <v>0</v>
      </c>
      <c r="H589">
        <v>394.11435399999999</v>
      </c>
      <c r="J589">
        <v>2178349</v>
      </c>
      <c r="K589">
        <v>1795098</v>
      </c>
      <c r="L589">
        <v>1709016</v>
      </c>
      <c r="O589" t="s">
        <v>14</v>
      </c>
      <c r="P589" t="s">
        <v>14</v>
      </c>
      <c r="Q589" t="s">
        <v>14</v>
      </c>
      <c r="S589">
        <f t="shared" si="180"/>
        <v>1.1666666666666667</v>
      </c>
      <c r="T589">
        <f t="shared" si="181"/>
        <v>0.5</v>
      </c>
      <c r="V589" s="4">
        <f t="shared" si="182"/>
        <v>394.11435397989999</v>
      </c>
      <c r="W589">
        <f t="shared" si="183"/>
        <v>9</v>
      </c>
      <c r="X589">
        <f t="shared" si="184"/>
        <v>0.5</v>
      </c>
      <c r="Y589">
        <f t="shared" si="185"/>
        <v>0.42857142857142855</v>
      </c>
      <c r="Z589">
        <f t="shared" si="186"/>
        <v>1</v>
      </c>
      <c r="AA589" t="str">
        <f t="shared" si="187"/>
        <v>CRAM</v>
      </c>
      <c r="AD589">
        <f t="shared" si="188"/>
        <v>0.32</v>
      </c>
      <c r="AF589" t="str">
        <f t="shared" si="189"/>
        <v>----</v>
      </c>
      <c r="AG589" t="str">
        <f t="shared" si="190"/>
        <v>----</v>
      </c>
      <c r="AH589" t="str">
        <f t="shared" si="191"/>
        <v>HUnSatLig</v>
      </c>
      <c r="AI589" t="str">
        <f t="shared" si="192"/>
        <v>----</v>
      </c>
      <c r="AJ589" t="str">
        <f t="shared" si="193"/>
        <v>----</v>
      </c>
      <c r="AK589" t="str">
        <f t="shared" si="194"/>
        <v>----</v>
      </c>
      <c r="AM589" s="4">
        <f t="shared" si="195"/>
        <v>394.20548712114987</v>
      </c>
      <c r="AN589" s="4">
        <f t="shared" si="179"/>
        <v>394</v>
      </c>
      <c r="AO589" s="4">
        <f t="shared" si="196"/>
        <v>0.20548712114987211</v>
      </c>
    </row>
    <row r="590" spans="1:41" x14ac:dyDescent="0.25">
      <c r="A590">
        <v>18</v>
      </c>
      <c r="B590">
        <v>22</v>
      </c>
      <c r="C590">
        <v>0</v>
      </c>
      <c r="D590">
        <v>5</v>
      </c>
      <c r="E590">
        <v>0</v>
      </c>
      <c r="F590">
        <v>0</v>
      </c>
      <c r="H590">
        <v>317.13944659999999</v>
      </c>
      <c r="J590" t="s">
        <v>14</v>
      </c>
      <c r="K590" t="s">
        <v>14</v>
      </c>
      <c r="L590" t="s">
        <v>14</v>
      </c>
      <c r="O590">
        <v>2615483</v>
      </c>
      <c r="P590">
        <v>2286882</v>
      </c>
      <c r="Q590">
        <v>2369365</v>
      </c>
      <c r="S590">
        <f t="shared" si="180"/>
        <v>1.2222222222222223</v>
      </c>
      <c r="T590">
        <f t="shared" si="181"/>
        <v>0.27777777777777779</v>
      </c>
      <c r="V590" s="4">
        <f t="shared" si="182"/>
        <v>317.13944657989998</v>
      </c>
      <c r="W590">
        <f t="shared" si="183"/>
        <v>8</v>
      </c>
      <c r="X590">
        <f t="shared" si="184"/>
        <v>0.44444444444444442</v>
      </c>
      <c r="Y590">
        <f t="shared" si="185"/>
        <v>0.36363636363636365</v>
      </c>
      <c r="Z590">
        <f t="shared" si="186"/>
        <v>1.6</v>
      </c>
      <c r="AA590" t="str">
        <f t="shared" si="187"/>
        <v>CRAM</v>
      </c>
      <c r="AD590">
        <f t="shared" si="188"/>
        <v>0.35483870967741937</v>
      </c>
      <c r="AF590" t="str">
        <f t="shared" si="189"/>
        <v>----</v>
      </c>
      <c r="AG590" t="str">
        <f t="shared" si="190"/>
        <v>----</v>
      </c>
      <c r="AH590" t="str">
        <f t="shared" si="191"/>
        <v>HUnSatLig</v>
      </c>
      <c r="AI590" t="str">
        <f t="shared" si="192"/>
        <v>----</v>
      </c>
      <c r="AJ590" t="str">
        <f t="shared" si="193"/>
        <v>----</v>
      </c>
      <c r="AK590" t="str">
        <f t="shared" si="194"/>
        <v>----</v>
      </c>
      <c r="AM590" s="4">
        <f t="shared" si="195"/>
        <v>317.21278040722501</v>
      </c>
      <c r="AN590" s="4">
        <f t="shared" si="179"/>
        <v>317</v>
      </c>
      <c r="AO590" s="4">
        <f t="shared" si="196"/>
        <v>0.21278040722501146</v>
      </c>
    </row>
    <row r="591" spans="1:41" x14ac:dyDescent="0.25">
      <c r="A591">
        <v>18</v>
      </c>
      <c r="B591">
        <v>22</v>
      </c>
      <c r="C591">
        <v>0</v>
      </c>
      <c r="D591">
        <v>6</v>
      </c>
      <c r="E591">
        <v>0</v>
      </c>
      <c r="F591">
        <v>0</v>
      </c>
      <c r="H591">
        <v>333.1343612</v>
      </c>
      <c r="J591">
        <v>4494748</v>
      </c>
      <c r="K591">
        <v>4944501</v>
      </c>
      <c r="L591">
        <v>4437976</v>
      </c>
      <c r="O591">
        <v>6457474</v>
      </c>
      <c r="P591">
        <v>5884020</v>
      </c>
      <c r="Q591">
        <v>5424304</v>
      </c>
      <c r="S591">
        <f t="shared" si="180"/>
        <v>1.2222222222222223</v>
      </c>
      <c r="T591">
        <f t="shared" si="181"/>
        <v>0.33333333333333331</v>
      </c>
      <c r="V591" s="4">
        <f t="shared" si="182"/>
        <v>333.1343611799</v>
      </c>
      <c r="W591">
        <f t="shared" si="183"/>
        <v>8</v>
      </c>
      <c r="X591">
        <f t="shared" si="184"/>
        <v>0.44444444444444442</v>
      </c>
      <c r="Y591">
        <f t="shared" si="185"/>
        <v>0.36363636363636365</v>
      </c>
      <c r="Z591">
        <f t="shared" si="186"/>
        <v>1.3333333333333333</v>
      </c>
      <c r="AA591" t="str">
        <f t="shared" si="187"/>
        <v>CRAM</v>
      </c>
      <c r="AD591">
        <f t="shared" si="188"/>
        <v>0.33333333333333331</v>
      </c>
      <c r="AF591" t="str">
        <f t="shared" si="189"/>
        <v>----</v>
      </c>
      <c r="AG591" t="str">
        <f t="shared" si="190"/>
        <v>----</v>
      </c>
      <c r="AH591" t="str">
        <f t="shared" si="191"/>
        <v>HUnSatLig</v>
      </c>
      <c r="AI591" t="str">
        <f t="shared" si="192"/>
        <v>----</v>
      </c>
      <c r="AJ591" t="str">
        <f t="shared" si="193"/>
        <v>----</v>
      </c>
      <c r="AK591" t="str">
        <f t="shared" si="194"/>
        <v>----</v>
      </c>
      <c r="AM591" s="4">
        <f t="shared" si="195"/>
        <v>333.21139359571032</v>
      </c>
      <c r="AN591" s="4">
        <f t="shared" si="179"/>
        <v>333</v>
      </c>
      <c r="AO591" s="4">
        <f t="shared" si="196"/>
        <v>0.21139359571031946</v>
      </c>
    </row>
    <row r="592" spans="1:41" x14ac:dyDescent="0.25">
      <c r="A592">
        <v>18</v>
      </c>
      <c r="B592">
        <v>22</v>
      </c>
      <c r="C592">
        <v>0</v>
      </c>
      <c r="D592">
        <v>7</v>
      </c>
      <c r="E592">
        <v>0</v>
      </c>
      <c r="F592">
        <v>0</v>
      </c>
      <c r="H592">
        <v>349.12927580000002</v>
      </c>
      <c r="J592">
        <v>9200306</v>
      </c>
      <c r="K592">
        <v>8845637</v>
      </c>
      <c r="L592">
        <v>8681443</v>
      </c>
      <c r="O592">
        <v>9756003</v>
      </c>
      <c r="P592">
        <v>11283448</v>
      </c>
      <c r="Q592">
        <v>10433786</v>
      </c>
      <c r="S592">
        <f t="shared" si="180"/>
        <v>1.2222222222222223</v>
      </c>
      <c r="T592">
        <f t="shared" si="181"/>
        <v>0.3888888888888889</v>
      </c>
      <c r="V592" s="4">
        <f t="shared" si="182"/>
        <v>349.12927577989996</v>
      </c>
      <c r="W592">
        <f t="shared" si="183"/>
        <v>8</v>
      </c>
      <c r="X592">
        <f t="shared" si="184"/>
        <v>0.44444444444444442</v>
      </c>
      <c r="Y592">
        <f t="shared" si="185"/>
        <v>0.36363636363636365</v>
      </c>
      <c r="Z592">
        <f t="shared" si="186"/>
        <v>1.1428571428571428</v>
      </c>
      <c r="AA592" t="str">
        <f t="shared" si="187"/>
        <v>CRAM</v>
      </c>
      <c r="AD592">
        <f t="shared" si="188"/>
        <v>0.31034482758620691</v>
      </c>
      <c r="AF592" t="str">
        <f t="shared" si="189"/>
        <v>----</v>
      </c>
      <c r="AG592" t="str">
        <f t="shared" si="190"/>
        <v>----</v>
      </c>
      <c r="AH592" t="str">
        <f t="shared" si="191"/>
        <v>HUnSatLig</v>
      </c>
      <c r="AI592" t="str">
        <f t="shared" si="192"/>
        <v>----</v>
      </c>
      <c r="AJ592" t="str">
        <f t="shared" si="193"/>
        <v>----</v>
      </c>
      <c r="AK592" t="str">
        <f t="shared" si="194"/>
        <v>----</v>
      </c>
      <c r="AM592" s="4">
        <f t="shared" si="195"/>
        <v>349.21000678419557</v>
      </c>
      <c r="AN592" s="4">
        <f t="shared" si="179"/>
        <v>349</v>
      </c>
      <c r="AO592" s="4">
        <f t="shared" si="196"/>
        <v>0.21000678419557062</v>
      </c>
    </row>
    <row r="593" spans="1:41" x14ac:dyDescent="0.25">
      <c r="A593">
        <v>18</v>
      </c>
      <c r="B593">
        <v>22</v>
      </c>
      <c r="C593">
        <v>0</v>
      </c>
      <c r="D593">
        <v>8</v>
      </c>
      <c r="E593">
        <v>0</v>
      </c>
      <c r="F593">
        <v>0</v>
      </c>
      <c r="H593">
        <v>365.12419039999997</v>
      </c>
      <c r="J593">
        <v>13740361</v>
      </c>
      <c r="K593">
        <v>13651582</v>
      </c>
      <c r="L593">
        <v>13546129</v>
      </c>
      <c r="O593">
        <v>13686892</v>
      </c>
      <c r="P593">
        <v>13987377</v>
      </c>
      <c r="Q593">
        <v>13539144</v>
      </c>
      <c r="S593">
        <f t="shared" si="180"/>
        <v>1.2222222222222223</v>
      </c>
      <c r="T593">
        <f t="shared" si="181"/>
        <v>0.44444444444444442</v>
      </c>
      <c r="V593" s="4">
        <f t="shared" si="182"/>
        <v>365.12419037989997</v>
      </c>
      <c r="W593">
        <f t="shared" si="183"/>
        <v>8</v>
      </c>
      <c r="X593">
        <f t="shared" si="184"/>
        <v>0.44444444444444442</v>
      </c>
      <c r="Y593">
        <f t="shared" si="185"/>
        <v>0.36363636363636365</v>
      </c>
      <c r="Z593">
        <f t="shared" si="186"/>
        <v>1</v>
      </c>
      <c r="AA593" t="str">
        <f t="shared" si="187"/>
        <v>CRAM</v>
      </c>
      <c r="AD593">
        <f t="shared" si="188"/>
        <v>0.2857142857142857</v>
      </c>
      <c r="AF593" t="str">
        <f t="shared" si="189"/>
        <v>----</v>
      </c>
      <c r="AG593" t="str">
        <f t="shared" si="190"/>
        <v>----</v>
      </c>
      <c r="AH593" t="str">
        <f t="shared" si="191"/>
        <v>HUnSatLig</v>
      </c>
      <c r="AI593" t="str">
        <f t="shared" si="192"/>
        <v>----</v>
      </c>
      <c r="AJ593" t="str">
        <f t="shared" si="193"/>
        <v>----</v>
      </c>
      <c r="AK593" t="str">
        <f t="shared" si="194"/>
        <v>----</v>
      </c>
      <c r="AM593" s="4">
        <f t="shared" si="195"/>
        <v>365.20861997268088</v>
      </c>
      <c r="AN593" s="4">
        <f t="shared" si="179"/>
        <v>365</v>
      </c>
      <c r="AO593" s="4">
        <f t="shared" si="196"/>
        <v>0.20861997268087862</v>
      </c>
    </row>
    <row r="594" spans="1:41" x14ac:dyDescent="0.25">
      <c r="A594">
        <v>18</v>
      </c>
      <c r="B594">
        <v>22</v>
      </c>
      <c r="C594">
        <v>0</v>
      </c>
      <c r="D594">
        <v>9</v>
      </c>
      <c r="E594">
        <v>0</v>
      </c>
      <c r="F594">
        <v>0</v>
      </c>
      <c r="H594">
        <v>381.11910499999999</v>
      </c>
      <c r="J594">
        <v>15218754</v>
      </c>
      <c r="K594">
        <v>14970673</v>
      </c>
      <c r="L594">
        <v>14718074</v>
      </c>
      <c r="O594">
        <v>10869347</v>
      </c>
      <c r="P594">
        <v>11214833</v>
      </c>
      <c r="Q594">
        <v>10668096</v>
      </c>
      <c r="S594">
        <f t="shared" si="180"/>
        <v>1.2222222222222223</v>
      </c>
      <c r="T594">
        <f t="shared" si="181"/>
        <v>0.5</v>
      </c>
      <c r="V594" s="4">
        <f t="shared" si="182"/>
        <v>381.11910497989999</v>
      </c>
      <c r="W594">
        <f t="shared" si="183"/>
        <v>8</v>
      </c>
      <c r="X594">
        <f t="shared" si="184"/>
        <v>0.44444444444444442</v>
      </c>
      <c r="Y594">
        <f t="shared" si="185"/>
        <v>0.36363636363636365</v>
      </c>
      <c r="Z594">
        <f t="shared" si="186"/>
        <v>0.88888888888888884</v>
      </c>
      <c r="AA594" t="str">
        <f t="shared" si="187"/>
        <v>CRAM</v>
      </c>
      <c r="AD594">
        <f t="shared" si="188"/>
        <v>0.25925925925925924</v>
      </c>
      <c r="AF594" t="str">
        <f t="shared" si="189"/>
        <v>----</v>
      </c>
      <c r="AG594" t="str">
        <f t="shared" si="190"/>
        <v>----</v>
      </c>
      <c r="AH594" t="str">
        <f t="shared" si="191"/>
        <v>HUnSatLig</v>
      </c>
      <c r="AI594" t="str">
        <f t="shared" si="192"/>
        <v>----</v>
      </c>
      <c r="AJ594" t="str">
        <f t="shared" si="193"/>
        <v>----</v>
      </c>
      <c r="AK594" t="str">
        <f t="shared" si="194"/>
        <v>----</v>
      </c>
      <c r="AM594" s="4">
        <f t="shared" si="195"/>
        <v>381.20723316116619</v>
      </c>
      <c r="AN594" s="4">
        <f t="shared" si="179"/>
        <v>381</v>
      </c>
      <c r="AO594" s="4">
        <f t="shared" si="196"/>
        <v>0.20723316116618662</v>
      </c>
    </row>
    <row r="595" spans="1:41" x14ac:dyDescent="0.25">
      <c r="A595">
        <v>18</v>
      </c>
      <c r="B595">
        <v>22</v>
      </c>
      <c r="C595">
        <v>0</v>
      </c>
      <c r="D595">
        <v>10</v>
      </c>
      <c r="E595">
        <v>0</v>
      </c>
      <c r="F595">
        <v>0</v>
      </c>
      <c r="H595">
        <v>397.11401960000001</v>
      </c>
      <c r="J595">
        <v>14461383</v>
      </c>
      <c r="K595">
        <v>14076947</v>
      </c>
      <c r="L595">
        <v>13857235</v>
      </c>
      <c r="O595">
        <v>8454070</v>
      </c>
      <c r="P595">
        <v>7331239</v>
      </c>
      <c r="Q595">
        <v>7572521</v>
      </c>
      <c r="S595">
        <f t="shared" si="180"/>
        <v>1.2222222222222223</v>
      </c>
      <c r="T595">
        <f t="shared" si="181"/>
        <v>0.55555555555555558</v>
      </c>
      <c r="V595" s="4">
        <f t="shared" si="182"/>
        <v>397.1140195799</v>
      </c>
      <c r="W595">
        <f t="shared" si="183"/>
        <v>8</v>
      </c>
      <c r="X595">
        <f t="shared" si="184"/>
        <v>0.44444444444444442</v>
      </c>
      <c r="Y595">
        <f t="shared" si="185"/>
        <v>0.36363636363636365</v>
      </c>
      <c r="Z595">
        <f t="shared" si="186"/>
        <v>0.8</v>
      </c>
      <c r="AA595" t="str">
        <f t="shared" si="187"/>
        <v>CRAM</v>
      </c>
      <c r="AD595">
        <f t="shared" si="188"/>
        <v>0.23076923076923078</v>
      </c>
      <c r="AF595" t="str">
        <f t="shared" si="189"/>
        <v>----</v>
      </c>
      <c r="AG595" t="str">
        <f t="shared" si="190"/>
        <v>----</v>
      </c>
      <c r="AH595" t="str">
        <f t="shared" si="191"/>
        <v>HUnSatLig</v>
      </c>
      <c r="AI595" t="str">
        <f t="shared" si="192"/>
        <v>----</v>
      </c>
      <c r="AJ595" t="str">
        <f t="shared" si="193"/>
        <v>----</v>
      </c>
      <c r="AK595" t="str">
        <f t="shared" si="194"/>
        <v>----</v>
      </c>
      <c r="AM595" s="4">
        <f t="shared" si="195"/>
        <v>397.20584634965149</v>
      </c>
      <c r="AN595" s="4">
        <f t="shared" si="179"/>
        <v>397</v>
      </c>
      <c r="AO595" s="4">
        <f t="shared" si="196"/>
        <v>0.20584634965149462</v>
      </c>
    </row>
    <row r="596" spans="1:41" x14ac:dyDescent="0.25">
      <c r="A596">
        <v>18</v>
      </c>
      <c r="B596">
        <v>22</v>
      </c>
      <c r="C596">
        <v>0</v>
      </c>
      <c r="D596">
        <v>11</v>
      </c>
      <c r="E596">
        <v>0</v>
      </c>
      <c r="F596">
        <v>0</v>
      </c>
      <c r="H596">
        <v>413.10893420000002</v>
      </c>
      <c r="J596">
        <v>10369137</v>
      </c>
      <c r="K596">
        <v>9914909</v>
      </c>
      <c r="L596">
        <v>9660187</v>
      </c>
      <c r="O596">
        <v>3788066</v>
      </c>
      <c r="P596">
        <v>2927112</v>
      </c>
      <c r="Q596">
        <v>3598240</v>
      </c>
      <c r="S596">
        <f t="shared" si="180"/>
        <v>1.2222222222222223</v>
      </c>
      <c r="T596">
        <f t="shared" si="181"/>
        <v>0.61111111111111116</v>
      </c>
      <c r="V596" s="4">
        <f t="shared" si="182"/>
        <v>413.10893417990002</v>
      </c>
      <c r="W596">
        <f t="shared" si="183"/>
        <v>8</v>
      </c>
      <c r="X596">
        <f t="shared" si="184"/>
        <v>0.44444444444444442</v>
      </c>
      <c r="Y596">
        <f t="shared" si="185"/>
        <v>0.36363636363636365</v>
      </c>
      <c r="Z596">
        <f t="shared" si="186"/>
        <v>0.72727272727272729</v>
      </c>
      <c r="AA596" t="str">
        <f t="shared" si="187"/>
        <v>O</v>
      </c>
      <c r="AD596">
        <f t="shared" si="188"/>
        <v>0.2</v>
      </c>
      <c r="AF596" t="str">
        <f t="shared" si="189"/>
        <v>----</v>
      </c>
      <c r="AG596" t="str">
        <f t="shared" si="190"/>
        <v>----</v>
      </c>
      <c r="AH596" t="str">
        <f t="shared" si="191"/>
        <v>HUnSatLig</v>
      </c>
      <c r="AI596" t="str">
        <f t="shared" si="192"/>
        <v>----</v>
      </c>
      <c r="AJ596" t="str">
        <f t="shared" si="193"/>
        <v>----</v>
      </c>
      <c r="AK596" t="str">
        <f t="shared" si="194"/>
        <v>----</v>
      </c>
      <c r="AM596" s="4">
        <f t="shared" si="195"/>
        <v>413.2044595381368</v>
      </c>
      <c r="AN596" s="4">
        <f t="shared" si="179"/>
        <v>413</v>
      </c>
      <c r="AO596" s="4">
        <f t="shared" si="196"/>
        <v>0.20445953813680262</v>
      </c>
    </row>
    <row r="597" spans="1:41" x14ac:dyDescent="0.25">
      <c r="A597">
        <v>18</v>
      </c>
      <c r="B597">
        <v>22</v>
      </c>
      <c r="C597">
        <v>0</v>
      </c>
      <c r="D597">
        <v>12</v>
      </c>
      <c r="E597">
        <v>0</v>
      </c>
      <c r="F597">
        <v>0</v>
      </c>
      <c r="H597">
        <v>429.10384879999998</v>
      </c>
      <c r="J597">
        <v>5897498</v>
      </c>
      <c r="K597">
        <v>5721561</v>
      </c>
      <c r="L597">
        <v>5916923</v>
      </c>
      <c r="O597" t="s">
        <v>14</v>
      </c>
      <c r="P597" t="s">
        <v>14</v>
      </c>
      <c r="Q597" t="s">
        <v>14</v>
      </c>
      <c r="S597">
        <f t="shared" si="180"/>
        <v>1.2222222222222223</v>
      </c>
      <c r="T597">
        <f t="shared" si="181"/>
        <v>0.66666666666666663</v>
      </c>
      <c r="V597" s="4">
        <f t="shared" si="182"/>
        <v>429.10384877989998</v>
      </c>
      <c r="W597">
        <f t="shared" si="183"/>
        <v>8</v>
      </c>
      <c r="X597">
        <f t="shared" si="184"/>
        <v>0.44444444444444442</v>
      </c>
      <c r="Y597">
        <f t="shared" si="185"/>
        <v>0.36363636363636365</v>
      </c>
      <c r="Z597">
        <f t="shared" si="186"/>
        <v>0.66666666666666663</v>
      </c>
      <c r="AA597" t="str">
        <f t="shared" si="187"/>
        <v>O</v>
      </c>
      <c r="AD597">
        <f t="shared" si="188"/>
        <v>0.16666666666666666</v>
      </c>
      <c r="AF597" t="str">
        <f t="shared" si="189"/>
        <v>----</v>
      </c>
      <c r="AG597" t="str">
        <f t="shared" si="190"/>
        <v>----</v>
      </c>
      <c r="AH597" t="str">
        <f t="shared" si="191"/>
        <v>HUnSatLig</v>
      </c>
      <c r="AI597" t="str">
        <f t="shared" si="192"/>
        <v>----</v>
      </c>
      <c r="AJ597" t="str">
        <f t="shared" si="193"/>
        <v>----</v>
      </c>
      <c r="AK597" t="str">
        <f t="shared" si="194"/>
        <v>----</v>
      </c>
      <c r="AM597" s="4">
        <f t="shared" si="195"/>
        <v>429.20307272662205</v>
      </c>
      <c r="AN597" s="4">
        <f t="shared" si="179"/>
        <v>429</v>
      </c>
      <c r="AO597" s="4">
        <f t="shared" si="196"/>
        <v>0.20307272662205378</v>
      </c>
    </row>
    <row r="598" spans="1:41" x14ac:dyDescent="0.25">
      <c r="A598">
        <v>18</v>
      </c>
      <c r="B598">
        <v>22</v>
      </c>
      <c r="C598">
        <v>0</v>
      </c>
      <c r="D598">
        <v>13</v>
      </c>
      <c r="E598">
        <v>0</v>
      </c>
      <c r="F598">
        <v>0</v>
      </c>
      <c r="H598">
        <v>445.0987634</v>
      </c>
      <c r="J598">
        <v>2845997</v>
      </c>
      <c r="K598">
        <v>2962032</v>
      </c>
      <c r="L598">
        <v>2908455</v>
      </c>
      <c r="O598" t="s">
        <v>14</v>
      </c>
      <c r="P598" t="s">
        <v>14</v>
      </c>
      <c r="Q598" t="s">
        <v>14</v>
      </c>
      <c r="S598">
        <f t="shared" si="180"/>
        <v>1.2222222222222223</v>
      </c>
      <c r="T598">
        <f t="shared" si="181"/>
        <v>0.72222222222222221</v>
      </c>
      <c r="V598" s="4">
        <f t="shared" si="182"/>
        <v>445.09876337989999</v>
      </c>
      <c r="W598">
        <f t="shared" si="183"/>
        <v>8</v>
      </c>
      <c r="X598">
        <f t="shared" si="184"/>
        <v>0.44444444444444442</v>
      </c>
      <c r="Y598">
        <f t="shared" si="185"/>
        <v>0.36363636363636365</v>
      </c>
      <c r="Z598">
        <f t="shared" si="186"/>
        <v>0.61538461538461542</v>
      </c>
      <c r="AA598" t="str">
        <f t="shared" si="187"/>
        <v>O</v>
      </c>
      <c r="AD598">
        <f t="shared" si="188"/>
        <v>0.13043478260869565</v>
      </c>
      <c r="AF598" t="str">
        <f t="shared" si="189"/>
        <v>----</v>
      </c>
      <c r="AG598" t="str">
        <f t="shared" si="190"/>
        <v>----</v>
      </c>
      <c r="AH598" t="str">
        <f t="shared" si="191"/>
        <v>HUnSatLig</v>
      </c>
      <c r="AI598" t="str">
        <f t="shared" si="192"/>
        <v>----</v>
      </c>
      <c r="AJ598" t="str">
        <f t="shared" si="193"/>
        <v>----</v>
      </c>
      <c r="AK598" t="str">
        <f t="shared" si="194"/>
        <v>----</v>
      </c>
      <c r="AM598" s="4">
        <f t="shared" si="195"/>
        <v>445.20168591510742</v>
      </c>
      <c r="AN598" s="4">
        <f t="shared" si="179"/>
        <v>445</v>
      </c>
      <c r="AO598" s="4">
        <f t="shared" si="196"/>
        <v>0.20168591510741862</v>
      </c>
    </row>
    <row r="599" spans="1:41" x14ac:dyDescent="0.25">
      <c r="A599">
        <v>18</v>
      </c>
      <c r="B599">
        <v>22</v>
      </c>
      <c r="C599">
        <v>0</v>
      </c>
      <c r="D599">
        <v>14</v>
      </c>
      <c r="E599">
        <v>0</v>
      </c>
      <c r="F599">
        <v>0</v>
      </c>
      <c r="H599">
        <v>461.09367800000001</v>
      </c>
      <c r="J599">
        <v>1902128</v>
      </c>
      <c r="K599">
        <v>1616156</v>
      </c>
      <c r="L599">
        <v>1811814</v>
      </c>
      <c r="O599" t="s">
        <v>14</v>
      </c>
      <c r="P599" t="s">
        <v>14</v>
      </c>
      <c r="Q599" t="s">
        <v>14</v>
      </c>
      <c r="S599">
        <f t="shared" si="180"/>
        <v>1.2222222222222223</v>
      </c>
      <c r="T599">
        <f t="shared" si="181"/>
        <v>0.77777777777777779</v>
      </c>
      <c r="V599" s="4">
        <f t="shared" si="182"/>
        <v>461.09367797989995</v>
      </c>
      <c r="W599">
        <f t="shared" si="183"/>
        <v>8</v>
      </c>
      <c r="X599">
        <f t="shared" si="184"/>
        <v>0.44444444444444442</v>
      </c>
      <c r="Y599">
        <f t="shared" si="185"/>
        <v>0.36363636363636365</v>
      </c>
      <c r="Z599">
        <f t="shared" si="186"/>
        <v>0.5714285714285714</v>
      </c>
      <c r="AA599" t="str">
        <f t="shared" si="187"/>
        <v>O</v>
      </c>
      <c r="AD599">
        <f t="shared" si="188"/>
        <v>9.0909090909090912E-2</v>
      </c>
      <c r="AF599" t="str">
        <f t="shared" si="189"/>
        <v>----</v>
      </c>
      <c r="AG599" t="str">
        <f t="shared" si="190"/>
        <v>----</v>
      </c>
      <c r="AH599" t="str">
        <f t="shared" si="191"/>
        <v>HUnSatLig</v>
      </c>
      <c r="AI599" t="str">
        <f t="shared" si="192"/>
        <v>----</v>
      </c>
      <c r="AJ599" t="str">
        <f t="shared" si="193"/>
        <v>----</v>
      </c>
      <c r="AK599" t="str">
        <f t="shared" si="194"/>
        <v>----</v>
      </c>
      <c r="AM599" s="4">
        <f t="shared" si="195"/>
        <v>461.20029910359267</v>
      </c>
      <c r="AN599" s="4">
        <f t="shared" si="179"/>
        <v>461</v>
      </c>
      <c r="AO599" s="4">
        <f t="shared" si="196"/>
        <v>0.20029910359266978</v>
      </c>
    </row>
    <row r="600" spans="1:41" x14ac:dyDescent="0.25">
      <c r="A600">
        <v>18</v>
      </c>
      <c r="B600">
        <v>23</v>
      </c>
      <c r="C600">
        <v>3</v>
      </c>
      <c r="D600">
        <v>6</v>
      </c>
      <c r="E600">
        <v>0</v>
      </c>
      <c r="F600">
        <v>0</v>
      </c>
      <c r="H600">
        <v>376.15140819999999</v>
      </c>
      <c r="J600">
        <v>1929583</v>
      </c>
      <c r="K600">
        <v>2193474</v>
      </c>
      <c r="L600">
        <v>2082618</v>
      </c>
      <c r="O600">
        <v>2642723</v>
      </c>
      <c r="P600">
        <v>2771122</v>
      </c>
      <c r="Q600">
        <v>2755929</v>
      </c>
      <c r="S600">
        <f t="shared" si="180"/>
        <v>1.2777777777777777</v>
      </c>
      <c r="T600">
        <f t="shared" si="181"/>
        <v>0.33333333333333331</v>
      </c>
      <c r="V600" s="4">
        <f t="shared" si="182"/>
        <v>376.15140817989999</v>
      </c>
      <c r="W600">
        <f t="shared" si="183"/>
        <v>9</v>
      </c>
      <c r="X600">
        <f t="shared" si="184"/>
        <v>0.5</v>
      </c>
      <c r="Y600">
        <f t="shared" si="185"/>
        <v>0.39130434782608697</v>
      </c>
      <c r="Z600">
        <f t="shared" si="186"/>
        <v>1.5</v>
      </c>
      <c r="AA600" t="str">
        <f t="shared" si="187"/>
        <v>CRAM</v>
      </c>
      <c r="AD600">
        <f t="shared" si="188"/>
        <v>0.375</v>
      </c>
      <c r="AF600" t="str">
        <f t="shared" si="189"/>
        <v>----</v>
      </c>
      <c r="AG600" t="str">
        <f t="shared" si="190"/>
        <v>----</v>
      </c>
      <c r="AH600" t="str">
        <f t="shared" si="191"/>
        <v>HUnSatLig</v>
      </c>
      <c r="AI600" t="str">
        <f t="shared" si="192"/>
        <v>----</v>
      </c>
      <c r="AJ600" t="str">
        <f t="shared" si="193"/>
        <v>----</v>
      </c>
      <c r="AK600" t="str">
        <f t="shared" si="194"/>
        <v>----</v>
      </c>
      <c r="AM600" s="4">
        <f t="shared" si="195"/>
        <v>376.2383876544277</v>
      </c>
      <c r="AN600" s="4">
        <f t="shared" si="179"/>
        <v>376</v>
      </c>
      <c r="AO600" s="4">
        <f t="shared" si="196"/>
        <v>0.23838765442769727</v>
      </c>
    </row>
    <row r="601" spans="1:41" x14ac:dyDescent="0.25">
      <c r="A601">
        <v>18</v>
      </c>
      <c r="B601">
        <v>24</v>
      </c>
      <c r="C601">
        <v>0</v>
      </c>
      <c r="D601">
        <v>5</v>
      </c>
      <c r="E601">
        <v>0</v>
      </c>
      <c r="F601">
        <v>0</v>
      </c>
      <c r="H601">
        <v>319.15509659999998</v>
      </c>
      <c r="J601">
        <v>2161505</v>
      </c>
      <c r="K601">
        <v>2051049</v>
      </c>
      <c r="L601">
        <v>2141325</v>
      </c>
      <c r="O601">
        <v>3504204</v>
      </c>
      <c r="P601">
        <v>3631496</v>
      </c>
      <c r="Q601">
        <v>3217115</v>
      </c>
      <c r="S601">
        <f t="shared" si="180"/>
        <v>1.3333333333333333</v>
      </c>
      <c r="T601">
        <f t="shared" si="181"/>
        <v>0.27777777777777779</v>
      </c>
      <c r="V601" s="4">
        <f t="shared" si="182"/>
        <v>319.15509657989998</v>
      </c>
      <c r="W601">
        <f t="shared" si="183"/>
        <v>7</v>
      </c>
      <c r="X601">
        <f t="shared" si="184"/>
        <v>0.3888888888888889</v>
      </c>
      <c r="Y601">
        <f t="shared" si="185"/>
        <v>0.29166666666666669</v>
      </c>
      <c r="Z601">
        <f t="shared" si="186"/>
        <v>1.4</v>
      </c>
      <c r="AA601" t="str">
        <f t="shared" si="187"/>
        <v>CRAM</v>
      </c>
      <c r="AD601">
        <f t="shared" si="188"/>
        <v>0.29032258064516131</v>
      </c>
      <c r="AF601" t="str">
        <f t="shared" si="189"/>
        <v>----</v>
      </c>
      <c r="AG601" t="str">
        <f t="shared" si="190"/>
        <v>----</v>
      </c>
      <c r="AH601" t="str">
        <f t="shared" si="191"/>
        <v>HUnSatLig</v>
      </c>
      <c r="AI601" t="str">
        <f t="shared" si="192"/>
        <v>----</v>
      </c>
      <c r="AJ601" t="str">
        <f t="shared" si="193"/>
        <v>----</v>
      </c>
      <c r="AK601" t="str">
        <f t="shared" si="194"/>
        <v>----</v>
      </c>
      <c r="AM601" s="4">
        <f t="shared" si="195"/>
        <v>319.22889649660817</v>
      </c>
      <c r="AN601" s="4">
        <f t="shared" si="179"/>
        <v>319</v>
      </c>
      <c r="AO601" s="4">
        <f t="shared" si="196"/>
        <v>0.22889649660817213</v>
      </c>
    </row>
    <row r="602" spans="1:41" x14ac:dyDescent="0.25">
      <c r="A602">
        <v>18</v>
      </c>
      <c r="B602">
        <v>24</v>
      </c>
      <c r="C602">
        <v>0</v>
      </c>
      <c r="D602">
        <v>6</v>
      </c>
      <c r="E602">
        <v>0</v>
      </c>
      <c r="F602">
        <v>0</v>
      </c>
      <c r="H602">
        <v>335.15001119999999</v>
      </c>
      <c r="J602">
        <v>5555049</v>
      </c>
      <c r="K602">
        <v>6166567</v>
      </c>
      <c r="L602">
        <v>6041004</v>
      </c>
      <c r="O602">
        <v>8117879</v>
      </c>
      <c r="P602">
        <v>9367096</v>
      </c>
      <c r="Q602">
        <v>8713875</v>
      </c>
      <c r="S602">
        <f t="shared" si="180"/>
        <v>1.3333333333333333</v>
      </c>
      <c r="T602">
        <f t="shared" si="181"/>
        <v>0.33333333333333331</v>
      </c>
      <c r="V602" s="4">
        <f t="shared" si="182"/>
        <v>335.15001117989999</v>
      </c>
      <c r="W602">
        <f t="shared" si="183"/>
        <v>7</v>
      </c>
      <c r="X602">
        <f t="shared" si="184"/>
        <v>0.3888888888888889</v>
      </c>
      <c r="Y602">
        <f t="shared" si="185"/>
        <v>0.29166666666666669</v>
      </c>
      <c r="Z602">
        <f t="shared" si="186"/>
        <v>1.1666666666666667</v>
      </c>
      <c r="AA602" t="str">
        <f t="shared" si="187"/>
        <v>CRAM</v>
      </c>
      <c r="AD602">
        <f t="shared" si="188"/>
        <v>0.26666666666666666</v>
      </c>
      <c r="AF602" t="str">
        <f t="shared" si="189"/>
        <v>----</v>
      </c>
      <c r="AG602" t="str">
        <f t="shared" si="190"/>
        <v>----</v>
      </c>
      <c r="AH602" t="str">
        <f t="shared" si="191"/>
        <v>HUnSatLig</v>
      </c>
      <c r="AI602" t="str">
        <f t="shared" si="192"/>
        <v>----</v>
      </c>
      <c r="AJ602" t="str">
        <f t="shared" si="193"/>
        <v>----</v>
      </c>
      <c r="AK602" t="str">
        <f t="shared" si="194"/>
        <v>----</v>
      </c>
      <c r="AM602" s="4">
        <f t="shared" si="195"/>
        <v>335.22750968509348</v>
      </c>
      <c r="AN602" s="4">
        <f t="shared" si="179"/>
        <v>335</v>
      </c>
      <c r="AO602" s="4">
        <f t="shared" si="196"/>
        <v>0.22750968509348013</v>
      </c>
    </row>
    <row r="603" spans="1:41" x14ac:dyDescent="0.25">
      <c r="A603">
        <v>18</v>
      </c>
      <c r="B603">
        <v>24</v>
      </c>
      <c r="C603">
        <v>0</v>
      </c>
      <c r="D603">
        <v>7</v>
      </c>
      <c r="E603">
        <v>0</v>
      </c>
      <c r="F603">
        <v>0</v>
      </c>
      <c r="H603">
        <v>351.14492580000001</v>
      </c>
      <c r="J603">
        <v>11130194</v>
      </c>
      <c r="K603">
        <v>11198299</v>
      </c>
      <c r="L603">
        <v>11336231</v>
      </c>
      <c r="O603">
        <v>15007673</v>
      </c>
      <c r="P603">
        <v>16432683</v>
      </c>
      <c r="Q603">
        <v>14993210</v>
      </c>
      <c r="S603">
        <f t="shared" si="180"/>
        <v>1.3333333333333333</v>
      </c>
      <c r="T603">
        <f t="shared" si="181"/>
        <v>0.3888888888888889</v>
      </c>
      <c r="V603" s="4">
        <f t="shared" si="182"/>
        <v>351.14492577990001</v>
      </c>
      <c r="W603">
        <f t="shared" si="183"/>
        <v>7</v>
      </c>
      <c r="X603">
        <f t="shared" si="184"/>
        <v>0.3888888888888889</v>
      </c>
      <c r="Y603">
        <f t="shared" si="185"/>
        <v>0.29166666666666669</v>
      </c>
      <c r="Z603">
        <f t="shared" si="186"/>
        <v>1</v>
      </c>
      <c r="AA603" t="str">
        <f t="shared" si="187"/>
        <v>CRAM</v>
      </c>
      <c r="AD603">
        <f t="shared" si="188"/>
        <v>0.2413793103448276</v>
      </c>
      <c r="AF603" t="str">
        <f t="shared" si="189"/>
        <v>----</v>
      </c>
      <c r="AG603" t="str">
        <f t="shared" si="190"/>
        <v>----</v>
      </c>
      <c r="AH603" t="str">
        <f t="shared" si="191"/>
        <v>HUnSatLig</v>
      </c>
      <c r="AI603" t="str">
        <f t="shared" si="192"/>
        <v>----</v>
      </c>
      <c r="AJ603" t="str">
        <f t="shared" si="193"/>
        <v>----</v>
      </c>
      <c r="AK603" t="str">
        <f t="shared" si="194"/>
        <v>----</v>
      </c>
      <c r="AM603" s="4">
        <f t="shared" si="195"/>
        <v>351.22612287357884</v>
      </c>
      <c r="AN603" s="4">
        <f t="shared" si="179"/>
        <v>351</v>
      </c>
      <c r="AO603" s="4">
        <f t="shared" si="196"/>
        <v>0.22612287357884497</v>
      </c>
    </row>
    <row r="604" spans="1:41" x14ac:dyDescent="0.25">
      <c r="A604">
        <v>18</v>
      </c>
      <c r="B604">
        <v>24</v>
      </c>
      <c r="C604">
        <v>0</v>
      </c>
      <c r="D604">
        <v>8</v>
      </c>
      <c r="E604">
        <v>0</v>
      </c>
      <c r="F604">
        <v>0</v>
      </c>
      <c r="H604">
        <v>367.13984040000003</v>
      </c>
      <c r="J604">
        <v>15639623</v>
      </c>
      <c r="K604">
        <v>14848177</v>
      </c>
      <c r="L604">
        <v>15234290</v>
      </c>
      <c r="O604">
        <v>18821842</v>
      </c>
      <c r="P604">
        <v>19083399</v>
      </c>
      <c r="Q604">
        <v>17731986</v>
      </c>
      <c r="S604">
        <f t="shared" si="180"/>
        <v>1.3333333333333333</v>
      </c>
      <c r="T604">
        <f t="shared" si="181"/>
        <v>0.44444444444444442</v>
      </c>
      <c r="V604" s="4">
        <f t="shared" si="182"/>
        <v>367.13984037990002</v>
      </c>
      <c r="W604">
        <f t="shared" si="183"/>
        <v>7</v>
      </c>
      <c r="X604">
        <f t="shared" si="184"/>
        <v>0.3888888888888889</v>
      </c>
      <c r="Y604">
        <f t="shared" si="185"/>
        <v>0.29166666666666669</v>
      </c>
      <c r="Z604">
        <f t="shared" si="186"/>
        <v>0.875</v>
      </c>
      <c r="AA604" t="str">
        <f t="shared" si="187"/>
        <v>CRAM</v>
      </c>
      <c r="AD604">
        <f t="shared" si="188"/>
        <v>0.21428571428571427</v>
      </c>
      <c r="AF604" t="str">
        <f t="shared" si="189"/>
        <v>----</v>
      </c>
      <c r="AG604" t="str">
        <f t="shared" si="190"/>
        <v>----</v>
      </c>
      <c r="AH604" t="str">
        <f t="shared" si="191"/>
        <v>HUnSatLig</v>
      </c>
      <c r="AI604" t="str">
        <f t="shared" si="192"/>
        <v>----</v>
      </c>
      <c r="AJ604" t="str">
        <f t="shared" si="193"/>
        <v>----</v>
      </c>
      <c r="AK604" t="str">
        <f t="shared" si="194"/>
        <v>----</v>
      </c>
      <c r="AM604" s="4">
        <f t="shared" si="195"/>
        <v>367.22473606206415</v>
      </c>
      <c r="AN604" s="4">
        <f t="shared" si="179"/>
        <v>367</v>
      </c>
      <c r="AO604" s="4">
        <f t="shared" si="196"/>
        <v>0.22473606206415297</v>
      </c>
    </row>
    <row r="605" spans="1:41" x14ac:dyDescent="0.25">
      <c r="A605">
        <v>18</v>
      </c>
      <c r="B605">
        <v>24</v>
      </c>
      <c r="C605">
        <v>0</v>
      </c>
      <c r="D605">
        <v>9</v>
      </c>
      <c r="E605">
        <v>0</v>
      </c>
      <c r="F605">
        <v>0</v>
      </c>
      <c r="H605">
        <v>383.13475499999998</v>
      </c>
      <c r="J605">
        <v>13165283</v>
      </c>
      <c r="K605">
        <v>12831000</v>
      </c>
      <c r="L605">
        <v>13274749</v>
      </c>
      <c r="O605">
        <v>13673573</v>
      </c>
      <c r="P605">
        <v>12087799</v>
      </c>
      <c r="Q605">
        <v>11909659</v>
      </c>
      <c r="S605">
        <f t="shared" si="180"/>
        <v>1.3333333333333333</v>
      </c>
      <c r="T605">
        <f t="shared" si="181"/>
        <v>0.5</v>
      </c>
      <c r="V605" s="4">
        <f t="shared" si="182"/>
        <v>383.13475497990004</v>
      </c>
      <c r="W605">
        <f t="shared" si="183"/>
        <v>7</v>
      </c>
      <c r="X605">
        <f t="shared" si="184"/>
        <v>0.3888888888888889</v>
      </c>
      <c r="Y605">
        <f t="shared" si="185"/>
        <v>0.29166666666666669</v>
      </c>
      <c r="Z605">
        <f t="shared" si="186"/>
        <v>0.77777777777777779</v>
      </c>
      <c r="AA605" t="str">
        <f t="shared" si="187"/>
        <v>CRAM</v>
      </c>
      <c r="AD605">
        <f t="shared" si="188"/>
        <v>0.18518518518518517</v>
      </c>
      <c r="AF605" t="str">
        <f t="shared" si="189"/>
        <v>----</v>
      </c>
      <c r="AG605" t="str">
        <f t="shared" si="190"/>
        <v>----</v>
      </c>
      <c r="AH605" t="str">
        <f t="shared" si="191"/>
        <v>HUnSatLig</v>
      </c>
      <c r="AI605" t="str">
        <f t="shared" si="192"/>
        <v>----</v>
      </c>
      <c r="AJ605" t="str">
        <f t="shared" si="193"/>
        <v>----</v>
      </c>
      <c r="AK605" t="str">
        <f t="shared" si="194"/>
        <v>----</v>
      </c>
      <c r="AM605" s="4">
        <f t="shared" si="195"/>
        <v>383.22334925054946</v>
      </c>
      <c r="AN605" s="4">
        <f t="shared" si="179"/>
        <v>383</v>
      </c>
      <c r="AO605" s="4">
        <f t="shared" si="196"/>
        <v>0.22334925054946098</v>
      </c>
    </row>
    <row r="606" spans="1:41" x14ac:dyDescent="0.25">
      <c r="A606">
        <v>18</v>
      </c>
      <c r="B606">
        <v>24</v>
      </c>
      <c r="C606">
        <v>0</v>
      </c>
      <c r="D606">
        <v>10</v>
      </c>
      <c r="E606">
        <v>0</v>
      </c>
      <c r="F606">
        <v>0</v>
      </c>
      <c r="H606">
        <v>399.1296696</v>
      </c>
      <c r="J606">
        <v>11344717</v>
      </c>
      <c r="K606">
        <v>10724675</v>
      </c>
      <c r="L606">
        <v>10117886</v>
      </c>
      <c r="O606">
        <v>7082210</v>
      </c>
      <c r="P606">
        <v>7053034</v>
      </c>
      <c r="Q606">
        <v>6894878</v>
      </c>
      <c r="S606">
        <f t="shared" si="180"/>
        <v>1.3333333333333333</v>
      </c>
      <c r="T606">
        <f t="shared" si="181"/>
        <v>0.55555555555555558</v>
      </c>
      <c r="V606" s="4">
        <f t="shared" si="182"/>
        <v>399.1296695799</v>
      </c>
      <c r="W606">
        <f t="shared" si="183"/>
        <v>7</v>
      </c>
      <c r="X606">
        <f t="shared" si="184"/>
        <v>0.3888888888888889</v>
      </c>
      <c r="Y606">
        <f t="shared" si="185"/>
        <v>0.29166666666666669</v>
      </c>
      <c r="Z606">
        <f t="shared" si="186"/>
        <v>0.7</v>
      </c>
      <c r="AA606" t="str">
        <f t="shared" si="187"/>
        <v>O</v>
      </c>
      <c r="AD606">
        <f t="shared" si="188"/>
        <v>0.15384615384615385</v>
      </c>
      <c r="AF606" t="str">
        <f t="shared" si="189"/>
        <v>----</v>
      </c>
      <c r="AG606" t="str">
        <f t="shared" si="190"/>
        <v>----</v>
      </c>
      <c r="AH606" t="str">
        <f t="shared" si="191"/>
        <v>HUnSatLig</v>
      </c>
      <c r="AI606" t="str">
        <f t="shared" si="192"/>
        <v>----</v>
      </c>
      <c r="AJ606" t="str">
        <f t="shared" si="193"/>
        <v>----</v>
      </c>
      <c r="AK606" t="str">
        <f t="shared" si="194"/>
        <v>----</v>
      </c>
      <c r="AM606" s="4">
        <f t="shared" si="195"/>
        <v>399.22196243903471</v>
      </c>
      <c r="AN606" s="4">
        <f t="shared" si="179"/>
        <v>399</v>
      </c>
      <c r="AO606" s="4">
        <f t="shared" si="196"/>
        <v>0.22196243903471213</v>
      </c>
    </row>
    <row r="607" spans="1:41" x14ac:dyDescent="0.25">
      <c r="A607">
        <v>18</v>
      </c>
      <c r="B607">
        <v>24</v>
      </c>
      <c r="C607">
        <v>0</v>
      </c>
      <c r="D607">
        <v>11</v>
      </c>
      <c r="E607">
        <v>0</v>
      </c>
      <c r="F607">
        <v>0</v>
      </c>
      <c r="H607">
        <v>415.12458420000002</v>
      </c>
      <c r="J607">
        <v>6637686</v>
      </c>
      <c r="K607">
        <v>6867549</v>
      </c>
      <c r="L607">
        <v>6668076</v>
      </c>
      <c r="O607">
        <v>3725629</v>
      </c>
      <c r="P607">
        <v>3711051</v>
      </c>
      <c r="Q607">
        <v>3004788</v>
      </c>
      <c r="S607">
        <f t="shared" si="180"/>
        <v>1.3333333333333333</v>
      </c>
      <c r="T607">
        <f t="shared" si="181"/>
        <v>0.61111111111111116</v>
      </c>
      <c r="V607" s="4">
        <f t="shared" si="182"/>
        <v>415.12458417990001</v>
      </c>
      <c r="W607">
        <f t="shared" si="183"/>
        <v>7</v>
      </c>
      <c r="X607">
        <f t="shared" si="184"/>
        <v>0.3888888888888889</v>
      </c>
      <c r="Y607">
        <f t="shared" si="185"/>
        <v>0.29166666666666669</v>
      </c>
      <c r="Z607">
        <f t="shared" si="186"/>
        <v>0.63636363636363635</v>
      </c>
      <c r="AA607" t="str">
        <f t="shared" si="187"/>
        <v>O</v>
      </c>
      <c r="AD607">
        <f t="shared" si="188"/>
        <v>0.12</v>
      </c>
      <c r="AF607" t="str">
        <f t="shared" si="189"/>
        <v>----</v>
      </c>
      <c r="AG607" t="str">
        <f t="shared" si="190"/>
        <v>----</v>
      </c>
      <c r="AH607" t="str">
        <f t="shared" si="191"/>
        <v>HUnSatLig</v>
      </c>
      <c r="AI607" t="str">
        <f t="shared" si="192"/>
        <v>----</v>
      </c>
      <c r="AJ607" t="str">
        <f t="shared" si="193"/>
        <v>----</v>
      </c>
      <c r="AK607" t="str">
        <f t="shared" si="194"/>
        <v>----</v>
      </c>
      <c r="AM607" s="4">
        <f t="shared" si="195"/>
        <v>415.22057562752002</v>
      </c>
      <c r="AN607" s="4">
        <f t="shared" si="179"/>
        <v>415</v>
      </c>
      <c r="AO607" s="4">
        <f t="shared" si="196"/>
        <v>0.22057562752002013</v>
      </c>
    </row>
    <row r="608" spans="1:41" x14ac:dyDescent="0.25">
      <c r="A608">
        <v>18</v>
      </c>
      <c r="B608">
        <v>24</v>
      </c>
      <c r="C608">
        <v>0</v>
      </c>
      <c r="D608">
        <v>12</v>
      </c>
      <c r="E608">
        <v>0</v>
      </c>
      <c r="F608">
        <v>0</v>
      </c>
      <c r="H608">
        <v>431.11949879999997</v>
      </c>
      <c r="J608">
        <v>4871229</v>
      </c>
      <c r="K608">
        <v>4579718</v>
      </c>
      <c r="L608">
        <v>4078687</v>
      </c>
      <c r="O608" t="s">
        <v>14</v>
      </c>
      <c r="P608" t="s">
        <v>14</v>
      </c>
      <c r="Q608" t="s">
        <v>14</v>
      </c>
      <c r="S608">
        <f t="shared" si="180"/>
        <v>1.3333333333333333</v>
      </c>
      <c r="T608">
        <f t="shared" si="181"/>
        <v>0.66666666666666663</v>
      </c>
      <c r="V608" s="4">
        <f t="shared" si="182"/>
        <v>431.11949877989997</v>
      </c>
      <c r="W608">
        <f t="shared" si="183"/>
        <v>7</v>
      </c>
      <c r="X608">
        <f t="shared" si="184"/>
        <v>0.3888888888888889</v>
      </c>
      <c r="Y608">
        <f t="shared" si="185"/>
        <v>0.29166666666666669</v>
      </c>
      <c r="Z608">
        <f t="shared" si="186"/>
        <v>0.58333333333333337</v>
      </c>
      <c r="AA608" t="str">
        <f t="shared" si="187"/>
        <v>O</v>
      </c>
      <c r="AD608">
        <f t="shared" si="188"/>
        <v>8.3333333333333329E-2</v>
      </c>
      <c r="AF608" t="str">
        <f t="shared" si="189"/>
        <v>----</v>
      </c>
      <c r="AG608" t="str">
        <f t="shared" si="190"/>
        <v>----</v>
      </c>
      <c r="AH608" t="str">
        <f t="shared" si="191"/>
        <v>HUnSatLig</v>
      </c>
      <c r="AI608" t="str">
        <f t="shared" si="192"/>
        <v>----</v>
      </c>
      <c r="AJ608" t="str">
        <f t="shared" si="193"/>
        <v>----</v>
      </c>
      <c r="AK608" t="str">
        <f t="shared" si="194"/>
        <v>----</v>
      </c>
      <c r="AM608" s="4">
        <f t="shared" si="195"/>
        <v>431.21918881600527</v>
      </c>
      <c r="AN608" s="4">
        <f t="shared" si="179"/>
        <v>431</v>
      </c>
      <c r="AO608" s="4">
        <f t="shared" si="196"/>
        <v>0.21918881600527129</v>
      </c>
    </row>
    <row r="609" spans="1:41" x14ac:dyDescent="0.25">
      <c r="A609">
        <v>18</v>
      </c>
      <c r="B609">
        <v>24</v>
      </c>
      <c r="C609">
        <v>0</v>
      </c>
      <c r="D609">
        <v>13</v>
      </c>
      <c r="E609">
        <v>0</v>
      </c>
      <c r="F609">
        <v>0</v>
      </c>
      <c r="H609">
        <v>447.11441339999999</v>
      </c>
      <c r="J609">
        <v>3453985</v>
      </c>
      <c r="K609">
        <v>3254259</v>
      </c>
      <c r="L609">
        <v>2930265</v>
      </c>
      <c r="O609">
        <v>2031159</v>
      </c>
      <c r="P609">
        <v>1991647</v>
      </c>
      <c r="Q609">
        <v>2057839</v>
      </c>
      <c r="S609">
        <f t="shared" si="180"/>
        <v>1.3333333333333333</v>
      </c>
      <c r="T609">
        <f t="shared" si="181"/>
        <v>0.72222222222222221</v>
      </c>
      <c r="V609" s="4">
        <f t="shared" si="182"/>
        <v>447.11441337989999</v>
      </c>
      <c r="W609">
        <f t="shared" si="183"/>
        <v>7</v>
      </c>
      <c r="X609">
        <f t="shared" si="184"/>
        <v>0.3888888888888889</v>
      </c>
      <c r="Y609">
        <f t="shared" si="185"/>
        <v>0.29166666666666669</v>
      </c>
      <c r="Z609">
        <f t="shared" si="186"/>
        <v>0.53846153846153844</v>
      </c>
      <c r="AA609" t="str">
        <f t="shared" si="187"/>
        <v>O</v>
      </c>
      <c r="AD609">
        <f t="shared" si="188"/>
        <v>4.3478260869565216E-2</v>
      </c>
      <c r="AF609" t="str">
        <f t="shared" si="189"/>
        <v>----</v>
      </c>
      <c r="AG609" t="str">
        <f t="shared" si="190"/>
        <v>----</v>
      </c>
      <c r="AH609" t="str">
        <f t="shared" si="191"/>
        <v>HUnSatLig</v>
      </c>
      <c r="AI609" t="str">
        <f t="shared" si="192"/>
        <v>----</v>
      </c>
      <c r="AJ609" t="str">
        <f t="shared" si="193"/>
        <v>----</v>
      </c>
      <c r="AK609" t="str">
        <f t="shared" si="194"/>
        <v>----</v>
      </c>
      <c r="AM609" s="4">
        <f t="shared" si="195"/>
        <v>447.21780200449058</v>
      </c>
      <c r="AN609" s="4">
        <f t="shared" si="179"/>
        <v>447</v>
      </c>
      <c r="AO609" s="4">
        <f t="shared" si="196"/>
        <v>0.21780200449057929</v>
      </c>
    </row>
    <row r="610" spans="1:41" x14ac:dyDescent="0.25">
      <c r="A610">
        <v>18</v>
      </c>
      <c r="B610">
        <v>24</v>
      </c>
      <c r="C610">
        <v>0</v>
      </c>
      <c r="D610">
        <v>14</v>
      </c>
      <c r="E610">
        <v>0</v>
      </c>
      <c r="F610">
        <v>0</v>
      </c>
      <c r="H610">
        <v>463.109328</v>
      </c>
      <c r="J610">
        <v>2271141</v>
      </c>
      <c r="K610">
        <v>2255067</v>
      </c>
      <c r="L610">
        <v>2206429</v>
      </c>
      <c r="O610" t="s">
        <v>14</v>
      </c>
      <c r="P610" t="s">
        <v>14</v>
      </c>
      <c r="Q610" t="s">
        <v>14</v>
      </c>
      <c r="S610">
        <f t="shared" si="180"/>
        <v>1.3333333333333333</v>
      </c>
      <c r="T610">
        <f t="shared" si="181"/>
        <v>0.77777777777777779</v>
      </c>
      <c r="V610" s="4">
        <f t="shared" si="182"/>
        <v>463.1093279799</v>
      </c>
      <c r="W610">
        <f t="shared" si="183"/>
        <v>7</v>
      </c>
      <c r="X610">
        <f t="shared" si="184"/>
        <v>0.3888888888888889</v>
      </c>
      <c r="Y610">
        <f t="shared" si="185"/>
        <v>0.29166666666666669</v>
      </c>
      <c r="Z610">
        <f t="shared" si="186"/>
        <v>0.5</v>
      </c>
      <c r="AA610" t="str">
        <f t="shared" si="187"/>
        <v>O</v>
      </c>
      <c r="AD610">
        <f t="shared" si="188"/>
        <v>0</v>
      </c>
      <c r="AF610" t="str">
        <f t="shared" si="189"/>
        <v>----</v>
      </c>
      <c r="AG610" t="str">
        <f t="shared" si="190"/>
        <v>----</v>
      </c>
      <c r="AH610" t="str">
        <f t="shared" si="191"/>
        <v>HUnSatLig</v>
      </c>
      <c r="AI610" t="str">
        <f t="shared" si="192"/>
        <v>----</v>
      </c>
      <c r="AJ610" t="str">
        <f t="shared" si="193"/>
        <v>----</v>
      </c>
      <c r="AK610" t="str">
        <f t="shared" si="194"/>
        <v>----</v>
      </c>
      <c r="AM610" s="4">
        <f t="shared" si="195"/>
        <v>463.21641519297589</v>
      </c>
      <c r="AN610" s="4">
        <f t="shared" si="179"/>
        <v>463</v>
      </c>
      <c r="AO610" s="4">
        <f t="shared" si="196"/>
        <v>0.21641519297588729</v>
      </c>
    </row>
    <row r="611" spans="1:41" x14ac:dyDescent="0.25">
      <c r="A611">
        <v>18</v>
      </c>
      <c r="B611">
        <v>24</v>
      </c>
      <c r="C611">
        <v>0</v>
      </c>
      <c r="D611">
        <v>18</v>
      </c>
      <c r="E611">
        <v>0</v>
      </c>
      <c r="F611">
        <v>0</v>
      </c>
      <c r="H611">
        <v>527.08898639999995</v>
      </c>
      <c r="J611">
        <v>2066074</v>
      </c>
      <c r="K611">
        <v>2048023</v>
      </c>
      <c r="L611">
        <v>1653571</v>
      </c>
      <c r="O611">
        <v>6402417</v>
      </c>
      <c r="P611">
        <v>5327700</v>
      </c>
      <c r="Q611">
        <v>4216166</v>
      </c>
      <c r="S611">
        <f t="shared" si="180"/>
        <v>1.3333333333333333</v>
      </c>
      <c r="T611">
        <f t="shared" si="181"/>
        <v>1</v>
      </c>
      <c r="V611" s="4">
        <f t="shared" si="182"/>
        <v>527.08898637990012</v>
      </c>
      <c r="W611">
        <f t="shared" si="183"/>
        <v>7</v>
      </c>
      <c r="X611">
        <f t="shared" si="184"/>
        <v>0.3888888888888889</v>
      </c>
      <c r="Y611">
        <f t="shared" si="185"/>
        <v>0.29166666666666669</v>
      </c>
      <c r="Z611">
        <f t="shared" si="186"/>
        <v>0.3888888888888889</v>
      </c>
      <c r="AA611" t="str">
        <f t="shared" si="187"/>
        <v>O</v>
      </c>
      <c r="AD611">
        <f t="shared" si="188"/>
        <v>-0.22222222222222221</v>
      </c>
      <c r="AF611" t="str">
        <f t="shared" si="189"/>
        <v>----</v>
      </c>
      <c r="AG611" t="str">
        <f t="shared" si="190"/>
        <v>----</v>
      </c>
      <c r="AH611" t="str">
        <f t="shared" si="191"/>
        <v>HUnSatLig</v>
      </c>
      <c r="AI611" t="str">
        <f t="shared" si="192"/>
        <v>----</v>
      </c>
      <c r="AJ611" t="str">
        <f t="shared" si="193"/>
        <v>----</v>
      </c>
      <c r="AK611" t="str">
        <f t="shared" si="194"/>
        <v>----</v>
      </c>
      <c r="AM611" s="4">
        <f t="shared" si="195"/>
        <v>527.21086794691723</v>
      </c>
      <c r="AN611" s="4">
        <f t="shared" si="179"/>
        <v>527</v>
      </c>
      <c r="AO611" s="4">
        <f t="shared" si="196"/>
        <v>0.21086794691723298</v>
      </c>
    </row>
    <row r="612" spans="1:41" x14ac:dyDescent="0.25">
      <c r="A612">
        <v>18</v>
      </c>
      <c r="B612">
        <v>24</v>
      </c>
      <c r="C612">
        <v>2</v>
      </c>
      <c r="D612">
        <v>5</v>
      </c>
      <c r="E612">
        <v>0</v>
      </c>
      <c r="F612">
        <v>0</v>
      </c>
      <c r="H612">
        <v>347.16124459999997</v>
      </c>
      <c r="J612" t="s">
        <v>14</v>
      </c>
      <c r="K612" t="s">
        <v>14</v>
      </c>
      <c r="L612" t="s">
        <v>14</v>
      </c>
      <c r="O612">
        <v>2079013</v>
      </c>
      <c r="P612">
        <v>1913822</v>
      </c>
      <c r="Q612">
        <v>1581776</v>
      </c>
      <c r="S612">
        <f t="shared" si="180"/>
        <v>1.3333333333333333</v>
      </c>
      <c r="T612">
        <f t="shared" si="181"/>
        <v>0.27777777777777779</v>
      </c>
      <c r="V612" s="4">
        <f t="shared" si="182"/>
        <v>347.16124457990003</v>
      </c>
      <c r="W612">
        <f t="shared" si="183"/>
        <v>8</v>
      </c>
      <c r="X612">
        <f t="shared" si="184"/>
        <v>0.44444444444444442</v>
      </c>
      <c r="Y612">
        <f t="shared" si="185"/>
        <v>0.33333333333333331</v>
      </c>
      <c r="Z612">
        <f t="shared" si="186"/>
        <v>1.6</v>
      </c>
      <c r="AA612" t="str">
        <f t="shared" si="187"/>
        <v>CRAM</v>
      </c>
      <c r="AD612">
        <f t="shared" si="188"/>
        <v>0.33333333333333331</v>
      </c>
      <c r="AF612" t="str">
        <f t="shared" si="189"/>
        <v>----</v>
      </c>
      <c r="AG612" t="str">
        <f t="shared" si="190"/>
        <v>----</v>
      </c>
      <c r="AH612" t="str">
        <f t="shared" si="191"/>
        <v>HUnSatLig</v>
      </c>
      <c r="AI612" t="str">
        <f t="shared" si="192"/>
        <v>----</v>
      </c>
      <c r="AJ612" t="str">
        <f t="shared" si="193"/>
        <v>----</v>
      </c>
      <c r="AK612" t="str">
        <f t="shared" si="194"/>
        <v>----</v>
      </c>
      <c r="AM612" s="4">
        <f t="shared" si="195"/>
        <v>347.24152050595876</v>
      </c>
      <c r="AN612" s="4">
        <f t="shared" si="179"/>
        <v>347</v>
      </c>
      <c r="AO612" s="4">
        <f t="shared" si="196"/>
        <v>0.24152050595876062</v>
      </c>
    </row>
    <row r="613" spans="1:41" x14ac:dyDescent="0.25">
      <c r="A613">
        <v>18</v>
      </c>
      <c r="B613">
        <v>24</v>
      </c>
      <c r="C613">
        <v>2</v>
      </c>
      <c r="D613">
        <v>6</v>
      </c>
      <c r="E613">
        <v>0</v>
      </c>
      <c r="F613">
        <v>0</v>
      </c>
      <c r="H613">
        <v>363.15615919999999</v>
      </c>
      <c r="J613" t="s">
        <v>14</v>
      </c>
      <c r="K613" t="s">
        <v>14</v>
      </c>
      <c r="L613" t="s">
        <v>14</v>
      </c>
      <c r="O613">
        <v>1943057</v>
      </c>
      <c r="P613">
        <v>2165223</v>
      </c>
      <c r="Q613">
        <v>2069767</v>
      </c>
      <c r="S613">
        <f t="shared" si="180"/>
        <v>1.3333333333333333</v>
      </c>
      <c r="T613">
        <f t="shared" si="181"/>
        <v>0.33333333333333331</v>
      </c>
      <c r="V613" s="4">
        <f t="shared" si="182"/>
        <v>363.15615917989999</v>
      </c>
      <c r="W613">
        <f t="shared" si="183"/>
        <v>8</v>
      </c>
      <c r="X613">
        <f t="shared" si="184"/>
        <v>0.44444444444444442</v>
      </c>
      <c r="Y613">
        <f t="shared" si="185"/>
        <v>0.33333333333333331</v>
      </c>
      <c r="Z613">
        <f t="shared" si="186"/>
        <v>1.3333333333333333</v>
      </c>
      <c r="AA613" t="str">
        <f t="shared" si="187"/>
        <v>CRAM</v>
      </c>
      <c r="AD613">
        <f t="shared" si="188"/>
        <v>0.30769230769230771</v>
      </c>
      <c r="AF613" t="str">
        <f t="shared" si="189"/>
        <v>----</v>
      </c>
      <c r="AG613" t="str">
        <f t="shared" si="190"/>
        <v>----</v>
      </c>
      <c r="AH613" t="str">
        <f t="shared" si="191"/>
        <v>HUnSatLig</v>
      </c>
      <c r="AI613" t="str">
        <f t="shared" si="192"/>
        <v>----</v>
      </c>
      <c r="AJ613" t="str">
        <f t="shared" si="193"/>
        <v>----</v>
      </c>
      <c r="AK613" t="str">
        <f t="shared" si="194"/>
        <v>----</v>
      </c>
      <c r="AM613" s="4">
        <f t="shared" si="195"/>
        <v>363.24013369444401</v>
      </c>
      <c r="AN613" s="4">
        <f t="shared" si="179"/>
        <v>363</v>
      </c>
      <c r="AO613" s="4">
        <f t="shared" si="196"/>
        <v>0.24013369444401178</v>
      </c>
    </row>
    <row r="614" spans="1:41" x14ac:dyDescent="0.25">
      <c r="A614">
        <v>18</v>
      </c>
      <c r="B614">
        <v>25</v>
      </c>
      <c r="C614">
        <v>3</v>
      </c>
      <c r="D614">
        <v>5</v>
      </c>
      <c r="E614">
        <v>0</v>
      </c>
      <c r="F614">
        <v>0</v>
      </c>
      <c r="H614">
        <v>362.17214360000003</v>
      </c>
      <c r="J614" t="s">
        <v>14</v>
      </c>
      <c r="K614" t="s">
        <v>14</v>
      </c>
      <c r="L614" t="s">
        <v>14</v>
      </c>
      <c r="O614">
        <v>1737442</v>
      </c>
      <c r="P614">
        <v>1723074</v>
      </c>
      <c r="Q614">
        <v>2192357</v>
      </c>
      <c r="S614">
        <f t="shared" si="180"/>
        <v>1.3888888888888888</v>
      </c>
      <c r="T614">
        <f t="shared" si="181"/>
        <v>0.27777777777777779</v>
      </c>
      <c r="V614" s="4">
        <f t="shared" si="182"/>
        <v>362.17214357990002</v>
      </c>
      <c r="W614">
        <f t="shared" si="183"/>
        <v>8</v>
      </c>
      <c r="X614">
        <f t="shared" si="184"/>
        <v>0.44444444444444442</v>
      </c>
      <c r="Y614">
        <f t="shared" si="185"/>
        <v>0.32</v>
      </c>
      <c r="Z614">
        <f t="shared" si="186"/>
        <v>1.6</v>
      </c>
      <c r="AA614" t="str">
        <f t="shared" si="187"/>
        <v>CRAM</v>
      </c>
      <c r="AD614">
        <f t="shared" si="188"/>
        <v>0.32</v>
      </c>
      <c r="AF614" t="str">
        <f t="shared" si="189"/>
        <v>----</v>
      </c>
      <c r="AG614" t="str">
        <f t="shared" si="190"/>
        <v>----</v>
      </c>
      <c r="AH614" t="str">
        <f t="shared" si="191"/>
        <v>HUnSatLig</v>
      </c>
      <c r="AI614" t="str">
        <f t="shared" si="192"/>
        <v>----</v>
      </c>
      <c r="AJ614" t="str">
        <f t="shared" si="193"/>
        <v>----</v>
      </c>
      <c r="AK614" t="str">
        <f t="shared" si="194"/>
        <v>----</v>
      </c>
      <c r="AM614" s="4">
        <f t="shared" si="195"/>
        <v>362.25589055532561</v>
      </c>
      <c r="AN614" s="4">
        <f t="shared" si="179"/>
        <v>362</v>
      </c>
      <c r="AO614" s="4">
        <f t="shared" si="196"/>
        <v>0.25589055532560678</v>
      </c>
    </row>
    <row r="615" spans="1:41" x14ac:dyDescent="0.25">
      <c r="A615">
        <v>18</v>
      </c>
      <c r="B615">
        <v>25</v>
      </c>
      <c r="C615">
        <v>3</v>
      </c>
      <c r="D615">
        <v>6</v>
      </c>
      <c r="E615">
        <v>0</v>
      </c>
      <c r="F615">
        <v>0</v>
      </c>
      <c r="H615">
        <v>378.16705819999999</v>
      </c>
      <c r="J615">
        <v>1995841</v>
      </c>
      <c r="K615">
        <v>2001228</v>
      </c>
      <c r="L615">
        <v>2186087</v>
      </c>
      <c r="O615">
        <v>3054928</v>
      </c>
      <c r="P615">
        <v>3026653</v>
      </c>
      <c r="Q615">
        <v>2420580</v>
      </c>
      <c r="S615">
        <f t="shared" si="180"/>
        <v>1.3888888888888888</v>
      </c>
      <c r="T615">
        <f t="shared" si="181"/>
        <v>0.33333333333333331</v>
      </c>
      <c r="V615" s="4">
        <f t="shared" si="182"/>
        <v>378.16705817989998</v>
      </c>
      <c r="W615">
        <f t="shared" si="183"/>
        <v>8</v>
      </c>
      <c r="X615">
        <f t="shared" si="184"/>
        <v>0.44444444444444442</v>
      </c>
      <c r="Y615">
        <f t="shared" si="185"/>
        <v>0.32</v>
      </c>
      <c r="Z615">
        <f t="shared" si="186"/>
        <v>1.3333333333333333</v>
      </c>
      <c r="AA615" t="str">
        <f t="shared" si="187"/>
        <v>CRAM</v>
      </c>
      <c r="AD615">
        <f t="shared" si="188"/>
        <v>0.29166666666666669</v>
      </c>
      <c r="AF615" t="str">
        <f t="shared" si="189"/>
        <v>----</v>
      </c>
      <c r="AG615" t="str">
        <f t="shared" si="190"/>
        <v>----</v>
      </c>
      <c r="AH615" t="str">
        <f t="shared" si="191"/>
        <v>HUnSatLig</v>
      </c>
      <c r="AI615" t="str">
        <f t="shared" si="192"/>
        <v>----</v>
      </c>
      <c r="AJ615" t="str">
        <f t="shared" si="193"/>
        <v>----</v>
      </c>
      <c r="AK615" t="str">
        <f t="shared" si="194"/>
        <v>----</v>
      </c>
      <c r="AM615" s="4">
        <f t="shared" si="195"/>
        <v>378.25450374381086</v>
      </c>
      <c r="AN615" s="4">
        <f t="shared" si="179"/>
        <v>378</v>
      </c>
      <c r="AO615" s="4">
        <f t="shared" si="196"/>
        <v>0.25450374381085794</v>
      </c>
    </row>
    <row r="616" spans="1:41" x14ac:dyDescent="0.25">
      <c r="A616">
        <v>18</v>
      </c>
      <c r="B616">
        <v>25</v>
      </c>
      <c r="C616">
        <v>3</v>
      </c>
      <c r="D616">
        <v>7</v>
      </c>
      <c r="E616">
        <v>0</v>
      </c>
      <c r="F616">
        <v>0</v>
      </c>
      <c r="H616">
        <v>394.1619728</v>
      </c>
      <c r="J616">
        <v>2129720</v>
      </c>
      <c r="K616">
        <v>2394146</v>
      </c>
      <c r="L616">
        <v>2397153</v>
      </c>
      <c r="O616">
        <v>2423235</v>
      </c>
      <c r="P616">
        <v>2104727</v>
      </c>
      <c r="Q616">
        <v>1819267</v>
      </c>
      <c r="S616">
        <f t="shared" si="180"/>
        <v>1.3888888888888888</v>
      </c>
      <c r="T616">
        <f t="shared" si="181"/>
        <v>0.3888888888888889</v>
      </c>
      <c r="V616" s="4">
        <f t="shared" si="182"/>
        <v>394.1619727799</v>
      </c>
      <c r="W616">
        <f t="shared" si="183"/>
        <v>8</v>
      </c>
      <c r="X616">
        <f t="shared" si="184"/>
        <v>0.44444444444444442</v>
      </c>
      <c r="Y616">
        <f t="shared" si="185"/>
        <v>0.32</v>
      </c>
      <c r="Z616">
        <f t="shared" si="186"/>
        <v>1.1428571428571428</v>
      </c>
      <c r="AA616" t="str">
        <f t="shared" si="187"/>
        <v>CRAM</v>
      </c>
      <c r="AD616">
        <f t="shared" si="188"/>
        <v>0.2608695652173913</v>
      </c>
      <c r="AF616" t="str">
        <f t="shared" si="189"/>
        <v>----</v>
      </c>
      <c r="AG616" t="str">
        <f t="shared" si="190"/>
        <v>----</v>
      </c>
      <c r="AH616" t="str">
        <f t="shared" si="191"/>
        <v>HUnSatLig</v>
      </c>
      <c r="AI616" t="str">
        <f t="shared" si="192"/>
        <v>----</v>
      </c>
      <c r="AJ616" t="str">
        <f t="shared" si="193"/>
        <v>----</v>
      </c>
      <c r="AK616" t="str">
        <f t="shared" si="194"/>
        <v>----</v>
      </c>
      <c r="AM616" s="4">
        <f t="shared" si="195"/>
        <v>394.25311693229622</v>
      </c>
      <c r="AN616" s="4">
        <f t="shared" si="179"/>
        <v>394</v>
      </c>
      <c r="AO616" s="4">
        <f t="shared" si="196"/>
        <v>0.25311693229622279</v>
      </c>
    </row>
    <row r="617" spans="1:41" x14ac:dyDescent="0.25">
      <c r="A617">
        <v>18</v>
      </c>
      <c r="B617">
        <v>26</v>
      </c>
      <c r="C617">
        <v>0</v>
      </c>
      <c r="D617">
        <v>5</v>
      </c>
      <c r="E617">
        <v>0</v>
      </c>
      <c r="F617">
        <v>0</v>
      </c>
      <c r="H617">
        <v>321.17074659999997</v>
      </c>
      <c r="J617">
        <v>2092706</v>
      </c>
      <c r="K617">
        <v>2413646</v>
      </c>
      <c r="L617">
        <v>2813961</v>
      </c>
      <c r="O617">
        <v>4087273</v>
      </c>
      <c r="P617">
        <v>5064440</v>
      </c>
      <c r="Q617">
        <v>4472941</v>
      </c>
      <c r="S617">
        <f t="shared" si="180"/>
        <v>1.4444444444444444</v>
      </c>
      <c r="T617">
        <f t="shared" si="181"/>
        <v>0.27777777777777779</v>
      </c>
      <c r="V617" s="4">
        <f t="shared" si="182"/>
        <v>321.17074657990003</v>
      </c>
      <c r="W617">
        <f t="shared" si="183"/>
        <v>6</v>
      </c>
      <c r="X617">
        <f t="shared" si="184"/>
        <v>0.33333333333333331</v>
      </c>
      <c r="Y617">
        <f t="shared" si="185"/>
        <v>0.23076923076923078</v>
      </c>
      <c r="Z617">
        <f t="shared" si="186"/>
        <v>1.2</v>
      </c>
      <c r="AA617" t="str">
        <f t="shared" si="187"/>
        <v>CRAM</v>
      </c>
      <c r="AD617">
        <f t="shared" si="188"/>
        <v>0.22580645161290322</v>
      </c>
      <c r="AF617" t="str">
        <f t="shared" si="189"/>
        <v>----</v>
      </c>
      <c r="AG617" t="str">
        <f t="shared" si="190"/>
        <v>----</v>
      </c>
      <c r="AH617" t="str">
        <f t="shared" si="191"/>
        <v>HUnSatLig</v>
      </c>
      <c r="AI617" t="str">
        <f t="shared" si="192"/>
        <v>----</v>
      </c>
      <c r="AJ617" t="str">
        <f t="shared" si="193"/>
        <v>----</v>
      </c>
      <c r="AK617" t="str">
        <f t="shared" si="194"/>
        <v>----</v>
      </c>
      <c r="AM617" s="4">
        <f t="shared" si="195"/>
        <v>321.24501258599145</v>
      </c>
      <c r="AN617" s="4">
        <f t="shared" si="179"/>
        <v>321</v>
      </c>
      <c r="AO617" s="4">
        <f t="shared" si="196"/>
        <v>0.24501258599144649</v>
      </c>
    </row>
    <row r="618" spans="1:41" x14ac:dyDescent="0.25">
      <c r="A618">
        <v>18</v>
      </c>
      <c r="B618">
        <v>26</v>
      </c>
      <c r="C618">
        <v>0</v>
      </c>
      <c r="D618">
        <v>6</v>
      </c>
      <c r="E618">
        <v>0</v>
      </c>
      <c r="F618">
        <v>0</v>
      </c>
      <c r="H618">
        <v>337.16566119999999</v>
      </c>
      <c r="J618">
        <v>6746447</v>
      </c>
      <c r="K618">
        <v>7512549</v>
      </c>
      <c r="L618">
        <v>7159695</v>
      </c>
      <c r="O618">
        <v>11530360</v>
      </c>
      <c r="P618">
        <v>14221321</v>
      </c>
      <c r="Q618">
        <v>11417731</v>
      </c>
      <c r="S618">
        <f t="shared" si="180"/>
        <v>1.4444444444444444</v>
      </c>
      <c r="T618">
        <f t="shared" si="181"/>
        <v>0.33333333333333331</v>
      </c>
      <c r="V618" s="4">
        <f t="shared" si="182"/>
        <v>337.16566117989998</v>
      </c>
      <c r="W618">
        <f t="shared" si="183"/>
        <v>6</v>
      </c>
      <c r="X618">
        <f t="shared" si="184"/>
        <v>0.33333333333333331</v>
      </c>
      <c r="Y618">
        <f t="shared" si="185"/>
        <v>0.23076923076923078</v>
      </c>
      <c r="Z618">
        <f t="shared" si="186"/>
        <v>1</v>
      </c>
      <c r="AA618" t="str">
        <f t="shared" si="187"/>
        <v>CRAM</v>
      </c>
      <c r="AD618">
        <f t="shared" si="188"/>
        <v>0.2</v>
      </c>
      <c r="AF618" t="str">
        <f t="shared" si="189"/>
        <v>----</v>
      </c>
      <c r="AG618" t="str">
        <f t="shared" si="190"/>
        <v>----</v>
      </c>
      <c r="AH618" t="str">
        <f t="shared" si="191"/>
        <v>HUnSatLig</v>
      </c>
      <c r="AI618" t="str">
        <f t="shared" si="192"/>
        <v>----</v>
      </c>
      <c r="AJ618" t="str">
        <f t="shared" si="193"/>
        <v>----</v>
      </c>
      <c r="AK618" t="str">
        <f t="shared" si="194"/>
        <v>----</v>
      </c>
      <c r="AM618" s="4">
        <f t="shared" si="195"/>
        <v>337.2436257744767</v>
      </c>
      <c r="AN618" s="4">
        <f t="shared" si="179"/>
        <v>337</v>
      </c>
      <c r="AO618" s="4">
        <f t="shared" si="196"/>
        <v>0.24362577447669764</v>
      </c>
    </row>
    <row r="619" spans="1:41" x14ac:dyDescent="0.25">
      <c r="A619">
        <v>18</v>
      </c>
      <c r="B619">
        <v>26</v>
      </c>
      <c r="C619">
        <v>0</v>
      </c>
      <c r="D619">
        <v>7</v>
      </c>
      <c r="E619">
        <v>0</v>
      </c>
      <c r="F619">
        <v>0</v>
      </c>
      <c r="H619">
        <v>353.1605758</v>
      </c>
      <c r="J619">
        <v>11448328</v>
      </c>
      <c r="K619">
        <v>12855674</v>
      </c>
      <c r="L619">
        <v>13061237</v>
      </c>
      <c r="O619">
        <v>18948631</v>
      </c>
      <c r="P619">
        <v>19877993</v>
      </c>
      <c r="Q619">
        <v>17338755</v>
      </c>
      <c r="S619">
        <f t="shared" si="180"/>
        <v>1.4444444444444444</v>
      </c>
      <c r="T619">
        <f t="shared" si="181"/>
        <v>0.3888888888888889</v>
      </c>
      <c r="V619" s="4">
        <f t="shared" si="182"/>
        <v>353.1605757799</v>
      </c>
      <c r="W619">
        <f t="shared" si="183"/>
        <v>6</v>
      </c>
      <c r="X619">
        <f t="shared" si="184"/>
        <v>0.33333333333333331</v>
      </c>
      <c r="Y619">
        <f t="shared" si="185"/>
        <v>0.23076923076923078</v>
      </c>
      <c r="Z619">
        <f t="shared" si="186"/>
        <v>0.8571428571428571</v>
      </c>
      <c r="AA619" t="str">
        <f t="shared" si="187"/>
        <v>CRAM</v>
      </c>
      <c r="AD619">
        <f t="shared" si="188"/>
        <v>0.17241379310344829</v>
      </c>
      <c r="AF619" t="str">
        <f t="shared" si="189"/>
        <v>----</v>
      </c>
      <c r="AG619" t="str">
        <f t="shared" si="190"/>
        <v>----</v>
      </c>
      <c r="AH619" t="str">
        <f t="shared" si="191"/>
        <v>HUnSatLig</v>
      </c>
      <c r="AI619" t="str">
        <f t="shared" si="192"/>
        <v>----</v>
      </c>
      <c r="AJ619" t="str">
        <f t="shared" si="193"/>
        <v>----</v>
      </c>
      <c r="AK619" t="str">
        <f t="shared" si="194"/>
        <v>----</v>
      </c>
      <c r="AM619" s="4">
        <f t="shared" si="195"/>
        <v>353.24223896296201</v>
      </c>
      <c r="AN619" s="4">
        <f t="shared" si="179"/>
        <v>353</v>
      </c>
      <c r="AO619" s="4">
        <f t="shared" si="196"/>
        <v>0.24223896296200564</v>
      </c>
    </row>
    <row r="620" spans="1:41" x14ac:dyDescent="0.25">
      <c r="A620">
        <v>18</v>
      </c>
      <c r="B620">
        <v>26</v>
      </c>
      <c r="C620">
        <v>0</v>
      </c>
      <c r="D620">
        <v>8</v>
      </c>
      <c r="E620">
        <v>0</v>
      </c>
      <c r="F620">
        <v>0</v>
      </c>
      <c r="H620">
        <v>369.15549040000002</v>
      </c>
      <c r="J620">
        <v>15404868</v>
      </c>
      <c r="K620">
        <v>15749857</v>
      </c>
      <c r="L620">
        <v>14380877</v>
      </c>
      <c r="O620">
        <v>19379505</v>
      </c>
      <c r="P620">
        <v>20239065</v>
      </c>
      <c r="Q620">
        <v>19313621</v>
      </c>
      <c r="S620">
        <f t="shared" si="180"/>
        <v>1.4444444444444444</v>
      </c>
      <c r="T620">
        <f t="shared" si="181"/>
        <v>0.44444444444444442</v>
      </c>
      <c r="V620" s="4">
        <f t="shared" si="182"/>
        <v>369.15549037990002</v>
      </c>
      <c r="W620">
        <f t="shared" si="183"/>
        <v>6</v>
      </c>
      <c r="X620">
        <f t="shared" si="184"/>
        <v>0.33333333333333331</v>
      </c>
      <c r="Y620">
        <f t="shared" si="185"/>
        <v>0.23076923076923078</v>
      </c>
      <c r="Z620">
        <f t="shared" si="186"/>
        <v>0.75</v>
      </c>
      <c r="AA620" t="str">
        <f t="shared" si="187"/>
        <v>O</v>
      </c>
      <c r="AD620">
        <f t="shared" si="188"/>
        <v>0.14285714285714285</v>
      </c>
      <c r="AF620" t="str">
        <f t="shared" si="189"/>
        <v>----</v>
      </c>
      <c r="AG620" t="str">
        <f t="shared" si="190"/>
        <v>----</v>
      </c>
      <c r="AH620" t="str">
        <f t="shared" si="191"/>
        <v>HUnSatLig</v>
      </c>
      <c r="AI620" t="str">
        <f t="shared" si="192"/>
        <v>----</v>
      </c>
      <c r="AJ620" t="str">
        <f t="shared" si="193"/>
        <v>----</v>
      </c>
      <c r="AK620" t="str">
        <f t="shared" si="194"/>
        <v>----</v>
      </c>
      <c r="AM620" s="4">
        <f t="shared" si="195"/>
        <v>369.24085215144731</v>
      </c>
      <c r="AN620" s="4">
        <f t="shared" si="179"/>
        <v>369</v>
      </c>
      <c r="AO620" s="4">
        <f t="shared" si="196"/>
        <v>0.24085215144731364</v>
      </c>
    </row>
    <row r="621" spans="1:41" x14ac:dyDescent="0.25">
      <c r="A621">
        <v>18</v>
      </c>
      <c r="B621">
        <v>26</v>
      </c>
      <c r="C621">
        <v>0</v>
      </c>
      <c r="D621">
        <v>9</v>
      </c>
      <c r="E621">
        <v>0</v>
      </c>
      <c r="F621">
        <v>0</v>
      </c>
      <c r="H621">
        <v>385.15040499999998</v>
      </c>
      <c r="J621">
        <v>11228523</v>
      </c>
      <c r="K621">
        <v>10441453</v>
      </c>
      <c r="L621">
        <v>11309164</v>
      </c>
      <c r="O621">
        <v>12895826</v>
      </c>
      <c r="P621">
        <v>11637739</v>
      </c>
      <c r="Q621">
        <v>11496416</v>
      </c>
      <c r="S621">
        <f t="shared" si="180"/>
        <v>1.4444444444444444</v>
      </c>
      <c r="T621">
        <f t="shared" si="181"/>
        <v>0.5</v>
      </c>
      <c r="V621" s="4">
        <f t="shared" si="182"/>
        <v>385.15040497989997</v>
      </c>
      <c r="W621">
        <f t="shared" si="183"/>
        <v>6</v>
      </c>
      <c r="X621">
        <f t="shared" si="184"/>
        <v>0.33333333333333331</v>
      </c>
      <c r="Y621">
        <f t="shared" si="185"/>
        <v>0.23076923076923078</v>
      </c>
      <c r="Z621">
        <f t="shared" si="186"/>
        <v>0.66666666666666663</v>
      </c>
      <c r="AA621" t="str">
        <f t="shared" si="187"/>
        <v>O</v>
      </c>
      <c r="AD621">
        <f t="shared" si="188"/>
        <v>0.1111111111111111</v>
      </c>
      <c r="AF621" t="str">
        <f t="shared" si="189"/>
        <v>----</v>
      </c>
      <c r="AG621" t="str">
        <f t="shared" si="190"/>
        <v>----</v>
      </c>
      <c r="AH621" t="str">
        <f t="shared" si="191"/>
        <v>HUnSatLig</v>
      </c>
      <c r="AI621" t="str">
        <f t="shared" si="192"/>
        <v>----</v>
      </c>
      <c r="AJ621" t="str">
        <f t="shared" si="193"/>
        <v>----</v>
      </c>
      <c r="AK621" t="str">
        <f t="shared" si="194"/>
        <v>----</v>
      </c>
      <c r="AM621" s="4">
        <f t="shared" si="195"/>
        <v>385.23946533993262</v>
      </c>
      <c r="AN621" s="4">
        <f t="shared" si="179"/>
        <v>385</v>
      </c>
      <c r="AO621" s="4">
        <f t="shared" si="196"/>
        <v>0.23946533993262165</v>
      </c>
    </row>
    <row r="622" spans="1:41" x14ac:dyDescent="0.25">
      <c r="A622">
        <v>18</v>
      </c>
      <c r="B622">
        <v>26</v>
      </c>
      <c r="C622">
        <v>0</v>
      </c>
      <c r="D622">
        <v>10</v>
      </c>
      <c r="E622">
        <v>0</v>
      </c>
      <c r="F622">
        <v>0</v>
      </c>
      <c r="H622">
        <v>401.14531959999999</v>
      </c>
      <c r="J622">
        <v>11234467</v>
      </c>
      <c r="K622">
        <v>11314773</v>
      </c>
      <c r="L622">
        <v>11602949</v>
      </c>
      <c r="O622">
        <v>10111466</v>
      </c>
      <c r="P622">
        <v>9476108</v>
      </c>
      <c r="Q622">
        <v>9014765</v>
      </c>
      <c r="S622">
        <f t="shared" si="180"/>
        <v>1.4444444444444444</v>
      </c>
      <c r="T622">
        <f t="shared" si="181"/>
        <v>0.55555555555555558</v>
      </c>
      <c r="V622" s="4">
        <f t="shared" si="182"/>
        <v>401.14531957989999</v>
      </c>
      <c r="W622">
        <f t="shared" si="183"/>
        <v>6</v>
      </c>
      <c r="X622">
        <f t="shared" si="184"/>
        <v>0.33333333333333331</v>
      </c>
      <c r="Y622">
        <f t="shared" si="185"/>
        <v>0.23076923076923078</v>
      </c>
      <c r="Z622">
        <f t="shared" si="186"/>
        <v>0.6</v>
      </c>
      <c r="AA622" t="str">
        <f t="shared" si="187"/>
        <v>O</v>
      </c>
      <c r="AD622">
        <f t="shared" si="188"/>
        <v>7.6923076923076927E-2</v>
      </c>
      <c r="AF622" t="str">
        <f t="shared" si="189"/>
        <v>----</v>
      </c>
      <c r="AG622" t="str">
        <f t="shared" si="190"/>
        <v>----</v>
      </c>
      <c r="AH622" t="str">
        <f t="shared" si="191"/>
        <v>HUnSatLig</v>
      </c>
      <c r="AI622" t="str">
        <f t="shared" si="192"/>
        <v>----</v>
      </c>
      <c r="AJ622" t="str">
        <f t="shared" si="193"/>
        <v>----</v>
      </c>
      <c r="AK622" t="str">
        <f t="shared" si="194"/>
        <v>----</v>
      </c>
      <c r="AM622" s="4">
        <f t="shared" si="195"/>
        <v>401.23807852841793</v>
      </c>
      <c r="AN622" s="4">
        <f t="shared" si="179"/>
        <v>401</v>
      </c>
      <c r="AO622" s="4">
        <f t="shared" si="196"/>
        <v>0.23807852841792965</v>
      </c>
    </row>
    <row r="623" spans="1:41" x14ac:dyDescent="0.25">
      <c r="A623">
        <v>18</v>
      </c>
      <c r="B623">
        <v>26</v>
      </c>
      <c r="C623">
        <v>0</v>
      </c>
      <c r="D623">
        <v>11</v>
      </c>
      <c r="E623">
        <v>0</v>
      </c>
      <c r="F623">
        <v>0</v>
      </c>
      <c r="H623">
        <v>417.14023420000001</v>
      </c>
      <c r="J623">
        <v>3988565</v>
      </c>
      <c r="K623">
        <v>4126341</v>
      </c>
      <c r="L623">
        <v>3960608</v>
      </c>
      <c r="O623">
        <v>2336573</v>
      </c>
      <c r="P623">
        <v>2112628</v>
      </c>
      <c r="Q623">
        <v>2282797</v>
      </c>
      <c r="S623">
        <f t="shared" si="180"/>
        <v>1.4444444444444444</v>
      </c>
      <c r="T623">
        <f t="shared" si="181"/>
        <v>0.61111111111111116</v>
      </c>
      <c r="V623" s="4">
        <f t="shared" si="182"/>
        <v>417.14023417990001</v>
      </c>
      <c r="W623">
        <f t="shared" si="183"/>
        <v>6</v>
      </c>
      <c r="X623">
        <f t="shared" si="184"/>
        <v>0.33333333333333331</v>
      </c>
      <c r="Y623">
        <f t="shared" si="185"/>
        <v>0.23076923076923078</v>
      </c>
      <c r="Z623">
        <f t="shared" si="186"/>
        <v>0.54545454545454541</v>
      </c>
      <c r="AA623" t="str">
        <f t="shared" si="187"/>
        <v>O</v>
      </c>
      <c r="AD623">
        <f t="shared" si="188"/>
        <v>0.04</v>
      </c>
      <c r="AF623" t="str">
        <f t="shared" si="189"/>
        <v>----</v>
      </c>
      <c r="AG623" t="str">
        <f t="shared" si="190"/>
        <v>----</v>
      </c>
      <c r="AH623" t="str">
        <f t="shared" si="191"/>
        <v>HUnSatLig</v>
      </c>
      <c r="AI623" t="str">
        <f t="shared" si="192"/>
        <v>----</v>
      </c>
      <c r="AJ623" t="str">
        <f t="shared" si="193"/>
        <v>----</v>
      </c>
      <c r="AK623" t="str">
        <f t="shared" si="194"/>
        <v>----</v>
      </c>
      <c r="AM623" s="4">
        <f t="shared" si="195"/>
        <v>417.23669171690324</v>
      </c>
      <c r="AN623" s="4">
        <f t="shared" si="179"/>
        <v>417</v>
      </c>
      <c r="AO623" s="4">
        <f t="shared" si="196"/>
        <v>0.23669171690323765</v>
      </c>
    </row>
    <row r="624" spans="1:41" x14ac:dyDescent="0.25">
      <c r="A624">
        <v>18</v>
      </c>
      <c r="B624">
        <v>26</v>
      </c>
      <c r="C624">
        <v>0</v>
      </c>
      <c r="D624">
        <v>12</v>
      </c>
      <c r="E624">
        <v>0</v>
      </c>
      <c r="F624">
        <v>0</v>
      </c>
      <c r="H624">
        <v>433.13514880000002</v>
      </c>
      <c r="J624">
        <v>2244945</v>
      </c>
      <c r="K624">
        <v>1955624</v>
      </c>
      <c r="L624">
        <v>1977782</v>
      </c>
      <c r="O624" t="s">
        <v>14</v>
      </c>
      <c r="P624" t="s">
        <v>14</v>
      </c>
      <c r="Q624" t="s">
        <v>14</v>
      </c>
      <c r="S624">
        <f t="shared" si="180"/>
        <v>1.4444444444444444</v>
      </c>
      <c r="T624">
        <f t="shared" si="181"/>
        <v>0.66666666666666663</v>
      </c>
      <c r="V624" s="4">
        <f t="shared" si="182"/>
        <v>433.13514877990002</v>
      </c>
      <c r="W624">
        <f t="shared" si="183"/>
        <v>6</v>
      </c>
      <c r="X624">
        <f t="shared" si="184"/>
        <v>0.33333333333333331</v>
      </c>
      <c r="Y624">
        <f t="shared" si="185"/>
        <v>0.23076923076923078</v>
      </c>
      <c r="Z624">
        <f t="shared" si="186"/>
        <v>0.5</v>
      </c>
      <c r="AA624" t="str">
        <f t="shared" si="187"/>
        <v>O</v>
      </c>
      <c r="AD624">
        <f t="shared" si="188"/>
        <v>0</v>
      </c>
      <c r="AF624" t="str">
        <f t="shared" si="189"/>
        <v>----</v>
      </c>
      <c r="AG624" t="str">
        <f t="shared" si="190"/>
        <v>----</v>
      </c>
      <c r="AH624" t="str">
        <f t="shared" si="191"/>
        <v>HUnSatLig</v>
      </c>
      <c r="AI624" t="str">
        <f t="shared" si="192"/>
        <v>----</v>
      </c>
      <c r="AJ624" t="str">
        <f t="shared" si="193"/>
        <v>----</v>
      </c>
      <c r="AK624" t="str">
        <f t="shared" si="194"/>
        <v>----</v>
      </c>
      <c r="AM624" s="4">
        <f t="shared" si="195"/>
        <v>433.23530490538855</v>
      </c>
      <c r="AN624" s="4">
        <f t="shared" si="179"/>
        <v>433</v>
      </c>
      <c r="AO624" s="4">
        <f t="shared" si="196"/>
        <v>0.23530490538854565</v>
      </c>
    </row>
    <row r="625" spans="1:41" x14ac:dyDescent="0.25">
      <c r="A625">
        <v>18</v>
      </c>
      <c r="B625">
        <v>26</v>
      </c>
      <c r="C625">
        <v>0</v>
      </c>
      <c r="D625">
        <v>13</v>
      </c>
      <c r="E625">
        <v>0</v>
      </c>
      <c r="F625">
        <v>0</v>
      </c>
      <c r="H625">
        <v>449.13006339999998</v>
      </c>
      <c r="J625">
        <v>2049308</v>
      </c>
      <c r="K625">
        <v>2678135</v>
      </c>
      <c r="L625">
        <v>2767244</v>
      </c>
      <c r="O625">
        <v>2088352</v>
      </c>
      <c r="P625">
        <v>2813803</v>
      </c>
      <c r="Q625">
        <v>2244013</v>
      </c>
      <c r="S625">
        <f t="shared" si="180"/>
        <v>1.4444444444444444</v>
      </c>
      <c r="T625">
        <f t="shared" si="181"/>
        <v>0.72222222222222221</v>
      </c>
      <c r="V625" s="4">
        <f t="shared" si="182"/>
        <v>449.13006337990004</v>
      </c>
      <c r="W625">
        <f t="shared" si="183"/>
        <v>6</v>
      </c>
      <c r="X625">
        <f t="shared" si="184"/>
        <v>0.33333333333333331</v>
      </c>
      <c r="Y625">
        <f t="shared" si="185"/>
        <v>0.23076923076923078</v>
      </c>
      <c r="Z625">
        <f t="shared" si="186"/>
        <v>0.46153846153846156</v>
      </c>
      <c r="AA625" t="str">
        <f t="shared" si="187"/>
        <v>O</v>
      </c>
      <c r="AD625">
        <f t="shared" si="188"/>
        <v>-4.3478260869565216E-2</v>
      </c>
      <c r="AF625" t="str">
        <f t="shared" si="189"/>
        <v>----</v>
      </c>
      <c r="AG625" t="str">
        <f t="shared" si="190"/>
        <v>----</v>
      </c>
      <c r="AH625" t="str">
        <f t="shared" si="191"/>
        <v>HUnSatLig</v>
      </c>
      <c r="AI625" t="str">
        <f t="shared" si="192"/>
        <v>----</v>
      </c>
      <c r="AJ625" t="str">
        <f t="shared" si="193"/>
        <v>----</v>
      </c>
      <c r="AK625" t="str">
        <f t="shared" si="194"/>
        <v>----</v>
      </c>
      <c r="AM625" s="4">
        <f t="shared" si="195"/>
        <v>449.23391809387385</v>
      </c>
      <c r="AN625" s="4">
        <f t="shared" si="179"/>
        <v>449</v>
      </c>
      <c r="AO625" s="4">
        <f t="shared" si="196"/>
        <v>0.23391809387385365</v>
      </c>
    </row>
    <row r="626" spans="1:41" x14ac:dyDescent="0.25">
      <c r="A626">
        <v>18</v>
      </c>
      <c r="B626">
        <v>26</v>
      </c>
      <c r="C626">
        <v>0</v>
      </c>
      <c r="D626">
        <v>14</v>
      </c>
      <c r="E626">
        <v>0</v>
      </c>
      <c r="F626">
        <v>0</v>
      </c>
      <c r="H626">
        <v>465.124978</v>
      </c>
      <c r="J626">
        <v>2660657</v>
      </c>
      <c r="K626">
        <v>3328677</v>
      </c>
      <c r="L626">
        <v>2908770</v>
      </c>
      <c r="O626">
        <v>3078308</v>
      </c>
      <c r="P626">
        <v>2997038</v>
      </c>
      <c r="Q626">
        <v>2733069</v>
      </c>
      <c r="S626">
        <f t="shared" si="180"/>
        <v>1.4444444444444444</v>
      </c>
      <c r="T626">
        <f t="shared" si="181"/>
        <v>0.77777777777777779</v>
      </c>
      <c r="V626" s="4">
        <f t="shared" si="182"/>
        <v>465.1249779799</v>
      </c>
      <c r="W626">
        <f t="shared" si="183"/>
        <v>6</v>
      </c>
      <c r="X626">
        <f t="shared" si="184"/>
        <v>0.33333333333333331</v>
      </c>
      <c r="Y626">
        <f t="shared" si="185"/>
        <v>0.23076923076923078</v>
      </c>
      <c r="Z626">
        <f t="shared" si="186"/>
        <v>0.42857142857142855</v>
      </c>
      <c r="AA626" t="str">
        <f t="shared" si="187"/>
        <v>O</v>
      </c>
      <c r="AD626">
        <f t="shared" si="188"/>
        <v>-9.0909090909090912E-2</v>
      </c>
      <c r="AF626" t="str">
        <f t="shared" si="189"/>
        <v>----</v>
      </c>
      <c r="AG626" t="str">
        <f t="shared" si="190"/>
        <v>----</v>
      </c>
      <c r="AH626" t="str">
        <f t="shared" si="191"/>
        <v>HUnSatLig</v>
      </c>
      <c r="AI626" t="str">
        <f t="shared" si="192"/>
        <v>----</v>
      </c>
      <c r="AJ626" t="str">
        <f t="shared" si="193"/>
        <v>----</v>
      </c>
      <c r="AK626" t="str">
        <f t="shared" si="194"/>
        <v>----</v>
      </c>
      <c r="AM626" s="4">
        <f t="shared" si="195"/>
        <v>465.2325312823591</v>
      </c>
      <c r="AN626" s="4">
        <f t="shared" si="179"/>
        <v>465</v>
      </c>
      <c r="AO626" s="4">
        <f t="shared" si="196"/>
        <v>0.23253128235910481</v>
      </c>
    </row>
    <row r="627" spans="1:41" x14ac:dyDescent="0.25">
      <c r="A627">
        <v>18</v>
      </c>
      <c r="B627">
        <v>26</v>
      </c>
      <c r="C627">
        <v>0</v>
      </c>
      <c r="D627">
        <v>15</v>
      </c>
      <c r="E627">
        <v>0</v>
      </c>
      <c r="F627">
        <v>0</v>
      </c>
      <c r="H627">
        <v>481.11989260000001</v>
      </c>
      <c r="J627">
        <v>1848393</v>
      </c>
      <c r="K627">
        <v>2385489</v>
      </c>
      <c r="L627">
        <v>1803838</v>
      </c>
      <c r="O627" t="s">
        <v>14</v>
      </c>
      <c r="P627" t="s">
        <v>14</v>
      </c>
      <c r="Q627" t="s">
        <v>14</v>
      </c>
      <c r="S627">
        <f t="shared" si="180"/>
        <v>1.4444444444444444</v>
      </c>
      <c r="T627">
        <f t="shared" si="181"/>
        <v>0.83333333333333337</v>
      </c>
      <c r="V627" s="4">
        <f t="shared" si="182"/>
        <v>481.11989257990001</v>
      </c>
      <c r="W627">
        <f t="shared" si="183"/>
        <v>6</v>
      </c>
      <c r="X627">
        <f t="shared" si="184"/>
        <v>0.33333333333333331</v>
      </c>
      <c r="Y627">
        <f t="shared" si="185"/>
        <v>0.23076923076923078</v>
      </c>
      <c r="Z627">
        <f t="shared" si="186"/>
        <v>0.4</v>
      </c>
      <c r="AA627" t="str">
        <f t="shared" si="187"/>
        <v>O</v>
      </c>
      <c r="AD627">
        <f t="shared" si="188"/>
        <v>-0.14285714285714285</v>
      </c>
      <c r="AF627" t="str">
        <f t="shared" si="189"/>
        <v>----</v>
      </c>
      <c r="AG627" t="str">
        <f t="shared" si="190"/>
        <v>----</v>
      </c>
      <c r="AH627" t="str">
        <f t="shared" si="191"/>
        <v>HUnSatLig</v>
      </c>
      <c r="AI627" t="str">
        <f t="shared" si="192"/>
        <v>----</v>
      </c>
      <c r="AJ627" t="str">
        <f t="shared" si="193"/>
        <v>----</v>
      </c>
      <c r="AK627" t="str">
        <f t="shared" si="194"/>
        <v>----</v>
      </c>
      <c r="AM627" s="4">
        <f t="shared" si="195"/>
        <v>481.23114447084441</v>
      </c>
      <c r="AN627" s="4">
        <f t="shared" si="179"/>
        <v>481</v>
      </c>
      <c r="AO627" s="4">
        <f t="shared" si="196"/>
        <v>0.23114447084441281</v>
      </c>
    </row>
    <row r="628" spans="1:41" x14ac:dyDescent="0.25">
      <c r="A628">
        <v>18</v>
      </c>
      <c r="B628">
        <v>26</v>
      </c>
      <c r="C628">
        <v>0</v>
      </c>
      <c r="D628">
        <v>16</v>
      </c>
      <c r="E628">
        <v>0</v>
      </c>
      <c r="F628">
        <v>0</v>
      </c>
      <c r="H628">
        <v>497.11480719999997</v>
      </c>
      <c r="J628">
        <v>2247338</v>
      </c>
      <c r="K628">
        <v>2748301</v>
      </c>
      <c r="L628">
        <v>2580576</v>
      </c>
      <c r="O628">
        <v>3590649</v>
      </c>
      <c r="P628">
        <v>3320934</v>
      </c>
      <c r="Q628">
        <v>2757886</v>
      </c>
      <c r="S628">
        <f t="shared" si="180"/>
        <v>1.4444444444444444</v>
      </c>
      <c r="T628">
        <f t="shared" si="181"/>
        <v>0.88888888888888884</v>
      </c>
      <c r="V628" s="4">
        <f t="shared" si="182"/>
        <v>497.11480717989997</v>
      </c>
      <c r="W628">
        <f t="shared" si="183"/>
        <v>6</v>
      </c>
      <c r="X628">
        <f t="shared" si="184"/>
        <v>0.33333333333333331</v>
      </c>
      <c r="Y628">
        <f t="shared" si="185"/>
        <v>0.23076923076923078</v>
      </c>
      <c r="Z628">
        <f t="shared" si="186"/>
        <v>0.375</v>
      </c>
      <c r="AA628" t="str">
        <f t="shared" si="187"/>
        <v>O</v>
      </c>
      <c r="AD628">
        <f t="shared" si="188"/>
        <v>-0.2</v>
      </c>
      <c r="AF628" t="str">
        <f t="shared" si="189"/>
        <v>----</v>
      </c>
      <c r="AG628" t="str">
        <f t="shared" si="190"/>
        <v>----</v>
      </c>
      <c r="AH628" t="str">
        <f t="shared" si="191"/>
        <v>HUnSatLig</v>
      </c>
      <c r="AI628" t="str">
        <f t="shared" si="192"/>
        <v>----</v>
      </c>
      <c r="AJ628" t="str">
        <f t="shared" si="193"/>
        <v>----</v>
      </c>
      <c r="AK628" t="str">
        <f t="shared" si="194"/>
        <v>----</v>
      </c>
      <c r="AM628" s="4">
        <f t="shared" si="195"/>
        <v>497.22975765932966</v>
      </c>
      <c r="AN628" s="4">
        <f t="shared" si="179"/>
        <v>497</v>
      </c>
      <c r="AO628" s="4">
        <f t="shared" si="196"/>
        <v>0.22975765932966397</v>
      </c>
    </row>
    <row r="629" spans="1:41" x14ac:dyDescent="0.25">
      <c r="A629">
        <v>18</v>
      </c>
      <c r="B629">
        <v>26</v>
      </c>
      <c r="C629">
        <v>0</v>
      </c>
      <c r="D629">
        <v>19</v>
      </c>
      <c r="E629">
        <v>0</v>
      </c>
      <c r="F629">
        <v>0</v>
      </c>
      <c r="H629">
        <v>545.09955100000002</v>
      </c>
      <c r="J629">
        <v>1999328</v>
      </c>
      <c r="K629">
        <v>2359806</v>
      </c>
      <c r="L629">
        <v>1858204</v>
      </c>
      <c r="O629">
        <v>4985004</v>
      </c>
      <c r="P629">
        <v>3963388</v>
      </c>
      <c r="Q629">
        <v>3005317</v>
      </c>
      <c r="S629">
        <f t="shared" si="180"/>
        <v>1.4444444444444444</v>
      </c>
      <c r="T629">
        <f t="shared" si="181"/>
        <v>1.0555555555555556</v>
      </c>
      <c r="V629" s="4">
        <f t="shared" si="182"/>
        <v>545.09955097990007</v>
      </c>
      <c r="W629">
        <f t="shared" si="183"/>
        <v>6</v>
      </c>
      <c r="X629">
        <f t="shared" si="184"/>
        <v>0.33333333333333331</v>
      </c>
      <c r="Y629">
        <f t="shared" si="185"/>
        <v>0.23076923076923078</v>
      </c>
      <c r="Z629">
        <f t="shared" si="186"/>
        <v>0.31578947368421051</v>
      </c>
      <c r="AA629" t="str">
        <f t="shared" si="187"/>
        <v>O</v>
      </c>
      <c r="AD629">
        <f t="shared" si="188"/>
        <v>-0.41176470588235292</v>
      </c>
      <c r="AF629" t="str">
        <f t="shared" si="189"/>
        <v>----</v>
      </c>
      <c r="AG629" t="str">
        <f t="shared" si="190"/>
        <v>----</v>
      </c>
      <c r="AH629" t="str">
        <f t="shared" si="191"/>
        <v>HUnSatLig</v>
      </c>
      <c r="AI629" t="str">
        <f t="shared" si="192"/>
        <v>----</v>
      </c>
      <c r="AJ629" t="str">
        <f t="shared" si="193"/>
        <v>----</v>
      </c>
      <c r="AK629" t="str">
        <f t="shared" si="194"/>
        <v>----</v>
      </c>
      <c r="AM629" s="4">
        <f t="shared" si="195"/>
        <v>545.2255972247857</v>
      </c>
      <c r="AN629" s="4">
        <f t="shared" si="179"/>
        <v>545</v>
      </c>
      <c r="AO629" s="4">
        <f t="shared" si="196"/>
        <v>0.22559722478570166</v>
      </c>
    </row>
    <row r="630" spans="1:41" x14ac:dyDescent="0.25">
      <c r="A630">
        <v>18</v>
      </c>
      <c r="B630">
        <v>26</v>
      </c>
      <c r="C630">
        <v>2</v>
      </c>
      <c r="D630">
        <v>3</v>
      </c>
      <c r="E630">
        <v>2</v>
      </c>
      <c r="F630">
        <v>0</v>
      </c>
      <c r="H630">
        <v>381.13120679999997</v>
      </c>
      <c r="J630">
        <v>11183174</v>
      </c>
      <c r="K630">
        <v>11790132</v>
      </c>
      <c r="L630">
        <v>12201086</v>
      </c>
      <c r="O630" t="s">
        <v>14</v>
      </c>
      <c r="P630" t="s">
        <v>14</v>
      </c>
      <c r="Q630" t="s">
        <v>14</v>
      </c>
      <c r="S630">
        <f t="shared" si="180"/>
        <v>1.4444444444444444</v>
      </c>
      <c r="T630">
        <f t="shared" si="181"/>
        <v>0.16666666666666666</v>
      </c>
      <c r="V630" s="4">
        <f t="shared" si="182"/>
        <v>381.13120677989997</v>
      </c>
      <c r="W630">
        <f t="shared" si="183"/>
        <v>7</v>
      </c>
      <c r="X630">
        <f t="shared" si="184"/>
        <v>0.3888888888888889</v>
      </c>
      <c r="Y630">
        <f t="shared" si="185"/>
        <v>0.26923076923076922</v>
      </c>
      <c r="Z630">
        <f t="shared" si="186"/>
        <v>2.3333333333333335</v>
      </c>
      <c r="AA630" t="str">
        <f t="shared" si="187"/>
        <v>O</v>
      </c>
      <c r="AD630">
        <f t="shared" si="188"/>
        <v>0.2</v>
      </c>
      <c r="AF630" t="str">
        <f t="shared" si="189"/>
        <v>----</v>
      </c>
      <c r="AG630" t="str">
        <f t="shared" si="190"/>
        <v>----</v>
      </c>
      <c r="AH630" t="str">
        <f t="shared" si="191"/>
        <v>HUnSatLig</v>
      </c>
      <c r="AI630" t="str">
        <f t="shared" si="192"/>
        <v>----</v>
      </c>
      <c r="AJ630" t="str">
        <f t="shared" si="193"/>
        <v>----</v>
      </c>
      <c r="AK630" t="str">
        <f t="shared" si="194"/>
        <v>----</v>
      </c>
      <c r="AM630" s="4">
        <f t="shared" si="195"/>
        <v>381.21933775952925</v>
      </c>
      <c r="AN630" s="4">
        <f t="shared" si="179"/>
        <v>381</v>
      </c>
      <c r="AO630" s="4">
        <f t="shared" si="196"/>
        <v>0.21933775952925316</v>
      </c>
    </row>
    <row r="631" spans="1:41" x14ac:dyDescent="0.25">
      <c r="A631">
        <v>18</v>
      </c>
      <c r="B631">
        <v>27</v>
      </c>
      <c r="C631">
        <v>3</v>
      </c>
      <c r="D631">
        <v>5</v>
      </c>
      <c r="E631">
        <v>0</v>
      </c>
      <c r="F631">
        <v>0</v>
      </c>
      <c r="H631">
        <v>364.18779360000002</v>
      </c>
      <c r="J631">
        <v>2804709</v>
      </c>
      <c r="K631">
        <v>3325815</v>
      </c>
      <c r="L631">
        <v>2825589</v>
      </c>
      <c r="O631">
        <v>5404494</v>
      </c>
      <c r="P631">
        <v>6036762</v>
      </c>
      <c r="Q631">
        <v>5533238</v>
      </c>
      <c r="S631">
        <f t="shared" si="180"/>
        <v>1.5</v>
      </c>
      <c r="T631">
        <f t="shared" si="181"/>
        <v>0.27777777777777779</v>
      </c>
      <c r="V631" s="4">
        <f t="shared" si="182"/>
        <v>364.18779357989996</v>
      </c>
      <c r="W631">
        <f t="shared" si="183"/>
        <v>7</v>
      </c>
      <c r="X631">
        <f t="shared" si="184"/>
        <v>0.3888888888888889</v>
      </c>
      <c r="Y631">
        <f t="shared" si="185"/>
        <v>0.25925925925925924</v>
      </c>
      <c r="Z631">
        <f t="shared" si="186"/>
        <v>1.4</v>
      </c>
      <c r="AA631" t="str">
        <f t="shared" si="187"/>
        <v>CRAM</v>
      </c>
      <c r="AD631">
        <f t="shared" si="188"/>
        <v>0.24</v>
      </c>
      <c r="AF631" t="str">
        <f t="shared" si="189"/>
        <v>----</v>
      </c>
      <c r="AG631" t="str">
        <f t="shared" si="190"/>
        <v>----</v>
      </c>
      <c r="AH631" t="str">
        <f t="shared" si="191"/>
        <v>----</v>
      </c>
      <c r="AI631" t="str">
        <f t="shared" si="192"/>
        <v>----</v>
      </c>
      <c r="AJ631" t="str">
        <f t="shared" si="193"/>
        <v>----</v>
      </c>
      <c r="AK631" t="str">
        <f t="shared" si="194"/>
        <v>Alipat+N</v>
      </c>
      <c r="AM631" s="4">
        <f t="shared" si="195"/>
        <v>364.27200664470877</v>
      </c>
      <c r="AN631" s="4">
        <f t="shared" si="179"/>
        <v>364</v>
      </c>
      <c r="AO631" s="4">
        <f t="shared" si="196"/>
        <v>0.27200664470876745</v>
      </c>
    </row>
    <row r="632" spans="1:41" x14ac:dyDescent="0.25">
      <c r="A632">
        <v>18</v>
      </c>
      <c r="B632">
        <v>27</v>
      </c>
      <c r="C632">
        <v>3</v>
      </c>
      <c r="D632">
        <v>6</v>
      </c>
      <c r="E632">
        <v>0</v>
      </c>
      <c r="F632">
        <v>0</v>
      </c>
      <c r="H632">
        <v>380.18270819999998</v>
      </c>
      <c r="J632">
        <v>2942722</v>
      </c>
      <c r="K632">
        <v>2690633</v>
      </c>
      <c r="L632">
        <v>2450821</v>
      </c>
      <c r="O632">
        <v>3725677</v>
      </c>
      <c r="P632">
        <v>3353339</v>
      </c>
      <c r="Q632">
        <v>3678044</v>
      </c>
      <c r="S632">
        <f t="shared" si="180"/>
        <v>1.5</v>
      </c>
      <c r="T632">
        <f t="shared" si="181"/>
        <v>0.33333333333333331</v>
      </c>
      <c r="V632" s="4">
        <f t="shared" si="182"/>
        <v>380.18270817989998</v>
      </c>
      <c r="W632">
        <f t="shared" si="183"/>
        <v>7</v>
      </c>
      <c r="X632">
        <f t="shared" si="184"/>
        <v>0.3888888888888889</v>
      </c>
      <c r="Y632">
        <f t="shared" si="185"/>
        <v>0.25925925925925924</v>
      </c>
      <c r="Z632">
        <f t="shared" si="186"/>
        <v>1.1666666666666667</v>
      </c>
      <c r="AA632" t="str">
        <f t="shared" si="187"/>
        <v>CRAM</v>
      </c>
      <c r="AD632">
        <f t="shared" si="188"/>
        <v>0.20833333333333334</v>
      </c>
      <c r="AF632" t="str">
        <f t="shared" si="189"/>
        <v>----</v>
      </c>
      <c r="AG632" t="str">
        <f t="shared" si="190"/>
        <v>----</v>
      </c>
      <c r="AH632" t="str">
        <f t="shared" si="191"/>
        <v>----</v>
      </c>
      <c r="AI632" t="str">
        <f t="shared" si="192"/>
        <v>----</v>
      </c>
      <c r="AJ632" t="str">
        <f t="shared" si="193"/>
        <v>----</v>
      </c>
      <c r="AK632" t="str">
        <f t="shared" si="194"/>
        <v>Alipat+N</v>
      </c>
      <c r="AM632" s="4">
        <f t="shared" si="195"/>
        <v>380.27061983319408</v>
      </c>
      <c r="AN632" s="4">
        <f t="shared" si="179"/>
        <v>380</v>
      </c>
      <c r="AO632" s="4">
        <f t="shared" si="196"/>
        <v>0.27061983319407545</v>
      </c>
    </row>
    <row r="633" spans="1:41" x14ac:dyDescent="0.25">
      <c r="A633">
        <v>18</v>
      </c>
      <c r="B633">
        <v>27</v>
      </c>
      <c r="C633">
        <v>3</v>
      </c>
      <c r="D633">
        <v>7</v>
      </c>
      <c r="E633">
        <v>0</v>
      </c>
      <c r="F633">
        <v>0</v>
      </c>
      <c r="H633">
        <v>396.17762279999999</v>
      </c>
      <c r="J633" t="s">
        <v>14</v>
      </c>
      <c r="K633" t="s">
        <v>14</v>
      </c>
      <c r="L633" t="s">
        <v>14</v>
      </c>
      <c r="O633">
        <v>3074847</v>
      </c>
      <c r="P633">
        <v>2776326</v>
      </c>
      <c r="Q633">
        <v>2756011</v>
      </c>
      <c r="S633">
        <f t="shared" si="180"/>
        <v>1.5</v>
      </c>
      <c r="T633">
        <f t="shared" si="181"/>
        <v>0.3888888888888889</v>
      </c>
      <c r="V633" s="4">
        <f t="shared" si="182"/>
        <v>396.17762277989999</v>
      </c>
      <c r="W633">
        <f t="shared" si="183"/>
        <v>7</v>
      </c>
      <c r="X633">
        <f t="shared" si="184"/>
        <v>0.3888888888888889</v>
      </c>
      <c r="Y633">
        <f t="shared" si="185"/>
        <v>0.25925925925925924</v>
      </c>
      <c r="Z633">
        <f t="shared" si="186"/>
        <v>1</v>
      </c>
      <c r="AA633" t="str">
        <f t="shared" si="187"/>
        <v>CRAM</v>
      </c>
      <c r="AD633">
        <f t="shared" si="188"/>
        <v>0.17391304347826086</v>
      </c>
      <c r="AF633" t="str">
        <f t="shared" si="189"/>
        <v>----</v>
      </c>
      <c r="AG633" t="str">
        <f t="shared" si="190"/>
        <v>----</v>
      </c>
      <c r="AH633" t="str">
        <f t="shared" si="191"/>
        <v>----</v>
      </c>
      <c r="AI633" t="str">
        <f t="shared" si="192"/>
        <v>----</v>
      </c>
      <c r="AJ633" t="str">
        <f t="shared" si="193"/>
        <v>----</v>
      </c>
      <c r="AK633" t="str">
        <f t="shared" si="194"/>
        <v>Alipat+N</v>
      </c>
      <c r="AM633" s="4">
        <f t="shared" si="195"/>
        <v>396.26923302167938</v>
      </c>
      <c r="AN633" s="4">
        <f t="shared" si="179"/>
        <v>396</v>
      </c>
      <c r="AO633" s="4">
        <f t="shared" si="196"/>
        <v>0.26923302167938346</v>
      </c>
    </row>
    <row r="634" spans="1:41" x14ac:dyDescent="0.25">
      <c r="A634">
        <v>18</v>
      </c>
      <c r="B634">
        <v>27</v>
      </c>
      <c r="C634">
        <v>3</v>
      </c>
      <c r="D634">
        <v>8</v>
      </c>
      <c r="E634">
        <v>0</v>
      </c>
      <c r="F634">
        <v>0</v>
      </c>
      <c r="H634">
        <v>412.17253740000001</v>
      </c>
      <c r="J634">
        <v>3156576</v>
      </c>
      <c r="K634">
        <v>3007479</v>
      </c>
      <c r="L634">
        <v>2338569</v>
      </c>
      <c r="O634">
        <v>2361099</v>
      </c>
      <c r="P634">
        <v>2870752</v>
      </c>
      <c r="Q634">
        <v>2340778</v>
      </c>
      <c r="S634">
        <f t="shared" si="180"/>
        <v>1.5</v>
      </c>
      <c r="T634">
        <f t="shared" si="181"/>
        <v>0.44444444444444442</v>
      </c>
      <c r="V634" s="4">
        <f t="shared" si="182"/>
        <v>412.17253737990001</v>
      </c>
      <c r="W634">
        <f t="shared" si="183"/>
        <v>7</v>
      </c>
      <c r="X634">
        <f t="shared" si="184"/>
        <v>0.3888888888888889</v>
      </c>
      <c r="Y634">
        <f t="shared" si="185"/>
        <v>0.25925925925925924</v>
      </c>
      <c r="Z634">
        <f t="shared" si="186"/>
        <v>0.875</v>
      </c>
      <c r="AA634" t="str">
        <f t="shared" si="187"/>
        <v>CRAM</v>
      </c>
      <c r="AD634">
        <f t="shared" si="188"/>
        <v>0.13636363636363635</v>
      </c>
      <c r="AF634" t="str">
        <f t="shared" si="189"/>
        <v>----</v>
      </c>
      <c r="AG634" t="str">
        <f t="shared" si="190"/>
        <v>----</v>
      </c>
      <c r="AH634" t="str">
        <f t="shared" si="191"/>
        <v>----</v>
      </c>
      <c r="AI634" t="str">
        <f t="shared" si="192"/>
        <v>----</v>
      </c>
      <c r="AJ634" t="str">
        <f t="shared" si="193"/>
        <v>----</v>
      </c>
      <c r="AK634" t="str">
        <f t="shared" si="194"/>
        <v>Alipat+N</v>
      </c>
      <c r="AM634" s="4">
        <f t="shared" si="195"/>
        <v>412.26784621016469</v>
      </c>
      <c r="AN634" s="4">
        <f t="shared" si="179"/>
        <v>412</v>
      </c>
      <c r="AO634" s="4">
        <f t="shared" si="196"/>
        <v>0.26784621016469146</v>
      </c>
    </row>
    <row r="635" spans="1:41" x14ac:dyDescent="0.25">
      <c r="A635">
        <v>18</v>
      </c>
      <c r="B635">
        <v>28</v>
      </c>
      <c r="C635">
        <v>0</v>
      </c>
      <c r="D635">
        <v>5</v>
      </c>
      <c r="E635">
        <v>0</v>
      </c>
      <c r="F635">
        <v>0</v>
      </c>
      <c r="H635">
        <v>323.18639660000002</v>
      </c>
      <c r="J635">
        <v>2237429</v>
      </c>
      <c r="K635">
        <v>2847934</v>
      </c>
      <c r="L635">
        <v>2672017</v>
      </c>
      <c r="O635">
        <v>4188051</v>
      </c>
      <c r="P635">
        <v>5672052</v>
      </c>
      <c r="Q635">
        <v>4434954</v>
      </c>
      <c r="S635">
        <f t="shared" si="180"/>
        <v>1.5555555555555556</v>
      </c>
      <c r="T635">
        <f t="shared" si="181"/>
        <v>0.27777777777777779</v>
      </c>
      <c r="V635" s="4">
        <f t="shared" si="182"/>
        <v>323.18639657989996</v>
      </c>
      <c r="W635">
        <f t="shared" si="183"/>
        <v>5</v>
      </c>
      <c r="X635">
        <f t="shared" si="184"/>
        <v>0.27777777777777779</v>
      </c>
      <c r="Y635">
        <f t="shared" si="185"/>
        <v>0.17857142857142858</v>
      </c>
      <c r="Z635">
        <f t="shared" si="186"/>
        <v>1</v>
      </c>
      <c r="AA635" t="str">
        <f t="shared" si="187"/>
        <v>O</v>
      </c>
      <c r="AD635">
        <f t="shared" si="188"/>
        <v>0.16129032258064516</v>
      </c>
      <c r="AF635" t="str">
        <f t="shared" si="189"/>
        <v>----</v>
      </c>
      <c r="AG635" t="str">
        <f t="shared" si="190"/>
        <v>----</v>
      </c>
      <c r="AH635" t="str">
        <f t="shared" si="191"/>
        <v>----</v>
      </c>
      <c r="AI635" t="str">
        <f t="shared" si="192"/>
        <v>AlipatNoN</v>
      </c>
      <c r="AJ635" t="str">
        <f t="shared" si="193"/>
        <v>----</v>
      </c>
      <c r="AK635" t="str">
        <f t="shared" si="194"/>
        <v>----</v>
      </c>
      <c r="AM635" s="4">
        <f t="shared" si="195"/>
        <v>323.26112867537461</v>
      </c>
      <c r="AN635" s="4">
        <f t="shared" si="179"/>
        <v>323</v>
      </c>
      <c r="AO635" s="4">
        <f t="shared" si="196"/>
        <v>0.26112867537460716</v>
      </c>
    </row>
    <row r="636" spans="1:41" x14ac:dyDescent="0.25">
      <c r="A636">
        <v>18</v>
      </c>
      <c r="B636">
        <v>28</v>
      </c>
      <c r="C636">
        <v>0</v>
      </c>
      <c r="D636">
        <v>6</v>
      </c>
      <c r="E636">
        <v>0</v>
      </c>
      <c r="F636">
        <v>0</v>
      </c>
      <c r="H636">
        <v>339.18131119999998</v>
      </c>
      <c r="J636">
        <v>7138125</v>
      </c>
      <c r="K636">
        <v>7784368</v>
      </c>
      <c r="L636">
        <v>7671167</v>
      </c>
      <c r="O636">
        <v>12198535</v>
      </c>
      <c r="P636">
        <v>14354921</v>
      </c>
      <c r="Q636">
        <v>11428479</v>
      </c>
      <c r="S636">
        <f t="shared" si="180"/>
        <v>1.5555555555555556</v>
      </c>
      <c r="T636">
        <f t="shared" si="181"/>
        <v>0.33333333333333331</v>
      </c>
      <c r="V636" s="4">
        <f t="shared" si="182"/>
        <v>339.18131117989998</v>
      </c>
      <c r="W636">
        <f t="shared" si="183"/>
        <v>5</v>
      </c>
      <c r="X636">
        <f t="shared" si="184"/>
        <v>0.27777777777777779</v>
      </c>
      <c r="Y636">
        <f t="shared" si="185"/>
        <v>0.17857142857142858</v>
      </c>
      <c r="Z636">
        <f t="shared" si="186"/>
        <v>0.83333333333333337</v>
      </c>
      <c r="AA636" t="str">
        <f t="shared" si="187"/>
        <v>O</v>
      </c>
      <c r="AD636">
        <f t="shared" si="188"/>
        <v>0.13333333333333333</v>
      </c>
      <c r="AF636" t="str">
        <f t="shared" si="189"/>
        <v>----</v>
      </c>
      <c r="AG636" t="str">
        <f t="shared" si="190"/>
        <v>----</v>
      </c>
      <c r="AH636" t="str">
        <f t="shared" si="191"/>
        <v>----</v>
      </c>
      <c r="AI636" t="str">
        <f t="shared" si="192"/>
        <v>AlipatNoN</v>
      </c>
      <c r="AJ636" t="str">
        <f t="shared" si="193"/>
        <v>----</v>
      </c>
      <c r="AK636" t="str">
        <f t="shared" si="194"/>
        <v>----</v>
      </c>
      <c r="AM636" s="4">
        <f t="shared" si="195"/>
        <v>339.25974186385992</v>
      </c>
      <c r="AN636" s="4">
        <f t="shared" si="179"/>
        <v>339</v>
      </c>
      <c r="AO636" s="4">
        <f t="shared" si="196"/>
        <v>0.25974186385991516</v>
      </c>
    </row>
    <row r="637" spans="1:41" x14ac:dyDescent="0.25">
      <c r="A637">
        <v>18</v>
      </c>
      <c r="B637">
        <v>28</v>
      </c>
      <c r="C637">
        <v>0</v>
      </c>
      <c r="D637">
        <v>7</v>
      </c>
      <c r="E637">
        <v>0</v>
      </c>
      <c r="F637">
        <v>0</v>
      </c>
      <c r="H637">
        <v>355.1762258</v>
      </c>
      <c r="J637">
        <v>12544721</v>
      </c>
      <c r="K637">
        <v>13806498</v>
      </c>
      <c r="L637">
        <v>13397708</v>
      </c>
      <c r="O637">
        <v>19805308</v>
      </c>
      <c r="P637">
        <v>24449712</v>
      </c>
      <c r="Q637">
        <v>19538897</v>
      </c>
      <c r="S637">
        <f t="shared" si="180"/>
        <v>1.5555555555555556</v>
      </c>
      <c r="T637">
        <f t="shared" si="181"/>
        <v>0.3888888888888889</v>
      </c>
      <c r="V637" s="4">
        <f t="shared" si="182"/>
        <v>355.17622577989999</v>
      </c>
      <c r="W637">
        <f t="shared" si="183"/>
        <v>5</v>
      </c>
      <c r="X637">
        <f t="shared" si="184"/>
        <v>0.27777777777777779</v>
      </c>
      <c r="Y637">
        <f t="shared" si="185"/>
        <v>0.17857142857142858</v>
      </c>
      <c r="Z637">
        <f t="shared" si="186"/>
        <v>0.7142857142857143</v>
      </c>
      <c r="AA637" t="str">
        <f t="shared" si="187"/>
        <v>O</v>
      </c>
      <c r="AD637">
        <f t="shared" si="188"/>
        <v>0.10344827586206896</v>
      </c>
      <c r="AF637" t="str">
        <f t="shared" si="189"/>
        <v>----</v>
      </c>
      <c r="AG637" t="str">
        <f t="shared" si="190"/>
        <v>----</v>
      </c>
      <c r="AH637" t="str">
        <f t="shared" si="191"/>
        <v>----</v>
      </c>
      <c r="AI637" t="str">
        <f t="shared" si="192"/>
        <v>AlipatNoN</v>
      </c>
      <c r="AJ637" t="str">
        <f t="shared" si="193"/>
        <v>----</v>
      </c>
      <c r="AK637" t="str">
        <f t="shared" si="194"/>
        <v>----</v>
      </c>
      <c r="AM637" s="4">
        <f t="shared" si="195"/>
        <v>355.25835505234522</v>
      </c>
      <c r="AN637" s="4">
        <f t="shared" si="179"/>
        <v>355</v>
      </c>
      <c r="AO637" s="4">
        <f t="shared" si="196"/>
        <v>0.25835505234522316</v>
      </c>
    </row>
    <row r="638" spans="1:41" x14ac:dyDescent="0.25">
      <c r="A638">
        <v>18</v>
      </c>
      <c r="B638">
        <v>28</v>
      </c>
      <c r="C638">
        <v>0</v>
      </c>
      <c r="D638">
        <v>8</v>
      </c>
      <c r="E638">
        <v>0</v>
      </c>
      <c r="F638">
        <v>0</v>
      </c>
      <c r="H638">
        <v>371.17114040000001</v>
      </c>
      <c r="J638">
        <v>14260797</v>
      </c>
      <c r="K638">
        <v>14329099</v>
      </c>
      <c r="L638">
        <v>14100898</v>
      </c>
      <c r="O638">
        <v>20445064</v>
      </c>
      <c r="P638">
        <v>21157158</v>
      </c>
      <c r="Q638">
        <v>18617870</v>
      </c>
      <c r="S638">
        <f t="shared" si="180"/>
        <v>1.5555555555555556</v>
      </c>
      <c r="T638">
        <f t="shared" si="181"/>
        <v>0.44444444444444442</v>
      </c>
      <c r="V638" s="4">
        <f t="shared" si="182"/>
        <v>371.17114037990001</v>
      </c>
      <c r="W638">
        <f t="shared" si="183"/>
        <v>5</v>
      </c>
      <c r="X638">
        <f t="shared" si="184"/>
        <v>0.27777777777777779</v>
      </c>
      <c r="Y638">
        <f t="shared" si="185"/>
        <v>0.17857142857142858</v>
      </c>
      <c r="Z638">
        <f t="shared" si="186"/>
        <v>0.625</v>
      </c>
      <c r="AA638" t="str">
        <f t="shared" si="187"/>
        <v>O</v>
      </c>
      <c r="AD638">
        <f t="shared" si="188"/>
        <v>7.1428571428571425E-2</v>
      </c>
      <c r="AF638" t="str">
        <f t="shared" si="189"/>
        <v>----</v>
      </c>
      <c r="AG638" t="str">
        <f t="shared" si="190"/>
        <v>----</v>
      </c>
      <c r="AH638" t="str">
        <f t="shared" si="191"/>
        <v>----</v>
      </c>
      <c r="AI638" t="str">
        <f t="shared" si="192"/>
        <v>AlipatNoN</v>
      </c>
      <c r="AJ638" t="str">
        <f t="shared" si="193"/>
        <v>----</v>
      </c>
      <c r="AK638" t="str">
        <f t="shared" si="194"/>
        <v>----</v>
      </c>
      <c r="AM638" s="4">
        <f t="shared" si="195"/>
        <v>371.25696824083053</v>
      </c>
      <c r="AN638" s="4">
        <f t="shared" si="179"/>
        <v>371</v>
      </c>
      <c r="AO638" s="4">
        <f t="shared" si="196"/>
        <v>0.25696824083053116</v>
      </c>
    </row>
    <row r="639" spans="1:41" x14ac:dyDescent="0.25">
      <c r="A639">
        <v>18</v>
      </c>
      <c r="B639">
        <v>28</v>
      </c>
      <c r="C639">
        <v>0</v>
      </c>
      <c r="D639">
        <v>9</v>
      </c>
      <c r="E639">
        <v>0</v>
      </c>
      <c r="F639">
        <v>0</v>
      </c>
      <c r="H639">
        <v>387.16605499999997</v>
      </c>
      <c r="J639">
        <v>9676759</v>
      </c>
      <c r="K639">
        <v>9868464</v>
      </c>
      <c r="L639">
        <v>9400900</v>
      </c>
      <c r="O639">
        <v>12816425</v>
      </c>
      <c r="P639">
        <v>12860875</v>
      </c>
      <c r="Q639">
        <v>10497420</v>
      </c>
      <c r="S639">
        <f t="shared" si="180"/>
        <v>1.5555555555555556</v>
      </c>
      <c r="T639">
        <f t="shared" si="181"/>
        <v>0.5</v>
      </c>
      <c r="V639" s="4">
        <f t="shared" si="182"/>
        <v>387.16605497990003</v>
      </c>
      <c r="W639">
        <f t="shared" si="183"/>
        <v>5</v>
      </c>
      <c r="X639">
        <f t="shared" si="184"/>
        <v>0.27777777777777779</v>
      </c>
      <c r="Y639">
        <f t="shared" si="185"/>
        <v>0.17857142857142858</v>
      </c>
      <c r="Z639">
        <f t="shared" si="186"/>
        <v>0.55555555555555558</v>
      </c>
      <c r="AA639" t="str">
        <f t="shared" si="187"/>
        <v>O</v>
      </c>
      <c r="AD639">
        <f t="shared" si="188"/>
        <v>3.7037037037037035E-2</v>
      </c>
      <c r="AF639" t="str">
        <f t="shared" si="189"/>
        <v>----</v>
      </c>
      <c r="AG639" t="str">
        <f t="shared" si="190"/>
        <v>----</v>
      </c>
      <c r="AH639" t="str">
        <f t="shared" si="191"/>
        <v>----</v>
      </c>
      <c r="AI639" t="str">
        <f t="shared" si="192"/>
        <v>AlipatNoN</v>
      </c>
      <c r="AJ639" t="str">
        <f t="shared" si="193"/>
        <v>----</v>
      </c>
      <c r="AK639" t="str">
        <f t="shared" si="194"/>
        <v>----</v>
      </c>
      <c r="AM639" s="4">
        <f t="shared" si="195"/>
        <v>387.25558142931584</v>
      </c>
      <c r="AN639" s="4">
        <f t="shared" si="179"/>
        <v>387</v>
      </c>
      <c r="AO639" s="4">
        <f t="shared" si="196"/>
        <v>0.25558142931583916</v>
      </c>
    </row>
    <row r="640" spans="1:41" x14ac:dyDescent="0.25">
      <c r="A640">
        <v>18</v>
      </c>
      <c r="B640">
        <v>28</v>
      </c>
      <c r="C640">
        <v>0</v>
      </c>
      <c r="D640">
        <v>10</v>
      </c>
      <c r="E640">
        <v>0</v>
      </c>
      <c r="F640">
        <v>0</v>
      </c>
      <c r="H640">
        <v>403.16096959999999</v>
      </c>
      <c r="J640">
        <v>5957061</v>
      </c>
      <c r="K640">
        <v>5846854</v>
      </c>
      <c r="L640">
        <v>5156070</v>
      </c>
      <c r="O640">
        <v>4904654</v>
      </c>
      <c r="P640">
        <v>4679947</v>
      </c>
      <c r="Q640">
        <v>4784788</v>
      </c>
      <c r="S640">
        <f t="shared" si="180"/>
        <v>1.5555555555555556</v>
      </c>
      <c r="T640">
        <f t="shared" si="181"/>
        <v>0.55555555555555558</v>
      </c>
      <c r="V640" s="4">
        <f t="shared" si="182"/>
        <v>403.16096957989998</v>
      </c>
      <c r="W640">
        <f t="shared" si="183"/>
        <v>5</v>
      </c>
      <c r="X640">
        <f t="shared" si="184"/>
        <v>0.27777777777777779</v>
      </c>
      <c r="Y640">
        <f t="shared" si="185"/>
        <v>0.17857142857142858</v>
      </c>
      <c r="Z640">
        <f t="shared" si="186"/>
        <v>0.5</v>
      </c>
      <c r="AA640" t="str">
        <f t="shared" si="187"/>
        <v>O</v>
      </c>
      <c r="AD640">
        <f t="shared" si="188"/>
        <v>0</v>
      </c>
      <c r="AF640" t="str">
        <f t="shared" si="189"/>
        <v>----</v>
      </c>
      <c r="AG640" t="str">
        <f t="shared" si="190"/>
        <v>----</v>
      </c>
      <c r="AH640" t="str">
        <f t="shared" si="191"/>
        <v>----</v>
      </c>
      <c r="AI640" t="str">
        <f t="shared" si="192"/>
        <v>AlipatNoN</v>
      </c>
      <c r="AJ640" t="str">
        <f t="shared" si="193"/>
        <v>----</v>
      </c>
      <c r="AK640" t="str">
        <f t="shared" si="194"/>
        <v>----</v>
      </c>
      <c r="AM640" s="4">
        <f t="shared" si="195"/>
        <v>403.25419461780109</v>
      </c>
      <c r="AN640" s="4">
        <f t="shared" si="179"/>
        <v>403</v>
      </c>
      <c r="AO640" s="4">
        <f t="shared" si="196"/>
        <v>0.25419461780109032</v>
      </c>
    </row>
    <row r="641" spans="1:41" x14ac:dyDescent="0.25">
      <c r="A641">
        <v>18</v>
      </c>
      <c r="B641">
        <v>28</v>
      </c>
      <c r="C641">
        <v>0</v>
      </c>
      <c r="D641">
        <v>11</v>
      </c>
      <c r="E641">
        <v>0</v>
      </c>
      <c r="F641">
        <v>0</v>
      </c>
      <c r="H641">
        <v>419.1558842</v>
      </c>
      <c r="J641">
        <v>1848849</v>
      </c>
      <c r="K641">
        <v>2574486</v>
      </c>
      <c r="L641">
        <v>1680634</v>
      </c>
      <c r="O641" t="s">
        <v>14</v>
      </c>
      <c r="P641" t="s">
        <v>14</v>
      </c>
      <c r="Q641" t="s">
        <v>14</v>
      </c>
      <c r="S641">
        <f t="shared" si="180"/>
        <v>1.5555555555555556</v>
      </c>
      <c r="T641">
        <f t="shared" si="181"/>
        <v>0.61111111111111116</v>
      </c>
      <c r="V641" s="4">
        <f t="shared" si="182"/>
        <v>419.1558841799</v>
      </c>
      <c r="W641">
        <f t="shared" si="183"/>
        <v>5</v>
      </c>
      <c r="X641">
        <f t="shared" si="184"/>
        <v>0.27777777777777779</v>
      </c>
      <c r="Y641">
        <f t="shared" si="185"/>
        <v>0.17857142857142858</v>
      </c>
      <c r="Z641">
        <f t="shared" si="186"/>
        <v>0.45454545454545453</v>
      </c>
      <c r="AA641" t="str">
        <f t="shared" si="187"/>
        <v>O</v>
      </c>
      <c r="AD641">
        <f t="shared" si="188"/>
        <v>-0.04</v>
      </c>
      <c r="AF641" t="str">
        <f t="shared" si="189"/>
        <v>----</v>
      </c>
      <c r="AG641" t="str">
        <f t="shared" si="190"/>
        <v>----</v>
      </c>
      <c r="AH641" t="str">
        <f t="shared" si="191"/>
        <v>----</v>
      </c>
      <c r="AI641" t="str">
        <f t="shared" si="192"/>
        <v>----</v>
      </c>
      <c r="AJ641" t="str">
        <f t="shared" si="193"/>
        <v>SatFACarb</v>
      </c>
      <c r="AK641" t="str">
        <f t="shared" si="194"/>
        <v>----</v>
      </c>
      <c r="AM641" s="4">
        <f t="shared" si="195"/>
        <v>419.25280780628646</v>
      </c>
      <c r="AN641" s="4">
        <f t="shared" si="179"/>
        <v>419</v>
      </c>
      <c r="AO641" s="4">
        <f t="shared" si="196"/>
        <v>0.25280780628645516</v>
      </c>
    </row>
    <row r="642" spans="1:41" x14ac:dyDescent="0.25">
      <c r="A642">
        <v>18</v>
      </c>
      <c r="B642">
        <v>28</v>
      </c>
      <c r="C642">
        <v>0</v>
      </c>
      <c r="D642">
        <v>12</v>
      </c>
      <c r="E642">
        <v>0</v>
      </c>
      <c r="F642">
        <v>0</v>
      </c>
      <c r="H642">
        <v>435.15079880000002</v>
      </c>
      <c r="J642">
        <v>2029144</v>
      </c>
      <c r="K642">
        <v>1988801</v>
      </c>
      <c r="L642">
        <v>2362114</v>
      </c>
      <c r="O642" t="s">
        <v>14</v>
      </c>
      <c r="P642" t="s">
        <v>14</v>
      </c>
      <c r="Q642" t="s">
        <v>14</v>
      </c>
      <c r="S642">
        <f t="shared" si="180"/>
        <v>1.5555555555555556</v>
      </c>
      <c r="T642">
        <f t="shared" si="181"/>
        <v>0.66666666666666663</v>
      </c>
      <c r="V642" s="4">
        <f t="shared" si="182"/>
        <v>435.15079877989996</v>
      </c>
      <c r="W642">
        <f t="shared" si="183"/>
        <v>5</v>
      </c>
      <c r="X642">
        <f t="shared" si="184"/>
        <v>0.27777777777777779</v>
      </c>
      <c r="Y642">
        <f t="shared" si="185"/>
        <v>0.17857142857142858</v>
      </c>
      <c r="Z642">
        <f t="shared" si="186"/>
        <v>0.41666666666666669</v>
      </c>
      <c r="AA642" t="str">
        <f t="shared" si="187"/>
        <v>O</v>
      </c>
      <c r="AD642">
        <f t="shared" si="188"/>
        <v>-8.3333333333333329E-2</v>
      </c>
      <c r="AF642" t="str">
        <f t="shared" si="189"/>
        <v>----</v>
      </c>
      <c r="AG642" t="str">
        <f t="shared" si="190"/>
        <v>----</v>
      </c>
      <c r="AH642" t="str">
        <f t="shared" si="191"/>
        <v>----</v>
      </c>
      <c r="AI642" t="str">
        <f t="shared" si="192"/>
        <v>----</v>
      </c>
      <c r="AJ642" t="str">
        <f t="shared" si="193"/>
        <v>SatFACarb</v>
      </c>
      <c r="AK642" t="str">
        <f t="shared" si="194"/>
        <v>----</v>
      </c>
      <c r="AM642" s="4">
        <f t="shared" si="195"/>
        <v>435.25142099477171</v>
      </c>
      <c r="AN642" s="4">
        <f t="shared" ref="AN642:AN705" si="197">INT(AM642)</f>
        <v>435</v>
      </c>
      <c r="AO642" s="4">
        <f t="shared" si="196"/>
        <v>0.25142099477170632</v>
      </c>
    </row>
    <row r="643" spans="1:41" x14ac:dyDescent="0.25">
      <c r="A643">
        <v>18</v>
      </c>
      <c r="B643">
        <v>28</v>
      </c>
      <c r="C643">
        <v>0</v>
      </c>
      <c r="D643">
        <v>14</v>
      </c>
      <c r="E643">
        <v>0</v>
      </c>
      <c r="F643">
        <v>0</v>
      </c>
      <c r="H643">
        <v>467.14062799999999</v>
      </c>
      <c r="J643">
        <v>4134098</v>
      </c>
      <c r="K643">
        <v>3917434</v>
      </c>
      <c r="L643">
        <v>3434484</v>
      </c>
      <c r="O643">
        <v>3484300</v>
      </c>
      <c r="P643">
        <v>3320098</v>
      </c>
      <c r="Q643">
        <v>3477497</v>
      </c>
      <c r="S643">
        <f t="shared" ref="S643:S706" si="198">B643/A643</f>
        <v>1.5555555555555556</v>
      </c>
      <c r="T643">
        <f t="shared" ref="T643:T706" si="199">D643/A643</f>
        <v>0.77777777777777779</v>
      </c>
      <c r="V643" s="4">
        <f t="shared" ref="V643:V706" si="200">A643*12+(B643-1)*1.007825+C643*14.003074+D643*15.9949146+E643*31.9720707+F643*30.9737615+0.0005485799</f>
        <v>467.14062797989999</v>
      </c>
      <c r="W643">
        <f t="shared" ref="W643:W706" si="201">1+A643-B643/2+C643/2+F643/2</f>
        <v>5</v>
      </c>
      <c r="X643">
        <f t="shared" ref="X643:X706" si="202">W643/A643</f>
        <v>0.27777777777777779</v>
      </c>
      <c r="Y643">
        <f t="shared" ref="Y643:Y706" si="203">W643/B643</f>
        <v>0.17857142857142858</v>
      </c>
      <c r="Z643">
        <f t="shared" ref="Z643:Z706" si="204">W643/D643</f>
        <v>0.35714285714285715</v>
      </c>
      <c r="AA643" t="str">
        <f t="shared" ref="AA643:AA706" si="205">IF(X643&gt;=0.3,IF(X643&lt;=0.68,IF(Y643&gt;=0.2,IF(Y643&lt;=0.95,IF(Z643&gt;=0.77,IF(Z643&lt;=1.75,"CRAM","O"),"O"),"O"),"O"),"O"),"O")</f>
        <v>O</v>
      </c>
      <c r="AD643">
        <f t="shared" ref="AD643:AD706" si="206">(1+A643-D643/2-E643-B643/2)/(A643-D643/2-E643-C643-F643)</f>
        <v>-0.18181818181818182</v>
      </c>
      <c r="AF643" t="str">
        <f t="shared" ref="AF643:AF706" si="207">IF(AD643&gt;0.66,"CondAr","----")</f>
        <v>----</v>
      </c>
      <c r="AG643" t="str">
        <f t="shared" ref="AG643:AG706" si="208">IF(AND((AD643&gt;0.5),(AD643&lt;=0.66)),"Aromatic","----")</f>
        <v>----</v>
      </c>
      <c r="AH643" t="str">
        <f t="shared" ref="AH643:AH706" si="209">IF(AND((AD643&lt;=0.5),(S643&lt;1.5)),"HUnSatLig","----")</f>
        <v>----</v>
      </c>
      <c r="AI643" t="str">
        <f t="shared" ref="AI643:AI706" si="210">IF(AND((T643&lt;0.6),(S643&gt;=1.5),(C643=0)),"AlipatNoN","----")</f>
        <v>----</v>
      </c>
      <c r="AJ643" t="str">
        <f t="shared" ref="AJ643:AJ706" si="211">IF(AND((S643&gt;=1.5),(T643&gt;=0.6)),"SatFACarb","----")</f>
        <v>SatFACarb</v>
      </c>
      <c r="AK643" t="str">
        <f t="shared" ref="AK643:AK706" si="212">IF(AND((T643&lt;0.6),(S643&gt;=1.5),(C643&gt;0)),"Alipat+N","----")</f>
        <v>----</v>
      </c>
      <c r="AM643" s="4">
        <f t="shared" ref="AM643:AM706" si="213">V643*(44/43.989828)</f>
        <v>467.24864737174232</v>
      </c>
      <c r="AN643" s="4">
        <f t="shared" si="197"/>
        <v>467</v>
      </c>
      <c r="AO643" s="4">
        <f t="shared" ref="AO643:AO706" si="214">AM643-AN643</f>
        <v>0.24864737174232232</v>
      </c>
    </row>
    <row r="644" spans="1:41" x14ac:dyDescent="0.25">
      <c r="A644">
        <v>18</v>
      </c>
      <c r="B644">
        <v>28</v>
      </c>
      <c r="C644">
        <v>0</v>
      </c>
      <c r="D644">
        <v>15</v>
      </c>
      <c r="E644">
        <v>0</v>
      </c>
      <c r="F644">
        <v>0</v>
      </c>
      <c r="H644">
        <v>483.13554260000001</v>
      </c>
      <c r="J644">
        <v>4236403</v>
      </c>
      <c r="K644">
        <v>3807848</v>
      </c>
      <c r="L644">
        <v>3854887</v>
      </c>
      <c r="O644">
        <v>4555670</v>
      </c>
      <c r="P644">
        <v>4176445</v>
      </c>
      <c r="Q644">
        <v>3318696</v>
      </c>
      <c r="S644">
        <f t="shared" si="198"/>
        <v>1.5555555555555556</v>
      </c>
      <c r="T644">
        <f t="shared" si="199"/>
        <v>0.83333333333333337</v>
      </c>
      <c r="V644" s="4">
        <f t="shared" si="200"/>
        <v>483.1355425799</v>
      </c>
      <c r="W644">
        <f t="shared" si="201"/>
        <v>5</v>
      </c>
      <c r="X644">
        <f t="shared" si="202"/>
        <v>0.27777777777777779</v>
      </c>
      <c r="Y644">
        <f t="shared" si="203"/>
        <v>0.17857142857142858</v>
      </c>
      <c r="Z644">
        <f t="shared" si="204"/>
        <v>0.33333333333333331</v>
      </c>
      <c r="AA644" t="str">
        <f t="shared" si="205"/>
        <v>O</v>
      </c>
      <c r="AD644">
        <f t="shared" si="206"/>
        <v>-0.23809523809523808</v>
      </c>
      <c r="AF644" t="str">
        <f t="shared" si="207"/>
        <v>----</v>
      </c>
      <c r="AG644" t="str">
        <f t="shared" si="208"/>
        <v>----</v>
      </c>
      <c r="AH644" t="str">
        <f t="shared" si="209"/>
        <v>----</v>
      </c>
      <c r="AI644" t="str">
        <f t="shared" si="210"/>
        <v>----</v>
      </c>
      <c r="AJ644" t="str">
        <f t="shared" si="211"/>
        <v>SatFACarb</v>
      </c>
      <c r="AK644" t="str">
        <f t="shared" si="212"/>
        <v>----</v>
      </c>
      <c r="AM644" s="4">
        <f t="shared" si="213"/>
        <v>483.24726056022763</v>
      </c>
      <c r="AN644" s="4">
        <f t="shared" si="197"/>
        <v>483</v>
      </c>
      <c r="AO644" s="4">
        <f t="shared" si="214"/>
        <v>0.24726056022763032</v>
      </c>
    </row>
    <row r="645" spans="1:41" x14ac:dyDescent="0.25">
      <c r="A645">
        <v>18</v>
      </c>
      <c r="B645">
        <v>28</v>
      </c>
      <c r="C645">
        <v>0</v>
      </c>
      <c r="D645">
        <v>16</v>
      </c>
      <c r="E645">
        <v>0</v>
      </c>
      <c r="F645">
        <v>0</v>
      </c>
      <c r="H645">
        <v>499.13045720000002</v>
      </c>
      <c r="J645">
        <v>3472151</v>
      </c>
      <c r="K645">
        <v>3856322</v>
      </c>
      <c r="L645">
        <v>3572353</v>
      </c>
      <c r="O645">
        <v>3385945</v>
      </c>
      <c r="P645">
        <v>2836666</v>
      </c>
      <c r="Q645">
        <v>2670976</v>
      </c>
      <c r="S645">
        <f t="shared" si="198"/>
        <v>1.5555555555555556</v>
      </c>
      <c r="T645">
        <f t="shared" si="199"/>
        <v>0.88888888888888884</v>
      </c>
      <c r="V645" s="4">
        <f t="shared" si="200"/>
        <v>499.13045717990002</v>
      </c>
      <c r="W645">
        <f t="shared" si="201"/>
        <v>5</v>
      </c>
      <c r="X645">
        <f t="shared" si="202"/>
        <v>0.27777777777777779</v>
      </c>
      <c r="Y645">
        <f t="shared" si="203"/>
        <v>0.17857142857142858</v>
      </c>
      <c r="Z645">
        <f t="shared" si="204"/>
        <v>0.3125</v>
      </c>
      <c r="AA645" t="str">
        <f t="shared" si="205"/>
        <v>O</v>
      </c>
      <c r="AD645">
        <f t="shared" si="206"/>
        <v>-0.3</v>
      </c>
      <c r="AF645" t="str">
        <f t="shared" si="207"/>
        <v>----</v>
      </c>
      <c r="AG645" t="str">
        <f t="shared" si="208"/>
        <v>----</v>
      </c>
      <c r="AH645" t="str">
        <f t="shared" si="209"/>
        <v>----</v>
      </c>
      <c r="AI645" t="str">
        <f t="shared" si="210"/>
        <v>----</v>
      </c>
      <c r="AJ645" t="str">
        <f t="shared" si="211"/>
        <v>SatFACarb</v>
      </c>
      <c r="AK645" t="str">
        <f t="shared" si="212"/>
        <v>----</v>
      </c>
      <c r="AM645" s="4">
        <f t="shared" si="213"/>
        <v>499.24587374871294</v>
      </c>
      <c r="AN645" s="4">
        <f t="shared" si="197"/>
        <v>499</v>
      </c>
      <c r="AO645" s="4">
        <f t="shared" si="214"/>
        <v>0.24587374871293832</v>
      </c>
    </row>
    <row r="646" spans="1:41" x14ac:dyDescent="0.25">
      <c r="A646">
        <v>18</v>
      </c>
      <c r="B646">
        <v>28</v>
      </c>
      <c r="C646">
        <v>0</v>
      </c>
      <c r="D646">
        <v>17</v>
      </c>
      <c r="E646">
        <v>0</v>
      </c>
      <c r="F646">
        <v>0</v>
      </c>
      <c r="H646">
        <v>515.12537180000004</v>
      </c>
      <c r="J646">
        <v>2774682</v>
      </c>
      <c r="K646">
        <v>2738014</v>
      </c>
      <c r="L646">
        <v>2206206</v>
      </c>
      <c r="O646">
        <v>2653396</v>
      </c>
      <c r="P646">
        <v>2365153</v>
      </c>
      <c r="Q646">
        <v>2163911</v>
      </c>
      <c r="S646">
        <f t="shared" si="198"/>
        <v>1.5555555555555556</v>
      </c>
      <c r="T646">
        <f t="shared" si="199"/>
        <v>0.94444444444444442</v>
      </c>
      <c r="V646" s="4">
        <f t="shared" si="200"/>
        <v>515.12537177990009</v>
      </c>
      <c r="W646">
        <f t="shared" si="201"/>
        <v>5</v>
      </c>
      <c r="X646">
        <f t="shared" si="202"/>
        <v>0.27777777777777779</v>
      </c>
      <c r="Y646">
        <f t="shared" si="203"/>
        <v>0.17857142857142858</v>
      </c>
      <c r="Z646">
        <f t="shared" si="204"/>
        <v>0.29411764705882354</v>
      </c>
      <c r="AA646" t="str">
        <f t="shared" si="205"/>
        <v>O</v>
      </c>
      <c r="AD646">
        <f t="shared" si="206"/>
        <v>-0.36842105263157893</v>
      </c>
      <c r="AF646" t="str">
        <f t="shared" si="207"/>
        <v>----</v>
      </c>
      <c r="AG646" t="str">
        <f t="shared" si="208"/>
        <v>----</v>
      </c>
      <c r="AH646" t="str">
        <f t="shared" si="209"/>
        <v>----</v>
      </c>
      <c r="AI646" t="str">
        <f t="shared" si="210"/>
        <v>----</v>
      </c>
      <c r="AJ646" t="str">
        <f t="shared" si="211"/>
        <v>SatFACarb</v>
      </c>
      <c r="AK646" t="str">
        <f t="shared" si="212"/>
        <v>----</v>
      </c>
      <c r="AM646" s="4">
        <f t="shared" si="213"/>
        <v>515.2444869371983</v>
      </c>
      <c r="AN646" s="4">
        <f t="shared" si="197"/>
        <v>515</v>
      </c>
      <c r="AO646" s="4">
        <f t="shared" si="214"/>
        <v>0.24448693719830317</v>
      </c>
    </row>
    <row r="647" spans="1:41" x14ac:dyDescent="0.25">
      <c r="A647">
        <v>18</v>
      </c>
      <c r="B647">
        <v>28</v>
      </c>
      <c r="C647">
        <v>4</v>
      </c>
      <c r="D647">
        <v>6</v>
      </c>
      <c r="E647">
        <v>0</v>
      </c>
      <c r="F647">
        <v>0</v>
      </c>
      <c r="H647">
        <v>395.19360719999997</v>
      </c>
      <c r="J647">
        <v>2696231</v>
      </c>
      <c r="K647">
        <v>2323159</v>
      </c>
      <c r="L647">
        <v>2337943</v>
      </c>
      <c r="O647">
        <v>3903097</v>
      </c>
      <c r="P647">
        <v>4686934</v>
      </c>
      <c r="Q647">
        <v>4357919</v>
      </c>
      <c r="S647">
        <f t="shared" si="198"/>
        <v>1.5555555555555556</v>
      </c>
      <c r="T647">
        <f t="shared" si="199"/>
        <v>0.33333333333333331</v>
      </c>
      <c r="V647" s="4">
        <f t="shared" si="200"/>
        <v>395.19360717989997</v>
      </c>
      <c r="W647">
        <f t="shared" si="201"/>
        <v>7</v>
      </c>
      <c r="X647">
        <f t="shared" si="202"/>
        <v>0.3888888888888889</v>
      </c>
      <c r="Y647">
        <f t="shared" si="203"/>
        <v>0.25</v>
      </c>
      <c r="Z647">
        <f t="shared" si="204"/>
        <v>1.1666666666666667</v>
      </c>
      <c r="AA647" t="str">
        <f t="shared" si="205"/>
        <v>CRAM</v>
      </c>
      <c r="AD647">
        <f t="shared" si="206"/>
        <v>0.18181818181818182</v>
      </c>
      <c r="AF647" t="str">
        <f t="shared" si="207"/>
        <v>----</v>
      </c>
      <c r="AG647" t="str">
        <f t="shared" si="208"/>
        <v>----</v>
      </c>
      <c r="AH647" t="str">
        <f t="shared" si="209"/>
        <v>----</v>
      </c>
      <c r="AI647" t="str">
        <f t="shared" si="210"/>
        <v>----</v>
      </c>
      <c r="AJ647" t="str">
        <f t="shared" si="211"/>
        <v>----</v>
      </c>
      <c r="AK647" t="str">
        <f t="shared" si="212"/>
        <v>Alipat+N</v>
      </c>
      <c r="AM647" s="4">
        <f t="shared" si="213"/>
        <v>395.28498988256092</v>
      </c>
      <c r="AN647" s="4">
        <f t="shared" si="197"/>
        <v>395</v>
      </c>
      <c r="AO647" s="4">
        <f t="shared" si="214"/>
        <v>0.28498988256092161</v>
      </c>
    </row>
    <row r="648" spans="1:41" x14ac:dyDescent="0.25">
      <c r="A648">
        <v>18</v>
      </c>
      <c r="B648">
        <v>28</v>
      </c>
      <c r="C648">
        <v>4</v>
      </c>
      <c r="D648">
        <v>7</v>
      </c>
      <c r="E648">
        <v>0</v>
      </c>
      <c r="F648">
        <v>0</v>
      </c>
      <c r="H648">
        <v>411.18852179999999</v>
      </c>
      <c r="J648">
        <v>2959941</v>
      </c>
      <c r="K648">
        <v>2224072</v>
      </c>
      <c r="L648">
        <v>2691823</v>
      </c>
      <c r="O648">
        <v>4059373</v>
      </c>
      <c r="P648">
        <v>4742063</v>
      </c>
      <c r="Q648">
        <v>3377069</v>
      </c>
      <c r="S648">
        <f t="shared" si="198"/>
        <v>1.5555555555555556</v>
      </c>
      <c r="T648">
        <f t="shared" si="199"/>
        <v>0.3888888888888889</v>
      </c>
      <c r="V648" s="4">
        <f t="shared" si="200"/>
        <v>411.18852177989999</v>
      </c>
      <c r="W648">
        <f t="shared" si="201"/>
        <v>7</v>
      </c>
      <c r="X648">
        <f t="shared" si="202"/>
        <v>0.3888888888888889</v>
      </c>
      <c r="Y648">
        <f t="shared" si="203"/>
        <v>0.25</v>
      </c>
      <c r="Z648">
        <f t="shared" si="204"/>
        <v>1</v>
      </c>
      <c r="AA648" t="str">
        <f t="shared" si="205"/>
        <v>CRAM</v>
      </c>
      <c r="AD648">
        <f t="shared" si="206"/>
        <v>0.14285714285714285</v>
      </c>
      <c r="AF648" t="str">
        <f t="shared" si="207"/>
        <v>----</v>
      </c>
      <c r="AG648" t="str">
        <f t="shared" si="208"/>
        <v>----</v>
      </c>
      <c r="AH648" t="str">
        <f t="shared" si="209"/>
        <v>----</v>
      </c>
      <c r="AI648" t="str">
        <f t="shared" si="210"/>
        <v>----</v>
      </c>
      <c r="AJ648" t="str">
        <f t="shared" si="211"/>
        <v>----</v>
      </c>
      <c r="AK648" t="str">
        <f t="shared" si="212"/>
        <v>Alipat+N</v>
      </c>
      <c r="AM648" s="4">
        <f t="shared" si="213"/>
        <v>411.28360307104629</v>
      </c>
      <c r="AN648" s="4">
        <f t="shared" si="197"/>
        <v>411</v>
      </c>
      <c r="AO648" s="4">
        <f t="shared" si="214"/>
        <v>0.28360307104628646</v>
      </c>
    </row>
    <row r="649" spans="1:41" x14ac:dyDescent="0.25">
      <c r="A649">
        <v>18</v>
      </c>
      <c r="B649">
        <v>28</v>
      </c>
      <c r="C649">
        <v>4</v>
      </c>
      <c r="D649">
        <v>8</v>
      </c>
      <c r="E649">
        <v>0</v>
      </c>
      <c r="F649">
        <v>0</v>
      </c>
      <c r="H649">
        <v>427.18343640000001</v>
      </c>
      <c r="J649">
        <v>2939354</v>
      </c>
      <c r="K649">
        <v>2752540</v>
      </c>
      <c r="L649">
        <v>2878850</v>
      </c>
      <c r="O649">
        <v>3601399</v>
      </c>
      <c r="P649">
        <v>3474436</v>
      </c>
      <c r="Q649">
        <v>3419265</v>
      </c>
      <c r="S649">
        <f t="shared" si="198"/>
        <v>1.5555555555555556</v>
      </c>
      <c r="T649">
        <f t="shared" si="199"/>
        <v>0.44444444444444442</v>
      </c>
      <c r="V649" s="4">
        <f t="shared" si="200"/>
        <v>427.1834363799</v>
      </c>
      <c r="W649">
        <f t="shared" si="201"/>
        <v>7</v>
      </c>
      <c r="X649">
        <f t="shared" si="202"/>
        <v>0.3888888888888889</v>
      </c>
      <c r="Y649">
        <f t="shared" si="203"/>
        <v>0.25</v>
      </c>
      <c r="Z649">
        <f t="shared" si="204"/>
        <v>0.875</v>
      </c>
      <c r="AA649" t="str">
        <f t="shared" si="205"/>
        <v>CRAM</v>
      </c>
      <c r="AD649">
        <f t="shared" si="206"/>
        <v>0.1</v>
      </c>
      <c r="AF649" t="str">
        <f t="shared" si="207"/>
        <v>----</v>
      </c>
      <c r="AG649" t="str">
        <f t="shared" si="208"/>
        <v>----</v>
      </c>
      <c r="AH649" t="str">
        <f t="shared" si="209"/>
        <v>----</v>
      </c>
      <c r="AI649" t="str">
        <f t="shared" si="210"/>
        <v>----</v>
      </c>
      <c r="AJ649" t="str">
        <f t="shared" si="211"/>
        <v>----</v>
      </c>
      <c r="AK649" t="str">
        <f t="shared" si="212"/>
        <v>Alipat+N</v>
      </c>
      <c r="AM649" s="4">
        <f t="shared" si="213"/>
        <v>427.28221625953159</v>
      </c>
      <c r="AN649" s="4">
        <f t="shared" si="197"/>
        <v>427</v>
      </c>
      <c r="AO649" s="4">
        <f t="shared" si="214"/>
        <v>0.28221625953159446</v>
      </c>
    </row>
    <row r="650" spans="1:41" x14ac:dyDescent="0.25">
      <c r="A650">
        <v>18</v>
      </c>
      <c r="B650">
        <v>28</v>
      </c>
      <c r="C650">
        <v>4</v>
      </c>
      <c r="D650">
        <v>9</v>
      </c>
      <c r="E650">
        <v>0</v>
      </c>
      <c r="F650">
        <v>0</v>
      </c>
      <c r="H650">
        <v>443.17835100000002</v>
      </c>
      <c r="J650">
        <v>2128944</v>
      </c>
      <c r="K650">
        <v>2306280</v>
      </c>
      <c r="L650">
        <v>1968109</v>
      </c>
      <c r="O650">
        <v>2009965</v>
      </c>
      <c r="P650">
        <v>1861835</v>
      </c>
      <c r="Q650">
        <v>1664515</v>
      </c>
      <c r="S650">
        <f t="shared" si="198"/>
        <v>1.5555555555555556</v>
      </c>
      <c r="T650">
        <f t="shared" si="199"/>
        <v>0.5</v>
      </c>
      <c r="V650" s="4">
        <f t="shared" si="200"/>
        <v>443.17835097990002</v>
      </c>
      <c r="W650">
        <f t="shared" si="201"/>
        <v>7</v>
      </c>
      <c r="X650">
        <f t="shared" si="202"/>
        <v>0.3888888888888889</v>
      </c>
      <c r="Y650">
        <f t="shared" si="203"/>
        <v>0.25</v>
      </c>
      <c r="Z650">
        <f t="shared" si="204"/>
        <v>0.77777777777777779</v>
      </c>
      <c r="AA650" t="str">
        <f t="shared" si="205"/>
        <v>CRAM</v>
      </c>
      <c r="AD650">
        <f t="shared" si="206"/>
        <v>5.2631578947368418E-2</v>
      </c>
      <c r="AF650" t="str">
        <f t="shared" si="207"/>
        <v>----</v>
      </c>
      <c r="AG650" t="str">
        <f t="shared" si="208"/>
        <v>----</v>
      </c>
      <c r="AH650" t="str">
        <f t="shared" si="209"/>
        <v>----</v>
      </c>
      <c r="AI650" t="str">
        <f t="shared" si="210"/>
        <v>----</v>
      </c>
      <c r="AJ650" t="str">
        <f t="shared" si="211"/>
        <v>----</v>
      </c>
      <c r="AK650" t="str">
        <f t="shared" si="212"/>
        <v>Alipat+N</v>
      </c>
      <c r="AM650" s="4">
        <f t="shared" si="213"/>
        <v>443.2808294480169</v>
      </c>
      <c r="AN650" s="4">
        <f t="shared" si="197"/>
        <v>443</v>
      </c>
      <c r="AO650" s="4">
        <f t="shared" si="214"/>
        <v>0.28082944801690246</v>
      </c>
    </row>
    <row r="651" spans="1:41" x14ac:dyDescent="0.25">
      <c r="A651">
        <v>18</v>
      </c>
      <c r="B651">
        <v>29</v>
      </c>
      <c r="C651">
        <v>3</v>
      </c>
      <c r="D651">
        <v>6</v>
      </c>
      <c r="E651">
        <v>0</v>
      </c>
      <c r="F651">
        <v>0</v>
      </c>
      <c r="H651">
        <v>382.19835819999997</v>
      </c>
      <c r="J651">
        <v>1786541</v>
      </c>
      <c r="K651">
        <v>2052408</v>
      </c>
      <c r="L651">
        <v>2012561</v>
      </c>
      <c r="O651" t="s">
        <v>14</v>
      </c>
      <c r="P651" t="s">
        <v>14</v>
      </c>
      <c r="Q651" t="s">
        <v>14</v>
      </c>
      <c r="S651">
        <f t="shared" si="198"/>
        <v>1.6111111111111112</v>
      </c>
      <c r="T651">
        <f t="shared" si="199"/>
        <v>0.33333333333333331</v>
      </c>
      <c r="V651" s="4">
        <f t="shared" si="200"/>
        <v>382.19835817989997</v>
      </c>
      <c r="W651">
        <f t="shared" si="201"/>
        <v>6</v>
      </c>
      <c r="X651">
        <f t="shared" si="202"/>
        <v>0.33333333333333331</v>
      </c>
      <c r="Y651">
        <f t="shared" si="203"/>
        <v>0.20689655172413793</v>
      </c>
      <c r="Z651">
        <f t="shared" si="204"/>
        <v>1</v>
      </c>
      <c r="AA651" t="str">
        <f t="shared" si="205"/>
        <v>CRAM</v>
      </c>
      <c r="AD651">
        <f t="shared" si="206"/>
        <v>0.125</v>
      </c>
      <c r="AF651" t="str">
        <f t="shared" si="207"/>
        <v>----</v>
      </c>
      <c r="AG651" t="str">
        <f t="shared" si="208"/>
        <v>----</v>
      </c>
      <c r="AH651" t="str">
        <f t="shared" si="209"/>
        <v>----</v>
      </c>
      <c r="AI651" t="str">
        <f t="shared" si="210"/>
        <v>----</v>
      </c>
      <c r="AJ651" t="str">
        <f t="shared" si="211"/>
        <v>----</v>
      </c>
      <c r="AK651" t="str">
        <f t="shared" si="212"/>
        <v>Alipat+N</v>
      </c>
      <c r="AM651" s="4">
        <f t="shared" si="213"/>
        <v>382.28673592257729</v>
      </c>
      <c r="AN651" s="4">
        <f t="shared" si="197"/>
        <v>382</v>
      </c>
      <c r="AO651" s="4">
        <f t="shared" si="214"/>
        <v>0.28673592257729297</v>
      </c>
    </row>
    <row r="652" spans="1:41" x14ac:dyDescent="0.25">
      <c r="A652">
        <v>18</v>
      </c>
      <c r="B652">
        <v>29</v>
      </c>
      <c r="C652">
        <v>3</v>
      </c>
      <c r="D652">
        <v>7</v>
      </c>
      <c r="E652">
        <v>0</v>
      </c>
      <c r="F652">
        <v>0</v>
      </c>
      <c r="H652">
        <v>398.19327279999999</v>
      </c>
      <c r="J652">
        <v>2454174</v>
      </c>
      <c r="K652">
        <v>2930874</v>
      </c>
      <c r="L652">
        <v>2738807</v>
      </c>
      <c r="O652">
        <v>4174939</v>
      </c>
      <c r="P652">
        <v>4608600</v>
      </c>
      <c r="Q652">
        <v>3992753</v>
      </c>
      <c r="S652">
        <f t="shared" si="198"/>
        <v>1.6111111111111112</v>
      </c>
      <c r="T652">
        <f t="shared" si="199"/>
        <v>0.3888888888888889</v>
      </c>
      <c r="V652" s="4">
        <f t="shared" si="200"/>
        <v>398.19327277989998</v>
      </c>
      <c r="W652">
        <f t="shared" si="201"/>
        <v>6</v>
      </c>
      <c r="X652">
        <f t="shared" si="202"/>
        <v>0.33333333333333331</v>
      </c>
      <c r="Y652">
        <f t="shared" si="203"/>
        <v>0.20689655172413793</v>
      </c>
      <c r="Z652">
        <f t="shared" si="204"/>
        <v>0.8571428571428571</v>
      </c>
      <c r="AA652" t="str">
        <f t="shared" si="205"/>
        <v>CRAM</v>
      </c>
      <c r="AD652">
        <f t="shared" si="206"/>
        <v>8.6956521739130432E-2</v>
      </c>
      <c r="AF652" t="str">
        <f t="shared" si="207"/>
        <v>----</v>
      </c>
      <c r="AG652" t="str">
        <f t="shared" si="208"/>
        <v>----</v>
      </c>
      <c r="AH652" t="str">
        <f t="shared" si="209"/>
        <v>----</v>
      </c>
      <c r="AI652" t="str">
        <f t="shared" si="210"/>
        <v>----</v>
      </c>
      <c r="AJ652" t="str">
        <f t="shared" si="211"/>
        <v>----</v>
      </c>
      <c r="AK652" t="str">
        <f t="shared" si="212"/>
        <v>Alipat+N</v>
      </c>
      <c r="AM652" s="4">
        <f t="shared" si="213"/>
        <v>398.2853491110626</v>
      </c>
      <c r="AN652" s="4">
        <f t="shared" si="197"/>
        <v>398</v>
      </c>
      <c r="AO652" s="4">
        <f t="shared" si="214"/>
        <v>0.28534911106260097</v>
      </c>
    </row>
    <row r="653" spans="1:41" x14ac:dyDescent="0.25">
      <c r="A653">
        <v>18</v>
      </c>
      <c r="B653">
        <v>29</v>
      </c>
      <c r="C653">
        <v>3</v>
      </c>
      <c r="D653">
        <v>8</v>
      </c>
      <c r="E653">
        <v>0</v>
      </c>
      <c r="F653">
        <v>0</v>
      </c>
      <c r="H653">
        <v>414.1881874</v>
      </c>
      <c r="J653">
        <v>3531897</v>
      </c>
      <c r="K653">
        <v>3741250</v>
      </c>
      <c r="L653">
        <v>3490600</v>
      </c>
      <c r="O653">
        <v>3722548</v>
      </c>
      <c r="P653">
        <v>3692079</v>
      </c>
      <c r="Q653">
        <v>3524492</v>
      </c>
      <c r="S653">
        <f t="shared" si="198"/>
        <v>1.6111111111111112</v>
      </c>
      <c r="T653">
        <f t="shared" si="199"/>
        <v>0.44444444444444442</v>
      </c>
      <c r="V653" s="4">
        <f t="shared" si="200"/>
        <v>414.1881873799</v>
      </c>
      <c r="W653">
        <f t="shared" si="201"/>
        <v>6</v>
      </c>
      <c r="X653">
        <f t="shared" si="202"/>
        <v>0.33333333333333331</v>
      </c>
      <c r="Y653">
        <f t="shared" si="203"/>
        <v>0.20689655172413793</v>
      </c>
      <c r="Z653">
        <f t="shared" si="204"/>
        <v>0.75</v>
      </c>
      <c r="AA653" t="str">
        <f t="shared" si="205"/>
        <v>O</v>
      </c>
      <c r="AD653">
        <f t="shared" si="206"/>
        <v>4.5454545454545456E-2</v>
      </c>
      <c r="AF653" t="str">
        <f t="shared" si="207"/>
        <v>----</v>
      </c>
      <c r="AG653" t="str">
        <f t="shared" si="208"/>
        <v>----</v>
      </c>
      <c r="AH653" t="str">
        <f t="shared" si="209"/>
        <v>----</v>
      </c>
      <c r="AI653" t="str">
        <f t="shared" si="210"/>
        <v>----</v>
      </c>
      <c r="AJ653" t="str">
        <f t="shared" si="211"/>
        <v>----</v>
      </c>
      <c r="AK653" t="str">
        <f t="shared" si="212"/>
        <v>Alipat+N</v>
      </c>
      <c r="AM653" s="4">
        <f t="shared" si="213"/>
        <v>414.28396229954791</v>
      </c>
      <c r="AN653" s="4">
        <f t="shared" si="197"/>
        <v>414</v>
      </c>
      <c r="AO653" s="4">
        <f t="shared" si="214"/>
        <v>0.28396229954790897</v>
      </c>
    </row>
    <row r="654" spans="1:41" x14ac:dyDescent="0.25">
      <c r="A654">
        <v>18</v>
      </c>
      <c r="B654">
        <v>29</v>
      </c>
      <c r="C654">
        <v>3</v>
      </c>
      <c r="D654">
        <v>9</v>
      </c>
      <c r="E654">
        <v>0</v>
      </c>
      <c r="F654">
        <v>0</v>
      </c>
      <c r="H654">
        <v>430.18310200000002</v>
      </c>
      <c r="J654">
        <v>2283686</v>
      </c>
      <c r="K654">
        <v>1921966</v>
      </c>
      <c r="L654">
        <v>1964713</v>
      </c>
      <c r="O654">
        <v>1880644</v>
      </c>
      <c r="P654">
        <v>2035091</v>
      </c>
      <c r="Q654">
        <v>2030951</v>
      </c>
      <c r="S654">
        <f t="shared" si="198"/>
        <v>1.6111111111111112</v>
      </c>
      <c r="T654">
        <f t="shared" si="199"/>
        <v>0.5</v>
      </c>
      <c r="V654" s="4">
        <f t="shared" si="200"/>
        <v>430.18310197989996</v>
      </c>
      <c r="W654">
        <f t="shared" si="201"/>
        <v>6</v>
      </c>
      <c r="X654">
        <f t="shared" si="202"/>
        <v>0.33333333333333331</v>
      </c>
      <c r="Y654">
        <f t="shared" si="203"/>
        <v>0.20689655172413793</v>
      </c>
      <c r="Z654">
        <f t="shared" si="204"/>
        <v>0.66666666666666663</v>
      </c>
      <c r="AA654" t="str">
        <f t="shared" si="205"/>
        <v>O</v>
      </c>
      <c r="AD654">
        <f t="shared" si="206"/>
        <v>0</v>
      </c>
      <c r="AF654" t="str">
        <f t="shared" si="207"/>
        <v>----</v>
      </c>
      <c r="AG654" t="str">
        <f t="shared" si="208"/>
        <v>----</v>
      </c>
      <c r="AH654" t="str">
        <f t="shared" si="209"/>
        <v>----</v>
      </c>
      <c r="AI654" t="str">
        <f t="shared" si="210"/>
        <v>----</v>
      </c>
      <c r="AJ654" t="str">
        <f t="shared" si="211"/>
        <v>----</v>
      </c>
      <c r="AK654" t="str">
        <f t="shared" si="212"/>
        <v>Alipat+N</v>
      </c>
      <c r="AM654" s="4">
        <f t="shared" si="213"/>
        <v>430.28257548803316</v>
      </c>
      <c r="AN654" s="4">
        <f t="shared" si="197"/>
        <v>430</v>
      </c>
      <c r="AO654" s="4">
        <f t="shared" si="214"/>
        <v>0.28257548803316013</v>
      </c>
    </row>
    <row r="655" spans="1:41" x14ac:dyDescent="0.25">
      <c r="A655">
        <v>18</v>
      </c>
      <c r="B655">
        <v>29</v>
      </c>
      <c r="C655">
        <v>5</v>
      </c>
      <c r="D655">
        <v>7</v>
      </c>
      <c r="E655">
        <v>0</v>
      </c>
      <c r="F655">
        <v>0</v>
      </c>
      <c r="H655">
        <v>426.19942079999998</v>
      </c>
      <c r="J655" t="s">
        <v>14</v>
      </c>
      <c r="K655" t="s">
        <v>14</v>
      </c>
      <c r="L655" t="s">
        <v>14</v>
      </c>
      <c r="O655">
        <v>2497067</v>
      </c>
      <c r="P655">
        <v>1962531</v>
      </c>
      <c r="Q655">
        <v>2200280</v>
      </c>
      <c r="S655">
        <f t="shared" si="198"/>
        <v>1.6111111111111112</v>
      </c>
      <c r="T655">
        <f t="shared" si="199"/>
        <v>0.3888888888888889</v>
      </c>
      <c r="V655" s="4">
        <f t="shared" si="200"/>
        <v>426.19942077989998</v>
      </c>
      <c r="W655">
        <f t="shared" si="201"/>
        <v>7</v>
      </c>
      <c r="X655">
        <f t="shared" si="202"/>
        <v>0.3888888888888889</v>
      </c>
      <c r="Y655">
        <f t="shared" si="203"/>
        <v>0.2413793103448276</v>
      </c>
      <c r="Z655">
        <f t="shared" si="204"/>
        <v>1</v>
      </c>
      <c r="AA655" t="str">
        <f t="shared" si="205"/>
        <v>CRAM</v>
      </c>
      <c r="AD655">
        <f t="shared" si="206"/>
        <v>0.10526315789473684</v>
      </c>
      <c r="AF655" t="str">
        <f t="shared" si="207"/>
        <v>----</v>
      </c>
      <c r="AG655" t="str">
        <f t="shared" si="208"/>
        <v>----</v>
      </c>
      <c r="AH655" t="str">
        <f t="shared" si="209"/>
        <v>----</v>
      </c>
      <c r="AI655" t="str">
        <f t="shared" si="210"/>
        <v>----</v>
      </c>
      <c r="AJ655" t="str">
        <f t="shared" si="211"/>
        <v>----</v>
      </c>
      <c r="AK655" t="str">
        <f t="shared" si="212"/>
        <v>Alipat+N</v>
      </c>
      <c r="AM655" s="4">
        <f t="shared" si="213"/>
        <v>426.29797312041313</v>
      </c>
      <c r="AN655" s="4">
        <f t="shared" si="197"/>
        <v>426</v>
      </c>
      <c r="AO655" s="4">
        <f t="shared" si="214"/>
        <v>0.29797312041313262</v>
      </c>
    </row>
    <row r="656" spans="1:41" x14ac:dyDescent="0.25">
      <c r="A656">
        <v>18</v>
      </c>
      <c r="B656">
        <v>29</v>
      </c>
      <c r="C656">
        <v>5</v>
      </c>
      <c r="D656">
        <v>8</v>
      </c>
      <c r="E656">
        <v>0</v>
      </c>
      <c r="F656">
        <v>0</v>
      </c>
      <c r="H656">
        <v>442.1943354</v>
      </c>
      <c r="J656">
        <v>2188469</v>
      </c>
      <c r="K656">
        <v>1970981</v>
      </c>
      <c r="L656">
        <v>1809489</v>
      </c>
      <c r="O656">
        <v>2390972</v>
      </c>
      <c r="P656">
        <v>2369287</v>
      </c>
      <c r="Q656">
        <v>1969772</v>
      </c>
      <c r="S656">
        <f t="shared" si="198"/>
        <v>1.6111111111111112</v>
      </c>
      <c r="T656">
        <f t="shared" si="199"/>
        <v>0.44444444444444442</v>
      </c>
      <c r="V656" s="4">
        <f t="shared" si="200"/>
        <v>442.1943353799</v>
      </c>
      <c r="W656">
        <f t="shared" si="201"/>
        <v>7</v>
      </c>
      <c r="X656">
        <f t="shared" si="202"/>
        <v>0.3888888888888889</v>
      </c>
      <c r="Y656">
        <f t="shared" si="203"/>
        <v>0.2413793103448276</v>
      </c>
      <c r="Z656">
        <f t="shared" si="204"/>
        <v>0.875</v>
      </c>
      <c r="AA656" t="str">
        <f t="shared" si="205"/>
        <v>CRAM</v>
      </c>
      <c r="AD656">
        <f t="shared" si="206"/>
        <v>5.5555555555555552E-2</v>
      </c>
      <c r="AF656" t="str">
        <f t="shared" si="207"/>
        <v>----</v>
      </c>
      <c r="AG656" t="str">
        <f t="shared" si="208"/>
        <v>----</v>
      </c>
      <c r="AH656" t="str">
        <f t="shared" si="209"/>
        <v>----</v>
      </c>
      <c r="AI656" t="str">
        <f t="shared" si="210"/>
        <v>----</v>
      </c>
      <c r="AJ656" t="str">
        <f t="shared" si="211"/>
        <v>----</v>
      </c>
      <c r="AK656" t="str">
        <f t="shared" si="212"/>
        <v>Alipat+N</v>
      </c>
      <c r="AM656" s="4">
        <f t="shared" si="213"/>
        <v>442.29658630889844</v>
      </c>
      <c r="AN656" s="4">
        <f t="shared" si="197"/>
        <v>442</v>
      </c>
      <c r="AO656" s="4">
        <f t="shared" si="214"/>
        <v>0.29658630889844062</v>
      </c>
    </row>
    <row r="657" spans="1:41" x14ac:dyDescent="0.25">
      <c r="A657">
        <v>18</v>
      </c>
      <c r="B657">
        <v>30</v>
      </c>
      <c r="C657">
        <v>0</v>
      </c>
      <c r="D657">
        <v>3</v>
      </c>
      <c r="E657">
        <v>1</v>
      </c>
      <c r="F657">
        <v>0</v>
      </c>
      <c r="H657">
        <v>325.1842881</v>
      </c>
      <c r="J657">
        <v>13153111</v>
      </c>
      <c r="K657">
        <v>13500469</v>
      </c>
      <c r="L657">
        <v>15182113</v>
      </c>
      <c r="O657">
        <v>37844294</v>
      </c>
      <c r="P657">
        <v>75912696</v>
      </c>
      <c r="Q657">
        <v>55760304</v>
      </c>
      <c r="S657">
        <f t="shared" si="198"/>
        <v>1.6666666666666667</v>
      </c>
      <c r="T657">
        <f t="shared" si="199"/>
        <v>0.16666666666666666</v>
      </c>
      <c r="V657" s="4">
        <f t="shared" si="200"/>
        <v>325.1842880799</v>
      </c>
      <c r="W657">
        <f t="shared" si="201"/>
        <v>4</v>
      </c>
      <c r="X657">
        <f t="shared" si="202"/>
        <v>0.22222222222222221</v>
      </c>
      <c r="Y657">
        <f t="shared" si="203"/>
        <v>0.13333333333333333</v>
      </c>
      <c r="Z657">
        <f t="shared" si="204"/>
        <v>1.3333333333333333</v>
      </c>
      <c r="AA657" t="str">
        <f t="shared" si="205"/>
        <v>O</v>
      </c>
      <c r="AD657">
        <f t="shared" si="206"/>
        <v>9.6774193548387094E-2</v>
      </c>
      <c r="AF657" t="str">
        <f t="shared" si="207"/>
        <v>----</v>
      </c>
      <c r="AG657" t="str">
        <f t="shared" si="208"/>
        <v>----</v>
      </c>
      <c r="AH657" t="str">
        <f t="shared" si="209"/>
        <v>----</v>
      </c>
      <c r="AI657" t="str">
        <f t="shared" si="210"/>
        <v>AlipatNoN</v>
      </c>
      <c r="AJ657" t="str">
        <f t="shared" si="211"/>
        <v>----</v>
      </c>
      <c r="AK657" t="str">
        <f t="shared" si="212"/>
        <v>----</v>
      </c>
      <c r="AM657" s="4">
        <f t="shared" si="213"/>
        <v>325.25948215836621</v>
      </c>
      <c r="AN657" s="4">
        <f t="shared" si="197"/>
        <v>325</v>
      </c>
      <c r="AO657" s="4">
        <f t="shared" si="214"/>
        <v>0.25948215836621102</v>
      </c>
    </row>
    <row r="658" spans="1:41" x14ac:dyDescent="0.25">
      <c r="A658">
        <v>18</v>
      </c>
      <c r="B658">
        <v>30</v>
      </c>
      <c r="C658">
        <v>0</v>
      </c>
      <c r="D658">
        <v>4</v>
      </c>
      <c r="E658">
        <v>1</v>
      </c>
      <c r="F658">
        <v>0</v>
      </c>
      <c r="H658">
        <v>341.17920270000002</v>
      </c>
      <c r="J658" t="s">
        <v>14</v>
      </c>
      <c r="K658" t="s">
        <v>14</v>
      </c>
      <c r="L658" t="s">
        <v>14</v>
      </c>
      <c r="O658">
        <v>2119580</v>
      </c>
      <c r="P658">
        <v>8909778</v>
      </c>
      <c r="Q658">
        <v>6555778</v>
      </c>
      <c r="S658">
        <f t="shared" si="198"/>
        <v>1.6666666666666667</v>
      </c>
      <c r="T658">
        <f t="shared" si="199"/>
        <v>0.22222222222222221</v>
      </c>
      <c r="V658" s="4">
        <f t="shared" si="200"/>
        <v>341.17920267990002</v>
      </c>
      <c r="W658">
        <f t="shared" si="201"/>
        <v>4</v>
      </c>
      <c r="X658">
        <f t="shared" si="202"/>
        <v>0.22222222222222221</v>
      </c>
      <c r="Y658">
        <f t="shared" si="203"/>
        <v>0.13333333333333333</v>
      </c>
      <c r="Z658">
        <f t="shared" si="204"/>
        <v>1</v>
      </c>
      <c r="AA658" t="str">
        <f t="shared" si="205"/>
        <v>O</v>
      </c>
      <c r="AD658">
        <f t="shared" si="206"/>
        <v>6.6666666666666666E-2</v>
      </c>
      <c r="AF658" t="str">
        <f t="shared" si="207"/>
        <v>----</v>
      </c>
      <c r="AG658" t="str">
        <f t="shared" si="208"/>
        <v>----</v>
      </c>
      <c r="AH658" t="str">
        <f t="shared" si="209"/>
        <v>----</v>
      </c>
      <c r="AI658" t="str">
        <f t="shared" si="210"/>
        <v>AlipatNoN</v>
      </c>
      <c r="AJ658" t="str">
        <f t="shared" si="211"/>
        <v>----</v>
      </c>
      <c r="AK658" t="str">
        <f t="shared" si="212"/>
        <v>----</v>
      </c>
      <c r="AM658" s="4">
        <f t="shared" si="213"/>
        <v>341.25809534685152</v>
      </c>
      <c r="AN658" s="4">
        <f t="shared" si="197"/>
        <v>341</v>
      </c>
      <c r="AO658" s="4">
        <f t="shared" si="214"/>
        <v>0.25809534685151903</v>
      </c>
    </row>
    <row r="659" spans="1:41" x14ac:dyDescent="0.25">
      <c r="A659">
        <v>18</v>
      </c>
      <c r="B659">
        <v>30</v>
      </c>
      <c r="C659">
        <v>0</v>
      </c>
      <c r="D659">
        <v>5</v>
      </c>
      <c r="E659">
        <v>0</v>
      </c>
      <c r="F659">
        <v>0</v>
      </c>
      <c r="H659">
        <v>325.20204660000002</v>
      </c>
      <c r="J659">
        <v>3031898</v>
      </c>
      <c r="K659">
        <v>3686968</v>
      </c>
      <c r="L659">
        <v>3550501</v>
      </c>
      <c r="O659">
        <v>5743946</v>
      </c>
      <c r="P659">
        <v>7356923</v>
      </c>
      <c r="Q659">
        <v>5604788</v>
      </c>
      <c r="S659">
        <f t="shared" si="198"/>
        <v>1.6666666666666667</v>
      </c>
      <c r="T659">
        <f t="shared" si="199"/>
        <v>0.27777777777777779</v>
      </c>
      <c r="V659" s="4">
        <f t="shared" si="200"/>
        <v>325.20204657990001</v>
      </c>
      <c r="W659">
        <f t="shared" si="201"/>
        <v>4</v>
      </c>
      <c r="X659">
        <f t="shared" si="202"/>
        <v>0.22222222222222221</v>
      </c>
      <c r="Y659">
        <f t="shared" si="203"/>
        <v>0.13333333333333333</v>
      </c>
      <c r="Z659">
        <f t="shared" si="204"/>
        <v>0.8</v>
      </c>
      <c r="AA659" t="str">
        <f t="shared" si="205"/>
        <v>O</v>
      </c>
      <c r="AD659">
        <f t="shared" si="206"/>
        <v>9.6774193548387094E-2</v>
      </c>
      <c r="AF659" t="str">
        <f t="shared" si="207"/>
        <v>----</v>
      </c>
      <c r="AG659" t="str">
        <f t="shared" si="208"/>
        <v>----</v>
      </c>
      <c r="AH659" t="str">
        <f t="shared" si="209"/>
        <v>----</v>
      </c>
      <c r="AI659" t="str">
        <f t="shared" si="210"/>
        <v>AlipatNoN</v>
      </c>
      <c r="AJ659" t="str">
        <f t="shared" si="211"/>
        <v>----</v>
      </c>
      <c r="AK659" t="str">
        <f t="shared" si="212"/>
        <v>----</v>
      </c>
      <c r="AM659" s="4">
        <f t="shared" si="213"/>
        <v>325.27724476475788</v>
      </c>
      <c r="AN659" s="4">
        <f t="shared" si="197"/>
        <v>325</v>
      </c>
      <c r="AO659" s="4">
        <f t="shared" si="214"/>
        <v>0.27724476475788151</v>
      </c>
    </row>
    <row r="660" spans="1:41" x14ac:dyDescent="0.25">
      <c r="A660">
        <v>18</v>
      </c>
      <c r="B660">
        <v>30</v>
      </c>
      <c r="C660">
        <v>0</v>
      </c>
      <c r="D660">
        <v>6</v>
      </c>
      <c r="E660">
        <v>0</v>
      </c>
      <c r="F660">
        <v>0</v>
      </c>
      <c r="H660">
        <v>341.19696119999998</v>
      </c>
      <c r="J660">
        <v>8171878</v>
      </c>
      <c r="K660">
        <v>9579911</v>
      </c>
      <c r="L660">
        <v>8427389</v>
      </c>
      <c r="O660">
        <v>13706401</v>
      </c>
      <c r="P660">
        <v>17171414</v>
      </c>
      <c r="Q660">
        <v>13585542</v>
      </c>
      <c r="S660">
        <f t="shared" si="198"/>
        <v>1.6666666666666667</v>
      </c>
      <c r="T660">
        <f t="shared" si="199"/>
        <v>0.33333333333333331</v>
      </c>
      <c r="V660" s="4">
        <f t="shared" si="200"/>
        <v>341.19696117989997</v>
      </c>
      <c r="W660">
        <f t="shared" si="201"/>
        <v>4</v>
      </c>
      <c r="X660">
        <f t="shared" si="202"/>
        <v>0.22222222222222221</v>
      </c>
      <c r="Y660">
        <f t="shared" si="203"/>
        <v>0.13333333333333333</v>
      </c>
      <c r="Z660">
        <f t="shared" si="204"/>
        <v>0.66666666666666663</v>
      </c>
      <c r="AA660" t="str">
        <f t="shared" si="205"/>
        <v>O</v>
      </c>
      <c r="AD660">
        <f t="shared" si="206"/>
        <v>6.6666666666666666E-2</v>
      </c>
      <c r="AF660" t="str">
        <f t="shared" si="207"/>
        <v>----</v>
      </c>
      <c r="AG660" t="str">
        <f t="shared" si="208"/>
        <v>----</v>
      </c>
      <c r="AH660" t="str">
        <f t="shared" si="209"/>
        <v>----</v>
      </c>
      <c r="AI660" t="str">
        <f t="shared" si="210"/>
        <v>AlipatNoN</v>
      </c>
      <c r="AJ660" t="str">
        <f t="shared" si="211"/>
        <v>----</v>
      </c>
      <c r="AK660" t="str">
        <f t="shared" si="212"/>
        <v>----</v>
      </c>
      <c r="AM660" s="4">
        <f t="shared" si="213"/>
        <v>341.27585795324313</v>
      </c>
      <c r="AN660" s="4">
        <f t="shared" si="197"/>
        <v>341</v>
      </c>
      <c r="AO660" s="4">
        <f t="shared" si="214"/>
        <v>0.27585795324313267</v>
      </c>
    </row>
    <row r="661" spans="1:41" x14ac:dyDescent="0.25">
      <c r="A661">
        <v>18</v>
      </c>
      <c r="B661">
        <v>30</v>
      </c>
      <c r="C661">
        <v>0</v>
      </c>
      <c r="D661">
        <v>7</v>
      </c>
      <c r="E661">
        <v>0</v>
      </c>
      <c r="F661">
        <v>0</v>
      </c>
      <c r="H661">
        <v>357.19187579999999</v>
      </c>
      <c r="J661">
        <v>13163947</v>
      </c>
      <c r="K661">
        <v>14290383</v>
      </c>
      <c r="L661">
        <v>13068585</v>
      </c>
      <c r="O661">
        <v>21194469</v>
      </c>
      <c r="P661">
        <v>25367805</v>
      </c>
      <c r="Q661">
        <v>20579876</v>
      </c>
      <c r="S661">
        <f t="shared" si="198"/>
        <v>1.6666666666666667</v>
      </c>
      <c r="T661">
        <f t="shared" si="199"/>
        <v>0.3888888888888889</v>
      </c>
      <c r="V661" s="4">
        <f t="shared" si="200"/>
        <v>357.19187577989999</v>
      </c>
      <c r="W661">
        <f t="shared" si="201"/>
        <v>4</v>
      </c>
      <c r="X661">
        <f t="shared" si="202"/>
        <v>0.22222222222222221</v>
      </c>
      <c r="Y661">
        <f t="shared" si="203"/>
        <v>0.13333333333333333</v>
      </c>
      <c r="Z661">
        <f t="shared" si="204"/>
        <v>0.5714285714285714</v>
      </c>
      <c r="AA661" t="str">
        <f t="shared" si="205"/>
        <v>O</v>
      </c>
      <c r="AD661">
        <f t="shared" si="206"/>
        <v>3.4482758620689655E-2</v>
      </c>
      <c r="AF661" t="str">
        <f t="shared" si="207"/>
        <v>----</v>
      </c>
      <c r="AG661" t="str">
        <f t="shared" si="208"/>
        <v>----</v>
      </c>
      <c r="AH661" t="str">
        <f t="shared" si="209"/>
        <v>----</v>
      </c>
      <c r="AI661" t="str">
        <f t="shared" si="210"/>
        <v>AlipatNoN</v>
      </c>
      <c r="AJ661" t="str">
        <f t="shared" si="211"/>
        <v>----</v>
      </c>
      <c r="AK661" t="str">
        <f t="shared" si="212"/>
        <v>----</v>
      </c>
      <c r="AM661" s="4">
        <f t="shared" si="213"/>
        <v>357.27447114172844</v>
      </c>
      <c r="AN661" s="4">
        <f t="shared" si="197"/>
        <v>357</v>
      </c>
      <c r="AO661" s="4">
        <f t="shared" si="214"/>
        <v>0.27447114172844067</v>
      </c>
    </row>
    <row r="662" spans="1:41" x14ac:dyDescent="0.25">
      <c r="A662">
        <v>18</v>
      </c>
      <c r="B662">
        <v>30</v>
      </c>
      <c r="C662">
        <v>0</v>
      </c>
      <c r="D662">
        <v>8</v>
      </c>
      <c r="E662">
        <v>0</v>
      </c>
      <c r="F662">
        <v>0</v>
      </c>
      <c r="H662">
        <v>373.18679040000001</v>
      </c>
      <c r="J662">
        <v>13081903</v>
      </c>
      <c r="K662">
        <v>14620462</v>
      </c>
      <c r="L662">
        <v>13491182</v>
      </c>
      <c r="O662">
        <v>18500054</v>
      </c>
      <c r="P662">
        <v>20825964</v>
      </c>
      <c r="Q662">
        <v>18458684</v>
      </c>
      <c r="S662">
        <f t="shared" si="198"/>
        <v>1.6666666666666667</v>
      </c>
      <c r="T662">
        <f t="shared" si="199"/>
        <v>0.44444444444444442</v>
      </c>
      <c r="V662" s="4">
        <f t="shared" si="200"/>
        <v>373.1867903799</v>
      </c>
      <c r="W662">
        <f t="shared" si="201"/>
        <v>4</v>
      </c>
      <c r="X662">
        <f t="shared" si="202"/>
        <v>0.22222222222222221</v>
      </c>
      <c r="Y662">
        <f t="shared" si="203"/>
        <v>0.13333333333333333</v>
      </c>
      <c r="Z662">
        <f t="shared" si="204"/>
        <v>0.5</v>
      </c>
      <c r="AA662" t="str">
        <f t="shared" si="205"/>
        <v>O</v>
      </c>
      <c r="AD662">
        <f t="shared" si="206"/>
        <v>0</v>
      </c>
      <c r="AF662" t="str">
        <f t="shared" si="207"/>
        <v>----</v>
      </c>
      <c r="AG662" t="str">
        <f t="shared" si="208"/>
        <v>----</v>
      </c>
      <c r="AH662" t="str">
        <f t="shared" si="209"/>
        <v>----</v>
      </c>
      <c r="AI662" t="str">
        <f t="shared" si="210"/>
        <v>AlipatNoN</v>
      </c>
      <c r="AJ662" t="str">
        <f t="shared" si="211"/>
        <v>----</v>
      </c>
      <c r="AK662" t="str">
        <f t="shared" si="212"/>
        <v>----</v>
      </c>
      <c r="AM662" s="4">
        <f t="shared" si="213"/>
        <v>373.27308433021375</v>
      </c>
      <c r="AN662" s="4">
        <f t="shared" si="197"/>
        <v>373</v>
      </c>
      <c r="AO662" s="4">
        <f t="shared" si="214"/>
        <v>0.27308433021374867</v>
      </c>
    </row>
    <row r="663" spans="1:41" x14ac:dyDescent="0.25">
      <c r="A663">
        <v>18</v>
      </c>
      <c r="B663">
        <v>30</v>
      </c>
      <c r="C663">
        <v>0</v>
      </c>
      <c r="D663">
        <v>9</v>
      </c>
      <c r="E663">
        <v>0</v>
      </c>
      <c r="F663">
        <v>0</v>
      </c>
      <c r="H663">
        <v>389.18170500000002</v>
      </c>
      <c r="J663">
        <v>8905251</v>
      </c>
      <c r="K663">
        <v>8959582</v>
      </c>
      <c r="L663">
        <v>8367108</v>
      </c>
      <c r="O663">
        <v>11940328</v>
      </c>
      <c r="P663">
        <v>11915157</v>
      </c>
      <c r="Q663">
        <v>9996062</v>
      </c>
      <c r="S663">
        <f t="shared" si="198"/>
        <v>1.6666666666666667</v>
      </c>
      <c r="T663">
        <f t="shared" si="199"/>
        <v>0.5</v>
      </c>
      <c r="V663" s="4">
        <f t="shared" si="200"/>
        <v>389.18170497989996</v>
      </c>
      <c r="W663">
        <f t="shared" si="201"/>
        <v>4</v>
      </c>
      <c r="X663">
        <f t="shared" si="202"/>
        <v>0.22222222222222221</v>
      </c>
      <c r="Y663">
        <f t="shared" si="203"/>
        <v>0.13333333333333333</v>
      </c>
      <c r="Z663">
        <f t="shared" si="204"/>
        <v>0.44444444444444442</v>
      </c>
      <c r="AA663" t="str">
        <f t="shared" si="205"/>
        <v>O</v>
      </c>
      <c r="AD663">
        <f t="shared" si="206"/>
        <v>-3.7037037037037035E-2</v>
      </c>
      <c r="AF663" t="str">
        <f t="shared" si="207"/>
        <v>----</v>
      </c>
      <c r="AG663" t="str">
        <f t="shared" si="208"/>
        <v>----</v>
      </c>
      <c r="AH663" t="str">
        <f t="shared" si="209"/>
        <v>----</v>
      </c>
      <c r="AI663" t="str">
        <f t="shared" si="210"/>
        <v>AlipatNoN</v>
      </c>
      <c r="AJ663" t="str">
        <f t="shared" si="211"/>
        <v>----</v>
      </c>
      <c r="AK663" t="str">
        <f t="shared" si="212"/>
        <v>----</v>
      </c>
      <c r="AM663" s="4">
        <f t="shared" si="213"/>
        <v>389.271697518699</v>
      </c>
      <c r="AN663" s="4">
        <f t="shared" si="197"/>
        <v>389</v>
      </c>
      <c r="AO663" s="4">
        <f t="shared" si="214"/>
        <v>0.27169751869899983</v>
      </c>
    </row>
    <row r="664" spans="1:41" x14ac:dyDescent="0.25">
      <c r="A664">
        <v>18</v>
      </c>
      <c r="B664">
        <v>30</v>
      </c>
      <c r="C664">
        <v>0</v>
      </c>
      <c r="D664">
        <v>10</v>
      </c>
      <c r="E664">
        <v>0</v>
      </c>
      <c r="F664">
        <v>0</v>
      </c>
      <c r="H664">
        <v>405.17661959999998</v>
      </c>
      <c r="J664">
        <v>4566705</v>
      </c>
      <c r="K664">
        <v>4340758</v>
      </c>
      <c r="L664">
        <v>4113823</v>
      </c>
      <c r="O664">
        <v>4899723</v>
      </c>
      <c r="P664">
        <v>5060071</v>
      </c>
      <c r="Q664">
        <v>4663059</v>
      </c>
      <c r="S664">
        <f t="shared" si="198"/>
        <v>1.6666666666666667</v>
      </c>
      <c r="T664">
        <f t="shared" si="199"/>
        <v>0.55555555555555558</v>
      </c>
      <c r="V664" s="4">
        <f t="shared" si="200"/>
        <v>405.17661957989998</v>
      </c>
      <c r="W664">
        <f t="shared" si="201"/>
        <v>4</v>
      </c>
      <c r="X664">
        <f t="shared" si="202"/>
        <v>0.22222222222222221</v>
      </c>
      <c r="Y664">
        <f t="shared" si="203"/>
        <v>0.13333333333333333</v>
      </c>
      <c r="Z664">
        <f t="shared" si="204"/>
        <v>0.4</v>
      </c>
      <c r="AA664" t="str">
        <f t="shared" si="205"/>
        <v>O</v>
      </c>
      <c r="AD664">
        <f t="shared" si="206"/>
        <v>-7.6923076923076927E-2</v>
      </c>
      <c r="AF664" t="str">
        <f t="shared" si="207"/>
        <v>----</v>
      </c>
      <c r="AG664" t="str">
        <f t="shared" si="208"/>
        <v>----</v>
      </c>
      <c r="AH664" t="str">
        <f t="shared" si="209"/>
        <v>----</v>
      </c>
      <c r="AI664" t="str">
        <f t="shared" si="210"/>
        <v>AlipatNoN</v>
      </c>
      <c r="AJ664" t="str">
        <f t="shared" si="211"/>
        <v>----</v>
      </c>
      <c r="AK664" t="str">
        <f t="shared" si="212"/>
        <v>----</v>
      </c>
      <c r="AM664" s="4">
        <f t="shared" si="213"/>
        <v>405.27031070718431</v>
      </c>
      <c r="AN664" s="4">
        <f t="shared" si="197"/>
        <v>405</v>
      </c>
      <c r="AO664" s="4">
        <f t="shared" si="214"/>
        <v>0.27031070718430783</v>
      </c>
    </row>
    <row r="665" spans="1:41" x14ac:dyDescent="0.25">
      <c r="A665">
        <v>18</v>
      </c>
      <c r="B665">
        <v>30</v>
      </c>
      <c r="C665">
        <v>0</v>
      </c>
      <c r="D665">
        <v>11</v>
      </c>
      <c r="E665">
        <v>0</v>
      </c>
      <c r="F665">
        <v>0</v>
      </c>
      <c r="H665">
        <v>421.1715342</v>
      </c>
      <c r="J665">
        <v>2179500</v>
      </c>
      <c r="K665">
        <v>2151059</v>
      </c>
      <c r="L665">
        <v>2398908</v>
      </c>
      <c r="O665">
        <v>3330294</v>
      </c>
      <c r="P665">
        <v>2553473</v>
      </c>
      <c r="Q665">
        <v>2491989</v>
      </c>
      <c r="S665">
        <f t="shared" si="198"/>
        <v>1.6666666666666667</v>
      </c>
      <c r="T665">
        <f t="shared" si="199"/>
        <v>0.61111111111111116</v>
      </c>
      <c r="V665" s="4">
        <f t="shared" si="200"/>
        <v>421.17153417989999</v>
      </c>
      <c r="W665">
        <f t="shared" si="201"/>
        <v>4</v>
      </c>
      <c r="X665">
        <f t="shared" si="202"/>
        <v>0.22222222222222221</v>
      </c>
      <c r="Y665">
        <f t="shared" si="203"/>
        <v>0.13333333333333333</v>
      </c>
      <c r="Z665">
        <f t="shared" si="204"/>
        <v>0.36363636363636365</v>
      </c>
      <c r="AA665" t="str">
        <f t="shared" si="205"/>
        <v>O</v>
      </c>
      <c r="AD665">
        <f t="shared" si="206"/>
        <v>-0.12</v>
      </c>
      <c r="AF665" t="str">
        <f t="shared" si="207"/>
        <v>----</v>
      </c>
      <c r="AG665" t="str">
        <f t="shared" si="208"/>
        <v>----</v>
      </c>
      <c r="AH665" t="str">
        <f t="shared" si="209"/>
        <v>----</v>
      </c>
      <c r="AI665" t="str">
        <f t="shared" si="210"/>
        <v>----</v>
      </c>
      <c r="AJ665" t="str">
        <f t="shared" si="211"/>
        <v>SatFACarb</v>
      </c>
      <c r="AK665" t="str">
        <f t="shared" si="212"/>
        <v>----</v>
      </c>
      <c r="AM665" s="4">
        <f t="shared" si="213"/>
        <v>421.26892389566962</v>
      </c>
      <c r="AN665" s="4">
        <f t="shared" si="197"/>
        <v>421</v>
      </c>
      <c r="AO665" s="4">
        <f t="shared" si="214"/>
        <v>0.26892389566961583</v>
      </c>
    </row>
    <row r="666" spans="1:41" x14ac:dyDescent="0.25">
      <c r="A666">
        <v>18</v>
      </c>
      <c r="B666">
        <v>30</v>
      </c>
      <c r="C666">
        <v>0</v>
      </c>
      <c r="D666">
        <v>12</v>
      </c>
      <c r="E666">
        <v>0</v>
      </c>
      <c r="F666">
        <v>0</v>
      </c>
      <c r="H666">
        <v>437.16644880000001</v>
      </c>
      <c r="J666">
        <v>1726293</v>
      </c>
      <c r="K666">
        <v>2070610</v>
      </c>
      <c r="L666">
        <v>1741381</v>
      </c>
      <c r="O666">
        <v>3648844</v>
      </c>
      <c r="P666">
        <v>3880497</v>
      </c>
      <c r="Q666">
        <v>3114637</v>
      </c>
      <c r="S666">
        <f t="shared" si="198"/>
        <v>1.6666666666666667</v>
      </c>
      <c r="T666">
        <f t="shared" si="199"/>
        <v>0.66666666666666663</v>
      </c>
      <c r="V666" s="4">
        <f t="shared" si="200"/>
        <v>437.16644877990001</v>
      </c>
      <c r="W666">
        <f t="shared" si="201"/>
        <v>4</v>
      </c>
      <c r="X666">
        <f t="shared" si="202"/>
        <v>0.22222222222222221</v>
      </c>
      <c r="Y666">
        <f t="shared" si="203"/>
        <v>0.13333333333333333</v>
      </c>
      <c r="Z666">
        <f t="shared" si="204"/>
        <v>0.33333333333333331</v>
      </c>
      <c r="AA666" t="str">
        <f t="shared" si="205"/>
        <v>O</v>
      </c>
      <c r="AD666">
        <f t="shared" si="206"/>
        <v>-0.16666666666666666</v>
      </c>
      <c r="AF666" t="str">
        <f t="shared" si="207"/>
        <v>----</v>
      </c>
      <c r="AG666" t="str">
        <f t="shared" si="208"/>
        <v>----</v>
      </c>
      <c r="AH666" t="str">
        <f t="shared" si="209"/>
        <v>----</v>
      </c>
      <c r="AI666" t="str">
        <f t="shared" si="210"/>
        <v>----</v>
      </c>
      <c r="AJ666" t="str">
        <f t="shared" si="211"/>
        <v>SatFACarb</v>
      </c>
      <c r="AK666" t="str">
        <f t="shared" si="212"/>
        <v>----</v>
      </c>
      <c r="AM666" s="4">
        <f t="shared" si="213"/>
        <v>437.26753708415492</v>
      </c>
      <c r="AN666" s="4">
        <f t="shared" si="197"/>
        <v>437</v>
      </c>
      <c r="AO666" s="4">
        <f t="shared" si="214"/>
        <v>0.26753708415492383</v>
      </c>
    </row>
    <row r="667" spans="1:41" x14ac:dyDescent="0.25">
      <c r="A667">
        <v>18</v>
      </c>
      <c r="B667">
        <v>30</v>
      </c>
      <c r="C667">
        <v>0</v>
      </c>
      <c r="D667">
        <v>13</v>
      </c>
      <c r="E667">
        <v>0</v>
      </c>
      <c r="F667">
        <v>0</v>
      </c>
      <c r="H667">
        <v>453.16136340000003</v>
      </c>
      <c r="J667">
        <v>2651953</v>
      </c>
      <c r="K667">
        <v>2960013</v>
      </c>
      <c r="L667">
        <v>2321410</v>
      </c>
      <c r="O667">
        <v>4010124</v>
      </c>
      <c r="P667">
        <v>3747478</v>
      </c>
      <c r="Q667">
        <v>3437136</v>
      </c>
      <c r="S667">
        <f t="shared" si="198"/>
        <v>1.6666666666666667</v>
      </c>
      <c r="T667">
        <f t="shared" si="199"/>
        <v>0.72222222222222221</v>
      </c>
      <c r="V667" s="4">
        <f t="shared" si="200"/>
        <v>453.16136337990002</v>
      </c>
      <c r="W667">
        <f t="shared" si="201"/>
        <v>4</v>
      </c>
      <c r="X667">
        <f t="shared" si="202"/>
        <v>0.22222222222222221</v>
      </c>
      <c r="Y667">
        <f t="shared" si="203"/>
        <v>0.13333333333333333</v>
      </c>
      <c r="Z667">
        <f t="shared" si="204"/>
        <v>0.30769230769230771</v>
      </c>
      <c r="AA667" t="str">
        <f t="shared" si="205"/>
        <v>O</v>
      </c>
      <c r="AD667">
        <f t="shared" si="206"/>
        <v>-0.21739130434782608</v>
      </c>
      <c r="AF667" t="str">
        <f t="shared" si="207"/>
        <v>----</v>
      </c>
      <c r="AG667" t="str">
        <f t="shared" si="208"/>
        <v>----</v>
      </c>
      <c r="AH667" t="str">
        <f t="shared" si="209"/>
        <v>----</v>
      </c>
      <c r="AI667" t="str">
        <f t="shared" si="210"/>
        <v>----</v>
      </c>
      <c r="AJ667" t="str">
        <f t="shared" si="211"/>
        <v>SatFACarb</v>
      </c>
      <c r="AK667" t="str">
        <f t="shared" si="212"/>
        <v>----</v>
      </c>
      <c r="AM667" s="4">
        <f t="shared" si="213"/>
        <v>453.26615027264029</v>
      </c>
      <c r="AN667" s="4">
        <f t="shared" si="197"/>
        <v>453</v>
      </c>
      <c r="AO667" s="4">
        <f t="shared" si="214"/>
        <v>0.26615027264028868</v>
      </c>
    </row>
    <row r="668" spans="1:41" x14ac:dyDescent="0.25">
      <c r="A668">
        <v>18</v>
      </c>
      <c r="B668">
        <v>30</v>
      </c>
      <c r="C668">
        <v>0</v>
      </c>
      <c r="D668">
        <v>14</v>
      </c>
      <c r="E668">
        <v>0</v>
      </c>
      <c r="F668">
        <v>0</v>
      </c>
      <c r="H668">
        <v>469.15627799999999</v>
      </c>
      <c r="J668">
        <v>3013769</v>
      </c>
      <c r="K668">
        <v>3114586</v>
      </c>
      <c r="L668">
        <v>2579347</v>
      </c>
      <c r="O668">
        <v>3099267</v>
      </c>
      <c r="P668">
        <v>3158307</v>
      </c>
      <c r="Q668">
        <v>3060217</v>
      </c>
      <c r="S668">
        <f t="shared" si="198"/>
        <v>1.6666666666666667</v>
      </c>
      <c r="T668">
        <f t="shared" si="199"/>
        <v>0.77777777777777779</v>
      </c>
      <c r="V668" s="4">
        <f t="shared" si="200"/>
        <v>469.15627797989998</v>
      </c>
      <c r="W668">
        <f t="shared" si="201"/>
        <v>4</v>
      </c>
      <c r="X668">
        <f t="shared" si="202"/>
        <v>0.22222222222222221</v>
      </c>
      <c r="Y668">
        <f t="shared" si="203"/>
        <v>0.13333333333333333</v>
      </c>
      <c r="Z668">
        <f t="shared" si="204"/>
        <v>0.2857142857142857</v>
      </c>
      <c r="AA668" t="str">
        <f t="shared" si="205"/>
        <v>O</v>
      </c>
      <c r="AD668">
        <f t="shared" si="206"/>
        <v>-0.27272727272727271</v>
      </c>
      <c r="AF668" t="str">
        <f t="shared" si="207"/>
        <v>----</v>
      </c>
      <c r="AG668" t="str">
        <f t="shared" si="208"/>
        <v>----</v>
      </c>
      <c r="AH668" t="str">
        <f t="shared" si="209"/>
        <v>----</v>
      </c>
      <c r="AI668" t="str">
        <f t="shared" si="210"/>
        <v>----</v>
      </c>
      <c r="AJ668" t="str">
        <f t="shared" si="211"/>
        <v>SatFACarb</v>
      </c>
      <c r="AK668" t="str">
        <f t="shared" si="212"/>
        <v>----</v>
      </c>
      <c r="AM668" s="4">
        <f t="shared" si="213"/>
        <v>469.26476346112554</v>
      </c>
      <c r="AN668" s="4">
        <f t="shared" si="197"/>
        <v>469</v>
      </c>
      <c r="AO668" s="4">
        <f t="shared" si="214"/>
        <v>0.26476346112553983</v>
      </c>
    </row>
    <row r="669" spans="1:41" x14ac:dyDescent="0.25">
      <c r="A669">
        <v>18</v>
      </c>
      <c r="B669">
        <v>30</v>
      </c>
      <c r="C669">
        <v>0</v>
      </c>
      <c r="D669">
        <v>15</v>
      </c>
      <c r="E669">
        <v>0</v>
      </c>
      <c r="F669">
        <v>0</v>
      </c>
      <c r="H669">
        <v>485.1511926</v>
      </c>
      <c r="J669">
        <v>11510953</v>
      </c>
      <c r="K669">
        <v>12274310</v>
      </c>
      <c r="L669">
        <v>11542042</v>
      </c>
      <c r="O669">
        <v>12225505</v>
      </c>
      <c r="P669">
        <v>11464323</v>
      </c>
      <c r="Q669">
        <v>10248724</v>
      </c>
      <c r="S669">
        <f t="shared" si="198"/>
        <v>1.6666666666666667</v>
      </c>
      <c r="T669">
        <f t="shared" si="199"/>
        <v>0.83333333333333337</v>
      </c>
      <c r="V669" s="4">
        <f t="shared" si="200"/>
        <v>485.1511925799</v>
      </c>
      <c r="W669">
        <f t="shared" si="201"/>
        <v>4</v>
      </c>
      <c r="X669">
        <f t="shared" si="202"/>
        <v>0.22222222222222221</v>
      </c>
      <c r="Y669">
        <f t="shared" si="203"/>
        <v>0.13333333333333333</v>
      </c>
      <c r="Z669">
        <f t="shared" si="204"/>
        <v>0.26666666666666666</v>
      </c>
      <c r="AA669" t="str">
        <f t="shared" si="205"/>
        <v>O</v>
      </c>
      <c r="AD669">
        <f t="shared" si="206"/>
        <v>-0.33333333333333331</v>
      </c>
      <c r="AF669" t="str">
        <f t="shared" si="207"/>
        <v>----</v>
      </c>
      <c r="AG669" t="str">
        <f t="shared" si="208"/>
        <v>----</v>
      </c>
      <c r="AH669" t="str">
        <f t="shared" si="209"/>
        <v>----</v>
      </c>
      <c r="AI669" t="str">
        <f t="shared" si="210"/>
        <v>----</v>
      </c>
      <c r="AJ669" t="str">
        <f t="shared" si="211"/>
        <v>SatFACarb</v>
      </c>
      <c r="AK669" t="str">
        <f t="shared" si="212"/>
        <v>----</v>
      </c>
      <c r="AM669" s="4">
        <f t="shared" si="213"/>
        <v>485.26337664961085</v>
      </c>
      <c r="AN669" s="4">
        <f t="shared" si="197"/>
        <v>485</v>
      </c>
      <c r="AO669" s="4">
        <f t="shared" si="214"/>
        <v>0.26337664961084783</v>
      </c>
    </row>
    <row r="670" spans="1:41" x14ac:dyDescent="0.25">
      <c r="A670">
        <v>18</v>
      </c>
      <c r="B670">
        <v>30</v>
      </c>
      <c r="C670">
        <v>0</v>
      </c>
      <c r="D670">
        <v>16</v>
      </c>
      <c r="E670">
        <v>0</v>
      </c>
      <c r="F670">
        <v>0</v>
      </c>
      <c r="H670">
        <v>501.14610720000002</v>
      </c>
      <c r="J670">
        <v>5803911</v>
      </c>
      <c r="K670">
        <v>6200312</v>
      </c>
      <c r="L670">
        <v>4890278</v>
      </c>
      <c r="O670">
        <v>4327095</v>
      </c>
      <c r="P670">
        <v>3851534</v>
      </c>
      <c r="Q670">
        <v>3824128</v>
      </c>
      <c r="S670">
        <f t="shared" si="198"/>
        <v>1.6666666666666667</v>
      </c>
      <c r="T670">
        <f t="shared" si="199"/>
        <v>0.88888888888888884</v>
      </c>
      <c r="V670" s="4">
        <f t="shared" si="200"/>
        <v>501.14610717989996</v>
      </c>
      <c r="W670">
        <f t="shared" si="201"/>
        <v>4</v>
      </c>
      <c r="X670">
        <f t="shared" si="202"/>
        <v>0.22222222222222221</v>
      </c>
      <c r="Y670">
        <f t="shared" si="203"/>
        <v>0.13333333333333333</v>
      </c>
      <c r="Z670">
        <f t="shared" si="204"/>
        <v>0.25</v>
      </c>
      <c r="AA670" t="str">
        <f t="shared" si="205"/>
        <v>O</v>
      </c>
      <c r="AD670">
        <f t="shared" si="206"/>
        <v>-0.4</v>
      </c>
      <c r="AF670" t="str">
        <f t="shared" si="207"/>
        <v>----</v>
      </c>
      <c r="AG670" t="str">
        <f t="shared" si="208"/>
        <v>----</v>
      </c>
      <c r="AH670" t="str">
        <f t="shared" si="209"/>
        <v>----</v>
      </c>
      <c r="AI670" t="str">
        <f t="shared" si="210"/>
        <v>----</v>
      </c>
      <c r="AJ670" t="str">
        <f t="shared" si="211"/>
        <v>SatFACarb</v>
      </c>
      <c r="AK670" t="str">
        <f t="shared" si="212"/>
        <v>----</v>
      </c>
      <c r="AM670" s="4">
        <f t="shared" si="213"/>
        <v>501.2619898380961</v>
      </c>
      <c r="AN670" s="4">
        <f t="shared" si="197"/>
        <v>501</v>
      </c>
      <c r="AO670" s="4">
        <f t="shared" si="214"/>
        <v>0.26198983809609899</v>
      </c>
    </row>
    <row r="671" spans="1:41" x14ac:dyDescent="0.25">
      <c r="A671">
        <v>18</v>
      </c>
      <c r="B671">
        <v>30</v>
      </c>
      <c r="C671">
        <v>0</v>
      </c>
      <c r="D671">
        <v>17</v>
      </c>
      <c r="E671">
        <v>0</v>
      </c>
      <c r="F671">
        <v>0</v>
      </c>
      <c r="H671">
        <v>517.14102179999998</v>
      </c>
      <c r="J671">
        <v>3933951</v>
      </c>
      <c r="K671">
        <v>4082055</v>
      </c>
      <c r="L671">
        <v>3550262</v>
      </c>
      <c r="O671">
        <v>3074310</v>
      </c>
      <c r="P671">
        <v>2755338</v>
      </c>
      <c r="Q671">
        <v>2456836</v>
      </c>
      <c r="S671">
        <f t="shared" si="198"/>
        <v>1.6666666666666667</v>
      </c>
      <c r="T671">
        <f t="shared" si="199"/>
        <v>0.94444444444444442</v>
      </c>
      <c r="V671" s="4">
        <f t="shared" si="200"/>
        <v>517.14102177990003</v>
      </c>
      <c r="W671">
        <f t="shared" si="201"/>
        <v>4</v>
      </c>
      <c r="X671">
        <f t="shared" si="202"/>
        <v>0.22222222222222221</v>
      </c>
      <c r="Y671">
        <f t="shared" si="203"/>
        <v>0.13333333333333333</v>
      </c>
      <c r="Z671">
        <f t="shared" si="204"/>
        <v>0.23529411764705882</v>
      </c>
      <c r="AA671" t="str">
        <f t="shared" si="205"/>
        <v>O</v>
      </c>
      <c r="AD671">
        <f t="shared" si="206"/>
        <v>-0.47368421052631576</v>
      </c>
      <c r="AF671" t="str">
        <f t="shared" si="207"/>
        <v>----</v>
      </c>
      <c r="AG671" t="str">
        <f t="shared" si="208"/>
        <v>----</v>
      </c>
      <c r="AH671" t="str">
        <f t="shared" si="209"/>
        <v>----</v>
      </c>
      <c r="AI671" t="str">
        <f t="shared" si="210"/>
        <v>----</v>
      </c>
      <c r="AJ671" t="str">
        <f t="shared" si="211"/>
        <v>SatFACarb</v>
      </c>
      <c r="AK671" t="str">
        <f t="shared" si="212"/>
        <v>----</v>
      </c>
      <c r="AM671" s="4">
        <f t="shared" si="213"/>
        <v>517.26060302658152</v>
      </c>
      <c r="AN671" s="4">
        <f t="shared" si="197"/>
        <v>517</v>
      </c>
      <c r="AO671" s="4">
        <f t="shared" si="214"/>
        <v>0.26060302658152068</v>
      </c>
    </row>
    <row r="672" spans="1:41" x14ac:dyDescent="0.25">
      <c r="A672">
        <v>18</v>
      </c>
      <c r="B672">
        <v>30</v>
      </c>
      <c r="C672">
        <v>4</v>
      </c>
      <c r="D672">
        <v>6</v>
      </c>
      <c r="E672">
        <v>0</v>
      </c>
      <c r="F672">
        <v>0</v>
      </c>
      <c r="H672">
        <v>397.20925720000002</v>
      </c>
      <c r="J672">
        <v>3854810</v>
      </c>
      <c r="K672">
        <v>4139042</v>
      </c>
      <c r="L672">
        <v>3976674</v>
      </c>
      <c r="O672">
        <v>7139269</v>
      </c>
      <c r="P672">
        <v>7744951</v>
      </c>
      <c r="Q672">
        <v>6634549</v>
      </c>
      <c r="S672">
        <f t="shared" si="198"/>
        <v>1.6666666666666667</v>
      </c>
      <c r="T672">
        <f t="shared" si="199"/>
        <v>0.33333333333333331</v>
      </c>
      <c r="V672" s="4">
        <f t="shared" si="200"/>
        <v>397.20925717989996</v>
      </c>
      <c r="W672">
        <f t="shared" si="201"/>
        <v>6</v>
      </c>
      <c r="X672">
        <f t="shared" si="202"/>
        <v>0.33333333333333331</v>
      </c>
      <c r="Y672">
        <f t="shared" si="203"/>
        <v>0.2</v>
      </c>
      <c r="Z672">
        <f t="shared" si="204"/>
        <v>1</v>
      </c>
      <c r="AA672" t="str">
        <f t="shared" si="205"/>
        <v>CRAM</v>
      </c>
      <c r="AD672">
        <f t="shared" si="206"/>
        <v>9.0909090909090912E-2</v>
      </c>
      <c r="AF672" t="str">
        <f t="shared" si="207"/>
        <v>----</v>
      </c>
      <c r="AG672" t="str">
        <f t="shared" si="208"/>
        <v>----</v>
      </c>
      <c r="AH672" t="str">
        <f t="shared" si="209"/>
        <v>----</v>
      </c>
      <c r="AI672" t="str">
        <f t="shared" si="210"/>
        <v>----</v>
      </c>
      <c r="AJ672" t="str">
        <f t="shared" si="211"/>
        <v>----</v>
      </c>
      <c r="AK672" t="str">
        <f t="shared" si="212"/>
        <v>Alipat+N</v>
      </c>
      <c r="AM672" s="4">
        <f t="shared" si="213"/>
        <v>397.30110597194414</v>
      </c>
      <c r="AN672" s="4">
        <f t="shared" si="197"/>
        <v>397</v>
      </c>
      <c r="AO672" s="4">
        <f t="shared" si="214"/>
        <v>0.30110597194413913</v>
      </c>
    </row>
    <row r="673" spans="1:41" x14ac:dyDescent="0.25">
      <c r="A673">
        <v>18</v>
      </c>
      <c r="B673">
        <v>30</v>
      </c>
      <c r="C673">
        <v>4</v>
      </c>
      <c r="D673">
        <v>7</v>
      </c>
      <c r="E673">
        <v>0</v>
      </c>
      <c r="F673">
        <v>0</v>
      </c>
      <c r="H673">
        <v>413.20417179999998</v>
      </c>
      <c r="J673">
        <v>5504114</v>
      </c>
      <c r="K673">
        <v>5754401</v>
      </c>
      <c r="L673">
        <v>5899037</v>
      </c>
      <c r="O673">
        <v>8221988</v>
      </c>
      <c r="P673">
        <v>8973324</v>
      </c>
      <c r="Q673">
        <v>7430046</v>
      </c>
      <c r="S673">
        <f t="shared" si="198"/>
        <v>1.6666666666666667</v>
      </c>
      <c r="T673">
        <f t="shared" si="199"/>
        <v>0.3888888888888889</v>
      </c>
      <c r="V673" s="4">
        <f t="shared" si="200"/>
        <v>413.20417177989998</v>
      </c>
      <c r="W673">
        <f t="shared" si="201"/>
        <v>6</v>
      </c>
      <c r="X673">
        <f t="shared" si="202"/>
        <v>0.33333333333333331</v>
      </c>
      <c r="Y673">
        <f t="shared" si="203"/>
        <v>0.2</v>
      </c>
      <c r="Z673">
        <f t="shared" si="204"/>
        <v>0.8571428571428571</v>
      </c>
      <c r="AA673" t="str">
        <f t="shared" si="205"/>
        <v>CRAM</v>
      </c>
      <c r="AD673">
        <f t="shared" si="206"/>
        <v>4.7619047619047616E-2</v>
      </c>
      <c r="AF673" t="str">
        <f t="shared" si="207"/>
        <v>----</v>
      </c>
      <c r="AG673" t="str">
        <f t="shared" si="208"/>
        <v>----</v>
      </c>
      <c r="AH673" t="str">
        <f t="shared" si="209"/>
        <v>----</v>
      </c>
      <c r="AI673" t="str">
        <f t="shared" si="210"/>
        <v>----</v>
      </c>
      <c r="AJ673" t="str">
        <f t="shared" si="211"/>
        <v>----</v>
      </c>
      <c r="AK673" t="str">
        <f t="shared" si="212"/>
        <v>Alipat+N</v>
      </c>
      <c r="AM673" s="4">
        <f t="shared" si="213"/>
        <v>413.29971916042945</v>
      </c>
      <c r="AN673" s="4">
        <f t="shared" si="197"/>
        <v>413</v>
      </c>
      <c r="AO673" s="4">
        <f t="shared" si="214"/>
        <v>0.29971916042944713</v>
      </c>
    </row>
    <row r="674" spans="1:41" x14ac:dyDescent="0.25">
      <c r="A674">
        <v>18</v>
      </c>
      <c r="B674">
        <v>30</v>
      </c>
      <c r="C674">
        <v>4</v>
      </c>
      <c r="D674">
        <v>8</v>
      </c>
      <c r="E674">
        <v>0</v>
      </c>
      <c r="F674">
        <v>0</v>
      </c>
      <c r="H674">
        <v>429.1990864</v>
      </c>
      <c r="J674">
        <v>4436240</v>
      </c>
      <c r="K674">
        <v>3962325</v>
      </c>
      <c r="L674">
        <v>4095220</v>
      </c>
      <c r="O674">
        <v>5886850</v>
      </c>
      <c r="P674">
        <v>6088635</v>
      </c>
      <c r="Q674">
        <v>4450246</v>
      </c>
      <c r="S674">
        <f t="shared" si="198"/>
        <v>1.6666666666666667</v>
      </c>
      <c r="T674">
        <f t="shared" si="199"/>
        <v>0.44444444444444442</v>
      </c>
      <c r="V674" s="4">
        <f t="shared" si="200"/>
        <v>429.1990863799</v>
      </c>
      <c r="W674">
        <f t="shared" si="201"/>
        <v>6</v>
      </c>
      <c r="X674">
        <f t="shared" si="202"/>
        <v>0.33333333333333331</v>
      </c>
      <c r="Y674">
        <f t="shared" si="203"/>
        <v>0.2</v>
      </c>
      <c r="Z674">
        <f t="shared" si="204"/>
        <v>0.75</v>
      </c>
      <c r="AA674" t="str">
        <f t="shared" si="205"/>
        <v>O</v>
      </c>
      <c r="AD674">
        <f t="shared" si="206"/>
        <v>0</v>
      </c>
      <c r="AF674" t="str">
        <f t="shared" si="207"/>
        <v>----</v>
      </c>
      <c r="AG674" t="str">
        <f t="shared" si="208"/>
        <v>----</v>
      </c>
      <c r="AH674" t="str">
        <f t="shared" si="209"/>
        <v>----</v>
      </c>
      <c r="AI674" t="str">
        <f t="shared" si="210"/>
        <v>----</v>
      </c>
      <c r="AJ674" t="str">
        <f t="shared" si="211"/>
        <v>----</v>
      </c>
      <c r="AK674" t="str">
        <f t="shared" si="212"/>
        <v>Alipat+N</v>
      </c>
      <c r="AM674" s="4">
        <f t="shared" si="213"/>
        <v>429.29833234891476</v>
      </c>
      <c r="AN674" s="4">
        <f t="shared" si="197"/>
        <v>429</v>
      </c>
      <c r="AO674" s="4">
        <f t="shared" si="214"/>
        <v>0.29833234891475513</v>
      </c>
    </row>
    <row r="675" spans="1:41" x14ac:dyDescent="0.25">
      <c r="A675">
        <v>18</v>
      </c>
      <c r="B675">
        <v>30</v>
      </c>
      <c r="C675">
        <v>4</v>
      </c>
      <c r="D675">
        <v>9</v>
      </c>
      <c r="E675">
        <v>0</v>
      </c>
      <c r="F675">
        <v>0</v>
      </c>
      <c r="H675">
        <v>445.19400100000001</v>
      </c>
      <c r="J675" t="s">
        <v>14</v>
      </c>
      <c r="K675" t="s">
        <v>14</v>
      </c>
      <c r="L675" t="s">
        <v>14</v>
      </c>
      <c r="O675">
        <v>2362060</v>
      </c>
      <c r="P675">
        <v>2281042</v>
      </c>
      <c r="Q675">
        <v>2131249</v>
      </c>
      <c r="S675">
        <f t="shared" si="198"/>
        <v>1.6666666666666667</v>
      </c>
      <c r="T675">
        <f t="shared" si="199"/>
        <v>0.5</v>
      </c>
      <c r="V675" s="4">
        <f t="shared" si="200"/>
        <v>445.19400097989995</v>
      </c>
      <c r="W675">
        <f t="shared" si="201"/>
        <v>6</v>
      </c>
      <c r="X675">
        <f t="shared" si="202"/>
        <v>0.33333333333333331</v>
      </c>
      <c r="Y675">
        <f t="shared" si="203"/>
        <v>0.2</v>
      </c>
      <c r="Z675">
        <f t="shared" si="204"/>
        <v>0.66666666666666663</v>
      </c>
      <c r="AA675" t="str">
        <f t="shared" si="205"/>
        <v>O</v>
      </c>
      <c r="AD675">
        <f t="shared" si="206"/>
        <v>-5.2631578947368418E-2</v>
      </c>
      <c r="AF675" t="str">
        <f t="shared" si="207"/>
        <v>----</v>
      </c>
      <c r="AG675" t="str">
        <f t="shared" si="208"/>
        <v>----</v>
      </c>
      <c r="AH675" t="str">
        <f t="shared" si="209"/>
        <v>----</v>
      </c>
      <c r="AI675" t="str">
        <f t="shared" si="210"/>
        <v>----</v>
      </c>
      <c r="AJ675" t="str">
        <f t="shared" si="211"/>
        <v>----</v>
      </c>
      <c r="AK675" t="str">
        <f t="shared" si="212"/>
        <v>Alipat+N</v>
      </c>
      <c r="AM675" s="4">
        <f t="shared" si="213"/>
        <v>445.29694553740006</v>
      </c>
      <c r="AN675" s="4">
        <f t="shared" si="197"/>
        <v>445</v>
      </c>
      <c r="AO675" s="4">
        <f t="shared" si="214"/>
        <v>0.29694553740006313</v>
      </c>
    </row>
    <row r="676" spans="1:41" x14ac:dyDescent="0.25">
      <c r="A676">
        <v>18</v>
      </c>
      <c r="B676">
        <v>31</v>
      </c>
      <c r="C676">
        <v>0</v>
      </c>
      <c r="D676">
        <v>9</v>
      </c>
      <c r="E676">
        <v>0</v>
      </c>
      <c r="F676">
        <v>1</v>
      </c>
      <c r="H676">
        <v>421.16329150000001</v>
      </c>
      <c r="J676" t="s">
        <v>14</v>
      </c>
      <c r="K676" t="s">
        <v>14</v>
      </c>
      <c r="L676" t="s">
        <v>14</v>
      </c>
      <c r="O676">
        <v>3523830</v>
      </c>
      <c r="P676">
        <v>4259969</v>
      </c>
      <c r="Q676">
        <v>5269078</v>
      </c>
      <c r="S676">
        <f t="shared" si="198"/>
        <v>1.7222222222222223</v>
      </c>
      <c r="T676">
        <f t="shared" si="199"/>
        <v>0.5</v>
      </c>
      <c r="V676" s="4">
        <f t="shared" si="200"/>
        <v>421.16329147990001</v>
      </c>
      <c r="W676">
        <f t="shared" si="201"/>
        <v>4</v>
      </c>
      <c r="X676">
        <f t="shared" si="202"/>
        <v>0.22222222222222221</v>
      </c>
      <c r="Y676">
        <f t="shared" si="203"/>
        <v>0.12903225806451613</v>
      </c>
      <c r="Z676">
        <f t="shared" si="204"/>
        <v>0.44444444444444442</v>
      </c>
      <c r="AA676" t="str">
        <f t="shared" si="205"/>
        <v>O</v>
      </c>
      <c r="AD676">
        <f t="shared" si="206"/>
        <v>-0.08</v>
      </c>
      <c r="AF676" t="str">
        <f t="shared" si="207"/>
        <v>----</v>
      </c>
      <c r="AG676" t="str">
        <f t="shared" si="208"/>
        <v>----</v>
      </c>
      <c r="AH676" t="str">
        <f t="shared" si="209"/>
        <v>----</v>
      </c>
      <c r="AI676" t="str">
        <f t="shared" si="210"/>
        <v>AlipatNoN</v>
      </c>
      <c r="AJ676" t="str">
        <f t="shared" si="211"/>
        <v>----</v>
      </c>
      <c r="AK676" t="str">
        <f t="shared" si="212"/>
        <v>----</v>
      </c>
      <c r="AM676" s="4">
        <f t="shared" si="213"/>
        <v>421.26067928966665</v>
      </c>
      <c r="AN676" s="4">
        <f t="shared" si="197"/>
        <v>421</v>
      </c>
      <c r="AO676" s="4">
        <f t="shared" si="214"/>
        <v>0.26067928966665477</v>
      </c>
    </row>
    <row r="677" spans="1:41" x14ac:dyDescent="0.25">
      <c r="A677">
        <v>18</v>
      </c>
      <c r="B677">
        <v>31</v>
      </c>
      <c r="C677">
        <v>3</v>
      </c>
      <c r="D677">
        <v>6</v>
      </c>
      <c r="E677">
        <v>0</v>
      </c>
      <c r="F677">
        <v>0</v>
      </c>
      <c r="H677">
        <v>384.21400820000002</v>
      </c>
      <c r="J677">
        <v>2499137</v>
      </c>
      <c r="K677">
        <v>2341909</v>
      </c>
      <c r="L677">
        <v>2873737</v>
      </c>
      <c r="O677">
        <v>5263728</v>
      </c>
      <c r="P677">
        <v>6003461</v>
      </c>
      <c r="Q677">
        <v>5216017</v>
      </c>
      <c r="S677">
        <f t="shared" si="198"/>
        <v>1.7222222222222223</v>
      </c>
      <c r="T677">
        <f t="shared" si="199"/>
        <v>0.33333333333333331</v>
      </c>
      <c r="V677" s="4">
        <f t="shared" si="200"/>
        <v>384.21400817989996</v>
      </c>
      <c r="W677">
        <f t="shared" si="201"/>
        <v>5</v>
      </c>
      <c r="X677">
        <f t="shared" si="202"/>
        <v>0.27777777777777779</v>
      </c>
      <c r="Y677">
        <f t="shared" si="203"/>
        <v>0.16129032258064516</v>
      </c>
      <c r="Z677">
        <f t="shared" si="204"/>
        <v>0.83333333333333337</v>
      </c>
      <c r="AA677" t="str">
        <f t="shared" si="205"/>
        <v>O</v>
      </c>
      <c r="AD677">
        <f t="shared" si="206"/>
        <v>4.1666666666666664E-2</v>
      </c>
      <c r="AF677" t="str">
        <f t="shared" si="207"/>
        <v>----</v>
      </c>
      <c r="AG677" t="str">
        <f t="shared" si="208"/>
        <v>----</v>
      </c>
      <c r="AH677" t="str">
        <f t="shared" si="209"/>
        <v>----</v>
      </c>
      <c r="AI677" t="str">
        <f t="shared" si="210"/>
        <v>----</v>
      </c>
      <c r="AJ677" t="str">
        <f t="shared" si="211"/>
        <v>----</v>
      </c>
      <c r="AK677" t="str">
        <f t="shared" si="212"/>
        <v>Alipat+N</v>
      </c>
      <c r="AM677" s="4">
        <f t="shared" si="213"/>
        <v>384.30285201196051</v>
      </c>
      <c r="AN677" s="4">
        <f t="shared" si="197"/>
        <v>384</v>
      </c>
      <c r="AO677" s="4">
        <f t="shared" si="214"/>
        <v>0.30285201196051048</v>
      </c>
    </row>
    <row r="678" spans="1:41" x14ac:dyDescent="0.25">
      <c r="A678">
        <v>18</v>
      </c>
      <c r="B678">
        <v>31</v>
      </c>
      <c r="C678">
        <v>3</v>
      </c>
      <c r="D678">
        <v>7</v>
      </c>
      <c r="E678">
        <v>0</v>
      </c>
      <c r="F678">
        <v>0</v>
      </c>
      <c r="H678">
        <v>400.20892279999998</v>
      </c>
      <c r="J678">
        <v>3112971</v>
      </c>
      <c r="K678">
        <v>3318746</v>
      </c>
      <c r="L678">
        <v>2649487</v>
      </c>
      <c r="O678">
        <v>5938548</v>
      </c>
      <c r="P678">
        <v>6330249</v>
      </c>
      <c r="Q678">
        <v>5817745</v>
      </c>
      <c r="S678">
        <f t="shared" si="198"/>
        <v>1.7222222222222223</v>
      </c>
      <c r="T678">
        <f t="shared" si="199"/>
        <v>0.3888888888888889</v>
      </c>
      <c r="V678" s="4">
        <f t="shared" si="200"/>
        <v>400.20892277989998</v>
      </c>
      <c r="W678">
        <f t="shared" si="201"/>
        <v>5</v>
      </c>
      <c r="X678">
        <f t="shared" si="202"/>
        <v>0.27777777777777779</v>
      </c>
      <c r="Y678">
        <f t="shared" si="203"/>
        <v>0.16129032258064516</v>
      </c>
      <c r="Z678">
        <f t="shared" si="204"/>
        <v>0.7142857142857143</v>
      </c>
      <c r="AA678" t="str">
        <f t="shared" si="205"/>
        <v>O</v>
      </c>
      <c r="AD678">
        <f t="shared" si="206"/>
        <v>0</v>
      </c>
      <c r="AF678" t="str">
        <f t="shared" si="207"/>
        <v>----</v>
      </c>
      <c r="AG678" t="str">
        <f t="shared" si="208"/>
        <v>----</v>
      </c>
      <c r="AH678" t="str">
        <f t="shared" si="209"/>
        <v>----</v>
      </c>
      <c r="AI678" t="str">
        <f t="shared" si="210"/>
        <v>----</v>
      </c>
      <c r="AJ678" t="str">
        <f t="shared" si="211"/>
        <v>----</v>
      </c>
      <c r="AK678" t="str">
        <f t="shared" si="212"/>
        <v>Alipat+N</v>
      </c>
      <c r="AM678" s="4">
        <f t="shared" si="213"/>
        <v>400.30146520044582</v>
      </c>
      <c r="AN678" s="4">
        <f t="shared" si="197"/>
        <v>400</v>
      </c>
      <c r="AO678" s="4">
        <f t="shared" si="214"/>
        <v>0.30146520044581848</v>
      </c>
    </row>
    <row r="679" spans="1:41" x14ac:dyDescent="0.25">
      <c r="A679">
        <v>18</v>
      </c>
      <c r="B679">
        <v>31</v>
      </c>
      <c r="C679">
        <v>3</v>
      </c>
      <c r="D679">
        <v>8</v>
      </c>
      <c r="E679">
        <v>0</v>
      </c>
      <c r="F679">
        <v>0</v>
      </c>
      <c r="H679">
        <v>416.2038374</v>
      </c>
      <c r="J679" t="s">
        <v>14</v>
      </c>
      <c r="K679" t="s">
        <v>14</v>
      </c>
      <c r="L679" t="s">
        <v>14</v>
      </c>
      <c r="O679">
        <v>1931328</v>
      </c>
      <c r="P679">
        <v>1855076</v>
      </c>
      <c r="Q679">
        <v>2051921</v>
      </c>
      <c r="S679">
        <f t="shared" si="198"/>
        <v>1.7222222222222223</v>
      </c>
      <c r="T679">
        <f t="shared" si="199"/>
        <v>0.44444444444444442</v>
      </c>
      <c r="V679" s="4">
        <f t="shared" si="200"/>
        <v>416.20383737989999</v>
      </c>
      <c r="W679">
        <f t="shared" si="201"/>
        <v>5</v>
      </c>
      <c r="X679">
        <f t="shared" si="202"/>
        <v>0.27777777777777779</v>
      </c>
      <c r="Y679">
        <f t="shared" si="203"/>
        <v>0.16129032258064516</v>
      </c>
      <c r="Z679">
        <f t="shared" si="204"/>
        <v>0.625</v>
      </c>
      <c r="AA679" t="str">
        <f t="shared" si="205"/>
        <v>O</v>
      </c>
      <c r="AD679">
        <f t="shared" si="206"/>
        <v>-4.5454545454545456E-2</v>
      </c>
      <c r="AF679" t="str">
        <f t="shared" si="207"/>
        <v>----</v>
      </c>
      <c r="AG679" t="str">
        <f t="shared" si="208"/>
        <v>----</v>
      </c>
      <c r="AH679" t="str">
        <f t="shared" si="209"/>
        <v>----</v>
      </c>
      <c r="AI679" t="str">
        <f t="shared" si="210"/>
        <v>----</v>
      </c>
      <c r="AJ679" t="str">
        <f t="shared" si="211"/>
        <v>----</v>
      </c>
      <c r="AK679" t="str">
        <f t="shared" si="212"/>
        <v>Alipat+N</v>
      </c>
      <c r="AM679" s="4">
        <f t="shared" si="213"/>
        <v>416.30007838893113</v>
      </c>
      <c r="AN679" s="4">
        <f t="shared" si="197"/>
        <v>416</v>
      </c>
      <c r="AO679" s="4">
        <f t="shared" si="214"/>
        <v>0.30007838893112648</v>
      </c>
    </row>
    <row r="680" spans="1:41" x14ac:dyDescent="0.25">
      <c r="A680">
        <v>18</v>
      </c>
      <c r="B680">
        <v>31</v>
      </c>
      <c r="C680">
        <v>5</v>
      </c>
      <c r="D680">
        <v>6</v>
      </c>
      <c r="E680">
        <v>0</v>
      </c>
      <c r="F680">
        <v>0</v>
      </c>
      <c r="H680">
        <v>412.22015620000002</v>
      </c>
      <c r="J680" t="s">
        <v>14</v>
      </c>
      <c r="K680" t="s">
        <v>14</v>
      </c>
      <c r="L680" t="s">
        <v>14</v>
      </c>
      <c r="O680">
        <v>2216717</v>
      </c>
      <c r="P680">
        <v>2110434</v>
      </c>
      <c r="Q680">
        <v>2190762</v>
      </c>
      <c r="S680">
        <f t="shared" si="198"/>
        <v>1.7222222222222223</v>
      </c>
      <c r="T680">
        <f t="shared" si="199"/>
        <v>0.33333333333333331</v>
      </c>
      <c r="V680" s="4">
        <f t="shared" si="200"/>
        <v>412.22015617989996</v>
      </c>
      <c r="W680">
        <f t="shared" si="201"/>
        <v>6</v>
      </c>
      <c r="X680">
        <f t="shared" si="202"/>
        <v>0.33333333333333331</v>
      </c>
      <c r="Y680">
        <f t="shared" si="203"/>
        <v>0.19354838709677419</v>
      </c>
      <c r="Z680">
        <f t="shared" si="204"/>
        <v>1</v>
      </c>
      <c r="AA680" t="str">
        <f t="shared" si="205"/>
        <v>O</v>
      </c>
      <c r="AD680">
        <f t="shared" si="206"/>
        <v>0.05</v>
      </c>
      <c r="AF680" t="str">
        <f t="shared" si="207"/>
        <v>----</v>
      </c>
      <c r="AG680" t="str">
        <f t="shared" si="208"/>
        <v>----</v>
      </c>
      <c r="AH680" t="str">
        <f t="shared" si="209"/>
        <v>----</v>
      </c>
      <c r="AI680" t="str">
        <f t="shared" si="210"/>
        <v>----</v>
      </c>
      <c r="AJ680" t="str">
        <f t="shared" si="211"/>
        <v>----</v>
      </c>
      <c r="AK680" t="str">
        <f t="shared" si="212"/>
        <v>Alipat+N</v>
      </c>
      <c r="AM680" s="4">
        <f t="shared" si="213"/>
        <v>412.31547602131099</v>
      </c>
      <c r="AN680" s="4">
        <f t="shared" si="197"/>
        <v>412</v>
      </c>
      <c r="AO680" s="4">
        <f t="shared" si="214"/>
        <v>0.31547602131098529</v>
      </c>
    </row>
    <row r="681" spans="1:41" x14ac:dyDescent="0.25">
      <c r="A681">
        <v>18</v>
      </c>
      <c r="B681">
        <v>31</v>
      </c>
      <c r="C681">
        <v>5</v>
      </c>
      <c r="D681">
        <v>7</v>
      </c>
      <c r="E681">
        <v>0</v>
      </c>
      <c r="F681">
        <v>0</v>
      </c>
      <c r="H681">
        <v>428.21507079999998</v>
      </c>
      <c r="J681" t="s">
        <v>14</v>
      </c>
      <c r="K681" t="s">
        <v>14</v>
      </c>
      <c r="L681" t="s">
        <v>14</v>
      </c>
      <c r="O681">
        <v>2461117</v>
      </c>
      <c r="P681">
        <v>3387360</v>
      </c>
      <c r="Q681">
        <v>2209315</v>
      </c>
      <c r="S681">
        <f t="shared" si="198"/>
        <v>1.7222222222222223</v>
      </c>
      <c r="T681">
        <f t="shared" si="199"/>
        <v>0.3888888888888889</v>
      </c>
      <c r="V681" s="4">
        <f t="shared" si="200"/>
        <v>428.21507077989997</v>
      </c>
      <c r="W681">
        <f t="shared" si="201"/>
        <v>6</v>
      </c>
      <c r="X681">
        <f t="shared" si="202"/>
        <v>0.33333333333333331</v>
      </c>
      <c r="Y681">
        <f t="shared" si="203"/>
        <v>0.19354838709677419</v>
      </c>
      <c r="Z681">
        <f t="shared" si="204"/>
        <v>0.8571428571428571</v>
      </c>
      <c r="AA681" t="str">
        <f t="shared" si="205"/>
        <v>O</v>
      </c>
      <c r="AD681">
        <f t="shared" si="206"/>
        <v>0</v>
      </c>
      <c r="AF681" t="str">
        <f t="shared" si="207"/>
        <v>----</v>
      </c>
      <c r="AG681" t="str">
        <f t="shared" si="208"/>
        <v>----</v>
      </c>
      <c r="AH681" t="str">
        <f t="shared" si="209"/>
        <v>----</v>
      </c>
      <c r="AI681" t="str">
        <f t="shared" si="210"/>
        <v>----</v>
      </c>
      <c r="AJ681" t="str">
        <f t="shared" si="211"/>
        <v>----</v>
      </c>
      <c r="AK681" t="str">
        <f t="shared" si="212"/>
        <v>Alipat+N</v>
      </c>
      <c r="AM681" s="4">
        <f t="shared" si="213"/>
        <v>428.31408920979635</v>
      </c>
      <c r="AN681" s="4">
        <f t="shared" si="197"/>
        <v>428</v>
      </c>
      <c r="AO681" s="4">
        <f t="shared" si="214"/>
        <v>0.31408920979635013</v>
      </c>
    </row>
    <row r="682" spans="1:41" x14ac:dyDescent="0.25">
      <c r="A682">
        <v>18</v>
      </c>
      <c r="B682">
        <v>32</v>
      </c>
      <c r="C682">
        <v>0</v>
      </c>
      <c r="D682">
        <v>4</v>
      </c>
      <c r="E682">
        <v>0</v>
      </c>
      <c r="F682">
        <v>0</v>
      </c>
      <c r="H682">
        <v>311.222782</v>
      </c>
      <c r="J682" t="s">
        <v>14</v>
      </c>
      <c r="K682" t="s">
        <v>14</v>
      </c>
      <c r="L682" t="s">
        <v>14</v>
      </c>
      <c r="O682">
        <v>1736300</v>
      </c>
      <c r="P682">
        <v>1714756</v>
      </c>
      <c r="Q682">
        <v>1564189</v>
      </c>
      <c r="S682">
        <f t="shared" si="198"/>
        <v>1.7777777777777777</v>
      </c>
      <c r="T682">
        <f t="shared" si="199"/>
        <v>0.22222222222222221</v>
      </c>
      <c r="V682" s="4">
        <f t="shared" si="200"/>
        <v>311.22278197989999</v>
      </c>
      <c r="W682">
        <f t="shared" si="201"/>
        <v>3</v>
      </c>
      <c r="X682">
        <f t="shared" si="202"/>
        <v>0.16666666666666666</v>
      </c>
      <c r="Y682">
        <f t="shared" si="203"/>
        <v>9.375E-2</v>
      </c>
      <c r="Z682">
        <f t="shared" si="204"/>
        <v>0.75</v>
      </c>
      <c r="AA682" t="str">
        <f t="shared" si="205"/>
        <v>O</v>
      </c>
      <c r="AD682">
        <f t="shared" si="206"/>
        <v>6.25E-2</v>
      </c>
      <c r="AF682" t="str">
        <f t="shared" si="207"/>
        <v>----</v>
      </c>
      <c r="AG682" t="str">
        <f t="shared" si="208"/>
        <v>----</v>
      </c>
      <c r="AH682" t="str">
        <f t="shared" si="209"/>
        <v>----</v>
      </c>
      <c r="AI682" t="str">
        <f t="shared" si="210"/>
        <v>AlipatNoN</v>
      </c>
      <c r="AJ682" t="str">
        <f t="shared" si="211"/>
        <v>----</v>
      </c>
      <c r="AK682" t="str">
        <f t="shared" si="212"/>
        <v>----</v>
      </c>
      <c r="AM682" s="4">
        <f t="shared" si="213"/>
        <v>311.29474766565573</v>
      </c>
      <c r="AN682" s="4">
        <f t="shared" si="197"/>
        <v>311</v>
      </c>
      <c r="AO682" s="4">
        <f t="shared" si="214"/>
        <v>0.29474766565573418</v>
      </c>
    </row>
    <row r="683" spans="1:41" x14ac:dyDescent="0.25">
      <c r="A683">
        <v>18</v>
      </c>
      <c r="B683">
        <v>32</v>
      </c>
      <c r="C683">
        <v>0</v>
      </c>
      <c r="D683">
        <v>5</v>
      </c>
      <c r="E683">
        <v>0</v>
      </c>
      <c r="F683">
        <v>0</v>
      </c>
      <c r="H683">
        <v>327.21769660000001</v>
      </c>
      <c r="J683">
        <v>4510419</v>
      </c>
      <c r="K683">
        <v>6568381</v>
      </c>
      <c r="L683">
        <v>5624517</v>
      </c>
      <c r="O683">
        <v>9060109</v>
      </c>
      <c r="P683">
        <v>13121422</v>
      </c>
      <c r="Q683">
        <v>9153385</v>
      </c>
      <c r="S683">
        <f t="shared" si="198"/>
        <v>1.7777777777777777</v>
      </c>
      <c r="T683">
        <f t="shared" si="199"/>
        <v>0.27777777777777779</v>
      </c>
      <c r="V683" s="4">
        <f t="shared" si="200"/>
        <v>327.21769657989995</v>
      </c>
      <c r="W683">
        <f t="shared" si="201"/>
        <v>3</v>
      </c>
      <c r="X683">
        <f t="shared" si="202"/>
        <v>0.16666666666666666</v>
      </c>
      <c r="Y683">
        <f t="shared" si="203"/>
        <v>9.375E-2</v>
      </c>
      <c r="Z683">
        <f t="shared" si="204"/>
        <v>0.6</v>
      </c>
      <c r="AA683" t="str">
        <f t="shared" si="205"/>
        <v>O</v>
      </c>
      <c r="AD683">
        <f t="shared" si="206"/>
        <v>3.2258064516129031E-2</v>
      </c>
      <c r="AF683" t="str">
        <f t="shared" si="207"/>
        <v>----</v>
      </c>
      <c r="AG683" t="str">
        <f t="shared" si="208"/>
        <v>----</v>
      </c>
      <c r="AH683" t="str">
        <f t="shared" si="209"/>
        <v>----</v>
      </c>
      <c r="AI683" t="str">
        <f t="shared" si="210"/>
        <v>AlipatNoN</v>
      </c>
      <c r="AJ683" t="str">
        <f t="shared" si="211"/>
        <v>----</v>
      </c>
      <c r="AK683" t="str">
        <f t="shared" si="212"/>
        <v>----</v>
      </c>
      <c r="AM683" s="4">
        <f t="shared" si="213"/>
        <v>327.29336085414099</v>
      </c>
      <c r="AN683" s="4">
        <f t="shared" si="197"/>
        <v>327</v>
      </c>
      <c r="AO683" s="4">
        <f t="shared" si="214"/>
        <v>0.29336085414098534</v>
      </c>
    </row>
    <row r="684" spans="1:41" x14ac:dyDescent="0.25">
      <c r="A684">
        <v>18</v>
      </c>
      <c r="B684">
        <v>32</v>
      </c>
      <c r="C684">
        <v>0</v>
      </c>
      <c r="D684">
        <v>6</v>
      </c>
      <c r="E684">
        <v>0</v>
      </c>
      <c r="F684">
        <v>0</v>
      </c>
      <c r="H684">
        <v>343.21261120000003</v>
      </c>
      <c r="J684">
        <v>13329305</v>
      </c>
      <c r="K684">
        <v>14487403</v>
      </c>
      <c r="L684">
        <v>13840778</v>
      </c>
      <c r="O684">
        <v>22300361</v>
      </c>
      <c r="P684">
        <v>29558225</v>
      </c>
      <c r="Q684">
        <v>22611610</v>
      </c>
      <c r="S684">
        <f t="shared" si="198"/>
        <v>1.7777777777777777</v>
      </c>
      <c r="T684">
        <f t="shared" si="199"/>
        <v>0.33333333333333331</v>
      </c>
      <c r="V684" s="4">
        <f t="shared" si="200"/>
        <v>343.21261117989997</v>
      </c>
      <c r="W684">
        <f t="shared" si="201"/>
        <v>3</v>
      </c>
      <c r="X684">
        <f t="shared" si="202"/>
        <v>0.16666666666666666</v>
      </c>
      <c r="Y684">
        <f t="shared" si="203"/>
        <v>9.375E-2</v>
      </c>
      <c r="Z684">
        <f t="shared" si="204"/>
        <v>0.5</v>
      </c>
      <c r="AA684" t="str">
        <f t="shared" si="205"/>
        <v>O</v>
      </c>
      <c r="AD684">
        <f t="shared" si="206"/>
        <v>0</v>
      </c>
      <c r="AF684" t="str">
        <f t="shared" si="207"/>
        <v>----</v>
      </c>
      <c r="AG684" t="str">
        <f t="shared" si="208"/>
        <v>----</v>
      </c>
      <c r="AH684" t="str">
        <f t="shared" si="209"/>
        <v>----</v>
      </c>
      <c r="AI684" t="str">
        <f t="shared" si="210"/>
        <v>AlipatNoN</v>
      </c>
      <c r="AJ684" t="str">
        <f t="shared" si="211"/>
        <v>----</v>
      </c>
      <c r="AK684" t="str">
        <f t="shared" si="212"/>
        <v>----</v>
      </c>
      <c r="AM684" s="4">
        <f t="shared" si="213"/>
        <v>343.29197404262629</v>
      </c>
      <c r="AN684" s="4">
        <f t="shared" si="197"/>
        <v>343</v>
      </c>
      <c r="AO684" s="4">
        <f t="shared" si="214"/>
        <v>0.29197404262629334</v>
      </c>
    </row>
    <row r="685" spans="1:41" x14ac:dyDescent="0.25">
      <c r="A685">
        <v>18</v>
      </c>
      <c r="B685">
        <v>32</v>
      </c>
      <c r="C685">
        <v>0</v>
      </c>
      <c r="D685">
        <v>7</v>
      </c>
      <c r="E685">
        <v>0</v>
      </c>
      <c r="F685">
        <v>0</v>
      </c>
      <c r="H685">
        <v>359.20752579999998</v>
      </c>
      <c r="J685">
        <v>17275026</v>
      </c>
      <c r="K685">
        <v>19408898</v>
      </c>
      <c r="L685">
        <v>18430859</v>
      </c>
      <c r="O685">
        <v>27195729</v>
      </c>
      <c r="P685">
        <v>36886353</v>
      </c>
      <c r="Q685">
        <v>26527864</v>
      </c>
      <c r="S685">
        <f t="shared" si="198"/>
        <v>1.7777777777777777</v>
      </c>
      <c r="T685">
        <f t="shared" si="199"/>
        <v>0.3888888888888889</v>
      </c>
      <c r="V685" s="4">
        <f t="shared" si="200"/>
        <v>359.20752577989998</v>
      </c>
      <c r="W685">
        <f t="shared" si="201"/>
        <v>3</v>
      </c>
      <c r="X685">
        <f t="shared" si="202"/>
        <v>0.16666666666666666</v>
      </c>
      <c r="Y685">
        <f t="shared" si="203"/>
        <v>9.375E-2</v>
      </c>
      <c r="Z685">
        <f t="shared" si="204"/>
        <v>0.42857142857142855</v>
      </c>
      <c r="AA685" t="str">
        <f t="shared" si="205"/>
        <v>O</v>
      </c>
      <c r="AD685">
        <f t="shared" si="206"/>
        <v>-3.4482758620689655E-2</v>
      </c>
      <c r="AF685" t="str">
        <f t="shared" si="207"/>
        <v>----</v>
      </c>
      <c r="AG685" t="str">
        <f t="shared" si="208"/>
        <v>----</v>
      </c>
      <c r="AH685" t="str">
        <f t="shared" si="209"/>
        <v>----</v>
      </c>
      <c r="AI685" t="str">
        <f t="shared" si="210"/>
        <v>AlipatNoN</v>
      </c>
      <c r="AJ685" t="str">
        <f t="shared" si="211"/>
        <v>----</v>
      </c>
      <c r="AK685" t="str">
        <f t="shared" si="212"/>
        <v>----</v>
      </c>
      <c r="AM685" s="4">
        <f t="shared" si="213"/>
        <v>359.29058723111166</v>
      </c>
      <c r="AN685" s="4">
        <f t="shared" si="197"/>
        <v>359</v>
      </c>
      <c r="AO685" s="4">
        <f t="shared" si="214"/>
        <v>0.29058723111165818</v>
      </c>
    </row>
    <row r="686" spans="1:41" x14ac:dyDescent="0.25">
      <c r="A686">
        <v>18</v>
      </c>
      <c r="B686">
        <v>32</v>
      </c>
      <c r="C686">
        <v>0</v>
      </c>
      <c r="D686">
        <v>8</v>
      </c>
      <c r="E686">
        <v>0</v>
      </c>
      <c r="F686">
        <v>0</v>
      </c>
      <c r="H686">
        <v>375.2024404</v>
      </c>
      <c r="J686">
        <v>13359126</v>
      </c>
      <c r="K686">
        <v>15558984</v>
      </c>
      <c r="L686">
        <v>14741039</v>
      </c>
      <c r="O686">
        <v>20085783</v>
      </c>
      <c r="P686">
        <v>22927784</v>
      </c>
      <c r="Q686">
        <v>18807390</v>
      </c>
      <c r="S686">
        <f t="shared" si="198"/>
        <v>1.7777777777777777</v>
      </c>
      <c r="T686">
        <f t="shared" si="199"/>
        <v>0.44444444444444442</v>
      </c>
      <c r="V686" s="4">
        <f t="shared" si="200"/>
        <v>375.2024403799</v>
      </c>
      <c r="W686">
        <f t="shared" si="201"/>
        <v>3</v>
      </c>
      <c r="X686">
        <f t="shared" si="202"/>
        <v>0.16666666666666666</v>
      </c>
      <c r="Y686">
        <f t="shared" si="203"/>
        <v>9.375E-2</v>
      </c>
      <c r="Z686">
        <f t="shared" si="204"/>
        <v>0.375</v>
      </c>
      <c r="AA686" t="str">
        <f t="shared" si="205"/>
        <v>O</v>
      </c>
      <c r="AD686">
        <f t="shared" si="206"/>
        <v>-7.1428571428571425E-2</v>
      </c>
      <c r="AF686" t="str">
        <f t="shared" si="207"/>
        <v>----</v>
      </c>
      <c r="AG686" t="str">
        <f t="shared" si="208"/>
        <v>----</v>
      </c>
      <c r="AH686" t="str">
        <f t="shared" si="209"/>
        <v>----</v>
      </c>
      <c r="AI686" t="str">
        <f t="shared" si="210"/>
        <v>AlipatNoN</v>
      </c>
      <c r="AJ686" t="str">
        <f t="shared" si="211"/>
        <v>----</v>
      </c>
      <c r="AK686" t="str">
        <f t="shared" si="212"/>
        <v>----</v>
      </c>
      <c r="AM686" s="4">
        <f t="shared" si="213"/>
        <v>375.28920041959697</v>
      </c>
      <c r="AN686" s="4">
        <f t="shared" si="197"/>
        <v>375</v>
      </c>
      <c r="AO686" s="4">
        <f t="shared" si="214"/>
        <v>0.28920041959696619</v>
      </c>
    </row>
    <row r="687" spans="1:41" x14ac:dyDescent="0.25">
      <c r="A687">
        <v>18</v>
      </c>
      <c r="B687">
        <v>32</v>
      </c>
      <c r="C687">
        <v>0</v>
      </c>
      <c r="D687">
        <v>8</v>
      </c>
      <c r="E687">
        <v>1</v>
      </c>
      <c r="F687">
        <v>0</v>
      </c>
      <c r="H687">
        <v>407.17451110000002</v>
      </c>
      <c r="J687" t="s">
        <v>14</v>
      </c>
      <c r="K687" t="s">
        <v>14</v>
      </c>
      <c r="L687" t="s">
        <v>14</v>
      </c>
      <c r="O687">
        <v>2344739</v>
      </c>
      <c r="P687">
        <v>2803358</v>
      </c>
      <c r="Q687">
        <v>2467690</v>
      </c>
      <c r="S687">
        <f t="shared" si="198"/>
        <v>1.7777777777777777</v>
      </c>
      <c r="T687">
        <f t="shared" si="199"/>
        <v>0.44444444444444442</v>
      </c>
      <c r="V687" s="4">
        <f t="shared" si="200"/>
        <v>407.17451107990001</v>
      </c>
      <c r="W687">
        <f t="shared" si="201"/>
        <v>3</v>
      </c>
      <c r="X687">
        <f t="shared" si="202"/>
        <v>0.16666666666666666</v>
      </c>
      <c r="Y687">
        <f t="shared" si="203"/>
        <v>9.375E-2</v>
      </c>
      <c r="Z687">
        <f t="shared" si="204"/>
        <v>0.375</v>
      </c>
      <c r="AA687" t="str">
        <f t="shared" si="205"/>
        <v>O</v>
      </c>
      <c r="AD687">
        <f t="shared" si="206"/>
        <v>-0.15384615384615385</v>
      </c>
      <c r="AF687" t="str">
        <f t="shared" si="207"/>
        <v>----</v>
      </c>
      <c r="AG687" t="str">
        <f t="shared" si="208"/>
        <v>----</v>
      </c>
      <c r="AH687" t="str">
        <f t="shared" si="209"/>
        <v>----</v>
      </c>
      <c r="AI687" t="str">
        <f t="shared" si="210"/>
        <v>AlipatNoN</v>
      </c>
      <c r="AJ687" t="str">
        <f t="shared" si="211"/>
        <v>----</v>
      </c>
      <c r="AK687" t="str">
        <f t="shared" si="212"/>
        <v>----</v>
      </c>
      <c r="AM687" s="4">
        <f t="shared" si="213"/>
        <v>407.26866419017591</v>
      </c>
      <c r="AN687" s="4">
        <f t="shared" si="197"/>
        <v>407</v>
      </c>
      <c r="AO687" s="4">
        <f t="shared" si="214"/>
        <v>0.2686641901759117</v>
      </c>
    </row>
    <row r="688" spans="1:41" x14ac:dyDescent="0.25">
      <c r="A688">
        <v>18</v>
      </c>
      <c r="B688">
        <v>32</v>
      </c>
      <c r="C688">
        <v>0</v>
      </c>
      <c r="D688">
        <v>9</v>
      </c>
      <c r="E688">
        <v>0</v>
      </c>
      <c r="F688">
        <v>0</v>
      </c>
      <c r="H688">
        <v>391.19735500000002</v>
      </c>
      <c r="J688">
        <v>11949133</v>
      </c>
      <c r="K688">
        <v>12273654</v>
      </c>
      <c r="L688">
        <v>11761065</v>
      </c>
      <c r="O688">
        <v>17075084</v>
      </c>
      <c r="P688">
        <v>21276999</v>
      </c>
      <c r="Q688">
        <v>17307796</v>
      </c>
      <c r="S688">
        <f t="shared" si="198"/>
        <v>1.7777777777777777</v>
      </c>
      <c r="T688">
        <f t="shared" si="199"/>
        <v>0.5</v>
      </c>
      <c r="V688" s="4">
        <f t="shared" si="200"/>
        <v>391.19735497990001</v>
      </c>
      <c r="W688">
        <f t="shared" si="201"/>
        <v>3</v>
      </c>
      <c r="X688">
        <f t="shared" si="202"/>
        <v>0.16666666666666666</v>
      </c>
      <c r="Y688">
        <f t="shared" si="203"/>
        <v>9.375E-2</v>
      </c>
      <c r="Z688">
        <f t="shared" si="204"/>
        <v>0.33333333333333331</v>
      </c>
      <c r="AA688" t="str">
        <f t="shared" si="205"/>
        <v>O</v>
      </c>
      <c r="AD688">
        <f t="shared" si="206"/>
        <v>-0.1111111111111111</v>
      </c>
      <c r="AF688" t="str">
        <f t="shared" si="207"/>
        <v>----</v>
      </c>
      <c r="AG688" t="str">
        <f t="shared" si="208"/>
        <v>----</v>
      </c>
      <c r="AH688" t="str">
        <f t="shared" si="209"/>
        <v>----</v>
      </c>
      <c r="AI688" t="str">
        <f t="shared" si="210"/>
        <v>AlipatNoN</v>
      </c>
      <c r="AJ688" t="str">
        <f t="shared" si="211"/>
        <v>----</v>
      </c>
      <c r="AK688" t="str">
        <f t="shared" si="212"/>
        <v>----</v>
      </c>
      <c r="AM688" s="4">
        <f t="shared" si="213"/>
        <v>391.28781360808227</v>
      </c>
      <c r="AN688" s="4">
        <f t="shared" si="197"/>
        <v>391</v>
      </c>
      <c r="AO688" s="4">
        <f t="shared" si="214"/>
        <v>0.28781360808227419</v>
      </c>
    </row>
    <row r="689" spans="1:41" x14ac:dyDescent="0.25">
      <c r="A689">
        <v>18</v>
      </c>
      <c r="B689">
        <v>32</v>
      </c>
      <c r="C689">
        <v>0</v>
      </c>
      <c r="D689">
        <v>10</v>
      </c>
      <c r="E689">
        <v>0</v>
      </c>
      <c r="F689">
        <v>0</v>
      </c>
      <c r="H689">
        <v>407.19226959999997</v>
      </c>
      <c r="J689">
        <v>3920744</v>
      </c>
      <c r="K689">
        <v>4257989</v>
      </c>
      <c r="L689">
        <v>4330035</v>
      </c>
      <c r="O689">
        <v>6429732</v>
      </c>
      <c r="P689">
        <v>6559392</v>
      </c>
      <c r="Q689">
        <v>5736298</v>
      </c>
      <c r="S689">
        <f t="shared" si="198"/>
        <v>1.7777777777777777</v>
      </c>
      <c r="T689">
        <f t="shared" si="199"/>
        <v>0.55555555555555558</v>
      </c>
      <c r="V689" s="4">
        <f t="shared" si="200"/>
        <v>407.19226957989997</v>
      </c>
      <c r="W689">
        <f t="shared" si="201"/>
        <v>3</v>
      </c>
      <c r="X689">
        <f t="shared" si="202"/>
        <v>0.16666666666666666</v>
      </c>
      <c r="Y689">
        <f t="shared" si="203"/>
        <v>9.375E-2</v>
      </c>
      <c r="Z689">
        <f t="shared" si="204"/>
        <v>0.3</v>
      </c>
      <c r="AA689" t="str">
        <f t="shared" si="205"/>
        <v>O</v>
      </c>
      <c r="AD689">
        <f t="shared" si="206"/>
        <v>-0.15384615384615385</v>
      </c>
      <c r="AF689" t="str">
        <f t="shared" si="207"/>
        <v>----</v>
      </c>
      <c r="AG689" t="str">
        <f t="shared" si="208"/>
        <v>----</v>
      </c>
      <c r="AH689" t="str">
        <f t="shared" si="209"/>
        <v>----</v>
      </c>
      <c r="AI689" t="str">
        <f t="shared" si="210"/>
        <v>AlipatNoN</v>
      </c>
      <c r="AJ689" t="str">
        <f t="shared" si="211"/>
        <v>----</v>
      </c>
      <c r="AK689" t="str">
        <f t="shared" si="212"/>
        <v>----</v>
      </c>
      <c r="AM689" s="4">
        <f t="shared" si="213"/>
        <v>407.28642679656753</v>
      </c>
      <c r="AN689" s="4">
        <f t="shared" si="197"/>
        <v>407</v>
      </c>
      <c r="AO689" s="4">
        <f t="shared" si="214"/>
        <v>0.28642679656752534</v>
      </c>
    </row>
    <row r="690" spans="1:41" x14ac:dyDescent="0.25">
      <c r="A690">
        <v>18</v>
      </c>
      <c r="B690">
        <v>32</v>
      </c>
      <c r="C690">
        <v>0</v>
      </c>
      <c r="D690">
        <v>11</v>
      </c>
      <c r="E690">
        <v>0</v>
      </c>
      <c r="F690">
        <v>0</v>
      </c>
      <c r="H690">
        <v>423.18718419999999</v>
      </c>
      <c r="J690" t="s">
        <v>14</v>
      </c>
      <c r="K690" t="s">
        <v>14</v>
      </c>
      <c r="L690" t="s">
        <v>14</v>
      </c>
      <c r="O690">
        <v>2814642</v>
      </c>
      <c r="P690">
        <v>3052648</v>
      </c>
      <c r="Q690">
        <v>2398666</v>
      </c>
      <c r="S690">
        <f t="shared" si="198"/>
        <v>1.7777777777777777</v>
      </c>
      <c r="T690">
        <f t="shared" si="199"/>
        <v>0.61111111111111116</v>
      </c>
      <c r="V690" s="4">
        <f t="shared" si="200"/>
        <v>423.18718417989999</v>
      </c>
      <c r="W690">
        <f t="shared" si="201"/>
        <v>3</v>
      </c>
      <c r="X690">
        <f t="shared" si="202"/>
        <v>0.16666666666666666</v>
      </c>
      <c r="Y690">
        <f t="shared" si="203"/>
        <v>9.375E-2</v>
      </c>
      <c r="Z690">
        <f t="shared" si="204"/>
        <v>0.27272727272727271</v>
      </c>
      <c r="AA690" t="str">
        <f t="shared" si="205"/>
        <v>O</v>
      </c>
      <c r="AD690">
        <f t="shared" si="206"/>
        <v>-0.2</v>
      </c>
      <c r="AF690" t="str">
        <f t="shared" si="207"/>
        <v>----</v>
      </c>
      <c r="AG690" t="str">
        <f t="shared" si="208"/>
        <v>----</v>
      </c>
      <c r="AH690" t="str">
        <f t="shared" si="209"/>
        <v>----</v>
      </c>
      <c r="AI690" t="str">
        <f t="shared" si="210"/>
        <v>----</v>
      </c>
      <c r="AJ690" t="str">
        <f t="shared" si="211"/>
        <v>SatFACarb</v>
      </c>
      <c r="AK690" t="str">
        <f t="shared" si="212"/>
        <v>----</v>
      </c>
      <c r="AM690" s="4">
        <f t="shared" si="213"/>
        <v>423.28503998505283</v>
      </c>
      <c r="AN690" s="4">
        <f t="shared" si="197"/>
        <v>423</v>
      </c>
      <c r="AO690" s="4">
        <f t="shared" si="214"/>
        <v>0.28503998505283334</v>
      </c>
    </row>
    <row r="691" spans="1:41" x14ac:dyDescent="0.25">
      <c r="A691">
        <v>18</v>
      </c>
      <c r="B691">
        <v>32</v>
      </c>
      <c r="C691">
        <v>0</v>
      </c>
      <c r="D691">
        <v>12</v>
      </c>
      <c r="E691">
        <v>0</v>
      </c>
      <c r="F691">
        <v>0</v>
      </c>
      <c r="H691">
        <v>439.18209880000001</v>
      </c>
      <c r="J691" t="s">
        <v>14</v>
      </c>
      <c r="K691" t="s">
        <v>14</v>
      </c>
      <c r="L691" t="s">
        <v>14</v>
      </c>
      <c r="O691">
        <v>2491053</v>
      </c>
      <c r="P691">
        <v>2214844</v>
      </c>
      <c r="Q691">
        <v>1746098</v>
      </c>
      <c r="S691">
        <f t="shared" si="198"/>
        <v>1.7777777777777777</v>
      </c>
      <c r="T691">
        <f t="shared" si="199"/>
        <v>0.66666666666666663</v>
      </c>
      <c r="V691" s="4">
        <f t="shared" si="200"/>
        <v>439.18209877989995</v>
      </c>
      <c r="W691">
        <f t="shared" si="201"/>
        <v>3</v>
      </c>
      <c r="X691">
        <f t="shared" si="202"/>
        <v>0.16666666666666666</v>
      </c>
      <c r="Y691">
        <f t="shared" si="203"/>
        <v>9.375E-2</v>
      </c>
      <c r="Z691">
        <f t="shared" si="204"/>
        <v>0.25</v>
      </c>
      <c r="AA691" t="str">
        <f t="shared" si="205"/>
        <v>O</v>
      </c>
      <c r="AD691">
        <f t="shared" si="206"/>
        <v>-0.25</v>
      </c>
      <c r="AF691" t="str">
        <f t="shared" si="207"/>
        <v>----</v>
      </c>
      <c r="AG691" t="str">
        <f t="shared" si="208"/>
        <v>----</v>
      </c>
      <c r="AH691" t="str">
        <f t="shared" si="209"/>
        <v>----</v>
      </c>
      <c r="AI691" t="str">
        <f t="shared" si="210"/>
        <v>----</v>
      </c>
      <c r="AJ691" t="str">
        <f t="shared" si="211"/>
        <v>SatFACarb</v>
      </c>
      <c r="AK691" t="str">
        <f t="shared" si="212"/>
        <v>----</v>
      </c>
      <c r="AM691" s="4">
        <f t="shared" si="213"/>
        <v>439.28365317353808</v>
      </c>
      <c r="AN691" s="4">
        <f t="shared" si="197"/>
        <v>439</v>
      </c>
      <c r="AO691" s="4">
        <f t="shared" si="214"/>
        <v>0.2836531735380845</v>
      </c>
    </row>
    <row r="692" spans="1:41" x14ac:dyDescent="0.25">
      <c r="A692">
        <v>18</v>
      </c>
      <c r="B692">
        <v>32</v>
      </c>
      <c r="C692">
        <v>0</v>
      </c>
      <c r="D692">
        <v>13</v>
      </c>
      <c r="E692">
        <v>0</v>
      </c>
      <c r="F692">
        <v>0</v>
      </c>
      <c r="H692">
        <v>455.17701340000002</v>
      </c>
      <c r="J692">
        <v>2487888</v>
      </c>
      <c r="K692">
        <v>3023905</v>
      </c>
      <c r="L692">
        <v>2187080</v>
      </c>
      <c r="O692">
        <v>5261330</v>
      </c>
      <c r="P692">
        <v>5691961</v>
      </c>
      <c r="Q692">
        <v>4628921</v>
      </c>
      <c r="S692">
        <f t="shared" si="198"/>
        <v>1.7777777777777777</v>
      </c>
      <c r="T692">
        <f t="shared" si="199"/>
        <v>0.72222222222222221</v>
      </c>
      <c r="V692" s="4">
        <f t="shared" si="200"/>
        <v>455.17701337989996</v>
      </c>
      <c r="W692">
        <f t="shared" si="201"/>
        <v>3</v>
      </c>
      <c r="X692">
        <f t="shared" si="202"/>
        <v>0.16666666666666666</v>
      </c>
      <c r="Y692">
        <f t="shared" si="203"/>
        <v>9.375E-2</v>
      </c>
      <c r="Z692">
        <f t="shared" si="204"/>
        <v>0.23076923076923078</v>
      </c>
      <c r="AA692" t="str">
        <f t="shared" si="205"/>
        <v>O</v>
      </c>
      <c r="AD692">
        <f t="shared" si="206"/>
        <v>-0.30434782608695654</v>
      </c>
      <c r="AF692" t="str">
        <f t="shared" si="207"/>
        <v>----</v>
      </c>
      <c r="AG692" t="str">
        <f t="shared" si="208"/>
        <v>----</v>
      </c>
      <c r="AH692" t="str">
        <f t="shared" si="209"/>
        <v>----</v>
      </c>
      <c r="AI692" t="str">
        <f t="shared" si="210"/>
        <v>----</v>
      </c>
      <c r="AJ692" t="str">
        <f t="shared" si="211"/>
        <v>SatFACarb</v>
      </c>
      <c r="AK692" t="str">
        <f t="shared" si="212"/>
        <v>----</v>
      </c>
      <c r="AM692" s="4">
        <f t="shared" si="213"/>
        <v>455.28226636202339</v>
      </c>
      <c r="AN692" s="4">
        <f t="shared" si="197"/>
        <v>455</v>
      </c>
      <c r="AO692" s="4">
        <f t="shared" si="214"/>
        <v>0.2822663620233925</v>
      </c>
    </row>
    <row r="693" spans="1:41" x14ac:dyDescent="0.25">
      <c r="A693">
        <v>18</v>
      </c>
      <c r="B693">
        <v>32</v>
      </c>
      <c r="C693">
        <v>0</v>
      </c>
      <c r="D693">
        <v>14</v>
      </c>
      <c r="E693">
        <v>0</v>
      </c>
      <c r="F693">
        <v>0</v>
      </c>
      <c r="H693">
        <v>471.17192799999998</v>
      </c>
      <c r="J693">
        <v>2850388</v>
      </c>
      <c r="K693">
        <v>2451011</v>
      </c>
      <c r="L693">
        <v>2495806</v>
      </c>
      <c r="O693">
        <v>2373257</v>
      </c>
      <c r="P693">
        <v>2208048</v>
      </c>
      <c r="Q693">
        <v>1863947</v>
      </c>
      <c r="S693">
        <f t="shared" si="198"/>
        <v>1.7777777777777777</v>
      </c>
      <c r="T693">
        <f t="shared" si="199"/>
        <v>0.77777777777777779</v>
      </c>
      <c r="V693" s="4">
        <f t="shared" si="200"/>
        <v>471.17192797989998</v>
      </c>
      <c r="W693">
        <f t="shared" si="201"/>
        <v>3</v>
      </c>
      <c r="X693">
        <f t="shared" si="202"/>
        <v>0.16666666666666666</v>
      </c>
      <c r="Y693">
        <f t="shared" si="203"/>
        <v>9.375E-2</v>
      </c>
      <c r="Z693">
        <f t="shared" si="204"/>
        <v>0.21428571428571427</v>
      </c>
      <c r="AA693" t="str">
        <f t="shared" si="205"/>
        <v>O</v>
      </c>
      <c r="AD693">
        <f t="shared" si="206"/>
        <v>-0.36363636363636365</v>
      </c>
      <c r="AF693" t="str">
        <f t="shared" si="207"/>
        <v>----</v>
      </c>
      <c r="AG693" t="str">
        <f t="shared" si="208"/>
        <v>----</v>
      </c>
      <c r="AH693" t="str">
        <f t="shared" si="209"/>
        <v>----</v>
      </c>
      <c r="AI693" t="str">
        <f t="shared" si="210"/>
        <v>----</v>
      </c>
      <c r="AJ693" t="str">
        <f t="shared" si="211"/>
        <v>SatFACarb</v>
      </c>
      <c r="AK693" t="str">
        <f t="shared" si="212"/>
        <v>----</v>
      </c>
      <c r="AM693" s="4">
        <f t="shared" si="213"/>
        <v>471.2808795505087</v>
      </c>
      <c r="AN693" s="4">
        <f t="shared" si="197"/>
        <v>471</v>
      </c>
      <c r="AO693" s="4">
        <f t="shared" si="214"/>
        <v>0.2808795505087005</v>
      </c>
    </row>
    <row r="694" spans="1:41" x14ac:dyDescent="0.25">
      <c r="A694">
        <v>18</v>
      </c>
      <c r="B694">
        <v>32</v>
      </c>
      <c r="C694">
        <v>0</v>
      </c>
      <c r="D694">
        <v>16</v>
      </c>
      <c r="E694">
        <v>0</v>
      </c>
      <c r="F694">
        <v>0</v>
      </c>
      <c r="H694">
        <v>503.16175720000001</v>
      </c>
      <c r="J694">
        <v>2713594</v>
      </c>
      <c r="K694">
        <v>2610735</v>
      </c>
      <c r="L694">
        <v>2468048</v>
      </c>
      <c r="O694" t="s">
        <v>14</v>
      </c>
      <c r="P694" t="s">
        <v>14</v>
      </c>
      <c r="Q694" t="s">
        <v>14</v>
      </c>
      <c r="S694">
        <f t="shared" si="198"/>
        <v>1.7777777777777777</v>
      </c>
      <c r="T694">
        <f t="shared" si="199"/>
        <v>0.88888888888888884</v>
      </c>
      <c r="V694" s="4">
        <f t="shared" si="200"/>
        <v>503.16175717990001</v>
      </c>
      <c r="W694">
        <f t="shared" si="201"/>
        <v>3</v>
      </c>
      <c r="X694">
        <f t="shared" si="202"/>
        <v>0.16666666666666666</v>
      </c>
      <c r="Y694">
        <f t="shared" si="203"/>
        <v>9.375E-2</v>
      </c>
      <c r="Z694">
        <f t="shared" si="204"/>
        <v>0.1875</v>
      </c>
      <c r="AA694" t="str">
        <f t="shared" si="205"/>
        <v>O</v>
      </c>
      <c r="AD694">
        <f t="shared" si="206"/>
        <v>-0.5</v>
      </c>
      <c r="AF694" t="str">
        <f t="shared" si="207"/>
        <v>----</v>
      </c>
      <c r="AG694" t="str">
        <f t="shared" si="208"/>
        <v>----</v>
      </c>
      <c r="AH694" t="str">
        <f t="shared" si="209"/>
        <v>----</v>
      </c>
      <c r="AI694" t="str">
        <f t="shared" si="210"/>
        <v>----</v>
      </c>
      <c r="AJ694" t="str">
        <f t="shared" si="211"/>
        <v>SatFACarb</v>
      </c>
      <c r="AK694" t="str">
        <f t="shared" si="212"/>
        <v>----</v>
      </c>
      <c r="AM694" s="4">
        <f t="shared" si="213"/>
        <v>503.27810592747937</v>
      </c>
      <c r="AN694" s="4">
        <f t="shared" si="197"/>
        <v>503</v>
      </c>
      <c r="AO694" s="4">
        <f t="shared" si="214"/>
        <v>0.27810592747937335</v>
      </c>
    </row>
    <row r="695" spans="1:41" x14ac:dyDescent="0.25">
      <c r="A695">
        <v>18</v>
      </c>
      <c r="B695">
        <v>32</v>
      </c>
      <c r="C695">
        <v>0</v>
      </c>
      <c r="D695">
        <v>17</v>
      </c>
      <c r="E695">
        <v>0</v>
      </c>
      <c r="F695">
        <v>0</v>
      </c>
      <c r="H695">
        <v>519.15667180000003</v>
      </c>
      <c r="J695">
        <v>2487135</v>
      </c>
      <c r="K695">
        <v>3006893</v>
      </c>
      <c r="L695">
        <v>2932846</v>
      </c>
      <c r="O695" t="s">
        <v>14</v>
      </c>
      <c r="P695" t="s">
        <v>14</v>
      </c>
      <c r="Q695" t="s">
        <v>14</v>
      </c>
      <c r="S695">
        <f t="shared" si="198"/>
        <v>1.7777777777777777</v>
      </c>
      <c r="T695">
        <f t="shared" si="199"/>
        <v>0.94444444444444442</v>
      </c>
      <c r="V695" s="4">
        <f t="shared" si="200"/>
        <v>519.15667177989997</v>
      </c>
      <c r="W695">
        <f t="shared" si="201"/>
        <v>3</v>
      </c>
      <c r="X695">
        <f t="shared" si="202"/>
        <v>0.16666666666666666</v>
      </c>
      <c r="Y695">
        <f t="shared" si="203"/>
        <v>9.375E-2</v>
      </c>
      <c r="Z695">
        <f t="shared" si="204"/>
        <v>0.17647058823529413</v>
      </c>
      <c r="AA695" t="str">
        <f t="shared" si="205"/>
        <v>O</v>
      </c>
      <c r="AD695">
        <f t="shared" si="206"/>
        <v>-0.57894736842105265</v>
      </c>
      <c r="AF695" t="str">
        <f t="shared" si="207"/>
        <v>----</v>
      </c>
      <c r="AG695" t="str">
        <f t="shared" si="208"/>
        <v>----</v>
      </c>
      <c r="AH695" t="str">
        <f t="shared" si="209"/>
        <v>----</v>
      </c>
      <c r="AI695" t="str">
        <f t="shared" si="210"/>
        <v>----</v>
      </c>
      <c r="AJ695" t="str">
        <f t="shared" si="211"/>
        <v>SatFACarb</v>
      </c>
      <c r="AK695" t="str">
        <f t="shared" si="212"/>
        <v>----</v>
      </c>
      <c r="AM695" s="4">
        <f t="shared" si="213"/>
        <v>519.27671911596462</v>
      </c>
      <c r="AN695" s="4">
        <f t="shared" si="197"/>
        <v>519</v>
      </c>
      <c r="AO695" s="4">
        <f t="shared" si="214"/>
        <v>0.27671911596462451</v>
      </c>
    </row>
    <row r="696" spans="1:41" x14ac:dyDescent="0.25">
      <c r="A696">
        <v>18</v>
      </c>
      <c r="B696">
        <v>32</v>
      </c>
      <c r="C696">
        <v>4</v>
      </c>
      <c r="D696">
        <v>5</v>
      </c>
      <c r="E696">
        <v>0</v>
      </c>
      <c r="F696">
        <v>0</v>
      </c>
      <c r="H696">
        <v>383.2299926</v>
      </c>
      <c r="J696">
        <v>2579202</v>
      </c>
      <c r="K696">
        <v>3240750</v>
      </c>
      <c r="L696">
        <v>2965653</v>
      </c>
      <c r="O696">
        <v>5572733</v>
      </c>
      <c r="P696">
        <v>5938703</v>
      </c>
      <c r="Q696">
        <v>4638257</v>
      </c>
      <c r="S696">
        <f t="shared" si="198"/>
        <v>1.7777777777777777</v>
      </c>
      <c r="T696">
        <f t="shared" si="199"/>
        <v>0.27777777777777779</v>
      </c>
      <c r="V696" s="4">
        <f t="shared" si="200"/>
        <v>383.22999257989994</v>
      </c>
      <c r="W696">
        <f t="shared" si="201"/>
        <v>5</v>
      </c>
      <c r="X696">
        <f t="shared" si="202"/>
        <v>0.27777777777777779</v>
      </c>
      <c r="Y696">
        <f t="shared" si="203"/>
        <v>0.15625</v>
      </c>
      <c r="Z696">
        <f t="shared" si="204"/>
        <v>1</v>
      </c>
      <c r="AA696" t="str">
        <f t="shared" si="205"/>
        <v>O</v>
      </c>
      <c r="AD696">
        <f t="shared" si="206"/>
        <v>4.3478260869565216E-2</v>
      </c>
      <c r="AF696" t="str">
        <f t="shared" si="207"/>
        <v>----</v>
      </c>
      <c r="AG696" t="str">
        <f t="shared" si="208"/>
        <v>----</v>
      </c>
      <c r="AH696" t="str">
        <f t="shared" si="209"/>
        <v>----</v>
      </c>
      <c r="AI696" t="str">
        <f t="shared" si="210"/>
        <v>----</v>
      </c>
      <c r="AJ696" t="str">
        <f t="shared" si="211"/>
        <v>----</v>
      </c>
      <c r="AK696" t="str">
        <f t="shared" si="212"/>
        <v>Alipat+N</v>
      </c>
      <c r="AM696" s="4">
        <f t="shared" si="213"/>
        <v>383.31860887284205</v>
      </c>
      <c r="AN696" s="4">
        <f t="shared" si="197"/>
        <v>383</v>
      </c>
      <c r="AO696" s="4">
        <f t="shared" si="214"/>
        <v>0.31860887284204864</v>
      </c>
    </row>
    <row r="697" spans="1:41" x14ac:dyDescent="0.25">
      <c r="A697">
        <v>18</v>
      </c>
      <c r="B697">
        <v>32</v>
      </c>
      <c r="C697">
        <v>4</v>
      </c>
      <c r="D697">
        <v>6</v>
      </c>
      <c r="E697">
        <v>0</v>
      </c>
      <c r="F697">
        <v>0</v>
      </c>
      <c r="H697">
        <v>399.22490720000002</v>
      </c>
      <c r="J697">
        <v>2999647</v>
      </c>
      <c r="K697">
        <v>3186513</v>
      </c>
      <c r="L697">
        <v>2979083</v>
      </c>
      <c r="O697">
        <v>5518575</v>
      </c>
      <c r="P697">
        <v>7112440</v>
      </c>
      <c r="Q697">
        <v>5405992</v>
      </c>
      <c r="S697">
        <f t="shared" si="198"/>
        <v>1.7777777777777777</v>
      </c>
      <c r="T697">
        <f t="shared" si="199"/>
        <v>0.33333333333333331</v>
      </c>
      <c r="V697" s="4">
        <f t="shared" si="200"/>
        <v>399.22490717989996</v>
      </c>
      <c r="W697">
        <f t="shared" si="201"/>
        <v>5</v>
      </c>
      <c r="X697">
        <f t="shared" si="202"/>
        <v>0.27777777777777779</v>
      </c>
      <c r="Y697">
        <f t="shared" si="203"/>
        <v>0.15625</v>
      </c>
      <c r="Z697">
        <f t="shared" si="204"/>
        <v>0.83333333333333337</v>
      </c>
      <c r="AA697" t="str">
        <f t="shared" si="205"/>
        <v>O</v>
      </c>
      <c r="AD697">
        <f t="shared" si="206"/>
        <v>0</v>
      </c>
      <c r="AF697" t="str">
        <f t="shared" si="207"/>
        <v>----</v>
      </c>
      <c r="AG697" t="str">
        <f t="shared" si="208"/>
        <v>----</v>
      </c>
      <c r="AH697" t="str">
        <f t="shared" si="209"/>
        <v>----</v>
      </c>
      <c r="AI697" t="str">
        <f t="shared" si="210"/>
        <v>----</v>
      </c>
      <c r="AJ697" t="str">
        <f t="shared" si="211"/>
        <v>----</v>
      </c>
      <c r="AK697" t="str">
        <f t="shared" si="212"/>
        <v>Alipat+N</v>
      </c>
      <c r="AM697" s="4">
        <f t="shared" si="213"/>
        <v>399.31722206132736</v>
      </c>
      <c r="AN697" s="4">
        <f t="shared" si="197"/>
        <v>399</v>
      </c>
      <c r="AO697" s="4">
        <f t="shared" si="214"/>
        <v>0.31722206132735664</v>
      </c>
    </row>
    <row r="698" spans="1:41" x14ac:dyDescent="0.25">
      <c r="A698">
        <v>18</v>
      </c>
      <c r="B698">
        <v>32</v>
      </c>
      <c r="C698">
        <v>4</v>
      </c>
      <c r="D698">
        <v>7</v>
      </c>
      <c r="E698">
        <v>0</v>
      </c>
      <c r="F698">
        <v>0</v>
      </c>
      <c r="H698">
        <v>415.21982179999998</v>
      </c>
      <c r="J698">
        <v>7245941</v>
      </c>
      <c r="K698">
        <v>7635551</v>
      </c>
      <c r="L698">
        <v>7384876</v>
      </c>
      <c r="O698">
        <v>8531261</v>
      </c>
      <c r="P698">
        <v>9987149</v>
      </c>
      <c r="Q698">
        <v>7927665</v>
      </c>
      <c r="S698">
        <f t="shared" si="198"/>
        <v>1.7777777777777777</v>
      </c>
      <c r="T698">
        <f t="shared" si="199"/>
        <v>0.3888888888888889</v>
      </c>
      <c r="V698" s="4">
        <f t="shared" si="200"/>
        <v>415.21982177989997</v>
      </c>
      <c r="W698">
        <f t="shared" si="201"/>
        <v>5</v>
      </c>
      <c r="X698">
        <f t="shared" si="202"/>
        <v>0.27777777777777779</v>
      </c>
      <c r="Y698">
        <f t="shared" si="203"/>
        <v>0.15625</v>
      </c>
      <c r="Z698">
        <f t="shared" si="204"/>
        <v>0.7142857142857143</v>
      </c>
      <c r="AA698" t="str">
        <f t="shared" si="205"/>
        <v>O</v>
      </c>
      <c r="AD698">
        <f t="shared" si="206"/>
        <v>-4.7619047619047616E-2</v>
      </c>
      <c r="AF698" t="str">
        <f t="shared" si="207"/>
        <v>----</v>
      </c>
      <c r="AG698" t="str">
        <f t="shared" si="208"/>
        <v>----</v>
      </c>
      <c r="AH698" t="str">
        <f t="shared" si="209"/>
        <v>----</v>
      </c>
      <c r="AI698" t="str">
        <f t="shared" si="210"/>
        <v>----</v>
      </c>
      <c r="AJ698" t="str">
        <f t="shared" si="211"/>
        <v>----</v>
      </c>
      <c r="AK698" t="str">
        <f t="shared" si="212"/>
        <v>Alipat+N</v>
      </c>
      <c r="AM698" s="4">
        <f t="shared" si="213"/>
        <v>415.31583524981266</v>
      </c>
      <c r="AN698" s="4">
        <f t="shared" si="197"/>
        <v>415</v>
      </c>
      <c r="AO698" s="4">
        <f t="shared" si="214"/>
        <v>0.31583524981266464</v>
      </c>
    </row>
    <row r="699" spans="1:41" x14ac:dyDescent="0.25">
      <c r="A699">
        <v>18</v>
      </c>
      <c r="B699">
        <v>32</v>
      </c>
      <c r="C699">
        <v>4</v>
      </c>
      <c r="D699">
        <v>8</v>
      </c>
      <c r="E699">
        <v>0</v>
      </c>
      <c r="F699">
        <v>0</v>
      </c>
      <c r="H699">
        <v>431.21473639999999</v>
      </c>
      <c r="J699">
        <v>3315763</v>
      </c>
      <c r="K699">
        <v>3309442</v>
      </c>
      <c r="L699">
        <v>3324504</v>
      </c>
      <c r="O699">
        <v>2832640</v>
      </c>
      <c r="P699">
        <v>2781542</v>
      </c>
      <c r="Q699">
        <v>2768128</v>
      </c>
      <c r="S699">
        <f t="shared" si="198"/>
        <v>1.7777777777777777</v>
      </c>
      <c r="T699">
        <f t="shared" si="199"/>
        <v>0.44444444444444442</v>
      </c>
      <c r="V699" s="4">
        <f t="shared" si="200"/>
        <v>431.21473637989999</v>
      </c>
      <c r="W699">
        <f t="shared" si="201"/>
        <v>5</v>
      </c>
      <c r="X699">
        <f t="shared" si="202"/>
        <v>0.27777777777777779</v>
      </c>
      <c r="Y699">
        <f t="shared" si="203"/>
        <v>0.15625</v>
      </c>
      <c r="Z699">
        <f t="shared" si="204"/>
        <v>0.625</v>
      </c>
      <c r="AA699" t="str">
        <f t="shared" si="205"/>
        <v>O</v>
      </c>
      <c r="AD699">
        <f t="shared" si="206"/>
        <v>-0.1</v>
      </c>
      <c r="AF699" t="str">
        <f t="shared" si="207"/>
        <v>----</v>
      </c>
      <c r="AG699" t="str">
        <f t="shared" si="208"/>
        <v>----</v>
      </c>
      <c r="AH699" t="str">
        <f t="shared" si="209"/>
        <v>----</v>
      </c>
      <c r="AI699" t="str">
        <f t="shared" si="210"/>
        <v>----</v>
      </c>
      <c r="AJ699" t="str">
        <f t="shared" si="211"/>
        <v>----</v>
      </c>
      <c r="AK699" t="str">
        <f t="shared" si="212"/>
        <v>Alipat+N</v>
      </c>
      <c r="AM699" s="4">
        <f t="shared" si="213"/>
        <v>431.31444843829797</v>
      </c>
      <c r="AN699" s="4">
        <f t="shared" si="197"/>
        <v>431</v>
      </c>
      <c r="AO699" s="4">
        <f t="shared" si="214"/>
        <v>0.31444843829797264</v>
      </c>
    </row>
    <row r="700" spans="1:41" x14ac:dyDescent="0.25">
      <c r="A700">
        <v>18</v>
      </c>
      <c r="B700">
        <v>33</v>
      </c>
      <c r="C700">
        <v>0</v>
      </c>
      <c r="D700">
        <v>9</v>
      </c>
      <c r="E700">
        <v>0</v>
      </c>
      <c r="F700">
        <v>1</v>
      </c>
      <c r="H700">
        <v>423.17894150000001</v>
      </c>
      <c r="J700" t="s">
        <v>14</v>
      </c>
      <c r="K700" t="s">
        <v>14</v>
      </c>
      <c r="L700" t="s">
        <v>14</v>
      </c>
      <c r="O700">
        <v>3511474</v>
      </c>
      <c r="P700">
        <v>4651112</v>
      </c>
      <c r="Q700">
        <v>6055370</v>
      </c>
      <c r="S700">
        <f t="shared" si="198"/>
        <v>1.8333333333333333</v>
      </c>
      <c r="T700">
        <f t="shared" si="199"/>
        <v>0.5</v>
      </c>
      <c r="V700" s="4">
        <f t="shared" si="200"/>
        <v>423.17894147990006</v>
      </c>
      <c r="W700">
        <f t="shared" si="201"/>
        <v>3</v>
      </c>
      <c r="X700">
        <f t="shared" si="202"/>
        <v>0.16666666666666666</v>
      </c>
      <c r="Y700">
        <f t="shared" si="203"/>
        <v>9.0909090909090912E-2</v>
      </c>
      <c r="Z700">
        <f t="shared" si="204"/>
        <v>0.33333333333333331</v>
      </c>
      <c r="AA700" t="str">
        <f t="shared" si="205"/>
        <v>O</v>
      </c>
      <c r="AD700">
        <f t="shared" si="206"/>
        <v>-0.16</v>
      </c>
      <c r="AF700" t="str">
        <f t="shared" si="207"/>
        <v>----</v>
      </c>
      <c r="AG700" t="str">
        <f t="shared" si="208"/>
        <v>----</v>
      </c>
      <c r="AH700" t="str">
        <f t="shared" si="209"/>
        <v>----</v>
      </c>
      <c r="AI700" t="str">
        <f t="shared" si="210"/>
        <v>AlipatNoN</v>
      </c>
      <c r="AJ700" t="str">
        <f t="shared" si="211"/>
        <v>----</v>
      </c>
      <c r="AK700" t="str">
        <f t="shared" si="212"/>
        <v>----</v>
      </c>
      <c r="AM700" s="4">
        <f t="shared" si="213"/>
        <v>423.27679537904993</v>
      </c>
      <c r="AN700" s="4">
        <f t="shared" si="197"/>
        <v>423</v>
      </c>
      <c r="AO700" s="4">
        <f t="shared" si="214"/>
        <v>0.27679537904992912</v>
      </c>
    </row>
    <row r="701" spans="1:41" x14ac:dyDescent="0.25">
      <c r="A701">
        <v>18</v>
      </c>
      <c r="B701">
        <v>33</v>
      </c>
      <c r="C701">
        <v>5</v>
      </c>
      <c r="D701">
        <v>6</v>
      </c>
      <c r="E701">
        <v>0</v>
      </c>
      <c r="F701">
        <v>0</v>
      </c>
      <c r="H701">
        <v>414.23580620000001</v>
      </c>
      <c r="J701">
        <v>2503801</v>
      </c>
      <c r="K701">
        <v>2157636</v>
      </c>
      <c r="L701">
        <v>2212648</v>
      </c>
      <c r="O701">
        <v>3850548</v>
      </c>
      <c r="P701">
        <v>4387889</v>
      </c>
      <c r="Q701">
        <v>3927947</v>
      </c>
      <c r="S701">
        <f t="shared" si="198"/>
        <v>1.8333333333333333</v>
      </c>
      <c r="T701">
        <f t="shared" si="199"/>
        <v>0.33333333333333331</v>
      </c>
      <c r="V701" s="4">
        <f t="shared" si="200"/>
        <v>414.23580617990001</v>
      </c>
      <c r="W701">
        <f t="shared" si="201"/>
        <v>5</v>
      </c>
      <c r="X701">
        <f t="shared" si="202"/>
        <v>0.27777777777777779</v>
      </c>
      <c r="Y701">
        <f t="shared" si="203"/>
        <v>0.15151515151515152</v>
      </c>
      <c r="Z701">
        <f t="shared" si="204"/>
        <v>0.83333333333333337</v>
      </c>
      <c r="AA701" t="str">
        <f t="shared" si="205"/>
        <v>O</v>
      </c>
      <c r="AD701">
        <f t="shared" si="206"/>
        <v>-0.05</v>
      </c>
      <c r="AF701" t="str">
        <f t="shared" si="207"/>
        <v>----</v>
      </c>
      <c r="AG701" t="str">
        <f t="shared" si="208"/>
        <v>----</v>
      </c>
      <c r="AH701" t="str">
        <f t="shared" si="209"/>
        <v>----</v>
      </c>
      <c r="AI701" t="str">
        <f t="shared" si="210"/>
        <v>----</v>
      </c>
      <c r="AJ701" t="str">
        <f t="shared" si="211"/>
        <v>----</v>
      </c>
      <c r="AK701" t="str">
        <f t="shared" si="212"/>
        <v>Alipat+N</v>
      </c>
      <c r="AM701" s="4">
        <f t="shared" si="213"/>
        <v>414.33159211069426</v>
      </c>
      <c r="AN701" s="4">
        <f t="shared" si="197"/>
        <v>414</v>
      </c>
      <c r="AO701" s="4">
        <f t="shared" si="214"/>
        <v>0.33159211069425965</v>
      </c>
    </row>
    <row r="702" spans="1:41" x14ac:dyDescent="0.25">
      <c r="A702">
        <v>18</v>
      </c>
      <c r="B702">
        <v>33</v>
      </c>
      <c r="C702">
        <v>5</v>
      </c>
      <c r="D702">
        <v>7</v>
      </c>
      <c r="E702">
        <v>0</v>
      </c>
      <c r="F702">
        <v>0</v>
      </c>
      <c r="H702">
        <v>430.23072079999997</v>
      </c>
      <c r="J702">
        <v>1735841</v>
      </c>
      <c r="K702">
        <v>1877420</v>
      </c>
      <c r="L702">
        <v>1595046</v>
      </c>
      <c r="O702">
        <v>2636097</v>
      </c>
      <c r="P702">
        <v>2752913</v>
      </c>
      <c r="Q702">
        <v>2100578</v>
      </c>
      <c r="S702">
        <f t="shared" si="198"/>
        <v>1.8333333333333333</v>
      </c>
      <c r="T702">
        <f t="shared" si="199"/>
        <v>0.3888888888888889</v>
      </c>
      <c r="V702" s="4">
        <f t="shared" si="200"/>
        <v>430.23072077990003</v>
      </c>
      <c r="W702">
        <f t="shared" si="201"/>
        <v>5</v>
      </c>
      <c r="X702">
        <f t="shared" si="202"/>
        <v>0.27777777777777779</v>
      </c>
      <c r="Y702">
        <f t="shared" si="203"/>
        <v>0.15151515151515152</v>
      </c>
      <c r="Z702">
        <f t="shared" si="204"/>
        <v>0.7142857142857143</v>
      </c>
      <c r="AA702" t="str">
        <f t="shared" si="205"/>
        <v>O</v>
      </c>
      <c r="AD702">
        <f t="shared" si="206"/>
        <v>-0.10526315789473684</v>
      </c>
      <c r="AF702" t="str">
        <f t="shared" si="207"/>
        <v>----</v>
      </c>
      <c r="AG702" t="str">
        <f t="shared" si="208"/>
        <v>----</v>
      </c>
      <c r="AH702" t="str">
        <f t="shared" si="209"/>
        <v>----</v>
      </c>
      <c r="AI702" t="str">
        <f t="shared" si="210"/>
        <v>----</v>
      </c>
      <c r="AJ702" t="str">
        <f t="shared" si="211"/>
        <v>----</v>
      </c>
      <c r="AK702" t="str">
        <f t="shared" si="212"/>
        <v>Alipat+N</v>
      </c>
      <c r="AM702" s="4">
        <f t="shared" si="213"/>
        <v>430.33020529917957</v>
      </c>
      <c r="AN702" s="4">
        <f t="shared" si="197"/>
        <v>430</v>
      </c>
      <c r="AO702" s="4">
        <f t="shared" si="214"/>
        <v>0.33020529917956765</v>
      </c>
    </row>
    <row r="703" spans="1:41" x14ac:dyDescent="0.25">
      <c r="A703">
        <v>18</v>
      </c>
      <c r="B703">
        <v>34</v>
      </c>
      <c r="C703">
        <v>0</v>
      </c>
      <c r="D703">
        <v>4</v>
      </c>
      <c r="E703">
        <v>0</v>
      </c>
      <c r="F703">
        <v>0</v>
      </c>
      <c r="H703">
        <v>313.23843199999999</v>
      </c>
      <c r="J703" t="s">
        <v>14</v>
      </c>
      <c r="K703" t="s">
        <v>14</v>
      </c>
      <c r="L703" t="s">
        <v>14</v>
      </c>
      <c r="O703">
        <v>1792216</v>
      </c>
      <c r="P703">
        <v>1653132</v>
      </c>
      <c r="Q703">
        <v>1891970</v>
      </c>
      <c r="S703">
        <f t="shared" si="198"/>
        <v>1.8888888888888888</v>
      </c>
      <c r="T703">
        <f t="shared" si="199"/>
        <v>0.22222222222222221</v>
      </c>
      <c r="V703" s="4">
        <f t="shared" si="200"/>
        <v>313.23843197989999</v>
      </c>
      <c r="W703">
        <f t="shared" si="201"/>
        <v>2</v>
      </c>
      <c r="X703">
        <f t="shared" si="202"/>
        <v>0.1111111111111111</v>
      </c>
      <c r="Y703">
        <f t="shared" si="203"/>
        <v>5.8823529411764705E-2</v>
      </c>
      <c r="Z703">
        <f t="shared" si="204"/>
        <v>0.5</v>
      </c>
      <c r="AA703" t="str">
        <f t="shared" si="205"/>
        <v>O</v>
      </c>
      <c r="AD703">
        <f t="shared" si="206"/>
        <v>0</v>
      </c>
      <c r="AF703" t="str">
        <f t="shared" si="207"/>
        <v>----</v>
      </c>
      <c r="AG703" t="str">
        <f t="shared" si="208"/>
        <v>----</v>
      </c>
      <c r="AH703" t="str">
        <f t="shared" si="209"/>
        <v>----</v>
      </c>
      <c r="AI703" t="str">
        <f t="shared" si="210"/>
        <v>AlipatNoN</v>
      </c>
      <c r="AJ703" t="str">
        <f t="shared" si="211"/>
        <v>----</v>
      </c>
      <c r="AK703" t="str">
        <f t="shared" si="212"/>
        <v>----</v>
      </c>
      <c r="AM703" s="4">
        <f t="shared" si="213"/>
        <v>313.31086375503895</v>
      </c>
      <c r="AN703" s="4">
        <f t="shared" si="197"/>
        <v>313</v>
      </c>
      <c r="AO703" s="4">
        <f t="shared" si="214"/>
        <v>0.31086375503895169</v>
      </c>
    </row>
    <row r="704" spans="1:41" x14ac:dyDescent="0.25">
      <c r="A704">
        <v>18</v>
      </c>
      <c r="B704">
        <v>34</v>
      </c>
      <c r="C704">
        <v>0</v>
      </c>
      <c r="D704">
        <v>5</v>
      </c>
      <c r="E704">
        <v>0</v>
      </c>
      <c r="F704">
        <v>0</v>
      </c>
      <c r="H704">
        <v>329.2333466</v>
      </c>
      <c r="J704">
        <v>7474783</v>
      </c>
      <c r="K704">
        <v>8108878</v>
      </c>
      <c r="L704">
        <v>8552563</v>
      </c>
      <c r="O704">
        <v>14889181</v>
      </c>
      <c r="P704">
        <v>21342509</v>
      </c>
      <c r="Q704">
        <v>15845673</v>
      </c>
      <c r="S704">
        <f t="shared" si="198"/>
        <v>1.8888888888888888</v>
      </c>
      <c r="T704">
        <f t="shared" si="199"/>
        <v>0.27777777777777779</v>
      </c>
      <c r="V704" s="4">
        <f t="shared" si="200"/>
        <v>329.2333465799</v>
      </c>
      <c r="W704">
        <f t="shared" si="201"/>
        <v>2</v>
      </c>
      <c r="X704">
        <f t="shared" si="202"/>
        <v>0.1111111111111111</v>
      </c>
      <c r="Y704">
        <f t="shared" si="203"/>
        <v>5.8823529411764705E-2</v>
      </c>
      <c r="Z704">
        <f t="shared" si="204"/>
        <v>0.4</v>
      </c>
      <c r="AA704" t="str">
        <f t="shared" si="205"/>
        <v>O</v>
      </c>
      <c r="AD704">
        <f t="shared" si="206"/>
        <v>-3.2258064516129031E-2</v>
      </c>
      <c r="AF704" t="str">
        <f t="shared" si="207"/>
        <v>----</v>
      </c>
      <c r="AG704" t="str">
        <f t="shared" si="208"/>
        <v>----</v>
      </c>
      <c r="AH704" t="str">
        <f t="shared" si="209"/>
        <v>----</v>
      </c>
      <c r="AI704" t="str">
        <f t="shared" si="210"/>
        <v>AlipatNoN</v>
      </c>
      <c r="AJ704" t="str">
        <f t="shared" si="211"/>
        <v>----</v>
      </c>
      <c r="AK704" t="str">
        <f t="shared" si="212"/>
        <v>----</v>
      </c>
      <c r="AM704" s="4">
        <f t="shared" si="213"/>
        <v>329.30947694352426</v>
      </c>
      <c r="AN704" s="4">
        <f t="shared" si="197"/>
        <v>329</v>
      </c>
      <c r="AO704" s="4">
        <f t="shared" si="214"/>
        <v>0.3094769435242597</v>
      </c>
    </row>
    <row r="705" spans="1:41" x14ac:dyDescent="0.25">
      <c r="A705">
        <v>18</v>
      </c>
      <c r="B705">
        <v>34</v>
      </c>
      <c r="C705">
        <v>0</v>
      </c>
      <c r="D705">
        <v>6</v>
      </c>
      <c r="E705">
        <v>0</v>
      </c>
      <c r="F705">
        <v>0</v>
      </c>
      <c r="H705">
        <v>345.22826120000002</v>
      </c>
      <c r="J705">
        <v>16537064</v>
      </c>
      <c r="K705">
        <v>18794845</v>
      </c>
      <c r="L705">
        <v>18987942</v>
      </c>
      <c r="O705">
        <v>27535612</v>
      </c>
      <c r="P705">
        <v>39561180</v>
      </c>
      <c r="Q705">
        <v>27297979</v>
      </c>
      <c r="S705">
        <f t="shared" si="198"/>
        <v>1.8888888888888888</v>
      </c>
      <c r="T705">
        <f t="shared" si="199"/>
        <v>0.33333333333333331</v>
      </c>
      <c r="V705" s="4">
        <f t="shared" si="200"/>
        <v>345.22826117989996</v>
      </c>
      <c r="W705">
        <f t="shared" si="201"/>
        <v>2</v>
      </c>
      <c r="X705">
        <f t="shared" si="202"/>
        <v>0.1111111111111111</v>
      </c>
      <c r="Y705">
        <f t="shared" si="203"/>
        <v>5.8823529411764705E-2</v>
      </c>
      <c r="Z705">
        <f t="shared" si="204"/>
        <v>0.33333333333333331</v>
      </c>
      <c r="AA705" t="str">
        <f t="shared" si="205"/>
        <v>O</v>
      </c>
      <c r="AD705">
        <f t="shared" si="206"/>
        <v>-6.6666666666666666E-2</v>
      </c>
      <c r="AF705" t="str">
        <f t="shared" si="207"/>
        <v>----</v>
      </c>
      <c r="AG705" t="str">
        <f t="shared" si="208"/>
        <v>----</v>
      </c>
      <c r="AH705" t="str">
        <f t="shared" si="209"/>
        <v>----</v>
      </c>
      <c r="AI705" t="str">
        <f t="shared" si="210"/>
        <v>AlipatNoN</v>
      </c>
      <c r="AJ705" t="str">
        <f t="shared" si="211"/>
        <v>----</v>
      </c>
      <c r="AK705" t="str">
        <f t="shared" si="212"/>
        <v>----</v>
      </c>
      <c r="AM705" s="4">
        <f t="shared" si="213"/>
        <v>345.30809013200951</v>
      </c>
      <c r="AN705" s="4">
        <f t="shared" si="197"/>
        <v>345</v>
      </c>
      <c r="AO705" s="4">
        <f t="shared" si="214"/>
        <v>0.30809013200951085</v>
      </c>
    </row>
    <row r="706" spans="1:41" x14ac:dyDescent="0.25">
      <c r="A706">
        <v>18</v>
      </c>
      <c r="B706">
        <v>34</v>
      </c>
      <c r="C706">
        <v>0</v>
      </c>
      <c r="D706">
        <v>7</v>
      </c>
      <c r="E706">
        <v>0</v>
      </c>
      <c r="F706">
        <v>0</v>
      </c>
      <c r="H706">
        <v>361.22317579999998</v>
      </c>
      <c r="J706">
        <v>13955972</v>
      </c>
      <c r="K706">
        <v>14766647</v>
      </c>
      <c r="L706">
        <v>14130672</v>
      </c>
      <c r="O706">
        <v>21744574</v>
      </c>
      <c r="P706">
        <v>29366695</v>
      </c>
      <c r="Q706">
        <v>20265677</v>
      </c>
      <c r="S706">
        <f t="shared" si="198"/>
        <v>1.8888888888888888</v>
      </c>
      <c r="T706">
        <f t="shared" si="199"/>
        <v>0.3888888888888889</v>
      </c>
      <c r="V706" s="4">
        <f t="shared" si="200"/>
        <v>361.22317577989998</v>
      </c>
      <c r="W706">
        <f t="shared" si="201"/>
        <v>2</v>
      </c>
      <c r="X706">
        <f t="shared" si="202"/>
        <v>0.1111111111111111</v>
      </c>
      <c r="Y706">
        <f t="shared" si="203"/>
        <v>5.8823529411764705E-2</v>
      </c>
      <c r="Z706">
        <f t="shared" si="204"/>
        <v>0.2857142857142857</v>
      </c>
      <c r="AA706" t="str">
        <f t="shared" si="205"/>
        <v>O</v>
      </c>
      <c r="AD706">
        <f t="shared" si="206"/>
        <v>-0.10344827586206896</v>
      </c>
      <c r="AF706" t="str">
        <f t="shared" si="207"/>
        <v>----</v>
      </c>
      <c r="AG706" t="str">
        <f t="shared" si="208"/>
        <v>----</v>
      </c>
      <c r="AH706" t="str">
        <f t="shared" si="209"/>
        <v>----</v>
      </c>
      <c r="AI706" t="str">
        <f t="shared" si="210"/>
        <v>AlipatNoN</v>
      </c>
      <c r="AJ706" t="str">
        <f t="shared" si="211"/>
        <v>----</v>
      </c>
      <c r="AK706" t="str">
        <f t="shared" si="212"/>
        <v>----</v>
      </c>
      <c r="AM706" s="4">
        <f t="shared" si="213"/>
        <v>361.30670332049482</v>
      </c>
      <c r="AN706" s="4">
        <f t="shared" ref="AN706:AN769" si="215">INT(AM706)</f>
        <v>361</v>
      </c>
      <c r="AO706" s="4">
        <f t="shared" si="214"/>
        <v>0.30670332049481885</v>
      </c>
    </row>
    <row r="707" spans="1:41" x14ac:dyDescent="0.25">
      <c r="A707">
        <v>18</v>
      </c>
      <c r="B707">
        <v>34</v>
      </c>
      <c r="C707">
        <v>0</v>
      </c>
      <c r="D707">
        <v>7</v>
      </c>
      <c r="E707">
        <v>1</v>
      </c>
      <c r="F707">
        <v>0</v>
      </c>
      <c r="H707">
        <v>393.1952465</v>
      </c>
      <c r="J707" t="s">
        <v>14</v>
      </c>
      <c r="K707" t="s">
        <v>14</v>
      </c>
      <c r="L707" t="s">
        <v>14</v>
      </c>
      <c r="O707">
        <v>2835218</v>
      </c>
      <c r="P707">
        <v>3079900</v>
      </c>
      <c r="Q707">
        <v>2367977</v>
      </c>
      <c r="S707">
        <f t="shared" ref="S707:S770" si="216">B707/A707</f>
        <v>1.8888888888888888</v>
      </c>
      <c r="T707">
        <f t="shared" ref="T707:T770" si="217">D707/A707</f>
        <v>0.3888888888888889</v>
      </c>
      <c r="V707" s="4">
        <f t="shared" ref="V707:V770" si="218">A707*12+(B707-1)*1.007825+C707*14.003074+D707*15.9949146+E707*31.9720707+F707*30.9737615+0.0005485799</f>
        <v>393.19524647989999</v>
      </c>
      <c r="W707">
        <f t="shared" ref="W707:W770" si="219">1+A707-B707/2+C707/2+F707/2</f>
        <v>2</v>
      </c>
      <c r="X707">
        <f t="shared" ref="X707:X770" si="220">W707/A707</f>
        <v>0.1111111111111111</v>
      </c>
      <c r="Y707">
        <f t="shared" ref="Y707:Y770" si="221">W707/B707</f>
        <v>5.8823529411764705E-2</v>
      </c>
      <c r="Z707">
        <f t="shared" ref="Z707:Z770" si="222">W707/D707</f>
        <v>0.2857142857142857</v>
      </c>
      <c r="AA707" t="str">
        <f t="shared" ref="AA707:AA770" si="223">IF(X707&gt;=0.3,IF(X707&lt;=0.68,IF(Y707&gt;=0.2,IF(Y707&lt;=0.95,IF(Z707&gt;=0.77,IF(Z707&lt;=1.75,"CRAM","O"),"O"),"O"),"O"),"O"),"O")</f>
        <v>O</v>
      </c>
      <c r="AD707">
        <f t="shared" ref="AD707:AD770" si="224">(1+A707-D707/2-E707-B707/2)/(A707-D707/2-E707-C707-F707)</f>
        <v>-0.18518518518518517</v>
      </c>
      <c r="AF707" t="str">
        <f t="shared" ref="AF707:AF770" si="225">IF(AD707&gt;0.66,"CondAr","----")</f>
        <v>----</v>
      </c>
      <c r="AG707" t="str">
        <f t="shared" ref="AG707:AG770" si="226">IF(AND((AD707&gt;0.5),(AD707&lt;=0.66)),"Aromatic","----")</f>
        <v>----</v>
      </c>
      <c r="AH707" t="str">
        <f t="shared" ref="AH707:AH770" si="227">IF(AND((AD707&lt;=0.5),(S707&lt;1.5)),"HUnSatLig","----")</f>
        <v>----</v>
      </c>
      <c r="AI707" t="str">
        <f t="shared" ref="AI707:AI770" si="228">IF(AND((T707&lt;0.6),(S707&gt;=1.5),(C707=0)),"AlipatNoN","----")</f>
        <v>AlipatNoN</v>
      </c>
      <c r="AJ707" t="str">
        <f t="shared" ref="AJ707:AJ770" si="229">IF(AND((S707&gt;=1.5),(T707&gt;=0.6)),"SatFACarb","----")</f>
        <v>----</v>
      </c>
      <c r="AK707" t="str">
        <f t="shared" ref="AK707:AK770" si="230">IF(AND((T707&lt;0.6),(S707&gt;=1.5),(C707&gt;0)),"Alipat+N","----")</f>
        <v>----</v>
      </c>
      <c r="AM707" s="4">
        <f t="shared" ref="AM707:AM770" si="231">V707*(44/43.989828)</f>
        <v>393.28616709107382</v>
      </c>
      <c r="AN707" s="4">
        <f t="shared" si="215"/>
        <v>393</v>
      </c>
      <c r="AO707" s="4">
        <f t="shared" ref="AO707:AO770" si="232">AM707-AN707</f>
        <v>0.28616709107382121</v>
      </c>
    </row>
    <row r="708" spans="1:41" x14ac:dyDescent="0.25">
      <c r="A708">
        <v>18</v>
      </c>
      <c r="B708">
        <v>34</v>
      </c>
      <c r="C708">
        <v>0</v>
      </c>
      <c r="D708">
        <v>8</v>
      </c>
      <c r="E708">
        <v>0</v>
      </c>
      <c r="F708">
        <v>0</v>
      </c>
      <c r="H708">
        <v>377.21809039999999</v>
      </c>
      <c r="J708">
        <v>6644463</v>
      </c>
      <c r="K708">
        <v>6725464</v>
      </c>
      <c r="L708">
        <v>6223971</v>
      </c>
      <c r="O708">
        <v>8128076</v>
      </c>
      <c r="P708">
        <v>10984409</v>
      </c>
      <c r="Q708">
        <v>7939184</v>
      </c>
      <c r="S708">
        <f t="shared" si="216"/>
        <v>1.8888888888888888</v>
      </c>
      <c r="T708">
        <f t="shared" si="217"/>
        <v>0.44444444444444442</v>
      </c>
      <c r="V708" s="4">
        <f t="shared" si="218"/>
        <v>377.21809037989999</v>
      </c>
      <c r="W708">
        <f t="shared" si="219"/>
        <v>2</v>
      </c>
      <c r="X708">
        <f t="shared" si="220"/>
        <v>0.1111111111111111</v>
      </c>
      <c r="Y708">
        <f t="shared" si="221"/>
        <v>5.8823529411764705E-2</v>
      </c>
      <c r="Z708">
        <f t="shared" si="222"/>
        <v>0.25</v>
      </c>
      <c r="AA708" t="str">
        <f t="shared" si="223"/>
        <v>O</v>
      </c>
      <c r="AD708">
        <f t="shared" si="224"/>
        <v>-0.14285714285714285</v>
      </c>
      <c r="AF708" t="str">
        <f t="shared" si="225"/>
        <v>----</v>
      </c>
      <c r="AG708" t="str">
        <f t="shared" si="226"/>
        <v>----</v>
      </c>
      <c r="AH708" t="str">
        <f t="shared" si="227"/>
        <v>----</v>
      </c>
      <c r="AI708" t="str">
        <f t="shared" si="228"/>
        <v>AlipatNoN</v>
      </c>
      <c r="AJ708" t="str">
        <f t="shared" si="229"/>
        <v>----</v>
      </c>
      <c r="AK708" t="str">
        <f t="shared" si="230"/>
        <v>----</v>
      </c>
      <c r="AM708" s="4">
        <f t="shared" si="231"/>
        <v>377.30531650898013</v>
      </c>
      <c r="AN708" s="4">
        <f t="shared" si="215"/>
        <v>377</v>
      </c>
      <c r="AO708" s="4">
        <f t="shared" si="232"/>
        <v>0.30531650898012686</v>
      </c>
    </row>
    <row r="709" spans="1:41" x14ac:dyDescent="0.25">
      <c r="A709">
        <v>18</v>
      </c>
      <c r="B709">
        <v>34</v>
      </c>
      <c r="C709">
        <v>0</v>
      </c>
      <c r="D709">
        <v>8</v>
      </c>
      <c r="E709">
        <v>1</v>
      </c>
      <c r="F709">
        <v>0</v>
      </c>
      <c r="H709">
        <v>409.19016110000001</v>
      </c>
      <c r="J709">
        <v>1856494</v>
      </c>
      <c r="K709">
        <v>2313557</v>
      </c>
      <c r="L709">
        <v>1650338</v>
      </c>
      <c r="O709">
        <v>4691096</v>
      </c>
      <c r="P709">
        <v>6793015</v>
      </c>
      <c r="Q709">
        <v>5353373</v>
      </c>
      <c r="S709">
        <f t="shared" si="216"/>
        <v>1.8888888888888888</v>
      </c>
      <c r="T709">
        <f t="shared" si="217"/>
        <v>0.44444444444444442</v>
      </c>
      <c r="V709" s="4">
        <f t="shared" si="218"/>
        <v>409.19016107990001</v>
      </c>
      <c r="W709">
        <f t="shared" si="219"/>
        <v>2</v>
      </c>
      <c r="X709">
        <f t="shared" si="220"/>
        <v>0.1111111111111111</v>
      </c>
      <c r="Y709">
        <f t="shared" si="221"/>
        <v>5.8823529411764705E-2</v>
      </c>
      <c r="Z709">
        <f t="shared" si="222"/>
        <v>0.25</v>
      </c>
      <c r="AA709" t="str">
        <f t="shared" si="223"/>
        <v>O</v>
      </c>
      <c r="AD709">
        <f t="shared" si="224"/>
        <v>-0.23076923076923078</v>
      </c>
      <c r="AF709" t="str">
        <f t="shared" si="225"/>
        <v>----</v>
      </c>
      <c r="AG709" t="str">
        <f t="shared" si="226"/>
        <v>----</v>
      </c>
      <c r="AH709" t="str">
        <f t="shared" si="227"/>
        <v>----</v>
      </c>
      <c r="AI709" t="str">
        <f t="shared" si="228"/>
        <v>AlipatNoN</v>
      </c>
      <c r="AJ709" t="str">
        <f t="shared" si="229"/>
        <v>----</v>
      </c>
      <c r="AK709" t="str">
        <f t="shared" si="230"/>
        <v>----</v>
      </c>
      <c r="AM709" s="4">
        <f t="shared" si="231"/>
        <v>409.28478027955913</v>
      </c>
      <c r="AN709" s="4">
        <f t="shared" si="215"/>
        <v>409</v>
      </c>
      <c r="AO709" s="4">
        <f t="shared" si="232"/>
        <v>0.28478027955912921</v>
      </c>
    </row>
    <row r="710" spans="1:41" x14ac:dyDescent="0.25">
      <c r="A710">
        <v>18</v>
      </c>
      <c r="B710">
        <v>34</v>
      </c>
      <c r="C710">
        <v>0</v>
      </c>
      <c r="D710">
        <v>9</v>
      </c>
      <c r="E710">
        <v>0</v>
      </c>
      <c r="F710">
        <v>0</v>
      </c>
      <c r="H710">
        <v>393.21300500000001</v>
      </c>
      <c r="J710">
        <v>2141778</v>
      </c>
      <c r="K710">
        <v>2658678</v>
      </c>
      <c r="L710">
        <v>2092082</v>
      </c>
      <c r="O710">
        <v>4265237</v>
      </c>
      <c r="P710">
        <v>4930272</v>
      </c>
      <c r="Q710">
        <v>3540460</v>
      </c>
      <c r="S710">
        <f t="shared" si="216"/>
        <v>1.8888888888888888</v>
      </c>
      <c r="T710">
        <f t="shared" si="217"/>
        <v>0.5</v>
      </c>
      <c r="V710" s="4">
        <f t="shared" si="218"/>
        <v>393.21300497989995</v>
      </c>
      <c r="W710">
        <f t="shared" si="219"/>
        <v>2</v>
      </c>
      <c r="X710">
        <f t="shared" si="220"/>
        <v>0.1111111111111111</v>
      </c>
      <c r="Y710">
        <f t="shared" si="221"/>
        <v>5.8823529411764705E-2</v>
      </c>
      <c r="Z710">
        <f t="shared" si="222"/>
        <v>0.22222222222222221</v>
      </c>
      <c r="AA710" t="str">
        <f t="shared" si="223"/>
        <v>O</v>
      </c>
      <c r="AD710">
        <f t="shared" si="224"/>
        <v>-0.18518518518518517</v>
      </c>
      <c r="AF710" t="str">
        <f t="shared" si="225"/>
        <v>----</v>
      </c>
      <c r="AG710" t="str">
        <f t="shared" si="226"/>
        <v>----</v>
      </c>
      <c r="AH710" t="str">
        <f t="shared" si="227"/>
        <v>----</v>
      </c>
      <c r="AI710" t="str">
        <f t="shared" si="228"/>
        <v>AlipatNoN</v>
      </c>
      <c r="AJ710" t="str">
        <f t="shared" si="229"/>
        <v>----</v>
      </c>
      <c r="AK710" t="str">
        <f t="shared" si="230"/>
        <v>----</v>
      </c>
      <c r="AM710" s="4">
        <f t="shared" si="231"/>
        <v>393.30392969746543</v>
      </c>
      <c r="AN710" s="4">
        <f t="shared" si="215"/>
        <v>393</v>
      </c>
      <c r="AO710" s="4">
        <f t="shared" si="232"/>
        <v>0.30392969746543486</v>
      </c>
    </row>
    <row r="711" spans="1:41" x14ac:dyDescent="0.25">
      <c r="A711">
        <v>18</v>
      </c>
      <c r="B711">
        <v>34</v>
      </c>
      <c r="C711">
        <v>0</v>
      </c>
      <c r="D711">
        <v>9</v>
      </c>
      <c r="E711">
        <v>1</v>
      </c>
      <c r="F711">
        <v>0</v>
      </c>
      <c r="H711">
        <v>425.18507570000003</v>
      </c>
      <c r="J711" t="s">
        <v>14</v>
      </c>
      <c r="K711" t="s">
        <v>14</v>
      </c>
      <c r="L711" t="s">
        <v>14</v>
      </c>
      <c r="O711">
        <v>2879069</v>
      </c>
      <c r="P711">
        <v>3565630</v>
      </c>
      <c r="Q711">
        <v>2434349</v>
      </c>
      <c r="S711">
        <f t="shared" si="216"/>
        <v>1.8888888888888888</v>
      </c>
      <c r="T711">
        <f t="shared" si="217"/>
        <v>0.5</v>
      </c>
      <c r="V711" s="4">
        <f t="shared" si="218"/>
        <v>425.18507567989997</v>
      </c>
      <c r="W711">
        <f t="shared" si="219"/>
        <v>2</v>
      </c>
      <c r="X711">
        <f t="shared" si="220"/>
        <v>0.1111111111111111</v>
      </c>
      <c r="Y711">
        <f t="shared" si="221"/>
        <v>5.8823529411764705E-2</v>
      </c>
      <c r="Z711">
        <f t="shared" si="222"/>
        <v>0.22222222222222221</v>
      </c>
      <c r="AA711" t="str">
        <f t="shared" si="223"/>
        <v>O</v>
      </c>
      <c r="AD711">
        <f t="shared" si="224"/>
        <v>-0.28000000000000003</v>
      </c>
      <c r="AF711" t="str">
        <f t="shared" si="225"/>
        <v>----</v>
      </c>
      <c r="AG711" t="str">
        <f t="shared" si="226"/>
        <v>----</v>
      </c>
      <c r="AH711" t="str">
        <f t="shared" si="227"/>
        <v>----</v>
      </c>
      <c r="AI711" t="str">
        <f t="shared" si="228"/>
        <v>AlipatNoN</v>
      </c>
      <c r="AJ711" t="str">
        <f t="shared" si="229"/>
        <v>----</v>
      </c>
      <c r="AK711" t="str">
        <f t="shared" si="230"/>
        <v>----</v>
      </c>
      <c r="AM711" s="4">
        <f t="shared" si="231"/>
        <v>425.28339346804438</v>
      </c>
      <c r="AN711" s="4">
        <f t="shared" si="215"/>
        <v>425</v>
      </c>
      <c r="AO711" s="4">
        <f t="shared" si="232"/>
        <v>0.28339346804438037</v>
      </c>
    </row>
    <row r="712" spans="1:41" x14ac:dyDescent="0.25">
      <c r="A712">
        <v>18</v>
      </c>
      <c r="B712">
        <v>34</v>
      </c>
      <c r="C712">
        <v>0</v>
      </c>
      <c r="D712">
        <v>10</v>
      </c>
      <c r="E712">
        <v>0</v>
      </c>
      <c r="F712">
        <v>0</v>
      </c>
      <c r="H712">
        <v>409.20791960000003</v>
      </c>
      <c r="J712">
        <v>2016239</v>
      </c>
      <c r="K712">
        <v>1756502</v>
      </c>
      <c r="L712">
        <v>1911458</v>
      </c>
      <c r="O712">
        <v>3979417</v>
      </c>
      <c r="P712">
        <v>3795768</v>
      </c>
      <c r="Q712">
        <v>3153821</v>
      </c>
      <c r="S712">
        <f t="shared" si="216"/>
        <v>1.8888888888888888</v>
      </c>
      <c r="T712">
        <f t="shared" si="217"/>
        <v>0.55555555555555558</v>
      </c>
      <c r="V712" s="4">
        <f t="shared" si="218"/>
        <v>409.20791957989996</v>
      </c>
      <c r="W712">
        <f t="shared" si="219"/>
        <v>2</v>
      </c>
      <c r="X712">
        <f t="shared" si="220"/>
        <v>0.1111111111111111</v>
      </c>
      <c r="Y712">
        <f t="shared" si="221"/>
        <v>5.8823529411764705E-2</v>
      </c>
      <c r="Z712">
        <f t="shared" si="222"/>
        <v>0.2</v>
      </c>
      <c r="AA712" t="str">
        <f t="shared" si="223"/>
        <v>O</v>
      </c>
      <c r="AD712">
        <f t="shared" si="224"/>
        <v>-0.23076923076923078</v>
      </c>
      <c r="AF712" t="str">
        <f t="shared" si="225"/>
        <v>----</v>
      </c>
      <c r="AG712" t="str">
        <f t="shared" si="226"/>
        <v>----</v>
      </c>
      <c r="AH712" t="str">
        <f t="shared" si="227"/>
        <v>----</v>
      </c>
      <c r="AI712" t="str">
        <f t="shared" si="228"/>
        <v>AlipatNoN</v>
      </c>
      <c r="AJ712" t="str">
        <f t="shared" si="229"/>
        <v>----</v>
      </c>
      <c r="AK712" t="str">
        <f t="shared" si="230"/>
        <v>----</v>
      </c>
      <c r="AM712" s="4">
        <f t="shared" si="231"/>
        <v>409.30254288595074</v>
      </c>
      <c r="AN712" s="4">
        <f t="shared" si="215"/>
        <v>409</v>
      </c>
      <c r="AO712" s="4">
        <f t="shared" si="232"/>
        <v>0.30254288595074286</v>
      </c>
    </row>
    <row r="713" spans="1:41" x14ac:dyDescent="0.25">
      <c r="A713">
        <v>18</v>
      </c>
      <c r="B713">
        <v>34</v>
      </c>
      <c r="C713">
        <v>4</v>
      </c>
      <c r="D713">
        <v>5</v>
      </c>
      <c r="E713">
        <v>0</v>
      </c>
      <c r="F713">
        <v>0</v>
      </c>
      <c r="H713">
        <v>385.2456426</v>
      </c>
      <c r="J713">
        <v>2173833</v>
      </c>
      <c r="K713">
        <v>2605827</v>
      </c>
      <c r="L713">
        <v>2715779</v>
      </c>
      <c r="O713">
        <v>4721257</v>
      </c>
      <c r="P713">
        <v>6176770</v>
      </c>
      <c r="Q713">
        <v>4354037</v>
      </c>
      <c r="S713">
        <f t="shared" si="216"/>
        <v>1.8888888888888888</v>
      </c>
      <c r="T713">
        <f t="shared" si="217"/>
        <v>0.27777777777777779</v>
      </c>
      <c r="V713" s="4">
        <f t="shared" si="218"/>
        <v>385.24564257989999</v>
      </c>
      <c r="W713">
        <f t="shared" si="219"/>
        <v>4</v>
      </c>
      <c r="X713">
        <f t="shared" si="220"/>
        <v>0.22222222222222221</v>
      </c>
      <c r="Y713">
        <f t="shared" si="221"/>
        <v>0.11764705882352941</v>
      </c>
      <c r="Z713">
        <f t="shared" si="222"/>
        <v>0.8</v>
      </c>
      <c r="AA713" t="str">
        <f t="shared" si="223"/>
        <v>O</v>
      </c>
      <c r="AD713">
        <f t="shared" si="224"/>
        <v>-4.3478260869565216E-2</v>
      </c>
      <c r="AF713" t="str">
        <f t="shared" si="225"/>
        <v>----</v>
      </c>
      <c r="AG713" t="str">
        <f t="shared" si="226"/>
        <v>----</v>
      </c>
      <c r="AH713" t="str">
        <f t="shared" si="227"/>
        <v>----</v>
      </c>
      <c r="AI713" t="str">
        <f t="shared" si="228"/>
        <v>----</v>
      </c>
      <c r="AJ713" t="str">
        <f t="shared" si="229"/>
        <v>----</v>
      </c>
      <c r="AK713" t="str">
        <f t="shared" si="230"/>
        <v>Alipat+N</v>
      </c>
      <c r="AM713" s="4">
        <f t="shared" si="231"/>
        <v>385.33472496222532</v>
      </c>
      <c r="AN713" s="4">
        <f t="shared" si="215"/>
        <v>385</v>
      </c>
      <c r="AO713" s="4">
        <f t="shared" si="232"/>
        <v>0.334724962225323</v>
      </c>
    </row>
    <row r="714" spans="1:41" x14ac:dyDescent="0.25">
      <c r="A714">
        <v>18</v>
      </c>
      <c r="B714">
        <v>34</v>
      </c>
      <c r="C714">
        <v>4</v>
      </c>
      <c r="D714">
        <v>6</v>
      </c>
      <c r="E714">
        <v>0</v>
      </c>
      <c r="F714">
        <v>0</v>
      </c>
      <c r="H714">
        <v>401.24055720000001</v>
      </c>
      <c r="J714">
        <v>5117106</v>
      </c>
      <c r="K714">
        <v>4770401</v>
      </c>
      <c r="L714">
        <v>4239376</v>
      </c>
      <c r="O714">
        <v>7991798</v>
      </c>
      <c r="P714">
        <v>9850905</v>
      </c>
      <c r="Q714">
        <v>7529973</v>
      </c>
      <c r="S714">
        <f t="shared" si="216"/>
        <v>1.8888888888888888</v>
      </c>
      <c r="T714">
        <f t="shared" si="217"/>
        <v>0.33333333333333331</v>
      </c>
      <c r="V714" s="4">
        <f t="shared" si="218"/>
        <v>401.24055717989995</v>
      </c>
      <c r="W714">
        <f t="shared" si="219"/>
        <v>4</v>
      </c>
      <c r="X714">
        <f t="shared" si="220"/>
        <v>0.22222222222222221</v>
      </c>
      <c r="Y714">
        <f t="shared" si="221"/>
        <v>0.11764705882352941</v>
      </c>
      <c r="Z714">
        <f t="shared" si="222"/>
        <v>0.66666666666666663</v>
      </c>
      <c r="AA714" t="str">
        <f t="shared" si="223"/>
        <v>O</v>
      </c>
      <c r="AD714">
        <f t="shared" si="224"/>
        <v>-9.0909090909090912E-2</v>
      </c>
      <c r="AF714" t="str">
        <f t="shared" si="225"/>
        <v>----</v>
      </c>
      <c r="AG714" t="str">
        <f t="shared" si="226"/>
        <v>----</v>
      </c>
      <c r="AH714" t="str">
        <f t="shared" si="227"/>
        <v>----</v>
      </c>
      <c r="AI714" t="str">
        <f t="shared" si="228"/>
        <v>----</v>
      </c>
      <c r="AJ714" t="str">
        <f t="shared" si="229"/>
        <v>----</v>
      </c>
      <c r="AK714" t="str">
        <f t="shared" si="230"/>
        <v>Alipat+N</v>
      </c>
      <c r="AM714" s="4">
        <f t="shared" si="231"/>
        <v>401.33333815071057</v>
      </c>
      <c r="AN714" s="4">
        <f t="shared" si="215"/>
        <v>401</v>
      </c>
      <c r="AO714" s="4">
        <f t="shared" si="232"/>
        <v>0.33333815071057415</v>
      </c>
    </row>
    <row r="715" spans="1:41" x14ac:dyDescent="0.25">
      <c r="A715">
        <v>18</v>
      </c>
      <c r="B715">
        <v>34</v>
      </c>
      <c r="C715">
        <v>4</v>
      </c>
      <c r="D715">
        <v>7</v>
      </c>
      <c r="E715">
        <v>0</v>
      </c>
      <c r="F715">
        <v>0</v>
      </c>
      <c r="H715">
        <v>417.23547180000003</v>
      </c>
      <c r="J715">
        <v>2978899</v>
      </c>
      <c r="K715">
        <v>3335814</v>
      </c>
      <c r="L715">
        <v>3193119</v>
      </c>
      <c r="O715">
        <v>5193021</v>
      </c>
      <c r="P715">
        <v>5793909</v>
      </c>
      <c r="Q715">
        <v>4310825</v>
      </c>
      <c r="S715">
        <f t="shared" si="216"/>
        <v>1.8888888888888888</v>
      </c>
      <c r="T715">
        <f t="shared" si="217"/>
        <v>0.3888888888888889</v>
      </c>
      <c r="V715" s="4">
        <f t="shared" si="218"/>
        <v>417.23547177989997</v>
      </c>
      <c r="W715">
        <f t="shared" si="219"/>
        <v>4</v>
      </c>
      <c r="X715">
        <f t="shared" si="220"/>
        <v>0.22222222222222221</v>
      </c>
      <c r="Y715">
        <f t="shared" si="221"/>
        <v>0.11764705882352941</v>
      </c>
      <c r="Z715">
        <f t="shared" si="222"/>
        <v>0.5714285714285714</v>
      </c>
      <c r="AA715" t="str">
        <f t="shared" si="223"/>
        <v>O</v>
      </c>
      <c r="AD715">
        <f t="shared" si="224"/>
        <v>-0.14285714285714285</v>
      </c>
      <c r="AF715" t="str">
        <f t="shared" si="225"/>
        <v>----</v>
      </c>
      <c r="AG715" t="str">
        <f t="shared" si="226"/>
        <v>----</v>
      </c>
      <c r="AH715" t="str">
        <f t="shared" si="227"/>
        <v>----</v>
      </c>
      <c r="AI715" t="str">
        <f t="shared" si="228"/>
        <v>----</v>
      </c>
      <c r="AJ715" t="str">
        <f t="shared" si="229"/>
        <v>----</v>
      </c>
      <c r="AK715" t="str">
        <f t="shared" si="230"/>
        <v>Alipat+N</v>
      </c>
      <c r="AM715" s="4">
        <f t="shared" si="231"/>
        <v>417.33195133919588</v>
      </c>
      <c r="AN715" s="4">
        <f t="shared" si="215"/>
        <v>417</v>
      </c>
      <c r="AO715" s="4">
        <f t="shared" si="232"/>
        <v>0.33195133919588216</v>
      </c>
    </row>
    <row r="716" spans="1:41" x14ac:dyDescent="0.25">
      <c r="A716">
        <v>18</v>
      </c>
      <c r="B716">
        <v>35</v>
      </c>
      <c r="C716">
        <v>3</v>
      </c>
      <c r="D716">
        <v>4</v>
      </c>
      <c r="E716">
        <v>0</v>
      </c>
      <c r="F716">
        <v>0</v>
      </c>
      <c r="H716">
        <v>356.25547899999998</v>
      </c>
      <c r="J716">
        <v>2058838</v>
      </c>
      <c r="K716">
        <v>2435276</v>
      </c>
      <c r="L716">
        <v>2176016</v>
      </c>
      <c r="O716">
        <v>4619718</v>
      </c>
      <c r="P716">
        <v>4980715</v>
      </c>
      <c r="Q716">
        <v>3897615</v>
      </c>
      <c r="S716">
        <f t="shared" si="216"/>
        <v>1.9444444444444444</v>
      </c>
      <c r="T716">
        <f t="shared" si="217"/>
        <v>0.22222222222222221</v>
      </c>
      <c r="V716" s="4">
        <f t="shared" si="218"/>
        <v>356.25547897990003</v>
      </c>
      <c r="W716">
        <f t="shared" si="219"/>
        <v>3</v>
      </c>
      <c r="X716">
        <f t="shared" si="220"/>
        <v>0.16666666666666666</v>
      </c>
      <c r="Y716">
        <f t="shared" si="221"/>
        <v>8.5714285714285715E-2</v>
      </c>
      <c r="Z716">
        <f t="shared" si="222"/>
        <v>0.75</v>
      </c>
      <c r="AA716" t="str">
        <f t="shared" si="223"/>
        <v>O</v>
      </c>
      <c r="AD716">
        <f t="shared" si="224"/>
        <v>-3.8461538461538464E-2</v>
      </c>
      <c r="AF716" t="str">
        <f t="shared" si="225"/>
        <v>----</v>
      </c>
      <c r="AG716" t="str">
        <f t="shared" si="226"/>
        <v>----</v>
      </c>
      <c r="AH716" t="str">
        <f t="shared" si="227"/>
        <v>----</v>
      </c>
      <c r="AI716" t="str">
        <f t="shared" si="228"/>
        <v>----</v>
      </c>
      <c r="AJ716" t="str">
        <f t="shared" si="229"/>
        <v>----</v>
      </c>
      <c r="AK716" t="str">
        <f t="shared" si="230"/>
        <v>Alipat+N</v>
      </c>
      <c r="AM716" s="4">
        <f t="shared" si="231"/>
        <v>356.33785781375639</v>
      </c>
      <c r="AN716" s="4">
        <f t="shared" si="215"/>
        <v>356</v>
      </c>
      <c r="AO716" s="4">
        <f t="shared" si="232"/>
        <v>0.33785781375638635</v>
      </c>
    </row>
    <row r="717" spans="1:41" x14ac:dyDescent="0.25">
      <c r="A717">
        <v>18</v>
      </c>
      <c r="B717">
        <v>36</v>
      </c>
      <c r="C717">
        <v>0</v>
      </c>
      <c r="D717">
        <v>2</v>
      </c>
      <c r="E717">
        <v>0</v>
      </c>
      <c r="F717">
        <v>0</v>
      </c>
      <c r="H717">
        <v>283.26425280000001</v>
      </c>
      <c r="J717">
        <v>4850208</v>
      </c>
      <c r="K717">
        <v>4134056</v>
      </c>
      <c r="L717">
        <v>3731742</v>
      </c>
      <c r="O717">
        <v>3233218</v>
      </c>
      <c r="P717">
        <v>3535825</v>
      </c>
      <c r="Q717">
        <v>3295305</v>
      </c>
      <c r="S717">
        <f t="shared" si="216"/>
        <v>2</v>
      </c>
      <c r="T717">
        <f t="shared" si="217"/>
        <v>0.1111111111111111</v>
      </c>
      <c r="V717" s="4">
        <f t="shared" si="218"/>
        <v>283.2642527799</v>
      </c>
      <c r="W717">
        <f t="shared" si="219"/>
        <v>1</v>
      </c>
      <c r="X717">
        <f t="shared" si="220"/>
        <v>5.5555555555555552E-2</v>
      </c>
      <c r="Y717">
        <f t="shared" si="221"/>
        <v>2.7777777777777776E-2</v>
      </c>
      <c r="Z717">
        <f t="shared" si="222"/>
        <v>0.5</v>
      </c>
      <c r="AA717" t="str">
        <f t="shared" si="223"/>
        <v>O</v>
      </c>
      <c r="AD717">
        <f t="shared" si="224"/>
        <v>0</v>
      </c>
      <c r="AF717" t="str">
        <f t="shared" si="225"/>
        <v>----</v>
      </c>
      <c r="AG717" t="str">
        <f t="shared" si="226"/>
        <v>----</v>
      </c>
      <c r="AH717" t="str">
        <f t="shared" si="227"/>
        <v>----</v>
      </c>
      <c r="AI717" t="str">
        <f t="shared" si="228"/>
        <v>AlipatNoN</v>
      </c>
      <c r="AJ717" t="str">
        <f t="shared" si="229"/>
        <v>----</v>
      </c>
      <c r="AK717" t="str">
        <f t="shared" si="230"/>
        <v>----</v>
      </c>
      <c r="AM717" s="4">
        <f t="shared" si="231"/>
        <v>283.32975346745155</v>
      </c>
      <c r="AN717" s="4">
        <f t="shared" si="215"/>
        <v>283</v>
      </c>
      <c r="AO717" s="4">
        <f t="shared" si="232"/>
        <v>0.32975346745155321</v>
      </c>
    </row>
    <row r="718" spans="1:41" x14ac:dyDescent="0.25">
      <c r="A718">
        <v>18</v>
      </c>
      <c r="B718">
        <v>36</v>
      </c>
      <c r="C718">
        <v>0</v>
      </c>
      <c r="D718">
        <v>4</v>
      </c>
      <c r="E718">
        <v>1</v>
      </c>
      <c r="F718">
        <v>0</v>
      </c>
      <c r="H718">
        <v>347.2261527</v>
      </c>
      <c r="J718" t="s">
        <v>14</v>
      </c>
      <c r="K718" t="s">
        <v>14</v>
      </c>
      <c r="L718" t="s">
        <v>14</v>
      </c>
      <c r="O718">
        <v>15964984</v>
      </c>
      <c r="P718">
        <v>1975536</v>
      </c>
      <c r="Q718">
        <v>15571682</v>
      </c>
      <c r="S718">
        <f t="shared" si="216"/>
        <v>2</v>
      </c>
      <c r="T718">
        <f t="shared" si="217"/>
        <v>0.22222222222222221</v>
      </c>
      <c r="V718" s="4">
        <f t="shared" si="218"/>
        <v>347.2261526799</v>
      </c>
      <c r="W718">
        <f t="shared" si="219"/>
        <v>1</v>
      </c>
      <c r="X718">
        <f t="shared" si="220"/>
        <v>5.5555555555555552E-2</v>
      </c>
      <c r="Y718">
        <f t="shared" si="221"/>
        <v>2.7777777777777776E-2</v>
      </c>
      <c r="Z718">
        <f t="shared" si="222"/>
        <v>0.25</v>
      </c>
      <c r="AA718" t="str">
        <f t="shared" si="223"/>
        <v>O</v>
      </c>
      <c r="AD718">
        <f t="shared" si="224"/>
        <v>-0.13333333333333333</v>
      </c>
      <c r="AF718" t="str">
        <f t="shared" si="225"/>
        <v>----</v>
      </c>
      <c r="AG718" t="str">
        <f t="shared" si="226"/>
        <v>----</v>
      </c>
      <c r="AH718" t="str">
        <f t="shared" si="227"/>
        <v>----</v>
      </c>
      <c r="AI718" t="str">
        <f t="shared" si="228"/>
        <v>AlipatNoN</v>
      </c>
      <c r="AJ718" t="str">
        <f t="shared" si="229"/>
        <v>----</v>
      </c>
      <c r="AK718" t="str">
        <f t="shared" si="230"/>
        <v>----</v>
      </c>
      <c r="AM718" s="4">
        <f t="shared" si="231"/>
        <v>347.30644361500111</v>
      </c>
      <c r="AN718" s="4">
        <f t="shared" si="215"/>
        <v>347</v>
      </c>
      <c r="AO718" s="4">
        <f t="shared" si="232"/>
        <v>0.30644361500111472</v>
      </c>
    </row>
    <row r="719" spans="1:41" x14ac:dyDescent="0.25">
      <c r="A719">
        <v>18</v>
      </c>
      <c r="B719">
        <v>36</v>
      </c>
      <c r="C719">
        <v>0</v>
      </c>
      <c r="D719">
        <v>5</v>
      </c>
      <c r="E719">
        <v>0</v>
      </c>
      <c r="F719">
        <v>0</v>
      </c>
      <c r="H719">
        <v>331.2489966</v>
      </c>
      <c r="J719">
        <v>14428161</v>
      </c>
      <c r="K719">
        <v>16757993</v>
      </c>
      <c r="L719">
        <v>17397294</v>
      </c>
      <c r="O719">
        <v>27069113</v>
      </c>
      <c r="P719">
        <v>39746264</v>
      </c>
      <c r="Q719">
        <v>27273974</v>
      </c>
      <c r="S719">
        <f t="shared" si="216"/>
        <v>2</v>
      </c>
      <c r="T719">
        <f t="shared" si="217"/>
        <v>0.27777777777777779</v>
      </c>
      <c r="V719" s="4">
        <f t="shared" si="218"/>
        <v>331.24899657989999</v>
      </c>
      <c r="W719">
        <f t="shared" si="219"/>
        <v>1</v>
      </c>
      <c r="X719">
        <f t="shared" si="220"/>
        <v>5.5555555555555552E-2</v>
      </c>
      <c r="Y719">
        <f t="shared" si="221"/>
        <v>2.7777777777777776E-2</v>
      </c>
      <c r="Z719">
        <f t="shared" si="222"/>
        <v>0.2</v>
      </c>
      <c r="AA719" t="str">
        <f t="shared" si="223"/>
        <v>O</v>
      </c>
      <c r="AD719">
        <f t="shared" si="224"/>
        <v>-9.6774193548387094E-2</v>
      </c>
      <c r="AF719" t="str">
        <f t="shared" si="225"/>
        <v>----</v>
      </c>
      <c r="AG719" t="str">
        <f t="shared" si="226"/>
        <v>----</v>
      </c>
      <c r="AH719" t="str">
        <f t="shared" si="227"/>
        <v>----</v>
      </c>
      <c r="AI719" t="str">
        <f t="shared" si="228"/>
        <v>AlipatNoN</v>
      </c>
      <c r="AJ719" t="str">
        <f t="shared" si="229"/>
        <v>----</v>
      </c>
      <c r="AK719" t="str">
        <f t="shared" si="230"/>
        <v>----</v>
      </c>
      <c r="AM719" s="4">
        <f t="shared" si="231"/>
        <v>331.32559303290748</v>
      </c>
      <c r="AN719" s="4">
        <f t="shared" si="215"/>
        <v>331</v>
      </c>
      <c r="AO719" s="4">
        <f t="shared" si="232"/>
        <v>0.32559303290747721</v>
      </c>
    </row>
    <row r="720" spans="1:41" x14ac:dyDescent="0.25">
      <c r="A720">
        <v>18</v>
      </c>
      <c r="B720">
        <v>36</v>
      </c>
      <c r="C720">
        <v>0</v>
      </c>
      <c r="D720">
        <v>5</v>
      </c>
      <c r="E720">
        <v>1</v>
      </c>
      <c r="F720">
        <v>0</v>
      </c>
      <c r="H720">
        <v>363.22106730000002</v>
      </c>
      <c r="J720" t="s">
        <v>14</v>
      </c>
      <c r="K720" t="s">
        <v>14</v>
      </c>
      <c r="L720" t="s">
        <v>14</v>
      </c>
      <c r="O720">
        <v>5271077</v>
      </c>
      <c r="P720">
        <v>1925626</v>
      </c>
      <c r="Q720">
        <v>3048218</v>
      </c>
      <c r="S720">
        <f t="shared" si="216"/>
        <v>2</v>
      </c>
      <c r="T720">
        <f t="shared" si="217"/>
        <v>0.27777777777777779</v>
      </c>
      <c r="V720" s="4">
        <f t="shared" si="218"/>
        <v>363.22106727990001</v>
      </c>
      <c r="W720">
        <f t="shared" si="219"/>
        <v>1</v>
      </c>
      <c r="X720">
        <f t="shared" si="220"/>
        <v>5.5555555555555552E-2</v>
      </c>
      <c r="Y720">
        <f t="shared" si="221"/>
        <v>2.7777777777777776E-2</v>
      </c>
      <c r="Z720">
        <f t="shared" si="222"/>
        <v>0.2</v>
      </c>
      <c r="AA720" t="str">
        <f t="shared" si="223"/>
        <v>O</v>
      </c>
      <c r="AD720">
        <f t="shared" si="224"/>
        <v>-0.17241379310344829</v>
      </c>
      <c r="AF720" t="str">
        <f t="shared" si="225"/>
        <v>----</v>
      </c>
      <c r="AG720" t="str">
        <f t="shared" si="226"/>
        <v>----</v>
      </c>
      <c r="AH720" t="str">
        <f t="shared" si="227"/>
        <v>----</v>
      </c>
      <c r="AI720" t="str">
        <f t="shared" si="228"/>
        <v>AlipatNoN</v>
      </c>
      <c r="AJ720" t="str">
        <f t="shared" si="229"/>
        <v>----</v>
      </c>
      <c r="AK720" t="str">
        <f t="shared" si="230"/>
        <v>----</v>
      </c>
      <c r="AM720" s="4">
        <f t="shared" si="231"/>
        <v>363.30505680348642</v>
      </c>
      <c r="AN720" s="4">
        <f t="shared" si="215"/>
        <v>363</v>
      </c>
      <c r="AO720" s="4">
        <f t="shared" si="232"/>
        <v>0.30505680348642272</v>
      </c>
    </row>
    <row r="721" spans="1:41" x14ac:dyDescent="0.25">
      <c r="A721">
        <v>18</v>
      </c>
      <c r="B721">
        <v>36</v>
      </c>
      <c r="C721">
        <v>0</v>
      </c>
      <c r="D721">
        <v>6</v>
      </c>
      <c r="E721">
        <v>0</v>
      </c>
      <c r="F721">
        <v>0</v>
      </c>
      <c r="H721">
        <v>347.24391120000001</v>
      </c>
      <c r="J721">
        <v>12316756</v>
      </c>
      <c r="K721">
        <v>14449499</v>
      </c>
      <c r="L721">
        <v>13290960</v>
      </c>
      <c r="O721">
        <v>22285117</v>
      </c>
      <c r="P721">
        <v>31877621</v>
      </c>
      <c r="Q721">
        <v>22579943</v>
      </c>
      <c r="S721">
        <f t="shared" si="216"/>
        <v>2</v>
      </c>
      <c r="T721">
        <f t="shared" si="217"/>
        <v>0.33333333333333331</v>
      </c>
      <c r="V721" s="4">
        <f t="shared" si="218"/>
        <v>347.24391117990001</v>
      </c>
      <c r="W721">
        <f t="shared" si="219"/>
        <v>1</v>
      </c>
      <c r="X721">
        <f t="shared" si="220"/>
        <v>5.5555555555555552E-2</v>
      </c>
      <c r="Y721">
        <f t="shared" si="221"/>
        <v>2.7777777777777776E-2</v>
      </c>
      <c r="Z721">
        <f t="shared" si="222"/>
        <v>0.16666666666666666</v>
      </c>
      <c r="AA721" t="str">
        <f t="shared" si="223"/>
        <v>O</v>
      </c>
      <c r="AD721">
        <f t="shared" si="224"/>
        <v>-0.13333333333333333</v>
      </c>
      <c r="AF721" t="str">
        <f t="shared" si="225"/>
        <v>----</v>
      </c>
      <c r="AG721" t="str">
        <f t="shared" si="226"/>
        <v>----</v>
      </c>
      <c r="AH721" t="str">
        <f t="shared" si="227"/>
        <v>----</v>
      </c>
      <c r="AI721" t="str">
        <f t="shared" si="228"/>
        <v>AlipatNoN</v>
      </c>
      <c r="AJ721" t="str">
        <f t="shared" si="229"/>
        <v>----</v>
      </c>
      <c r="AK721" t="str">
        <f t="shared" si="230"/>
        <v>----</v>
      </c>
      <c r="AM721" s="4">
        <f t="shared" si="231"/>
        <v>347.32420622139279</v>
      </c>
      <c r="AN721" s="4">
        <f t="shared" si="215"/>
        <v>347</v>
      </c>
      <c r="AO721" s="4">
        <f t="shared" si="232"/>
        <v>0.32420622139278521</v>
      </c>
    </row>
    <row r="722" spans="1:41" x14ac:dyDescent="0.25">
      <c r="A722">
        <v>18</v>
      </c>
      <c r="B722">
        <v>36</v>
      </c>
      <c r="C722">
        <v>0</v>
      </c>
      <c r="D722">
        <v>6</v>
      </c>
      <c r="E722">
        <v>1</v>
      </c>
      <c r="F722">
        <v>0</v>
      </c>
      <c r="H722">
        <v>379.21598189999997</v>
      </c>
      <c r="J722" t="s">
        <v>14</v>
      </c>
      <c r="K722" t="s">
        <v>14</v>
      </c>
      <c r="L722" t="s">
        <v>14</v>
      </c>
      <c r="O722">
        <v>3269228</v>
      </c>
      <c r="P722">
        <v>4111865</v>
      </c>
      <c r="Q722">
        <v>3826285</v>
      </c>
      <c r="S722">
        <f t="shared" si="216"/>
        <v>2</v>
      </c>
      <c r="T722">
        <f t="shared" si="217"/>
        <v>0.33333333333333331</v>
      </c>
      <c r="V722" s="4">
        <f t="shared" si="218"/>
        <v>379.21598187990003</v>
      </c>
      <c r="W722">
        <f t="shared" si="219"/>
        <v>1</v>
      </c>
      <c r="X722">
        <f t="shared" si="220"/>
        <v>5.5555555555555552E-2</v>
      </c>
      <c r="Y722">
        <f t="shared" si="221"/>
        <v>2.7777777777777776E-2</v>
      </c>
      <c r="Z722">
        <f t="shared" si="222"/>
        <v>0.16666666666666666</v>
      </c>
      <c r="AA722" t="str">
        <f t="shared" si="223"/>
        <v>O</v>
      </c>
      <c r="AD722">
        <f t="shared" si="224"/>
        <v>-0.21428571428571427</v>
      </c>
      <c r="AF722" t="str">
        <f t="shared" si="225"/>
        <v>----</v>
      </c>
      <c r="AG722" t="str">
        <f t="shared" si="226"/>
        <v>----</v>
      </c>
      <c r="AH722" t="str">
        <f t="shared" si="227"/>
        <v>----</v>
      </c>
      <c r="AI722" t="str">
        <f t="shared" si="228"/>
        <v>AlipatNoN</v>
      </c>
      <c r="AJ722" t="str">
        <f t="shared" si="229"/>
        <v>----</v>
      </c>
      <c r="AK722" t="str">
        <f t="shared" si="230"/>
        <v>----</v>
      </c>
      <c r="AM722" s="4">
        <f t="shared" si="231"/>
        <v>379.30366999197173</v>
      </c>
      <c r="AN722" s="4">
        <f t="shared" si="215"/>
        <v>379</v>
      </c>
      <c r="AO722" s="4">
        <f t="shared" si="232"/>
        <v>0.30366999197173072</v>
      </c>
    </row>
    <row r="723" spans="1:41" x14ac:dyDescent="0.25">
      <c r="A723">
        <v>18</v>
      </c>
      <c r="B723">
        <v>36</v>
      </c>
      <c r="C723">
        <v>0</v>
      </c>
      <c r="D723">
        <v>7</v>
      </c>
      <c r="E723">
        <v>0</v>
      </c>
      <c r="F723">
        <v>0</v>
      </c>
      <c r="H723">
        <v>363.23882579999997</v>
      </c>
      <c r="J723">
        <v>9287293</v>
      </c>
      <c r="K723">
        <v>9407597</v>
      </c>
      <c r="L723">
        <v>9523285</v>
      </c>
      <c r="O723">
        <v>15427114</v>
      </c>
      <c r="P723">
        <v>19135488</v>
      </c>
      <c r="Q723">
        <v>13255967</v>
      </c>
      <c r="S723">
        <f t="shared" si="216"/>
        <v>2</v>
      </c>
      <c r="T723">
        <f t="shared" si="217"/>
        <v>0.3888888888888889</v>
      </c>
      <c r="V723" s="4">
        <f t="shared" si="218"/>
        <v>363.23882577989997</v>
      </c>
      <c r="W723">
        <f t="shared" si="219"/>
        <v>1</v>
      </c>
      <c r="X723">
        <f t="shared" si="220"/>
        <v>5.5555555555555552E-2</v>
      </c>
      <c r="Y723">
        <f t="shared" si="221"/>
        <v>2.7777777777777776E-2</v>
      </c>
      <c r="Z723">
        <f t="shared" si="222"/>
        <v>0.14285714285714285</v>
      </c>
      <c r="AA723" t="str">
        <f t="shared" si="223"/>
        <v>O</v>
      </c>
      <c r="AD723">
        <f t="shared" si="224"/>
        <v>-0.17241379310344829</v>
      </c>
      <c r="AF723" t="str">
        <f t="shared" si="225"/>
        <v>----</v>
      </c>
      <c r="AG723" t="str">
        <f t="shared" si="226"/>
        <v>----</v>
      </c>
      <c r="AH723" t="str">
        <f t="shared" si="227"/>
        <v>----</v>
      </c>
      <c r="AI723" t="str">
        <f t="shared" si="228"/>
        <v>AlipatNoN</v>
      </c>
      <c r="AJ723" t="str">
        <f t="shared" si="229"/>
        <v>----</v>
      </c>
      <c r="AK723" t="str">
        <f t="shared" si="230"/>
        <v>----</v>
      </c>
      <c r="AM723" s="4">
        <f t="shared" si="231"/>
        <v>363.32281940987804</v>
      </c>
      <c r="AN723" s="4">
        <f t="shared" si="215"/>
        <v>363</v>
      </c>
      <c r="AO723" s="4">
        <f t="shared" si="232"/>
        <v>0.32281940987803637</v>
      </c>
    </row>
    <row r="724" spans="1:41" x14ac:dyDescent="0.25">
      <c r="A724">
        <v>18</v>
      </c>
      <c r="B724">
        <v>36</v>
      </c>
      <c r="C724">
        <v>0</v>
      </c>
      <c r="D724">
        <v>8</v>
      </c>
      <c r="E724">
        <v>0</v>
      </c>
      <c r="F724">
        <v>0</v>
      </c>
      <c r="H724">
        <v>379.23374039999999</v>
      </c>
      <c r="J724">
        <v>3913145</v>
      </c>
      <c r="K724">
        <v>4183387</v>
      </c>
      <c r="L724">
        <v>3964552</v>
      </c>
      <c r="O724">
        <v>5106801</v>
      </c>
      <c r="P724">
        <v>6616574</v>
      </c>
      <c r="Q724">
        <v>5577329</v>
      </c>
      <c r="S724">
        <f t="shared" si="216"/>
        <v>2</v>
      </c>
      <c r="T724">
        <f t="shared" si="217"/>
        <v>0.44444444444444442</v>
      </c>
      <c r="V724" s="4">
        <f t="shared" si="218"/>
        <v>379.23374037989998</v>
      </c>
      <c r="W724">
        <f t="shared" si="219"/>
        <v>1</v>
      </c>
      <c r="X724">
        <f t="shared" si="220"/>
        <v>5.5555555555555552E-2</v>
      </c>
      <c r="Y724">
        <f t="shared" si="221"/>
        <v>2.7777777777777776E-2</v>
      </c>
      <c r="Z724">
        <f t="shared" si="222"/>
        <v>0.125</v>
      </c>
      <c r="AA724" t="str">
        <f t="shared" si="223"/>
        <v>O</v>
      </c>
      <c r="AD724">
        <f t="shared" si="224"/>
        <v>-0.21428571428571427</v>
      </c>
      <c r="AF724" t="str">
        <f t="shared" si="225"/>
        <v>----</v>
      </c>
      <c r="AG724" t="str">
        <f t="shared" si="226"/>
        <v>----</v>
      </c>
      <c r="AH724" t="str">
        <f t="shared" si="227"/>
        <v>----</v>
      </c>
      <c r="AI724" t="str">
        <f t="shared" si="228"/>
        <v>AlipatNoN</v>
      </c>
      <c r="AJ724" t="str">
        <f t="shared" si="229"/>
        <v>----</v>
      </c>
      <c r="AK724" t="str">
        <f t="shared" si="230"/>
        <v>----</v>
      </c>
      <c r="AM724" s="4">
        <f t="shared" si="231"/>
        <v>379.32143259836334</v>
      </c>
      <c r="AN724" s="4">
        <f t="shared" si="215"/>
        <v>379</v>
      </c>
      <c r="AO724" s="4">
        <f t="shared" si="232"/>
        <v>0.32143259836334437</v>
      </c>
    </row>
    <row r="725" spans="1:41" x14ac:dyDescent="0.25">
      <c r="A725">
        <v>18</v>
      </c>
      <c r="B725">
        <v>36</v>
      </c>
      <c r="C725">
        <v>0</v>
      </c>
      <c r="D725">
        <v>8</v>
      </c>
      <c r="E725">
        <v>1</v>
      </c>
      <c r="F725">
        <v>0</v>
      </c>
      <c r="H725">
        <v>411.20581110000001</v>
      </c>
      <c r="J725">
        <v>2875974</v>
      </c>
      <c r="K725">
        <v>2694089</v>
      </c>
      <c r="L725">
        <v>3125999</v>
      </c>
      <c r="O725">
        <v>4619502</v>
      </c>
      <c r="P725">
        <v>6808496</v>
      </c>
      <c r="Q725">
        <v>3454894</v>
      </c>
      <c r="S725">
        <f t="shared" si="216"/>
        <v>2</v>
      </c>
      <c r="T725">
        <f t="shared" si="217"/>
        <v>0.44444444444444442</v>
      </c>
      <c r="V725" s="4">
        <f t="shared" si="218"/>
        <v>411.2058110799</v>
      </c>
      <c r="W725">
        <f t="shared" si="219"/>
        <v>1</v>
      </c>
      <c r="X725">
        <f t="shared" si="220"/>
        <v>5.5555555555555552E-2</v>
      </c>
      <c r="Y725">
        <f t="shared" si="221"/>
        <v>2.7777777777777776E-2</v>
      </c>
      <c r="Z725">
        <f t="shared" si="222"/>
        <v>0.125</v>
      </c>
      <c r="AA725" t="str">
        <f t="shared" si="223"/>
        <v>O</v>
      </c>
      <c r="AD725">
        <f t="shared" si="224"/>
        <v>-0.30769230769230771</v>
      </c>
      <c r="AF725" t="str">
        <f t="shared" si="225"/>
        <v>----</v>
      </c>
      <c r="AG725" t="str">
        <f t="shared" si="226"/>
        <v>----</v>
      </c>
      <c r="AH725" t="str">
        <f t="shared" si="227"/>
        <v>----</v>
      </c>
      <c r="AI725" t="str">
        <f t="shared" si="228"/>
        <v>AlipatNoN</v>
      </c>
      <c r="AJ725" t="str">
        <f t="shared" si="229"/>
        <v>----</v>
      </c>
      <c r="AK725" t="str">
        <f t="shared" si="230"/>
        <v>----</v>
      </c>
      <c r="AM725" s="4">
        <f t="shared" si="231"/>
        <v>411.30089636894235</v>
      </c>
      <c r="AN725" s="4">
        <f t="shared" si="215"/>
        <v>411</v>
      </c>
      <c r="AO725" s="4">
        <f t="shared" si="232"/>
        <v>0.30089636894234673</v>
      </c>
    </row>
    <row r="726" spans="1:41" x14ac:dyDescent="0.25">
      <c r="A726">
        <v>18</v>
      </c>
      <c r="B726">
        <v>37</v>
      </c>
      <c r="C726">
        <v>1</v>
      </c>
      <c r="D726">
        <v>7</v>
      </c>
      <c r="E726">
        <v>1</v>
      </c>
      <c r="F726">
        <v>0</v>
      </c>
      <c r="H726">
        <v>410.22179549999998</v>
      </c>
      <c r="J726" t="s">
        <v>14</v>
      </c>
      <c r="K726" t="s">
        <v>14</v>
      </c>
      <c r="L726" t="s">
        <v>14</v>
      </c>
      <c r="O726">
        <v>2835656</v>
      </c>
      <c r="P726">
        <v>2510713</v>
      </c>
      <c r="Q726">
        <v>2268074</v>
      </c>
      <c r="S726">
        <f t="shared" si="216"/>
        <v>2.0555555555555554</v>
      </c>
      <c r="T726">
        <f t="shared" si="217"/>
        <v>0.3888888888888889</v>
      </c>
      <c r="V726" s="4">
        <f t="shared" si="218"/>
        <v>410.22179547990004</v>
      </c>
      <c r="W726">
        <f t="shared" si="219"/>
        <v>1</v>
      </c>
      <c r="X726">
        <f t="shared" si="220"/>
        <v>5.5555555555555552E-2</v>
      </c>
      <c r="Y726">
        <f t="shared" si="221"/>
        <v>2.7027027027027029E-2</v>
      </c>
      <c r="Z726">
        <f t="shared" si="222"/>
        <v>0.14285714285714285</v>
      </c>
      <c r="AA726" t="str">
        <f t="shared" si="223"/>
        <v>O</v>
      </c>
      <c r="AD726">
        <f t="shared" si="224"/>
        <v>-0.32</v>
      </c>
      <c r="AF726" t="str">
        <f t="shared" si="225"/>
        <v>----</v>
      </c>
      <c r="AG726" t="str">
        <f t="shared" si="226"/>
        <v>----</v>
      </c>
      <c r="AH726" t="str">
        <f t="shared" si="227"/>
        <v>----</v>
      </c>
      <c r="AI726" t="str">
        <f t="shared" si="228"/>
        <v>----</v>
      </c>
      <c r="AJ726" t="str">
        <f t="shared" si="229"/>
        <v>----</v>
      </c>
      <c r="AK726" t="str">
        <f t="shared" si="230"/>
        <v>Alipat+N</v>
      </c>
      <c r="AM726" s="4">
        <f t="shared" si="231"/>
        <v>410.31665322982394</v>
      </c>
      <c r="AN726" s="4">
        <f t="shared" si="215"/>
        <v>410</v>
      </c>
      <c r="AO726" s="4">
        <f t="shared" si="232"/>
        <v>0.31665322982394173</v>
      </c>
    </row>
    <row r="727" spans="1:41" x14ac:dyDescent="0.25">
      <c r="A727">
        <v>18</v>
      </c>
      <c r="B727">
        <v>38</v>
      </c>
      <c r="C727">
        <v>0</v>
      </c>
      <c r="D727">
        <v>3</v>
      </c>
      <c r="E727">
        <v>1</v>
      </c>
      <c r="F727">
        <v>0</v>
      </c>
      <c r="H727">
        <v>333.24688809999998</v>
      </c>
      <c r="J727" t="s">
        <v>14</v>
      </c>
      <c r="K727" t="s">
        <v>14</v>
      </c>
      <c r="L727" t="s">
        <v>14</v>
      </c>
      <c r="O727">
        <v>87317662</v>
      </c>
      <c r="P727">
        <v>11371660</v>
      </c>
      <c r="Q727">
        <v>88661194</v>
      </c>
      <c r="S727">
        <f t="shared" si="216"/>
        <v>2.1111111111111112</v>
      </c>
      <c r="T727">
        <f t="shared" si="217"/>
        <v>0.16666666666666666</v>
      </c>
      <c r="V727" s="4">
        <f t="shared" si="218"/>
        <v>333.24688807990003</v>
      </c>
      <c r="W727">
        <f t="shared" si="219"/>
        <v>0</v>
      </c>
      <c r="X727">
        <f t="shared" si="220"/>
        <v>0</v>
      </c>
      <c r="Y727">
        <f t="shared" si="221"/>
        <v>0</v>
      </c>
      <c r="Z727">
        <f t="shared" si="222"/>
        <v>0</v>
      </c>
      <c r="AA727" t="str">
        <f t="shared" si="223"/>
        <v>O</v>
      </c>
      <c r="AD727">
        <f t="shared" si="224"/>
        <v>-0.16129032258064516</v>
      </c>
      <c r="AF727" t="str">
        <f t="shared" si="225"/>
        <v>----</v>
      </c>
      <c r="AG727" t="str">
        <f t="shared" si="226"/>
        <v>----</v>
      </c>
      <c r="AH727" t="str">
        <f t="shared" si="227"/>
        <v>----</v>
      </c>
      <c r="AI727" t="str">
        <f t="shared" si="228"/>
        <v>AlipatNoN</v>
      </c>
      <c r="AJ727" t="str">
        <f t="shared" si="229"/>
        <v>----</v>
      </c>
      <c r="AK727" t="str">
        <f t="shared" si="230"/>
        <v>----</v>
      </c>
      <c r="AM727" s="4">
        <f t="shared" si="231"/>
        <v>333.32394651589908</v>
      </c>
      <c r="AN727" s="4">
        <f t="shared" si="215"/>
        <v>333</v>
      </c>
      <c r="AO727" s="4">
        <f t="shared" si="232"/>
        <v>0.32394651589908108</v>
      </c>
    </row>
    <row r="728" spans="1:41" x14ac:dyDescent="0.25">
      <c r="A728">
        <v>18</v>
      </c>
      <c r="B728">
        <v>38</v>
      </c>
      <c r="C728">
        <v>0</v>
      </c>
      <c r="D728">
        <v>4</v>
      </c>
      <c r="E728">
        <v>1</v>
      </c>
      <c r="F728">
        <v>0</v>
      </c>
      <c r="H728">
        <v>349.24180269999999</v>
      </c>
      <c r="J728" t="s">
        <v>14</v>
      </c>
      <c r="K728" t="s">
        <v>14</v>
      </c>
      <c r="L728" t="s">
        <v>14</v>
      </c>
      <c r="O728">
        <v>8412548</v>
      </c>
      <c r="P728">
        <v>1495063</v>
      </c>
      <c r="Q728">
        <v>8287514</v>
      </c>
      <c r="S728">
        <f t="shared" si="216"/>
        <v>2.1111111111111112</v>
      </c>
      <c r="T728">
        <f t="shared" si="217"/>
        <v>0.22222222222222221</v>
      </c>
      <c r="V728" s="4">
        <f t="shared" si="218"/>
        <v>349.24180267989999</v>
      </c>
      <c r="W728">
        <f t="shared" si="219"/>
        <v>0</v>
      </c>
      <c r="X728">
        <f t="shared" si="220"/>
        <v>0</v>
      </c>
      <c r="Y728">
        <f t="shared" si="221"/>
        <v>0</v>
      </c>
      <c r="Z728">
        <f t="shared" si="222"/>
        <v>0</v>
      </c>
      <c r="AA728" t="str">
        <f t="shared" si="223"/>
        <v>O</v>
      </c>
      <c r="AD728">
        <f t="shared" si="224"/>
        <v>-0.2</v>
      </c>
      <c r="AF728" t="str">
        <f t="shared" si="225"/>
        <v>----</v>
      </c>
      <c r="AG728" t="str">
        <f t="shared" si="226"/>
        <v>----</v>
      </c>
      <c r="AH728" t="str">
        <f t="shared" si="227"/>
        <v>----</v>
      </c>
      <c r="AI728" t="str">
        <f t="shared" si="228"/>
        <v>AlipatNoN</v>
      </c>
      <c r="AJ728" t="str">
        <f t="shared" si="229"/>
        <v>----</v>
      </c>
      <c r="AK728" t="str">
        <f t="shared" si="230"/>
        <v>----</v>
      </c>
      <c r="AM728" s="4">
        <f t="shared" si="231"/>
        <v>349.32255970438433</v>
      </c>
      <c r="AN728" s="4">
        <f t="shared" si="215"/>
        <v>349</v>
      </c>
      <c r="AO728" s="4">
        <f t="shared" si="232"/>
        <v>0.32255970438433224</v>
      </c>
    </row>
    <row r="729" spans="1:41" x14ac:dyDescent="0.25">
      <c r="A729">
        <v>18</v>
      </c>
      <c r="B729">
        <v>38</v>
      </c>
      <c r="C729">
        <v>0</v>
      </c>
      <c r="D729">
        <v>5</v>
      </c>
      <c r="E729">
        <v>1</v>
      </c>
      <c r="F729">
        <v>0</v>
      </c>
      <c r="H729">
        <v>365.23671730000001</v>
      </c>
      <c r="J729" t="s">
        <v>14</v>
      </c>
      <c r="K729" t="s">
        <v>14</v>
      </c>
      <c r="L729" t="s">
        <v>14</v>
      </c>
      <c r="O729">
        <v>3178639</v>
      </c>
      <c r="P729">
        <v>1768530</v>
      </c>
      <c r="Q729">
        <v>2243945</v>
      </c>
      <c r="S729">
        <f t="shared" si="216"/>
        <v>2.1111111111111112</v>
      </c>
      <c r="T729">
        <f t="shared" si="217"/>
        <v>0.27777777777777779</v>
      </c>
      <c r="V729" s="4">
        <f t="shared" si="218"/>
        <v>365.23671727990001</v>
      </c>
      <c r="W729">
        <f t="shared" si="219"/>
        <v>0</v>
      </c>
      <c r="X729">
        <f t="shared" si="220"/>
        <v>0</v>
      </c>
      <c r="Y729">
        <f t="shared" si="221"/>
        <v>0</v>
      </c>
      <c r="Z729">
        <f t="shared" si="222"/>
        <v>0</v>
      </c>
      <c r="AA729" t="str">
        <f t="shared" si="223"/>
        <v>O</v>
      </c>
      <c r="AD729">
        <f t="shared" si="224"/>
        <v>-0.2413793103448276</v>
      </c>
      <c r="AF729" t="str">
        <f t="shared" si="225"/>
        <v>----</v>
      </c>
      <c r="AG729" t="str">
        <f t="shared" si="226"/>
        <v>----</v>
      </c>
      <c r="AH729" t="str">
        <f t="shared" si="227"/>
        <v>----</v>
      </c>
      <c r="AI729" t="str">
        <f t="shared" si="228"/>
        <v>AlipatNoN</v>
      </c>
      <c r="AJ729" t="str">
        <f t="shared" si="229"/>
        <v>----</v>
      </c>
      <c r="AK729" t="str">
        <f t="shared" si="230"/>
        <v>----</v>
      </c>
      <c r="AM729" s="4">
        <f t="shared" si="231"/>
        <v>365.32117289286964</v>
      </c>
      <c r="AN729" s="4">
        <f t="shared" si="215"/>
        <v>365</v>
      </c>
      <c r="AO729" s="4">
        <f t="shared" si="232"/>
        <v>0.32117289286964024</v>
      </c>
    </row>
    <row r="730" spans="1:41" x14ac:dyDescent="0.25">
      <c r="A730">
        <v>18</v>
      </c>
      <c r="B730">
        <v>38</v>
      </c>
      <c r="C730">
        <v>0</v>
      </c>
      <c r="D730">
        <v>6</v>
      </c>
      <c r="E730">
        <v>1</v>
      </c>
      <c r="F730">
        <v>0</v>
      </c>
      <c r="H730">
        <v>381.23163190000002</v>
      </c>
      <c r="J730">
        <v>6143080</v>
      </c>
      <c r="K730">
        <v>5247820</v>
      </c>
      <c r="L730">
        <v>4335768</v>
      </c>
      <c r="O730">
        <v>11625088</v>
      </c>
      <c r="P730">
        <v>10328079</v>
      </c>
      <c r="Q730">
        <v>7663707</v>
      </c>
      <c r="S730">
        <f t="shared" si="216"/>
        <v>2.1111111111111112</v>
      </c>
      <c r="T730">
        <f t="shared" si="217"/>
        <v>0.33333333333333331</v>
      </c>
      <c r="V730" s="4">
        <f t="shared" si="218"/>
        <v>381.23163187990002</v>
      </c>
      <c r="W730">
        <f t="shared" si="219"/>
        <v>0</v>
      </c>
      <c r="X730">
        <f t="shared" si="220"/>
        <v>0</v>
      </c>
      <c r="Y730">
        <f t="shared" si="221"/>
        <v>0</v>
      </c>
      <c r="Z730">
        <f t="shared" si="222"/>
        <v>0</v>
      </c>
      <c r="AA730" t="str">
        <f t="shared" si="223"/>
        <v>O</v>
      </c>
      <c r="AD730">
        <f t="shared" si="224"/>
        <v>-0.2857142857142857</v>
      </c>
      <c r="AF730" t="str">
        <f t="shared" si="225"/>
        <v>----</v>
      </c>
      <c r="AG730" t="str">
        <f t="shared" si="226"/>
        <v>----</v>
      </c>
      <c r="AH730" t="str">
        <f t="shared" si="227"/>
        <v>----</v>
      </c>
      <c r="AI730" t="str">
        <f t="shared" si="228"/>
        <v>AlipatNoN</v>
      </c>
      <c r="AJ730" t="str">
        <f t="shared" si="229"/>
        <v>----</v>
      </c>
      <c r="AK730" t="str">
        <f t="shared" si="230"/>
        <v>----</v>
      </c>
      <c r="AM730" s="4">
        <f t="shared" si="231"/>
        <v>381.31978608135495</v>
      </c>
      <c r="AN730" s="4">
        <f t="shared" si="215"/>
        <v>381</v>
      </c>
      <c r="AO730" s="4">
        <f t="shared" si="232"/>
        <v>0.31978608135494824</v>
      </c>
    </row>
    <row r="731" spans="1:41" x14ac:dyDescent="0.25">
      <c r="A731">
        <v>18</v>
      </c>
      <c r="B731">
        <v>38</v>
      </c>
      <c r="C731">
        <v>0</v>
      </c>
      <c r="D731">
        <v>7</v>
      </c>
      <c r="E731">
        <v>1</v>
      </c>
      <c r="F731">
        <v>0</v>
      </c>
      <c r="H731">
        <v>397.22654649999998</v>
      </c>
      <c r="J731">
        <v>8131038</v>
      </c>
      <c r="K731">
        <v>6959141</v>
      </c>
      <c r="L731">
        <v>5382629</v>
      </c>
      <c r="O731">
        <v>11921352</v>
      </c>
      <c r="P731">
        <v>12021178</v>
      </c>
      <c r="Q731">
        <v>7023672</v>
      </c>
      <c r="S731">
        <f t="shared" si="216"/>
        <v>2.1111111111111112</v>
      </c>
      <c r="T731">
        <f t="shared" si="217"/>
        <v>0.3888888888888889</v>
      </c>
      <c r="V731" s="4">
        <f t="shared" si="218"/>
        <v>397.22654647990004</v>
      </c>
      <c r="W731">
        <f t="shared" si="219"/>
        <v>0</v>
      </c>
      <c r="X731">
        <f t="shared" si="220"/>
        <v>0</v>
      </c>
      <c r="Y731">
        <f t="shared" si="221"/>
        <v>0</v>
      </c>
      <c r="Z731">
        <f t="shared" si="222"/>
        <v>0</v>
      </c>
      <c r="AA731" t="str">
        <f t="shared" si="223"/>
        <v>O</v>
      </c>
      <c r="AD731">
        <f t="shared" si="224"/>
        <v>-0.33333333333333331</v>
      </c>
      <c r="AF731" t="str">
        <f t="shared" si="225"/>
        <v>----</v>
      </c>
      <c r="AG731" t="str">
        <f t="shared" si="226"/>
        <v>----</v>
      </c>
      <c r="AH731" t="str">
        <f t="shared" si="227"/>
        <v>----</v>
      </c>
      <c r="AI731" t="str">
        <f t="shared" si="228"/>
        <v>AlipatNoN</v>
      </c>
      <c r="AJ731" t="str">
        <f t="shared" si="229"/>
        <v>----</v>
      </c>
      <c r="AK731" t="str">
        <f t="shared" si="230"/>
        <v>----</v>
      </c>
      <c r="AM731" s="4">
        <f t="shared" si="231"/>
        <v>397.31839926984026</v>
      </c>
      <c r="AN731" s="4">
        <f t="shared" si="215"/>
        <v>397</v>
      </c>
      <c r="AO731" s="4">
        <f t="shared" si="232"/>
        <v>0.31839926984025624</v>
      </c>
    </row>
    <row r="732" spans="1:41" x14ac:dyDescent="0.25">
      <c r="A732">
        <v>19</v>
      </c>
      <c r="B732">
        <v>10</v>
      </c>
      <c r="C732">
        <v>0</v>
      </c>
      <c r="D732">
        <v>8</v>
      </c>
      <c r="E732">
        <v>0</v>
      </c>
      <c r="F732">
        <v>0</v>
      </c>
      <c r="H732">
        <v>365.03029040000001</v>
      </c>
      <c r="J732">
        <v>1592101</v>
      </c>
      <c r="K732">
        <v>1621091</v>
      </c>
      <c r="L732">
        <v>2058868</v>
      </c>
      <c r="O732" t="s">
        <v>14</v>
      </c>
      <c r="P732" t="s">
        <v>14</v>
      </c>
      <c r="Q732" t="s">
        <v>14</v>
      </c>
      <c r="S732">
        <f t="shared" si="216"/>
        <v>0.52631578947368418</v>
      </c>
      <c r="T732">
        <f t="shared" si="217"/>
        <v>0.42105263157894735</v>
      </c>
      <c r="V732" s="4">
        <f t="shared" si="218"/>
        <v>365.03029037990001</v>
      </c>
      <c r="W732">
        <f t="shared" si="219"/>
        <v>15</v>
      </c>
      <c r="X732">
        <f t="shared" si="220"/>
        <v>0.78947368421052633</v>
      </c>
      <c r="Y732">
        <f t="shared" si="221"/>
        <v>1.5</v>
      </c>
      <c r="Z732">
        <f t="shared" si="222"/>
        <v>1.875</v>
      </c>
      <c r="AA732" t="str">
        <f t="shared" si="223"/>
        <v>O</v>
      </c>
      <c r="AD732">
        <f t="shared" si="224"/>
        <v>0.73333333333333328</v>
      </c>
      <c r="AF732" t="str">
        <f t="shared" si="225"/>
        <v>CondAr</v>
      </c>
      <c r="AG732" t="str">
        <f t="shared" si="226"/>
        <v>----</v>
      </c>
      <c r="AH732" t="str">
        <f t="shared" si="227"/>
        <v>----</v>
      </c>
      <c r="AI732" t="str">
        <f t="shared" si="228"/>
        <v>----</v>
      </c>
      <c r="AJ732" t="str">
        <f t="shared" si="229"/>
        <v>----</v>
      </c>
      <c r="AK732" t="str">
        <f t="shared" si="230"/>
        <v>----</v>
      </c>
      <c r="AM732" s="4">
        <f t="shared" si="231"/>
        <v>365.11469825968857</v>
      </c>
      <c r="AN732" s="4">
        <f t="shared" si="215"/>
        <v>365</v>
      </c>
      <c r="AO732" s="4">
        <f t="shared" si="232"/>
        <v>0.1146982596885664</v>
      </c>
    </row>
    <row r="733" spans="1:41" x14ac:dyDescent="0.25">
      <c r="A733">
        <v>19</v>
      </c>
      <c r="B733">
        <v>10</v>
      </c>
      <c r="C733">
        <v>0</v>
      </c>
      <c r="D733">
        <v>9</v>
      </c>
      <c r="E733">
        <v>0</v>
      </c>
      <c r="F733">
        <v>0</v>
      </c>
      <c r="H733">
        <v>381.02520500000003</v>
      </c>
      <c r="J733">
        <v>2652194</v>
      </c>
      <c r="K733">
        <v>2139930</v>
      </c>
      <c r="L733">
        <v>2229346</v>
      </c>
      <c r="O733" t="s">
        <v>14</v>
      </c>
      <c r="P733" t="s">
        <v>14</v>
      </c>
      <c r="Q733" t="s">
        <v>14</v>
      </c>
      <c r="S733">
        <f t="shared" si="216"/>
        <v>0.52631578947368418</v>
      </c>
      <c r="T733">
        <f t="shared" si="217"/>
        <v>0.47368421052631576</v>
      </c>
      <c r="V733" s="4">
        <f t="shared" si="218"/>
        <v>381.02520497990002</v>
      </c>
      <c r="W733">
        <f t="shared" si="219"/>
        <v>15</v>
      </c>
      <c r="X733">
        <f t="shared" si="220"/>
        <v>0.78947368421052633</v>
      </c>
      <c r="Y733">
        <f t="shared" si="221"/>
        <v>1.5</v>
      </c>
      <c r="Z733">
        <f t="shared" si="222"/>
        <v>1.6666666666666667</v>
      </c>
      <c r="AA733" t="str">
        <f t="shared" si="223"/>
        <v>O</v>
      </c>
      <c r="AD733">
        <f t="shared" si="224"/>
        <v>0.72413793103448276</v>
      </c>
      <c r="AF733" t="str">
        <f t="shared" si="225"/>
        <v>CondAr</v>
      </c>
      <c r="AG733" t="str">
        <f t="shared" si="226"/>
        <v>----</v>
      </c>
      <c r="AH733" t="str">
        <f t="shared" si="227"/>
        <v>----</v>
      </c>
      <c r="AI733" t="str">
        <f t="shared" si="228"/>
        <v>----</v>
      </c>
      <c r="AJ733" t="str">
        <f t="shared" si="229"/>
        <v>----</v>
      </c>
      <c r="AK733" t="str">
        <f t="shared" si="230"/>
        <v>----</v>
      </c>
      <c r="AM733" s="4">
        <f t="shared" si="231"/>
        <v>381.11331144817387</v>
      </c>
      <c r="AN733" s="4">
        <f t="shared" si="215"/>
        <v>381</v>
      </c>
      <c r="AO733" s="4">
        <f t="shared" si="232"/>
        <v>0.1133114481738744</v>
      </c>
    </row>
    <row r="734" spans="1:41" x14ac:dyDescent="0.25">
      <c r="A734">
        <v>19</v>
      </c>
      <c r="B734">
        <v>10</v>
      </c>
      <c r="C734">
        <v>0</v>
      </c>
      <c r="D734">
        <v>10</v>
      </c>
      <c r="E734">
        <v>0</v>
      </c>
      <c r="F734">
        <v>0</v>
      </c>
      <c r="H734">
        <v>397.02011959999999</v>
      </c>
      <c r="J734">
        <v>3210675</v>
      </c>
      <c r="K734">
        <v>2742789</v>
      </c>
      <c r="L734">
        <v>2285508</v>
      </c>
      <c r="O734" t="s">
        <v>14</v>
      </c>
      <c r="P734" t="s">
        <v>14</v>
      </c>
      <c r="Q734" t="s">
        <v>14</v>
      </c>
      <c r="S734">
        <f t="shared" si="216"/>
        <v>0.52631578947368418</v>
      </c>
      <c r="T734">
        <f t="shared" si="217"/>
        <v>0.52631578947368418</v>
      </c>
      <c r="V734" s="4">
        <f t="shared" si="218"/>
        <v>397.02011957989998</v>
      </c>
      <c r="W734">
        <f t="shared" si="219"/>
        <v>15</v>
      </c>
      <c r="X734">
        <f t="shared" si="220"/>
        <v>0.78947368421052633</v>
      </c>
      <c r="Y734">
        <f t="shared" si="221"/>
        <v>1.5</v>
      </c>
      <c r="Z734">
        <f t="shared" si="222"/>
        <v>1.5</v>
      </c>
      <c r="AA734" t="str">
        <f t="shared" si="223"/>
        <v>O</v>
      </c>
      <c r="AD734">
        <f t="shared" si="224"/>
        <v>0.7142857142857143</v>
      </c>
      <c r="AF734" t="str">
        <f t="shared" si="225"/>
        <v>CondAr</v>
      </c>
      <c r="AG734" t="str">
        <f t="shared" si="226"/>
        <v>----</v>
      </c>
      <c r="AH734" t="str">
        <f t="shared" si="227"/>
        <v>----</v>
      </c>
      <c r="AI734" t="str">
        <f t="shared" si="228"/>
        <v>----</v>
      </c>
      <c r="AJ734" t="str">
        <f t="shared" si="229"/>
        <v>----</v>
      </c>
      <c r="AK734" t="str">
        <f t="shared" si="230"/>
        <v>----</v>
      </c>
      <c r="AM734" s="4">
        <f t="shared" si="231"/>
        <v>397.11192463665913</v>
      </c>
      <c r="AN734" s="4">
        <f t="shared" si="215"/>
        <v>397</v>
      </c>
      <c r="AO734" s="4">
        <f t="shared" si="232"/>
        <v>0.11192463665912555</v>
      </c>
    </row>
    <row r="735" spans="1:41" x14ac:dyDescent="0.25">
      <c r="A735">
        <v>19</v>
      </c>
      <c r="B735">
        <v>10</v>
      </c>
      <c r="C735">
        <v>0</v>
      </c>
      <c r="D735">
        <v>11</v>
      </c>
      <c r="E735">
        <v>0</v>
      </c>
      <c r="F735">
        <v>0</v>
      </c>
      <c r="H735">
        <v>413.0150342</v>
      </c>
      <c r="J735">
        <v>3047023</v>
      </c>
      <c r="K735">
        <v>2638873</v>
      </c>
      <c r="L735">
        <v>2682138</v>
      </c>
      <c r="O735" t="s">
        <v>14</v>
      </c>
      <c r="P735" t="s">
        <v>14</v>
      </c>
      <c r="Q735" t="s">
        <v>14</v>
      </c>
      <c r="S735">
        <f t="shared" si="216"/>
        <v>0.52631578947368418</v>
      </c>
      <c r="T735">
        <f t="shared" si="217"/>
        <v>0.57894736842105265</v>
      </c>
      <c r="V735" s="4">
        <f t="shared" si="218"/>
        <v>413.0150341799</v>
      </c>
      <c r="W735">
        <f t="shared" si="219"/>
        <v>15</v>
      </c>
      <c r="X735">
        <f t="shared" si="220"/>
        <v>0.78947368421052633</v>
      </c>
      <c r="Y735">
        <f t="shared" si="221"/>
        <v>1.5</v>
      </c>
      <c r="Z735">
        <f t="shared" si="222"/>
        <v>1.3636363636363635</v>
      </c>
      <c r="AA735" t="str">
        <f t="shared" si="223"/>
        <v>O</v>
      </c>
      <c r="AD735">
        <f t="shared" si="224"/>
        <v>0.70370370370370372</v>
      </c>
      <c r="AF735" t="str">
        <f t="shared" si="225"/>
        <v>CondAr</v>
      </c>
      <c r="AG735" t="str">
        <f t="shared" si="226"/>
        <v>----</v>
      </c>
      <c r="AH735" t="str">
        <f t="shared" si="227"/>
        <v>----</v>
      </c>
      <c r="AI735" t="str">
        <f t="shared" si="228"/>
        <v>----</v>
      </c>
      <c r="AJ735" t="str">
        <f t="shared" si="229"/>
        <v>----</v>
      </c>
      <c r="AK735" t="str">
        <f t="shared" si="230"/>
        <v>----</v>
      </c>
      <c r="AM735" s="4">
        <f t="shared" si="231"/>
        <v>413.11053782514443</v>
      </c>
      <c r="AN735" s="4">
        <f t="shared" si="215"/>
        <v>413</v>
      </c>
      <c r="AO735" s="4">
        <f t="shared" si="232"/>
        <v>0.11053782514443355</v>
      </c>
    </row>
    <row r="736" spans="1:41" x14ac:dyDescent="0.25">
      <c r="A736">
        <v>19</v>
      </c>
      <c r="B736">
        <v>10</v>
      </c>
      <c r="C736">
        <v>0</v>
      </c>
      <c r="D736">
        <v>12</v>
      </c>
      <c r="E736">
        <v>0</v>
      </c>
      <c r="F736">
        <v>0</v>
      </c>
      <c r="H736">
        <v>429.00994880000002</v>
      </c>
      <c r="J736">
        <v>2453283</v>
      </c>
      <c r="K736">
        <v>2537948</v>
      </c>
      <c r="L736">
        <v>2118914</v>
      </c>
      <c r="O736" t="s">
        <v>14</v>
      </c>
      <c r="P736" t="s">
        <v>14</v>
      </c>
      <c r="Q736" t="s">
        <v>14</v>
      </c>
      <c r="S736">
        <f t="shared" si="216"/>
        <v>0.52631578947368418</v>
      </c>
      <c r="T736">
        <f t="shared" si="217"/>
        <v>0.63157894736842102</v>
      </c>
      <c r="V736" s="4">
        <f t="shared" si="218"/>
        <v>429.00994877989996</v>
      </c>
      <c r="W736">
        <f t="shared" si="219"/>
        <v>15</v>
      </c>
      <c r="X736">
        <f t="shared" si="220"/>
        <v>0.78947368421052633</v>
      </c>
      <c r="Y736">
        <f t="shared" si="221"/>
        <v>1.5</v>
      </c>
      <c r="Z736">
        <f t="shared" si="222"/>
        <v>1.25</v>
      </c>
      <c r="AA736" t="str">
        <f t="shared" si="223"/>
        <v>O</v>
      </c>
      <c r="AD736">
        <f t="shared" si="224"/>
        <v>0.69230769230769229</v>
      </c>
      <c r="AF736" t="str">
        <f t="shared" si="225"/>
        <v>CondAr</v>
      </c>
      <c r="AG736" t="str">
        <f t="shared" si="226"/>
        <v>----</v>
      </c>
      <c r="AH736" t="str">
        <f t="shared" si="227"/>
        <v>----</v>
      </c>
      <c r="AI736" t="str">
        <f t="shared" si="228"/>
        <v>----</v>
      </c>
      <c r="AJ736" t="str">
        <f t="shared" si="229"/>
        <v>----</v>
      </c>
      <c r="AK736" t="str">
        <f t="shared" si="230"/>
        <v>----</v>
      </c>
      <c r="AM736" s="4">
        <f t="shared" si="231"/>
        <v>429.10915101362968</v>
      </c>
      <c r="AN736" s="4">
        <f t="shared" si="215"/>
        <v>429</v>
      </c>
      <c r="AO736" s="4">
        <f t="shared" si="232"/>
        <v>0.10915101362968471</v>
      </c>
    </row>
    <row r="737" spans="1:41" x14ac:dyDescent="0.25">
      <c r="A737">
        <v>19</v>
      </c>
      <c r="B737">
        <v>12</v>
      </c>
      <c r="C737">
        <v>0</v>
      </c>
      <c r="D737">
        <v>7</v>
      </c>
      <c r="E737">
        <v>0</v>
      </c>
      <c r="F737">
        <v>0</v>
      </c>
      <c r="H737">
        <v>351.05102579999999</v>
      </c>
      <c r="J737">
        <v>1854770</v>
      </c>
      <c r="K737">
        <v>1562178</v>
      </c>
      <c r="L737">
        <v>1760780</v>
      </c>
      <c r="O737" t="s">
        <v>14</v>
      </c>
      <c r="P737" t="s">
        <v>14</v>
      </c>
      <c r="Q737" t="s">
        <v>14</v>
      </c>
      <c r="S737">
        <f t="shared" si="216"/>
        <v>0.63157894736842102</v>
      </c>
      <c r="T737">
        <f t="shared" si="217"/>
        <v>0.36842105263157893</v>
      </c>
      <c r="V737" s="4">
        <f t="shared" si="218"/>
        <v>351.05102577989999</v>
      </c>
      <c r="W737">
        <f t="shared" si="219"/>
        <v>14</v>
      </c>
      <c r="X737">
        <f t="shared" si="220"/>
        <v>0.73684210526315785</v>
      </c>
      <c r="Y737">
        <f t="shared" si="221"/>
        <v>1.1666666666666667</v>
      </c>
      <c r="Z737">
        <f t="shared" si="222"/>
        <v>2</v>
      </c>
      <c r="AA737" t="str">
        <f t="shared" si="223"/>
        <v>O</v>
      </c>
      <c r="AD737">
        <f t="shared" si="224"/>
        <v>0.67741935483870963</v>
      </c>
      <c r="AF737" t="str">
        <f t="shared" si="225"/>
        <v>CondAr</v>
      </c>
      <c r="AG737" t="str">
        <f t="shared" si="226"/>
        <v>----</v>
      </c>
      <c r="AH737" t="str">
        <f t="shared" si="227"/>
        <v>----</v>
      </c>
      <c r="AI737" t="str">
        <f t="shared" si="228"/>
        <v>----</v>
      </c>
      <c r="AJ737" t="str">
        <f t="shared" si="229"/>
        <v>----</v>
      </c>
      <c r="AK737" t="str">
        <f t="shared" si="230"/>
        <v>----</v>
      </c>
      <c r="AM737" s="4">
        <f t="shared" si="231"/>
        <v>351.13220116058642</v>
      </c>
      <c r="AN737" s="4">
        <f t="shared" si="215"/>
        <v>351</v>
      </c>
      <c r="AO737" s="4">
        <f t="shared" si="232"/>
        <v>0.13220116058641906</v>
      </c>
    </row>
    <row r="738" spans="1:41" x14ac:dyDescent="0.25">
      <c r="A738">
        <v>19</v>
      </c>
      <c r="B738">
        <v>12</v>
      </c>
      <c r="C738">
        <v>0</v>
      </c>
      <c r="D738">
        <v>8</v>
      </c>
      <c r="E738">
        <v>0</v>
      </c>
      <c r="F738">
        <v>0</v>
      </c>
      <c r="H738">
        <v>367.04594040000001</v>
      </c>
      <c r="J738">
        <v>3288612</v>
      </c>
      <c r="K738">
        <v>2589335</v>
      </c>
      <c r="L738">
        <v>3008725</v>
      </c>
      <c r="O738" t="s">
        <v>14</v>
      </c>
      <c r="P738" t="s">
        <v>14</v>
      </c>
      <c r="Q738" t="s">
        <v>14</v>
      </c>
      <c r="S738">
        <f t="shared" si="216"/>
        <v>0.63157894736842102</v>
      </c>
      <c r="T738">
        <f t="shared" si="217"/>
        <v>0.42105263157894735</v>
      </c>
      <c r="V738" s="4">
        <f t="shared" si="218"/>
        <v>367.0459403799</v>
      </c>
      <c r="W738">
        <f t="shared" si="219"/>
        <v>14</v>
      </c>
      <c r="X738">
        <f t="shared" si="220"/>
        <v>0.73684210526315785</v>
      </c>
      <c r="Y738">
        <f t="shared" si="221"/>
        <v>1.1666666666666667</v>
      </c>
      <c r="Z738">
        <f t="shared" si="222"/>
        <v>1.75</v>
      </c>
      <c r="AA738" t="str">
        <f t="shared" si="223"/>
        <v>O</v>
      </c>
      <c r="AD738">
        <f t="shared" si="224"/>
        <v>0.66666666666666663</v>
      </c>
      <c r="AF738" t="str">
        <f t="shared" si="225"/>
        <v>CondAr</v>
      </c>
      <c r="AG738" t="str">
        <f t="shared" si="226"/>
        <v>----</v>
      </c>
      <c r="AH738" t="str">
        <f t="shared" si="227"/>
        <v>----</v>
      </c>
      <c r="AI738" t="str">
        <f t="shared" si="228"/>
        <v>----</v>
      </c>
      <c r="AJ738" t="str">
        <f t="shared" si="229"/>
        <v>----</v>
      </c>
      <c r="AK738" t="str">
        <f t="shared" si="230"/>
        <v>----</v>
      </c>
      <c r="AM738" s="4">
        <f t="shared" si="231"/>
        <v>367.13081434907173</v>
      </c>
      <c r="AN738" s="4">
        <f t="shared" si="215"/>
        <v>367</v>
      </c>
      <c r="AO738" s="4">
        <f t="shared" si="232"/>
        <v>0.13081434907172707</v>
      </c>
    </row>
    <row r="739" spans="1:41" x14ac:dyDescent="0.25">
      <c r="A739">
        <v>19</v>
      </c>
      <c r="B739">
        <v>12</v>
      </c>
      <c r="C739">
        <v>0</v>
      </c>
      <c r="D739">
        <v>9</v>
      </c>
      <c r="E739">
        <v>0</v>
      </c>
      <c r="F739">
        <v>0</v>
      </c>
      <c r="H739">
        <v>383.04085500000002</v>
      </c>
      <c r="J739">
        <v>4273860</v>
      </c>
      <c r="K739">
        <v>4168961</v>
      </c>
      <c r="L739">
        <v>3988070</v>
      </c>
      <c r="O739" t="s">
        <v>14</v>
      </c>
      <c r="P739" t="s">
        <v>14</v>
      </c>
      <c r="Q739" t="s">
        <v>14</v>
      </c>
      <c r="S739">
        <f t="shared" si="216"/>
        <v>0.63157894736842102</v>
      </c>
      <c r="T739">
        <f t="shared" si="217"/>
        <v>0.47368421052631576</v>
      </c>
      <c r="V739" s="4">
        <f t="shared" si="218"/>
        <v>383.04085497989996</v>
      </c>
      <c r="W739">
        <f t="shared" si="219"/>
        <v>14</v>
      </c>
      <c r="X739">
        <f t="shared" si="220"/>
        <v>0.73684210526315785</v>
      </c>
      <c r="Y739">
        <f t="shared" si="221"/>
        <v>1.1666666666666667</v>
      </c>
      <c r="Z739">
        <f t="shared" si="222"/>
        <v>1.5555555555555556</v>
      </c>
      <c r="AA739" t="str">
        <f t="shared" si="223"/>
        <v>O</v>
      </c>
      <c r="AD739">
        <f t="shared" si="224"/>
        <v>0.65517241379310343</v>
      </c>
      <c r="AF739" t="str">
        <f t="shared" si="225"/>
        <v>----</v>
      </c>
      <c r="AG739" t="str">
        <f t="shared" si="226"/>
        <v>Aromatic</v>
      </c>
      <c r="AH739" t="str">
        <f t="shared" si="227"/>
        <v>----</v>
      </c>
      <c r="AI739" t="str">
        <f t="shared" si="228"/>
        <v>----</v>
      </c>
      <c r="AJ739" t="str">
        <f t="shared" si="229"/>
        <v>----</v>
      </c>
      <c r="AK739" t="str">
        <f t="shared" si="230"/>
        <v>----</v>
      </c>
      <c r="AM739" s="4">
        <f t="shared" si="231"/>
        <v>383.12942753755698</v>
      </c>
      <c r="AN739" s="4">
        <f t="shared" si="215"/>
        <v>383</v>
      </c>
      <c r="AO739" s="4">
        <f t="shared" si="232"/>
        <v>0.12942753755697822</v>
      </c>
    </row>
    <row r="740" spans="1:41" x14ac:dyDescent="0.25">
      <c r="A740">
        <v>19</v>
      </c>
      <c r="B740">
        <v>12</v>
      </c>
      <c r="C740">
        <v>0</v>
      </c>
      <c r="D740">
        <v>10</v>
      </c>
      <c r="E740">
        <v>0</v>
      </c>
      <c r="F740">
        <v>0</v>
      </c>
      <c r="H740">
        <v>399.03576959999998</v>
      </c>
      <c r="J740">
        <v>5506876</v>
      </c>
      <c r="K740">
        <v>4985142</v>
      </c>
      <c r="L740">
        <v>5579505</v>
      </c>
      <c r="O740" t="s">
        <v>14</v>
      </c>
      <c r="P740" t="s">
        <v>14</v>
      </c>
      <c r="Q740" t="s">
        <v>14</v>
      </c>
      <c r="S740">
        <f t="shared" si="216"/>
        <v>0.63157894736842102</v>
      </c>
      <c r="T740">
        <f t="shared" si="217"/>
        <v>0.52631578947368418</v>
      </c>
      <c r="V740" s="4">
        <f t="shared" si="218"/>
        <v>399.03576957989998</v>
      </c>
      <c r="W740">
        <f t="shared" si="219"/>
        <v>14</v>
      </c>
      <c r="X740">
        <f t="shared" si="220"/>
        <v>0.73684210526315785</v>
      </c>
      <c r="Y740">
        <f t="shared" si="221"/>
        <v>1.1666666666666667</v>
      </c>
      <c r="Z740">
        <f t="shared" si="222"/>
        <v>1.4</v>
      </c>
      <c r="AA740" t="str">
        <f t="shared" si="223"/>
        <v>O</v>
      </c>
      <c r="AD740">
        <f t="shared" si="224"/>
        <v>0.6428571428571429</v>
      </c>
      <c r="AF740" t="str">
        <f t="shared" si="225"/>
        <v>----</v>
      </c>
      <c r="AG740" t="str">
        <f t="shared" si="226"/>
        <v>Aromatic</v>
      </c>
      <c r="AH740" t="str">
        <f t="shared" si="227"/>
        <v>----</v>
      </c>
      <c r="AI740" t="str">
        <f t="shared" si="228"/>
        <v>----</v>
      </c>
      <c r="AJ740" t="str">
        <f t="shared" si="229"/>
        <v>----</v>
      </c>
      <c r="AK740" t="str">
        <f t="shared" si="230"/>
        <v>----</v>
      </c>
      <c r="AM740" s="4">
        <f t="shared" si="231"/>
        <v>399.12804072604234</v>
      </c>
      <c r="AN740" s="4">
        <f t="shared" si="215"/>
        <v>399</v>
      </c>
      <c r="AO740" s="4">
        <f t="shared" si="232"/>
        <v>0.12804072604234307</v>
      </c>
    </row>
    <row r="741" spans="1:41" x14ac:dyDescent="0.25">
      <c r="A741">
        <v>19</v>
      </c>
      <c r="B741">
        <v>12</v>
      </c>
      <c r="C741">
        <v>0</v>
      </c>
      <c r="D741">
        <v>11</v>
      </c>
      <c r="E741">
        <v>0</v>
      </c>
      <c r="F741">
        <v>0</v>
      </c>
      <c r="H741">
        <v>415.0306842</v>
      </c>
      <c r="J741">
        <v>5546103</v>
      </c>
      <c r="K741">
        <v>5110363</v>
      </c>
      <c r="L741">
        <v>5288748</v>
      </c>
      <c r="O741" t="s">
        <v>14</v>
      </c>
      <c r="P741" t="s">
        <v>14</v>
      </c>
      <c r="Q741" t="s">
        <v>14</v>
      </c>
      <c r="S741">
        <f t="shared" si="216"/>
        <v>0.63157894736842102</v>
      </c>
      <c r="T741">
        <f t="shared" si="217"/>
        <v>0.57894736842105265</v>
      </c>
      <c r="V741" s="4">
        <f t="shared" si="218"/>
        <v>415.03068417989999</v>
      </c>
      <c r="W741">
        <f t="shared" si="219"/>
        <v>14</v>
      </c>
      <c r="X741">
        <f t="shared" si="220"/>
        <v>0.73684210526315785</v>
      </c>
      <c r="Y741">
        <f t="shared" si="221"/>
        <v>1.1666666666666667</v>
      </c>
      <c r="Z741">
        <f t="shared" si="222"/>
        <v>1.2727272727272727</v>
      </c>
      <c r="AA741" t="str">
        <f t="shared" si="223"/>
        <v>O</v>
      </c>
      <c r="AD741">
        <f t="shared" si="224"/>
        <v>0.62962962962962965</v>
      </c>
      <c r="AF741" t="str">
        <f t="shared" si="225"/>
        <v>----</v>
      </c>
      <c r="AG741" t="str">
        <f t="shared" si="226"/>
        <v>Aromatic</v>
      </c>
      <c r="AH741" t="str">
        <f t="shared" si="227"/>
        <v>----</v>
      </c>
      <c r="AI741" t="str">
        <f t="shared" si="228"/>
        <v>----</v>
      </c>
      <c r="AJ741" t="str">
        <f t="shared" si="229"/>
        <v>----</v>
      </c>
      <c r="AK741" t="str">
        <f t="shared" si="230"/>
        <v>----</v>
      </c>
      <c r="AM741" s="4">
        <f t="shared" si="231"/>
        <v>415.12665391452765</v>
      </c>
      <c r="AN741" s="4">
        <f t="shared" si="215"/>
        <v>415</v>
      </c>
      <c r="AO741" s="4">
        <f t="shared" si="232"/>
        <v>0.12665391452765107</v>
      </c>
    </row>
    <row r="742" spans="1:41" x14ac:dyDescent="0.25">
      <c r="A742">
        <v>19</v>
      </c>
      <c r="B742">
        <v>12</v>
      </c>
      <c r="C742">
        <v>0</v>
      </c>
      <c r="D742">
        <v>12</v>
      </c>
      <c r="E742">
        <v>0</v>
      </c>
      <c r="F742">
        <v>0</v>
      </c>
      <c r="H742">
        <v>431.02559880000001</v>
      </c>
      <c r="J742">
        <v>4639816</v>
      </c>
      <c r="K742">
        <v>3978634</v>
      </c>
      <c r="L742">
        <v>3960935</v>
      </c>
      <c r="O742" t="s">
        <v>14</v>
      </c>
      <c r="P742" t="s">
        <v>14</v>
      </c>
      <c r="Q742" t="s">
        <v>14</v>
      </c>
      <c r="S742">
        <f t="shared" si="216"/>
        <v>0.63157894736842102</v>
      </c>
      <c r="T742">
        <f t="shared" si="217"/>
        <v>0.63157894736842102</v>
      </c>
      <c r="V742" s="4">
        <f t="shared" si="218"/>
        <v>431.02559877990001</v>
      </c>
      <c r="W742">
        <f t="shared" si="219"/>
        <v>14</v>
      </c>
      <c r="X742">
        <f t="shared" si="220"/>
        <v>0.73684210526315785</v>
      </c>
      <c r="Y742">
        <f t="shared" si="221"/>
        <v>1.1666666666666667</v>
      </c>
      <c r="Z742">
        <f t="shared" si="222"/>
        <v>1.1666666666666667</v>
      </c>
      <c r="AA742" t="str">
        <f t="shared" si="223"/>
        <v>O</v>
      </c>
      <c r="AD742">
        <f t="shared" si="224"/>
        <v>0.61538461538461542</v>
      </c>
      <c r="AF742" t="str">
        <f t="shared" si="225"/>
        <v>----</v>
      </c>
      <c r="AG742" t="str">
        <f t="shared" si="226"/>
        <v>Aromatic</v>
      </c>
      <c r="AH742" t="str">
        <f t="shared" si="227"/>
        <v>----</v>
      </c>
      <c r="AI742" t="str">
        <f t="shared" si="228"/>
        <v>----</v>
      </c>
      <c r="AJ742" t="str">
        <f t="shared" si="229"/>
        <v>----</v>
      </c>
      <c r="AK742" t="str">
        <f t="shared" si="230"/>
        <v>----</v>
      </c>
      <c r="AM742" s="4">
        <f t="shared" si="231"/>
        <v>431.12526710301296</v>
      </c>
      <c r="AN742" s="4">
        <f t="shared" si="215"/>
        <v>431</v>
      </c>
      <c r="AO742" s="4">
        <f t="shared" si="232"/>
        <v>0.12526710301295907</v>
      </c>
    </row>
    <row r="743" spans="1:41" x14ac:dyDescent="0.25">
      <c r="A743">
        <v>19</v>
      </c>
      <c r="B743">
        <v>12</v>
      </c>
      <c r="C743">
        <v>0</v>
      </c>
      <c r="D743">
        <v>13</v>
      </c>
      <c r="E743">
        <v>0</v>
      </c>
      <c r="F743">
        <v>0</v>
      </c>
      <c r="H743">
        <v>447.02051340000003</v>
      </c>
      <c r="J743">
        <v>3119149</v>
      </c>
      <c r="K743">
        <v>2963961</v>
      </c>
      <c r="L743">
        <v>2905698</v>
      </c>
      <c r="O743" t="s">
        <v>14</v>
      </c>
      <c r="P743" t="s">
        <v>14</v>
      </c>
      <c r="Q743" t="s">
        <v>14</v>
      </c>
      <c r="S743">
        <f t="shared" si="216"/>
        <v>0.63157894736842102</v>
      </c>
      <c r="T743">
        <f t="shared" si="217"/>
        <v>0.68421052631578949</v>
      </c>
      <c r="V743" s="4">
        <f t="shared" si="218"/>
        <v>447.02051337990002</v>
      </c>
      <c r="W743">
        <f t="shared" si="219"/>
        <v>14</v>
      </c>
      <c r="X743">
        <f t="shared" si="220"/>
        <v>0.73684210526315785</v>
      </c>
      <c r="Y743">
        <f t="shared" si="221"/>
        <v>1.1666666666666667</v>
      </c>
      <c r="Z743">
        <f t="shared" si="222"/>
        <v>1.0769230769230769</v>
      </c>
      <c r="AA743" t="str">
        <f t="shared" si="223"/>
        <v>O</v>
      </c>
      <c r="AD743">
        <f t="shared" si="224"/>
        <v>0.6</v>
      </c>
      <c r="AF743" t="str">
        <f t="shared" si="225"/>
        <v>----</v>
      </c>
      <c r="AG743" t="str">
        <f t="shared" si="226"/>
        <v>Aromatic</v>
      </c>
      <c r="AH743" t="str">
        <f t="shared" si="227"/>
        <v>----</v>
      </c>
      <c r="AI743" t="str">
        <f t="shared" si="228"/>
        <v>----</v>
      </c>
      <c r="AJ743" t="str">
        <f t="shared" si="229"/>
        <v>----</v>
      </c>
      <c r="AK743" t="str">
        <f t="shared" si="230"/>
        <v>----</v>
      </c>
      <c r="AM743" s="4">
        <f t="shared" si="231"/>
        <v>447.12388029149827</v>
      </c>
      <c r="AN743" s="4">
        <f t="shared" si="215"/>
        <v>447</v>
      </c>
      <c r="AO743" s="4">
        <f t="shared" si="232"/>
        <v>0.12388029149826707</v>
      </c>
    </row>
    <row r="744" spans="1:41" x14ac:dyDescent="0.25">
      <c r="A744">
        <v>19</v>
      </c>
      <c r="B744">
        <v>14</v>
      </c>
      <c r="C744">
        <v>0</v>
      </c>
      <c r="D744">
        <v>7</v>
      </c>
      <c r="E744">
        <v>0</v>
      </c>
      <c r="F744">
        <v>0</v>
      </c>
      <c r="H744">
        <v>353.06667579999998</v>
      </c>
      <c r="J744">
        <v>1956839</v>
      </c>
      <c r="K744">
        <v>2385249</v>
      </c>
      <c r="L744">
        <v>2902106</v>
      </c>
      <c r="O744" t="s">
        <v>14</v>
      </c>
      <c r="P744" t="s">
        <v>14</v>
      </c>
      <c r="Q744" t="s">
        <v>14</v>
      </c>
      <c r="S744">
        <f t="shared" si="216"/>
        <v>0.73684210526315785</v>
      </c>
      <c r="T744">
        <f t="shared" si="217"/>
        <v>0.36842105263157893</v>
      </c>
      <c r="V744" s="4">
        <f t="shared" si="218"/>
        <v>353.06667577989998</v>
      </c>
      <c r="W744">
        <f t="shared" si="219"/>
        <v>13</v>
      </c>
      <c r="X744">
        <f t="shared" si="220"/>
        <v>0.68421052631578949</v>
      </c>
      <c r="Y744">
        <f t="shared" si="221"/>
        <v>0.9285714285714286</v>
      </c>
      <c r="Z744">
        <f t="shared" si="222"/>
        <v>1.8571428571428572</v>
      </c>
      <c r="AA744" t="str">
        <f t="shared" si="223"/>
        <v>O</v>
      </c>
      <c r="AD744">
        <f t="shared" si="224"/>
        <v>0.61290322580645162</v>
      </c>
      <c r="AF744" t="str">
        <f t="shared" si="225"/>
        <v>----</v>
      </c>
      <c r="AG744" t="str">
        <f t="shared" si="226"/>
        <v>Aromatic</v>
      </c>
      <c r="AH744" t="str">
        <f t="shared" si="227"/>
        <v>----</v>
      </c>
      <c r="AI744" t="str">
        <f t="shared" si="228"/>
        <v>----</v>
      </c>
      <c r="AJ744" t="str">
        <f t="shared" si="229"/>
        <v>----</v>
      </c>
      <c r="AK744" t="str">
        <f t="shared" si="230"/>
        <v>----</v>
      </c>
      <c r="AM744" s="4">
        <f t="shared" si="231"/>
        <v>353.14831724996964</v>
      </c>
      <c r="AN744" s="4">
        <f t="shared" si="215"/>
        <v>353</v>
      </c>
      <c r="AO744" s="4">
        <f t="shared" si="232"/>
        <v>0.14831724996963658</v>
      </c>
    </row>
    <row r="745" spans="1:41" x14ac:dyDescent="0.25">
      <c r="A745">
        <v>19</v>
      </c>
      <c r="B745">
        <v>14</v>
      </c>
      <c r="C745">
        <v>0</v>
      </c>
      <c r="D745">
        <v>8</v>
      </c>
      <c r="E745">
        <v>0</v>
      </c>
      <c r="F745">
        <v>0</v>
      </c>
      <c r="H745">
        <v>369.0615904</v>
      </c>
      <c r="J745">
        <v>4496161</v>
      </c>
      <c r="K745">
        <v>4681415</v>
      </c>
      <c r="L745">
        <v>4644657</v>
      </c>
      <c r="O745" t="s">
        <v>14</v>
      </c>
      <c r="P745" t="s">
        <v>14</v>
      </c>
      <c r="Q745" t="s">
        <v>14</v>
      </c>
      <c r="S745">
        <f t="shared" si="216"/>
        <v>0.73684210526315785</v>
      </c>
      <c r="T745">
        <f t="shared" si="217"/>
        <v>0.42105263157894735</v>
      </c>
      <c r="V745" s="4">
        <f t="shared" si="218"/>
        <v>369.0615903799</v>
      </c>
      <c r="W745">
        <f t="shared" si="219"/>
        <v>13</v>
      </c>
      <c r="X745">
        <f t="shared" si="220"/>
        <v>0.68421052631578949</v>
      </c>
      <c r="Y745">
        <f t="shared" si="221"/>
        <v>0.9285714285714286</v>
      </c>
      <c r="Z745">
        <f t="shared" si="222"/>
        <v>1.625</v>
      </c>
      <c r="AA745" t="str">
        <f t="shared" si="223"/>
        <v>O</v>
      </c>
      <c r="AD745">
        <f t="shared" si="224"/>
        <v>0.6</v>
      </c>
      <c r="AF745" t="str">
        <f t="shared" si="225"/>
        <v>----</v>
      </c>
      <c r="AG745" t="str">
        <f t="shared" si="226"/>
        <v>Aromatic</v>
      </c>
      <c r="AH745" t="str">
        <f t="shared" si="227"/>
        <v>----</v>
      </c>
      <c r="AI745" t="str">
        <f t="shared" si="228"/>
        <v>----</v>
      </c>
      <c r="AJ745" t="str">
        <f t="shared" si="229"/>
        <v>----</v>
      </c>
      <c r="AK745" t="str">
        <f t="shared" si="230"/>
        <v>----</v>
      </c>
      <c r="AM745" s="4">
        <f t="shared" si="231"/>
        <v>369.14693043845494</v>
      </c>
      <c r="AN745" s="4">
        <f t="shared" si="215"/>
        <v>369</v>
      </c>
      <c r="AO745" s="4">
        <f t="shared" si="232"/>
        <v>0.14693043845494458</v>
      </c>
    </row>
    <row r="746" spans="1:41" x14ac:dyDescent="0.25">
      <c r="A746">
        <v>19</v>
      </c>
      <c r="B746">
        <v>14</v>
      </c>
      <c r="C746">
        <v>0</v>
      </c>
      <c r="D746">
        <v>9</v>
      </c>
      <c r="E746">
        <v>0</v>
      </c>
      <c r="F746">
        <v>0</v>
      </c>
      <c r="H746">
        <v>385.05650500000002</v>
      </c>
      <c r="J746">
        <v>6610253</v>
      </c>
      <c r="K746">
        <v>6384344</v>
      </c>
      <c r="L746">
        <v>6250581</v>
      </c>
      <c r="O746" t="s">
        <v>14</v>
      </c>
      <c r="P746" t="s">
        <v>14</v>
      </c>
      <c r="Q746" t="s">
        <v>14</v>
      </c>
      <c r="S746">
        <f t="shared" si="216"/>
        <v>0.73684210526315785</v>
      </c>
      <c r="T746">
        <f t="shared" si="217"/>
        <v>0.47368421052631576</v>
      </c>
      <c r="V746" s="4">
        <f t="shared" si="218"/>
        <v>385.05650497990001</v>
      </c>
      <c r="W746">
        <f t="shared" si="219"/>
        <v>13</v>
      </c>
      <c r="X746">
        <f t="shared" si="220"/>
        <v>0.68421052631578949</v>
      </c>
      <c r="Y746">
        <f t="shared" si="221"/>
        <v>0.9285714285714286</v>
      </c>
      <c r="Z746">
        <f t="shared" si="222"/>
        <v>1.4444444444444444</v>
      </c>
      <c r="AA746" t="str">
        <f t="shared" si="223"/>
        <v>O</v>
      </c>
      <c r="AD746">
        <f t="shared" si="224"/>
        <v>0.58620689655172409</v>
      </c>
      <c r="AF746" t="str">
        <f t="shared" si="225"/>
        <v>----</v>
      </c>
      <c r="AG746" t="str">
        <f t="shared" si="226"/>
        <v>Aromatic</v>
      </c>
      <c r="AH746" t="str">
        <f t="shared" si="227"/>
        <v>----</v>
      </c>
      <c r="AI746" t="str">
        <f t="shared" si="228"/>
        <v>----</v>
      </c>
      <c r="AJ746" t="str">
        <f t="shared" si="229"/>
        <v>----</v>
      </c>
      <c r="AK746" t="str">
        <f t="shared" si="230"/>
        <v>----</v>
      </c>
      <c r="AM746" s="4">
        <f t="shared" si="231"/>
        <v>385.14554362694025</v>
      </c>
      <c r="AN746" s="4">
        <f t="shared" si="215"/>
        <v>385</v>
      </c>
      <c r="AO746" s="4">
        <f t="shared" si="232"/>
        <v>0.14554362694025258</v>
      </c>
    </row>
    <row r="747" spans="1:41" x14ac:dyDescent="0.25">
      <c r="A747">
        <v>19</v>
      </c>
      <c r="B747">
        <v>14</v>
      </c>
      <c r="C747">
        <v>0</v>
      </c>
      <c r="D747">
        <v>10</v>
      </c>
      <c r="E747">
        <v>0</v>
      </c>
      <c r="F747">
        <v>0</v>
      </c>
      <c r="H747">
        <v>401.05141959999997</v>
      </c>
      <c r="J747">
        <v>8682644</v>
      </c>
      <c r="K747">
        <v>8349257</v>
      </c>
      <c r="L747">
        <v>8813561</v>
      </c>
      <c r="O747" t="s">
        <v>14</v>
      </c>
      <c r="P747" t="s">
        <v>14</v>
      </c>
      <c r="Q747" t="s">
        <v>14</v>
      </c>
      <c r="S747">
        <f t="shared" si="216"/>
        <v>0.73684210526315785</v>
      </c>
      <c r="T747">
        <f t="shared" si="217"/>
        <v>0.52631578947368418</v>
      </c>
      <c r="V747" s="4">
        <f t="shared" si="218"/>
        <v>401.05141957989997</v>
      </c>
      <c r="W747">
        <f t="shared" si="219"/>
        <v>13</v>
      </c>
      <c r="X747">
        <f t="shared" si="220"/>
        <v>0.68421052631578949</v>
      </c>
      <c r="Y747">
        <f t="shared" si="221"/>
        <v>0.9285714285714286</v>
      </c>
      <c r="Z747">
        <f t="shared" si="222"/>
        <v>1.3</v>
      </c>
      <c r="AA747" t="str">
        <f t="shared" si="223"/>
        <v>O</v>
      </c>
      <c r="AD747">
        <f t="shared" si="224"/>
        <v>0.5714285714285714</v>
      </c>
      <c r="AF747" t="str">
        <f t="shared" si="225"/>
        <v>----</v>
      </c>
      <c r="AG747" t="str">
        <f t="shared" si="226"/>
        <v>Aromatic</v>
      </c>
      <c r="AH747" t="str">
        <f t="shared" si="227"/>
        <v>----</v>
      </c>
      <c r="AI747" t="str">
        <f t="shared" si="228"/>
        <v>----</v>
      </c>
      <c r="AJ747" t="str">
        <f t="shared" si="229"/>
        <v>----</v>
      </c>
      <c r="AK747" t="str">
        <f t="shared" si="230"/>
        <v>----</v>
      </c>
      <c r="AM747" s="4">
        <f t="shared" si="231"/>
        <v>401.1441568154255</v>
      </c>
      <c r="AN747" s="4">
        <f t="shared" si="215"/>
        <v>401</v>
      </c>
      <c r="AO747" s="4">
        <f t="shared" si="232"/>
        <v>0.14415681542550374</v>
      </c>
    </row>
    <row r="748" spans="1:41" x14ac:dyDescent="0.25">
      <c r="A748">
        <v>19</v>
      </c>
      <c r="B748">
        <v>14</v>
      </c>
      <c r="C748">
        <v>0</v>
      </c>
      <c r="D748">
        <v>11</v>
      </c>
      <c r="E748">
        <v>0</v>
      </c>
      <c r="F748">
        <v>0</v>
      </c>
      <c r="H748">
        <v>417.04633419999999</v>
      </c>
      <c r="J748">
        <v>8112216</v>
      </c>
      <c r="K748">
        <v>8288900</v>
      </c>
      <c r="L748">
        <v>8005410</v>
      </c>
      <c r="O748" t="s">
        <v>14</v>
      </c>
      <c r="P748" t="s">
        <v>14</v>
      </c>
      <c r="Q748" t="s">
        <v>14</v>
      </c>
      <c r="S748">
        <f t="shared" si="216"/>
        <v>0.73684210526315785</v>
      </c>
      <c r="T748">
        <f t="shared" si="217"/>
        <v>0.57894736842105265</v>
      </c>
      <c r="V748" s="4">
        <f t="shared" si="218"/>
        <v>417.04633417989999</v>
      </c>
      <c r="W748">
        <f t="shared" si="219"/>
        <v>13</v>
      </c>
      <c r="X748">
        <f t="shared" si="220"/>
        <v>0.68421052631578949</v>
      </c>
      <c r="Y748">
        <f t="shared" si="221"/>
        <v>0.9285714285714286</v>
      </c>
      <c r="Z748">
        <f t="shared" si="222"/>
        <v>1.1818181818181819</v>
      </c>
      <c r="AA748" t="str">
        <f t="shared" si="223"/>
        <v>O</v>
      </c>
      <c r="AD748">
        <f t="shared" si="224"/>
        <v>0.55555555555555558</v>
      </c>
      <c r="AF748" t="str">
        <f t="shared" si="225"/>
        <v>----</v>
      </c>
      <c r="AG748" t="str">
        <f t="shared" si="226"/>
        <v>Aromatic</v>
      </c>
      <c r="AH748" t="str">
        <f t="shared" si="227"/>
        <v>----</v>
      </c>
      <c r="AI748" t="str">
        <f t="shared" si="228"/>
        <v>----</v>
      </c>
      <c r="AJ748" t="str">
        <f t="shared" si="229"/>
        <v>----</v>
      </c>
      <c r="AK748" t="str">
        <f t="shared" si="230"/>
        <v>----</v>
      </c>
      <c r="AM748" s="4">
        <f t="shared" si="231"/>
        <v>417.14277000391081</v>
      </c>
      <c r="AN748" s="4">
        <f t="shared" si="215"/>
        <v>417</v>
      </c>
      <c r="AO748" s="4">
        <f t="shared" si="232"/>
        <v>0.14277000391081174</v>
      </c>
    </row>
    <row r="749" spans="1:41" x14ac:dyDescent="0.25">
      <c r="A749">
        <v>19</v>
      </c>
      <c r="B749">
        <v>14</v>
      </c>
      <c r="C749">
        <v>0</v>
      </c>
      <c r="D749">
        <v>12</v>
      </c>
      <c r="E749">
        <v>0</v>
      </c>
      <c r="F749">
        <v>0</v>
      </c>
      <c r="H749">
        <v>433.04124880000001</v>
      </c>
      <c r="J749">
        <v>7232349</v>
      </c>
      <c r="K749">
        <v>6507821</v>
      </c>
      <c r="L749">
        <v>7011263</v>
      </c>
      <c r="O749" t="s">
        <v>14</v>
      </c>
      <c r="P749" t="s">
        <v>14</v>
      </c>
      <c r="Q749" t="s">
        <v>14</v>
      </c>
      <c r="S749">
        <f t="shared" si="216"/>
        <v>0.73684210526315785</v>
      </c>
      <c r="T749">
        <f t="shared" si="217"/>
        <v>0.63157894736842102</v>
      </c>
      <c r="V749" s="4">
        <f t="shared" si="218"/>
        <v>433.04124877989995</v>
      </c>
      <c r="W749">
        <f t="shared" si="219"/>
        <v>13</v>
      </c>
      <c r="X749">
        <f t="shared" si="220"/>
        <v>0.68421052631578949</v>
      </c>
      <c r="Y749">
        <f t="shared" si="221"/>
        <v>0.9285714285714286</v>
      </c>
      <c r="Z749">
        <f t="shared" si="222"/>
        <v>1.0833333333333333</v>
      </c>
      <c r="AA749" t="str">
        <f t="shared" si="223"/>
        <v>O</v>
      </c>
      <c r="AD749">
        <f t="shared" si="224"/>
        <v>0.53846153846153844</v>
      </c>
      <c r="AF749" t="str">
        <f t="shared" si="225"/>
        <v>----</v>
      </c>
      <c r="AG749" t="str">
        <f t="shared" si="226"/>
        <v>Aromatic</v>
      </c>
      <c r="AH749" t="str">
        <f t="shared" si="227"/>
        <v>----</v>
      </c>
      <c r="AI749" t="str">
        <f t="shared" si="228"/>
        <v>----</v>
      </c>
      <c r="AJ749" t="str">
        <f t="shared" si="229"/>
        <v>----</v>
      </c>
      <c r="AK749" t="str">
        <f t="shared" si="230"/>
        <v>----</v>
      </c>
      <c r="AM749" s="4">
        <f t="shared" si="231"/>
        <v>433.14138319239612</v>
      </c>
      <c r="AN749" s="4">
        <f t="shared" si="215"/>
        <v>433</v>
      </c>
      <c r="AO749" s="4">
        <f t="shared" si="232"/>
        <v>0.14138319239611974</v>
      </c>
    </row>
    <row r="750" spans="1:41" x14ac:dyDescent="0.25">
      <c r="A750">
        <v>19</v>
      </c>
      <c r="B750">
        <v>14</v>
      </c>
      <c r="C750">
        <v>0</v>
      </c>
      <c r="D750">
        <v>13</v>
      </c>
      <c r="E750">
        <v>0</v>
      </c>
      <c r="F750">
        <v>0</v>
      </c>
      <c r="H750">
        <v>449.03616340000002</v>
      </c>
      <c r="J750">
        <v>5211944</v>
      </c>
      <c r="K750">
        <v>4841853</v>
      </c>
      <c r="L750">
        <v>4841878</v>
      </c>
      <c r="O750" t="s">
        <v>14</v>
      </c>
      <c r="P750" t="s">
        <v>14</v>
      </c>
      <c r="Q750" t="s">
        <v>14</v>
      </c>
      <c r="S750">
        <f t="shared" si="216"/>
        <v>0.73684210526315785</v>
      </c>
      <c r="T750">
        <f t="shared" si="217"/>
        <v>0.68421052631578949</v>
      </c>
      <c r="V750" s="4">
        <f t="shared" si="218"/>
        <v>449.03616337989996</v>
      </c>
      <c r="W750">
        <f t="shared" si="219"/>
        <v>13</v>
      </c>
      <c r="X750">
        <f t="shared" si="220"/>
        <v>0.68421052631578949</v>
      </c>
      <c r="Y750">
        <f t="shared" si="221"/>
        <v>0.9285714285714286</v>
      </c>
      <c r="Z750">
        <f t="shared" si="222"/>
        <v>1</v>
      </c>
      <c r="AA750" t="str">
        <f t="shared" si="223"/>
        <v>O</v>
      </c>
      <c r="AD750">
        <f t="shared" si="224"/>
        <v>0.52</v>
      </c>
      <c r="AF750" t="str">
        <f t="shared" si="225"/>
        <v>----</v>
      </c>
      <c r="AG750" t="str">
        <f t="shared" si="226"/>
        <v>Aromatic</v>
      </c>
      <c r="AH750" t="str">
        <f t="shared" si="227"/>
        <v>----</v>
      </c>
      <c r="AI750" t="str">
        <f t="shared" si="228"/>
        <v>----</v>
      </c>
      <c r="AJ750" t="str">
        <f t="shared" si="229"/>
        <v>----</v>
      </c>
      <c r="AK750" t="str">
        <f t="shared" si="230"/>
        <v>----</v>
      </c>
      <c r="AM750" s="4">
        <f t="shared" si="231"/>
        <v>449.13999638088143</v>
      </c>
      <c r="AN750" s="4">
        <f t="shared" si="215"/>
        <v>449</v>
      </c>
      <c r="AO750" s="4">
        <f t="shared" si="232"/>
        <v>0.13999638088142774</v>
      </c>
    </row>
    <row r="751" spans="1:41" x14ac:dyDescent="0.25">
      <c r="A751">
        <v>19</v>
      </c>
      <c r="B751">
        <v>14</v>
      </c>
      <c r="C751">
        <v>0</v>
      </c>
      <c r="D751">
        <v>14</v>
      </c>
      <c r="E751">
        <v>0</v>
      </c>
      <c r="F751">
        <v>0</v>
      </c>
      <c r="H751">
        <v>465.03107799999998</v>
      </c>
      <c r="J751">
        <v>3201333</v>
      </c>
      <c r="K751">
        <v>2613415</v>
      </c>
      <c r="L751">
        <v>2872423</v>
      </c>
      <c r="O751" t="s">
        <v>14</v>
      </c>
      <c r="P751" t="s">
        <v>14</v>
      </c>
      <c r="Q751" t="s">
        <v>14</v>
      </c>
      <c r="S751">
        <f t="shared" si="216"/>
        <v>0.73684210526315785</v>
      </c>
      <c r="T751">
        <f t="shared" si="217"/>
        <v>0.73684210526315785</v>
      </c>
      <c r="V751" s="4">
        <f t="shared" si="218"/>
        <v>465.03107797989998</v>
      </c>
      <c r="W751">
        <f t="shared" si="219"/>
        <v>13</v>
      </c>
      <c r="X751">
        <f t="shared" si="220"/>
        <v>0.68421052631578949</v>
      </c>
      <c r="Y751">
        <f t="shared" si="221"/>
        <v>0.9285714285714286</v>
      </c>
      <c r="Z751">
        <f t="shared" si="222"/>
        <v>0.9285714285714286</v>
      </c>
      <c r="AA751" t="str">
        <f t="shared" si="223"/>
        <v>O</v>
      </c>
      <c r="AD751">
        <f t="shared" si="224"/>
        <v>0.5</v>
      </c>
      <c r="AF751" t="str">
        <f t="shared" si="225"/>
        <v>----</v>
      </c>
      <c r="AG751" t="str">
        <f t="shared" si="226"/>
        <v>----</v>
      </c>
      <c r="AH751" t="str">
        <f t="shared" si="227"/>
        <v>HUnSatLig</v>
      </c>
      <c r="AI751" t="str">
        <f t="shared" si="228"/>
        <v>----</v>
      </c>
      <c r="AJ751" t="str">
        <f t="shared" si="229"/>
        <v>----</v>
      </c>
      <c r="AK751" t="str">
        <f t="shared" si="230"/>
        <v>----</v>
      </c>
      <c r="AM751" s="4">
        <f t="shared" si="231"/>
        <v>465.13860956936674</v>
      </c>
      <c r="AN751" s="4">
        <f t="shared" si="215"/>
        <v>465</v>
      </c>
      <c r="AO751" s="4">
        <f t="shared" si="232"/>
        <v>0.13860956936673574</v>
      </c>
    </row>
    <row r="752" spans="1:41" x14ac:dyDescent="0.25">
      <c r="A752">
        <v>19</v>
      </c>
      <c r="B752">
        <v>16</v>
      </c>
      <c r="C752">
        <v>0</v>
      </c>
      <c r="D752">
        <v>6</v>
      </c>
      <c r="E752">
        <v>0</v>
      </c>
      <c r="F752">
        <v>0</v>
      </c>
      <c r="H752">
        <v>339.08741120000002</v>
      </c>
      <c r="J752">
        <v>1437493</v>
      </c>
      <c r="K752">
        <v>1729434</v>
      </c>
      <c r="L752">
        <v>1585767</v>
      </c>
      <c r="O752" t="s">
        <v>14</v>
      </c>
      <c r="P752" t="s">
        <v>14</v>
      </c>
      <c r="Q752" t="s">
        <v>14</v>
      </c>
      <c r="S752">
        <f t="shared" si="216"/>
        <v>0.84210526315789469</v>
      </c>
      <c r="T752">
        <f t="shared" si="217"/>
        <v>0.31578947368421051</v>
      </c>
      <c r="V752" s="4">
        <f t="shared" si="218"/>
        <v>339.08741117990002</v>
      </c>
      <c r="W752">
        <f t="shared" si="219"/>
        <v>12</v>
      </c>
      <c r="X752">
        <f t="shared" si="220"/>
        <v>0.63157894736842102</v>
      </c>
      <c r="Y752">
        <f t="shared" si="221"/>
        <v>0.75</v>
      </c>
      <c r="Z752">
        <f t="shared" si="222"/>
        <v>2</v>
      </c>
      <c r="AA752" t="str">
        <f t="shared" si="223"/>
        <v>O</v>
      </c>
      <c r="AD752">
        <f t="shared" si="224"/>
        <v>0.5625</v>
      </c>
      <c r="AF752" t="str">
        <f t="shared" si="225"/>
        <v>----</v>
      </c>
      <c r="AG752" t="str">
        <f t="shared" si="226"/>
        <v>Aromatic</v>
      </c>
      <c r="AH752" t="str">
        <f t="shared" si="227"/>
        <v>----</v>
      </c>
      <c r="AI752" t="str">
        <f t="shared" si="228"/>
        <v>----</v>
      </c>
      <c r="AJ752" t="str">
        <f t="shared" si="229"/>
        <v>----</v>
      </c>
      <c r="AK752" t="str">
        <f t="shared" si="230"/>
        <v>----</v>
      </c>
      <c r="AM752" s="4">
        <f t="shared" si="231"/>
        <v>339.1658201508676</v>
      </c>
      <c r="AN752" s="4">
        <f t="shared" si="215"/>
        <v>339</v>
      </c>
      <c r="AO752" s="4">
        <f t="shared" si="232"/>
        <v>0.16582015086760293</v>
      </c>
    </row>
    <row r="753" spans="1:41" x14ac:dyDescent="0.25">
      <c r="A753">
        <v>19</v>
      </c>
      <c r="B753">
        <v>16</v>
      </c>
      <c r="C753">
        <v>0</v>
      </c>
      <c r="D753">
        <v>7</v>
      </c>
      <c r="E753">
        <v>0</v>
      </c>
      <c r="F753">
        <v>0</v>
      </c>
      <c r="H753">
        <v>355.08232579999998</v>
      </c>
      <c r="J753">
        <v>3823280</v>
      </c>
      <c r="K753">
        <v>3073416</v>
      </c>
      <c r="L753">
        <v>3545776</v>
      </c>
      <c r="O753">
        <v>1946207</v>
      </c>
      <c r="P753">
        <v>1814676</v>
      </c>
      <c r="Q753">
        <v>1959350</v>
      </c>
      <c r="S753">
        <f t="shared" si="216"/>
        <v>0.84210526315789469</v>
      </c>
      <c r="T753">
        <f t="shared" si="217"/>
        <v>0.36842105263157893</v>
      </c>
      <c r="V753" s="4">
        <f t="shared" si="218"/>
        <v>355.08232577990003</v>
      </c>
      <c r="W753">
        <f t="shared" si="219"/>
        <v>12</v>
      </c>
      <c r="X753">
        <f t="shared" si="220"/>
        <v>0.63157894736842102</v>
      </c>
      <c r="Y753">
        <f t="shared" si="221"/>
        <v>0.75</v>
      </c>
      <c r="Z753">
        <f t="shared" si="222"/>
        <v>1.7142857142857142</v>
      </c>
      <c r="AA753" t="str">
        <f t="shared" si="223"/>
        <v>CRAM</v>
      </c>
      <c r="AD753">
        <f t="shared" si="224"/>
        <v>0.54838709677419351</v>
      </c>
      <c r="AF753" t="str">
        <f t="shared" si="225"/>
        <v>----</v>
      </c>
      <c r="AG753" t="str">
        <f t="shared" si="226"/>
        <v>Aromatic</v>
      </c>
      <c r="AH753" t="str">
        <f t="shared" si="227"/>
        <v>----</v>
      </c>
      <c r="AI753" t="str">
        <f t="shared" si="228"/>
        <v>----</v>
      </c>
      <c r="AJ753" t="str">
        <f t="shared" si="229"/>
        <v>----</v>
      </c>
      <c r="AK753" t="str">
        <f t="shared" si="230"/>
        <v>----</v>
      </c>
      <c r="AM753" s="4">
        <f t="shared" si="231"/>
        <v>355.16443333935291</v>
      </c>
      <c r="AN753" s="4">
        <f t="shared" si="215"/>
        <v>355</v>
      </c>
      <c r="AO753" s="4">
        <f t="shared" si="232"/>
        <v>0.16443333935291093</v>
      </c>
    </row>
    <row r="754" spans="1:41" x14ac:dyDescent="0.25">
      <c r="A754">
        <v>19</v>
      </c>
      <c r="B754">
        <v>16</v>
      </c>
      <c r="C754">
        <v>0</v>
      </c>
      <c r="D754">
        <v>8</v>
      </c>
      <c r="E754">
        <v>0</v>
      </c>
      <c r="F754">
        <v>0</v>
      </c>
      <c r="H754">
        <v>371.07724039999999</v>
      </c>
      <c r="J754">
        <v>6884890</v>
      </c>
      <c r="K754">
        <v>6184177</v>
      </c>
      <c r="L754">
        <v>6541702</v>
      </c>
      <c r="O754">
        <v>3265388</v>
      </c>
      <c r="P754">
        <v>2612491</v>
      </c>
      <c r="Q754">
        <v>2914292</v>
      </c>
      <c r="S754">
        <f t="shared" si="216"/>
        <v>0.84210526315789469</v>
      </c>
      <c r="T754">
        <f t="shared" si="217"/>
        <v>0.42105263157894735</v>
      </c>
      <c r="V754" s="4">
        <f t="shared" si="218"/>
        <v>371.07724037989999</v>
      </c>
      <c r="W754">
        <f t="shared" si="219"/>
        <v>12</v>
      </c>
      <c r="X754">
        <f t="shared" si="220"/>
        <v>0.63157894736842102</v>
      </c>
      <c r="Y754">
        <f t="shared" si="221"/>
        <v>0.75</v>
      </c>
      <c r="Z754">
        <f t="shared" si="222"/>
        <v>1.5</v>
      </c>
      <c r="AA754" t="str">
        <f t="shared" si="223"/>
        <v>CRAM</v>
      </c>
      <c r="AD754">
        <f t="shared" si="224"/>
        <v>0.53333333333333333</v>
      </c>
      <c r="AF754" t="str">
        <f t="shared" si="225"/>
        <v>----</v>
      </c>
      <c r="AG754" t="str">
        <f t="shared" si="226"/>
        <v>Aromatic</v>
      </c>
      <c r="AH754" t="str">
        <f t="shared" si="227"/>
        <v>----</v>
      </c>
      <c r="AI754" t="str">
        <f t="shared" si="228"/>
        <v>----</v>
      </c>
      <c r="AJ754" t="str">
        <f t="shared" si="229"/>
        <v>----</v>
      </c>
      <c r="AK754" t="str">
        <f t="shared" si="230"/>
        <v>----</v>
      </c>
      <c r="AM754" s="4">
        <f t="shared" si="231"/>
        <v>371.16304652783816</v>
      </c>
      <c r="AN754" s="4">
        <f t="shared" si="215"/>
        <v>371</v>
      </c>
      <c r="AO754" s="4">
        <f t="shared" si="232"/>
        <v>0.16304652783816209</v>
      </c>
    </row>
    <row r="755" spans="1:41" x14ac:dyDescent="0.25">
      <c r="A755">
        <v>19</v>
      </c>
      <c r="B755">
        <v>16</v>
      </c>
      <c r="C755">
        <v>0</v>
      </c>
      <c r="D755">
        <v>9</v>
      </c>
      <c r="E755">
        <v>0</v>
      </c>
      <c r="F755">
        <v>0</v>
      </c>
      <c r="H755">
        <v>387.07215500000001</v>
      </c>
      <c r="J755">
        <v>8695738</v>
      </c>
      <c r="K755">
        <v>8535196</v>
      </c>
      <c r="L755">
        <v>8432175</v>
      </c>
      <c r="O755">
        <v>3436564</v>
      </c>
      <c r="P755">
        <v>2711989</v>
      </c>
      <c r="Q755">
        <v>3035513</v>
      </c>
      <c r="S755">
        <f t="shared" si="216"/>
        <v>0.84210526315789469</v>
      </c>
      <c r="T755">
        <f t="shared" si="217"/>
        <v>0.47368421052631576</v>
      </c>
      <c r="V755" s="4">
        <f t="shared" si="218"/>
        <v>387.07215497990001</v>
      </c>
      <c r="W755">
        <f t="shared" si="219"/>
        <v>12</v>
      </c>
      <c r="X755">
        <f t="shared" si="220"/>
        <v>0.63157894736842102</v>
      </c>
      <c r="Y755">
        <f t="shared" si="221"/>
        <v>0.75</v>
      </c>
      <c r="Z755">
        <f t="shared" si="222"/>
        <v>1.3333333333333333</v>
      </c>
      <c r="AA755" t="str">
        <f t="shared" si="223"/>
        <v>CRAM</v>
      </c>
      <c r="AD755">
        <f t="shared" si="224"/>
        <v>0.51724137931034486</v>
      </c>
      <c r="AF755" t="str">
        <f t="shared" si="225"/>
        <v>----</v>
      </c>
      <c r="AG755" t="str">
        <f t="shared" si="226"/>
        <v>Aromatic</v>
      </c>
      <c r="AH755" t="str">
        <f t="shared" si="227"/>
        <v>----</v>
      </c>
      <c r="AI755" t="str">
        <f t="shared" si="228"/>
        <v>----</v>
      </c>
      <c r="AJ755" t="str">
        <f t="shared" si="229"/>
        <v>----</v>
      </c>
      <c r="AK755" t="str">
        <f t="shared" si="230"/>
        <v>----</v>
      </c>
      <c r="AM755" s="4">
        <f t="shared" si="231"/>
        <v>387.16165971632347</v>
      </c>
      <c r="AN755" s="4">
        <f t="shared" si="215"/>
        <v>387</v>
      </c>
      <c r="AO755" s="4">
        <f t="shared" si="232"/>
        <v>0.16165971632347009</v>
      </c>
    </row>
    <row r="756" spans="1:41" x14ac:dyDescent="0.25">
      <c r="A756">
        <v>19</v>
      </c>
      <c r="B756">
        <v>16</v>
      </c>
      <c r="C756">
        <v>0</v>
      </c>
      <c r="D756">
        <v>10</v>
      </c>
      <c r="E756">
        <v>0</v>
      </c>
      <c r="F756">
        <v>0</v>
      </c>
      <c r="H756">
        <v>403.06706960000002</v>
      </c>
      <c r="J756">
        <v>11648441</v>
      </c>
      <c r="K756">
        <v>11300668</v>
      </c>
      <c r="L756">
        <v>11093212</v>
      </c>
      <c r="O756">
        <v>3005636</v>
      </c>
      <c r="P756">
        <v>2497792</v>
      </c>
      <c r="Q756">
        <v>2741901</v>
      </c>
      <c r="S756">
        <f t="shared" si="216"/>
        <v>0.84210526315789469</v>
      </c>
      <c r="T756">
        <f t="shared" si="217"/>
        <v>0.52631578947368418</v>
      </c>
      <c r="V756" s="4">
        <f t="shared" si="218"/>
        <v>403.06706957989996</v>
      </c>
      <c r="W756">
        <f t="shared" si="219"/>
        <v>12</v>
      </c>
      <c r="X756">
        <f t="shared" si="220"/>
        <v>0.63157894736842102</v>
      </c>
      <c r="Y756">
        <f t="shared" si="221"/>
        <v>0.75</v>
      </c>
      <c r="Z756">
        <f t="shared" si="222"/>
        <v>1.2</v>
      </c>
      <c r="AA756" t="str">
        <f t="shared" si="223"/>
        <v>CRAM</v>
      </c>
      <c r="AD756">
        <f t="shared" si="224"/>
        <v>0.5</v>
      </c>
      <c r="AF756" t="str">
        <f t="shared" si="225"/>
        <v>----</v>
      </c>
      <c r="AG756" t="str">
        <f t="shared" si="226"/>
        <v>----</v>
      </c>
      <c r="AH756" t="str">
        <f t="shared" si="227"/>
        <v>HUnSatLig</v>
      </c>
      <c r="AI756" t="str">
        <f t="shared" si="228"/>
        <v>----</v>
      </c>
      <c r="AJ756" t="str">
        <f t="shared" si="229"/>
        <v>----</v>
      </c>
      <c r="AK756" t="str">
        <f t="shared" si="230"/>
        <v>----</v>
      </c>
      <c r="AM756" s="4">
        <f t="shared" si="231"/>
        <v>403.16027290480872</v>
      </c>
      <c r="AN756" s="4">
        <f t="shared" si="215"/>
        <v>403</v>
      </c>
      <c r="AO756" s="4">
        <f t="shared" si="232"/>
        <v>0.16027290480872125</v>
      </c>
    </row>
    <row r="757" spans="1:41" x14ac:dyDescent="0.25">
      <c r="A757">
        <v>19</v>
      </c>
      <c r="B757">
        <v>16</v>
      </c>
      <c r="C757">
        <v>0</v>
      </c>
      <c r="D757">
        <v>11</v>
      </c>
      <c r="E757">
        <v>0</v>
      </c>
      <c r="F757">
        <v>0</v>
      </c>
      <c r="H757">
        <v>419.06198419999998</v>
      </c>
      <c r="J757">
        <v>11024405</v>
      </c>
      <c r="K757">
        <v>11301526</v>
      </c>
      <c r="L757">
        <v>10098429</v>
      </c>
      <c r="O757">
        <v>3120423</v>
      </c>
      <c r="P757">
        <v>2123397</v>
      </c>
      <c r="Q757">
        <v>1901266</v>
      </c>
      <c r="S757">
        <f t="shared" si="216"/>
        <v>0.84210526315789469</v>
      </c>
      <c r="T757">
        <f t="shared" si="217"/>
        <v>0.57894736842105265</v>
      </c>
      <c r="V757" s="4">
        <f t="shared" si="218"/>
        <v>419.06198417989998</v>
      </c>
      <c r="W757">
        <f t="shared" si="219"/>
        <v>12</v>
      </c>
      <c r="X757">
        <f t="shared" si="220"/>
        <v>0.63157894736842102</v>
      </c>
      <c r="Y757">
        <f t="shared" si="221"/>
        <v>0.75</v>
      </c>
      <c r="Z757">
        <f t="shared" si="222"/>
        <v>1.0909090909090908</v>
      </c>
      <c r="AA757" t="str">
        <f t="shared" si="223"/>
        <v>CRAM</v>
      </c>
      <c r="AD757">
        <f t="shared" si="224"/>
        <v>0.48148148148148145</v>
      </c>
      <c r="AF757" t="str">
        <f t="shared" si="225"/>
        <v>----</v>
      </c>
      <c r="AG757" t="str">
        <f t="shared" si="226"/>
        <v>----</v>
      </c>
      <c r="AH757" t="str">
        <f t="shared" si="227"/>
        <v>HUnSatLig</v>
      </c>
      <c r="AI757" t="str">
        <f t="shared" si="228"/>
        <v>----</v>
      </c>
      <c r="AJ757" t="str">
        <f t="shared" si="229"/>
        <v>----</v>
      </c>
      <c r="AK757" t="str">
        <f t="shared" si="230"/>
        <v>----</v>
      </c>
      <c r="AM757" s="4">
        <f t="shared" si="231"/>
        <v>419.15888609329403</v>
      </c>
      <c r="AN757" s="4">
        <f t="shared" si="215"/>
        <v>419</v>
      </c>
      <c r="AO757" s="4">
        <f t="shared" si="232"/>
        <v>0.15888609329402925</v>
      </c>
    </row>
    <row r="758" spans="1:41" x14ac:dyDescent="0.25">
      <c r="A758">
        <v>19</v>
      </c>
      <c r="B758">
        <v>16</v>
      </c>
      <c r="C758">
        <v>0</v>
      </c>
      <c r="D758">
        <v>12</v>
      </c>
      <c r="E758">
        <v>0</v>
      </c>
      <c r="F758">
        <v>0</v>
      </c>
      <c r="H758">
        <v>435.0568988</v>
      </c>
      <c r="J758">
        <v>8983140</v>
      </c>
      <c r="K758">
        <v>8466630</v>
      </c>
      <c r="L758">
        <v>8413963</v>
      </c>
      <c r="O758" t="s">
        <v>14</v>
      </c>
      <c r="P758" t="s">
        <v>14</v>
      </c>
      <c r="Q758" t="s">
        <v>14</v>
      </c>
      <c r="S758">
        <f t="shared" si="216"/>
        <v>0.84210526315789469</v>
      </c>
      <c r="T758">
        <f t="shared" si="217"/>
        <v>0.63157894736842102</v>
      </c>
      <c r="V758" s="4">
        <f t="shared" si="218"/>
        <v>435.0568987799</v>
      </c>
      <c r="W758">
        <f t="shared" si="219"/>
        <v>12</v>
      </c>
      <c r="X758">
        <f t="shared" si="220"/>
        <v>0.63157894736842102</v>
      </c>
      <c r="Y758">
        <f t="shared" si="221"/>
        <v>0.75</v>
      </c>
      <c r="Z758">
        <f t="shared" si="222"/>
        <v>1</v>
      </c>
      <c r="AA758" t="str">
        <f t="shared" si="223"/>
        <v>CRAM</v>
      </c>
      <c r="AD758">
        <f t="shared" si="224"/>
        <v>0.46153846153846156</v>
      </c>
      <c r="AF758" t="str">
        <f t="shared" si="225"/>
        <v>----</v>
      </c>
      <c r="AG758" t="str">
        <f t="shared" si="226"/>
        <v>----</v>
      </c>
      <c r="AH758" t="str">
        <f t="shared" si="227"/>
        <v>HUnSatLig</v>
      </c>
      <c r="AI758" t="str">
        <f t="shared" si="228"/>
        <v>----</v>
      </c>
      <c r="AJ758" t="str">
        <f t="shared" si="229"/>
        <v>----</v>
      </c>
      <c r="AK758" t="str">
        <f t="shared" si="230"/>
        <v>----</v>
      </c>
      <c r="AM758" s="4">
        <f t="shared" si="231"/>
        <v>435.15749928177934</v>
      </c>
      <c r="AN758" s="4">
        <f t="shared" si="215"/>
        <v>435</v>
      </c>
      <c r="AO758" s="4">
        <f t="shared" si="232"/>
        <v>0.15749928177933725</v>
      </c>
    </row>
    <row r="759" spans="1:41" x14ac:dyDescent="0.25">
      <c r="A759">
        <v>19</v>
      </c>
      <c r="B759">
        <v>16</v>
      </c>
      <c r="C759">
        <v>0</v>
      </c>
      <c r="D759">
        <v>13</v>
      </c>
      <c r="E759">
        <v>0</v>
      </c>
      <c r="F759">
        <v>0</v>
      </c>
      <c r="H759">
        <v>451.05181340000001</v>
      </c>
      <c r="J759">
        <v>6240811</v>
      </c>
      <c r="K759">
        <v>6069509</v>
      </c>
      <c r="L759">
        <v>6190285</v>
      </c>
      <c r="O759" t="s">
        <v>14</v>
      </c>
      <c r="P759" t="s">
        <v>14</v>
      </c>
      <c r="Q759" t="s">
        <v>14</v>
      </c>
      <c r="S759">
        <f t="shared" si="216"/>
        <v>0.84210526315789469</v>
      </c>
      <c r="T759">
        <f t="shared" si="217"/>
        <v>0.68421052631578949</v>
      </c>
      <c r="V759" s="4">
        <f t="shared" si="218"/>
        <v>451.05181337990001</v>
      </c>
      <c r="W759">
        <f t="shared" si="219"/>
        <v>12</v>
      </c>
      <c r="X759">
        <f t="shared" si="220"/>
        <v>0.63157894736842102</v>
      </c>
      <c r="Y759">
        <f t="shared" si="221"/>
        <v>0.75</v>
      </c>
      <c r="Z759">
        <f t="shared" si="222"/>
        <v>0.92307692307692313</v>
      </c>
      <c r="AA759" t="str">
        <f t="shared" si="223"/>
        <v>CRAM</v>
      </c>
      <c r="AD759">
        <f t="shared" si="224"/>
        <v>0.44</v>
      </c>
      <c r="AF759" t="str">
        <f t="shared" si="225"/>
        <v>----</v>
      </c>
      <c r="AG759" t="str">
        <f t="shared" si="226"/>
        <v>----</v>
      </c>
      <c r="AH759" t="str">
        <f t="shared" si="227"/>
        <v>HUnSatLig</v>
      </c>
      <c r="AI759" t="str">
        <f t="shared" si="228"/>
        <v>----</v>
      </c>
      <c r="AJ759" t="str">
        <f t="shared" si="229"/>
        <v>----</v>
      </c>
      <c r="AK759" t="str">
        <f t="shared" si="230"/>
        <v>----</v>
      </c>
      <c r="AM759" s="4">
        <f t="shared" si="231"/>
        <v>451.15611247026465</v>
      </c>
      <c r="AN759" s="4">
        <f t="shared" si="215"/>
        <v>451</v>
      </c>
      <c r="AO759" s="4">
        <f t="shared" si="232"/>
        <v>0.15611247026464525</v>
      </c>
    </row>
    <row r="760" spans="1:41" x14ac:dyDescent="0.25">
      <c r="A760">
        <v>19</v>
      </c>
      <c r="B760">
        <v>16</v>
      </c>
      <c r="C760">
        <v>0</v>
      </c>
      <c r="D760">
        <v>14</v>
      </c>
      <c r="E760">
        <v>0</v>
      </c>
      <c r="F760">
        <v>0</v>
      </c>
      <c r="H760">
        <v>467.04672799999997</v>
      </c>
      <c r="J760">
        <v>3804374</v>
      </c>
      <c r="K760">
        <v>3366012</v>
      </c>
      <c r="L760">
        <v>3343353</v>
      </c>
      <c r="O760" t="s">
        <v>14</v>
      </c>
      <c r="P760" t="s">
        <v>14</v>
      </c>
      <c r="Q760" t="s">
        <v>14</v>
      </c>
      <c r="S760">
        <f t="shared" si="216"/>
        <v>0.84210526315789469</v>
      </c>
      <c r="T760">
        <f t="shared" si="217"/>
        <v>0.73684210526315785</v>
      </c>
      <c r="V760" s="4">
        <f t="shared" si="218"/>
        <v>467.04672797990003</v>
      </c>
      <c r="W760">
        <f t="shared" si="219"/>
        <v>12</v>
      </c>
      <c r="X760">
        <f t="shared" si="220"/>
        <v>0.63157894736842102</v>
      </c>
      <c r="Y760">
        <f t="shared" si="221"/>
        <v>0.75</v>
      </c>
      <c r="Z760">
        <f t="shared" si="222"/>
        <v>0.8571428571428571</v>
      </c>
      <c r="AA760" t="str">
        <f t="shared" si="223"/>
        <v>CRAM</v>
      </c>
      <c r="AD760">
        <f t="shared" si="224"/>
        <v>0.41666666666666669</v>
      </c>
      <c r="AF760" t="str">
        <f t="shared" si="225"/>
        <v>----</v>
      </c>
      <c r="AG760" t="str">
        <f t="shared" si="226"/>
        <v>----</v>
      </c>
      <c r="AH760" t="str">
        <f t="shared" si="227"/>
        <v>HUnSatLig</v>
      </c>
      <c r="AI760" t="str">
        <f t="shared" si="228"/>
        <v>----</v>
      </c>
      <c r="AJ760" t="str">
        <f t="shared" si="229"/>
        <v>----</v>
      </c>
      <c r="AK760" t="str">
        <f t="shared" si="230"/>
        <v>----</v>
      </c>
      <c r="AM760" s="4">
        <f t="shared" si="231"/>
        <v>467.15472565874995</v>
      </c>
      <c r="AN760" s="4">
        <f t="shared" si="215"/>
        <v>467</v>
      </c>
      <c r="AO760" s="4">
        <f t="shared" si="232"/>
        <v>0.15472565874995325</v>
      </c>
    </row>
    <row r="761" spans="1:41" x14ac:dyDescent="0.25">
      <c r="A761">
        <v>19</v>
      </c>
      <c r="B761">
        <v>17</v>
      </c>
      <c r="C761">
        <v>1</v>
      </c>
      <c r="D761">
        <v>11</v>
      </c>
      <c r="E761">
        <v>0</v>
      </c>
      <c r="F761">
        <v>0</v>
      </c>
      <c r="H761">
        <v>434.07288319999998</v>
      </c>
      <c r="J761">
        <v>1663711</v>
      </c>
      <c r="K761">
        <v>1640697</v>
      </c>
      <c r="L761">
        <v>1576804</v>
      </c>
      <c r="O761" t="s">
        <v>14</v>
      </c>
      <c r="P761" t="s">
        <v>14</v>
      </c>
      <c r="Q761" t="s">
        <v>14</v>
      </c>
      <c r="S761">
        <f t="shared" si="216"/>
        <v>0.89473684210526316</v>
      </c>
      <c r="T761">
        <f t="shared" si="217"/>
        <v>0.57894736842105265</v>
      </c>
      <c r="V761" s="4">
        <f t="shared" si="218"/>
        <v>434.07288317990003</v>
      </c>
      <c r="W761">
        <f t="shared" si="219"/>
        <v>12</v>
      </c>
      <c r="X761">
        <f t="shared" si="220"/>
        <v>0.63157894736842102</v>
      </c>
      <c r="Y761">
        <f t="shared" si="221"/>
        <v>0.70588235294117652</v>
      </c>
      <c r="Z761">
        <f t="shared" si="222"/>
        <v>1.0909090909090908</v>
      </c>
      <c r="AA761" t="str">
        <f t="shared" si="223"/>
        <v>CRAM</v>
      </c>
      <c r="AD761">
        <f t="shared" si="224"/>
        <v>0.48</v>
      </c>
      <c r="AF761" t="str">
        <f t="shared" si="225"/>
        <v>----</v>
      </c>
      <c r="AG761" t="str">
        <f t="shared" si="226"/>
        <v>----</v>
      </c>
      <c r="AH761" t="str">
        <f t="shared" si="227"/>
        <v>HUnSatLig</v>
      </c>
      <c r="AI761" t="str">
        <f t="shared" si="228"/>
        <v>----</v>
      </c>
      <c r="AJ761" t="str">
        <f t="shared" si="229"/>
        <v>----</v>
      </c>
      <c r="AK761" t="str">
        <f t="shared" si="230"/>
        <v>----</v>
      </c>
      <c r="AM761" s="4">
        <f t="shared" si="231"/>
        <v>434.17325614266093</v>
      </c>
      <c r="AN761" s="4">
        <f t="shared" si="215"/>
        <v>434</v>
      </c>
      <c r="AO761" s="4">
        <f t="shared" si="232"/>
        <v>0.17325614266093226</v>
      </c>
    </row>
    <row r="762" spans="1:41" x14ac:dyDescent="0.25">
      <c r="A762">
        <v>19</v>
      </c>
      <c r="B762">
        <v>18</v>
      </c>
      <c r="C762">
        <v>0</v>
      </c>
      <c r="D762">
        <v>6</v>
      </c>
      <c r="E762">
        <v>0</v>
      </c>
      <c r="F762">
        <v>0</v>
      </c>
      <c r="H762">
        <v>341.10306120000001</v>
      </c>
      <c r="J762">
        <v>2436940</v>
      </c>
      <c r="K762">
        <v>2624881</v>
      </c>
      <c r="L762">
        <v>2844005</v>
      </c>
      <c r="O762">
        <v>1840776</v>
      </c>
      <c r="P762">
        <v>1478335</v>
      </c>
      <c r="Q762">
        <v>1543278</v>
      </c>
      <c r="S762">
        <f t="shared" si="216"/>
        <v>0.94736842105263153</v>
      </c>
      <c r="T762">
        <f t="shared" si="217"/>
        <v>0.31578947368421051</v>
      </c>
      <c r="V762" s="4">
        <f t="shared" si="218"/>
        <v>341.10306117990001</v>
      </c>
      <c r="W762">
        <f t="shared" si="219"/>
        <v>11</v>
      </c>
      <c r="X762">
        <f t="shared" si="220"/>
        <v>0.57894736842105265</v>
      </c>
      <c r="Y762">
        <f t="shared" si="221"/>
        <v>0.61111111111111116</v>
      </c>
      <c r="Z762">
        <f t="shared" si="222"/>
        <v>1.8333333333333333</v>
      </c>
      <c r="AA762" t="str">
        <f t="shared" si="223"/>
        <v>O</v>
      </c>
      <c r="AD762">
        <f t="shared" si="224"/>
        <v>0.5</v>
      </c>
      <c r="AF762" t="str">
        <f t="shared" si="225"/>
        <v>----</v>
      </c>
      <c r="AG762" t="str">
        <f t="shared" si="226"/>
        <v>----</v>
      </c>
      <c r="AH762" t="str">
        <f t="shared" si="227"/>
        <v>HUnSatLig</v>
      </c>
      <c r="AI762" t="str">
        <f t="shared" si="228"/>
        <v>----</v>
      </c>
      <c r="AJ762" t="str">
        <f t="shared" si="229"/>
        <v>----</v>
      </c>
      <c r="AK762" t="str">
        <f t="shared" si="230"/>
        <v>----</v>
      </c>
      <c r="AM762" s="4">
        <f t="shared" si="231"/>
        <v>341.18193624025076</v>
      </c>
      <c r="AN762" s="4">
        <f t="shared" si="215"/>
        <v>341</v>
      </c>
      <c r="AO762" s="4">
        <f t="shared" si="232"/>
        <v>0.1819362402507636</v>
      </c>
    </row>
    <row r="763" spans="1:41" x14ac:dyDescent="0.25">
      <c r="A763">
        <v>19</v>
      </c>
      <c r="B763">
        <v>18</v>
      </c>
      <c r="C763">
        <v>0</v>
      </c>
      <c r="D763">
        <v>7</v>
      </c>
      <c r="E763">
        <v>0</v>
      </c>
      <c r="F763">
        <v>0</v>
      </c>
      <c r="H763">
        <v>357.09797579999997</v>
      </c>
      <c r="J763">
        <v>5186953</v>
      </c>
      <c r="K763">
        <v>5267893</v>
      </c>
      <c r="L763">
        <v>4932877</v>
      </c>
      <c r="O763">
        <v>3321544</v>
      </c>
      <c r="P763">
        <v>3239650</v>
      </c>
      <c r="Q763">
        <v>2749448</v>
      </c>
      <c r="S763">
        <f t="shared" si="216"/>
        <v>0.94736842105263153</v>
      </c>
      <c r="T763">
        <f t="shared" si="217"/>
        <v>0.36842105263157893</v>
      </c>
      <c r="V763" s="4">
        <f t="shared" si="218"/>
        <v>357.09797577989997</v>
      </c>
      <c r="W763">
        <f t="shared" si="219"/>
        <v>11</v>
      </c>
      <c r="X763">
        <f t="shared" si="220"/>
        <v>0.57894736842105265</v>
      </c>
      <c r="Y763">
        <f t="shared" si="221"/>
        <v>0.61111111111111116</v>
      </c>
      <c r="Z763">
        <f t="shared" si="222"/>
        <v>1.5714285714285714</v>
      </c>
      <c r="AA763" t="str">
        <f t="shared" si="223"/>
        <v>CRAM</v>
      </c>
      <c r="AD763">
        <f t="shared" si="224"/>
        <v>0.4838709677419355</v>
      </c>
      <c r="AF763" t="str">
        <f t="shared" si="225"/>
        <v>----</v>
      </c>
      <c r="AG763" t="str">
        <f t="shared" si="226"/>
        <v>----</v>
      </c>
      <c r="AH763" t="str">
        <f t="shared" si="227"/>
        <v>HUnSatLig</v>
      </c>
      <c r="AI763" t="str">
        <f t="shared" si="228"/>
        <v>----</v>
      </c>
      <c r="AJ763" t="str">
        <f t="shared" si="229"/>
        <v>----</v>
      </c>
      <c r="AK763" t="str">
        <f t="shared" si="230"/>
        <v>----</v>
      </c>
      <c r="AM763" s="4">
        <f t="shared" si="231"/>
        <v>357.18054942873601</v>
      </c>
      <c r="AN763" s="4">
        <f t="shared" si="215"/>
        <v>357</v>
      </c>
      <c r="AO763" s="4">
        <f t="shared" si="232"/>
        <v>0.18054942873601476</v>
      </c>
    </row>
    <row r="764" spans="1:41" x14ac:dyDescent="0.25">
      <c r="A764">
        <v>19</v>
      </c>
      <c r="B764">
        <v>18</v>
      </c>
      <c r="C764">
        <v>0</v>
      </c>
      <c r="D764">
        <v>8</v>
      </c>
      <c r="E764">
        <v>0</v>
      </c>
      <c r="F764">
        <v>0</v>
      </c>
      <c r="H764">
        <v>373.09289039999999</v>
      </c>
      <c r="J764">
        <v>9549068</v>
      </c>
      <c r="K764">
        <v>8961813</v>
      </c>
      <c r="L764">
        <v>9976787</v>
      </c>
      <c r="O764">
        <v>4848058</v>
      </c>
      <c r="P764">
        <v>4789073</v>
      </c>
      <c r="Q764">
        <v>4463651</v>
      </c>
      <c r="S764">
        <f t="shared" si="216"/>
        <v>0.94736842105263153</v>
      </c>
      <c r="T764">
        <f t="shared" si="217"/>
        <v>0.42105263157894735</v>
      </c>
      <c r="V764" s="4">
        <f t="shared" si="218"/>
        <v>373.09289037989998</v>
      </c>
      <c r="W764">
        <f t="shared" si="219"/>
        <v>11</v>
      </c>
      <c r="X764">
        <f t="shared" si="220"/>
        <v>0.57894736842105265</v>
      </c>
      <c r="Y764">
        <f t="shared" si="221"/>
        <v>0.61111111111111116</v>
      </c>
      <c r="Z764">
        <f t="shared" si="222"/>
        <v>1.375</v>
      </c>
      <c r="AA764" t="str">
        <f t="shared" si="223"/>
        <v>CRAM</v>
      </c>
      <c r="AD764">
        <f t="shared" si="224"/>
        <v>0.46666666666666667</v>
      </c>
      <c r="AF764" t="str">
        <f t="shared" si="225"/>
        <v>----</v>
      </c>
      <c r="AG764" t="str">
        <f t="shared" si="226"/>
        <v>----</v>
      </c>
      <c r="AH764" t="str">
        <f t="shared" si="227"/>
        <v>HUnSatLig</v>
      </c>
      <c r="AI764" t="str">
        <f t="shared" si="228"/>
        <v>----</v>
      </c>
      <c r="AJ764" t="str">
        <f t="shared" si="229"/>
        <v>----</v>
      </c>
      <c r="AK764" t="str">
        <f t="shared" si="230"/>
        <v>----</v>
      </c>
      <c r="AM764" s="4">
        <f t="shared" si="231"/>
        <v>373.17916261722132</v>
      </c>
      <c r="AN764" s="4">
        <f t="shared" si="215"/>
        <v>373</v>
      </c>
      <c r="AO764" s="4">
        <f t="shared" si="232"/>
        <v>0.17916261722132276</v>
      </c>
    </row>
    <row r="765" spans="1:41" x14ac:dyDescent="0.25">
      <c r="A765">
        <v>19</v>
      </c>
      <c r="B765">
        <v>18</v>
      </c>
      <c r="C765">
        <v>0</v>
      </c>
      <c r="D765">
        <v>9</v>
      </c>
      <c r="E765">
        <v>0</v>
      </c>
      <c r="F765">
        <v>0</v>
      </c>
      <c r="H765">
        <v>389.087805</v>
      </c>
      <c r="J765">
        <v>14090760</v>
      </c>
      <c r="K765">
        <v>13559371</v>
      </c>
      <c r="L765">
        <v>14703600</v>
      </c>
      <c r="O765">
        <v>6396372</v>
      </c>
      <c r="P765">
        <v>5535616</v>
      </c>
      <c r="Q765">
        <v>6289164</v>
      </c>
      <c r="S765">
        <f t="shared" si="216"/>
        <v>0.94736842105263153</v>
      </c>
      <c r="T765">
        <f t="shared" si="217"/>
        <v>0.47368421052631576</v>
      </c>
      <c r="V765" s="4">
        <f t="shared" si="218"/>
        <v>389.0878049799</v>
      </c>
      <c r="W765">
        <f t="shared" si="219"/>
        <v>11</v>
      </c>
      <c r="X765">
        <f t="shared" si="220"/>
        <v>0.57894736842105265</v>
      </c>
      <c r="Y765">
        <f t="shared" si="221"/>
        <v>0.61111111111111116</v>
      </c>
      <c r="Z765">
        <f t="shared" si="222"/>
        <v>1.2222222222222223</v>
      </c>
      <c r="AA765" t="str">
        <f t="shared" si="223"/>
        <v>CRAM</v>
      </c>
      <c r="AD765">
        <f t="shared" si="224"/>
        <v>0.44827586206896552</v>
      </c>
      <c r="AF765" t="str">
        <f t="shared" si="225"/>
        <v>----</v>
      </c>
      <c r="AG765" t="str">
        <f t="shared" si="226"/>
        <v>----</v>
      </c>
      <c r="AH765" t="str">
        <f t="shared" si="227"/>
        <v>HUnSatLig</v>
      </c>
      <c r="AI765" t="str">
        <f t="shared" si="228"/>
        <v>----</v>
      </c>
      <c r="AJ765" t="str">
        <f t="shared" si="229"/>
        <v>----</v>
      </c>
      <c r="AK765" t="str">
        <f t="shared" si="230"/>
        <v>----</v>
      </c>
      <c r="AM765" s="4">
        <f t="shared" si="231"/>
        <v>389.17777580570669</v>
      </c>
      <c r="AN765" s="4">
        <f t="shared" si="215"/>
        <v>389</v>
      </c>
      <c r="AO765" s="4">
        <f t="shared" si="232"/>
        <v>0.17777580570668761</v>
      </c>
    </row>
    <row r="766" spans="1:41" x14ac:dyDescent="0.25">
      <c r="A766">
        <v>19</v>
      </c>
      <c r="B766">
        <v>18</v>
      </c>
      <c r="C766">
        <v>0</v>
      </c>
      <c r="D766">
        <v>10</v>
      </c>
      <c r="E766">
        <v>0</v>
      </c>
      <c r="F766">
        <v>0</v>
      </c>
      <c r="H766">
        <v>405.08271960000002</v>
      </c>
      <c r="J766">
        <v>16957095</v>
      </c>
      <c r="K766">
        <v>15134733</v>
      </c>
      <c r="L766">
        <v>16020887</v>
      </c>
      <c r="O766">
        <v>5097347</v>
      </c>
      <c r="P766">
        <v>3911133</v>
      </c>
      <c r="Q766">
        <v>5104398</v>
      </c>
      <c r="S766">
        <f t="shared" si="216"/>
        <v>0.94736842105263153</v>
      </c>
      <c r="T766">
        <f t="shared" si="217"/>
        <v>0.52631578947368418</v>
      </c>
      <c r="V766" s="4">
        <f t="shared" si="218"/>
        <v>405.08271957990002</v>
      </c>
      <c r="W766">
        <f t="shared" si="219"/>
        <v>11</v>
      </c>
      <c r="X766">
        <f t="shared" si="220"/>
        <v>0.57894736842105265</v>
      </c>
      <c r="Y766">
        <f t="shared" si="221"/>
        <v>0.61111111111111116</v>
      </c>
      <c r="Z766">
        <f t="shared" si="222"/>
        <v>1.1000000000000001</v>
      </c>
      <c r="AA766" t="str">
        <f t="shared" si="223"/>
        <v>CRAM</v>
      </c>
      <c r="AD766">
        <f t="shared" si="224"/>
        <v>0.42857142857142855</v>
      </c>
      <c r="AF766" t="str">
        <f t="shared" si="225"/>
        <v>----</v>
      </c>
      <c r="AG766" t="str">
        <f t="shared" si="226"/>
        <v>----</v>
      </c>
      <c r="AH766" t="str">
        <f t="shared" si="227"/>
        <v>HUnSatLig</v>
      </c>
      <c r="AI766" t="str">
        <f t="shared" si="228"/>
        <v>----</v>
      </c>
      <c r="AJ766" t="str">
        <f t="shared" si="229"/>
        <v>----</v>
      </c>
      <c r="AK766" t="str">
        <f t="shared" si="230"/>
        <v>----</v>
      </c>
      <c r="AM766" s="4">
        <f t="shared" si="231"/>
        <v>405.176388994192</v>
      </c>
      <c r="AN766" s="4">
        <f t="shared" si="215"/>
        <v>405</v>
      </c>
      <c r="AO766" s="4">
        <f t="shared" si="232"/>
        <v>0.17638899419199561</v>
      </c>
    </row>
    <row r="767" spans="1:41" x14ac:dyDescent="0.25">
      <c r="A767">
        <v>19</v>
      </c>
      <c r="B767">
        <v>18</v>
      </c>
      <c r="C767">
        <v>0</v>
      </c>
      <c r="D767">
        <v>11</v>
      </c>
      <c r="E767">
        <v>0</v>
      </c>
      <c r="F767">
        <v>0</v>
      </c>
      <c r="H767">
        <v>421.07763419999998</v>
      </c>
      <c r="J767">
        <v>12722098</v>
      </c>
      <c r="K767">
        <v>11250323</v>
      </c>
      <c r="L767">
        <v>11843263</v>
      </c>
      <c r="O767">
        <v>3364089</v>
      </c>
      <c r="P767">
        <v>2228353</v>
      </c>
      <c r="Q767">
        <v>2929755</v>
      </c>
      <c r="S767">
        <f t="shared" si="216"/>
        <v>0.94736842105263153</v>
      </c>
      <c r="T767">
        <f t="shared" si="217"/>
        <v>0.57894736842105265</v>
      </c>
      <c r="V767" s="4">
        <f t="shared" si="218"/>
        <v>421.07763417990003</v>
      </c>
      <c r="W767">
        <f t="shared" si="219"/>
        <v>11</v>
      </c>
      <c r="X767">
        <f t="shared" si="220"/>
        <v>0.57894736842105265</v>
      </c>
      <c r="Y767">
        <f t="shared" si="221"/>
        <v>0.61111111111111116</v>
      </c>
      <c r="Z767">
        <f t="shared" si="222"/>
        <v>1</v>
      </c>
      <c r="AA767" t="str">
        <f t="shared" si="223"/>
        <v>CRAM</v>
      </c>
      <c r="AD767">
        <f t="shared" si="224"/>
        <v>0.40740740740740738</v>
      </c>
      <c r="AF767" t="str">
        <f t="shared" si="225"/>
        <v>----</v>
      </c>
      <c r="AG767" t="str">
        <f t="shared" si="226"/>
        <v>----</v>
      </c>
      <c r="AH767" t="str">
        <f t="shared" si="227"/>
        <v>HUnSatLig</v>
      </c>
      <c r="AI767" t="str">
        <f t="shared" si="228"/>
        <v>----</v>
      </c>
      <c r="AJ767" t="str">
        <f t="shared" si="229"/>
        <v>----</v>
      </c>
      <c r="AK767" t="str">
        <f t="shared" si="230"/>
        <v>----</v>
      </c>
      <c r="AM767" s="4">
        <f t="shared" si="231"/>
        <v>421.1750021826773</v>
      </c>
      <c r="AN767" s="4">
        <f t="shared" si="215"/>
        <v>421</v>
      </c>
      <c r="AO767" s="4">
        <f t="shared" si="232"/>
        <v>0.17500218267730361</v>
      </c>
    </row>
    <row r="768" spans="1:41" x14ac:dyDescent="0.25">
      <c r="A768">
        <v>19</v>
      </c>
      <c r="B768">
        <v>18</v>
      </c>
      <c r="C768">
        <v>0</v>
      </c>
      <c r="D768">
        <v>12</v>
      </c>
      <c r="E768">
        <v>0</v>
      </c>
      <c r="F768">
        <v>0</v>
      </c>
      <c r="H768">
        <v>437.07254879999999</v>
      </c>
      <c r="J768">
        <v>10127713</v>
      </c>
      <c r="K768">
        <v>10176599</v>
      </c>
      <c r="L768">
        <v>9218638</v>
      </c>
      <c r="O768">
        <v>1910099</v>
      </c>
      <c r="P768">
        <v>1782839</v>
      </c>
      <c r="Q768">
        <v>1729175</v>
      </c>
      <c r="S768">
        <f t="shared" si="216"/>
        <v>0.94736842105263153</v>
      </c>
      <c r="T768">
        <f t="shared" si="217"/>
        <v>0.63157894736842102</v>
      </c>
      <c r="V768" s="4">
        <f t="shared" si="218"/>
        <v>437.07254877989999</v>
      </c>
      <c r="W768">
        <f t="shared" si="219"/>
        <v>11</v>
      </c>
      <c r="X768">
        <f t="shared" si="220"/>
        <v>0.57894736842105265</v>
      </c>
      <c r="Y768">
        <f t="shared" si="221"/>
        <v>0.61111111111111116</v>
      </c>
      <c r="Z768">
        <f t="shared" si="222"/>
        <v>0.91666666666666663</v>
      </c>
      <c r="AA768" t="str">
        <f t="shared" si="223"/>
        <v>CRAM</v>
      </c>
      <c r="AD768">
        <f t="shared" si="224"/>
        <v>0.38461538461538464</v>
      </c>
      <c r="AF768" t="str">
        <f t="shared" si="225"/>
        <v>----</v>
      </c>
      <c r="AG768" t="str">
        <f t="shared" si="226"/>
        <v>----</v>
      </c>
      <c r="AH768" t="str">
        <f t="shared" si="227"/>
        <v>HUnSatLig</v>
      </c>
      <c r="AI768" t="str">
        <f t="shared" si="228"/>
        <v>----</v>
      </c>
      <c r="AJ768" t="str">
        <f t="shared" si="229"/>
        <v>----</v>
      </c>
      <c r="AK768" t="str">
        <f t="shared" si="230"/>
        <v>----</v>
      </c>
      <c r="AM768" s="4">
        <f t="shared" si="231"/>
        <v>437.17361537116255</v>
      </c>
      <c r="AN768" s="4">
        <f t="shared" si="215"/>
        <v>437</v>
      </c>
      <c r="AO768" s="4">
        <f t="shared" si="232"/>
        <v>0.17361537116255477</v>
      </c>
    </row>
    <row r="769" spans="1:41" x14ac:dyDescent="0.25">
      <c r="A769">
        <v>19</v>
      </c>
      <c r="B769">
        <v>18</v>
      </c>
      <c r="C769">
        <v>0</v>
      </c>
      <c r="D769">
        <v>13</v>
      </c>
      <c r="E769">
        <v>0</v>
      </c>
      <c r="F769">
        <v>0</v>
      </c>
      <c r="H769">
        <v>453.06746340000001</v>
      </c>
      <c r="J769">
        <v>6461755</v>
      </c>
      <c r="K769">
        <v>6175890</v>
      </c>
      <c r="L769">
        <v>6041611</v>
      </c>
      <c r="O769" t="s">
        <v>14</v>
      </c>
      <c r="P769" t="s">
        <v>14</v>
      </c>
      <c r="Q769" t="s">
        <v>14</v>
      </c>
      <c r="S769">
        <f t="shared" si="216"/>
        <v>0.94736842105263153</v>
      </c>
      <c r="T769">
        <f t="shared" si="217"/>
        <v>0.68421052631578949</v>
      </c>
      <c r="V769" s="4">
        <f t="shared" si="218"/>
        <v>453.0674633799</v>
      </c>
      <c r="W769">
        <f t="shared" si="219"/>
        <v>11</v>
      </c>
      <c r="X769">
        <f t="shared" si="220"/>
        <v>0.57894736842105265</v>
      </c>
      <c r="Y769">
        <f t="shared" si="221"/>
        <v>0.61111111111111116</v>
      </c>
      <c r="Z769">
        <f t="shared" si="222"/>
        <v>0.84615384615384615</v>
      </c>
      <c r="AA769" t="str">
        <f t="shared" si="223"/>
        <v>CRAM</v>
      </c>
      <c r="AD769">
        <f t="shared" si="224"/>
        <v>0.36</v>
      </c>
      <c r="AF769" t="str">
        <f t="shared" si="225"/>
        <v>----</v>
      </c>
      <c r="AG769" t="str">
        <f t="shared" si="226"/>
        <v>----</v>
      </c>
      <c r="AH769" t="str">
        <f t="shared" si="227"/>
        <v>HUnSatLig</v>
      </c>
      <c r="AI769" t="str">
        <f t="shared" si="228"/>
        <v>----</v>
      </c>
      <c r="AJ769" t="str">
        <f t="shared" si="229"/>
        <v>----</v>
      </c>
      <c r="AK769" t="str">
        <f t="shared" si="230"/>
        <v>----</v>
      </c>
      <c r="AM769" s="4">
        <f t="shared" si="231"/>
        <v>453.17222855964786</v>
      </c>
      <c r="AN769" s="4">
        <f t="shared" si="215"/>
        <v>453</v>
      </c>
      <c r="AO769" s="4">
        <f t="shared" si="232"/>
        <v>0.17222855964786277</v>
      </c>
    </row>
    <row r="770" spans="1:41" x14ac:dyDescent="0.25">
      <c r="A770">
        <v>19</v>
      </c>
      <c r="B770">
        <v>18</v>
      </c>
      <c r="C770">
        <v>0</v>
      </c>
      <c r="D770">
        <v>14</v>
      </c>
      <c r="E770">
        <v>0</v>
      </c>
      <c r="F770">
        <v>0</v>
      </c>
      <c r="H770">
        <v>469.06237800000002</v>
      </c>
      <c r="J770">
        <v>4242572</v>
      </c>
      <c r="K770">
        <v>3918427</v>
      </c>
      <c r="L770">
        <v>3775383</v>
      </c>
      <c r="O770" t="s">
        <v>14</v>
      </c>
      <c r="P770" t="s">
        <v>14</v>
      </c>
      <c r="Q770" t="s">
        <v>14</v>
      </c>
      <c r="S770">
        <f t="shared" si="216"/>
        <v>0.94736842105263153</v>
      </c>
      <c r="T770">
        <f t="shared" si="217"/>
        <v>0.73684210526315785</v>
      </c>
      <c r="V770" s="4">
        <f t="shared" si="218"/>
        <v>469.06237797989996</v>
      </c>
      <c r="W770">
        <f t="shared" si="219"/>
        <v>11</v>
      </c>
      <c r="X770">
        <f t="shared" si="220"/>
        <v>0.57894736842105265</v>
      </c>
      <c r="Y770">
        <f t="shared" si="221"/>
        <v>0.61111111111111116</v>
      </c>
      <c r="Z770">
        <f t="shared" si="222"/>
        <v>0.7857142857142857</v>
      </c>
      <c r="AA770" t="str">
        <f t="shared" si="223"/>
        <v>CRAM</v>
      </c>
      <c r="AD770">
        <f t="shared" si="224"/>
        <v>0.33333333333333331</v>
      </c>
      <c r="AF770" t="str">
        <f t="shared" si="225"/>
        <v>----</v>
      </c>
      <c r="AG770" t="str">
        <f t="shared" si="226"/>
        <v>----</v>
      </c>
      <c r="AH770" t="str">
        <f t="shared" si="227"/>
        <v>HUnSatLig</v>
      </c>
      <c r="AI770" t="str">
        <f t="shared" si="228"/>
        <v>----</v>
      </c>
      <c r="AJ770" t="str">
        <f t="shared" si="229"/>
        <v>----</v>
      </c>
      <c r="AK770" t="str">
        <f t="shared" si="230"/>
        <v>----</v>
      </c>
      <c r="AM770" s="4">
        <f t="shared" si="231"/>
        <v>469.17084174813311</v>
      </c>
      <c r="AN770" s="4">
        <f t="shared" ref="AN770:AN833" si="233">INT(AM770)</f>
        <v>469</v>
      </c>
      <c r="AO770" s="4">
        <f t="shared" si="232"/>
        <v>0.17084174813311392</v>
      </c>
    </row>
    <row r="771" spans="1:41" x14ac:dyDescent="0.25">
      <c r="A771">
        <v>19</v>
      </c>
      <c r="B771">
        <v>18</v>
      </c>
      <c r="C771">
        <v>0</v>
      </c>
      <c r="D771">
        <v>15</v>
      </c>
      <c r="E771">
        <v>0</v>
      </c>
      <c r="F771">
        <v>0</v>
      </c>
      <c r="H771">
        <v>485.05729259999998</v>
      </c>
      <c r="J771">
        <v>2095270</v>
      </c>
      <c r="K771">
        <v>1639557</v>
      </c>
      <c r="L771">
        <v>1621530</v>
      </c>
      <c r="O771" t="s">
        <v>14</v>
      </c>
      <c r="P771" t="s">
        <v>14</v>
      </c>
      <c r="Q771" t="s">
        <v>14</v>
      </c>
      <c r="S771">
        <f t="shared" ref="S771:S834" si="234">B771/A771</f>
        <v>0.94736842105263153</v>
      </c>
      <c r="T771">
        <f t="shared" ref="T771:T834" si="235">D771/A771</f>
        <v>0.78947368421052633</v>
      </c>
      <c r="V771" s="4">
        <f t="shared" ref="V771:V834" si="236">A771*12+(B771-1)*1.007825+C771*14.003074+D771*15.9949146+E771*31.9720707+F771*30.9737615+0.0005485799</f>
        <v>485.05729257989998</v>
      </c>
      <c r="W771">
        <f t="shared" ref="W771:W834" si="237">1+A771-B771/2+C771/2+F771/2</f>
        <v>11</v>
      </c>
      <c r="X771">
        <f t="shared" ref="X771:X834" si="238">W771/A771</f>
        <v>0.57894736842105265</v>
      </c>
      <c r="Y771">
        <f t="shared" ref="Y771:Y834" si="239">W771/B771</f>
        <v>0.61111111111111116</v>
      </c>
      <c r="Z771">
        <f t="shared" ref="Z771:Z834" si="240">W771/D771</f>
        <v>0.73333333333333328</v>
      </c>
      <c r="AA771" t="str">
        <f t="shared" ref="AA771:AA834" si="241">IF(X771&gt;=0.3,IF(X771&lt;=0.68,IF(Y771&gt;=0.2,IF(Y771&lt;=0.95,IF(Z771&gt;=0.77,IF(Z771&lt;=1.75,"CRAM","O"),"O"),"O"),"O"),"O"),"O")</f>
        <v>O</v>
      </c>
      <c r="AD771">
        <f t="shared" ref="AD771:AD834" si="242">(1+A771-D771/2-E771-B771/2)/(A771-D771/2-E771-C771-F771)</f>
        <v>0.30434782608695654</v>
      </c>
      <c r="AF771" t="str">
        <f t="shared" ref="AF771:AF834" si="243">IF(AD771&gt;0.66,"CondAr","----")</f>
        <v>----</v>
      </c>
      <c r="AG771" t="str">
        <f t="shared" ref="AG771:AG834" si="244">IF(AND((AD771&gt;0.5),(AD771&lt;=0.66)),"Aromatic","----")</f>
        <v>----</v>
      </c>
      <c r="AH771" t="str">
        <f t="shared" ref="AH771:AH834" si="245">IF(AND((AD771&lt;=0.5),(S771&lt;1.5)),"HUnSatLig","----")</f>
        <v>HUnSatLig</v>
      </c>
      <c r="AI771" t="str">
        <f t="shared" ref="AI771:AI834" si="246">IF(AND((T771&lt;0.6),(S771&gt;=1.5),(C771=0)),"AlipatNoN","----")</f>
        <v>----</v>
      </c>
      <c r="AJ771" t="str">
        <f t="shared" ref="AJ771:AJ834" si="247">IF(AND((S771&gt;=1.5),(T771&gt;=0.6)),"SatFACarb","----")</f>
        <v>----</v>
      </c>
      <c r="AK771" t="str">
        <f t="shared" ref="AK771:AK834" si="248">IF(AND((T771&lt;0.6),(S771&gt;=1.5),(C771&gt;0)),"Alipat+N","----")</f>
        <v>----</v>
      </c>
      <c r="AM771" s="4">
        <f t="shared" ref="AM771:AM834" si="249">V771*(44/43.989828)</f>
        <v>485.16945493661842</v>
      </c>
      <c r="AN771" s="4">
        <f t="shared" si="233"/>
        <v>485</v>
      </c>
      <c r="AO771" s="4">
        <f t="shared" ref="AO771:AO834" si="250">AM771-AN771</f>
        <v>0.16945493661842193</v>
      </c>
    </row>
    <row r="772" spans="1:41" x14ac:dyDescent="0.25">
      <c r="A772">
        <v>19</v>
      </c>
      <c r="B772">
        <v>19</v>
      </c>
      <c r="C772">
        <v>1</v>
      </c>
      <c r="D772">
        <v>9</v>
      </c>
      <c r="E772">
        <v>0</v>
      </c>
      <c r="F772">
        <v>0</v>
      </c>
      <c r="H772">
        <v>404.098704</v>
      </c>
      <c r="J772">
        <v>1948217</v>
      </c>
      <c r="K772">
        <v>2518443</v>
      </c>
      <c r="L772">
        <v>1984321</v>
      </c>
      <c r="O772" t="s">
        <v>14</v>
      </c>
      <c r="P772" t="s">
        <v>14</v>
      </c>
      <c r="Q772" t="s">
        <v>14</v>
      </c>
      <c r="S772">
        <f t="shared" si="234"/>
        <v>1</v>
      </c>
      <c r="T772">
        <f t="shared" si="235"/>
        <v>0.47368421052631576</v>
      </c>
      <c r="V772" s="4">
        <f t="shared" si="236"/>
        <v>404.09870397989999</v>
      </c>
      <c r="W772">
        <f t="shared" si="237"/>
        <v>11</v>
      </c>
      <c r="X772">
        <f t="shared" si="238"/>
        <v>0.57894736842105265</v>
      </c>
      <c r="Y772">
        <f t="shared" si="239"/>
        <v>0.57894736842105265</v>
      </c>
      <c r="Z772">
        <f t="shared" si="240"/>
        <v>1.2222222222222223</v>
      </c>
      <c r="AA772" t="str">
        <f t="shared" si="241"/>
        <v>CRAM</v>
      </c>
      <c r="AD772">
        <f t="shared" si="242"/>
        <v>0.44444444444444442</v>
      </c>
      <c r="AF772" t="str">
        <f t="shared" si="243"/>
        <v>----</v>
      </c>
      <c r="AG772" t="str">
        <f t="shared" si="244"/>
        <v>----</v>
      </c>
      <c r="AH772" t="str">
        <f t="shared" si="245"/>
        <v>HUnSatLig</v>
      </c>
      <c r="AI772" t="str">
        <f t="shared" si="246"/>
        <v>----</v>
      </c>
      <c r="AJ772" t="str">
        <f t="shared" si="247"/>
        <v>----</v>
      </c>
      <c r="AK772" t="str">
        <f t="shared" si="248"/>
        <v>----</v>
      </c>
      <c r="AM772" s="4">
        <f t="shared" si="249"/>
        <v>404.19214585507353</v>
      </c>
      <c r="AN772" s="4">
        <f t="shared" si="233"/>
        <v>404</v>
      </c>
      <c r="AO772" s="4">
        <f t="shared" si="250"/>
        <v>0.19214585507353377</v>
      </c>
    </row>
    <row r="773" spans="1:41" x14ac:dyDescent="0.25">
      <c r="A773">
        <v>19</v>
      </c>
      <c r="B773">
        <v>19</v>
      </c>
      <c r="C773">
        <v>1</v>
      </c>
      <c r="D773">
        <v>10</v>
      </c>
      <c r="E773">
        <v>0</v>
      </c>
      <c r="F773">
        <v>0</v>
      </c>
      <c r="H773">
        <v>420.09361860000001</v>
      </c>
      <c r="J773">
        <v>1700326</v>
      </c>
      <c r="K773">
        <v>1964183</v>
      </c>
      <c r="L773">
        <v>1625312</v>
      </c>
      <c r="O773" t="s">
        <v>14</v>
      </c>
      <c r="P773" t="s">
        <v>14</v>
      </c>
      <c r="Q773" t="s">
        <v>14</v>
      </c>
      <c r="S773">
        <f t="shared" si="234"/>
        <v>1</v>
      </c>
      <c r="T773">
        <f t="shared" si="235"/>
        <v>0.52631578947368418</v>
      </c>
      <c r="V773" s="4">
        <f t="shared" si="236"/>
        <v>420.09361857990001</v>
      </c>
      <c r="W773">
        <f t="shared" si="237"/>
        <v>11</v>
      </c>
      <c r="X773">
        <f t="shared" si="238"/>
        <v>0.57894736842105265</v>
      </c>
      <c r="Y773">
        <f t="shared" si="239"/>
        <v>0.57894736842105265</v>
      </c>
      <c r="Z773">
        <f t="shared" si="240"/>
        <v>1.1000000000000001</v>
      </c>
      <c r="AA773" t="str">
        <f t="shared" si="241"/>
        <v>CRAM</v>
      </c>
      <c r="AD773">
        <f t="shared" si="242"/>
        <v>0.42307692307692307</v>
      </c>
      <c r="AF773" t="str">
        <f t="shared" si="243"/>
        <v>----</v>
      </c>
      <c r="AG773" t="str">
        <f t="shared" si="244"/>
        <v>----</v>
      </c>
      <c r="AH773" t="str">
        <f t="shared" si="245"/>
        <v>HUnSatLig</v>
      </c>
      <c r="AI773" t="str">
        <f t="shared" si="246"/>
        <v>----</v>
      </c>
      <c r="AJ773" t="str">
        <f t="shared" si="247"/>
        <v>----</v>
      </c>
      <c r="AK773" t="str">
        <f t="shared" si="248"/>
        <v>----</v>
      </c>
      <c r="AM773" s="4">
        <f t="shared" si="249"/>
        <v>420.19075904355884</v>
      </c>
      <c r="AN773" s="4">
        <f t="shared" si="233"/>
        <v>420</v>
      </c>
      <c r="AO773" s="4">
        <f t="shared" si="250"/>
        <v>0.19075904355884177</v>
      </c>
    </row>
    <row r="774" spans="1:41" x14ac:dyDescent="0.25">
      <c r="A774">
        <v>19</v>
      </c>
      <c r="B774">
        <v>20</v>
      </c>
      <c r="C774">
        <v>0</v>
      </c>
      <c r="D774">
        <v>6</v>
      </c>
      <c r="E774">
        <v>0</v>
      </c>
      <c r="F774">
        <v>0</v>
      </c>
      <c r="H774">
        <v>343.11871120000001</v>
      </c>
      <c r="J774">
        <v>3468670</v>
      </c>
      <c r="K774">
        <v>3712852</v>
      </c>
      <c r="L774">
        <v>3942769</v>
      </c>
      <c r="O774">
        <v>3190447</v>
      </c>
      <c r="P774">
        <v>3309498</v>
      </c>
      <c r="Q774">
        <v>3524225</v>
      </c>
      <c r="S774">
        <f t="shared" si="234"/>
        <v>1.0526315789473684</v>
      </c>
      <c r="T774">
        <f t="shared" si="235"/>
        <v>0.31578947368421051</v>
      </c>
      <c r="V774" s="4">
        <f t="shared" si="236"/>
        <v>343.1187111799</v>
      </c>
      <c r="W774">
        <f t="shared" si="237"/>
        <v>10</v>
      </c>
      <c r="X774">
        <f t="shared" si="238"/>
        <v>0.52631578947368418</v>
      </c>
      <c r="Y774">
        <f t="shared" si="239"/>
        <v>0.5</v>
      </c>
      <c r="Z774">
        <f t="shared" si="240"/>
        <v>1.6666666666666667</v>
      </c>
      <c r="AA774" t="str">
        <f t="shared" si="241"/>
        <v>CRAM</v>
      </c>
      <c r="AD774">
        <f t="shared" si="242"/>
        <v>0.4375</v>
      </c>
      <c r="AF774" t="str">
        <f t="shared" si="243"/>
        <v>----</v>
      </c>
      <c r="AG774" t="str">
        <f t="shared" si="244"/>
        <v>----</v>
      </c>
      <c r="AH774" t="str">
        <f t="shared" si="245"/>
        <v>HUnSatLig</v>
      </c>
      <c r="AI774" t="str">
        <f t="shared" si="246"/>
        <v>----</v>
      </c>
      <c r="AJ774" t="str">
        <f t="shared" si="247"/>
        <v>----</v>
      </c>
      <c r="AK774" t="str">
        <f t="shared" si="248"/>
        <v>----</v>
      </c>
      <c r="AM774" s="4">
        <f t="shared" si="249"/>
        <v>343.19805232963398</v>
      </c>
      <c r="AN774" s="4">
        <f t="shared" si="233"/>
        <v>343</v>
      </c>
      <c r="AO774" s="4">
        <f t="shared" si="250"/>
        <v>0.19805232963398112</v>
      </c>
    </row>
    <row r="775" spans="1:41" x14ac:dyDescent="0.25">
      <c r="A775">
        <v>19</v>
      </c>
      <c r="B775">
        <v>20</v>
      </c>
      <c r="C775">
        <v>0</v>
      </c>
      <c r="D775">
        <v>7</v>
      </c>
      <c r="E775">
        <v>0</v>
      </c>
      <c r="F775">
        <v>0</v>
      </c>
      <c r="H775">
        <v>359.11362580000002</v>
      </c>
      <c r="J775">
        <v>7050351</v>
      </c>
      <c r="K775">
        <v>7176167</v>
      </c>
      <c r="L775">
        <v>7455599</v>
      </c>
      <c r="O775">
        <v>6020404</v>
      </c>
      <c r="P775">
        <v>6581045</v>
      </c>
      <c r="Q775">
        <v>6117468</v>
      </c>
      <c r="S775">
        <f t="shared" si="234"/>
        <v>1.0526315789473684</v>
      </c>
      <c r="T775">
        <f t="shared" si="235"/>
        <v>0.36842105263157893</v>
      </c>
      <c r="V775" s="4">
        <f t="shared" si="236"/>
        <v>359.11362577990002</v>
      </c>
      <c r="W775">
        <f t="shared" si="237"/>
        <v>10</v>
      </c>
      <c r="X775">
        <f t="shared" si="238"/>
        <v>0.52631578947368418</v>
      </c>
      <c r="Y775">
        <f t="shared" si="239"/>
        <v>0.5</v>
      </c>
      <c r="Z775">
        <f t="shared" si="240"/>
        <v>1.4285714285714286</v>
      </c>
      <c r="AA775" t="str">
        <f t="shared" si="241"/>
        <v>CRAM</v>
      </c>
      <c r="AD775">
        <f t="shared" si="242"/>
        <v>0.41935483870967744</v>
      </c>
      <c r="AF775" t="str">
        <f t="shared" si="243"/>
        <v>----</v>
      </c>
      <c r="AG775" t="str">
        <f t="shared" si="244"/>
        <v>----</v>
      </c>
      <c r="AH775" t="str">
        <f t="shared" si="245"/>
        <v>HUnSatLig</v>
      </c>
      <c r="AI775" t="str">
        <f t="shared" si="246"/>
        <v>----</v>
      </c>
      <c r="AJ775" t="str">
        <f t="shared" si="247"/>
        <v>----</v>
      </c>
      <c r="AK775" t="str">
        <f t="shared" si="248"/>
        <v>----</v>
      </c>
      <c r="AM775" s="4">
        <f t="shared" si="249"/>
        <v>359.19666551811929</v>
      </c>
      <c r="AN775" s="4">
        <f t="shared" si="233"/>
        <v>359</v>
      </c>
      <c r="AO775" s="4">
        <f t="shared" si="250"/>
        <v>0.19666551811928912</v>
      </c>
    </row>
    <row r="776" spans="1:41" x14ac:dyDescent="0.25">
      <c r="A776">
        <v>19</v>
      </c>
      <c r="B776">
        <v>20</v>
      </c>
      <c r="C776">
        <v>0</v>
      </c>
      <c r="D776">
        <v>8</v>
      </c>
      <c r="E776">
        <v>0</v>
      </c>
      <c r="F776">
        <v>0</v>
      </c>
      <c r="H776">
        <v>375.10854039999998</v>
      </c>
      <c r="J776">
        <v>12408819</v>
      </c>
      <c r="K776">
        <v>11802928</v>
      </c>
      <c r="L776">
        <v>12514836</v>
      </c>
      <c r="O776">
        <v>8367101</v>
      </c>
      <c r="P776">
        <v>7688590</v>
      </c>
      <c r="Q776">
        <v>8159812</v>
      </c>
      <c r="S776">
        <f t="shared" si="234"/>
        <v>1.0526315789473684</v>
      </c>
      <c r="T776">
        <f t="shared" si="235"/>
        <v>0.42105263157894735</v>
      </c>
      <c r="V776" s="4">
        <f t="shared" si="236"/>
        <v>375.10854037989998</v>
      </c>
      <c r="W776">
        <f t="shared" si="237"/>
        <v>10</v>
      </c>
      <c r="X776">
        <f t="shared" si="238"/>
        <v>0.52631578947368418</v>
      </c>
      <c r="Y776">
        <f t="shared" si="239"/>
        <v>0.5</v>
      </c>
      <c r="Z776">
        <f t="shared" si="240"/>
        <v>1.25</v>
      </c>
      <c r="AA776" t="str">
        <f t="shared" si="241"/>
        <v>CRAM</v>
      </c>
      <c r="AD776">
        <f t="shared" si="242"/>
        <v>0.4</v>
      </c>
      <c r="AF776" t="str">
        <f t="shared" si="243"/>
        <v>----</v>
      </c>
      <c r="AG776" t="str">
        <f t="shared" si="244"/>
        <v>----</v>
      </c>
      <c r="AH776" t="str">
        <f t="shared" si="245"/>
        <v>HUnSatLig</v>
      </c>
      <c r="AI776" t="str">
        <f t="shared" si="246"/>
        <v>----</v>
      </c>
      <c r="AJ776" t="str">
        <f t="shared" si="247"/>
        <v>----</v>
      </c>
      <c r="AK776" t="str">
        <f t="shared" si="248"/>
        <v>----</v>
      </c>
      <c r="AM776" s="4">
        <f t="shared" si="249"/>
        <v>375.19527870660454</v>
      </c>
      <c r="AN776" s="4">
        <f t="shared" si="233"/>
        <v>375</v>
      </c>
      <c r="AO776" s="4">
        <f t="shared" si="250"/>
        <v>0.19527870660454028</v>
      </c>
    </row>
    <row r="777" spans="1:41" x14ac:dyDescent="0.25">
      <c r="A777">
        <v>19</v>
      </c>
      <c r="B777">
        <v>20</v>
      </c>
      <c r="C777">
        <v>0</v>
      </c>
      <c r="D777">
        <v>9</v>
      </c>
      <c r="E777">
        <v>0</v>
      </c>
      <c r="F777">
        <v>0</v>
      </c>
      <c r="H777">
        <v>391.103455</v>
      </c>
      <c r="J777">
        <v>19747892</v>
      </c>
      <c r="K777">
        <v>19257316</v>
      </c>
      <c r="L777">
        <v>19275158</v>
      </c>
      <c r="O777">
        <v>10140537</v>
      </c>
      <c r="P777">
        <v>10232115</v>
      </c>
      <c r="Q777">
        <v>10051716</v>
      </c>
      <c r="S777">
        <f t="shared" si="234"/>
        <v>1.0526315789473684</v>
      </c>
      <c r="T777">
        <f t="shared" si="235"/>
        <v>0.47368421052631576</v>
      </c>
      <c r="V777" s="4">
        <f t="shared" si="236"/>
        <v>391.10345497989999</v>
      </c>
      <c r="W777">
        <f t="shared" si="237"/>
        <v>10</v>
      </c>
      <c r="X777">
        <f t="shared" si="238"/>
        <v>0.52631578947368418</v>
      </c>
      <c r="Y777">
        <f t="shared" si="239"/>
        <v>0.5</v>
      </c>
      <c r="Z777">
        <f t="shared" si="240"/>
        <v>1.1111111111111112</v>
      </c>
      <c r="AA777" t="str">
        <f t="shared" si="241"/>
        <v>CRAM</v>
      </c>
      <c r="AD777">
        <f t="shared" si="242"/>
        <v>0.37931034482758619</v>
      </c>
      <c r="AF777" t="str">
        <f t="shared" si="243"/>
        <v>----</v>
      </c>
      <c r="AG777" t="str">
        <f t="shared" si="244"/>
        <v>----</v>
      </c>
      <c r="AH777" t="str">
        <f t="shared" si="245"/>
        <v>HUnSatLig</v>
      </c>
      <c r="AI777" t="str">
        <f t="shared" si="246"/>
        <v>----</v>
      </c>
      <c r="AJ777" t="str">
        <f t="shared" si="247"/>
        <v>----</v>
      </c>
      <c r="AK777" t="str">
        <f t="shared" si="248"/>
        <v>----</v>
      </c>
      <c r="AM777" s="4">
        <f t="shared" si="249"/>
        <v>391.19389189508985</v>
      </c>
      <c r="AN777" s="4">
        <f t="shared" si="233"/>
        <v>391</v>
      </c>
      <c r="AO777" s="4">
        <f t="shared" si="250"/>
        <v>0.19389189508984828</v>
      </c>
    </row>
    <row r="778" spans="1:41" x14ac:dyDescent="0.25">
      <c r="A778">
        <v>19</v>
      </c>
      <c r="B778">
        <v>20</v>
      </c>
      <c r="C778">
        <v>0</v>
      </c>
      <c r="D778">
        <v>10</v>
      </c>
      <c r="E778">
        <v>0</v>
      </c>
      <c r="F778">
        <v>0</v>
      </c>
      <c r="H778">
        <v>407.09836960000001</v>
      </c>
      <c r="J778">
        <v>19144545</v>
      </c>
      <c r="K778">
        <v>17744062</v>
      </c>
      <c r="L778">
        <v>18867757</v>
      </c>
      <c r="O778">
        <v>6941725</v>
      </c>
      <c r="P778">
        <v>6323864</v>
      </c>
      <c r="Q778">
        <v>6484839</v>
      </c>
      <c r="S778">
        <f t="shared" si="234"/>
        <v>1.0526315789473684</v>
      </c>
      <c r="T778">
        <f t="shared" si="235"/>
        <v>0.52631578947368418</v>
      </c>
      <c r="V778" s="4">
        <f t="shared" si="236"/>
        <v>407.09836957989995</v>
      </c>
      <c r="W778">
        <f t="shared" si="237"/>
        <v>10</v>
      </c>
      <c r="X778">
        <f t="shared" si="238"/>
        <v>0.52631578947368418</v>
      </c>
      <c r="Y778">
        <f t="shared" si="239"/>
        <v>0.5</v>
      </c>
      <c r="Z778">
        <f t="shared" si="240"/>
        <v>1</v>
      </c>
      <c r="AA778" t="str">
        <f t="shared" si="241"/>
        <v>CRAM</v>
      </c>
      <c r="AD778">
        <f t="shared" si="242"/>
        <v>0.35714285714285715</v>
      </c>
      <c r="AF778" t="str">
        <f t="shared" si="243"/>
        <v>----</v>
      </c>
      <c r="AG778" t="str">
        <f t="shared" si="244"/>
        <v>----</v>
      </c>
      <c r="AH778" t="str">
        <f t="shared" si="245"/>
        <v>HUnSatLig</v>
      </c>
      <c r="AI778" t="str">
        <f t="shared" si="246"/>
        <v>----</v>
      </c>
      <c r="AJ778" t="str">
        <f t="shared" si="247"/>
        <v>----</v>
      </c>
      <c r="AK778" t="str">
        <f t="shared" si="248"/>
        <v>----</v>
      </c>
      <c r="AM778" s="4">
        <f t="shared" si="249"/>
        <v>407.1925050835751</v>
      </c>
      <c r="AN778" s="4">
        <f t="shared" si="233"/>
        <v>407</v>
      </c>
      <c r="AO778" s="4">
        <f t="shared" si="250"/>
        <v>0.19250508357509943</v>
      </c>
    </row>
    <row r="779" spans="1:41" x14ac:dyDescent="0.25">
      <c r="A779">
        <v>19</v>
      </c>
      <c r="B779">
        <v>20</v>
      </c>
      <c r="C779">
        <v>0</v>
      </c>
      <c r="D779">
        <v>11</v>
      </c>
      <c r="E779">
        <v>0</v>
      </c>
      <c r="F779">
        <v>0</v>
      </c>
      <c r="H779">
        <v>423.09328420000003</v>
      </c>
      <c r="J779">
        <v>12377905</v>
      </c>
      <c r="K779">
        <v>12427901</v>
      </c>
      <c r="L779">
        <v>11781739</v>
      </c>
      <c r="O779">
        <v>3488950</v>
      </c>
      <c r="P779">
        <v>3278954</v>
      </c>
      <c r="Q779">
        <v>3152337</v>
      </c>
      <c r="S779">
        <f t="shared" si="234"/>
        <v>1.0526315789473684</v>
      </c>
      <c r="T779">
        <f t="shared" si="235"/>
        <v>0.57894736842105265</v>
      </c>
      <c r="V779" s="4">
        <f t="shared" si="236"/>
        <v>423.09328417989997</v>
      </c>
      <c r="W779">
        <f t="shared" si="237"/>
        <v>10</v>
      </c>
      <c r="X779">
        <f t="shared" si="238"/>
        <v>0.52631578947368418</v>
      </c>
      <c r="Y779">
        <f t="shared" si="239"/>
        <v>0.5</v>
      </c>
      <c r="Z779">
        <f t="shared" si="240"/>
        <v>0.90909090909090906</v>
      </c>
      <c r="AA779" t="str">
        <f t="shared" si="241"/>
        <v>CRAM</v>
      </c>
      <c r="AD779">
        <f t="shared" si="242"/>
        <v>0.33333333333333331</v>
      </c>
      <c r="AF779" t="str">
        <f t="shared" si="243"/>
        <v>----</v>
      </c>
      <c r="AG779" t="str">
        <f t="shared" si="244"/>
        <v>----</v>
      </c>
      <c r="AH779" t="str">
        <f t="shared" si="245"/>
        <v>HUnSatLig</v>
      </c>
      <c r="AI779" t="str">
        <f t="shared" si="246"/>
        <v>----</v>
      </c>
      <c r="AJ779" t="str">
        <f t="shared" si="247"/>
        <v>----</v>
      </c>
      <c r="AK779" t="str">
        <f t="shared" si="248"/>
        <v>----</v>
      </c>
      <c r="AM779" s="4">
        <f t="shared" si="249"/>
        <v>423.19111827206046</v>
      </c>
      <c r="AN779" s="4">
        <f t="shared" si="233"/>
        <v>423</v>
      </c>
      <c r="AO779" s="4">
        <f t="shared" si="250"/>
        <v>0.19111827206046428</v>
      </c>
    </row>
    <row r="780" spans="1:41" x14ac:dyDescent="0.25">
      <c r="A780">
        <v>19</v>
      </c>
      <c r="B780">
        <v>20</v>
      </c>
      <c r="C780">
        <v>0</v>
      </c>
      <c r="D780">
        <v>12</v>
      </c>
      <c r="E780">
        <v>0</v>
      </c>
      <c r="F780">
        <v>0</v>
      </c>
      <c r="H780">
        <v>439.08819879999999</v>
      </c>
      <c r="J780">
        <v>8390743</v>
      </c>
      <c r="K780">
        <v>8460258</v>
      </c>
      <c r="L780">
        <v>8741258</v>
      </c>
      <c r="O780" t="s">
        <v>14</v>
      </c>
      <c r="P780" t="s">
        <v>14</v>
      </c>
      <c r="Q780" t="s">
        <v>14</v>
      </c>
      <c r="S780">
        <f t="shared" si="234"/>
        <v>1.0526315789473684</v>
      </c>
      <c r="T780">
        <f t="shared" si="235"/>
        <v>0.63157894736842102</v>
      </c>
      <c r="V780" s="4">
        <f t="shared" si="236"/>
        <v>439.08819877989998</v>
      </c>
      <c r="W780">
        <f t="shared" si="237"/>
        <v>10</v>
      </c>
      <c r="X780">
        <f t="shared" si="238"/>
        <v>0.52631578947368418</v>
      </c>
      <c r="Y780">
        <f t="shared" si="239"/>
        <v>0.5</v>
      </c>
      <c r="Z780">
        <f t="shared" si="240"/>
        <v>0.83333333333333337</v>
      </c>
      <c r="AA780" t="str">
        <f t="shared" si="241"/>
        <v>CRAM</v>
      </c>
      <c r="AD780">
        <f t="shared" si="242"/>
        <v>0.30769230769230771</v>
      </c>
      <c r="AF780" t="str">
        <f t="shared" si="243"/>
        <v>----</v>
      </c>
      <c r="AG780" t="str">
        <f t="shared" si="244"/>
        <v>----</v>
      </c>
      <c r="AH780" t="str">
        <f t="shared" si="245"/>
        <v>HUnSatLig</v>
      </c>
      <c r="AI780" t="str">
        <f t="shared" si="246"/>
        <v>----</v>
      </c>
      <c r="AJ780" t="str">
        <f t="shared" si="247"/>
        <v>----</v>
      </c>
      <c r="AK780" t="str">
        <f t="shared" si="248"/>
        <v>----</v>
      </c>
      <c r="AM780" s="4">
        <f t="shared" si="249"/>
        <v>439.18973146054577</v>
      </c>
      <c r="AN780" s="4">
        <f t="shared" si="233"/>
        <v>439</v>
      </c>
      <c r="AO780" s="4">
        <f t="shared" si="250"/>
        <v>0.18973146054577228</v>
      </c>
    </row>
    <row r="781" spans="1:41" x14ac:dyDescent="0.25">
      <c r="A781">
        <v>19</v>
      </c>
      <c r="B781">
        <v>20</v>
      </c>
      <c r="C781">
        <v>0</v>
      </c>
      <c r="D781">
        <v>13</v>
      </c>
      <c r="E781">
        <v>0</v>
      </c>
      <c r="F781">
        <v>0</v>
      </c>
      <c r="H781">
        <v>455.0831134</v>
      </c>
      <c r="J781">
        <v>6000730</v>
      </c>
      <c r="K781">
        <v>5210150</v>
      </c>
      <c r="L781">
        <v>4735824</v>
      </c>
      <c r="O781" t="s">
        <v>14</v>
      </c>
      <c r="P781" t="s">
        <v>14</v>
      </c>
      <c r="Q781" t="s">
        <v>14</v>
      </c>
      <c r="S781">
        <f t="shared" si="234"/>
        <v>1.0526315789473684</v>
      </c>
      <c r="T781">
        <f t="shared" si="235"/>
        <v>0.68421052631578949</v>
      </c>
      <c r="V781" s="4">
        <f t="shared" si="236"/>
        <v>455.0831133799</v>
      </c>
      <c r="W781">
        <f t="shared" si="237"/>
        <v>10</v>
      </c>
      <c r="X781">
        <f t="shared" si="238"/>
        <v>0.52631578947368418</v>
      </c>
      <c r="Y781">
        <f t="shared" si="239"/>
        <v>0.5</v>
      </c>
      <c r="Z781">
        <f t="shared" si="240"/>
        <v>0.76923076923076927</v>
      </c>
      <c r="AA781" t="str">
        <f t="shared" si="241"/>
        <v>O</v>
      </c>
      <c r="AD781">
        <f t="shared" si="242"/>
        <v>0.28000000000000003</v>
      </c>
      <c r="AF781" t="str">
        <f t="shared" si="243"/>
        <v>----</v>
      </c>
      <c r="AG781" t="str">
        <f t="shared" si="244"/>
        <v>----</v>
      </c>
      <c r="AH781" t="str">
        <f t="shared" si="245"/>
        <v>HUnSatLig</v>
      </c>
      <c r="AI781" t="str">
        <f t="shared" si="246"/>
        <v>----</v>
      </c>
      <c r="AJ781" t="str">
        <f t="shared" si="247"/>
        <v>----</v>
      </c>
      <c r="AK781" t="str">
        <f t="shared" si="248"/>
        <v>----</v>
      </c>
      <c r="AM781" s="4">
        <f t="shared" si="249"/>
        <v>455.18834464903108</v>
      </c>
      <c r="AN781" s="4">
        <f t="shared" si="233"/>
        <v>455</v>
      </c>
      <c r="AO781" s="4">
        <f t="shared" si="250"/>
        <v>0.18834464903108028</v>
      </c>
    </row>
    <row r="782" spans="1:41" x14ac:dyDescent="0.25">
      <c r="A782">
        <v>19</v>
      </c>
      <c r="B782">
        <v>20</v>
      </c>
      <c r="C782">
        <v>0</v>
      </c>
      <c r="D782">
        <v>14</v>
      </c>
      <c r="E782">
        <v>0</v>
      </c>
      <c r="F782">
        <v>0</v>
      </c>
      <c r="H782">
        <v>471.07802800000002</v>
      </c>
      <c r="J782">
        <v>3460182</v>
      </c>
      <c r="K782">
        <v>3282500</v>
      </c>
      <c r="L782">
        <v>3313473</v>
      </c>
      <c r="O782" t="s">
        <v>14</v>
      </c>
      <c r="P782" t="s">
        <v>14</v>
      </c>
      <c r="Q782" t="s">
        <v>14</v>
      </c>
      <c r="S782">
        <f t="shared" si="234"/>
        <v>1.0526315789473684</v>
      </c>
      <c r="T782">
        <f t="shared" si="235"/>
        <v>0.73684210526315785</v>
      </c>
      <c r="V782" s="4">
        <f t="shared" si="236"/>
        <v>471.07802797990001</v>
      </c>
      <c r="W782">
        <f t="shared" si="237"/>
        <v>10</v>
      </c>
      <c r="X782">
        <f t="shared" si="238"/>
        <v>0.52631578947368418</v>
      </c>
      <c r="Y782">
        <f t="shared" si="239"/>
        <v>0.5</v>
      </c>
      <c r="Z782">
        <f t="shared" si="240"/>
        <v>0.7142857142857143</v>
      </c>
      <c r="AA782" t="str">
        <f t="shared" si="241"/>
        <v>O</v>
      </c>
      <c r="AD782">
        <f t="shared" si="242"/>
        <v>0.25</v>
      </c>
      <c r="AF782" t="str">
        <f t="shared" si="243"/>
        <v>----</v>
      </c>
      <c r="AG782" t="str">
        <f t="shared" si="244"/>
        <v>----</v>
      </c>
      <c r="AH782" t="str">
        <f t="shared" si="245"/>
        <v>HUnSatLig</v>
      </c>
      <c r="AI782" t="str">
        <f t="shared" si="246"/>
        <v>----</v>
      </c>
      <c r="AJ782" t="str">
        <f t="shared" si="247"/>
        <v>----</v>
      </c>
      <c r="AK782" t="str">
        <f t="shared" si="248"/>
        <v>----</v>
      </c>
      <c r="AM782" s="4">
        <f t="shared" si="249"/>
        <v>471.18695783751639</v>
      </c>
      <c r="AN782" s="4">
        <f t="shared" si="233"/>
        <v>471</v>
      </c>
      <c r="AO782" s="4">
        <f t="shared" si="250"/>
        <v>0.18695783751638828</v>
      </c>
    </row>
    <row r="783" spans="1:41" x14ac:dyDescent="0.25">
      <c r="A783">
        <v>19</v>
      </c>
      <c r="B783">
        <v>21</v>
      </c>
      <c r="C783">
        <v>1</v>
      </c>
      <c r="D783">
        <v>9</v>
      </c>
      <c r="E783">
        <v>0</v>
      </c>
      <c r="F783">
        <v>0</v>
      </c>
      <c r="H783">
        <v>406.11435399999999</v>
      </c>
      <c r="J783">
        <v>1933581</v>
      </c>
      <c r="K783">
        <v>2060395</v>
      </c>
      <c r="L783">
        <v>2053609</v>
      </c>
      <c r="O783" t="s">
        <v>14</v>
      </c>
      <c r="P783" t="s">
        <v>14</v>
      </c>
      <c r="Q783" t="s">
        <v>14</v>
      </c>
      <c r="S783">
        <f t="shared" si="234"/>
        <v>1.1052631578947369</v>
      </c>
      <c r="T783">
        <f t="shared" si="235"/>
        <v>0.47368421052631576</v>
      </c>
      <c r="V783" s="4">
        <f t="shared" si="236"/>
        <v>406.11435397990005</v>
      </c>
      <c r="W783">
        <f t="shared" si="237"/>
        <v>10</v>
      </c>
      <c r="X783">
        <f t="shared" si="238"/>
        <v>0.52631578947368418</v>
      </c>
      <c r="Y783">
        <f t="shared" si="239"/>
        <v>0.47619047619047616</v>
      </c>
      <c r="Z783">
        <f t="shared" si="240"/>
        <v>1.1111111111111112</v>
      </c>
      <c r="AA783" t="str">
        <f t="shared" si="241"/>
        <v>CRAM</v>
      </c>
      <c r="AD783">
        <f t="shared" si="242"/>
        <v>0.37037037037037035</v>
      </c>
      <c r="AF783" t="str">
        <f t="shared" si="243"/>
        <v>----</v>
      </c>
      <c r="AG783" t="str">
        <f t="shared" si="244"/>
        <v>----</v>
      </c>
      <c r="AH783" t="str">
        <f t="shared" si="245"/>
        <v>HUnSatLig</v>
      </c>
      <c r="AI783" t="str">
        <f t="shared" si="246"/>
        <v>----</v>
      </c>
      <c r="AJ783" t="str">
        <f t="shared" si="247"/>
        <v>----</v>
      </c>
      <c r="AK783" t="str">
        <f t="shared" si="248"/>
        <v>----</v>
      </c>
      <c r="AM783" s="4">
        <f t="shared" si="249"/>
        <v>406.20826194445681</v>
      </c>
      <c r="AN783" s="4">
        <f t="shared" si="233"/>
        <v>406</v>
      </c>
      <c r="AO783" s="4">
        <f t="shared" si="250"/>
        <v>0.20826194445680812</v>
      </c>
    </row>
    <row r="784" spans="1:41" x14ac:dyDescent="0.25">
      <c r="A784">
        <v>19</v>
      </c>
      <c r="B784">
        <v>21</v>
      </c>
      <c r="C784">
        <v>2</v>
      </c>
      <c r="D784">
        <v>5</v>
      </c>
      <c r="E784">
        <v>0</v>
      </c>
      <c r="F784">
        <v>1</v>
      </c>
      <c r="H784">
        <v>387.11153109999998</v>
      </c>
      <c r="J784">
        <v>4832198</v>
      </c>
      <c r="K784">
        <v>4536484</v>
      </c>
      <c r="L784">
        <v>4037176</v>
      </c>
      <c r="O784" t="s">
        <v>14</v>
      </c>
      <c r="P784" t="s">
        <v>14</v>
      </c>
      <c r="Q784" t="s">
        <v>14</v>
      </c>
      <c r="S784">
        <f t="shared" si="234"/>
        <v>1.1052631578947369</v>
      </c>
      <c r="T784">
        <f t="shared" si="235"/>
        <v>0.26315789473684209</v>
      </c>
      <c r="V784" s="4">
        <f t="shared" si="236"/>
        <v>387.11153107989998</v>
      </c>
      <c r="W784">
        <f t="shared" si="237"/>
        <v>11</v>
      </c>
      <c r="X784">
        <f t="shared" si="238"/>
        <v>0.57894736842105265</v>
      </c>
      <c r="Y784">
        <f t="shared" si="239"/>
        <v>0.52380952380952384</v>
      </c>
      <c r="Z784">
        <f t="shared" si="240"/>
        <v>2.2000000000000002</v>
      </c>
      <c r="AA784" t="str">
        <f t="shared" si="241"/>
        <v>O</v>
      </c>
      <c r="AD784">
        <f t="shared" si="242"/>
        <v>0.51851851851851849</v>
      </c>
      <c r="AF784" t="str">
        <f t="shared" si="243"/>
        <v>----</v>
      </c>
      <c r="AG784" t="str">
        <f t="shared" si="244"/>
        <v>Aromatic</v>
      </c>
      <c r="AH784" t="str">
        <f t="shared" si="245"/>
        <v>----</v>
      </c>
      <c r="AI784" t="str">
        <f t="shared" si="246"/>
        <v>----</v>
      </c>
      <c r="AJ784" t="str">
        <f t="shared" si="247"/>
        <v>----</v>
      </c>
      <c r="AK784" t="str">
        <f t="shared" si="248"/>
        <v>----</v>
      </c>
      <c r="AM784" s="4">
        <f t="shared" si="249"/>
        <v>387.20104492146675</v>
      </c>
      <c r="AN784" s="4">
        <f t="shared" si="233"/>
        <v>387</v>
      </c>
      <c r="AO784" s="4">
        <f t="shared" si="250"/>
        <v>0.20104492146674602</v>
      </c>
    </row>
    <row r="785" spans="1:41" x14ac:dyDescent="0.25">
      <c r="A785">
        <v>19</v>
      </c>
      <c r="B785">
        <v>22</v>
      </c>
      <c r="C785">
        <v>0</v>
      </c>
      <c r="D785">
        <v>5</v>
      </c>
      <c r="E785">
        <v>0</v>
      </c>
      <c r="F785">
        <v>0</v>
      </c>
      <c r="H785">
        <v>329.13944659999999</v>
      </c>
      <c r="J785">
        <v>2479692</v>
      </c>
      <c r="K785">
        <v>2853179</v>
      </c>
      <c r="L785">
        <v>2848863</v>
      </c>
      <c r="O785">
        <v>3806919</v>
      </c>
      <c r="P785">
        <v>3907353</v>
      </c>
      <c r="Q785">
        <v>3287316</v>
      </c>
      <c r="S785">
        <f t="shared" si="234"/>
        <v>1.1578947368421053</v>
      </c>
      <c r="T785">
        <f t="shared" si="235"/>
        <v>0.26315789473684209</v>
      </c>
      <c r="V785" s="4">
        <f t="shared" si="236"/>
        <v>329.13944657989998</v>
      </c>
      <c r="W785">
        <f t="shared" si="237"/>
        <v>9</v>
      </c>
      <c r="X785">
        <f t="shared" si="238"/>
        <v>0.47368421052631576</v>
      </c>
      <c r="Y785">
        <f t="shared" si="239"/>
        <v>0.40909090909090912</v>
      </c>
      <c r="Z785">
        <f t="shared" si="240"/>
        <v>1.8</v>
      </c>
      <c r="AA785" t="str">
        <f t="shared" si="241"/>
        <v>O</v>
      </c>
      <c r="AD785">
        <f t="shared" si="242"/>
        <v>0.39393939393939392</v>
      </c>
      <c r="AF785" t="str">
        <f t="shared" si="243"/>
        <v>----</v>
      </c>
      <c r="AG785" t="str">
        <f t="shared" si="244"/>
        <v>----</v>
      </c>
      <c r="AH785" t="str">
        <f t="shared" si="245"/>
        <v>HUnSatLig</v>
      </c>
      <c r="AI785" t="str">
        <f t="shared" si="246"/>
        <v>----</v>
      </c>
      <c r="AJ785" t="str">
        <f t="shared" si="247"/>
        <v>----</v>
      </c>
      <c r="AK785" t="str">
        <f t="shared" si="248"/>
        <v>----</v>
      </c>
      <c r="AM785" s="4">
        <f t="shared" si="249"/>
        <v>329.21555523053189</v>
      </c>
      <c r="AN785" s="4">
        <f t="shared" si="233"/>
        <v>329</v>
      </c>
      <c r="AO785" s="4">
        <f t="shared" si="250"/>
        <v>0.21555523053189063</v>
      </c>
    </row>
    <row r="786" spans="1:41" x14ac:dyDescent="0.25">
      <c r="A786">
        <v>19</v>
      </c>
      <c r="B786">
        <v>22</v>
      </c>
      <c r="C786">
        <v>0</v>
      </c>
      <c r="D786">
        <v>6</v>
      </c>
      <c r="E786">
        <v>0</v>
      </c>
      <c r="F786">
        <v>0</v>
      </c>
      <c r="H786">
        <v>345.1343612</v>
      </c>
      <c r="J786">
        <v>6030796</v>
      </c>
      <c r="K786">
        <v>6272325</v>
      </c>
      <c r="L786">
        <v>6656908</v>
      </c>
      <c r="O786">
        <v>7819490</v>
      </c>
      <c r="P786">
        <v>7717827</v>
      </c>
      <c r="Q786">
        <v>7200929</v>
      </c>
      <c r="S786">
        <f t="shared" si="234"/>
        <v>1.1578947368421053</v>
      </c>
      <c r="T786">
        <f t="shared" si="235"/>
        <v>0.31578947368421051</v>
      </c>
      <c r="V786" s="4">
        <f t="shared" si="236"/>
        <v>345.1343611799</v>
      </c>
      <c r="W786">
        <f t="shared" si="237"/>
        <v>9</v>
      </c>
      <c r="X786">
        <f t="shared" si="238"/>
        <v>0.47368421052631576</v>
      </c>
      <c r="Y786">
        <f t="shared" si="239"/>
        <v>0.40909090909090912</v>
      </c>
      <c r="Z786">
        <f t="shared" si="240"/>
        <v>1.5</v>
      </c>
      <c r="AA786" t="str">
        <f t="shared" si="241"/>
        <v>CRAM</v>
      </c>
      <c r="AD786">
        <f t="shared" si="242"/>
        <v>0.375</v>
      </c>
      <c r="AF786" t="str">
        <f t="shared" si="243"/>
        <v>----</v>
      </c>
      <c r="AG786" t="str">
        <f t="shared" si="244"/>
        <v>----</v>
      </c>
      <c r="AH786" t="str">
        <f t="shared" si="245"/>
        <v>HUnSatLig</v>
      </c>
      <c r="AI786" t="str">
        <f t="shared" si="246"/>
        <v>----</v>
      </c>
      <c r="AJ786" t="str">
        <f t="shared" si="247"/>
        <v>----</v>
      </c>
      <c r="AK786" t="str">
        <f t="shared" si="248"/>
        <v>----</v>
      </c>
      <c r="AM786" s="4">
        <f t="shared" si="249"/>
        <v>345.2141684190172</v>
      </c>
      <c r="AN786" s="4">
        <f t="shared" si="233"/>
        <v>345</v>
      </c>
      <c r="AO786" s="4">
        <f t="shared" si="250"/>
        <v>0.21416841901719863</v>
      </c>
    </row>
    <row r="787" spans="1:41" x14ac:dyDescent="0.25">
      <c r="A787">
        <v>19</v>
      </c>
      <c r="B787">
        <v>22</v>
      </c>
      <c r="C787">
        <v>0</v>
      </c>
      <c r="D787">
        <v>7</v>
      </c>
      <c r="E787">
        <v>0</v>
      </c>
      <c r="F787">
        <v>0</v>
      </c>
      <c r="H787">
        <v>361.12927580000002</v>
      </c>
      <c r="J787">
        <v>11410273</v>
      </c>
      <c r="K787">
        <v>11575836</v>
      </c>
      <c r="L787">
        <v>11314643</v>
      </c>
      <c r="O787">
        <v>12235681</v>
      </c>
      <c r="P787">
        <v>12849547</v>
      </c>
      <c r="Q787">
        <v>11967153</v>
      </c>
      <c r="S787">
        <f t="shared" si="234"/>
        <v>1.1578947368421053</v>
      </c>
      <c r="T787">
        <f t="shared" si="235"/>
        <v>0.36842105263157893</v>
      </c>
      <c r="V787" s="4">
        <f t="shared" si="236"/>
        <v>361.12927577989996</v>
      </c>
      <c r="W787">
        <f t="shared" si="237"/>
        <v>9</v>
      </c>
      <c r="X787">
        <f t="shared" si="238"/>
        <v>0.47368421052631576</v>
      </c>
      <c r="Y787">
        <f t="shared" si="239"/>
        <v>0.40909090909090912</v>
      </c>
      <c r="Z787">
        <f t="shared" si="240"/>
        <v>1.2857142857142858</v>
      </c>
      <c r="AA787" t="str">
        <f t="shared" si="241"/>
        <v>CRAM</v>
      </c>
      <c r="AD787">
        <f t="shared" si="242"/>
        <v>0.35483870967741937</v>
      </c>
      <c r="AF787" t="str">
        <f t="shared" si="243"/>
        <v>----</v>
      </c>
      <c r="AG787" t="str">
        <f t="shared" si="244"/>
        <v>----</v>
      </c>
      <c r="AH787" t="str">
        <f t="shared" si="245"/>
        <v>HUnSatLig</v>
      </c>
      <c r="AI787" t="str">
        <f t="shared" si="246"/>
        <v>----</v>
      </c>
      <c r="AJ787" t="str">
        <f t="shared" si="247"/>
        <v>----</v>
      </c>
      <c r="AK787" t="str">
        <f t="shared" si="248"/>
        <v>----</v>
      </c>
      <c r="AM787" s="4">
        <f t="shared" si="249"/>
        <v>361.21278160750245</v>
      </c>
      <c r="AN787" s="4">
        <f t="shared" si="233"/>
        <v>361</v>
      </c>
      <c r="AO787" s="4">
        <f t="shared" si="250"/>
        <v>0.21278160750244979</v>
      </c>
    </row>
    <row r="788" spans="1:41" x14ac:dyDescent="0.25">
      <c r="A788">
        <v>19</v>
      </c>
      <c r="B788">
        <v>22</v>
      </c>
      <c r="C788">
        <v>0</v>
      </c>
      <c r="D788">
        <v>8</v>
      </c>
      <c r="E788">
        <v>0</v>
      </c>
      <c r="F788">
        <v>0</v>
      </c>
      <c r="H788">
        <v>377.12419039999997</v>
      </c>
      <c r="J788">
        <v>15606478</v>
      </c>
      <c r="K788">
        <v>15461184</v>
      </c>
      <c r="L788">
        <v>16502857</v>
      </c>
      <c r="O788">
        <v>14577202</v>
      </c>
      <c r="P788">
        <v>15068095</v>
      </c>
      <c r="Q788">
        <v>13765719</v>
      </c>
      <c r="S788">
        <f t="shared" si="234"/>
        <v>1.1578947368421053</v>
      </c>
      <c r="T788">
        <f t="shared" si="235"/>
        <v>0.42105263157894735</v>
      </c>
      <c r="V788" s="4">
        <f t="shared" si="236"/>
        <v>377.12419037989997</v>
      </c>
      <c r="W788">
        <f t="shared" si="237"/>
        <v>9</v>
      </c>
      <c r="X788">
        <f t="shared" si="238"/>
        <v>0.47368421052631576</v>
      </c>
      <c r="Y788">
        <f t="shared" si="239"/>
        <v>0.40909090909090912</v>
      </c>
      <c r="Z788">
        <f t="shared" si="240"/>
        <v>1.125</v>
      </c>
      <c r="AA788" t="str">
        <f t="shared" si="241"/>
        <v>CRAM</v>
      </c>
      <c r="AD788">
        <f t="shared" si="242"/>
        <v>0.33333333333333331</v>
      </c>
      <c r="AF788" t="str">
        <f t="shared" si="243"/>
        <v>----</v>
      </c>
      <c r="AG788" t="str">
        <f t="shared" si="244"/>
        <v>----</v>
      </c>
      <c r="AH788" t="str">
        <f t="shared" si="245"/>
        <v>HUnSatLig</v>
      </c>
      <c r="AI788" t="str">
        <f t="shared" si="246"/>
        <v>----</v>
      </c>
      <c r="AJ788" t="str">
        <f t="shared" si="247"/>
        <v>----</v>
      </c>
      <c r="AK788" t="str">
        <f t="shared" si="248"/>
        <v>----</v>
      </c>
      <c r="AM788" s="4">
        <f t="shared" si="249"/>
        <v>377.21139479598776</v>
      </c>
      <c r="AN788" s="4">
        <f t="shared" si="233"/>
        <v>377</v>
      </c>
      <c r="AO788" s="4">
        <f t="shared" si="250"/>
        <v>0.21139479598775779</v>
      </c>
    </row>
    <row r="789" spans="1:41" x14ac:dyDescent="0.25">
      <c r="A789">
        <v>19</v>
      </c>
      <c r="B789">
        <v>22</v>
      </c>
      <c r="C789">
        <v>0</v>
      </c>
      <c r="D789">
        <v>9</v>
      </c>
      <c r="E789">
        <v>0</v>
      </c>
      <c r="F789">
        <v>0</v>
      </c>
      <c r="H789">
        <v>393.11910499999999</v>
      </c>
      <c r="J789">
        <v>19031611</v>
      </c>
      <c r="K789">
        <v>17033573</v>
      </c>
      <c r="L789">
        <v>17846049</v>
      </c>
      <c r="O789">
        <v>13475075</v>
      </c>
      <c r="P789">
        <v>13167309</v>
      </c>
      <c r="Q789">
        <v>11975133</v>
      </c>
      <c r="S789">
        <f t="shared" si="234"/>
        <v>1.1578947368421053</v>
      </c>
      <c r="T789">
        <f t="shared" si="235"/>
        <v>0.47368421052631576</v>
      </c>
      <c r="V789" s="4">
        <f t="shared" si="236"/>
        <v>393.11910497989999</v>
      </c>
      <c r="W789">
        <f t="shared" si="237"/>
        <v>9</v>
      </c>
      <c r="X789">
        <f t="shared" si="238"/>
        <v>0.47368421052631576</v>
      </c>
      <c r="Y789">
        <f t="shared" si="239"/>
        <v>0.40909090909090912</v>
      </c>
      <c r="Z789">
        <f t="shared" si="240"/>
        <v>1</v>
      </c>
      <c r="AA789" t="str">
        <f t="shared" si="241"/>
        <v>CRAM</v>
      </c>
      <c r="AD789">
        <f t="shared" si="242"/>
        <v>0.31034482758620691</v>
      </c>
      <c r="AF789" t="str">
        <f t="shared" si="243"/>
        <v>----</v>
      </c>
      <c r="AG789" t="str">
        <f t="shared" si="244"/>
        <v>----</v>
      </c>
      <c r="AH789" t="str">
        <f t="shared" si="245"/>
        <v>HUnSatLig</v>
      </c>
      <c r="AI789" t="str">
        <f t="shared" si="246"/>
        <v>----</v>
      </c>
      <c r="AJ789" t="str">
        <f t="shared" si="247"/>
        <v>----</v>
      </c>
      <c r="AK789" t="str">
        <f t="shared" si="248"/>
        <v>----</v>
      </c>
      <c r="AM789" s="4">
        <f t="shared" si="249"/>
        <v>393.21000798447307</v>
      </c>
      <c r="AN789" s="4">
        <f t="shared" si="233"/>
        <v>393</v>
      </c>
      <c r="AO789" s="4">
        <f t="shared" si="250"/>
        <v>0.21000798447306579</v>
      </c>
    </row>
    <row r="790" spans="1:41" x14ac:dyDescent="0.25">
      <c r="A790">
        <v>19</v>
      </c>
      <c r="B790">
        <v>22</v>
      </c>
      <c r="C790">
        <v>0</v>
      </c>
      <c r="D790">
        <v>10</v>
      </c>
      <c r="E790">
        <v>0</v>
      </c>
      <c r="F790">
        <v>0</v>
      </c>
      <c r="H790">
        <v>409.11401960000001</v>
      </c>
      <c r="J790">
        <v>16195562</v>
      </c>
      <c r="K790">
        <v>15831376</v>
      </c>
      <c r="L790">
        <v>15398558</v>
      </c>
      <c r="O790">
        <v>8735893</v>
      </c>
      <c r="P790">
        <v>8147762</v>
      </c>
      <c r="Q790">
        <v>8300444</v>
      </c>
      <c r="S790">
        <f t="shared" si="234"/>
        <v>1.1578947368421053</v>
      </c>
      <c r="T790">
        <f t="shared" si="235"/>
        <v>0.52631578947368418</v>
      </c>
      <c r="V790" s="4">
        <f t="shared" si="236"/>
        <v>409.1140195799</v>
      </c>
      <c r="W790">
        <f t="shared" si="237"/>
        <v>9</v>
      </c>
      <c r="X790">
        <f t="shared" si="238"/>
        <v>0.47368421052631576</v>
      </c>
      <c r="Y790">
        <f t="shared" si="239"/>
        <v>0.40909090909090912</v>
      </c>
      <c r="Z790">
        <f t="shared" si="240"/>
        <v>0.9</v>
      </c>
      <c r="AA790" t="str">
        <f t="shared" si="241"/>
        <v>CRAM</v>
      </c>
      <c r="AD790">
        <f t="shared" si="242"/>
        <v>0.2857142857142857</v>
      </c>
      <c r="AF790" t="str">
        <f t="shared" si="243"/>
        <v>----</v>
      </c>
      <c r="AG790" t="str">
        <f t="shared" si="244"/>
        <v>----</v>
      </c>
      <c r="AH790" t="str">
        <f t="shared" si="245"/>
        <v>HUnSatLig</v>
      </c>
      <c r="AI790" t="str">
        <f t="shared" si="246"/>
        <v>----</v>
      </c>
      <c r="AJ790" t="str">
        <f t="shared" si="247"/>
        <v>----</v>
      </c>
      <c r="AK790" t="str">
        <f t="shared" si="248"/>
        <v>----</v>
      </c>
      <c r="AM790" s="4">
        <f t="shared" si="249"/>
        <v>409.20862117295837</v>
      </c>
      <c r="AN790" s="4">
        <f t="shared" si="233"/>
        <v>409</v>
      </c>
      <c r="AO790" s="4">
        <f t="shared" si="250"/>
        <v>0.20862117295837379</v>
      </c>
    </row>
    <row r="791" spans="1:41" x14ac:dyDescent="0.25">
      <c r="A791">
        <v>19</v>
      </c>
      <c r="B791">
        <v>22</v>
      </c>
      <c r="C791">
        <v>0</v>
      </c>
      <c r="D791">
        <v>11</v>
      </c>
      <c r="E791">
        <v>0</v>
      </c>
      <c r="F791">
        <v>0</v>
      </c>
      <c r="H791">
        <v>425.10893420000002</v>
      </c>
      <c r="J791">
        <v>11175572</v>
      </c>
      <c r="K791">
        <v>11139669</v>
      </c>
      <c r="L791">
        <v>10702337</v>
      </c>
      <c r="O791">
        <v>4531296</v>
      </c>
      <c r="P791">
        <v>3550784</v>
      </c>
      <c r="Q791">
        <v>4119860</v>
      </c>
      <c r="S791">
        <f t="shared" si="234"/>
        <v>1.1578947368421053</v>
      </c>
      <c r="T791">
        <f t="shared" si="235"/>
        <v>0.57894736842105265</v>
      </c>
      <c r="V791" s="4">
        <f t="shared" si="236"/>
        <v>425.10893417990002</v>
      </c>
      <c r="W791">
        <f t="shared" si="237"/>
        <v>9</v>
      </c>
      <c r="X791">
        <f t="shared" si="238"/>
        <v>0.47368421052631576</v>
      </c>
      <c r="Y791">
        <f t="shared" si="239"/>
        <v>0.40909090909090912</v>
      </c>
      <c r="Z791">
        <f t="shared" si="240"/>
        <v>0.81818181818181823</v>
      </c>
      <c r="AA791" t="str">
        <f t="shared" si="241"/>
        <v>CRAM</v>
      </c>
      <c r="AD791">
        <f t="shared" si="242"/>
        <v>0.25925925925925924</v>
      </c>
      <c r="AF791" t="str">
        <f t="shared" si="243"/>
        <v>----</v>
      </c>
      <c r="AG791" t="str">
        <f t="shared" si="244"/>
        <v>----</v>
      </c>
      <c r="AH791" t="str">
        <f t="shared" si="245"/>
        <v>HUnSatLig</v>
      </c>
      <c r="AI791" t="str">
        <f t="shared" si="246"/>
        <v>----</v>
      </c>
      <c r="AJ791" t="str">
        <f t="shared" si="247"/>
        <v>----</v>
      </c>
      <c r="AK791" t="str">
        <f t="shared" si="248"/>
        <v>----</v>
      </c>
      <c r="AM791" s="4">
        <f t="shared" si="249"/>
        <v>425.20723436144368</v>
      </c>
      <c r="AN791" s="4">
        <f t="shared" si="233"/>
        <v>425</v>
      </c>
      <c r="AO791" s="4">
        <f t="shared" si="250"/>
        <v>0.20723436144368179</v>
      </c>
    </row>
    <row r="792" spans="1:41" x14ac:dyDescent="0.25">
      <c r="A792">
        <v>19</v>
      </c>
      <c r="B792">
        <v>22</v>
      </c>
      <c r="C792">
        <v>0</v>
      </c>
      <c r="D792">
        <v>12</v>
      </c>
      <c r="E792">
        <v>0</v>
      </c>
      <c r="F792">
        <v>0</v>
      </c>
      <c r="H792">
        <v>441.10384879999998</v>
      </c>
      <c r="J792">
        <v>6750024</v>
      </c>
      <c r="K792">
        <v>6858600</v>
      </c>
      <c r="L792">
        <v>7037120</v>
      </c>
      <c r="O792">
        <v>2298387</v>
      </c>
      <c r="P792">
        <v>2266441</v>
      </c>
      <c r="Q792">
        <v>1824482</v>
      </c>
      <c r="S792">
        <f t="shared" si="234"/>
        <v>1.1578947368421053</v>
      </c>
      <c r="T792">
        <f t="shared" si="235"/>
        <v>0.63157894736842102</v>
      </c>
      <c r="V792" s="4">
        <f t="shared" si="236"/>
        <v>441.10384877989998</v>
      </c>
      <c r="W792">
        <f t="shared" si="237"/>
        <v>9</v>
      </c>
      <c r="X792">
        <f t="shared" si="238"/>
        <v>0.47368421052631576</v>
      </c>
      <c r="Y792">
        <f t="shared" si="239"/>
        <v>0.40909090909090912</v>
      </c>
      <c r="Z792">
        <f t="shared" si="240"/>
        <v>0.75</v>
      </c>
      <c r="AA792" t="str">
        <f t="shared" si="241"/>
        <v>O</v>
      </c>
      <c r="AD792">
        <f t="shared" si="242"/>
        <v>0.23076923076923078</v>
      </c>
      <c r="AF792" t="str">
        <f t="shared" si="243"/>
        <v>----</v>
      </c>
      <c r="AG792" t="str">
        <f t="shared" si="244"/>
        <v>----</v>
      </c>
      <c r="AH792" t="str">
        <f t="shared" si="245"/>
        <v>HUnSatLig</v>
      </c>
      <c r="AI792" t="str">
        <f t="shared" si="246"/>
        <v>----</v>
      </c>
      <c r="AJ792" t="str">
        <f t="shared" si="247"/>
        <v>----</v>
      </c>
      <c r="AK792" t="str">
        <f t="shared" si="248"/>
        <v>----</v>
      </c>
      <c r="AM792" s="4">
        <f t="shared" si="249"/>
        <v>441.20584754992893</v>
      </c>
      <c r="AN792" s="4">
        <f t="shared" si="233"/>
        <v>441</v>
      </c>
      <c r="AO792" s="4">
        <f t="shared" si="250"/>
        <v>0.20584754992893295</v>
      </c>
    </row>
    <row r="793" spans="1:41" x14ac:dyDescent="0.25">
      <c r="A793">
        <v>19</v>
      </c>
      <c r="B793">
        <v>22</v>
      </c>
      <c r="C793">
        <v>0</v>
      </c>
      <c r="D793">
        <v>13</v>
      </c>
      <c r="E793">
        <v>0</v>
      </c>
      <c r="F793">
        <v>0</v>
      </c>
      <c r="H793">
        <v>457.0987634</v>
      </c>
      <c r="J793">
        <v>4249483</v>
      </c>
      <c r="K793">
        <v>4230082</v>
      </c>
      <c r="L793">
        <v>3745440</v>
      </c>
      <c r="O793" t="s">
        <v>14</v>
      </c>
      <c r="P793" t="s">
        <v>14</v>
      </c>
      <c r="Q793" t="s">
        <v>14</v>
      </c>
      <c r="S793">
        <f t="shared" si="234"/>
        <v>1.1578947368421053</v>
      </c>
      <c r="T793">
        <f t="shared" si="235"/>
        <v>0.68421052631578949</v>
      </c>
      <c r="V793" s="4">
        <f t="shared" si="236"/>
        <v>457.09876337989999</v>
      </c>
      <c r="W793">
        <f t="shared" si="237"/>
        <v>9</v>
      </c>
      <c r="X793">
        <f t="shared" si="238"/>
        <v>0.47368421052631576</v>
      </c>
      <c r="Y793">
        <f t="shared" si="239"/>
        <v>0.40909090909090912</v>
      </c>
      <c r="Z793">
        <f t="shared" si="240"/>
        <v>0.69230769230769229</v>
      </c>
      <c r="AA793" t="str">
        <f t="shared" si="241"/>
        <v>O</v>
      </c>
      <c r="AD793">
        <f t="shared" si="242"/>
        <v>0.2</v>
      </c>
      <c r="AF793" t="str">
        <f t="shared" si="243"/>
        <v>----</v>
      </c>
      <c r="AG793" t="str">
        <f t="shared" si="244"/>
        <v>----</v>
      </c>
      <c r="AH793" t="str">
        <f t="shared" si="245"/>
        <v>HUnSatLig</v>
      </c>
      <c r="AI793" t="str">
        <f t="shared" si="246"/>
        <v>----</v>
      </c>
      <c r="AJ793" t="str">
        <f t="shared" si="247"/>
        <v>----</v>
      </c>
      <c r="AK793" t="str">
        <f t="shared" si="248"/>
        <v>----</v>
      </c>
      <c r="AM793" s="4">
        <f t="shared" si="249"/>
        <v>457.2044607384143</v>
      </c>
      <c r="AN793" s="4">
        <f t="shared" si="233"/>
        <v>457</v>
      </c>
      <c r="AO793" s="4">
        <f t="shared" si="250"/>
        <v>0.20446073841429779</v>
      </c>
    </row>
    <row r="794" spans="1:41" x14ac:dyDescent="0.25">
      <c r="A794">
        <v>19</v>
      </c>
      <c r="B794">
        <v>22</v>
      </c>
      <c r="C794">
        <v>0</v>
      </c>
      <c r="D794">
        <v>14</v>
      </c>
      <c r="E794">
        <v>0</v>
      </c>
      <c r="F794">
        <v>0</v>
      </c>
      <c r="H794">
        <v>473.09367800000001</v>
      </c>
      <c r="J794">
        <v>2874418</v>
      </c>
      <c r="K794">
        <v>2332214</v>
      </c>
      <c r="L794">
        <v>2387704</v>
      </c>
      <c r="O794" t="s">
        <v>14</v>
      </c>
      <c r="P794" t="s">
        <v>14</v>
      </c>
      <c r="Q794" t="s">
        <v>14</v>
      </c>
      <c r="S794">
        <f t="shared" si="234"/>
        <v>1.1578947368421053</v>
      </c>
      <c r="T794">
        <f t="shared" si="235"/>
        <v>0.73684210526315785</v>
      </c>
      <c r="V794" s="4">
        <f t="shared" si="236"/>
        <v>473.09367797989995</v>
      </c>
      <c r="W794">
        <f t="shared" si="237"/>
        <v>9</v>
      </c>
      <c r="X794">
        <f t="shared" si="238"/>
        <v>0.47368421052631576</v>
      </c>
      <c r="Y794">
        <f t="shared" si="239"/>
        <v>0.40909090909090912</v>
      </c>
      <c r="Z794">
        <f t="shared" si="240"/>
        <v>0.6428571428571429</v>
      </c>
      <c r="AA794" t="str">
        <f t="shared" si="241"/>
        <v>O</v>
      </c>
      <c r="AD794">
        <f t="shared" si="242"/>
        <v>0.16666666666666666</v>
      </c>
      <c r="AF794" t="str">
        <f t="shared" si="243"/>
        <v>----</v>
      </c>
      <c r="AG794" t="str">
        <f t="shared" si="244"/>
        <v>----</v>
      </c>
      <c r="AH794" t="str">
        <f t="shared" si="245"/>
        <v>HUnSatLig</v>
      </c>
      <c r="AI794" t="str">
        <f t="shared" si="246"/>
        <v>----</v>
      </c>
      <c r="AJ794" t="str">
        <f t="shared" si="247"/>
        <v>----</v>
      </c>
      <c r="AK794" t="str">
        <f t="shared" si="248"/>
        <v>----</v>
      </c>
      <c r="AM794" s="4">
        <f t="shared" si="249"/>
        <v>473.20307392689955</v>
      </c>
      <c r="AN794" s="4">
        <f t="shared" si="233"/>
        <v>473</v>
      </c>
      <c r="AO794" s="4">
        <f t="shared" si="250"/>
        <v>0.20307392689954895</v>
      </c>
    </row>
    <row r="795" spans="1:41" x14ac:dyDescent="0.25">
      <c r="A795">
        <v>19</v>
      </c>
      <c r="B795">
        <v>23</v>
      </c>
      <c r="C795">
        <v>1</v>
      </c>
      <c r="D795">
        <v>8</v>
      </c>
      <c r="E795">
        <v>0</v>
      </c>
      <c r="F795">
        <v>0</v>
      </c>
      <c r="H795">
        <v>392.13508940000003</v>
      </c>
      <c r="J795">
        <v>1700163</v>
      </c>
      <c r="K795">
        <v>1822380</v>
      </c>
      <c r="L795">
        <v>1883748</v>
      </c>
      <c r="O795" t="s">
        <v>14</v>
      </c>
      <c r="P795" t="s">
        <v>14</v>
      </c>
      <c r="Q795" t="s">
        <v>14</v>
      </c>
      <c r="S795">
        <f t="shared" si="234"/>
        <v>1.2105263157894737</v>
      </c>
      <c r="T795">
        <f t="shared" si="235"/>
        <v>0.42105263157894735</v>
      </c>
      <c r="V795" s="4">
        <f t="shared" si="236"/>
        <v>392.13508937990002</v>
      </c>
      <c r="W795">
        <f t="shared" si="237"/>
        <v>9</v>
      </c>
      <c r="X795">
        <f t="shared" si="238"/>
        <v>0.47368421052631576</v>
      </c>
      <c r="Y795">
        <f t="shared" si="239"/>
        <v>0.39130434782608697</v>
      </c>
      <c r="Z795">
        <f t="shared" si="240"/>
        <v>1.125</v>
      </c>
      <c r="AA795" t="str">
        <f t="shared" si="241"/>
        <v>CRAM</v>
      </c>
      <c r="AD795">
        <f t="shared" si="242"/>
        <v>0.32142857142857145</v>
      </c>
      <c r="AF795" t="str">
        <f t="shared" si="243"/>
        <v>----</v>
      </c>
      <c r="AG795" t="str">
        <f t="shared" si="244"/>
        <v>----</v>
      </c>
      <c r="AH795" t="str">
        <f t="shared" si="245"/>
        <v>HUnSatLig</v>
      </c>
      <c r="AI795" t="str">
        <f t="shared" si="246"/>
        <v>----</v>
      </c>
      <c r="AJ795" t="str">
        <f t="shared" si="247"/>
        <v>----</v>
      </c>
      <c r="AK795" t="str">
        <f t="shared" si="248"/>
        <v>----</v>
      </c>
      <c r="AM795" s="4">
        <f t="shared" si="249"/>
        <v>392.22576484535466</v>
      </c>
      <c r="AN795" s="4">
        <f t="shared" si="233"/>
        <v>392</v>
      </c>
      <c r="AO795" s="4">
        <f t="shared" si="250"/>
        <v>0.22576484535466079</v>
      </c>
    </row>
    <row r="796" spans="1:41" x14ac:dyDescent="0.25">
      <c r="A796">
        <v>19</v>
      </c>
      <c r="B796">
        <v>23</v>
      </c>
      <c r="C796">
        <v>2</v>
      </c>
      <c r="D796">
        <v>5</v>
      </c>
      <c r="E796">
        <v>0</v>
      </c>
      <c r="F796">
        <v>1</v>
      </c>
      <c r="H796">
        <v>389.12718109999997</v>
      </c>
      <c r="J796">
        <v>31793684</v>
      </c>
      <c r="K796">
        <v>29824595</v>
      </c>
      <c r="L796">
        <v>32660472</v>
      </c>
      <c r="O796">
        <v>52451804</v>
      </c>
      <c r="P796">
        <v>48576393</v>
      </c>
      <c r="Q796">
        <v>47798036</v>
      </c>
      <c r="S796">
        <f t="shared" si="234"/>
        <v>1.2105263157894737</v>
      </c>
      <c r="T796">
        <f t="shared" si="235"/>
        <v>0.26315789473684209</v>
      </c>
      <c r="V796" s="4">
        <f t="shared" si="236"/>
        <v>389.12718107990003</v>
      </c>
      <c r="W796">
        <f t="shared" si="237"/>
        <v>10</v>
      </c>
      <c r="X796">
        <f t="shared" si="238"/>
        <v>0.52631578947368418</v>
      </c>
      <c r="Y796">
        <f t="shared" si="239"/>
        <v>0.43478260869565216</v>
      </c>
      <c r="Z796">
        <f t="shared" si="240"/>
        <v>2</v>
      </c>
      <c r="AA796" t="str">
        <f t="shared" si="241"/>
        <v>O</v>
      </c>
      <c r="AD796">
        <f t="shared" si="242"/>
        <v>0.44444444444444442</v>
      </c>
      <c r="AF796" t="str">
        <f t="shared" si="243"/>
        <v>----</v>
      </c>
      <c r="AG796" t="str">
        <f t="shared" si="244"/>
        <v>----</v>
      </c>
      <c r="AH796" t="str">
        <f t="shared" si="245"/>
        <v>HUnSatLig</v>
      </c>
      <c r="AI796" t="str">
        <f t="shared" si="246"/>
        <v>----</v>
      </c>
      <c r="AJ796" t="str">
        <f t="shared" si="247"/>
        <v>----</v>
      </c>
      <c r="AK796" t="str">
        <f t="shared" si="248"/>
        <v>----</v>
      </c>
      <c r="AM796" s="4">
        <f t="shared" si="249"/>
        <v>389.21716101085002</v>
      </c>
      <c r="AN796" s="4">
        <f t="shared" si="233"/>
        <v>389</v>
      </c>
      <c r="AO796" s="4">
        <f t="shared" si="250"/>
        <v>0.21716101085002038</v>
      </c>
    </row>
    <row r="797" spans="1:41" x14ac:dyDescent="0.25">
      <c r="A797">
        <v>19</v>
      </c>
      <c r="B797">
        <v>23</v>
      </c>
      <c r="C797">
        <v>3</v>
      </c>
      <c r="D797">
        <v>5</v>
      </c>
      <c r="E797">
        <v>0</v>
      </c>
      <c r="F797">
        <v>0</v>
      </c>
      <c r="H797">
        <v>372.15649359999998</v>
      </c>
      <c r="J797" t="s">
        <v>14</v>
      </c>
      <c r="K797" t="s">
        <v>14</v>
      </c>
      <c r="L797" t="s">
        <v>14</v>
      </c>
      <c r="O797">
        <v>2484906</v>
      </c>
      <c r="P797">
        <v>3031108</v>
      </c>
      <c r="Q797">
        <v>2947361</v>
      </c>
      <c r="S797">
        <f t="shared" si="234"/>
        <v>1.2105263157894737</v>
      </c>
      <c r="T797">
        <f t="shared" si="235"/>
        <v>0.26315789473684209</v>
      </c>
      <c r="V797" s="4">
        <f t="shared" si="236"/>
        <v>372.15649357989997</v>
      </c>
      <c r="W797">
        <f t="shared" si="237"/>
        <v>10</v>
      </c>
      <c r="X797">
        <f t="shared" si="238"/>
        <v>0.52631578947368418</v>
      </c>
      <c r="Y797">
        <f t="shared" si="239"/>
        <v>0.43478260869565216</v>
      </c>
      <c r="Z797">
        <f t="shared" si="240"/>
        <v>2</v>
      </c>
      <c r="AA797" t="str">
        <f t="shared" si="241"/>
        <v>O</v>
      </c>
      <c r="AD797">
        <f t="shared" si="242"/>
        <v>0.44444444444444442</v>
      </c>
      <c r="AF797" t="str">
        <f t="shared" si="243"/>
        <v>----</v>
      </c>
      <c r="AG797" t="str">
        <f t="shared" si="244"/>
        <v>----</v>
      </c>
      <c r="AH797" t="str">
        <f t="shared" si="245"/>
        <v>HUnSatLig</v>
      </c>
      <c r="AI797" t="str">
        <f t="shared" si="246"/>
        <v>----</v>
      </c>
      <c r="AJ797" t="str">
        <f t="shared" si="247"/>
        <v>----</v>
      </c>
      <c r="AK797" t="str">
        <f t="shared" si="248"/>
        <v>----</v>
      </c>
      <c r="AM797" s="4">
        <f t="shared" si="249"/>
        <v>372.24254928924927</v>
      </c>
      <c r="AN797" s="4">
        <f t="shared" si="233"/>
        <v>372</v>
      </c>
      <c r="AO797" s="4">
        <f t="shared" si="250"/>
        <v>0.24254928924926844</v>
      </c>
    </row>
    <row r="798" spans="1:41" x14ac:dyDescent="0.25">
      <c r="A798">
        <v>19</v>
      </c>
      <c r="B798">
        <v>23</v>
      </c>
      <c r="C798">
        <v>3</v>
      </c>
      <c r="D798">
        <v>6</v>
      </c>
      <c r="E798">
        <v>0</v>
      </c>
      <c r="F798">
        <v>0</v>
      </c>
      <c r="H798">
        <v>388.15140819999999</v>
      </c>
      <c r="J798" t="s">
        <v>14</v>
      </c>
      <c r="K798" t="s">
        <v>14</v>
      </c>
      <c r="L798" t="s">
        <v>14</v>
      </c>
      <c r="O798">
        <v>2575111</v>
      </c>
      <c r="P798">
        <v>2546862</v>
      </c>
      <c r="Q798">
        <v>2048084</v>
      </c>
      <c r="S798">
        <f t="shared" si="234"/>
        <v>1.2105263157894737</v>
      </c>
      <c r="T798">
        <f t="shared" si="235"/>
        <v>0.31578947368421051</v>
      </c>
      <c r="V798" s="4">
        <f t="shared" si="236"/>
        <v>388.15140817989999</v>
      </c>
      <c r="W798">
        <f t="shared" si="237"/>
        <v>10</v>
      </c>
      <c r="X798">
        <f t="shared" si="238"/>
        <v>0.52631578947368418</v>
      </c>
      <c r="Y798">
        <f t="shared" si="239"/>
        <v>0.43478260869565216</v>
      </c>
      <c r="Z798">
        <f t="shared" si="240"/>
        <v>1.6666666666666667</v>
      </c>
      <c r="AA798" t="str">
        <f t="shared" si="241"/>
        <v>CRAM</v>
      </c>
      <c r="AD798">
        <f t="shared" si="242"/>
        <v>0.42307692307692307</v>
      </c>
      <c r="AF798" t="str">
        <f t="shared" si="243"/>
        <v>----</v>
      </c>
      <c r="AG798" t="str">
        <f t="shared" si="244"/>
        <v>----</v>
      </c>
      <c r="AH798" t="str">
        <f t="shared" si="245"/>
        <v>HUnSatLig</v>
      </c>
      <c r="AI798" t="str">
        <f t="shared" si="246"/>
        <v>----</v>
      </c>
      <c r="AJ798" t="str">
        <f t="shared" si="247"/>
        <v>----</v>
      </c>
      <c r="AK798" t="str">
        <f t="shared" si="248"/>
        <v>----</v>
      </c>
      <c r="AM798" s="4">
        <f t="shared" si="249"/>
        <v>388.24116247773458</v>
      </c>
      <c r="AN798" s="4">
        <f t="shared" si="233"/>
        <v>388</v>
      </c>
      <c r="AO798" s="4">
        <f t="shared" si="250"/>
        <v>0.24116247773457644</v>
      </c>
    </row>
    <row r="799" spans="1:41" x14ac:dyDescent="0.25">
      <c r="A799">
        <v>19</v>
      </c>
      <c r="B799">
        <v>24</v>
      </c>
      <c r="C799">
        <v>0</v>
      </c>
      <c r="D799">
        <v>4</v>
      </c>
      <c r="E799">
        <v>0</v>
      </c>
      <c r="F799">
        <v>0</v>
      </c>
      <c r="H799">
        <v>315.16018200000002</v>
      </c>
      <c r="J799" t="s">
        <v>14</v>
      </c>
      <c r="K799" t="s">
        <v>14</v>
      </c>
      <c r="L799" t="s">
        <v>14</v>
      </c>
      <c r="O799">
        <v>1944638</v>
      </c>
      <c r="P799">
        <v>1864909</v>
      </c>
      <c r="Q799">
        <v>1776609</v>
      </c>
      <c r="S799">
        <f t="shared" si="234"/>
        <v>1.263157894736842</v>
      </c>
      <c r="T799">
        <f t="shared" si="235"/>
        <v>0.21052631578947367</v>
      </c>
      <c r="V799" s="4">
        <f t="shared" si="236"/>
        <v>315.16018197990002</v>
      </c>
      <c r="W799">
        <f t="shared" si="237"/>
        <v>8</v>
      </c>
      <c r="X799">
        <f t="shared" si="238"/>
        <v>0.42105263157894735</v>
      </c>
      <c r="Y799">
        <f t="shared" si="239"/>
        <v>0.33333333333333331</v>
      </c>
      <c r="Z799">
        <f t="shared" si="240"/>
        <v>2</v>
      </c>
      <c r="AA799" t="str">
        <f t="shared" si="241"/>
        <v>O</v>
      </c>
      <c r="AD799">
        <f t="shared" si="242"/>
        <v>0.35294117647058826</v>
      </c>
      <c r="AF799" t="str">
        <f t="shared" si="243"/>
        <v>----</v>
      </c>
      <c r="AG799" t="str">
        <f t="shared" si="244"/>
        <v>----</v>
      </c>
      <c r="AH799" t="str">
        <f t="shared" si="245"/>
        <v>HUnSatLig</v>
      </c>
      <c r="AI799" t="str">
        <f t="shared" si="246"/>
        <v>----</v>
      </c>
      <c r="AJ799" t="str">
        <f t="shared" si="247"/>
        <v>----</v>
      </c>
      <c r="AK799" t="str">
        <f t="shared" si="248"/>
        <v>----</v>
      </c>
      <c r="AM799" s="4">
        <f t="shared" si="249"/>
        <v>315.2330581314298</v>
      </c>
      <c r="AN799" s="4">
        <f t="shared" si="233"/>
        <v>315</v>
      </c>
      <c r="AO799" s="4">
        <f t="shared" si="250"/>
        <v>0.23305813142980014</v>
      </c>
    </row>
    <row r="800" spans="1:41" x14ac:dyDescent="0.25">
      <c r="A800">
        <v>19</v>
      </c>
      <c r="B800">
        <v>24</v>
      </c>
      <c r="C800">
        <v>0</v>
      </c>
      <c r="D800">
        <v>5</v>
      </c>
      <c r="E800">
        <v>0</v>
      </c>
      <c r="F800">
        <v>0</v>
      </c>
      <c r="H800">
        <v>331.15509659999998</v>
      </c>
      <c r="J800">
        <v>3492333</v>
      </c>
      <c r="K800">
        <v>3010262</v>
      </c>
      <c r="L800">
        <v>3929625</v>
      </c>
      <c r="O800">
        <v>4961955</v>
      </c>
      <c r="P800">
        <v>6069956</v>
      </c>
      <c r="Q800">
        <v>5275360</v>
      </c>
      <c r="S800">
        <f t="shared" si="234"/>
        <v>1.263157894736842</v>
      </c>
      <c r="T800">
        <f t="shared" si="235"/>
        <v>0.26315789473684209</v>
      </c>
      <c r="V800" s="4">
        <f t="shared" si="236"/>
        <v>331.15509657989998</v>
      </c>
      <c r="W800">
        <f t="shared" si="237"/>
        <v>8</v>
      </c>
      <c r="X800">
        <f t="shared" si="238"/>
        <v>0.42105263157894735</v>
      </c>
      <c r="Y800">
        <f t="shared" si="239"/>
        <v>0.33333333333333331</v>
      </c>
      <c r="Z800">
        <f t="shared" si="240"/>
        <v>1.6</v>
      </c>
      <c r="AA800" t="str">
        <f t="shared" si="241"/>
        <v>CRAM</v>
      </c>
      <c r="AD800">
        <f t="shared" si="242"/>
        <v>0.33333333333333331</v>
      </c>
      <c r="AF800" t="str">
        <f t="shared" si="243"/>
        <v>----</v>
      </c>
      <c r="AG800" t="str">
        <f t="shared" si="244"/>
        <v>----</v>
      </c>
      <c r="AH800" t="str">
        <f t="shared" si="245"/>
        <v>HUnSatLig</v>
      </c>
      <c r="AI800" t="str">
        <f t="shared" si="246"/>
        <v>----</v>
      </c>
      <c r="AJ800" t="str">
        <f t="shared" si="247"/>
        <v>----</v>
      </c>
      <c r="AK800" t="str">
        <f t="shared" si="248"/>
        <v>----</v>
      </c>
      <c r="AM800" s="4">
        <f t="shared" si="249"/>
        <v>331.23167131991505</v>
      </c>
      <c r="AN800" s="4">
        <f t="shared" si="233"/>
        <v>331</v>
      </c>
      <c r="AO800" s="4">
        <f t="shared" si="250"/>
        <v>0.2316713199150513</v>
      </c>
    </row>
    <row r="801" spans="1:41" x14ac:dyDescent="0.25">
      <c r="A801">
        <v>19</v>
      </c>
      <c r="B801">
        <v>24</v>
      </c>
      <c r="C801">
        <v>0</v>
      </c>
      <c r="D801">
        <v>6</v>
      </c>
      <c r="E801">
        <v>0</v>
      </c>
      <c r="F801">
        <v>0</v>
      </c>
      <c r="H801">
        <v>347.15001119999999</v>
      </c>
      <c r="J801">
        <v>7224375</v>
      </c>
      <c r="K801">
        <v>7512899</v>
      </c>
      <c r="L801">
        <v>7601590</v>
      </c>
      <c r="O801">
        <v>10580770</v>
      </c>
      <c r="P801">
        <v>12339675</v>
      </c>
      <c r="Q801">
        <v>10744525</v>
      </c>
      <c r="S801">
        <f t="shared" si="234"/>
        <v>1.263157894736842</v>
      </c>
      <c r="T801">
        <f t="shared" si="235"/>
        <v>0.31578947368421051</v>
      </c>
      <c r="V801" s="4">
        <f t="shared" si="236"/>
        <v>347.15001117989999</v>
      </c>
      <c r="W801">
        <f t="shared" si="237"/>
        <v>8</v>
      </c>
      <c r="X801">
        <f t="shared" si="238"/>
        <v>0.42105263157894735</v>
      </c>
      <c r="Y801">
        <f t="shared" si="239"/>
        <v>0.33333333333333331</v>
      </c>
      <c r="Z801">
        <f t="shared" si="240"/>
        <v>1.3333333333333333</v>
      </c>
      <c r="AA801" t="str">
        <f t="shared" si="241"/>
        <v>CRAM</v>
      </c>
      <c r="AD801">
        <f t="shared" si="242"/>
        <v>0.3125</v>
      </c>
      <c r="AF801" t="str">
        <f t="shared" si="243"/>
        <v>----</v>
      </c>
      <c r="AG801" t="str">
        <f t="shared" si="244"/>
        <v>----</v>
      </c>
      <c r="AH801" t="str">
        <f t="shared" si="245"/>
        <v>HUnSatLig</v>
      </c>
      <c r="AI801" t="str">
        <f t="shared" si="246"/>
        <v>----</v>
      </c>
      <c r="AJ801" t="str">
        <f t="shared" si="247"/>
        <v>----</v>
      </c>
      <c r="AK801" t="str">
        <f t="shared" si="248"/>
        <v>----</v>
      </c>
      <c r="AM801" s="4">
        <f t="shared" si="249"/>
        <v>347.23028450840036</v>
      </c>
      <c r="AN801" s="4">
        <f t="shared" si="233"/>
        <v>347</v>
      </c>
      <c r="AO801" s="4">
        <f t="shared" si="250"/>
        <v>0.2302845084003593</v>
      </c>
    </row>
    <row r="802" spans="1:41" x14ac:dyDescent="0.25">
      <c r="A802">
        <v>19</v>
      </c>
      <c r="B802">
        <v>24</v>
      </c>
      <c r="C802">
        <v>0</v>
      </c>
      <c r="D802">
        <v>7</v>
      </c>
      <c r="E802">
        <v>0</v>
      </c>
      <c r="F802">
        <v>0</v>
      </c>
      <c r="H802">
        <v>363.14492580000001</v>
      </c>
      <c r="J802">
        <v>14263897</v>
      </c>
      <c r="K802">
        <v>15461458</v>
      </c>
      <c r="L802">
        <v>14901304</v>
      </c>
      <c r="O802">
        <v>19459597</v>
      </c>
      <c r="P802">
        <v>21736420</v>
      </c>
      <c r="Q802">
        <v>18779396</v>
      </c>
      <c r="S802">
        <f t="shared" si="234"/>
        <v>1.263157894736842</v>
      </c>
      <c r="T802">
        <f t="shared" si="235"/>
        <v>0.36842105263157893</v>
      </c>
      <c r="V802" s="4">
        <f t="shared" si="236"/>
        <v>363.14492577990001</v>
      </c>
      <c r="W802">
        <f t="shared" si="237"/>
        <v>8</v>
      </c>
      <c r="X802">
        <f t="shared" si="238"/>
        <v>0.42105263157894735</v>
      </c>
      <c r="Y802">
        <f t="shared" si="239"/>
        <v>0.33333333333333331</v>
      </c>
      <c r="Z802">
        <f t="shared" si="240"/>
        <v>1.1428571428571428</v>
      </c>
      <c r="AA802" t="str">
        <f t="shared" si="241"/>
        <v>CRAM</v>
      </c>
      <c r="AD802">
        <f t="shared" si="242"/>
        <v>0.29032258064516131</v>
      </c>
      <c r="AF802" t="str">
        <f t="shared" si="243"/>
        <v>----</v>
      </c>
      <c r="AG802" t="str">
        <f t="shared" si="244"/>
        <v>----</v>
      </c>
      <c r="AH802" t="str">
        <f t="shared" si="245"/>
        <v>HUnSatLig</v>
      </c>
      <c r="AI802" t="str">
        <f t="shared" si="246"/>
        <v>----</v>
      </c>
      <c r="AJ802" t="str">
        <f t="shared" si="247"/>
        <v>----</v>
      </c>
      <c r="AK802" t="str">
        <f t="shared" si="248"/>
        <v>----</v>
      </c>
      <c r="AM802" s="4">
        <f t="shared" si="249"/>
        <v>363.22889769688572</v>
      </c>
      <c r="AN802" s="4">
        <f t="shared" si="233"/>
        <v>363</v>
      </c>
      <c r="AO802" s="4">
        <f t="shared" si="250"/>
        <v>0.22889769688572414</v>
      </c>
    </row>
    <row r="803" spans="1:41" x14ac:dyDescent="0.25">
      <c r="A803">
        <v>19</v>
      </c>
      <c r="B803">
        <v>24</v>
      </c>
      <c r="C803">
        <v>0</v>
      </c>
      <c r="D803">
        <v>8</v>
      </c>
      <c r="E803">
        <v>0</v>
      </c>
      <c r="F803">
        <v>0</v>
      </c>
      <c r="H803">
        <v>379.13984040000003</v>
      </c>
      <c r="J803">
        <v>17757592</v>
      </c>
      <c r="K803">
        <v>17538372</v>
      </c>
      <c r="L803">
        <v>17797743</v>
      </c>
      <c r="O803">
        <v>19767384</v>
      </c>
      <c r="P803">
        <v>21143012</v>
      </c>
      <c r="Q803">
        <v>19611225</v>
      </c>
      <c r="S803">
        <f t="shared" si="234"/>
        <v>1.263157894736842</v>
      </c>
      <c r="T803">
        <f t="shared" si="235"/>
        <v>0.42105263157894735</v>
      </c>
      <c r="V803" s="4">
        <f t="shared" si="236"/>
        <v>379.13984037990002</v>
      </c>
      <c r="W803">
        <f t="shared" si="237"/>
        <v>8</v>
      </c>
      <c r="X803">
        <f t="shared" si="238"/>
        <v>0.42105263157894735</v>
      </c>
      <c r="Y803">
        <f t="shared" si="239"/>
        <v>0.33333333333333331</v>
      </c>
      <c r="Z803">
        <f t="shared" si="240"/>
        <v>1</v>
      </c>
      <c r="AA803" t="str">
        <f t="shared" si="241"/>
        <v>CRAM</v>
      </c>
      <c r="AD803">
        <f t="shared" si="242"/>
        <v>0.26666666666666666</v>
      </c>
      <c r="AF803" t="str">
        <f t="shared" si="243"/>
        <v>----</v>
      </c>
      <c r="AG803" t="str">
        <f t="shared" si="244"/>
        <v>----</v>
      </c>
      <c r="AH803" t="str">
        <f t="shared" si="245"/>
        <v>HUnSatLig</v>
      </c>
      <c r="AI803" t="str">
        <f t="shared" si="246"/>
        <v>----</v>
      </c>
      <c r="AJ803" t="str">
        <f t="shared" si="247"/>
        <v>----</v>
      </c>
      <c r="AK803" t="str">
        <f t="shared" si="248"/>
        <v>----</v>
      </c>
      <c r="AM803" s="4">
        <f t="shared" si="249"/>
        <v>379.22751088537103</v>
      </c>
      <c r="AN803" s="4">
        <f t="shared" si="233"/>
        <v>379</v>
      </c>
      <c r="AO803" s="4">
        <f t="shared" si="250"/>
        <v>0.22751088537103215</v>
      </c>
    </row>
    <row r="804" spans="1:41" x14ac:dyDescent="0.25">
      <c r="A804">
        <v>19</v>
      </c>
      <c r="B804">
        <v>24</v>
      </c>
      <c r="C804">
        <v>0</v>
      </c>
      <c r="D804">
        <v>9</v>
      </c>
      <c r="E804">
        <v>0</v>
      </c>
      <c r="F804">
        <v>0</v>
      </c>
      <c r="H804">
        <v>395.13475499999998</v>
      </c>
      <c r="J804">
        <v>17033242</v>
      </c>
      <c r="K804">
        <v>16853709</v>
      </c>
      <c r="L804">
        <v>16859277</v>
      </c>
      <c r="O804">
        <v>15896175</v>
      </c>
      <c r="P804">
        <v>15223884</v>
      </c>
      <c r="Q804">
        <v>15002390</v>
      </c>
      <c r="S804">
        <f t="shared" si="234"/>
        <v>1.263157894736842</v>
      </c>
      <c r="T804">
        <f t="shared" si="235"/>
        <v>0.47368421052631576</v>
      </c>
      <c r="V804" s="4">
        <f t="shared" si="236"/>
        <v>395.13475497990004</v>
      </c>
      <c r="W804">
        <f t="shared" si="237"/>
        <v>8</v>
      </c>
      <c r="X804">
        <f t="shared" si="238"/>
        <v>0.42105263157894735</v>
      </c>
      <c r="Y804">
        <f t="shared" si="239"/>
        <v>0.33333333333333331</v>
      </c>
      <c r="Z804">
        <f t="shared" si="240"/>
        <v>0.88888888888888884</v>
      </c>
      <c r="AA804" t="str">
        <f t="shared" si="241"/>
        <v>CRAM</v>
      </c>
      <c r="AD804">
        <f t="shared" si="242"/>
        <v>0.2413793103448276</v>
      </c>
      <c r="AF804" t="str">
        <f t="shared" si="243"/>
        <v>----</v>
      </c>
      <c r="AG804" t="str">
        <f t="shared" si="244"/>
        <v>----</v>
      </c>
      <c r="AH804" t="str">
        <f t="shared" si="245"/>
        <v>HUnSatLig</v>
      </c>
      <c r="AI804" t="str">
        <f t="shared" si="246"/>
        <v>----</v>
      </c>
      <c r="AJ804" t="str">
        <f t="shared" si="247"/>
        <v>----</v>
      </c>
      <c r="AK804" t="str">
        <f t="shared" si="248"/>
        <v>----</v>
      </c>
      <c r="AM804" s="4">
        <f t="shared" si="249"/>
        <v>395.22612407385634</v>
      </c>
      <c r="AN804" s="4">
        <f t="shared" si="233"/>
        <v>395</v>
      </c>
      <c r="AO804" s="4">
        <f t="shared" si="250"/>
        <v>0.22612407385634015</v>
      </c>
    </row>
    <row r="805" spans="1:41" x14ac:dyDescent="0.25">
      <c r="A805">
        <v>19</v>
      </c>
      <c r="B805">
        <v>24</v>
      </c>
      <c r="C805">
        <v>0</v>
      </c>
      <c r="D805">
        <v>10</v>
      </c>
      <c r="E805">
        <v>0</v>
      </c>
      <c r="F805">
        <v>0</v>
      </c>
      <c r="H805">
        <v>411.1296696</v>
      </c>
      <c r="J805">
        <v>12349507</v>
      </c>
      <c r="K805">
        <v>12396997</v>
      </c>
      <c r="L805">
        <v>12562157</v>
      </c>
      <c r="O805">
        <v>9655531</v>
      </c>
      <c r="P805">
        <v>8225708</v>
      </c>
      <c r="Q805">
        <v>8179629</v>
      </c>
      <c r="S805">
        <f t="shared" si="234"/>
        <v>1.263157894736842</v>
      </c>
      <c r="T805">
        <f t="shared" si="235"/>
        <v>0.52631578947368418</v>
      </c>
      <c r="V805" s="4">
        <f t="shared" si="236"/>
        <v>411.1296695799</v>
      </c>
      <c r="W805">
        <f t="shared" si="237"/>
        <v>8</v>
      </c>
      <c r="X805">
        <f t="shared" si="238"/>
        <v>0.42105263157894735</v>
      </c>
      <c r="Y805">
        <f t="shared" si="239"/>
        <v>0.33333333333333331</v>
      </c>
      <c r="Z805">
        <f t="shared" si="240"/>
        <v>0.8</v>
      </c>
      <c r="AA805" t="str">
        <f t="shared" si="241"/>
        <v>CRAM</v>
      </c>
      <c r="AD805">
        <f t="shared" si="242"/>
        <v>0.21428571428571427</v>
      </c>
      <c r="AF805" t="str">
        <f t="shared" si="243"/>
        <v>----</v>
      </c>
      <c r="AG805" t="str">
        <f t="shared" si="244"/>
        <v>----</v>
      </c>
      <c r="AH805" t="str">
        <f t="shared" si="245"/>
        <v>HUnSatLig</v>
      </c>
      <c r="AI805" t="str">
        <f t="shared" si="246"/>
        <v>----</v>
      </c>
      <c r="AJ805" t="str">
        <f t="shared" si="247"/>
        <v>----</v>
      </c>
      <c r="AK805" t="str">
        <f t="shared" si="248"/>
        <v>----</v>
      </c>
      <c r="AM805" s="4">
        <f t="shared" si="249"/>
        <v>411.22473726234159</v>
      </c>
      <c r="AN805" s="4">
        <f t="shared" si="233"/>
        <v>411</v>
      </c>
      <c r="AO805" s="4">
        <f t="shared" si="250"/>
        <v>0.2247372623415913</v>
      </c>
    </row>
    <row r="806" spans="1:41" x14ac:dyDescent="0.25">
      <c r="A806">
        <v>19</v>
      </c>
      <c r="B806">
        <v>24</v>
      </c>
      <c r="C806">
        <v>0</v>
      </c>
      <c r="D806">
        <v>11</v>
      </c>
      <c r="E806">
        <v>0</v>
      </c>
      <c r="F806">
        <v>0</v>
      </c>
      <c r="H806">
        <v>427.12458420000002</v>
      </c>
      <c r="J806">
        <v>8300000</v>
      </c>
      <c r="K806">
        <v>8442398</v>
      </c>
      <c r="L806">
        <v>7389573</v>
      </c>
      <c r="O806">
        <v>4651002</v>
      </c>
      <c r="P806">
        <v>4044806</v>
      </c>
      <c r="Q806">
        <v>4199559</v>
      </c>
      <c r="S806">
        <f t="shared" si="234"/>
        <v>1.263157894736842</v>
      </c>
      <c r="T806">
        <f t="shared" si="235"/>
        <v>0.57894736842105265</v>
      </c>
      <c r="V806" s="4">
        <f t="shared" si="236"/>
        <v>427.12458417990001</v>
      </c>
      <c r="W806">
        <f t="shared" si="237"/>
        <v>8</v>
      </c>
      <c r="X806">
        <f t="shared" si="238"/>
        <v>0.42105263157894735</v>
      </c>
      <c r="Y806">
        <f t="shared" si="239"/>
        <v>0.33333333333333331</v>
      </c>
      <c r="Z806">
        <f t="shared" si="240"/>
        <v>0.72727272727272729</v>
      </c>
      <c r="AA806" t="str">
        <f t="shared" si="241"/>
        <v>O</v>
      </c>
      <c r="AD806">
        <f t="shared" si="242"/>
        <v>0.18518518518518517</v>
      </c>
      <c r="AF806" t="str">
        <f t="shared" si="243"/>
        <v>----</v>
      </c>
      <c r="AG806" t="str">
        <f t="shared" si="244"/>
        <v>----</v>
      </c>
      <c r="AH806" t="str">
        <f t="shared" si="245"/>
        <v>HUnSatLig</v>
      </c>
      <c r="AI806" t="str">
        <f t="shared" si="246"/>
        <v>----</v>
      </c>
      <c r="AJ806" t="str">
        <f t="shared" si="247"/>
        <v>----</v>
      </c>
      <c r="AK806" t="str">
        <f t="shared" si="248"/>
        <v>----</v>
      </c>
      <c r="AM806" s="4">
        <f t="shared" si="249"/>
        <v>427.2233504508269</v>
      </c>
      <c r="AN806" s="4">
        <f t="shared" si="233"/>
        <v>427</v>
      </c>
      <c r="AO806" s="4">
        <f t="shared" si="250"/>
        <v>0.2233504508268993</v>
      </c>
    </row>
    <row r="807" spans="1:41" x14ac:dyDescent="0.25">
      <c r="A807">
        <v>19</v>
      </c>
      <c r="B807">
        <v>24</v>
      </c>
      <c r="C807">
        <v>0</v>
      </c>
      <c r="D807">
        <v>12</v>
      </c>
      <c r="E807">
        <v>0</v>
      </c>
      <c r="F807">
        <v>0</v>
      </c>
      <c r="H807">
        <v>443.11949879999997</v>
      </c>
      <c r="J807">
        <v>5794360</v>
      </c>
      <c r="K807">
        <v>5291756</v>
      </c>
      <c r="L807">
        <v>5467123</v>
      </c>
      <c r="O807">
        <v>2202481</v>
      </c>
      <c r="P807">
        <v>1674959</v>
      </c>
      <c r="Q807">
        <v>2060298</v>
      </c>
      <c r="S807">
        <f t="shared" si="234"/>
        <v>1.263157894736842</v>
      </c>
      <c r="T807">
        <f t="shared" si="235"/>
        <v>0.63157894736842102</v>
      </c>
      <c r="V807" s="4">
        <f t="shared" si="236"/>
        <v>443.11949877989997</v>
      </c>
      <c r="W807">
        <f t="shared" si="237"/>
        <v>8</v>
      </c>
      <c r="X807">
        <f t="shared" si="238"/>
        <v>0.42105263157894735</v>
      </c>
      <c r="Y807">
        <f t="shared" si="239"/>
        <v>0.33333333333333331</v>
      </c>
      <c r="Z807">
        <f t="shared" si="240"/>
        <v>0.66666666666666663</v>
      </c>
      <c r="AA807" t="str">
        <f t="shared" si="241"/>
        <v>O</v>
      </c>
      <c r="AD807">
        <f t="shared" si="242"/>
        <v>0.15384615384615385</v>
      </c>
      <c r="AF807" t="str">
        <f t="shared" si="243"/>
        <v>----</v>
      </c>
      <c r="AG807" t="str">
        <f t="shared" si="244"/>
        <v>----</v>
      </c>
      <c r="AH807" t="str">
        <f t="shared" si="245"/>
        <v>HUnSatLig</v>
      </c>
      <c r="AI807" t="str">
        <f t="shared" si="246"/>
        <v>----</v>
      </c>
      <c r="AJ807" t="str">
        <f t="shared" si="247"/>
        <v>----</v>
      </c>
      <c r="AK807" t="str">
        <f t="shared" si="248"/>
        <v>----</v>
      </c>
      <c r="AM807" s="4">
        <f t="shared" si="249"/>
        <v>443.22196363931215</v>
      </c>
      <c r="AN807" s="4">
        <f t="shared" si="233"/>
        <v>443</v>
      </c>
      <c r="AO807" s="4">
        <f t="shared" si="250"/>
        <v>0.22196363931215046</v>
      </c>
    </row>
    <row r="808" spans="1:41" x14ac:dyDescent="0.25">
      <c r="A808">
        <v>19</v>
      </c>
      <c r="B808">
        <v>24</v>
      </c>
      <c r="C808">
        <v>0</v>
      </c>
      <c r="D808">
        <v>13</v>
      </c>
      <c r="E808">
        <v>0</v>
      </c>
      <c r="F808">
        <v>0</v>
      </c>
      <c r="H808">
        <v>459.11441339999999</v>
      </c>
      <c r="J808">
        <v>3689169</v>
      </c>
      <c r="K808">
        <v>2773865</v>
      </c>
      <c r="L808">
        <v>2799611</v>
      </c>
      <c r="O808" t="s">
        <v>14</v>
      </c>
      <c r="P808" t="s">
        <v>14</v>
      </c>
      <c r="Q808" t="s">
        <v>14</v>
      </c>
      <c r="S808">
        <f t="shared" si="234"/>
        <v>1.263157894736842</v>
      </c>
      <c r="T808">
        <f t="shared" si="235"/>
        <v>0.68421052631578949</v>
      </c>
      <c r="V808" s="4">
        <f t="shared" si="236"/>
        <v>459.11441337989999</v>
      </c>
      <c r="W808">
        <f t="shared" si="237"/>
        <v>8</v>
      </c>
      <c r="X808">
        <f t="shared" si="238"/>
        <v>0.42105263157894735</v>
      </c>
      <c r="Y808">
        <f t="shared" si="239"/>
        <v>0.33333333333333331</v>
      </c>
      <c r="Z808">
        <f t="shared" si="240"/>
        <v>0.61538461538461542</v>
      </c>
      <c r="AA808" t="str">
        <f t="shared" si="241"/>
        <v>O</v>
      </c>
      <c r="AD808">
        <f t="shared" si="242"/>
        <v>0.12</v>
      </c>
      <c r="AF808" t="str">
        <f t="shared" si="243"/>
        <v>----</v>
      </c>
      <c r="AG808" t="str">
        <f t="shared" si="244"/>
        <v>----</v>
      </c>
      <c r="AH808" t="str">
        <f t="shared" si="245"/>
        <v>HUnSatLig</v>
      </c>
      <c r="AI808" t="str">
        <f t="shared" si="246"/>
        <v>----</v>
      </c>
      <c r="AJ808" t="str">
        <f t="shared" si="247"/>
        <v>----</v>
      </c>
      <c r="AK808" t="str">
        <f t="shared" si="248"/>
        <v>----</v>
      </c>
      <c r="AM808" s="4">
        <f t="shared" si="249"/>
        <v>459.22057682779746</v>
      </c>
      <c r="AN808" s="4">
        <f t="shared" si="233"/>
        <v>459</v>
      </c>
      <c r="AO808" s="4">
        <f t="shared" si="250"/>
        <v>0.22057682779745846</v>
      </c>
    </row>
    <row r="809" spans="1:41" x14ac:dyDescent="0.25">
      <c r="A809">
        <v>19</v>
      </c>
      <c r="B809">
        <v>24</v>
      </c>
      <c r="C809">
        <v>0</v>
      </c>
      <c r="D809">
        <v>14</v>
      </c>
      <c r="E809">
        <v>0</v>
      </c>
      <c r="F809">
        <v>0</v>
      </c>
      <c r="H809">
        <v>475.109328</v>
      </c>
      <c r="J809">
        <v>1727008</v>
      </c>
      <c r="K809">
        <v>2052657</v>
      </c>
      <c r="L809">
        <v>1563834</v>
      </c>
      <c r="O809" t="s">
        <v>14</v>
      </c>
      <c r="P809" t="s">
        <v>14</v>
      </c>
      <c r="Q809" t="s">
        <v>14</v>
      </c>
      <c r="S809">
        <f t="shared" si="234"/>
        <v>1.263157894736842</v>
      </c>
      <c r="T809">
        <f t="shared" si="235"/>
        <v>0.73684210526315785</v>
      </c>
      <c r="V809" s="4">
        <f t="shared" si="236"/>
        <v>475.1093279799</v>
      </c>
      <c r="W809">
        <f t="shared" si="237"/>
        <v>8</v>
      </c>
      <c r="X809">
        <f t="shared" si="238"/>
        <v>0.42105263157894735</v>
      </c>
      <c r="Y809">
        <f t="shared" si="239"/>
        <v>0.33333333333333331</v>
      </c>
      <c r="Z809">
        <f t="shared" si="240"/>
        <v>0.5714285714285714</v>
      </c>
      <c r="AA809" t="str">
        <f t="shared" si="241"/>
        <v>O</v>
      </c>
      <c r="AD809">
        <f t="shared" si="242"/>
        <v>8.3333333333333329E-2</v>
      </c>
      <c r="AF809" t="str">
        <f t="shared" si="243"/>
        <v>----</v>
      </c>
      <c r="AG809" t="str">
        <f t="shared" si="244"/>
        <v>----</v>
      </c>
      <c r="AH809" t="str">
        <f t="shared" si="245"/>
        <v>HUnSatLig</v>
      </c>
      <c r="AI809" t="str">
        <f t="shared" si="246"/>
        <v>----</v>
      </c>
      <c r="AJ809" t="str">
        <f t="shared" si="247"/>
        <v>----</v>
      </c>
      <c r="AK809" t="str">
        <f t="shared" si="248"/>
        <v>----</v>
      </c>
      <c r="AM809" s="4">
        <f t="shared" si="249"/>
        <v>475.21919001628277</v>
      </c>
      <c r="AN809" s="4">
        <f t="shared" si="233"/>
        <v>475</v>
      </c>
      <c r="AO809" s="4">
        <f t="shared" si="250"/>
        <v>0.21919001628276646</v>
      </c>
    </row>
    <row r="810" spans="1:41" x14ac:dyDescent="0.25">
      <c r="A810">
        <v>19</v>
      </c>
      <c r="B810">
        <v>25</v>
      </c>
      <c r="C810">
        <v>2</v>
      </c>
      <c r="D810">
        <v>5</v>
      </c>
      <c r="E810">
        <v>0</v>
      </c>
      <c r="F810">
        <v>1</v>
      </c>
      <c r="H810">
        <v>391.14283110000002</v>
      </c>
      <c r="J810">
        <v>19887167</v>
      </c>
      <c r="K810">
        <v>18450412</v>
      </c>
      <c r="L810">
        <v>20524446</v>
      </c>
      <c r="O810">
        <v>31964033</v>
      </c>
      <c r="P810">
        <v>29571388</v>
      </c>
      <c r="Q810">
        <v>29849739</v>
      </c>
      <c r="S810">
        <f t="shared" si="234"/>
        <v>1.3157894736842106</v>
      </c>
      <c r="T810">
        <f t="shared" si="235"/>
        <v>0.26315789473684209</v>
      </c>
      <c r="V810" s="4">
        <f t="shared" si="236"/>
        <v>391.14283107990008</v>
      </c>
      <c r="W810">
        <f t="shared" si="237"/>
        <v>9</v>
      </c>
      <c r="X810">
        <f t="shared" si="238"/>
        <v>0.47368421052631576</v>
      </c>
      <c r="Y810">
        <f t="shared" si="239"/>
        <v>0.36</v>
      </c>
      <c r="Z810">
        <f t="shared" si="240"/>
        <v>1.8</v>
      </c>
      <c r="AA810" t="str">
        <f t="shared" si="241"/>
        <v>O</v>
      </c>
      <c r="AD810">
        <f t="shared" si="242"/>
        <v>0.37037037037037035</v>
      </c>
      <c r="AF810" t="str">
        <f t="shared" si="243"/>
        <v>----</v>
      </c>
      <c r="AG810" t="str">
        <f t="shared" si="244"/>
        <v>----</v>
      </c>
      <c r="AH810" t="str">
        <f t="shared" si="245"/>
        <v>HUnSatLig</v>
      </c>
      <c r="AI810" t="str">
        <f t="shared" si="246"/>
        <v>----</v>
      </c>
      <c r="AJ810" t="str">
        <f t="shared" si="247"/>
        <v>----</v>
      </c>
      <c r="AK810" t="str">
        <f t="shared" si="248"/>
        <v>----</v>
      </c>
      <c r="AM810" s="4">
        <f t="shared" si="249"/>
        <v>391.23327710023329</v>
      </c>
      <c r="AN810" s="4">
        <f t="shared" si="233"/>
        <v>391</v>
      </c>
      <c r="AO810" s="4">
        <f t="shared" si="250"/>
        <v>0.23327710023329473</v>
      </c>
    </row>
    <row r="811" spans="1:41" x14ac:dyDescent="0.25">
      <c r="A811">
        <v>19</v>
      </c>
      <c r="B811">
        <v>25</v>
      </c>
      <c r="C811">
        <v>3</v>
      </c>
      <c r="D811">
        <v>5</v>
      </c>
      <c r="E811">
        <v>0</v>
      </c>
      <c r="F811">
        <v>0</v>
      </c>
      <c r="H811">
        <v>374.17214360000003</v>
      </c>
      <c r="J811">
        <v>2333851</v>
      </c>
      <c r="K811">
        <v>2702391</v>
      </c>
      <c r="L811">
        <v>2513161</v>
      </c>
      <c r="O811">
        <v>4309746</v>
      </c>
      <c r="P811">
        <v>4413573</v>
      </c>
      <c r="Q811">
        <v>4156745</v>
      </c>
      <c r="S811">
        <f t="shared" si="234"/>
        <v>1.3157894736842106</v>
      </c>
      <c r="T811">
        <f t="shared" si="235"/>
        <v>0.26315789473684209</v>
      </c>
      <c r="V811" s="4">
        <f t="shared" si="236"/>
        <v>374.17214357990002</v>
      </c>
      <c r="W811">
        <f t="shared" si="237"/>
        <v>9</v>
      </c>
      <c r="X811">
        <f t="shared" si="238"/>
        <v>0.47368421052631576</v>
      </c>
      <c r="Y811">
        <f t="shared" si="239"/>
        <v>0.36</v>
      </c>
      <c r="Z811">
        <f t="shared" si="240"/>
        <v>1.8</v>
      </c>
      <c r="AA811" t="str">
        <f t="shared" si="241"/>
        <v>O</v>
      </c>
      <c r="AD811">
        <f t="shared" si="242"/>
        <v>0.37037037037037035</v>
      </c>
      <c r="AF811" t="str">
        <f t="shared" si="243"/>
        <v>----</v>
      </c>
      <c r="AG811" t="str">
        <f t="shared" si="244"/>
        <v>----</v>
      </c>
      <c r="AH811" t="str">
        <f t="shared" si="245"/>
        <v>HUnSatLig</v>
      </c>
      <c r="AI811" t="str">
        <f t="shared" si="246"/>
        <v>----</v>
      </c>
      <c r="AJ811" t="str">
        <f t="shared" si="247"/>
        <v>----</v>
      </c>
      <c r="AK811" t="str">
        <f t="shared" si="248"/>
        <v>----</v>
      </c>
      <c r="AM811" s="4">
        <f t="shared" si="249"/>
        <v>374.25866537863249</v>
      </c>
      <c r="AN811" s="4">
        <f t="shared" si="233"/>
        <v>374</v>
      </c>
      <c r="AO811" s="4">
        <f t="shared" si="250"/>
        <v>0.25866537863248595</v>
      </c>
    </row>
    <row r="812" spans="1:41" x14ac:dyDescent="0.25">
      <c r="A812">
        <v>19</v>
      </c>
      <c r="B812">
        <v>25</v>
      </c>
      <c r="C812">
        <v>3</v>
      </c>
      <c r="D812">
        <v>6</v>
      </c>
      <c r="E812">
        <v>0</v>
      </c>
      <c r="F812">
        <v>0</v>
      </c>
      <c r="H812">
        <v>390.16705819999999</v>
      </c>
      <c r="J812">
        <v>2743094</v>
      </c>
      <c r="K812">
        <v>2742057</v>
      </c>
      <c r="L812">
        <v>2667733</v>
      </c>
      <c r="O812">
        <v>3827385</v>
      </c>
      <c r="P812">
        <v>4046956</v>
      </c>
      <c r="Q812">
        <v>3604441</v>
      </c>
      <c r="S812">
        <f t="shared" si="234"/>
        <v>1.3157894736842106</v>
      </c>
      <c r="T812">
        <f t="shared" si="235"/>
        <v>0.31578947368421051</v>
      </c>
      <c r="V812" s="4">
        <f t="shared" si="236"/>
        <v>390.16705817989998</v>
      </c>
      <c r="W812">
        <f t="shared" si="237"/>
        <v>9</v>
      </c>
      <c r="X812">
        <f t="shared" si="238"/>
        <v>0.47368421052631576</v>
      </c>
      <c r="Y812">
        <f t="shared" si="239"/>
        <v>0.36</v>
      </c>
      <c r="Z812">
        <f t="shared" si="240"/>
        <v>1.5</v>
      </c>
      <c r="AA812" t="str">
        <f t="shared" si="241"/>
        <v>CRAM</v>
      </c>
      <c r="AD812">
        <f t="shared" si="242"/>
        <v>0.34615384615384615</v>
      </c>
      <c r="AF812" t="str">
        <f t="shared" si="243"/>
        <v>----</v>
      </c>
      <c r="AG812" t="str">
        <f t="shared" si="244"/>
        <v>----</v>
      </c>
      <c r="AH812" t="str">
        <f t="shared" si="245"/>
        <v>HUnSatLig</v>
      </c>
      <c r="AI812" t="str">
        <f t="shared" si="246"/>
        <v>----</v>
      </c>
      <c r="AJ812" t="str">
        <f t="shared" si="247"/>
        <v>----</v>
      </c>
      <c r="AK812" t="str">
        <f t="shared" si="248"/>
        <v>----</v>
      </c>
      <c r="AM812" s="4">
        <f t="shared" si="249"/>
        <v>390.25727856711774</v>
      </c>
      <c r="AN812" s="4">
        <f t="shared" si="233"/>
        <v>390</v>
      </c>
      <c r="AO812" s="4">
        <f t="shared" si="250"/>
        <v>0.25727856711773711</v>
      </c>
    </row>
    <row r="813" spans="1:41" x14ac:dyDescent="0.25">
      <c r="A813">
        <v>19</v>
      </c>
      <c r="B813">
        <v>25</v>
      </c>
      <c r="C813">
        <v>3</v>
      </c>
      <c r="D813">
        <v>7</v>
      </c>
      <c r="E813">
        <v>0</v>
      </c>
      <c r="F813">
        <v>0</v>
      </c>
      <c r="H813">
        <v>406.1619728</v>
      </c>
      <c r="J813" t="s">
        <v>14</v>
      </c>
      <c r="K813" t="s">
        <v>14</v>
      </c>
      <c r="L813" t="s">
        <v>14</v>
      </c>
      <c r="O813">
        <v>1859802</v>
      </c>
      <c r="P813">
        <v>2140742</v>
      </c>
      <c r="Q813">
        <v>1944898</v>
      </c>
      <c r="S813">
        <f t="shared" si="234"/>
        <v>1.3157894736842106</v>
      </c>
      <c r="T813">
        <f t="shared" si="235"/>
        <v>0.36842105263157893</v>
      </c>
      <c r="V813" s="4">
        <f t="shared" si="236"/>
        <v>406.1619727799</v>
      </c>
      <c r="W813">
        <f t="shared" si="237"/>
        <v>9</v>
      </c>
      <c r="X813">
        <f t="shared" si="238"/>
        <v>0.47368421052631576</v>
      </c>
      <c r="Y813">
        <f t="shared" si="239"/>
        <v>0.36</v>
      </c>
      <c r="Z813">
        <f t="shared" si="240"/>
        <v>1.2857142857142858</v>
      </c>
      <c r="AA813" t="str">
        <f t="shared" si="241"/>
        <v>CRAM</v>
      </c>
      <c r="AD813">
        <f t="shared" si="242"/>
        <v>0.32</v>
      </c>
      <c r="AF813" t="str">
        <f t="shared" si="243"/>
        <v>----</v>
      </c>
      <c r="AG813" t="str">
        <f t="shared" si="244"/>
        <v>----</v>
      </c>
      <c r="AH813" t="str">
        <f t="shared" si="245"/>
        <v>HUnSatLig</v>
      </c>
      <c r="AI813" t="str">
        <f t="shared" si="246"/>
        <v>----</v>
      </c>
      <c r="AJ813" t="str">
        <f t="shared" si="247"/>
        <v>----</v>
      </c>
      <c r="AK813" t="str">
        <f t="shared" si="248"/>
        <v>----</v>
      </c>
      <c r="AM813" s="4">
        <f t="shared" si="249"/>
        <v>406.2558917556031</v>
      </c>
      <c r="AN813" s="4">
        <f t="shared" si="233"/>
        <v>406</v>
      </c>
      <c r="AO813" s="4">
        <f t="shared" si="250"/>
        <v>0.25589175560310196</v>
      </c>
    </row>
    <row r="814" spans="1:41" x14ac:dyDescent="0.25">
      <c r="A814">
        <v>19</v>
      </c>
      <c r="B814">
        <v>26</v>
      </c>
      <c r="C814">
        <v>0</v>
      </c>
      <c r="D814">
        <v>4</v>
      </c>
      <c r="E814">
        <v>0</v>
      </c>
      <c r="F814">
        <v>0</v>
      </c>
      <c r="H814">
        <v>317.17583200000001</v>
      </c>
      <c r="J814" t="s">
        <v>14</v>
      </c>
      <c r="K814" t="s">
        <v>14</v>
      </c>
      <c r="L814" t="s">
        <v>14</v>
      </c>
      <c r="O814">
        <v>2336962</v>
      </c>
      <c r="P814">
        <v>2761257</v>
      </c>
      <c r="Q814">
        <v>1903964</v>
      </c>
      <c r="S814">
        <f t="shared" si="234"/>
        <v>1.368421052631579</v>
      </c>
      <c r="T814">
        <f t="shared" si="235"/>
        <v>0.21052631578947367</v>
      </c>
      <c r="V814" s="4">
        <f t="shared" si="236"/>
        <v>317.17583197990001</v>
      </c>
      <c r="W814">
        <f t="shared" si="237"/>
        <v>7</v>
      </c>
      <c r="X814">
        <f t="shared" si="238"/>
        <v>0.36842105263157893</v>
      </c>
      <c r="Y814">
        <f t="shared" si="239"/>
        <v>0.26923076923076922</v>
      </c>
      <c r="Z814">
        <f t="shared" si="240"/>
        <v>1.75</v>
      </c>
      <c r="AA814" t="str">
        <f t="shared" si="241"/>
        <v>CRAM</v>
      </c>
      <c r="AD814">
        <f t="shared" si="242"/>
        <v>0.29411764705882354</v>
      </c>
      <c r="AF814" t="str">
        <f t="shared" si="243"/>
        <v>----</v>
      </c>
      <c r="AG814" t="str">
        <f t="shared" si="244"/>
        <v>----</v>
      </c>
      <c r="AH814" t="str">
        <f t="shared" si="245"/>
        <v>HUnSatLig</v>
      </c>
      <c r="AI814" t="str">
        <f t="shared" si="246"/>
        <v>----</v>
      </c>
      <c r="AJ814" t="str">
        <f t="shared" si="247"/>
        <v>----</v>
      </c>
      <c r="AK814" t="str">
        <f t="shared" si="248"/>
        <v>----</v>
      </c>
      <c r="AM814" s="4">
        <f t="shared" si="249"/>
        <v>317.24917422081302</v>
      </c>
      <c r="AN814" s="4">
        <f t="shared" si="233"/>
        <v>317</v>
      </c>
      <c r="AO814" s="4">
        <f t="shared" si="250"/>
        <v>0.24917422081301766</v>
      </c>
    </row>
    <row r="815" spans="1:41" x14ac:dyDescent="0.25">
      <c r="A815">
        <v>19</v>
      </c>
      <c r="B815">
        <v>26</v>
      </c>
      <c r="C815">
        <v>0</v>
      </c>
      <c r="D815">
        <v>5</v>
      </c>
      <c r="E815">
        <v>0</v>
      </c>
      <c r="F815">
        <v>0</v>
      </c>
      <c r="H815">
        <v>333.17074659999997</v>
      </c>
      <c r="J815">
        <v>4750756</v>
      </c>
      <c r="K815">
        <v>4071548</v>
      </c>
      <c r="L815">
        <v>4380128</v>
      </c>
      <c r="O815">
        <v>7349387</v>
      </c>
      <c r="P815">
        <v>8362108</v>
      </c>
      <c r="Q815">
        <v>6666424</v>
      </c>
      <c r="S815">
        <f t="shared" si="234"/>
        <v>1.368421052631579</v>
      </c>
      <c r="T815">
        <f t="shared" si="235"/>
        <v>0.26315789473684209</v>
      </c>
      <c r="V815" s="4">
        <f t="shared" si="236"/>
        <v>333.17074657990003</v>
      </c>
      <c r="W815">
        <f t="shared" si="237"/>
        <v>7</v>
      </c>
      <c r="X815">
        <f t="shared" si="238"/>
        <v>0.36842105263157893</v>
      </c>
      <c r="Y815">
        <f t="shared" si="239"/>
        <v>0.26923076923076922</v>
      </c>
      <c r="Z815">
        <f t="shared" si="240"/>
        <v>1.4</v>
      </c>
      <c r="AA815" t="str">
        <f t="shared" si="241"/>
        <v>CRAM</v>
      </c>
      <c r="AD815">
        <f t="shared" si="242"/>
        <v>0.27272727272727271</v>
      </c>
      <c r="AF815" t="str">
        <f t="shared" si="243"/>
        <v>----</v>
      </c>
      <c r="AG815" t="str">
        <f t="shared" si="244"/>
        <v>----</v>
      </c>
      <c r="AH815" t="str">
        <f t="shared" si="245"/>
        <v>HUnSatLig</v>
      </c>
      <c r="AI815" t="str">
        <f t="shared" si="246"/>
        <v>----</v>
      </c>
      <c r="AJ815" t="str">
        <f t="shared" si="247"/>
        <v>----</v>
      </c>
      <c r="AK815" t="str">
        <f t="shared" si="248"/>
        <v>----</v>
      </c>
      <c r="AM815" s="4">
        <f t="shared" si="249"/>
        <v>333.24778740929833</v>
      </c>
      <c r="AN815" s="4">
        <f t="shared" si="233"/>
        <v>333</v>
      </c>
      <c r="AO815" s="4">
        <f t="shared" si="250"/>
        <v>0.24778740929832566</v>
      </c>
    </row>
    <row r="816" spans="1:41" x14ac:dyDescent="0.25">
      <c r="A816">
        <v>19</v>
      </c>
      <c r="B816">
        <v>26</v>
      </c>
      <c r="C816">
        <v>0</v>
      </c>
      <c r="D816">
        <v>6</v>
      </c>
      <c r="E816">
        <v>0</v>
      </c>
      <c r="F816">
        <v>0</v>
      </c>
      <c r="H816">
        <v>349.16566119999999</v>
      </c>
      <c r="J816">
        <v>10316478</v>
      </c>
      <c r="K816">
        <v>10239310</v>
      </c>
      <c r="L816">
        <v>10489838</v>
      </c>
      <c r="O816">
        <v>14984558</v>
      </c>
      <c r="P816">
        <v>18185218</v>
      </c>
      <c r="Q816">
        <v>15191300</v>
      </c>
      <c r="S816">
        <f t="shared" si="234"/>
        <v>1.368421052631579</v>
      </c>
      <c r="T816">
        <f t="shared" si="235"/>
        <v>0.31578947368421051</v>
      </c>
      <c r="V816" s="4">
        <f t="shared" si="236"/>
        <v>349.16566117989998</v>
      </c>
      <c r="W816">
        <f t="shared" si="237"/>
        <v>7</v>
      </c>
      <c r="X816">
        <f t="shared" si="238"/>
        <v>0.36842105263157893</v>
      </c>
      <c r="Y816">
        <f t="shared" si="239"/>
        <v>0.26923076923076922</v>
      </c>
      <c r="Z816">
        <f t="shared" si="240"/>
        <v>1.1666666666666667</v>
      </c>
      <c r="AA816" t="str">
        <f t="shared" si="241"/>
        <v>CRAM</v>
      </c>
      <c r="AD816">
        <f t="shared" si="242"/>
        <v>0.25</v>
      </c>
      <c r="AF816" t="str">
        <f t="shared" si="243"/>
        <v>----</v>
      </c>
      <c r="AG816" t="str">
        <f t="shared" si="244"/>
        <v>----</v>
      </c>
      <c r="AH816" t="str">
        <f t="shared" si="245"/>
        <v>HUnSatLig</v>
      </c>
      <c r="AI816" t="str">
        <f t="shared" si="246"/>
        <v>----</v>
      </c>
      <c r="AJ816" t="str">
        <f t="shared" si="247"/>
        <v>----</v>
      </c>
      <c r="AK816" t="str">
        <f t="shared" si="248"/>
        <v>----</v>
      </c>
      <c r="AM816" s="4">
        <f t="shared" si="249"/>
        <v>349.24640059778358</v>
      </c>
      <c r="AN816" s="4">
        <f t="shared" si="233"/>
        <v>349</v>
      </c>
      <c r="AO816" s="4">
        <f t="shared" si="250"/>
        <v>0.24640059778357681</v>
      </c>
    </row>
    <row r="817" spans="1:41" x14ac:dyDescent="0.25">
      <c r="A817">
        <v>19</v>
      </c>
      <c r="B817">
        <v>26</v>
      </c>
      <c r="C817">
        <v>0</v>
      </c>
      <c r="D817">
        <v>7</v>
      </c>
      <c r="E817">
        <v>0</v>
      </c>
      <c r="F817">
        <v>0</v>
      </c>
      <c r="H817">
        <v>365.1605758</v>
      </c>
      <c r="J817">
        <v>17088854</v>
      </c>
      <c r="K817">
        <v>17747592</v>
      </c>
      <c r="L817">
        <v>17371804</v>
      </c>
      <c r="O817">
        <v>26447991</v>
      </c>
      <c r="P817">
        <v>28999228</v>
      </c>
      <c r="Q817">
        <v>25300819</v>
      </c>
      <c r="S817">
        <f t="shared" si="234"/>
        <v>1.368421052631579</v>
      </c>
      <c r="T817">
        <f t="shared" si="235"/>
        <v>0.36842105263157893</v>
      </c>
      <c r="V817" s="4">
        <f t="shared" si="236"/>
        <v>365.1605757799</v>
      </c>
      <c r="W817">
        <f t="shared" si="237"/>
        <v>7</v>
      </c>
      <c r="X817">
        <f t="shared" si="238"/>
        <v>0.36842105263157893</v>
      </c>
      <c r="Y817">
        <f t="shared" si="239"/>
        <v>0.26923076923076922</v>
      </c>
      <c r="Z817">
        <f t="shared" si="240"/>
        <v>1</v>
      </c>
      <c r="AA817" t="str">
        <f t="shared" si="241"/>
        <v>CRAM</v>
      </c>
      <c r="AD817">
        <f t="shared" si="242"/>
        <v>0.22580645161290322</v>
      </c>
      <c r="AF817" t="str">
        <f t="shared" si="243"/>
        <v>----</v>
      </c>
      <c r="AG817" t="str">
        <f t="shared" si="244"/>
        <v>----</v>
      </c>
      <c r="AH817" t="str">
        <f t="shared" si="245"/>
        <v>HUnSatLig</v>
      </c>
      <c r="AI817" t="str">
        <f t="shared" si="246"/>
        <v>----</v>
      </c>
      <c r="AJ817" t="str">
        <f t="shared" si="247"/>
        <v>----</v>
      </c>
      <c r="AK817" t="str">
        <f t="shared" si="248"/>
        <v>----</v>
      </c>
      <c r="AM817" s="4">
        <f t="shared" si="249"/>
        <v>365.24501378626888</v>
      </c>
      <c r="AN817" s="4">
        <f t="shared" si="233"/>
        <v>365</v>
      </c>
      <c r="AO817" s="4">
        <f t="shared" si="250"/>
        <v>0.24501378626888481</v>
      </c>
    </row>
    <row r="818" spans="1:41" x14ac:dyDescent="0.25">
      <c r="A818">
        <v>19</v>
      </c>
      <c r="B818">
        <v>26</v>
      </c>
      <c r="C818">
        <v>0</v>
      </c>
      <c r="D818">
        <v>8</v>
      </c>
      <c r="E818">
        <v>0</v>
      </c>
      <c r="F818">
        <v>0</v>
      </c>
      <c r="H818">
        <v>381.15549040000002</v>
      </c>
      <c r="J818">
        <v>18475087</v>
      </c>
      <c r="K818">
        <v>18341690</v>
      </c>
      <c r="L818">
        <v>18457732</v>
      </c>
      <c r="O818">
        <v>23372396</v>
      </c>
      <c r="P818">
        <v>23814139</v>
      </c>
      <c r="Q818">
        <v>21999689</v>
      </c>
      <c r="S818">
        <f t="shared" si="234"/>
        <v>1.368421052631579</v>
      </c>
      <c r="T818">
        <f t="shared" si="235"/>
        <v>0.42105263157894735</v>
      </c>
      <c r="V818" s="4">
        <f t="shared" si="236"/>
        <v>381.15549037990002</v>
      </c>
      <c r="W818">
        <f t="shared" si="237"/>
        <v>7</v>
      </c>
      <c r="X818">
        <f t="shared" si="238"/>
        <v>0.36842105263157893</v>
      </c>
      <c r="Y818">
        <f t="shared" si="239"/>
        <v>0.26923076923076922</v>
      </c>
      <c r="Z818">
        <f t="shared" si="240"/>
        <v>0.875</v>
      </c>
      <c r="AA818" t="str">
        <f t="shared" si="241"/>
        <v>CRAM</v>
      </c>
      <c r="AD818">
        <f t="shared" si="242"/>
        <v>0.2</v>
      </c>
      <c r="AF818" t="str">
        <f t="shared" si="243"/>
        <v>----</v>
      </c>
      <c r="AG818" t="str">
        <f t="shared" si="244"/>
        <v>----</v>
      </c>
      <c r="AH818" t="str">
        <f t="shared" si="245"/>
        <v>HUnSatLig</v>
      </c>
      <c r="AI818" t="str">
        <f t="shared" si="246"/>
        <v>----</v>
      </c>
      <c r="AJ818" t="str">
        <f t="shared" si="247"/>
        <v>----</v>
      </c>
      <c r="AK818" t="str">
        <f t="shared" si="248"/>
        <v>----</v>
      </c>
      <c r="AM818" s="4">
        <f t="shared" si="249"/>
        <v>381.24362697475419</v>
      </c>
      <c r="AN818" s="4">
        <f t="shared" si="233"/>
        <v>381</v>
      </c>
      <c r="AO818" s="4">
        <f t="shared" si="250"/>
        <v>0.24362697475419282</v>
      </c>
    </row>
    <row r="819" spans="1:41" x14ac:dyDescent="0.25">
      <c r="A819">
        <v>19</v>
      </c>
      <c r="B819">
        <v>26</v>
      </c>
      <c r="C819">
        <v>0</v>
      </c>
      <c r="D819">
        <v>9</v>
      </c>
      <c r="E819">
        <v>0</v>
      </c>
      <c r="F819">
        <v>0</v>
      </c>
      <c r="H819">
        <v>397.15040499999998</v>
      </c>
      <c r="J819">
        <v>15350222</v>
      </c>
      <c r="K819">
        <v>15707161</v>
      </c>
      <c r="L819">
        <v>14860761</v>
      </c>
      <c r="O819">
        <v>16916412</v>
      </c>
      <c r="P819">
        <v>16522669</v>
      </c>
      <c r="Q819">
        <v>17288238</v>
      </c>
      <c r="S819">
        <f t="shared" si="234"/>
        <v>1.368421052631579</v>
      </c>
      <c r="T819">
        <f t="shared" si="235"/>
        <v>0.47368421052631576</v>
      </c>
      <c r="V819" s="4">
        <f t="shared" si="236"/>
        <v>397.15040497989997</v>
      </c>
      <c r="W819">
        <f t="shared" si="237"/>
        <v>7</v>
      </c>
      <c r="X819">
        <f t="shared" si="238"/>
        <v>0.36842105263157893</v>
      </c>
      <c r="Y819">
        <f t="shared" si="239"/>
        <v>0.26923076923076922</v>
      </c>
      <c r="Z819">
        <f t="shared" si="240"/>
        <v>0.77777777777777779</v>
      </c>
      <c r="AA819" t="str">
        <f t="shared" si="241"/>
        <v>CRAM</v>
      </c>
      <c r="AD819">
        <f t="shared" si="242"/>
        <v>0.17241379310344829</v>
      </c>
      <c r="AF819" t="str">
        <f t="shared" si="243"/>
        <v>----</v>
      </c>
      <c r="AG819" t="str">
        <f t="shared" si="244"/>
        <v>----</v>
      </c>
      <c r="AH819" t="str">
        <f t="shared" si="245"/>
        <v>HUnSatLig</v>
      </c>
      <c r="AI819" t="str">
        <f t="shared" si="246"/>
        <v>----</v>
      </c>
      <c r="AJ819" t="str">
        <f t="shared" si="247"/>
        <v>----</v>
      </c>
      <c r="AK819" t="str">
        <f t="shared" si="248"/>
        <v>----</v>
      </c>
      <c r="AM819" s="4">
        <f t="shared" si="249"/>
        <v>397.2422401632395</v>
      </c>
      <c r="AN819" s="4">
        <f t="shared" si="233"/>
        <v>397</v>
      </c>
      <c r="AO819" s="4">
        <f t="shared" si="250"/>
        <v>0.24224016323950082</v>
      </c>
    </row>
    <row r="820" spans="1:41" x14ac:dyDescent="0.25">
      <c r="A820">
        <v>19</v>
      </c>
      <c r="B820">
        <v>26</v>
      </c>
      <c r="C820">
        <v>0</v>
      </c>
      <c r="D820">
        <v>10</v>
      </c>
      <c r="E820">
        <v>0</v>
      </c>
      <c r="F820">
        <v>0</v>
      </c>
      <c r="H820">
        <v>413.14531959999999</v>
      </c>
      <c r="J820">
        <v>9678961</v>
      </c>
      <c r="K820">
        <v>9407006</v>
      </c>
      <c r="L820">
        <v>8992540</v>
      </c>
      <c r="O820">
        <v>7933218</v>
      </c>
      <c r="P820">
        <v>7316490</v>
      </c>
      <c r="Q820">
        <v>7179167</v>
      </c>
      <c r="S820">
        <f t="shared" si="234"/>
        <v>1.368421052631579</v>
      </c>
      <c r="T820">
        <f t="shared" si="235"/>
        <v>0.52631578947368418</v>
      </c>
      <c r="V820" s="4">
        <f t="shared" si="236"/>
        <v>413.14531957989999</v>
      </c>
      <c r="W820">
        <f t="shared" si="237"/>
        <v>7</v>
      </c>
      <c r="X820">
        <f t="shared" si="238"/>
        <v>0.36842105263157893</v>
      </c>
      <c r="Y820">
        <f t="shared" si="239"/>
        <v>0.26923076923076922</v>
      </c>
      <c r="Z820">
        <f t="shared" si="240"/>
        <v>0.7</v>
      </c>
      <c r="AA820" t="str">
        <f t="shared" si="241"/>
        <v>O</v>
      </c>
      <c r="AD820">
        <f t="shared" si="242"/>
        <v>0.14285714285714285</v>
      </c>
      <c r="AF820" t="str">
        <f t="shared" si="243"/>
        <v>----</v>
      </c>
      <c r="AG820" t="str">
        <f t="shared" si="244"/>
        <v>----</v>
      </c>
      <c r="AH820" t="str">
        <f t="shared" si="245"/>
        <v>HUnSatLig</v>
      </c>
      <c r="AI820" t="str">
        <f t="shared" si="246"/>
        <v>----</v>
      </c>
      <c r="AJ820" t="str">
        <f t="shared" si="247"/>
        <v>----</v>
      </c>
      <c r="AK820" t="str">
        <f t="shared" si="248"/>
        <v>----</v>
      </c>
      <c r="AM820" s="4">
        <f t="shared" si="249"/>
        <v>413.24085335172481</v>
      </c>
      <c r="AN820" s="4">
        <f t="shared" si="233"/>
        <v>413</v>
      </c>
      <c r="AO820" s="4">
        <f t="shared" si="250"/>
        <v>0.24085335172480882</v>
      </c>
    </row>
    <row r="821" spans="1:41" x14ac:dyDescent="0.25">
      <c r="A821">
        <v>19</v>
      </c>
      <c r="B821">
        <v>26</v>
      </c>
      <c r="C821">
        <v>0</v>
      </c>
      <c r="D821">
        <v>11</v>
      </c>
      <c r="E821">
        <v>0</v>
      </c>
      <c r="F821">
        <v>0</v>
      </c>
      <c r="H821">
        <v>429.14023420000001</v>
      </c>
      <c r="J821">
        <v>5630230</v>
      </c>
      <c r="K821">
        <v>5494231</v>
      </c>
      <c r="L821">
        <v>5745912</v>
      </c>
      <c r="O821">
        <v>3484549</v>
      </c>
      <c r="P821">
        <v>3805117</v>
      </c>
      <c r="Q821">
        <v>3865548</v>
      </c>
      <c r="S821">
        <f t="shared" si="234"/>
        <v>1.368421052631579</v>
      </c>
      <c r="T821">
        <f t="shared" si="235"/>
        <v>0.57894736842105265</v>
      </c>
      <c r="V821" s="4">
        <f t="shared" si="236"/>
        <v>429.14023417990001</v>
      </c>
      <c r="W821">
        <f t="shared" si="237"/>
        <v>7</v>
      </c>
      <c r="X821">
        <f t="shared" si="238"/>
        <v>0.36842105263157893</v>
      </c>
      <c r="Y821">
        <f t="shared" si="239"/>
        <v>0.26923076923076922</v>
      </c>
      <c r="Z821">
        <f t="shared" si="240"/>
        <v>0.63636363636363635</v>
      </c>
      <c r="AA821" t="str">
        <f t="shared" si="241"/>
        <v>O</v>
      </c>
      <c r="AD821">
        <f t="shared" si="242"/>
        <v>0.1111111111111111</v>
      </c>
      <c r="AF821" t="str">
        <f t="shared" si="243"/>
        <v>----</v>
      </c>
      <c r="AG821" t="str">
        <f t="shared" si="244"/>
        <v>----</v>
      </c>
      <c r="AH821" t="str">
        <f t="shared" si="245"/>
        <v>HUnSatLig</v>
      </c>
      <c r="AI821" t="str">
        <f t="shared" si="246"/>
        <v>----</v>
      </c>
      <c r="AJ821" t="str">
        <f t="shared" si="247"/>
        <v>----</v>
      </c>
      <c r="AK821" t="str">
        <f t="shared" si="248"/>
        <v>----</v>
      </c>
      <c r="AM821" s="4">
        <f t="shared" si="249"/>
        <v>429.23946654021012</v>
      </c>
      <c r="AN821" s="4">
        <f t="shared" si="233"/>
        <v>429</v>
      </c>
      <c r="AO821" s="4">
        <f t="shared" si="250"/>
        <v>0.23946654021011682</v>
      </c>
    </row>
    <row r="822" spans="1:41" x14ac:dyDescent="0.25">
      <c r="A822">
        <v>19</v>
      </c>
      <c r="B822">
        <v>26</v>
      </c>
      <c r="C822">
        <v>0</v>
      </c>
      <c r="D822">
        <v>12</v>
      </c>
      <c r="E822">
        <v>0</v>
      </c>
      <c r="F822">
        <v>0</v>
      </c>
      <c r="H822">
        <v>445.13514880000002</v>
      </c>
      <c r="J822">
        <v>3235112</v>
      </c>
      <c r="K822">
        <v>2593902</v>
      </c>
      <c r="L822">
        <v>2720036</v>
      </c>
      <c r="O822" t="s">
        <v>14</v>
      </c>
      <c r="P822" t="s">
        <v>14</v>
      </c>
      <c r="Q822" t="s">
        <v>14</v>
      </c>
      <c r="S822">
        <f t="shared" si="234"/>
        <v>1.368421052631579</v>
      </c>
      <c r="T822">
        <f t="shared" si="235"/>
        <v>0.63157894736842102</v>
      </c>
      <c r="V822" s="4">
        <f t="shared" si="236"/>
        <v>445.13514877990002</v>
      </c>
      <c r="W822">
        <f t="shared" si="237"/>
        <v>7</v>
      </c>
      <c r="X822">
        <f t="shared" si="238"/>
        <v>0.36842105263157893</v>
      </c>
      <c r="Y822">
        <f t="shared" si="239"/>
        <v>0.26923076923076922</v>
      </c>
      <c r="Z822">
        <f t="shared" si="240"/>
        <v>0.58333333333333337</v>
      </c>
      <c r="AA822" t="str">
        <f t="shared" si="241"/>
        <v>O</v>
      </c>
      <c r="AD822">
        <f t="shared" si="242"/>
        <v>7.6923076923076927E-2</v>
      </c>
      <c r="AF822" t="str">
        <f t="shared" si="243"/>
        <v>----</v>
      </c>
      <c r="AG822" t="str">
        <f t="shared" si="244"/>
        <v>----</v>
      </c>
      <c r="AH822" t="str">
        <f t="shared" si="245"/>
        <v>HUnSatLig</v>
      </c>
      <c r="AI822" t="str">
        <f t="shared" si="246"/>
        <v>----</v>
      </c>
      <c r="AJ822" t="str">
        <f t="shared" si="247"/>
        <v>----</v>
      </c>
      <c r="AK822" t="str">
        <f t="shared" si="248"/>
        <v>----</v>
      </c>
      <c r="AM822" s="4">
        <f t="shared" si="249"/>
        <v>445.23807972869542</v>
      </c>
      <c r="AN822" s="4">
        <f t="shared" si="233"/>
        <v>445</v>
      </c>
      <c r="AO822" s="4">
        <f t="shared" si="250"/>
        <v>0.23807972869542482</v>
      </c>
    </row>
    <row r="823" spans="1:41" x14ac:dyDescent="0.25">
      <c r="A823">
        <v>19</v>
      </c>
      <c r="B823">
        <v>26</v>
      </c>
      <c r="C823">
        <v>0</v>
      </c>
      <c r="D823">
        <v>13</v>
      </c>
      <c r="E823">
        <v>0</v>
      </c>
      <c r="F823">
        <v>0</v>
      </c>
      <c r="H823">
        <v>461.13006339999998</v>
      </c>
      <c r="J823">
        <v>2994222</v>
      </c>
      <c r="K823">
        <v>3452699</v>
      </c>
      <c r="L823">
        <v>2936164</v>
      </c>
      <c r="O823">
        <v>2201347</v>
      </c>
      <c r="P823">
        <v>2524526</v>
      </c>
      <c r="Q823">
        <v>1789557</v>
      </c>
      <c r="S823">
        <f t="shared" si="234"/>
        <v>1.368421052631579</v>
      </c>
      <c r="T823">
        <f t="shared" si="235"/>
        <v>0.68421052631578949</v>
      </c>
      <c r="V823" s="4">
        <f t="shared" si="236"/>
        <v>461.13006337990004</v>
      </c>
      <c r="W823">
        <f t="shared" si="237"/>
        <v>7</v>
      </c>
      <c r="X823">
        <f t="shared" si="238"/>
        <v>0.36842105263157893</v>
      </c>
      <c r="Y823">
        <f t="shared" si="239"/>
        <v>0.26923076923076922</v>
      </c>
      <c r="Z823">
        <f t="shared" si="240"/>
        <v>0.53846153846153844</v>
      </c>
      <c r="AA823" t="str">
        <f t="shared" si="241"/>
        <v>O</v>
      </c>
      <c r="AD823">
        <f t="shared" si="242"/>
        <v>0.04</v>
      </c>
      <c r="AF823" t="str">
        <f t="shared" si="243"/>
        <v>----</v>
      </c>
      <c r="AG823" t="str">
        <f t="shared" si="244"/>
        <v>----</v>
      </c>
      <c r="AH823" t="str">
        <f t="shared" si="245"/>
        <v>HUnSatLig</v>
      </c>
      <c r="AI823" t="str">
        <f t="shared" si="246"/>
        <v>----</v>
      </c>
      <c r="AJ823" t="str">
        <f t="shared" si="247"/>
        <v>----</v>
      </c>
      <c r="AK823" t="str">
        <f t="shared" si="248"/>
        <v>----</v>
      </c>
      <c r="AM823" s="4">
        <f t="shared" si="249"/>
        <v>461.23669291718073</v>
      </c>
      <c r="AN823" s="4">
        <f t="shared" si="233"/>
        <v>461</v>
      </c>
      <c r="AO823" s="4">
        <f t="shared" si="250"/>
        <v>0.23669291718073282</v>
      </c>
    </row>
    <row r="824" spans="1:41" x14ac:dyDescent="0.25">
      <c r="A824">
        <v>19</v>
      </c>
      <c r="B824">
        <v>26</v>
      </c>
      <c r="C824">
        <v>0</v>
      </c>
      <c r="D824">
        <v>14</v>
      </c>
      <c r="E824">
        <v>0</v>
      </c>
      <c r="F824">
        <v>0</v>
      </c>
      <c r="H824">
        <v>477.124978</v>
      </c>
      <c r="J824">
        <v>3101727</v>
      </c>
      <c r="K824">
        <v>2974260</v>
      </c>
      <c r="L824">
        <v>3373702</v>
      </c>
      <c r="O824" t="s">
        <v>14</v>
      </c>
      <c r="P824" t="s">
        <v>14</v>
      </c>
      <c r="Q824" t="s">
        <v>14</v>
      </c>
      <c r="S824">
        <f t="shared" si="234"/>
        <v>1.368421052631579</v>
      </c>
      <c r="T824">
        <f t="shared" si="235"/>
        <v>0.73684210526315785</v>
      </c>
      <c r="V824" s="4">
        <f t="shared" si="236"/>
        <v>477.1249779799</v>
      </c>
      <c r="W824">
        <f t="shared" si="237"/>
        <v>7</v>
      </c>
      <c r="X824">
        <f t="shared" si="238"/>
        <v>0.36842105263157893</v>
      </c>
      <c r="Y824">
        <f t="shared" si="239"/>
        <v>0.26923076923076922</v>
      </c>
      <c r="Z824">
        <f t="shared" si="240"/>
        <v>0.5</v>
      </c>
      <c r="AA824" t="str">
        <f t="shared" si="241"/>
        <v>O</v>
      </c>
      <c r="AD824">
        <f t="shared" si="242"/>
        <v>0</v>
      </c>
      <c r="AF824" t="str">
        <f t="shared" si="243"/>
        <v>----</v>
      </c>
      <c r="AG824" t="str">
        <f t="shared" si="244"/>
        <v>----</v>
      </c>
      <c r="AH824" t="str">
        <f t="shared" si="245"/>
        <v>HUnSatLig</v>
      </c>
      <c r="AI824" t="str">
        <f t="shared" si="246"/>
        <v>----</v>
      </c>
      <c r="AJ824" t="str">
        <f t="shared" si="247"/>
        <v>----</v>
      </c>
      <c r="AK824" t="str">
        <f t="shared" si="248"/>
        <v>----</v>
      </c>
      <c r="AM824" s="4">
        <f t="shared" si="249"/>
        <v>477.23530610566598</v>
      </c>
      <c r="AN824" s="4">
        <f t="shared" si="233"/>
        <v>477</v>
      </c>
      <c r="AO824" s="4">
        <f t="shared" si="250"/>
        <v>0.23530610566598398</v>
      </c>
    </row>
    <row r="825" spans="1:41" x14ac:dyDescent="0.25">
      <c r="A825">
        <v>19</v>
      </c>
      <c r="B825">
        <v>26</v>
      </c>
      <c r="C825">
        <v>0</v>
      </c>
      <c r="D825">
        <v>18</v>
      </c>
      <c r="E825">
        <v>0</v>
      </c>
      <c r="F825">
        <v>0</v>
      </c>
      <c r="H825">
        <v>541.1046364</v>
      </c>
      <c r="J825" t="s">
        <v>14</v>
      </c>
      <c r="K825" t="s">
        <v>14</v>
      </c>
      <c r="L825" t="s">
        <v>14</v>
      </c>
      <c r="O825">
        <v>4538611</v>
      </c>
      <c r="P825">
        <v>3234423</v>
      </c>
      <c r="Q825">
        <v>3186728</v>
      </c>
      <c r="S825">
        <f t="shared" si="234"/>
        <v>1.368421052631579</v>
      </c>
      <c r="T825">
        <f t="shared" si="235"/>
        <v>0.94736842105263153</v>
      </c>
      <c r="V825" s="4">
        <f t="shared" si="236"/>
        <v>541.10463637990006</v>
      </c>
      <c r="W825">
        <f t="shared" si="237"/>
        <v>7</v>
      </c>
      <c r="X825">
        <f t="shared" si="238"/>
        <v>0.36842105263157893</v>
      </c>
      <c r="Y825">
        <f t="shared" si="239"/>
        <v>0.26923076923076922</v>
      </c>
      <c r="Z825">
        <f t="shared" si="240"/>
        <v>0.3888888888888889</v>
      </c>
      <c r="AA825" t="str">
        <f t="shared" si="241"/>
        <v>O</v>
      </c>
      <c r="AD825">
        <f t="shared" si="242"/>
        <v>-0.2</v>
      </c>
      <c r="AF825" t="str">
        <f t="shared" si="243"/>
        <v>----</v>
      </c>
      <c r="AG825" t="str">
        <f t="shared" si="244"/>
        <v>----</v>
      </c>
      <c r="AH825" t="str">
        <f t="shared" si="245"/>
        <v>HUnSatLig</v>
      </c>
      <c r="AI825" t="str">
        <f t="shared" si="246"/>
        <v>----</v>
      </c>
      <c r="AJ825" t="str">
        <f t="shared" si="247"/>
        <v>----</v>
      </c>
      <c r="AK825" t="str">
        <f t="shared" si="248"/>
        <v>----</v>
      </c>
      <c r="AM825" s="4">
        <f t="shared" si="249"/>
        <v>541.22975885960727</v>
      </c>
      <c r="AN825" s="4">
        <f t="shared" si="233"/>
        <v>541</v>
      </c>
      <c r="AO825" s="4">
        <f t="shared" si="250"/>
        <v>0.22975885960727283</v>
      </c>
    </row>
    <row r="826" spans="1:41" x14ac:dyDescent="0.25">
      <c r="A826">
        <v>19</v>
      </c>
      <c r="B826">
        <v>26</v>
      </c>
      <c r="C826">
        <v>5</v>
      </c>
      <c r="D826">
        <v>11</v>
      </c>
      <c r="E826">
        <v>0</v>
      </c>
      <c r="F826">
        <v>1</v>
      </c>
      <c r="H826">
        <v>530.12936569999999</v>
      </c>
      <c r="J826" t="s">
        <v>14</v>
      </c>
      <c r="K826" t="s">
        <v>14</v>
      </c>
      <c r="L826" t="s">
        <v>14</v>
      </c>
      <c r="O826">
        <v>2122092</v>
      </c>
      <c r="P826">
        <v>2504515</v>
      </c>
      <c r="Q826">
        <v>2231113</v>
      </c>
      <c r="S826">
        <f t="shared" si="234"/>
        <v>1.368421052631579</v>
      </c>
      <c r="T826">
        <f t="shared" si="235"/>
        <v>0.57894736842105265</v>
      </c>
      <c r="V826" s="4">
        <f t="shared" si="236"/>
        <v>530.12936567990005</v>
      </c>
      <c r="W826">
        <f t="shared" si="237"/>
        <v>10</v>
      </c>
      <c r="X826">
        <f t="shared" si="238"/>
        <v>0.52631578947368418</v>
      </c>
      <c r="Y826">
        <f t="shared" si="239"/>
        <v>0.38461538461538464</v>
      </c>
      <c r="Z826">
        <f t="shared" si="240"/>
        <v>0.90909090909090906</v>
      </c>
      <c r="AA826" t="str">
        <f t="shared" si="241"/>
        <v>CRAM</v>
      </c>
      <c r="AD826">
        <f t="shared" si="242"/>
        <v>0.2</v>
      </c>
      <c r="AF826" t="str">
        <f t="shared" si="243"/>
        <v>----</v>
      </c>
      <c r="AG826" t="str">
        <f t="shared" si="244"/>
        <v>----</v>
      </c>
      <c r="AH826" t="str">
        <f t="shared" si="245"/>
        <v>HUnSatLig</v>
      </c>
      <c r="AI826" t="str">
        <f t="shared" si="246"/>
        <v>----</v>
      </c>
      <c r="AJ826" t="str">
        <f t="shared" si="247"/>
        <v>----</v>
      </c>
      <c r="AK826" t="str">
        <f t="shared" si="248"/>
        <v>----</v>
      </c>
      <c r="AM826" s="4">
        <f t="shared" si="249"/>
        <v>530.25195028986241</v>
      </c>
      <c r="AN826" s="4">
        <f t="shared" si="233"/>
        <v>530</v>
      </c>
      <c r="AO826" s="4">
        <f t="shared" si="250"/>
        <v>0.25195028986240686</v>
      </c>
    </row>
    <row r="827" spans="1:41" x14ac:dyDescent="0.25">
      <c r="A827">
        <v>19</v>
      </c>
      <c r="B827">
        <v>27</v>
      </c>
      <c r="C827">
        <v>3</v>
      </c>
      <c r="D827">
        <v>6</v>
      </c>
      <c r="E827">
        <v>0</v>
      </c>
      <c r="F827">
        <v>0</v>
      </c>
      <c r="H827">
        <v>392.18270819999998</v>
      </c>
      <c r="J827">
        <v>2824527</v>
      </c>
      <c r="K827">
        <v>3013813</v>
      </c>
      <c r="L827">
        <v>2394989</v>
      </c>
      <c r="O827">
        <v>3645520</v>
      </c>
      <c r="P827">
        <v>4251154</v>
      </c>
      <c r="Q827">
        <v>3200832</v>
      </c>
      <c r="S827">
        <f t="shared" si="234"/>
        <v>1.4210526315789473</v>
      </c>
      <c r="T827">
        <f t="shared" si="235"/>
        <v>0.31578947368421051</v>
      </c>
      <c r="V827" s="4">
        <f t="shared" si="236"/>
        <v>392.18270817989998</v>
      </c>
      <c r="W827">
        <f t="shared" si="237"/>
        <v>8</v>
      </c>
      <c r="X827">
        <f t="shared" si="238"/>
        <v>0.42105263157894735</v>
      </c>
      <c r="Y827">
        <f t="shared" si="239"/>
        <v>0.29629629629629628</v>
      </c>
      <c r="Z827">
        <f t="shared" si="240"/>
        <v>1.3333333333333333</v>
      </c>
      <c r="AA827" t="str">
        <f t="shared" si="241"/>
        <v>CRAM</v>
      </c>
      <c r="AD827">
        <f t="shared" si="242"/>
        <v>0.26923076923076922</v>
      </c>
      <c r="AF827" t="str">
        <f t="shared" si="243"/>
        <v>----</v>
      </c>
      <c r="AG827" t="str">
        <f t="shared" si="244"/>
        <v>----</v>
      </c>
      <c r="AH827" t="str">
        <f t="shared" si="245"/>
        <v>HUnSatLig</v>
      </c>
      <c r="AI827" t="str">
        <f t="shared" si="246"/>
        <v>----</v>
      </c>
      <c r="AJ827" t="str">
        <f t="shared" si="247"/>
        <v>----</v>
      </c>
      <c r="AK827" t="str">
        <f t="shared" si="248"/>
        <v>----</v>
      </c>
      <c r="AM827" s="4">
        <f t="shared" si="249"/>
        <v>392.27339465650095</v>
      </c>
      <c r="AN827" s="4">
        <f t="shared" si="233"/>
        <v>392</v>
      </c>
      <c r="AO827" s="4">
        <f t="shared" si="250"/>
        <v>0.27339465650095462</v>
      </c>
    </row>
    <row r="828" spans="1:41" x14ac:dyDescent="0.25">
      <c r="A828">
        <v>19</v>
      </c>
      <c r="B828">
        <v>27</v>
      </c>
      <c r="C828">
        <v>3</v>
      </c>
      <c r="D828">
        <v>7</v>
      </c>
      <c r="E828">
        <v>0</v>
      </c>
      <c r="F828">
        <v>0</v>
      </c>
      <c r="H828">
        <v>408.17762279999999</v>
      </c>
      <c r="J828">
        <v>2046128</v>
      </c>
      <c r="K828">
        <v>2017040</v>
      </c>
      <c r="L828">
        <v>2392686</v>
      </c>
      <c r="O828" t="s">
        <v>14</v>
      </c>
      <c r="P828" t="s">
        <v>14</v>
      </c>
      <c r="Q828" t="s">
        <v>14</v>
      </c>
      <c r="S828">
        <f t="shared" si="234"/>
        <v>1.4210526315789473</v>
      </c>
      <c r="T828">
        <f t="shared" si="235"/>
        <v>0.36842105263157893</v>
      </c>
      <c r="V828" s="4">
        <f t="shared" si="236"/>
        <v>408.17762277989999</v>
      </c>
      <c r="W828">
        <f t="shared" si="237"/>
        <v>8</v>
      </c>
      <c r="X828">
        <f t="shared" si="238"/>
        <v>0.42105263157894735</v>
      </c>
      <c r="Y828">
        <f t="shared" si="239"/>
        <v>0.29629629629629628</v>
      </c>
      <c r="Z828">
        <f t="shared" si="240"/>
        <v>1.1428571428571428</v>
      </c>
      <c r="AA828" t="str">
        <f t="shared" si="241"/>
        <v>CRAM</v>
      </c>
      <c r="AD828">
        <f t="shared" si="242"/>
        <v>0.24</v>
      </c>
      <c r="AF828" t="str">
        <f t="shared" si="243"/>
        <v>----</v>
      </c>
      <c r="AG828" t="str">
        <f t="shared" si="244"/>
        <v>----</v>
      </c>
      <c r="AH828" t="str">
        <f t="shared" si="245"/>
        <v>HUnSatLig</v>
      </c>
      <c r="AI828" t="str">
        <f t="shared" si="246"/>
        <v>----</v>
      </c>
      <c r="AJ828" t="str">
        <f t="shared" si="247"/>
        <v>----</v>
      </c>
      <c r="AK828" t="str">
        <f t="shared" si="248"/>
        <v>----</v>
      </c>
      <c r="AM828" s="4">
        <f t="shared" si="249"/>
        <v>408.27200784498626</v>
      </c>
      <c r="AN828" s="4">
        <f t="shared" si="233"/>
        <v>408</v>
      </c>
      <c r="AO828" s="4">
        <f t="shared" si="250"/>
        <v>0.27200784498626263</v>
      </c>
    </row>
    <row r="829" spans="1:41" x14ac:dyDescent="0.25">
      <c r="A829">
        <v>19</v>
      </c>
      <c r="B829">
        <v>28</v>
      </c>
      <c r="C829">
        <v>0</v>
      </c>
      <c r="D829">
        <v>4</v>
      </c>
      <c r="E829">
        <v>0</v>
      </c>
      <c r="F829">
        <v>0</v>
      </c>
      <c r="H829">
        <v>319.19148200000001</v>
      </c>
      <c r="J829" t="s">
        <v>14</v>
      </c>
      <c r="K829" t="s">
        <v>14</v>
      </c>
      <c r="L829" t="s">
        <v>14</v>
      </c>
      <c r="O829">
        <v>2843731</v>
      </c>
      <c r="P829">
        <v>3012494</v>
      </c>
      <c r="Q829">
        <v>2408674</v>
      </c>
      <c r="S829">
        <f t="shared" si="234"/>
        <v>1.4736842105263157</v>
      </c>
      <c r="T829">
        <f t="shared" si="235"/>
        <v>0.21052631578947367</v>
      </c>
      <c r="V829" s="4">
        <f t="shared" si="236"/>
        <v>319.1914819799</v>
      </c>
      <c r="W829">
        <f t="shared" si="237"/>
        <v>6</v>
      </c>
      <c r="X829">
        <f t="shared" si="238"/>
        <v>0.31578947368421051</v>
      </c>
      <c r="Y829">
        <f t="shared" si="239"/>
        <v>0.21428571428571427</v>
      </c>
      <c r="Z829">
        <f t="shared" si="240"/>
        <v>1.5</v>
      </c>
      <c r="AA829" t="str">
        <f t="shared" si="241"/>
        <v>CRAM</v>
      </c>
      <c r="AD829">
        <f t="shared" si="242"/>
        <v>0.23529411764705882</v>
      </c>
      <c r="AF829" t="str">
        <f t="shared" si="243"/>
        <v>----</v>
      </c>
      <c r="AG829" t="str">
        <f t="shared" si="244"/>
        <v>----</v>
      </c>
      <c r="AH829" t="str">
        <f t="shared" si="245"/>
        <v>HUnSatLig</v>
      </c>
      <c r="AI829" t="str">
        <f t="shared" si="246"/>
        <v>----</v>
      </c>
      <c r="AJ829" t="str">
        <f t="shared" si="247"/>
        <v>----</v>
      </c>
      <c r="AK829" t="str">
        <f t="shared" si="248"/>
        <v>----</v>
      </c>
      <c r="AM829" s="4">
        <f t="shared" si="249"/>
        <v>319.26529031019624</v>
      </c>
      <c r="AN829" s="4">
        <f t="shared" si="233"/>
        <v>319</v>
      </c>
      <c r="AO829" s="4">
        <f t="shared" si="250"/>
        <v>0.26529031019623517</v>
      </c>
    </row>
    <row r="830" spans="1:41" x14ac:dyDescent="0.25">
      <c r="A830">
        <v>19</v>
      </c>
      <c r="B830">
        <v>28</v>
      </c>
      <c r="C830">
        <v>0</v>
      </c>
      <c r="D830">
        <v>5</v>
      </c>
      <c r="E830">
        <v>0</v>
      </c>
      <c r="F830">
        <v>0</v>
      </c>
      <c r="H830">
        <v>335.18639660000002</v>
      </c>
      <c r="J830">
        <v>5164914</v>
      </c>
      <c r="K830">
        <v>5683247</v>
      </c>
      <c r="L830">
        <v>5291445</v>
      </c>
      <c r="O830">
        <v>9176704</v>
      </c>
      <c r="P830">
        <v>10092096</v>
      </c>
      <c r="Q830">
        <v>8928924</v>
      </c>
      <c r="S830">
        <f t="shared" si="234"/>
        <v>1.4736842105263157</v>
      </c>
      <c r="T830">
        <f t="shared" si="235"/>
        <v>0.26315789473684209</v>
      </c>
      <c r="V830" s="4">
        <f t="shared" si="236"/>
        <v>335.18639657989996</v>
      </c>
      <c r="W830">
        <f t="shared" si="237"/>
        <v>6</v>
      </c>
      <c r="X830">
        <f t="shared" si="238"/>
        <v>0.31578947368421051</v>
      </c>
      <c r="Y830">
        <f t="shared" si="239"/>
        <v>0.21428571428571427</v>
      </c>
      <c r="Z830">
        <f t="shared" si="240"/>
        <v>1.2</v>
      </c>
      <c r="AA830" t="str">
        <f t="shared" si="241"/>
        <v>CRAM</v>
      </c>
      <c r="AD830">
        <f t="shared" si="242"/>
        <v>0.21212121212121213</v>
      </c>
      <c r="AF830" t="str">
        <f t="shared" si="243"/>
        <v>----</v>
      </c>
      <c r="AG830" t="str">
        <f t="shared" si="244"/>
        <v>----</v>
      </c>
      <c r="AH830" t="str">
        <f t="shared" si="245"/>
        <v>HUnSatLig</v>
      </c>
      <c r="AI830" t="str">
        <f t="shared" si="246"/>
        <v>----</v>
      </c>
      <c r="AJ830" t="str">
        <f t="shared" si="247"/>
        <v>----</v>
      </c>
      <c r="AK830" t="str">
        <f t="shared" si="248"/>
        <v>----</v>
      </c>
      <c r="AM830" s="4">
        <f t="shared" si="249"/>
        <v>335.26390349868149</v>
      </c>
      <c r="AN830" s="4">
        <f t="shared" si="233"/>
        <v>335</v>
      </c>
      <c r="AO830" s="4">
        <f t="shared" si="250"/>
        <v>0.26390349868148633</v>
      </c>
    </row>
    <row r="831" spans="1:41" x14ac:dyDescent="0.25">
      <c r="A831">
        <v>19</v>
      </c>
      <c r="B831">
        <v>28</v>
      </c>
      <c r="C831">
        <v>0</v>
      </c>
      <c r="D831">
        <v>6</v>
      </c>
      <c r="E831">
        <v>0</v>
      </c>
      <c r="F831">
        <v>0</v>
      </c>
      <c r="H831">
        <v>351.18131119999998</v>
      </c>
      <c r="J831">
        <v>11908446</v>
      </c>
      <c r="K831">
        <v>12765028</v>
      </c>
      <c r="L831">
        <v>12059186</v>
      </c>
      <c r="O831">
        <v>19939268</v>
      </c>
      <c r="P831">
        <v>21147189</v>
      </c>
      <c r="Q831">
        <v>18640709</v>
      </c>
      <c r="S831">
        <f t="shared" si="234"/>
        <v>1.4736842105263157</v>
      </c>
      <c r="T831">
        <f t="shared" si="235"/>
        <v>0.31578947368421051</v>
      </c>
      <c r="V831" s="4">
        <f t="shared" si="236"/>
        <v>351.18131117989998</v>
      </c>
      <c r="W831">
        <f t="shared" si="237"/>
        <v>6</v>
      </c>
      <c r="X831">
        <f t="shared" si="238"/>
        <v>0.31578947368421051</v>
      </c>
      <c r="Y831">
        <f t="shared" si="239"/>
        <v>0.21428571428571427</v>
      </c>
      <c r="Z831">
        <f t="shared" si="240"/>
        <v>1</v>
      </c>
      <c r="AA831" t="str">
        <f t="shared" si="241"/>
        <v>CRAM</v>
      </c>
      <c r="AD831">
        <f t="shared" si="242"/>
        <v>0.1875</v>
      </c>
      <c r="AF831" t="str">
        <f t="shared" si="243"/>
        <v>----</v>
      </c>
      <c r="AG831" t="str">
        <f t="shared" si="244"/>
        <v>----</v>
      </c>
      <c r="AH831" t="str">
        <f t="shared" si="245"/>
        <v>HUnSatLig</v>
      </c>
      <c r="AI831" t="str">
        <f t="shared" si="246"/>
        <v>----</v>
      </c>
      <c r="AJ831" t="str">
        <f t="shared" si="247"/>
        <v>----</v>
      </c>
      <c r="AK831" t="str">
        <f t="shared" si="248"/>
        <v>----</v>
      </c>
      <c r="AM831" s="4">
        <f t="shared" si="249"/>
        <v>351.26251668716679</v>
      </c>
      <c r="AN831" s="4">
        <f t="shared" si="233"/>
        <v>351</v>
      </c>
      <c r="AO831" s="4">
        <f t="shared" si="250"/>
        <v>0.26251668716679433</v>
      </c>
    </row>
    <row r="832" spans="1:41" x14ac:dyDescent="0.25">
      <c r="A832">
        <v>19</v>
      </c>
      <c r="B832">
        <v>28</v>
      </c>
      <c r="C832">
        <v>0</v>
      </c>
      <c r="D832">
        <v>7</v>
      </c>
      <c r="E832">
        <v>0</v>
      </c>
      <c r="F832">
        <v>0</v>
      </c>
      <c r="H832">
        <v>367.1762258</v>
      </c>
      <c r="J832">
        <v>17990741</v>
      </c>
      <c r="K832">
        <v>18735291</v>
      </c>
      <c r="L832">
        <v>17327357</v>
      </c>
      <c r="O832">
        <v>28893917</v>
      </c>
      <c r="P832">
        <v>30474386</v>
      </c>
      <c r="Q832">
        <v>27214237</v>
      </c>
      <c r="S832">
        <f t="shared" si="234"/>
        <v>1.4736842105263157</v>
      </c>
      <c r="T832">
        <f t="shared" si="235"/>
        <v>0.36842105263157893</v>
      </c>
      <c r="V832" s="4">
        <f t="shared" si="236"/>
        <v>367.17622577989999</v>
      </c>
      <c r="W832">
        <f t="shared" si="237"/>
        <v>6</v>
      </c>
      <c r="X832">
        <f t="shared" si="238"/>
        <v>0.31578947368421051</v>
      </c>
      <c r="Y832">
        <f t="shared" si="239"/>
        <v>0.21428571428571427</v>
      </c>
      <c r="Z832">
        <f t="shared" si="240"/>
        <v>0.8571428571428571</v>
      </c>
      <c r="AA832" t="str">
        <f t="shared" si="241"/>
        <v>CRAM</v>
      </c>
      <c r="AD832">
        <f t="shared" si="242"/>
        <v>0.16129032258064516</v>
      </c>
      <c r="AF832" t="str">
        <f t="shared" si="243"/>
        <v>----</v>
      </c>
      <c r="AG832" t="str">
        <f t="shared" si="244"/>
        <v>----</v>
      </c>
      <c r="AH832" t="str">
        <f t="shared" si="245"/>
        <v>HUnSatLig</v>
      </c>
      <c r="AI832" t="str">
        <f t="shared" si="246"/>
        <v>----</v>
      </c>
      <c r="AJ832" t="str">
        <f t="shared" si="247"/>
        <v>----</v>
      </c>
      <c r="AK832" t="str">
        <f t="shared" si="248"/>
        <v>----</v>
      </c>
      <c r="AM832" s="4">
        <f t="shared" si="249"/>
        <v>367.2611298756521</v>
      </c>
      <c r="AN832" s="4">
        <f t="shared" si="233"/>
        <v>367</v>
      </c>
      <c r="AO832" s="4">
        <f t="shared" si="250"/>
        <v>0.26112987565210233</v>
      </c>
    </row>
    <row r="833" spans="1:41" x14ac:dyDescent="0.25">
      <c r="A833">
        <v>19</v>
      </c>
      <c r="B833">
        <v>28</v>
      </c>
      <c r="C833">
        <v>0</v>
      </c>
      <c r="D833">
        <v>8</v>
      </c>
      <c r="E833">
        <v>0</v>
      </c>
      <c r="F833">
        <v>0</v>
      </c>
      <c r="H833">
        <v>383.17114040000001</v>
      </c>
      <c r="J833">
        <v>16767727</v>
      </c>
      <c r="K833">
        <v>17191200</v>
      </c>
      <c r="L833">
        <v>16402055</v>
      </c>
      <c r="O833">
        <v>23012462</v>
      </c>
      <c r="P833">
        <v>24363520</v>
      </c>
      <c r="Q833">
        <v>22323748</v>
      </c>
      <c r="S833">
        <f t="shared" si="234"/>
        <v>1.4736842105263157</v>
      </c>
      <c r="T833">
        <f t="shared" si="235"/>
        <v>0.42105263157894735</v>
      </c>
      <c r="V833" s="4">
        <f t="shared" si="236"/>
        <v>383.17114037990001</v>
      </c>
      <c r="W833">
        <f t="shared" si="237"/>
        <v>6</v>
      </c>
      <c r="X833">
        <f t="shared" si="238"/>
        <v>0.31578947368421051</v>
      </c>
      <c r="Y833">
        <f t="shared" si="239"/>
        <v>0.21428571428571427</v>
      </c>
      <c r="Z833">
        <f t="shared" si="240"/>
        <v>0.75</v>
      </c>
      <c r="AA833" t="str">
        <f t="shared" si="241"/>
        <v>O</v>
      </c>
      <c r="AD833">
        <f t="shared" si="242"/>
        <v>0.13333333333333333</v>
      </c>
      <c r="AF833" t="str">
        <f t="shared" si="243"/>
        <v>----</v>
      </c>
      <c r="AG833" t="str">
        <f t="shared" si="244"/>
        <v>----</v>
      </c>
      <c r="AH833" t="str">
        <f t="shared" si="245"/>
        <v>HUnSatLig</v>
      </c>
      <c r="AI833" t="str">
        <f t="shared" si="246"/>
        <v>----</v>
      </c>
      <c r="AJ833" t="str">
        <f t="shared" si="247"/>
        <v>----</v>
      </c>
      <c r="AK833" t="str">
        <f t="shared" si="248"/>
        <v>----</v>
      </c>
      <c r="AM833" s="4">
        <f t="shared" si="249"/>
        <v>383.25974306413741</v>
      </c>
      <c r="AN833" s="4">
        <f t="shared" si="233"/>
        <v>383</v>
      </c>
      <c r="AO833" s="4">
        <f t="shared" si="250"/>
        <v>0.25974306413741033</v>
      </c>
    </row>
    <row r="834" spans="1:41" x14ac:dyDescent="0.25">
      <c r="A834">
        <v>19</v>
      </c>
      <c r="B834">
        <v>28</v>
      </c>
      <c r="C834">
        <v>0</v>
      </c>
      <c r="D834">
        <v>9</v>
      </c>
      <c r="E834">
        <v>0</v>
      </c>
      <c r="F834">
        <v>0</v>
      </c>
      <c r="H834">
        <v>399.16605499999997</v>
      </c>
      <c r="J834">
        <v>13544276</v>
      </c>
      <c r="K834">
        <v>12682569</v>
      </c>
      <c r="L834">
        <v>12763907</v>
      </c>
      <c r="O834">
        <v>14995687</v>
      </c>
      <c r="P834">
        <v>15466223</v>
      </c>
      <c r="Q834">
        <v>14773538</v>
      </c>
      <c r="S834">
        <f t="shared" si="234"/>
        <v>1.4736842105263157</v>
      </c>
      <c r="T834">
        <f t="shared" si="235"/>
        <v>0.47368421052631576</v>
      </c>
      <c r="V834" s="4">
        <f t="shared" si="236"/>
        <v>399.16605497990003</v>
      </c>
      <c r="W834">
        <f t="shared" si="237"/>
        <v>6</v>
      </c>
      <c r="X834">
        <f t="shared" si="238"/>
        <v>0.31578947368421051</v>
      </c>
      <c r="Y834">
        <f t="shared" si="239"/>
        <v>0.21428571428571427</v>
      </c>
      <c r="Z834">
        <f t="shared" si="240"/>
        <v>0.66666666666666663</v>
      </c>
      <c r="AA834" t="str">
        <f t="shared" si="241"/>
        <v>O</v>
      </c>
      <c r="AD834">
        <f t="shared" si="242"/>
        <v>0.10344827586206896</v>
      </c>
      <c r="AF834" t="str">
        <f t="shared" si="243"/>
        <v>----</v>
      </c>
      <c r="AG834" t="str">
        <f t="shared" si="244"/>
        <v>----</v>
      </c>
      <c r="AH834" t="str">
        <f t="shared" si="245"/>
        <v>HUnSatLig</v>
      </c>
      <c r="AI834" t="str">
        <f t="shared" si="246"/>
        <v>----</v>
      </c>
      <c r="AJ834" t="str">
        <f t="shared" si="247"/>
        <v>----</v>
      </c>
      <c r="AK834" t="str">
        <f t="shared" si="248"/>
        <v>----</v>
      </c>
      <c r="AM834" s="4">
        <f t="shared" si="249"/>
        <v>399.25835625262272</v>
      </c>
      <c r="AN834" s="4">
        <f t="shared" ref="AN834:AN897" si="251">INT(AM834)</f>
        <v>399</v>
      </c>
      <c r="AO834" s="4">
        <f t="shared" si="250"/>
        <v>0.25835625262271833</v>
      </c>
    </row>
    <row r="835" spans="1:41" x14ac:dyDescent="0.25">
      <c r="A835">
        <v>19</v>
      </c>
      <c r="B835">
        <v>28</v>
      </c>
      <c r="C835">
        <v>0</v>
      </c>
      <c r="D835">
        <v>10</v>
      </c>
      <c r="E835">
        <v>0</v>
      </c>
      <c r="F835">
        <v>0</v>
      </c>
      <c r="H835">
        <v>415.16096959999999</v>
      </c>
      <c r="J835">
        <v>8489078</v>
      </c>
      <c r="K835">
        <v>8542814</v>
      </c>
      <c r="L835">
        <v>7917356</v>
      </c>
      <c r="O835">
        <v>8936765</v>
      </c>
      <c r="P835">
        <v>8385612</v>
      </c>
      <c r="Q835">
        <v>7544691</v>
      </c>
      <c r="S835">
        <f t="shared" ref="S835:S898" si="252">B835/A835</f>
        <v>1.4736842105263157</v>
      </c>
      <c r="T835">
        <f t="shared" ref="T835:T898" si="253">D835/A835</f>
        <v>0.52631578947368418</v>
      </c>
      <c r="V835" s="4">
        <f t="shared" ref="V835:V898" si="254">A835*12+(B835-1)*1.007825+C835*14.003074+D835*15.9949146+E835*31.9720707+F835*30.9737615+0.0005485799</f>
        <v>415.16096957989998</v>
      </c>
      <c r="W835">
        <f t="shared" ref="W835:W898" si="255">1+A835-B835/2+C835/2+F835/2</f>
        <v>6</v>
      </c>
      <c r="X835">
        <f t="shared" ref="X835:X898" si="256">W835/A835</f>
        <v>0.31578947368421051</v>
      </c>
      <c r="Y835">
        <f t="shared" ref="Y835:Y898" si="257">W835/B835</f>
        <v>0.21428571428571427</v>
      </c>
      <c r="Z835">
        <f t="shared" ref="Z835:Z898" si="258">W835/D835</f>
        <v>0.6</v>
      </c>
      <c r="AA835" t="str">
        <f t="shared" ref="AA835:AA898" si="259">IF(X835&gt;=0.3,IF(X835&lt;=0.68,IF(Y835&gt;=0.2,IF(Y835&lt;=0.95,IF(Z835&gt;=0.77,IF(Z835&lt;=1.75,"CRAM","O"),"O"),"O"),"O"),"O"),"O")</f>
        <v>O</v>
      </c>
      <c r="AD835">
        <f t="shared" ref="AD835:AD898" si="260">(1+A835-D835/2-E835-B835/2)/(A835-D835/2-E835-C835-F835)</f>
        <v>7.1428571428571425E-2</v>
      </c>
      <c r="AF835" t="str">
        <f t="shared" ref="AF835:AF898" si="261">IF(AD835&gt;0.66,"CondAr","----")</f>
        <v>----</v>
      </c>
      <c r="AG835" t="str">
        <f t="shared" ref="AG835:AG898" si="262">IF(AND((AD835&gt;0.5),(AD835&lt;=0.66)),"Aromatic","----")</f>
        <v>----</v>
      </c>
      <c r="AH835" t="str">
        <f t="shared" ref="AH835:AH898" si="263">IF(AND((AD835&lt;=0.5),(S835&lt;1.5)),"HUnSatLig","----")</f>
        <v>HUnSatLig</v>
      </c>
      <c r="AI835" t="str">
        <f t="shared" ref="AI835:AI898" si="264">IF(AND((T835&lt;0.6),(S835&gt;=1.5),(C835=0)),"AlipatNoN","----")</f>
        <v>----</v>
      </c>
      <c r="AJ835" t="str">
        <f t="shared" ref="AJ835:AJ898" si="265">IF(AND((S835&gt;=1.5),(T835&gt;=0.6)),"SatFACarb","----")</f>
        <v>----</v>
      </c>
      <c r="AK835" t="str">
        <f t="shared" ref="AK835:AK898" si="266">IF(AND((T835&lt;0.6),(S835&gt;=1.5),(C835&gt;0)),"Alipat+N","----")</f>
        <v>----</v>
      </c>
      <c r="AM835" s="4">
        <f t="shared" ref="AM835:AM898" si="267">V835*(44/43.989828)</f>
        <v>415.25696944110797</v>
      </c>
      <c r="AN835" s="4">
        <f t="shared" si="251"/>
        <v>415</v>
      </c>
      <c r="AO835" s="4">
        <f t="shared" ref="AO835:AO898" si="268">AM835-AN835</f>
        <v>0.25696944110796949</v>
      </c>
    </row>
    <row r="836" spans="1:41" x14ac:dyDescent="0.25">
      <c r="A836">
        <v>19</v>
      </c>
      <c r="B836">
        <v>28</v>
      </c>
      <c r="C836">
        <v>0</v>
      </c>
      <c r="D836">
        <v>11</v>
      </c>
      <c r="E836">
        <v>0</v>
      </c>
      <c r="F836">
        <v>0</v>
      </c>
      <c r="H836">
        <v>431.1558842</v>
      </c>
      <c r="J836">
        <v>6933561</v>
      </c>
      <c r="K836">
        <v>6662532</v>
      </c>
      <c r="L836">
        <v>6247516</v>
      </c>
      <c r="O836">
        <v>8284932</v>
      </c>
      <c r="P836">
        <v>7531368</v>
      </c>
      <c r="Q836">
        <v>7500550</v>
      </c>
      <c r="S836">
        <f t="shared" si="252"/>
        <v>1.4736842105263157</v>
      </c>
      <c r="T836">
        <f t="shared" si="253"/>
        <v>0.57894736842105265</v>
      </c>
      <c r="V836" s="4">
        <f t="shared" si="254"/>
        <v>431.1558841799</v>
      </c>
      <c r="W836">
        <f t="shared" si="255"/>
        <v>6</v>
      </c>
      <c r="X836">
        <f t="shared" si="256"/>
        <v>0.31578947368421051</v>
      </c>
      <c r="Y836">
        <f t="shared" si="257"/>
        <v>0.21428571428571427</v>
      </c>
      <c r="Z836">
        <f t="shared" si="258"/>
        <v>0.54545454545454541</v>
      </c>
      <c r="AA836" t="str">
        <f t="shared" si="259"/>
        <v>O</v>
      </c>
      <c r="AD836">
        <f t="shared" si="260"/>
        <v>3.7037037037037035E-2</v>
      </c>
      <c r="AF836" t="str">
        <f t="shared" si="261"/>
        <v>----</v>
      </c>
      <c r="AG836" t="str">
        <f t="shared" si="262"/>
        <v>----</v>
      </c>
      <c r="AH836" t="str">
        <f t="shared" si="263"/>
        <v>HUnSatLig</v>
      </c>
      <c r="AI836" t="str">
        <f t="shared" si="264"/>
        <v>----</v>
      </c>
      <c r="AJ836" t="str">
        <f t="shared" si="265"/>
        <v>----</v>
      </c>
      <c r="AK836" t="str">
        <f t="shared" si="266"/>
        <v>----</v>
      </c>
      <c r="AM836" s="4">
        <f t="shared" si="267"/>
        <v>431.25558262959333</v>
      </c>
      <c r="AN836" s="4">
        <f t="shared" si="251"/>
        <v>431</v>
      </c>
      <c r="AO836" s="4">
        <f t="shared" si="268"/>
        <v>0.25558262959333433</v>
      </c>
    </row>
    <row r="837" spans="1:41" x14ac:dyDescent="0.25">
      <c r="A837">
        <v>19</v>
      </c>
      <c r="B837">
        <v>28</v>
      </c>
      <c r="C837">
        <v>0</v>
      </c>
      <c r="D837">
        <v>12</v>
      </c>
      <c r="E837">
        <v>0</v>
      </c>
      <c r="F837">
        <v>0</v>
      </c>
      <c r="H837">
        <v>447.15079880000002</v>
      </c>
      <c r="J837">
        <v>2054684</v>
      </c>
      <c r="K837">
        <v>2328560</v>
      </c>
      <c r="L837">
        <v>1754197</v>
      </c>
      <c r="O837" t="s">
        <v>14</v>
      </c>
      <c r="P837" t="s">
        <v>14</v>
      </c>
      <c r="Q837" t="s">
        <v>14</v>
      </c>
      <c r="S837">
        <f t="shared" si="252"/>
        <v>1.4736842105263157</v>
      </c>
      <c r="T837">
        <f t="shared" si="253"/>
        <v>0.63157894736842102</v>
      </c>
      <c r="V837" s="4">
        <f t="shared" si="254"/>
        <v>447.15079877989996</v>
      </c>
      <c r="W837">
        <f t="shared" si="255"/>
        <v>6</v>
      </c>
      <c r="X837">
        <f t="shared" si="256"/>
        <v>0.31578947368421051</v>
      </c>
      <c r="Y837">
        <f t="shared" si="257"/>
        <v>0.21428571428571427</v>
      </c>
      <c r="Z837">
        <f t="shared" si="258"/>
        <v>0.5</v>
      </c>
      <c r="AA837" t="str">
        <f t="shared" si="259"/>
        <v>O</v>
      </c>
      <c r="AD837">
        <f t="shared" si="260"/>
        <v>0</v>
      </c>
      <c r="AF837" t="str">
        <f t="shared" si="261"/>
        <v>----</v>
      </c>
      <c r="AG837" t="str">
        <f t="shared" si="262"/>
        <v>----</v>
      </c>
      <c r="AH837" t="str">
        <f t="shared" si="263"/>
        <v>HUnSatLig</v>
      </c>
      <c r="AI837" t="str">
        <f t="shared" si="264"/>
        <v>----</v>
      </c>
      <c r="AJ837" t="str">
        <f t="shared" si="265"/>
        <v>----</v>
      </c>
      <c r="AK837" t="str">
        <f t="shared" si="266"/>
        <v>----</v>
      </c>
      <c r="AM837" s="4">
        <f t="shared" si="267"/>
        <v>447.25419581807859</v>
      </c>
      <c r="AN837" s="4">
        <f t="shared" si="251"/>
        <v>447</v>
      </c>
      <c r="AO837" s="4">
        <f t="shared" si="268"/>
        <v>0.25419581807858549</v>
      </c>
    </row>
    <row r="838" spans="1:41" x14ac:dyDescent="0.25">
      <c r="A838">
        <v>19</v>
      </c>
      <c r="B838">
        <v>28</v>
      </c>
      <c r="C838">
        <v>0</v>
      </c>
      <c r="D838">
        <v>14</v>
      </c>
      <c r="E838">
        <v>0</v>
      </c>
      <c r="F838">
        <v>0</v>
      </c>
      <c r="H838">
        <v>479.14062799999999</v>
      </c>
      <c r="J838">
        <v>2825261</v>
      </c>
      <c r="K838">
        <v>1995327</v>
      </c>
      <c r="L838">
        <v>2853469</v>
      </c>
      <c r="O838">
        <v>2486038</v>
      </c>
      <c r="P838">
        <v>2550724</v>
      </c>
      <c r="Q838">
        <v>1970925</v>
      </c>
      <c r="S838">
        <f t="shared" si="252"/>
        <v>1.4736842105263157</v>
      </c>
      <c r="T838">
        <f t="shared" si="253"/>
        <v>0.73684210526315785</v>
      </c>
      <c r="V838" s="4">
        <f t="shared" si="254"/>
        <v>479.14062797989999</v>
      </c>
      <c r="W838">
        <f t="shared" si="255"/>
        <v>6</v>
      </c>
      <c r="X838">
        <f t="shared" si="256"/>
        <v>0.31578947368421051</v>
      </c>
      <c r="Y838">
        <f t="shared" si="257"/>
        <v>0.21428571428571427</v>
      </c>
      <c r="Z838">
        <f t="shared" si="258"/>
        <v>0.42857142857142855</v>
      </c>
      <c r="AA838" t="str">
        <f t="shared" si="259"/>
        <v>O</v>
      </c>
      <c r="AD838">
        <f t="shared" si="260"/>
        <v>-8.3333333333333329E-2</v>
      </c>
      <c r="AF838" t="str">
        <f t="shared" si="261"/>
        <v>----</v>
      </c>
      <c r="AG838" t="str">
        <f t="shared" si="262"/>
        <v>----</v>
      </c>
      <c r="AH838" t="str">
        <f t="shared" si="263"/>
        <v>HUnSatLig</v>
      </c>
      <c r="AI838" t="str">
        <f t="shared" si="264"/>
        <v>----</v>
      </c>
      <c r="AJ838" t="str">
        <f t="shared" si="265"/>
        <v>----</v>
      </c>
      <c r="AK838" t="str">
        <f t="shared" si="266"/>
        <v>----</v>
      </c>
      <c r="AM838" s="4">
        <f t="shared" si="267"/>
        <v>479.2514221950492</v>
      </c>
      <c r="AN838" s="4">
        <f t="shared" si="251"/>
        <v>479</v>
      </c>
      <c r="AO838" s="4">
        <f t="shared" si="268"/>
        <v>0.25142219504920149</v>
      </c>
    </row>
    <row r="839" spans="1:41" x14ac:dyDescent="0.25">
      <c r="A839">
        <v>19</v>
      </c>
      <c r="B839">
        <v>28</v>
      </c>
      <c r="C839">
        <v>0</v>
      </c>
      <c r="D839">
        <v>19</v>
      </c>
      <c r="E839">
        <v>0</v>
      </c>
      <c r="F839">
        <v>0</v>
      </c>
      <c r="H839">
        <v>559.11520099999996</v>
      </c>
      <c r="J839" t="s">
        <v>14</v>
      </c>
      <c r="K839" t="s">
        <v>14</v>
      </c>
      <c r="L839" t="s">
        <v>14</v>
      </c>
      <c r="O839">
        <v>3010465</v>
      </c>
      <c r="P839">
        <v>2017693</v>
      </c>
      <c r="Q839">
        <v>2488499</v>
      </c>
      <c r="S839">
        <f t="shared" si="252"/>
        <v>1.4736842105263157</v>
      </c>
      <c r="T839">
        <f t="shared" si="253"/>
        <v>1</v>
      </c>
      <c r="V839" s="4">
        <f t="shared" si="254"/>
        <v>559.11520097990012</v>
      </c>
      <c r="W839">
        <f t="shared" si="255"/>
        <v>6</v>
      </c>
      <c r="X839">
        <f t="shared" si="256"/>
        <v>0.31578947368421051</v>
      </c>
      <c r="Y839">
        <f t="shared" si="257"/>
        <v>0.21428571428571427</v>
      </c>
      <c r="Z839">
        <f t="shared" si="258"/>
        <v>0.31578947368421051</v>
      </c>
      <c r="AA839" t="str">
        <f t="shared" si="259"/>
        <v>O</v>
      </c>
      <c r="AD839">
        <f t="shared" si="260"/>
        <v>-0.36842105263157893</v>
      </c>
      <c r="AF839" t="str">
        <f t="shared" si="261"/>
        <v>----</v>
      </c>
      <c r="AG839" t="str">
        <f t="shared" si="262"/>
        <v>----</v>
      </c>
      <c r="AH839" t="str">
        <f t="shared" si="263"/>
        <v>HUnSatLig</v>
      </c>
      <c r="AI839" t="str">
        <f t="shared" si="264"/>
        <v>----</v>
      </c>
      <c r="AJ839" t="str">
        <f t="shared" si="265"/>
        <v>----</v>
      </c>
      <c r="AK839" t="str">
        <f t="shared" si="266"/>
        <v>----</v>
      </c>
      <c r="AM839" s="4">
        <f t="shared" si="267"/>
        <v>559.24448813747586</v>
      </c>
      <c r="AN839" s="4">
        <f t="shared" si="251"/>
        <v>559</v>
      </c>
      <c r="AO839" s="4">
        <f t="shared" si="268"/>
        <v>0.24448813747585518</v>
      </c>
    </row>
    <row r="840" spans="1:41" x14ac:dyDescent="0.25">
      <c r="A840">
        <v>19</v>
      </c>
      <c r="B840">
        <v>29</v>
      </c>
      <c r="C840">
        <v>3</v>
      </c>
      <c r="D840">
        <v>5</v>
      </c>
      <c r="E840">
        <v>0</v>
      </c>
      <c r="F840">
        <v>0</v>
      </c>
      <c r="H840">
        <v>378.20344360000001</v>
      </c>
      <c r="J840">
        <v>1848910</v>
      </c>
      <c r="K840">
        <v>1723477</v>
      </c>
      <c r="L840">
        <v>2040177</v>
      </c>
      <c r="O840">
        <v>3616602</v>
      </c>
      <c r="P840">
        <v>4556007</v>
      </c>
      <c r="Q840">
        <v>3899757</v>
      </c>
      <c r="S840">
        <f t="shared" si="252"/>
        <v>1.5263157894736843</v>
      </c>
      <c r="T840">
        <f t="shared" si="253"/>
        <v>0.26315789473684209</v>
      </c>
      <c r="V840" s="4">
        <f t="shared" si="254"/>
        <v>378.20344357990001</v>
      </c>
      <c r="W840">
        <f t="shared" si="255"/>
        <v>7</v>
      </c>
      <c r="X840">
        <f t="shared" si="256"/>
        <v>0.36842105263157893</v>
      </c>
      <c r="Y840">
        <f t="shared" si="257"/>
        <v>0.2413793103448276</v>
      </c>
      <c r="Z840">
        <f t="shared" si="258"/>
        <v>1.4</v>
      </c>
      <c r="AA840" t="str">
        <f t="shared" si="259"/>
        <v>CRAM</v>
      </c>
      <c r="AD840">
        <f t="shared" si="260"/>
        <v>0.22222222222222221</v>
      </c>
      <c r="AF840" t="str">
        <f t="shared" si="261"/>
        <v>----</v>
      </c>
      <c r="AG840" t="str">
        <f t="shared" si="262"/>
        <v>----</v>
      </c>
      <c r="AH840" t="str">
        <f t="shared" si="263"/>
        <v>----</v>
      </c>
      <c r="AI840" t="str">
        <f t="shared" si="264"/>
        <v>----</v>
      </c>
      <c r="AJ840" t="str">
        <f t="shared" si="265"/>
        <v>----</v>
      </c>
      <c r="AK840" t="str">
        <f t="shared" si="266"/>
        <v>Alipat+N</v>
      </c>
      <c r="AM840" s="4">
        <f t="shared" si="267"/>
        <v>378.29089755739892</v>
      </c>
      <c r="AN840" s="4">
        <f t="shared" si="251"/>
        <v>378</v>
      </c>
      <c r="AO840" s="4">
        <f t="shared" si="268"/>
        <v>0.29089755739892098</v>
      </c>
    </row>
    <row r="841" spans="1:41" x14ac:dyDescent="0.25">
      <c r="A841">
        <v>19</v>
      </c>
      <c r="B841">
        <v>29</v>
      </c>
      <c r="C841">
        <v>3</v>
      </c>
      <c r="D841">
        <v>6</v>
      </c>
      <c r="E841">
        <v>0</v>
      </c>
      <c r="F841">
        <v>0</v>
      </c>
      <c r="H841">
        <v>394.19835819999997</v>
      </c>
      <c r="J841">
        <v>2509633</v>
      </c>
      <c r="K841">
        <v>2190889</v>
      </c>
      <c r="L841">
        <v>1695463</v>
      </c>
      <c r="O841">
        <v>3008970</v>
      </c>
      <c r="P841">
        <v>3889053</v>
      </c>
      <c r="Q841">
        <v>3121289</v>
      </c>
      <c r="S841">
        <f t="shared" si="252"/>
        <v>1.5263157894736843</v>
      </c>
      <c r="T841">
        <f t="shared" si="253"/>
        <v>0.31578947368421051</v>
      </c>
      <c r="V841" s="4">
        <f t="shared" si="254"/>
        <v>394.19835817990003</v>
      </c>
      <c r="W841">
        <f t="shared" si="255"/>
        <v>7</v>
      </c>
      <c r="X841">
        <f t="shared" si="256"/>
        <v>0.36842105263157893</v>
      </c>
      <c r="Y841">
        <f t="shared" si="257"/>
        <v>0.2413793103448276</v>
      </c>
      <c r="Z841">
        <f t="shared" si="258"/>
        <v>1.1666666666666667</v>
      </c>
      <c r="AA841" t="str">
        <f t="shared" si="259"/>
        <v>CRAM</v>
      </c>
      <c r="AD841">
        <f t="shared" si="260"/>
        <v>0.19230769230769232</v>
      </c>
      <c r="AF841" t="str">
        <f t="shared" si="261"/>
        <v>----</v>
      </c>
      <c r="AG841" t="str">
        <f t="shared" si="262"/>
        <v>----</v>
      </c>
      <c r="AH841" t="str">
        <f t="shared" si="263"/>
        <v>----</v>
      </c>
      <c r="AI841" t="str">
        <f t="shared" si="264"/>
        <v>----</v>
      </c>
      <c r="AJ841" t="str">
        <f t="shared" si="265"/>
        <v>----</v>
      </c>
      <c r="AK841" t="str">
        <f t="shared" si="266"/>
        <v>Alipat+N</v>
      </c>
      <c r="AM841" s="4">
        <f t="shared" si="267"/>
        <v>394.28951074588423</v>
      </c>
      <c r="AN841" s="4">
        <f t="shared" si="251"/>
        <v>394</v>
      </c>
      <c r="AO841" s="4">
        <f t="shared" si="268"/>
        <v>0.28951074588422898</v>
      </c>
    </row>
    <row r="842" spans="1:41" x14ac:dyDescent="0.25">
      <c r="A842">
        <v>19</v>
      </c>
      <c r="B842">
        <v>29</v>
      </c>
      <c r="C842">
        <v>3</v>
      </c>
      <c r="D842">
        <v>8</v>
      </c>
      <c r="E842">
        <v>0</v>
      </c>
      <c r="F842">
        <v>0</v>
      </c>
      <c r="H842">
        <v>426.1881874</v>
      </c>
      <c r="J842" t="s">
        <v>14</v>
      </c>
      <c r="K842" t="s">
        <v>14</v>
      </c>
      <c r="L842" t="s">
        <v>14</v>
      </c>
      <c r="O842">
        <v>2092332</v>
      </c>
      <c r="P842">
        <v>2216995</v>
      </c>
      <c r="Q842">
        <v>1567193</v>
      </c>
      <c r="S842">
        <f t="shared" si="252"/>
        <v>1.5263157894736843</v>
      </c>
      <c r="T842">
        <f t="shared" si="253"/>
        <v>0.42105263157894735</v>
      </c>
      <c r="V842" s="4">
        <f t="shared" si="254"/>
        <v>426.18818737990006</v>
      </c>
      <c r="W842">
        <f t="shared" si="255"/>
        <v>7</v>
      </c>
      <c r="X842">
        <f t="shared" si="256"/>
        <v>0.36842105263157893</v>
      </c>
      <c r="Y842">
        <f t="shared" si="257"/>
        <v>0.2413793103448276</v>
      </c>
      <c r="Z842">
        <f t="shared" si="258"/>
        <v>0.875</v>
      </c>
      <c r="AA842" t="str">
        <f t="shared" si="259"/>
        <v>CRAM</v>
      </c>
      <c r="AD842">
        <f t="shared" si="260"/>
        <v>0.125</v>
      </c>
      <c r="AF842" t="str">
        <f t="shared" si="261"/>
        <v>----</v>
      </c>
      <c r="AG842" t="str">
        <f t="shared" si="262"/>
        <v>----</v>
      </c>
      <c r="AH842" t="str">
        <f t="shared" si="263"/>
        <v>----</v>
      </c>
      <c r="AI842" t="str">
        <f t="shared" si="264"/>
        <v>----</v>
      </c>
      <c r="AJ842" t="str">
        <f t="shared" si="265"/>
        <v>----</v>
      </c>
      <c r="AK842" t="str">
        <f t="shared" si="266"/>
        <v>Alipat+N</v>
      </c>
      <c r="AM842" s="4">
        <f t="shared" si="267"/>
        <v>426.28673712285484</v>
      </c>
      <c r="AN842" s="4">
        <f t="shared" si="251"/>
        <v>426</v>
      </c>
      <c r="AO842" s="4">
        <f t="shared" si="268"/>
        <v>0.28673712285484498</v>
      </c>
    </row>
    <row r="843" spans="1:41" x14ac:dyDescent="0.25">
      <c r="A843">
        <v>19</v>
      </c>
      <c r="B843">
        <v>29</v>
      </c>
      <c r="C843">
        <v>3</v>
      </c>
      <c r="D843">
        <v>11</v>
      </c>
      <c r="E843">
        <v>0</v>
      </c>
      <c r="F843">
        <v>0</v>
      </c>
      <c r="H843">
        <v>474.17293119999999</v>
      </c>
      <c r="J843">
        <v>5757990</v>
      </c>
      <c r="K843">
        <v>5138995</v>
      </c>
      <c r="L843">
        <v>4798165</v>
      </c>
      <c r="O843">
        <v>8477353</v>
      </c>
      <c r="P843">
        <v>8484183</v>
      </c>
      <c r="Q843">
        <v>6326341</v>
      </c>
      <c r="S843">
        <f t="shared" si="252"/>
        <v>1.5263157894736843</v>
      </c>
      <c r="T843">
        <f t="shared" si="253"/>
        <v>0.57894736842105265</v>
      </c>
      <c r="V843" s="4">
        <f t="shared" si="254"/>
        <v>474.17293117990005</v>
      </c>
      <c r="W843">
        <f t="shared" si="255"/>
        <v>7</v>
      </c>
      <c r="X843">
        <f t="shared" si="256"/>
        <v>0.36842105263157893</v>
      </c>
      <c r="Y843">
        <f t="shared" si="257"/>
        <v>0.2413793103448276</v>
      </c>
      <c r="Z843">
        <f t="shared" si="258"/>
        <v>0.63636363636363635</v>
      </c>
      <c r="AA843" t="str">
        <f t="shared" si="259"/>
        <v>O</v>
      </c>
      <c r="AD843">
        <f t="shared" si="260"/>
        <v>0</v>
      </c>
      <c r="AF843" t="str">
        <f t="shared" si="261"/>
        <v>----</v>
      </c>
      <c r="AG843" t="str">
        <f t="shared" si="262"/>
        <v>----</v>
      </c>
      <c r="AH843" t="str">
        <f t="shared" si="263"/>
        <v>----</v>
      </c>
      <c r="AI843" t="str">
        <f t="shared" si="264"/>
        <v>----</v>
      </c>
      <c r="AJ843" t="str">
        <f t="shared" si="265"/>
        <v>----</v>
      </c>
      <c r="AK843" t="str">
        <f t="shared" si="266"/>
        <v>Alipat+N</v>
      </c>
      <c r="AM843" s="4">
        <f t="shared" si="267"/>
        <v>474.28257668831077</v>
      </c>
      <c r="AN843" s="4">
        <f t="shared" si="251"/>
        <v>474</v>
      </c>
      <c r="AO843" s="4">
        <f t="shared" si="268"/>
        <v>0.28257668831076899</v>
      </c>
    </row>
    <row r="844" spans="1:41" x14ac:dyDescent="0.25">
      <c r="A844">
        <v>19</v>
      </c>
      <c r="B844">
        <v>30</v>
      </c>
      <c r="C844">
        <v>0</v>
      </c>
      <c r="D844">
        <v>4</v>
      </c>
      <c r="E844">
        <v>0</v>
      </c>
      <c r="F844">
        <v>0</v>
      </c>
      <c r="H844">
        <v>321.207132</v>
      </c>
      <c r="J844" t="s">
        <v>14</v>
      </c>
      <c r="K844" t="s">
        <v>14</v>
      </c>
      <c r="L844" t="s">
        <v>14</v>
      </c>
      <c r="O844">
        <v>1747953</v>
      </c>
      <c r="P844">
        <v>1665279</v>
      </c>
      <c r="Q844">
        <v>1573492</v>
      </c>
      <c r="S844">
        <f t="shared" si="252"/>
        <v>1.5789473684210527</v>
      </c>
      <c r="T844">
        <f t="shared" si="253"/>
        <v>0.21052631578947367</v>
      </c>
      <c r="V844" s="4">
        <f t="shared" si="254"/>
        <v>321.2071319799</v>
      </c>
      <c r="W844">
        <f t="shared" si="255"/>
        <v>5</v>
      </c>
      <c r="X844">
        <f t="shared" si="256"/>
        <v>0.26315789473684209</v>
      </c>
      <c r="Y844">
        <f t="shared" si="257"/>
        <v>0.16666666666666666</v>
      </c>
      <c r="Z844">
        <f t="shared" si="258"/>
        <v>1.25</v>
      </c>
      <c r="AA844" t="str">
        <f t="shared" si="259"/>
        <v>O</v>
      </c>
      <c r="AD844">
        <f t="shared" si="260"/>
        <v>0.17647058823529413</v>
      </c>
      <c r="AF844" t="str">
        <f t="shared" si="261"/>
        <v>----</v>
      </c>
      <c r="AG844" t="str">
        <f t="shared" si="262"/>
        <v>----</v>
      </c>
      <c r="AH844" t="str">
        <f t="shared" si="263"/>
        <v>----</v>
      </c>
      <c r="AI844" t="str">
        <f t="shared" si="264"/>
        <v>AlipatNoN</v>
      </c>
      <c r="AJ844" t="str">
        <f t="shared" si="265"/>
        <v>----</v>
      </c>
      <c r="AK844" t="str">
        <f t="shared" si="266"/>
        <v>----</v>
      </c>
      <c r="AM844" s="4">
        <f t="shared" si="267"/>
        <v>321.2814063995794</v>
      </c>
      <c r="AN844" s="4">
        <f t="shared" si="251"/>
        <v>321</v>
      </c>
      <c r="AO844" s="4">
        <f t="shared" si="268"/>
        <v>0.28140639957939584</v>
      </c>
    </row>
    <row r="845" spans="1:41" x14ac:dyDescent="0.25">
      <c r="A845">
        <v>19</v>
      </c>
      <c r="B845">
        <v>30</v>
      </c>
      <c r="C845">
        <v>0</v>
      </c>
      <c r="D845">
        <v>5</v>
      </c>
      <c r="E845">
        <v>0</v>
      </c>
      <c r="F845">
        <v>0</v>
      </c>
      <c r="H845">
        <v>337.20204660000002</v>
      </c>
      <c r="J845">
        <v>5174616</v>
      </c>
      <c r="K845">
        <v>6107629</v>
      </c>
      <c r="L845">
        <v>5429143</v>
      </c>
      <c r="O845">
        <v>10250370</v>
      </c>
      <c r="P845">
        <v>11819026</v>
      </c>
      <c r="Q845">
        <v>9818252</v>
      </c>
      <c r="S845">
        <f t="shared" si="252"/>
        <v>1.5789473684210527</v>
      </c>
      <c r="T845">
        <f t="shared" si="253"/>
        <v>0.26315789473684209</v>
      </c>
      <c r="V845" s="4">
        <f t="shared" si="254"/>
        <v>337.20204657990001</v>
      </c>
      <c r="W845">
        <f t="shared" si="255"/>
        <v>5</v>
      </c>
      <c r="X845">
        <f t="shared" si="256"/>
        <v>0.26315789473684209</v>
      </c>
      <c r="Y845">
        <f t="shared" si="257"/>
        <v>0.16666666666666666</v>
      </c>
      <c r="Z845">
        <f t="shared" si="258"/>
        <v>1</v>
      </c>
      <c r="AA845" t="str">
        <f t="shared" si="259"/>
        <v>O</v>
      </c>
      <c r="AD845">
        <f t="shared" si="260"/>
        <v>0.15151515151515152</v>
      </c>
      <c r="AF845" t="str">
        <f t="shared" si="261"/>
        <v>----</v>
      </c>
      <c r="AG845" t="str">
        <f t="shared" si="262"/>
        <v>----</v>
      </c>
      <c r="AH845" t="str">
        <f t="shared" si="263"/>
        <v>----</v>
      </c>
      <c r="AI845" t="str">
        <f t="shared" si="264"/>
        <v>AlipatNoN</v>
      </c>
      <c r="AJ845" t="str">
        <f t="shared" si="265"/>
        <v>----</v>
      </c>
      <c r="AK845" t="str">
        <f t="shared" si="266"/>
        <v>----</v>
      </c>
      <c r="AM845" s="4">
        <f t="shared" si="267"/>
        <v>337.28001958806476</v>
      </c>
      <c r="AN845" s="4">
        <f t="shared" si="251"/>
        <v>337</v>
      </c>
      <c r="AO845" s="4">
        <f t="shared" si="268"/>
        <v>0.28001958806476068</v>
      </c>
    </row>
    <row r="846" spans="1:41" x14ac:dyDescent="0.25">
      <c r="A846">
        <v>19</v>
      </c>
      <c r="B846">
        <v>30</v>
      </c>
      <c r="C846">
        <v>0</v>
      </c>
      <c r="D846">
        <v>6</v>
      </c>
      <c r="E846">
        <v>0</v>
      </c>
      <c r="F846">
        <v>0</v>
      </c>
      <c r="H846">
        <v>353.19696119999998</v>
      </c>
      <c r="J846">
        <v>9701397</v>
      </c>
      <c r="K846">
        <v>10568068</v>
      </c>
      <c r="L846">
        <v>10298496</v>
      </c>
      <c r="O846">
        <v>16704034</v>
      </c>
      <c r="P846">
        <v>19382387</v>
      </c>
      <c r="Q846">
        <v>16105870</v>
      </c>
      <c r="S846">
        <f t="shared" si="252"/>
        <v>1.5789473684210527</v>
      </c>
      <c r="T846">
        <f t="shared" si="253"/>
        <v>0.31578947368421051</v>
      </c>
      <c r="V846" s="4">
        <f t="shared" si="254"/>
        <v>353.19696117989997</v>
      </c>
      <c r="W846">
        <f t="shared" si="255"/>
        <v>5</v>
      </c>
      <c r="X846">
        <f t="shared" si="256"/>
        <v>0.26315789473684209</v>
      </c>
      <c r="Y846">
        <f t="shared" si="257"/>
        <v>0.16666666666666666</v>
      </c>
      <c r="Z846">
        <f t="shared" si="258"/>
        <v>0.83333333333333337</v>
      </c>
      <c r="AA846" t="str">
        <f t="shared" si="259"/>
        <v>O</v>
      </c>
      <c r="AD846">
        <f t="shared" si="260"/>
        <v>0.125</v>
      </c>
      <c r="AF846" t="str">
        <f t="shared" si="261"/>
        <v>----</v>
      </c>
      <c r="AG846" t="str">
        <f t="shared" si="262"/>
        <v>----</v>
      </c>
      <c r="AH846" t="str">
        <f t="shared" si="263"/>
        <v>----</v>
      </c>
      <c r="AI846" t="str">
        <f t="shared" si="264"/>
        <v>AlipatNoN</v>
      </c>
      <c r="AJ846" t="str">
        <f t="shared" si="265"/>
        <v>----</v>
      </c>
      <c r="AK846" t="str">
        <f t="shared" si="266"/>
        <v>----</v>
      </c>
      <c r="AM846" s="4">
        <f t="shared" si="267"/>
        <v>353.27863277655001</v>
      </c>
      <c r="AN846" s="4">
        <f t="shared" si="251"/>
        <v>353</v>
      </c>
      <c r="AO846" s="4">
        <f t="shared" si="268"/>
        <v>0.27863277655001184</v>
      </c>
    </row>
    <row r="847" spans="1:41" x14ac:dyDescent="0.25">
      <c r="A847">
        <v>19</v>
      </c>
      <c r="B847">
        <v>30</v>
      </c>
      <c r="C847">
        <v>0</v>
      </c>
      <c r="D847">
        <v>7</v>
      </c>
      <c r="E847">
        <v>0</v>
      </c>
      <c r="F847">
        <v>0</v>
      </c>
      <c r="H847">
        <v>369.19187579999999</v>
      </c>
      <c r="J847">
        <v>15345490</v>
      </c>
      <c r="K847">
        <v>16442091</v>
      </c>
      <c r="L847">
        <v>15021912</v>
      </c>
      <c r="O847">
        <v>25064764</v>
      </c>
      <c r="P847">
        <v>26514148</v>
      </c>
      <c r="Q847">
        <v>23647199</v>
      </c>
      <c r="S847">
        <f t="shared" si="252"/>
        <v>1.5789473684210527</v>
      </c>
      <c r="T847">
        <f t="shared" si="253"/>
        <v>0.36842105263157893</v>
      </c>
      <c r="V847" s="4">
        <f t="shared" si="254"/>
        <v>369.19187577989999</v>
      </c>
      <c r="W847">
        <f t="shared" si="255"/>
        <v>5</v>
      </c>
      <c r="X847">
        <f t="shared" si="256"/>
        <v>0.26315789473684209</v>
      </c>
      <c r="Y847">
        <f t="shared" si="257"/>
        <v>0.16666666666666666</v>
      </c>
      <c r="Z847">
        <f t="shared" si="258"/>
        <v>0.7142857142857143</v>
      </c>
      <c r="AA847" t="str">
        <f t="shared" si="259"/>
        <v>O</v>
      </c>
      <c r="AD847">
        <f t="shared" si="260"/>
        <v>9.6774193548387094E-2</v>
      </c>
      <c r="AF847" t="str">
        <f t="shared" si="261"/>
        <v>----</v>
      </c>
      <c r="AG847" t="str">
        <f t="shared" si="262"/>
        <v>----</v>
      </c>
      <c r="AH847" t="str">
        <f t="shared" si="263"/>
        <v>----</v>
      </c>
      <c r="AI847" t="str">
        <f t="shared" si="264"/>
        <v>AlipatNoN</v>
      </c>
      <c r="AJ847" t="str">
        <f t="shared" si="265"/>
        <v>----</v>
      </c>
      <c r="AK847" t="str">
        <f t="shared" si="266"/>
        <v>----</v>
      </c>
      <c r="AM847" s="4">
        <f t="shared" si="267"/>
        <v>369.27724596503532</v>
      </c>
      <c r="AN847" s="4">
        <f t="shared" si="251"/>
        <v>369</v>
      </c>
      <c r="AO847" s="4">
        <f t="shared" si="268"/>
        <v>0.27724596503531984</v>
      </c>
    </row>
    <row r="848" spans="1:41" x14ac:dyDescent="0.25">
      <c r="A848">
        <v>19</v>
      </c>
      <c r="B848">
        <v>30</v>
      </c>
      <c r="C848">
        <v>0</v>
      </c>
      <c r="D848">
        <v>8</v>
      </c>
      <c r="E848">
        <v>0</v>
      </c>
      <c r="F848">
        <v>0</v>
      </c>
      <c r="H848">
        <v>385.18679040000001</v>
      </c>
      <c r="J848">
        <v>13716854</v>
      </c>
      <c r="K848">
        <v>13628150</v>
      </c>
      <c r="L848">
        <v>12841077</v>
      </c>
      <c r="O848">
        <v>21304923</v>
      </c>
      <c r="P848">
        <v>22111220</v>
      </c>
      <c r="Q848">
        <v>19444712</v>
      </c>
      <c r="S848">
        <f t="shared" si="252"/>
        <v>1.5789473684210527</v>
      </c>
      <c r="T848">
        <f t="shared" si="253"/>
        <v>0.42105263157894735</v>
      </c>
      <c r="V848" s="4">
        <f t="shared" si="254"/>
        <v>385.1867903799</v>
      </c>
      <c r="W848">
        <f t="shared" si="255"/>
        <v>5</v>
      </c>
      <c r="X848">
        <f t="shared" si="256"/>
        <v>0.26315789473684209</v>
      </c>
      <c r="Y848">
        <f t="shared" si="257"/>
        <v>0.16666666666666666</v>
      </c>
      <c r="Z848">
        <f t="shared" si="258"/>
        <v>0.625</v>
      </c>
      <c r="AA848" t="str">
        <f t="shared" si="259"/>
        <v>O</v>
      </c>
      <c r="AD848">
        <f t="shared" si="260"/>
        <v>6.6666666666666666E-2</v>
      </c>
      <c r="AF848" t="str">
        <f t="shared" si="261"/>
        <v>----</v>
      </c>
      <c r="AG848" t="str">
        <f t="shared" si="262"/>
        <v>----</v>
      </c>
      <c r="AH848" t="str">
        <f t="shared" si="263"/>
        <v>----</v>
      </c>
      <c r="AI848" t="str">
        <f t="shared" si="264"/>
        <v>AlipatNoN</v>
      </c>
      <c r="AJ848" t="str">
        <f t="shared" si="265"/>
        <v>----</v>
      </c>
      <c r="AK848" t="str">
        <f t="shared" si="266"/>
        <v>----</v>
      </c>
      <c r="AM848" s="4">
        <f t="shared" si="267"/>
        <v>385.27585915352063</v>
      </c>
      <c r="AN848" s="4">
        <f t="shared" si="251"/>
        <v>385</v>
      </c>
      <c r="AO848" s="4">
        <f t="shared" si="268"/>
        <v>0.27585915352062784</v>
      </c>
    </row>
    <row r="849" spans="1:41" x14ac:dyDescent="0.25">
      <c r="A849">
        <v>19</v>
      </c>
      <c r="B849">
        <v>30</v>
      </c>
      <c r="C849">
        <v>0</v>
      </c>
      <c r="D849">
        <v>9</v>
      </c>
      <c r="E849">
        <v>0</v>
      </c>
      <c r="F849">
        <v>0</v>
      </c>
      <c r="H849">
        <v>401.18170500000002</v>
      </c>
      <c r="J849">
        <v>10073257</v>
      </c>
      <c r="K849">
        <v>9690714</v>
      </c>
      <c r="L849">
        <v>8965129</v>
      </c>
      <c r="O849">
        <v>13263343</v>
      </c>
      <c r="P849">
        <v>12621841</v>
      </c>
      <c r="Q849">
        <v>11963888</v>
      </c>
      <c r="S849">
        <f t="shared" si="252"/>
        <v>1.5789473684210527</v>
      </c>
      <c r="T849">
        <f t="shared" si="253"/>
        <v>0.47368421052631576</v>
      </c>
      <c r="V849" s="4">
        <f t="shared" si="254"/>
        <v>401.18170497989996</v>
      </c>
      <c r="W849">
        <f t="shared" si="255"/>
        <v>5</v>
      </c>
      <c r="X849">
        <f t="shared" si="256"/>
        <v>0.26315789473684209</v>
      </c>
      <c r="Y849">
        <f t="shared" si="257"/>
        <v>0.16666666666666666</v>
      </c>
      <c r="Z849">
        <f t="shared" si="258"/>
        <v>0.55555555555555558</v>
      </c>
      <c r="AA849" t="str">
        <f t="shared" si="259"/>
        <v>O</v>
      </c>
      <c r="AD849">
        <f t="shared" si="260"/>
        <v>3.4482758620689655E-2</v>
      </c>
      <c r="AF849" t="str">
        <f t="shared" si="261"/>
        <v>----</v>
      </c>
      <c r="AG849" t="str">
        <f t="shared" si="262"/>
        <v>----</v>
      </c>
      <c r="AH849" t="str">
        <f t="shared" si="263"/>
        <v>----</v>
      </c>
      <c r="AI849" t="str">
        <f t="shared" si="264"/>
        <v>AlipatNoN</v>
      </c>
      <c r="AJ849" t="str">
        <f t="shared" si="265"/>
        <v>----</v>
      </c>
      <c r="AK849" t="str">
        <f t="shared" si="266"/>
        <v>----</v>
      </c>
      <c r="AM849" s="4">
        <f t="shared" si="267"/>
        <v>401.27447234200588</v>
      </c>
      <c r="AN849" s="4">
        <f t="shared" si="251"/>
        <v>401</v>
      </c>
      <c r="AO849" s="4">
        <f t="shared" si="268"/>
        <v>0.274472342005879</v>
      </c>
    </row>
    <row r="850" spans="1:41" x14ac:dyDescent="0.25">
      <c r="A850">
        <v>19</v>
      </c>
      <c r="B850">
        <v>30</v>
      </c>
      <c r="C850">
        <v>0</v>
      </c>
      <c r="D850">
        <v>10</v>
      </c>
      <c r="E850">
        <v>0</v>
      </c>
      <c r="F850">
        <v>0</v>
      </c>
      <c r="H850">
        <v>417.17661959999998</v>
      </c>
      <c r="J850">
        <v>5466197</v>
      </c>
      <c r="K850">
        <v>5752453</v>
      </c>
      <c r="L850">
        <v>5528352</v>
      </c>
      <c r="O850">
        <v>5962045</v>
      </c>
      <c r="P850">
        <v>6884468</v>
      </c>
      <c r="Q850">
        <v>5605163</v>
      </c>
      <c r="S850">
        <f t="shared" si="252"/>
        <v>1.5789473684210527</v>
      </c>
      <c r="T850">
        <f t="shared" si="253"/>
        <v>0.52631578947368418</v>
      </c>
      <c r="V850" s="4">
        <f t="shared" si="254"/>
        <v>417.17661957989998</v>
      </c>
      <c r="W850">
        <f t="shared" si="255"/>
        <v>5</v>
      </c>
      <c r="X850">
        <f t="shared" si="256"/>
        <v>0.26315789473684209</v>
      </c>
      <c r="Y850">
        <f t="shared" si="257"/>
        <v>0.16666666666666666</v>
      </c>
      <c r="Z850">
        <f t="shared" si="258"/>
        <v>0.5</v>
      </c>
      <c r="AA850" t="str">
        <f t="shared" si="259"/>
        <v>O</v>
      </c>
      <c r="AD850">
        <f t="shared" si="260"/>
        <v>0</v>
      </c>
      <c r="AF850" t="str">
        <f t="shared" si="261"/>
        <v>----</v>
      </c>
      <c r="AG850" t="str">
        <f t="shared" si="262"/>
        <v>----</v>
      </c>
      <c r="AH850" t="str">
        <f t="shared" si="263"/>
        <v>----</v>
      </c>
      <c r="AI850" t="str">
        <f t="shared" si="264"/>
        <v>AlipatNoN</v>
      </c>
      <c r="AJ850" t="str">
        <f t="shared" si="265"/>
        <v>----</v>
      </c>
      <c r="AK850" t="str">
        <f t="shared" si="266"/>
        <v>----</v>
      </c>
      <c r="AM850" s="4">
        <f t="shared" si="267"/>
        <v>417.27308553049119</v>
      </c>
      <c r="AN850" s="4">
        <f t="shared" si="251"/>
        <v>417</v>
      </c>
      <c r="AO850" s="4">
        <f t="shared" si="268"/>
        <v>0.273085530491187</v>
      </c>
    </row>
    <row r="851" spans="1:41" x14ac:dyDescent="0.25">
      <c r="A851">
        <v>19</v>
      </c>
      <c r="B851">
        <v>30</v>
      </c>
      <c r="C851">
        <v>0</v>
      </c>
      <c r="D851">
        <v>11</v>
      </c>
      <c r="E851">
        <v>0</v>
      </c>
      <c r="F851">
        <v>0</v>
      </c>
      <c r="H851">
        <v>433.1715342</v>
      </c>
      <c r="J851">
        <v>1777485</v>
      </c>
      <c r="K851">
        <v>1767206</v>
      </c>
      <c r="L851">
        <v>2420659</v>
      </c>
      <c r="O851">
        <v>2253432</v>
      </c>
      <c r="P851">
        <v>1929992</v>
      </c>
      <c r="Q851">
        <v>1800248</v>
      </c>
      <c r="S851">
        <f t="shared" si="252"/>
        <v>1.5789473684210527</v>
      </c>
      <c r="T851">
        <f t="shared" si="253"/>
        <v>0.57894736842105265</v>
      </c>
      <c r="V851" s="4">
        <f t="shared" si="254"/>
        <v>433.17153417989999</v>
      </c>
      <c r="W851">
        <f t="shared" si="255"/>
        <v>5</v>
      </c>
      <c r="X851">
        <f t="shared" si="256"/>
        <v>0.26315789473684209</v>
      </c>
      <c r="Y851">
        <f t="shared" si="257"/>
        <v>0.16666666666666666</v>
      </c>
      <c r="Z851">
        <f t="shared" si="258"/>
        <v>0.45454545454545453</v>
      </c>
      <c r="AA851" t="str">
        <f t="shared" si="259"/>
        <v>O</v>
      </c>
      <c r="AD851">
        <f t="shared" si="260"/>
        <v>-3.7037037037037035E-2</v>
      </c>
      <c r="AF851" t="str">
        <f t="shared" si="261"/>
        <v>----</v>
      </c>
      <c r="AG851" t="str">
        <f t="shared" si="262"/>
        <v>----</v>
      </c>
      <c r="AH851" t="str">
        <f t="shared" si="263"/>
        <v>----</v>
      </c>
      <c r="AI851" t="str">
        <f t="shared" si="264"/>
        <v>AlipatNoN</v>
      </c>
      <c r="AJ851" t="str">
        <f t="shared" si="265"/>
        <v>----</v>
      </c>
      <c r="AK851" t="str">
        <f t="shared" si="266"/>
        <v>----</v>
      </c>
      <c r="AM851" s="4">
        <f t="shared" si="267"/>
        <v>433.2716987189765</v>
      </c>
      <c r="AN851" s="4">
        <f t="shared" si="251"/>
        <v>433</v>
      </c>
      <c r="AO851" s="4">
        <f t="shared" si="268"/>
        <v>0.271698718976495</v>
      </c>
    </row>
    <row r="852" spans="1:41" x14ac:dyDescent="0.25">
      <c r="A852">
        <v>19</v>
      </c>
      <c r="B852">
        <v>30</v>
      </c>
      <c r="C852">
        <v>0</v>
      </c>
      <c r="D852">
        <v>13</v>
      </c>
      <c r="E852">
        <v>0</v>
      </c>
      <c r="F852">
        <v>0</v>
      </c>
      <c r="H852">
        <v>465.16136340000003</v>
      </c>
      <c r="J852" t="s">
        <v>14</v>
      </c>
      <c r="K852" t="s">
        <v>14</v>
      </c>
      <c r="L852" t="s">
        <v>14</v>
      </c>
      <c r="O852">
        <v>2112163</v>
      </c>
      <c r="P852">
        <v>1650990</v>
      </c>
      <c r="Q852">
        <v>1739276</v>
      </c>
      <c r="S852">
        <f t="shared" si="252"/>
        <v>1.5789473684210527</v>
      </c>
      <c r="T852">
        <f t="shared" si="253"/>
        <v>0.68421052631578949</v>
      </c>
      <c r="V852" s="4">
        <f t="shared" si="254"/>
        <v>465.16136337990002</v>
      </c>
      <c r="W852">
        <f t="shared" si="255"/>
        <v>5</v>
      </c>
      <c r="X852">
        <f t="shared" si="256"/>
        <v>0.26315789473684209</v>
      </c>
      <c r="Y852">
        <f t="shared" si="257"/>
        <v>0.16666666666666666</v>
      </c>
      <c r="Z852">
        <f t="shared" si="258"/>
        <v>0.38461538461538464</v>
      </c>
      <c r="AA852" t="str">
        <f t="shared" si="259"/>
        <v>O</v>
      </c>
      <c r="AD852">
        <f t="shared" si="260"/>
        <v>-0.12</v>
      </c>
      <c r="AF852" t="str">
        <f t="shared" si="261"/>
        <v>----</v>
      </c>
      <c r="AG852" t="str">
        <f t="shared" si="262"/>
        <v>----</v>
      </c>
      <c r="AH852" t="str">
        <f t="shared" si="263"/>
        <v>----</v>
      </c>
      <c r="AI852" t="str">
        <f t="shared" si="264"/>
        <v>----</v>
      </c>
      <c r="AJ852" t="str">
        <f t="shared" si="265"/>
        <v>SatFACarb</v>
      </c>
      <c r="AK852" t="str">
        <f t="shared" si="266"/>
        <v>----</v>
      </c>
      <c r="AM852" s="4">
        <f t="shared" si="267"/>
        <v>465.26892509594717</v>
      </c>
      <c r="AN852" s="4">
        <f t="shared" si="251"/>
        <v>465</v>
      </c>
      <c r="AO852" s="4">
        <f t="shared" si="268"/>
        <v>0.26892509594716785</v>
      </c>
    </row>
    <row r="853" spans="1:41" x14ac:dyDescent="0.25">
      <c r="A853">
        <v>19</v>
      </c>
      <c r="B853">
        <v>30</v>
      </c>
      <c r="C853">
        <v>0</v>
      </c>
      <c r="D853">
        <v>14</v>
      </c>
      <c r="E853">
        <v>0</v>
      </c>
      <c r="F853">
        <v>0</v>
      </c>
      <c r="H853">
        <v>481.15627799999999</v>
      </c>
      <c r="J853" t="s">
        <v>14</v>
      </c>
      <c r="K853" t="s">
        <v>14</v>
      </c>
      <c r="L853" t="s">
        <v>14</v>
      </c>
      <c r="O853">
        <v>1917778</v>
      </c>
      <c r="P853">
        <v>1901054</v>
      </c>
      <c r="Q853">
        <v>1955654</v>
      </c>
      <c r="S853">
        <f t="shared" si="252"/>
        <v>1.5789473684210527</v>
      </c>
      <c r="T853">
        <f t="shared" si="253"/>
        <v>0.73684210526315785</v>
      </c>
      <c r="V853" s="4">
        <f t="shared" si="254"/>
        <v>481.15627797989998</v>
      </c>
      <c r="W853">
        <f t="shared" si="255"/>
        <v>5</v>
      </c>
      <c r="X853">
        <f t="shared" si="256"/>
        <v>0.26315789473684209</v>
      </c>
      <c r="Y853">
        <f t="shared" si="257"/>
        <v>0.16666666666666666</v>
      </c>
      <c r="Z853">
        <f t="shared" si="258"/>
        <v>0.35714285714285715</v>
      </c>
      <c r="AA853" t="str">
        <f t="shared" si="259"/>
        <v>O</v>
      </c>
      <c r="AD853">
        <f t="shared" si="260"/>
        <v>-0.16666666666666666</v>
      </c>
      <c r="AF853" t="str">
        <f t="shared" si="261"/>
        <v>----</v>
      </c>
      <c r="AG853" t="str">
        <f t="shared" si="262"/>
        <v>----</v>
      </c>
      <c r="AH853" t="str">
        <f t="shared" si="263"/>
        <v>----</v>
      </c>
      <c r="AI853" t="str">
        <f t="shared" si="264"/>
        <v>----</v>
      </c>
      <c r="AJ853" t="str">
        <f t="shared" si="265"/>
        <v>SatFACarb</v>
      </c>
      <c r="AK853" t="str">
        <f t="shared" si="266"/>
        <v>----</v>
      </c>
      <c r="AM853" s="4">
        <f t="shared" si="267"/>
        <v>481.26753828443242</v>
      </c>
      <c r="AN853" s="4">
        <f t="shared" si="251"/>
        <v>481</v>
      </c>
      <c r="AO853" s="4">
        <f t="shared" si="268"/>
        <v>0.267538284432419</v>
      </c>
    </row>
    <row r="854" spans="1:41" x14ac:dyDescent="0.25">
      <c r="A854">
        <v>19</v>
      </c>
      <c r="B854">
        <v>30</v>
      </c>
      <c r="C854">
        <v>0</v>
      </c>
      <c r="D854">
        <v>15</v>
      </c>
      <c r="E854">
        <v>0</v>
      </c>
      <c r="F854">
        <v>0</v>
      </c>
      <c r="H854">
        <v>497.1511926</v>
      </c>
      <c r="J854">
        <v>2321068</v>
      </c>
      <c r="K854">
        <v>2221454</v>
      </c>
      <c r="L854">
        <v>2092641</v>
      </c>
      <c r="O854">
        <v>2227195</v>
      </c>
      <c r="P854">
        <v>1958503</v>
      </c>
      <c r="Q854">
        <v>1623296</v>
      </c>
      <c r="S854">
        <f t="shared" si="252"/>
        <v>1.5789473684210527</v>
      </c>
      <c r="T854">
        <f t="shared" si="253"/>
        <v>0.78947368421052633</v>
      </c>
      <c r="V854" s="4">
        <f t="shared" si="254"/>
        <v>497.1511925799</v>
      </c>
      <c r="W854">
        <f t="shared" si="255"/>
        <v>5</v>
      </c>
      <c r="X854">
        <f t="shared" si="256"/>
        <v>0.26315789473684209</v>
      </c>
      <c r="Y854">
        <f t="shared" si="257"/>
        <v>0.16666666666666666</v>
      </c>
      <c r="Z854">
        <f t="shared" si="258"/>
        <v>0.33333333333333331</v>
      </c>
      <c r="AA854" t="str">
        <f t="shared" si="259"/>
        <v>O</v>
      </c>
      <c r="AD854">
        <f t="shared" si="260"/>
        <v>-0.21739130434782608</v>
      </c>
      <c r="AF854" t="str">
        <f t="shared" si="261"/>
        <v>----</v>
      </c>
      <c r="AG854" t="str">
        <f t="shared" si="262"/>
        <v>----</v>
      </c>
      <c r="AH854" t="str">
        <f t="shared" si="263"/>
        <v>----</v>
      </c>
      <c r="AI854" t="str">
        <f t="shared" si="264"/>
        <v>----</v>
      </c>
      <c r="AJ854" t="str">
        <f t="shared" si="265"/>
        <v>SatFACarb</v>
      </c>
      <c r="AK854" t="str">
        <f t="shared" si="266"/>
        <v>----</v>
      </c>
      <c r="AM854" s="4">
        <f t="shared" si="267"/>
        <v>497.26615147291773</v>
      </c>
      <c r="AN854" s="4">
        <f t="shared" si="251"/>
        <v>497</v>
      </c>
      <c r="AO854" s="4">
        <f t="shared" si="268"/>
        <v>0.26615147291772701</v>
      </c>
    </row>
    <row r="855" spans="1:41" x14ac:dyDescent="0.25">
      <c r="A855">
        <v>19</v>
      </c>
      <c r="B855">
        <v>30</v>
      </c>
      <c r="C855">
        <v>0</v>
      </c>
      <c r="D855">
        <v>16</v>
      </c>
      <c r="E855">
        <v>0</v>
      </c>
      <c r="F855">
        <v>0</v>
      </c>
      <c r="H855">
        <v>513.14610719999996</v>
      </c>
      <c r="J855">
        <v>4005425</v>
      </c>
      <c r="K855">
        <v>3979569</v>
      </c>
      <c r="L855">
        <v>3403720</v>
      </c>
      <c r="O855">
        <v>3528859</v>
      </c>
      <c r="P855">
        <v>3800753</v>
      </c>
      <c r="Q855">
        <v>2960511</v>
      </c>
      <c r="S855">
        <f t="shared" si="252"/>
        <v>1.5789473684210527</v>
      </c>
      <c r="T855">
        <f t="shared" si="253"/>
        <v>0.84210526315789469</v>
      </c>
      <c r="V855" s="4">
        <f t="shared" si="254"/>
        <v>513.14610717990001</v>
      </c>
      <c r="W855">
        <f t="shared" si="255"/>
        <v>5</v>
      </c>
      <c r="X855">
        <f t="shared" si="256"/>
        <v>0.26315789473684209</v>
      </c>
      <c r="Y855">
        <f t="shared" si="257"/>
        <v>0.16666666666666666</v>
      </c>
      <c r="Z855">
        <f t="shared" si="258"/>
        <v>0.3125</v>
      </c>
      <c r="AA855" t="str">
        <f t="shared" si="259"/>
        <v>O</v>
      </c>
      <c r="AD855">
        <f t="shared" si="260"/>
        <v>-0.27272727272727271</v>
      </c>
      <c r="AF855" t="str">
        <f t="shared" si="261"/>
        <v>----</v>
      </c>
      <c r="AG855" t="str">
        <f t="shared" si="262"/>
        <v>----</v>
      </c>
      <c r="AH855" t="str">
        <f t="shared" si="263"/>
        <v>----</v>
      </c>
      <c r="AI855" t="str">
        <f t="shared" si="264"/>
        <v>----</v>
      </c>
      <c r="AJ855" t="str">
        <f t="shared" si="265"/>
        <v>SatFACarb</v>
      </c>
      <c r="AK855" t="str">
        <f t="shared" si="266"/>
        <v>----</v>
      </c>
      <c r="AM855" s="4">
        <f t="shared" si="267"/>
        <v>513.26476466140298</v>
      </c>
      <c r="AN855" s="4">
        <f t="shared" si="251"/>
        <v>513</v>
      </c>
      <c r="AO855" s="4">
        <f t="shared" si="268"/>
        <v>0.26476466140297816</v>
      </c>
    </row>
    <row r="856" spans="1:41" x14ac:dyDescent="0.25">
      <c r="A856">
        <v>19</v>
      </c>
      <c r="B856">
        <v>30</v>
      </c>
      <c r="C856">
        <v>0</v>
      </c>
      <c r="D856">
        <v>17</v>
      </c>
      <c r="E856">
        <v>0</v>
      </c>
      <c r="F856">
        <v>0</v>
      </c>
      <c r="H856">
        <v>529.14102179999998</v>
      </c>
      <c r="J856">
        <v>2253531</v>
      </c>
      <c r="K856">
        <v>2165287</v>
      </c>
      <c r="L856">
        <v>1905527</v>
      </c>
      <c r="O856" t="s">
        <v>14</v>
      </c>
      <c r="P856" t="s">
        <v>14</v>
      </c>
      <c r="Q856" t="s">
        <v>14</v>
      </c>
      <c r="S856">
        <f t="shared" si="252"/>
        <v>1.5789473684210527</v>
      </c>
      <c r="T856">
        <f t="shared" si="253"/>
        <v>0.89473684210526316</v>
      </c>
      <c r="V856" s="4">
        <f t="shared" si="254"/>
        <v>529.14102177990003</v>
      </c>
      <c r="W856">
        <f t="shared" si="255"/>
        <v>5</v>
      </c>
      <c r="X856">
        <f t="shared" si="256"/>
        <v>0.26315789473684209</v>
      </c>
      <c r="Y856">
        <f t="shared" si="257"/>
        <v>0.16666666666666666</v>
      </c>
      <c r="Z856">
        <f t="shared" si="258"/>
        <v>0.29411764705882354</v>
      </c>
      <c r="AA856" t="str">
        <f t="shared" si="259"/>
        <v>O</v>
      </c>
      <c r="AD856">
        <f t="shared" si="260"/>
        <v>-0.33333333333333331</v>
      </c>
      <c r="AF856" t="str">
        <f t="shared" si="261"/>
        <v>----</v>
      </c>
      <c r="AG856" t="str">
        <f t="shared" si="262"/>
        <v>----</v>
      </c>
      <c r="AH856" t="str">
        <f t="shared" si="263"/>
        <v>----</v>
      </c>
      <c r="AI856" t="str">
        <f t="shared" si="264"/>
        <v>----</v>
      </c>
      <c r="AJ856" t="str">
        <f t="shared" si="265"/>
        <v>SatFACarb</v>
      </c>
      <c r="AK856" t="str">
        <f t="shared" si="266"/>
        <v>----</v>
      </c>
      <c r="AM856" s="4">
        <f t="shared" si="267"/>
        <v>529.26337784988834</v>
      </c>
      <c r="AN856" s="4">
        <f t="shared" si="251"/>
        <v>529</v>
      </c>
      <c r="AO856" s="4">
        <f t="shared" si="268"/>
        <v>0.26337784988834301</v>
      </c>
    </row>
    <row r="857" spans="1:41" x14ac:dyDescent="0.25">
      <c r="A857">
        <v>19</v>
      </c>
      <c r="B857">
        <v>30</v>
      </c>
      <c r="C857">
        <v>2</v>
      </c>
      <c r="D857">
        <v>12</v>
      </c>
      <c r="E857">
        <v>0</v>
      </c>
      <c r="F857">
        <v>0</v>
      </c>
      <c r="H857">
        <v>477.17259680000001</v>
      </c>
      <c r="J857">
        <v>2310175</v>
      </c>
      <c r="K857">
        <v>1944117</v>
      </c>
      <c r="L857">
        <v>1912965</v>
      </c>
      <c r="O857">
        <v>3345123</v>
      </c>
      <c r="P857">
        <v>4686226</v>
      </c>
      <c r="Q857">
        <v>2605729</v>
      </c>
      <c r="S857">
        <f t="shared" si="252"/>
        <v>1.5789473684210527</v>
      </c>
      <c r="T857">
        <f t="shared" si="253"/>
        <v>0.63157894736842102</v>
      </c>
      <c r="V857" s="4">
        <f t="shared" si="254"/>
        <v>477.17259677989995</v>
      </c>
      <c r="W857">
        <f t="shared" si="255"/>
        <v>6</v>
      </c>
      <c r="X857">
        <f t="shared" si="256"/>
        <v>0.31578947368421051</v>
      </c>
      <c r="Y857">
        <f t="shared" si="257"/>
        <v>0.2</v>
      </c>
      <c r="Z857">
        <f t="shared" si="258"/>
        <v>0.5</v>
      </c>
      <c r="AA857" t="str">
        <f t="shared" si="259"/>
        <v>O</v>
      </c>
      <c r="AD857">
        <f t="shared" si="260"/>
        <v>-9.0909090909090912E-2</v>
      </c>
      <c r="AF857" t="str">
        <f t="shared" si="261"/>
        <v>----</v>
      </c>
      <c r="AG857" t="str">
        <f t="shared" si="262"/>
        <v>----</v>
      </c>
      <c r="AH857" t="str">
        <f t="shared" si="263"/>
        <v>----</v>
      </c>
      <c r="AI857" t="str">
        <f t="shared" si="264"/>
        <v>----</v>
      </c>
      <c r="AJ857" t="str">
        <f t="shared" si="265"/>
        <v>SatFACarb</v>
      </c>
      <c r="AK857" t="str">
        <f t="shared" si="266"/>
        <v>----</v>
      </c>
      <c r="AM857" s="4">
        <f t="shared" si="267"/>
        <v>477.28293591681228</v>
      </c>
      <c r="AN857" s="4">
        <f t="shared" si="251"/>
        <v>477</v>
      </c>
      <c r="AO857" s="4">
        <f t="shared" si="268"/>
        <v>0.28293591681227781</v>
      </c>
    </row>
    <row r="858" spans="1:41" x14ac:dyDescent="0.25">
      <c r="A858">
        <v>19</v>
      </c>
      <c r="B858">
        <v>30</v>
      </c>
      <c r="C858">
        <v>4</v>
      </c>
      <c r="D858">
        <v>6</v>
      </c>
      <c r="E858">
        <v>0</v>
      </c>
      <c r="F858">
        <v>0</v>
      </c>
      <c r="H858">
        <v>409.20925720000002</v>
      </c>
      <c r="J858" t="s">
        <v>14</v>
      </c>
      <c r="K858" t="s">
        <v>14</v>
      </c>
      <c r="L858" t="s">
        <v>14</v>
      </c>
      <c r="O858">
        <v>2817689</v>
      </c>
      <c r="P858">
        <v>2812728</v>
      </c>
      <c r="Q858">
        <v>2646429</v>
      </c>
      <c r="S858">
        <f t="shared" si="252"/>
        <v>1.5789473684210527</v>
      </c>
      <c r="T858">
        <f t="shared" si="253"/>
        <v>0.31578947368421051</v>
      </c>
      <c r="V858" s="4">
        <f t="shared" si="254"/>
        <v>409.20925717989996</v>
      </c>
      <c r="W858">
        <f t="shared" si="255"/>
        <v>7</v>
      </c>
      <c r="X858">
        <f t="shared" si="256"/>
        <v>0.36842105263157893</v>
      </c>
      <c r="Y858">
        <f t="shared" si="257"/>
        <v>0.23333333333333334</v>
      </c>
      <c r="Z858">
        <f t="shared" si="258"/>
        <v>1.1666666666666667</v>
      </c>
      <c r="AA858" t="str">
        <f t="shared" si="259"/>
        <v>CRAM</v>
      </c>
      <c r="AD858">
        <f t="shared" si="260"/>
        <v>0.16666666666666666</v>
      </c>
      <c r="AF858" t="str">
        <f t="shared" si="261"/>
        <v>----</v>
      </c>
      <c r="AG858" t="str">
        <f t="shared" si="262"/>
        <v>----</v>
      </c>
      <c r="AH858" t="str">
        <f t="shared" si="263"/>
        <v>----</v>
      </c>
      <c r="AI858" t="str">
        <f t="shared" si="264"/>
        <v>----</v>
      </c>
      <c r="AJ858" t="str">
        <f t="shared" si="265"/>
        <v>----</v>
      </c>
      <c r="AK858" t="str">
        <f t="shared" si="266"/>
        <v>Alipat+N</v>
      </c>
      <c r="AM858" s="4">
        <f t="shared" si="267"/>
        <v>409.30388079525102</v>
      </c>
      <c r="AN858" s="4">
        <f t="shared" si="251"/>
        <v>409</v>
      </c>
      <c r="AO858" s="4">
        <f t="shared" si="268"/>
        <v>0.3038807952510183</v>
      </c>
    </row>
    <row r="859" spans="1:41" x14ac:dyDescent="0.25">
      <c r="A859">
        <v>19</v>
      </c>
      <c r="B859">
        <v>30</v>
      </c>
      <c r="C859">
        <v>4</v>
      </c>
      <c r="D859">
        <v>7</v>
      </c>
      <c r="E859">
        <v>0</v>
      </c>
      <c r="F859">
        <v>0</v>
      </c>
      <c r="H859">
        <v>425.20417179999998</v>
      </c>
      <c r="J859">
        <v>2769036</v>
      </c>
      <c r="K859">
        <v>2144339</v>
      </c>
      <c r="L859">
        <v>2354172</v>
      </c>
      <c r="O859">
        <v>3907676</v>
      </c>
      <c r="P859">
        <v>4076606</v>
      </c>
      <c r="Q859">
        <v>3606828</v>
      </c>
      <c r="S859">
        <f t="shared" si="252"/>
        <v>1.5789473684210527</v>
      </c>
      <c r="T859">
        <f t="shared" si="253"/>
        <v>0.36842105263157893</v>
      </c>
      <c r="V859" s="4">
        <f t="shared" si="254"/>
        <v>425.20417177989998</v>
      </c>
      <c r="W859">
        <f t="shared" si="255"/>
        <v>7</v>
      </c>
      <c r="X859">
        <f t="shared" si="256"/>
        <v>0.36842105263157893</v>
      </c>
      <c r="Y859">
        <f t="shared" si="257"/>
        <v>0.23333333333333334</v>
      </c>
      <c r="Z859">
        <f t="shared" si="258"/>
        <v>1</v>
      </c>
      <c r="AA859" t="str">
        <f t="shared" si="259"/>
        <v>CRAM</v>
      </c>
      <c r="AD859">
        <f t="shared" si="260"/>
        <v>0.13043478260869565</v>
      </c>
      <c r="AF859" t="str">
        <f t="shared" si="261"/>
        <v>----</v>
      </c>
      <c r="AG859" t="str">
        <f t="shared" si="262"/>
        <v>----</v>
      </c>
      <c r="AH859" t="str">
        <f t="shared" si="263"/>
        <v>----</v>
      </c>
      <c r="AI859" t="str">
        <f t="shared" si="264"/>
        <v>----</v>
      </c>
      <c r="AJ859" t="str">
        <f t="shared" si="265"/>
        <v>----</v>
      </c>
      <c r="AK859" t="str">
        <f t="shared" si="266"/>
        <v>Alipat+N</v>
      </c>
      <c r="AM859" s="4">
        <f t="shared" si="267"/>
        <v>425.30249398373633</v>
      </c>
      <c r="AN859" s="4">
        <f t="shared" si="251"/>
        <v>425</v>
      </c>
      <c r="AO859" s="4">
        <f t="shared" si="268"/>
        <v>0.3024939837363263</v>
      </c>
    </row>
    <row r="860" spans="1:41" x14ac:dyDescent="0.25">
      <c r="A860">
        <v>19</v>
      </c>
      <c r="B860">
        <v>30</v>
      </c>
      <c r="C860">
        <v>4</v>
      </c>
      <c r="D860">
        <v>8</v>
      </c>
      <c r="E860">
        <v>0</v>
      </c>
      <c r="F860">
        <v>0</v>
      </c>
      <c r="H860">
        <v>441.1990864</v>
      </c>
      <c r="J860">
        <v>2471227</v>
      </c>
      <c r="K860">
        <v>2059619</v>
      </c>
      <c r="L860">
        <v>2156726</v>
      </c>
      <c r="O860">
        <v>3471371</v>
      </c>
      <c r="P860">
        <v>3538243</v>
      </c>
      <c r="Q860">
        <v>2963159</v>
      </c>
      <c r="S860">
        <f t="shared" si="252"/>
        <v>1.5789473684210527</v>
      </c>
      <c r="T860">
        <f t="shared" si="253"/>
        <v>0.42105263157894735</v>
      </c>
      <c r="V860" s="4">
        <f t="shared" si="254"/>
        <v>441.1990863799</v>
      </c>
      <c r="W860">
        <f t="shared" si="255"/>
        <v>7</v>
      </c>
      <c r="X860">
        <f t="shared" si="256"/>
        <v>0.36842105263157893</v>
      </c>
      <c r="Y860">
        <f t="shared" si="257"/>
        <v>0.23333333333333334</v>
      </c>
      <c r="Z860">
        <f t="shared" si="258"/>
        <v>0.875</v>
      </c>
      <c r="AA860" t="str">
        <f t="shared" si="259"/>
        <v>CRAM</v>
      </c>
      <c r="AD860">
        <f t="shared" si="260"/>
        <v>9.0909090909090912E-2</v>
      </c>
      <c r="AF860" t="str">
        <f t="shared" si="261"/>
        <v>----</v>
      </c>
      <c r="AG860" t="str">
        <f t="shared" si="262"/>
        <v>----</v>
      </c>
      <c r="AH860" t="str">
        <f t="shared" si="263"/>
        <v>----</v>
      </c>
      <c r="AI860" t="str">
        <f t="shared" si="264"/>
        <v>----</v>
      </c>
      <c r="AJ860" t="str">
        <f t="shared" si="265"/>
        <v>----</v>
      </c>
      <c r="AK860" t="str">
        <f t="shared" si="266"/>
        <v>Alipat+N</v>
      </c>
      <c r="AM860" s="4">
        <f t="shared" si="267"/>
        <v>441.30110717222163</v>
      </c>
      <c r="AN860" s="4">
        <f t="shared" si="251"/>
        <v>441</v>
      </c>
      <c r="AO860" s="4">
        <f t="shared" si="268"/>
        <v>0.3011071722216343</v>
      </c>
    </row>
    <row r="861" spans="1:41" x14ac:dyDescent="0.25">
      <c r="A861">
        <v>19</v>
      </c>
      <c r="B861">
        <v>30</v>
      </c>
      <c r="C861">
        <v>4</v>
      </c>
      <c r="D861">
        <v>9</v>
      </c>
      <c r="E861">
        <v>0</v>
      </c>
      <c r="F861">
        <v>0</v>
      </c>
      <c r="H861">
        <v>457.19400100000001</v>
      </c>
      <c r="J861">
        <v>2571138</v>
      </c>
      <c r="K861">
        <v>2237374</v>
      </c>
      <c r="L861">
        <v>1753240</v>
      </c>
      <c r="O861">
        <v>2601894</v>
      </c>
      <c r="P861">
        <v>2143207</v>
      </c>
      <c r="Q861">
        <v>1947445</v>
      </c>
      <c r="S861">
        <f t="shared" si="252"/>
        <v>1.5789473684210527</v>
      </c>
      <c r="T861">
        <f t="shared" si="253"/>
        <v>0.47368421052631576</v>
      </c>
      <c r="V861" s="4">
        <f t="shared" si="254"/>
        <v>457.19400097989995</v>
      </c>
      <c r="W861">
        <f t="shared" si="255"/>
        <v>7</v>
      </c>
      <c r="X861">
        <f t="shared" si="256"/>
        <v>0.36842105263157893</v>
      </c>
      <c r="Y861">
        <f t="shared" si="257"/>
        <v>0.23333333333333334</v>
      </c>
      <c r="Z861">
        <f t="shared" si="258"/>
        <v>0.77777777777777779</v>
      </c>
      <c r="AA861" t="str">
        <f t="shared" si="259"/>
        <v>CRAM</v>
      </c>
      <c r="AD861">
        <f t="shared" si="260"/>
        <v>4.7619047619047616E-2</v>
      </c>
      <c r="AF861" t="str">
        <f t="shared" si="261"/>
        <v>----</v>
      </c>
      <c r="AG861" t="str">
        <f t="shared" si="262"/>
        <v>----</v>
      </c>
      <c r="AH861" t="str">
        <f t="shared" si="263"/>
        <v>----</v>
      </c>
      <c r="AI861" t="str">
        <f t="shared" si="264"/>
        <v>----</v>
      </c>
      <c r="AJ861" t="str">
        <f t="shared" si="265"/>
        <v>----</v>
      </c>
      <c r="AK861" t="str">
        <f t="shared" si="266"/>
        <v>Alipat+N</v>
      </c>
      <c r="AM861" s="4">
        <f t="shared" si="267"/>
        <v>457.29972036070694</v>
      </c>
      <c r="AN861" s="4">
        <f t="shared" si="251"/>
        <v>457</v>
      </c>
      <c r="AO861" s="4">
        <f t="shared" si="268"/>
        <v>0.2997203607069423</v>
      </c>
    </row>
    <row r="862" spans="1:41" x14ac:dyDescent="0.25">
      <c r="A862">
        <v>19</v>
      </c>
      <c r="B862">
        <v>31</v>
      </c>
      <c r="C862">
        <v>0</v>
      </c>
      <c r="D862">
        <v>6</v>
      </c>
      <c r="E862">
        <v>0</v>
      </c>
      <c r="F862">
        <v>1</v>
      </c>
      <c r="H862">
        <v>385.17854770000002</v>
      </c>
      <c r="J862" t="s">
        <v>14</v>
      </c>
      <c r="K862" t="s">
        <v>14</v>
      </c>
      <c r="L862" t="s">
        <v>14</v>
      </c>
      <c r="O862">
        <v>1829209</v>
      </c>
      <c r="P862">
        <v>3213298</v>
      </c>
      <c r="Q862">
        <v>1894886</v>
      </c>
      <c r="S862">
        <f t="shared" si="252"/>
        <v>1.631578947368421</v>
      </c>
      <c r="T862">
        <f t="shared" si="253"/>
        <v>0.31578947368421051</v>
      </c>
      <c r="V862" s="4">
        <f t="shared" si="254"/>
        <v>385.17854767990002</v>
      </c>
      <c r="W862">
        <f t="shared" si="255"/>
        <v>5</v>
      </c>
      <c r="X862">
        <f t="shared" si="256"/>
        <v>0.26315789473684209</v>
      </c>
      <c r="Y862">
        <f t="shared" si="257"/>
        <v>0.16129032258064516</v>
      </c>
      <c r="Z862">
        <f t="shared" si="258"/>
        <v>0.83333333333333337</v>
      </c>
      <c r="AA862" t="str">
        <f t="shared" si="259"/>
        <v>O</v>
      </c>
      <c r="AD862">
        <f t="shared" si="260"/>
        <v>0.1</v>
      </c>
      <c r="AF862" t="str">
        <f t="shared" si="261"/>
        <v>----</v>
      </c>
      <c r="AG862" t="str">
        <f t="shared" si="262"/>
        <v>----</v>
      </c>
      <c r="AH862" t="str">
        <f t="shared" si="263"/>
        <v>----</v>
      </c>
      <c r="AI862" t="str">
        <f t="shared" si="264"/>
        <v>AlipatNoN</v>
      </c>
      <c r="AJ862" t="str">
        <f t="shared" si="265"/>
        <v>----</v>
      </c>
      <c r="AK862" t="str">
        <f t="shared" si="266"/>
        <v>----</v>
      </c>
      <c r="AM862" s="4">
        <f t="shared" si="267"/>
        <v>385.26761454751761</v>
      </c>
      <c r="AN862" s="4">
        <f t="shared" si="251"/>
        <v>385</v>
      </c>
      <c r="AO862" s="4">
        <f t="shared" si="268"/>
        <v>0.26761454751760994</v>
      </c>
    </row>
    <row r="863" spans="1:41" x14ac:dyDescent="0.25">
      <c r="A863">
        <v>19</v>
      </c>
      <c r="B863">
        <v>31</v>
      </c>
      <c r="C863">
        <v>0</v>
      </c>
      <c r="D863">
        <v>8</v>
      </c>
      <c r="E863">
        <v>0</v>
      </c>
      <c r="F863">
        <v>1</v>
      </c>
      <c r="H863">
        <v>417.1683769</v>
      </c>
      <c r="J863" t="s">
        <v>14</v>
      </c>
      <c r="K863" t="s">
        <v>14</v>
      </c>
      <c r="L863" t="s">
        <v>14</v>
      </c>
      <c r="O863">
        <v>1684541</v>
      </c>
      <c r="P863">
        <v>1758324</v>
      </c>
      <c r="Q863">
        <v>2114604</v>
      </c>
      <c r="S863">
        <f t="shared" si="252"/>
        <v>1.631578947368421</v>
      </c>
      <c r="T863">
        <f t="shared" si="253"/>
        <v>0.42105263157894735</v>
      </c>
      <c r="V863" s="4">
        <f t="shared" si="254"/>
        <v>417.16837687990005</v>
      </c>
      <c r="W863">
        <f t="shared" si="255"/>
        <v>5</v>
      </c>
      <c r="X863">
        <f t="shared" si="256"/>
        <v>0.26315789473684209</v>
      </c>
      <c r="Y863">
        <f t="shared" si="257"/>
        <v>0.16129032258064516</v>
      </c>
      <c r="Z863">
        <f t="shared" si="258"/>
        <v>0.625</v>
      </c>
      <c r="AA863" t="str">
        <f t="shared" si="259"/>
        <v>O</v>
      </c>
      <c r="AD863">
        <f t="shared" si="260"/>
        <v>3.5714285714285712E-2</v>
      </c>
      <c r="AF863" t="str">
        <f t="shared" si="261"/>
        <v>----</v>
      </c>
      <c r="AG863" t="str">
        <f t="shared" si="262"/>
        <v>----</v>
      </c>
      <c r="AH863" t="str">
        <f t="shared" si="263"/>
        <v>----</v>
      </c>
      <c r="AI863" t="str">
        <f t="shared" si="264"/>
        <v>AlipatNoN</v>
      </c>
      <c r="AJ863" t="str">
        <f t="shared" si="265"/>
        <v>----</v>
      </c>
      <c r="AK863" t="str">
        <f t="shared" si="266"/>
        <v>----</v>
      </c>
      <c r="AM863" s="4">
        <f t="shared" si="267"/>
        <v>417.26484092448828</v>
      </c>
      <c r="AN863" s="4">
        <f t="shared" si="251"/>
        <v>417</v>
      </c>
      <c r="AO863" s="4">
        <f t="shared" si="268"/>
        <v>0.26484092448828278</v>
      </c>
    </row>
    <row r="864" spans="1:41" x14ac:dyDescent="0.25">
      <c r="A864">
        <v>19</v>
      </c>
      <c r="B864">
        <v>31</v>
      </c>
      <c r="C864">
        <v>3</v>
      </c>
      <c r="D864">
        <v>6</v>
      </c>
      <c r="E864">
        <v>0</v>
      </c>
      <c r="F864">
        <v>0</v>
      </c>
      <c r="H864">
        <v>396.21400820000002</v>
      </c>
      <c r="J864">
        <v>1900809</v>
      </c>
      <c r="K864">
        <v>2349186</v>
      </c>
      <c r="L864">
        <v>2154307</v>
      </c>
      <c r="O864">
        <v>3956517</v>
      </c>
      <c r="P864">
        <v>3967244</v>
      </c>
      <c r="Q864">
        <v>3796912</v>
      </c>
      <c r="S864">
        <f t="shared" si="252"/>
        <v>1.631578947368421</v>
      </c>
      <c r="T864">
        <f t="shared" si="253"/>
        <v>0.31578947368421051</v>
      </c>
      <c r="V864" s="4">
        <f t="shared" si="254"/>
        <v>396.21400817990002</v>
      </c>
      <c r="W864">
        <f t="shared" si="255"/>
        <v>6</v>
      </c>
      <c r="X864">
        <f t="shared" si="256"/>
        <v>0.31578947368421051</v>
      </c>
      <c r="Y864">
        <f t="shared" si="257"/>
        <v>0.19354838709677419</v>
      </c>
      <c r="Z864">
        <f t="shared" si="258"/>
        <v>1</v>
      </c>
      <c r="AA864" t="str">
        <f t="shared" si="259"/>
        <v>O</v>
      </c>
      <c r="AD864">
        <f t="shared" si="260"/>
        <v>0.11538461538461539</v>
      </c>
      <c r="AF864" t="str">
        <f t="shared" si="261"/>
        <v>----</v>
      </c>
      <c r="AG864" t="str">
        <f t="shared" si="262"/>
        <v>----</v>
      </c>
      <c r="AH864" t="str">
        <f t="shared" si="263"/>
        <v>----</v>
      </c>
      <c r="AI864" t="str">
        <f t="shared" si="264"/>
        <v>----</v>
      </c>
      <c r="AJ864" t="str">
        <f t="shared" si="265"/>
        <v>----</v>
      </c>
      <c r="AK864" t="str">
        <f t="shared" si="266"/>
        <v>Alipat+N</v>
      </c>
      <c r="AM864" s="4">
        <f t="shared" si="267"/>
        <v>396.30562683526745</v>
      </c>
      <c r="AN864" s="4">
        <f t="shared" si="251"/>
        <v>396</v>
      </c>
      <c r="AO864" s="4">
        <f t="shared" si="268"/>
        <v>0.30562683526744649</v>
      </c>
    </row>
    <row r="865" spans="1:41" x14ac:dyDescent="0.25">
      <c r="A865">
        <v>19</v>
      </c>
      <c r="B865">
        <v>31</v>
      </c>
      <c r="C865">
        <v>3</v>
      </c>
      <c r="D865">
        <v>7</v>
      </c>
      <c r="E865">
        <v>0</v>
      </c>
      <c r="F865">
        <v>0</v>
      </c>
      <c r="H865">
        <v>412.20892279999998</v>
      </c>
      <c r="J865">
        <v>2064481</v>
      </c>
      <c r="K865">
        <v>2103288</v>
      </c>
      <c r="L865">
        <v>1591306</v>
      </c>
      <c r="O865">
        <v>3272460</v>
      </c>
      <c r="P865">
        <v>3809762</v>
      </c>
      <c r="Q865">
        <v>2854314</v>
      </c>
      <c r="S865">
        <f t="shared" si="252"/>
        <v>1.631578947368421</v>
      </c>
      <c r="T865">
        <f t="shared" si="253"/>
        <v>0.36842105263157893</v>
      </c>
      <c r="V865" s="4">
        <f t="shared" si="254"/>
        <v>412.20892277990004</v>
      </c>
      <c r="W865">
        <f t="shared" si="255"/>
        <v>6</v>
      </c>
      <c r="X865">
        <f t="shared" si="256"/>
        <v>0.31578947368421051</v>
      </c>
      <c r="Y865">
        <f t="shared" si="257"/>
        <v>0.19354838709677419</v>
      </c>
      <c r="Z865">
        <f t="shared" si="258"/>
        <v>0.8571428571428571</v>
      </c>
      <c r="AA865" t="str">
        <f t="shared" si="259"/>
        <v>O</v>
      </c>
      <c r="AD865">
        <f t="shared" si="260"/>
        <v>0.08</v>
      </c>
      <c r="AF865" t="str">
        <f t="shared" si="261"/>
        <v>----</v>
      </c>
      <c r="AG865" t="str">
        <f t="shared" si="262"/>
        <v>----</v>
      </c>
      <c r="AH865" t="str">
        <f t="shared" si="263"/>
        <v>----</v>
      </c>
      <c r="AI865" t="str">
        <f t="shared" si="264"/>
        <v>----</v>
      </c>
      <c r="AJ865" t="str">
        <f t="shared" si="265"/>
        <v>----</v>
      </c>
      <c r="AK865" t="str">
        <f t="shared" si="266"/>
        <v>Alipat+N</v>
      </c>
      <c r="AM865" s="4">
        <f t="shared" si="267"/>
        <v>412.30424002375275</v>
      </c>
      <c r="AN865" s="4">
        <f t="shared" si="251"/>
        <v>412</v>
      </c>
      <c r="AO865" s="4">
        <f t="shared" si="268"/>
        <v>0.3042400237527545</v>
      </c>
    </row>
    <row r="866" spans="1:41" x14ac:dyDescent="0.25">
      <c r="A866">
        <v>19</v>
      </c>
      <c r="B866">
        <v>31</v>
      </c>
      <c r="C866">
        <v>3</v>
      </c>
      <c r="D866">
        <v>8</v>
      </c>
      <c r="E866">
        <v>0</v>
      </c>
      <c r="F866">
        <v>0</v>
      </c>
      <c r="H866">
        <v>428.2038374</v>
      </c>
      <c r="J866">
        <v>2653558</v>
      </c>
      <c r="K866">
        <v>2312698</v>
      </c>
      <c r="L866">
        <v>2410300</v>
      </c>
      <c r="O866">
        <v>3187645</v>
      </c>
      <c r="P866">
        <v>3533281</v>
      </c>
      <c r="Q866">
        <v>2555428</v>
      </c>
      <c r="S866">
        <f t="shared" si="252"/>
        <v>1.631578947368421</v>
      </c>
      <c r="T866">
        <f t="shared" si="253"/>
        <v>0.42105263157894735</v>
      </c>
      <c r="V866" s="4">
        <f t="shared" si="254"/>
        <v>428.20383737990005</v>
      </c>
      <c r="W866">
        <f t="shared" si="255"/>
        <v>6</v>
      </c>
      <c r="X866">
        <f t="shared" si="256"/>
        <v>0.31578947368421051</v>
      </c>
      <c r="Y866">
        <f t="shared" si="257"/>
        <v>0.19354838709677419</v>
      </c>
      <c r="Z866">
        <f t="shared" si="258"/>
        <v>0.75</v>
      </c>
      <c r="AA866" t="str">
        <f t="shared" si="259"/>
        <v>O</v>
      </c>
      <c r="AD866">
        <f t="shared" si="260"/>
        <v>4.1666666666666664E-2</v>
      </c>
      <c r="AF866" t="str">
        <f t="shared" si="261"/>
        <v>----</v>
      </c>
      <c r="AG866" t="str">
        <f t="shared" si="262"/>
        <v>----</v>
      </c>
      <c r="AH866" t="str">
        <f t="shared" si="263"/>
        <v>----</v>
      </c>
      <c r="AI866" t="str">
        <f t="shared" si="264"/>
        <v>----</v>
      </c>
      <c r="AJ866" t="str">
        <f t="shared" si="265"/>
        <v>----</v>
      </c>
      <c r="AK866" t="str">
        <f t="shared" si="266"/>
        <v>Alipat+N</v>
      </c>
      <c r="AM866" s="4">
        <f t="shared" si="267"/>
        <v>428.30285321223806</v>
      </c>
      <c r="AN866" s="4">
        <f t="shared" si="251"/>
        <v>428</v>
      </c>
      <c r="AO866" s="4">
        <f t="shared" si="268"/>
        <v>0.3028532122380625</v>
      </c>
    </row>
    <row r="867" spans="1:41" x14ac:dyDescent="0.25">
      <c r="A867">
        <v>19</v>
      </c>
      <c r="B867">
        <v>31</v>
      </c>
      <c r="C867">
        <v>3</v>
      </c>
      <c r="D867">
        <v>12</v>
      </c>
      <c r="E867">
        <v>0</v>
      </c>
      <c r="F867">
        <v>0</v>
      </c>
      <c r="H867">
        <v>492.1834958</v>
      </c>
      <c r="J867">
        <v>9633206</v>
      </c>
      <c r="K867">
        <v>9188114</v>
      </c>
      <c r="L867">
        <v>8582695</v>
      </c>
      <c r="O867">
        <v>14294288</v>
      </c>
      <c r="P867">
        <v>15351702</v>
      </c>
      <c r="Q867">
        <v>11049917</v>
      </c>
      <c r="S867">
        <f t="shared" si="252"/>
        <v>1.631578947368421</v>
      </c>
      <c r="T867">
        <f t="shared" si="253"/>
        <v>0.63157894736842102</v>
      </c>
      <c r="V867" s="4">
        <f t="shared" si="254"/>
        <v>492.18349577990006</v>
      </c>
      <c r="W867">
        <f t="shared" si="255"/>
        <v>6</v>
      </c>
      <c r="X867">
        <f t="shared" si="256"/>
        <v>0.31578947368421051</v>
      </c>
      <c r="Y867">
        <f t="shared" si="257"/>
        <v>0.19354838709677419</v>
      </c>
      <c r="Z867">
        <f t="shared" si="258"/>
        <v>0.5</v>
      </c>
      <c r="AA867" t="str">
        <f t="shared" si="259"/>
        <v>O</v>
      </c>
      <c r="AD867">
        <f t="shared" si="260"/>
        <v>-0.15</v>
      </c>
      <c r="AF867" t="str">
        <f t="shared" si="261"/>
        <v>----</v>
      </c>
      <c r="AG867" t="str">
        <f t="shared" si="262"/>
        <v>----</v>
      </c>
      <c r="AH867" t="str">
        <f t="shared" si="263"/>
        <v>----</v>
      </c>
      <c r="AI867" t="str">
        <f t="shared" si="264"/>
        <v>----</v>
      </c>
      <c r="AJ867" t="str">
        <f t="shared" si="265"/>
        <v>SatFACarb</v>
      </c>
      <c r="AK867" t="str">
        <f t="shared" si="266"/>
        <v>----</v>
      </c>
      <c r="AM867" s="4">
        <f t="shared" si="267"/>
        <v>492.29730596617924</v>
      </c>
      <c r="AN867" s="4">
        <f t="shared" si="251"/>
        <v>492</v>
      </c>
      <c r="AO867" s="4">
        <f t="shared" si="268"/>
        <v>0.29730596617923766</v>
      </c>
    </row>
    <row r="868" spans="1:41" x14ac:dyDescent="0.25">
      <c r="A868">
        <v>19</v>
      </c>
      <c r="B868">
        <v>31</v>
      </c>
      <c r="C868">
        <v>3</v>
      </c>
      <c r="D868">
        <v>13</v>
      </c>
      <c r="E868">
        <v>0</v>
      </c>
      <c r="F868">
        <v>0</v>
      </c>
      <c r="H868">
        <v>508.17841040000002</v>
      </c>
      <c r="J868">
        <v>2890011</v>
      </c>
      <c r="K868">
        <v>2325174</v>
      </c>
      <c r="L868">
        <v>2550085</v>
      </c>
      <c r="O868" t="s">
        <v>14</v>
      </c>
      <c r="P868" t="s">
        <v>14</v>
      </c>
      <c r="Q868" t="s">
        <v>14</v>
      </c>
      <c r="S868">
        <f t="shared" si="252"/>
        <v>1.631578947368421</v>
      </c>
      <c r="T868">
        <f t="shared" si="253"/>
        <v>0.68421052631578949</v>
      </c>
      <c r="V868" s="4">
        <f t="shared" si="254"/>
        <v>508.17841037990007</v>
      </c>
      <c r="W868">
        <f t="shared" si="255"/>
        <v>6</v>
      </c>
      <c r="X868">
        <f t="shared" si="256"/>
        <v>0.31578947368421051</v>
      </c>
      <c r="Y868">
        <f t="shared" si="257"/>
        <v>0.19354838709677419</v>
      </c>
      <c r="Z868">
        <f t="shared" si="258"/>
        <v>0.46153846153846156</v>
      </c>
      <c r="AA868" t="str">
        <f t="shared" si="259"/>
        <v>O</v>
      </c>
      <c r="AD868">
        <f t="shared" si="260"/>
        <v>-0.21052631578947367</v>
      </c>
      <c r="AF868" t="str">
        <f t="shared" si="261"/>
        <v>----</v>
      </c>
      <c r="AG868" t="str">
        <f t="shared" si="262"/>
        <v>----</v>
      </c>
      <c r="AH868" t="str">
        <f t="shared" si="263"/>
        <v>----</v>
      </c>
      <c r="AI868" t="str">
        <f t="shared" si="264"/>
        <v>----</v>
      </c>
      <c r="AJ868" t="str">
        <f t="shared" si="265"/>
        <v>SatFACarb</v>
      </c>
      <c r="AK868" t="str">
        <f t="shared" si="266"/>
        <v>----</v>
      </c>
      <c r="AM868" s="4">
        <f t="shared" si="267"/>
        <v>508.2959191546646</v>
      </c>
      <c r="AN868" s="4">
        <f t="shared" si="251"/>
        <v>508</v>
      </c>
      <c r="AO868" s="4">
        <f t="shared" si="268"/>
        <v>0.2959191546646025</v>
      </c>
    </row>
    <row r="869" spans="1:41" x14ac:dyDescent="0.25">
      <c r="A869">
        <v>19</v>
      </c>
      <c r="B869">
        <v>31</v>
      </c>
      <c r="C869">
        <v>5</v>
      </c>
      <c r="D869">
        <v>8</v>
      </c>
      <c r="E869">
        <v>0</v>
      </c>
      <c r="F869">
        <v>0</v>
      </c>
      <c r="H869">
        <v>456.20998539999999</v>
      </c>
      <c r="J869">
        <v>1893348</v>
      </c>
      <c r="K869">
        <v>1679341</v>
      </c>
      <c r="L869">
        <v>2129644</v>
      </c>
      <c r="O869">
        <v>3105241</v>
      </c>
      <c r="P869">
        <v>3343885</v>
      </c>
      <c r="Q869">
        <v>2361203</v>
      </c>
      <c r="S869">
        <f t="shared" si="252"/>
        <v>1.631578947368421</v>
      </c>
      <c r="T869">
        <f t="shared" si="253"/>
        <v>0.42105263157894735</v>
      </c>
      <c r="V869" s="4">
        <f t="shared" si="254"/>
        <v>456.20998537990005</v>
      </c>
      <c r="W869">
        <f t="shared" si="255"/>
        <v>7</v>
      </c>
      <c r="X869">
        <f t="shared" si="256"/>
        <v>0.36842105263157893</v>
      </c>
      <c r="Y869">
        <f t="shared" si="257"/>
        <v>0.22580645161290322</v>
      </c>
      <c r="Z869">
        <f t="shared" si="258"/>
        <v>0.875</v>
      </c>
      <c r="AA869" t="str">
        <f t="shared" si="259"/>
        <v>CRAM</v>
      </c>
      <c r="AD869">
        <f t="shared" si="260"/>
        <v>0.05</v>
      </c>
      <c r="AF869" t="str">
        <f t="shared" si="261"/>
        <v>----</v>
      </c>
      <c r="AG869" t="str">
        <f t="shared" si="262"/>
        <v>----</v>
      </c>
      <c r="AH869" t="str">
        <f t="shared" si="263"/>
        <v>----</v>
      </c>
      <c r="AI869" t="str">
        <f t="shared" si="264"/>
        <v>----</v>
      </c>
      <c r="AJ869" t="str">
        <f t="shared" si="265"/>
        <v>----</v>
      </c>
      <c r="AK869" t="str">
        <f t="shared" si="266"/>
        <v>Alipat+N</v>
      </c>
      <c r="AM869" s="4">
        <f t="shared" si="267"/>
        <v>456.31547722158859</v>
      </c>
      <c r="AN869" s="4">
        <f t="shared" si="251"/>
        <v>456</v>
      </c>
      <c r="AO869" s="4">
        <f t="shared" si="268"/>
        <v>0.31547722158859415</v>
      </c>
    </row>
    <row r="870" spans="1:41" x14ac:dyDescent="0.25">
      <c r="A870">
        <v>19</v>
      </c>
      <c r="B870">
        <v>32</v>
      </c>
      <c r="C870">
        <v>0</v>
      </c>
      <c r="D870">
        <v>3</v>
      </c>
      <c r="E870">
        <v>1</v>
      </c>
      <c r="F870">
        <v>0</v>
      </c>
      <c r="H870">
        <v>339.1999381</v>
      </c>
      <c r="J870">
        <v>6083410</v>
      </c>
      <c r="K870">
        <v>5241780</v>
      </c>
      <c r="L870">
        <v>6489475</v>
      </c>
      <c r="O870">
        <v>11840139</v>
      </c>
      <c r="P870">
        <v>15888877</v>
      </c>
      <c r="Q870">
        <v>12051075</v>
      </c>
      <c r="S870">
        <f t="shared" si="252"/>
        <v>1.6842105263157894</v>
      </c>
      <c r="T870">
        <f t="shared" si="253"/>
        <v>0.15789473684210525</v>
      </c>
      <c r="V870" s="4">
        <f t="shared" si="254"/>
        <v>339.19993807989999</v>
      </c>
      <c r="W870">
        <f t="shared" si="255"/>
        <v>4</v>
      </c>
      <c r="X870">
        <f t="shared" si="256"/>
        <v>0.21052631578947367</v>
      </c>
      <c r="Y870">
        <f t="shared" si="257"/>
        <v>0.125</v>
      </c>
      <c r="Z870">
        <f t="shared" si="258"/>
        <v>1.3333333333333333</v>
      </c>
      <c r="AA870" t="str">
        <f t="shared" si="259"/>
        <v>O</v>
      </c>
      <c r="AD870">
        <f t="shared" si="260"/>
        <v>9.0909090909090912E-2</v>
      </c>
      <c r="AF870" t="str">
        <f t="shared" si="261"/>
        <v>----</v>
      </c>
      <c r="AG870" t="str">
        <f t="shared" si="262"/>
        <v>----</v>
      </c>
      <c r="AH870" t="str">
        <f t="shared" si="263"/>
        <v>----</v>
      </c>
      <c r="AI870" t="str">
        <f t="shared" si="264"/>
        <v>AlipatNoN</v>
      </c>
      <c r="AJ870" t="str">
        <f t="shared" si="265"/>
        <v>----</v>
      </c>
      <c r="AK870" t="str">
        <f t="shared" si="266"/>
        <v>----</v>
      </c>
      <c r="AM870" s="4">
        <f t="shared" si="267"/>
        <v>339.27837307105631</v>
      </c>
      <c r="AN870" s="4">
        <f t="shared" si="251"/>
        <v>339</v>
      </c>
      <c r="AO870" s="4">
        <f t="shared" si="268"/>
        <v>0.27837307105630771</v>
      </c>
    </row>
    <row r="871" spans="1:41" x14ac:dyDescent="0.25">
      <c r="A871">
        <v>19</v>
      </c>
      <c r="B871">
        <v>32</v>
      </c>
      <c r="C871">
        <v>0</v>
      </c>
      <c r="D871">
        <v>5</v>
      </c>
      <c r="E871">
        <v>0</v>
      </c>
      <c r="F871">
        <v>0</v>
      </c>
      <c r="H871">
        <v>339.21769660000001</v>
      </c>
      <c r="J871">
        <v>2155351</v>
      </c>
      <c r="K871">
        <v>2303416</v>
      </c>
      <c r="L871">
        <v>2179464</v>
      </c>
      <c r="O871">
        <v>3831952</v>
      </c>
      <c r="P871">
        <v>4778481</v>
      </c>
      <c r="Q871">
        <v>4911752</v>
      </c>
      <c r="S871">
        <f t="shared" si="252"/>
        <v>1.6842105263157894</v>
      </c>
      <c r="T871">
        <f t="shared" si="253"/>
        <v>0.26315789473684209</v>
      </c>
      <c r="V871" s="4">
        <f t="shared" si="254"/>
        <v>339.21769657989995</v>
      </c>
      <c r="W871">
        <f t="shared" si="255"/>
        <v>4</v>
      </c>
      <c r="X871">
        <f t="shared" si="256"/>
        <v>0.21052631578947367</v>
      </c>
      <c r="Y871">
        <f t="shared" si="257"/>
        <v>0.125</v>
      </c>
      <c r="Z871">
        <f t="shared" si="258"/>
        <v>0.8</v>
      </c>
      <c r="AA871" t="str">
        <f t="shared" si="259"/>
        <v>O</v>
      </c>
      <c r="AD871">
        <f t="shared" si="260"/>
        <v>9.0909090909090912E-2</v>
      </c>
      <c r="AF871" t="str">
        <f t="shared" si="261"/>
        <v>----</v>
      </c>
      <c r="AG871" t="str">
        <f t="shared" si="262"/>
        <v>----</v>
      </c>
      <c r="AH871" t="str">
        <f t="shared" si="263"/>
        <v>----</v>
      </c>
      <c r="AI871" t="str">
        <f t="shared" si="264"/>
        <v>AlipatNoN</v>
      </c>
      <c r="AJ871" t="str">
        <f t="shared" si="265"/>
        <v>----</v>
      </c>
      <c r="AK871" t="str">
        <f t="shared" si="266"/>
        <v>----</v>
      </c>
      <c r="AM871" s="4">
        <f t="shared" si="267"/>
        <v>339.29613567744786</v>
      </c>
      <c r="AN871" s="4">
        <f t="shared" si="251"/>
        <v>339</v>
      </c>
      <c r="AO871" s="4">
        <f t="shared" si="268"/>
        <v>0.29613567744786451</v>
      </c>
    </row>
    <row r="872" spans="1:41" x14ac:dyDescent="0.25">
      <c r="A872">
        <v>19</v>
      </c>
      <c r="B872">
        <v>32</v>
      </c>
      <c r="C872">
        <v>0</v>
      </c>
      <c r="D872">
        <v>6</v>
      </c>
      <c r="E872">
        <v>0</v>
      </c>
      <c r="F872">
        <v>0</v>
      </c>
      <c r="H872">
        <v>355.21261120000003</v>
      </c>
      <c r="J872">
        <v>5043934</v>
      </c>
      <c r="K872">
        <v>6634412</v>
      </c>
      <c r="L872">
        <v>5970647</v>
      </c>
      <c r="O872">
        <v>11048071</v>
      </c>
      <c r="P872">
        <v>11971258</v>
      </c>
      <c r="Q872">
        <v>10933212</v>
      </c>
      <c r="S872">
        <f t="shared" si="252"/>
        <v>1.6842105263157894</v>
      </c>
      <c r="T872">
        <f t="shared" si="253"/>
        <v>0.31578947368421051</v>
      </c>
      <c r="V872" s="4">
        <f t="shared" si="254"/>
        <v>355.21261117989997</v>
      </c>
      <c r="W872">
        <f t="shared" si="255"/>
        <v>4</v>
      </c>
      <c r="X872">
        <f t="shared" si="256"/>
        <v>0.21052631578947367</v>
      </c>
      <c r="Y872">
        <f t="shared" si="257"/>
        <v>0.125</v>
      </c>
      <c r="Z872">
        <f t="shared" si="258"/>
        <v>0.66666666666666663</v>
      </c>
      <c r="AA872" t="str">
        <f t="shared" si="259"/>
        <v>O</v>
      </c>
      <c r="AD872">
        <f t="shared" si="260"/>
        <v>6.25E-2</v>
      </c>
      <c r="AF872" t="str">
        <f t="shared" si="261"/>
        <v>----</v>
      </c>
      <c r="AG872" t="str">
        <f t="shared" si="262"/>
        <v>----</v>
      </c>
      <c r="AH872" t="str">
        <f t="shared" si="263"/>
        <v>----</v>
      </c>
      <c r="AI872" t="str">
        <f t="shared" si="264"/>
        <v>AlipatNoN</v>
      </c>
      <c r="AJ872" t="str">
        <f t="shared" si="265"/>
        <v>----</v>
      </c>
      <c r="AK872" t="str">
        <f t="shared" si="266"/>
        <v>----</v>
      </c>
      <c r="AM872" s="4">
        <f t="shared" si="267"/>
        <v>355.29474886593317</v>
      </c>
      <c r="AN872" s="4">
        <f t="shared" si="251"/>
        <v>355</v>
      </c>
      <c r="AO872" s="4">
        <f t="shared" si="268"/>
        <v>0.29474886593317251</v>
      </c>
    </row>
    <row r="873" spans="1:41" x14ac:dyDescent="0.25">
      <c r="A873">
        <v>19</v>
      </c>
      <c r="B873">
        <v>32</v>
      </c>
      <c r="C873">
        <v>0</v>
      </c>
      <c r="D873">
        <v>7</v>
      </c>
      <c r="E873">
        <v>0</v>
      </c>
      <c r="F873">
        <v>0</v>
      </c>
      <c r="H873">
        <v>371.20752579999998</v>
      </c>
      <c r="J873">
        <v>12020299</v>
      </c>
      <c r="K873">
        <v>12823829</v>
      </c>
      <c r="L873">
        <v>12257709</v>
      </c>
      <c r="O873">
        <v>22517651</v>
      </c>
      <c r="P873">
        <v>23528753</v>
      </c>
      <c r="Q873">
        <v>21964312</v>
      </c>
      <c r="S873">
        <f t="shared" si="252"/>
        <v>1.6842105263157894</v>
      </c>
      <c r="T873">
        <f t="shared" si="253"/>
        <v>0.36842105263157893</v>
      </c>
      <c r="V873" s="4">
        <f t="shared" si="254"/>
        <v>371.20752577989998</v>
      </c>
      <c r="W873">
        <f t="shared" si="255"/>
        <v>4</v>
      </c>
      <c r="X873">
        <f t="shared" si="256"/>
        <v>0.21052631578947367</v>
      </c>
      <c r="Y873">
        <f t="shared" si="257"/>
        <v>0.125</v>
      </c>
      <c r="Z873">
        <f t="shared" si="258"/>
        <v>0.5714285714285714</v>
      </c>
      <c r="AA873" t="str">
        <f t="shared" si="259"/>
        <v>O</v>
      </c>
      <c r="AD873">
        <f t="shared" si="260"/>
        <v>3.2258064516129031E-2</v>
      </c>
      <c r="AF873" t="str">
        <f t="shared" si="261"/>
        <v>----</v>
      </c>
      <c r="AG873" t="str">
        <f t="shared" si="262"/>
        <v>----</v>
      </c>
      <c r="AH873" t="str">
        <f t="shared" si="263"/>
        <v>----</v>
      </c>
      <c r="AI873" t="str">
        <f t="shared" si="264"/>
        <v>AlipatNoN</v>
      </c>
      <c r="AJ873" t="str">
        <f t="shared" si="265"/>
        <v>----</v>
      </c>
      <c r="AK873" t="str">
        <f t="shared" si="266"/>
        <v>----</v>
      </c>
      <c r="AM873" s="4">
        <f t="shared" si="267"/>
        <v>371.29336205441854</v>
      </c>
      <c r="AN873" s="4">
        <f t="shared" si="251"/>
        <v>371</v>
      </c>
      <c r="AO873" s="4">
        <f t="shared" si="268"/>
        <v>0.29336205441853735</v>
      </c>
    </row>
    <row r="874" spans="1:41" x14ac:dyDescent="0.25">
      <c r="A874">
        <v>19</v>
      </c>
      <c r="B874">
        <v>32</v>
      </c>
      <c r="C874">
        <v>0</v>
      </c>
      <c r="D874">
        <v>8</v>
      </c>
      <c r="E874">
        <v>0</v>
      </c>
      <c r="F874">
        <v>0</v>
      </c>
      <c r="H874">
        <v>387.2024404</v>
      </c>
      <c r="J874">
        <v>14909409</v>
      </c>
      <c r="K874">
        <v>15496376</v>
      </c>
      <c r="L874">
        <v>15780428</v>
      </c>
      <c r="O874">
        <v>30160946</v>
      </c>
      <c r="P874">
        <v>28743123</v>
      </c>
      <c r="Q874">
        <v>27727252</v>
      </c>
      <c r="S874">
        <f t="shared" si="252"/>
        <v>1.6842105263157894</v>
      </c>
      <c r="T874">
        <f t="shared" si="253"/>
        <v>0.42105263157894735</v>
      </c>
      <c r="V874" s="4">
        <f t="shared" si="254"/>
        <v>387.2024403799</v>
      </c>
      <c r="W874">
        <f t="shared" si="255"/>
        <v>4</v>
      </c>
      <c r="X874">
        <f t="shared" si="256"/>
        <v>0.21052631578947367</v>
      </c>
      <c r="Y874">
        <f t="shared" si="257"/>
        <v>0.125</v>
      </c>
      <c r="Z874">
        <f t="shared" si="258"/>
        <v>0.5</v>
      </c>
      <c r="AA874" t="str">
        <f t="shared" si="259"/>
        <v>O</v>
      </c>
      <c r="AD874">
        <f t="shared" si="260"/>
        <v>0</v>
      </c>
      <c r="AF874" t="str">
        <f t="shared" si="261"/>
        <v>----</v>
      </c>
      <c r="AG874" t="str">
        <f t="shared" si="262"/>
        <v>----</v>
      </c>
      <c r="AH874" t="str">
        <f t="shared" si="263"/>
        <v>----</v>
      </c>
      <c r="AI874" t="str">
        <f t="shared" si="264"/>
        <v>AlipatNoN</v>
      </c>
      <c r="AJ874" t="str">
        <f t="shared" si="265"/>
        <v>----</v>
      </c>
      <c r="AK874" t="str">
        <f t="shared" si="266"/>
        <v>----</v>
      </c>
      <c r="AM874" s="4">
        <f t="shared" si="267"/>
        <v>387.29197524290385</v>
      </c>
      <c r="AN874" s="4">
        <f t="shared" si="251"/>
        <v>387</v>
      </c>
      <c r="AO874" s="4">
        <f t="shared" si="268"/>
        <v>0.29197524290384536</v>
      </c>
    </row>
    <row r="875" spans="1:41" x14ac:dyDescent="0.25">
      <c r="A875">
        <v>19</v>
      </c>
      <c r="B875">
        <v>32</v>
      </c>
      <c r="C875">
        <v>0</v>
      </c>
      <c r="D875">
        <v>9</v>
      </c>
      <c r="E875">
        <v>0</v>
      </c>
      <c r="F875">
        <v>0</v>
      </c>
      <c r="H875">
        <v>403.19735500000002</v>
      </c>
      <c r="J875">
        <v>6712778</v>
      </c>
      <c r="K875">
        <v>7739210</v>
      </c>
      <c r="L875">
        <v>6898921</v>
      </c>
      <c r="O875">
        <v>10040018</v>
      </c>
      <c r="P875">
        <v>9394448</v>
      </c>
      <c r="Q875">
        <v>10426007</v>
      </c>
      <c r="S875">
        <f t="shared" si="252"/>
        <v>1.6842105263157894</v>
      </c>
      <c r="T875">
        <f t="shared" si="253"/>
        <v>0.47368421052631576</v>
      </c>
      <c r="V875" s="4">
        <f t="shared" si="254"/>
        <v>403.19735497990001</v>
      </c>
      <c r="W875">
        <f t="shared" si="255"/>
        <v>4</v>
      </c>
      <c r="X875">
        <f t="shared" si="256"/>
        <v>0.21052631578947367</v>
      </c>
      <c r="Y875">
        <f t="shared" si="257"/>
        <v>0.125</v>
      </c>
      <c r="Z875">
        <f t="shared" si="258"/>
        <v>0.44444444444444442</v>
      </c>
      <c r="AA875" t="str">
        <f t="shared" si="259"/>
        <v>O</v>
      </c>
      <c r="AD875">
        <f t="shared" si="260"/>
        <v>-3.4482758620689655E-2</v>
      </c>
      <c r="AF875" t="str">
        <f t="shared" si="261"/>
        <v>----</v>
      </c>
      <c r="AG875" t="str">
        <f t="shared" si="262"/>
        <v>----</v>
      </c>
      <c r="AH875" t="str">
        <f t="shared" si="263"/>
        <v>----</v>
      </c>
      <c r="AI875" t="str">
        <f t="shared" si="264"/>
        <v>AlipatNoN</v>
      </c>
      <c r="AJ875" t="str">
        <f t="shared" si="265"/>
        <v>----</v>
      </c>
      <c r="AK875" t="str">
        <f t="shared" si="266"/>
        <v>----</v>
      </c>
      <c r="AM875" s="4">
        <f t="shared" si="267"/>
        <v>403.29058843138915</v>
      </c>
      <c r="AN875" s="4">
        <f t="shared" si="251"/>
        <v>403</v>
      </c>
      <c r="AO875" s="4">
        <f t="shared" si="268"/>
        <v>0.29058843138915336</v>
      </c>
    </row>
    <row r="876" spans="1:41" x14ac:dyDescent="0.25">
      <c r="A876">
        <v>19</v>
      </c>
      <c r="B876">
        <v>32</v>
      </c>
      <c r="C876">
        <v>0</v>
      </c>
      <c r="D876">
        <v>10</v>
      </c>
      <c r="E876">
        <v>0</v>
      </c>
      <c r="F876">
        <v>0</v>
      </c>
      <c r="H876">
        <v>419.19226959999997</v>
      </c>
      <c r="J876">
        <v>3607568</v>
      </c>
      <c r="K876">
        <v>2896534</v>
      </c>
      <c r="L876">
        <v>3395833</v>
      </c>
      <c r="O876">
        <v>4244772</v>
      </c>
      <c r="P876">
        <v>3911301</v>
      </c>
      <c r="Q876">
        <v>4159179</v>
      </c>
      <c r="S876">
        <f t="shared" si="252"/>
        <v>1.6842105263157894</v>
      </c>
      <c r="T876">
        <f t="shared" si="253"/>
        <v>0.52631578947368418</v>
      </c>
      <c r="V876" s="4">
        <f t="shared" si="254"/>
        <v>419.19226957989997</v>
      </c>
      <c r="W876">
        <f t="shared" si="255"/>
        <v>4</v>
      </c>
      <c r="X876">
        <f t="shared" si="256"/>
        <v>0.21052631578947367</v>
      </c>
      <c r="Y876">
        <f t="shared" si="257"/>
        <v>0.125</v>
      </c>
      <c r="Z876">
        <f t="shared" si="258"/>
        <v>0.4</v>
      </c>
      <c r="AA876" t="str">
        <f t="shared" si="259"/>
        <v>O</v>
      </c>
      <c r="AD876">
        <f t="shared" si="260"/>
        <v>-7.1428571428571425E-2</v>
      </c>
      <c r="AF876" t="str">
        <f t="shared" si="261"/>
        <v>----</v>
      </c>
      <c r="AG876" t="str">
        <f t="shared" si="262"/>
        <v>----</v>
      </c>
      <c r="AH876" t="str">
        <f t="shared" si="263"/>
        <v>----</v>
      </c>
      <c r="AI876" t="str">
        <f t="shared" si="264"/>
        <v>AlipatNoN</v>
      </c>
      <c r="AJ876" t="str">
        <f t="shared" si="265"/>
        <v>----</v>
      </c>
      <c r="AK876" t="str">
        <f t="shared" si="266"/>
        <v>----</v>
      </c>
      <c r="AM876" s="4">
        <f t="shared" si="267"/>
        <v>419.2892016198744</v>
      </c>
      <c r="AN876" s="4">
        <f t="shared" si="251"/>
        <v>419</v>
      </c>
      <c r="AO876" s="4">
        <f t="shared" si="268"/>
        <v>0.28920161987440451</v>
      </c>
    </row>
    <row r="877" spans="1:41" x14ac:dyDescent="0.25">
      <c r="A877">
        <v>19</v>
      </c>
      <c r="B877">
        <v>32</v>
      </c>
      <c r="C877">
        <v>0</v>
      </c>
      <c r="D877">
        <v>11</v>
      </c>
      <c r="E877">
        <v>0</v>
      </c>
      <c r="F877">
        <v>0</v>
      </c>
      <c r="H877">
        <v>435.18718419999999</v>
      </c>
      <c r="J877">
        <v>2314324</v>
      </c>
      <c r="K877">
        <v>2048703</v>
      </c>
      <c r="L877">
        <v>1804543</v>
      </c>
      <c r="O877">
        <v>3132388</v>
      </c>
      <c r="P877">
        <v>2817695</v>
      </c>
      <c r="Q877">
        <v>2610531</v>
      </c>
      <c r="S877">
        <f t="shared" si="252"/>
        <v>1.6842105263157894</v>
      </c>
      <c r="T877">
        <f t="shared" si="253"/>
        <v>0.57894736842105265</v>
      </c>
      <c r="V877" s="4">
        <f t="shared" si="254"/>
        <v>435.18718417989999</v>
      </c>
      <c r="W877">
        <f t="shared" si="255"/>
        <v>4</v>
      </c>
      <c r="X877">
        <f t="shared" si="256"/>
        <v>0.21052631578947367</v>
      </c>
      <c r="Y877">
        <f t="shared" si="257"/>
        <v>0.125</v>
      </c>
      <c r="Z877">
        <f t="shared" si="258"/>
        <v>0.36363636363636365</v>
      </c>
      <c r="AA877" t="str">
        <f t="shared" si="259"/>
        <v>O</v>
      </c>
      <c r="AD877">
        <f t="shared" si="260"/>
        <v>-0.1111111111111111</v>
      </c>
      <c r="AF877" t="str">
        <f t="shared" si="261"/>
        <v>----</v>
      </c>
      <c r="AG877" t="str">
        <f t="shared" si="262"/>
        <v>----</v>
      </c>
      <c r="AH877" t="str">
        <f t="shared" si="263"/>
        <v>----</v>
      </c>
      <c r="AI877" t="str">
        <f t="shared" si="264"/>
        <v>AlipatNoN</v>
      </c>
      <c r="AJ877" t="str">
        <f t="shared" si="265"/>
        <v>----</v>
      </c>
      <c r="AK877" t="str">
        <f t="shared" si="266"/>
        <v>----</v>
      </c>
      <c r="AM877" s="4">
        <f t="shared" si="267"/>
        <v>435.28781480835971</v>
      </c>
      <c r="AN877" s="4">
        <f t="shared" si="251"/>
        <v>435</v>
      </c>
      <c r="AO877" s="4">
        <f t="shared" si="268"/>
        <v>0.28781480835971252</v>
      </c>
    </row>
    <row r="878" spans="1:41" x14ac:dyDescent="0.25">
      <c r="A878">
        <v>19</v>
      </c>
      <c r="B878">
        <v>32</v>
      </c>
      <c r="C878">
        <v>0</v>
      </c>
      <c r="D878">
        <v>13</v>
      </c>
      <c r="E878">
        <v>0</v>
      </c>
      <c r="F878">
        <v>0</v>
      </c>
      <c r="H878">
        <v>467.17701340000002</v>
      </c>
      <c r="J878" t="s">
        <v>14</v>
      </c>
      <c r="K878" t="s">
        <v>14</v>
      </c>
      <c r="L878" t="s">
        <v>14</v>
      </c>
      <c r="O878">
        <v>2038412</v>
      </c>
      <c r="P878">
        <v>2048290</v>
      </c>
      <c r="Q878">
        <v>1662969</v>
      </c>
      <c r="S878">
        <f t="shared" si="252"/>
        <v>1.6842105263157894</v>
      </c>
      <c r="T878">
        <f t="shared" si="253"/>
        <v>0.68421052631578949</v>
      </c>
      <c r="V878" s="4">
        <f t="shared" si="254"/>
        <v>467.17701337989996</v>
      </c>
      <c r="W878">
        <f t="shared" si="255"/>
        <v>4</v>
      </c>
      <c r="X878">
        <f t="shared" si="256"/>
        <v>0.21052631578947367</v>
      </c>
      <c r="Y878">
        <f t="shared" si="257"/>
        <v>0.125</v>
      </c>
      <c r="Z878">
        <f t="shared" si="258"/>
        <v>0.30769230769230771</v>
      </c>
      <c r="AA878" t="str">
        <f t="shared" si="259"/>
        <v>O</v>
      </c>
      <c r="AD878">
        <f t="shared" si="260"/>
        <v>-0.2</v>
      </c>
      <c r="AF878" t="str">
        <f t="shared" si="261"/>
        <v>----</v>
      </c>
      <c r="AG878" t="str">
        <f t="shared" si="262"/>
        <v>----</v>
      </c>
      <c r="AH878" t="str">
        <f t="shared" si="263"/>
        <v>----</v>
      </c>
      <c r="AI878" t="str">
        <f t="shared" si="264"/>
        <v>----</v>
      </c>
      <c r="AJ878" t="str">
        <f t="shared" si="265"/>
        <v>SatFACarb</v>
      </c>
      <c r="AK878" t="str">
        <f t="shared" si="266"/>
        <v>----</v>
      </c>
      <c r="AM878" s="4">
        <f t="shared" si="267"/>
        <v>467.28504118533027</v>
      </c>
      <c r="AN878" s="4">
        <f t="shared" si="251"/>
        <v>467</v>
      </c>
      <c r="AO878" s="4">
        <f t="shared" si="268"/>
        <v>0.28504118533027167</v>
      </c>
    </row>
    <row r="879" spans="1:41" x14ac:dyDescent="0.25">
      <c r="A879">
        <v>19</v>
      </c>
      <c r="B879">
        <v>32</v>
      </c>
      <c r="C879">
        <v>0</v>
      </c>
      <c r="D879">
        <v>14</v>
      </c>
      <c r="E879">
        <v>0</v>
      </c>
      <c r="F879">
        <v>0</v>
      </c>
      <c r="H879">
        <v>483.17192799999998</v>
      </c>
      <c r="J879">
        <v>1666676</v>
      </c>
      <c r="K879">
        <v>1847401</v>
      </c>
      <c r="L879">
        <v>1942567</v>
      </c>
      <c r="O879">
        <v>2964375</v>
      </c>
      <c r="P879">
        <v>2847294</v>
      </c>
      <c r="Q879">
        <v>1929642</v>
      </c>
      <c r="S879">
        <f t="shared" si="252"/>
        <v>1.6842105263157894</v>
      </c>
      <c r="T879">
        <f t="shared" si="253"/>
        <v>0.73684210526315785</v>
      </c>
      <c r="V879" s="4">
        <f t="shared" si="254"/>
        <v>483.17192797989998</v>
      </c>
      <c r="W879">
        <f t="shared" si="255"/>
        <v>4</v>
      </c>
      <c r="X879">
        <f t="shared" si="256"/>
        <v>0.21052631578947367</v>
      </c>
      <c r="Y879">
        <f t="shared" si="257"/>
        <v>0.125</v>
      </c>
      <c r="Z879">
        <f t="shared" si="258"/>
        <v>0.2857142857142857</v>
      </c>
      <c r="AA879" t="str">
        <f t="shared" si="259"/>
        <v>O</v>
      </c>
      <c r="AD879">
        <f t="shared" si="260"/>
        <v>-0.25</v>
      </c>
      <c r="AF879" t="str">
        <f t="shared" si="261"/>
        <v>----</v>
      </c>
      <c r="AG879" t="str">
        <f t="shared" si="262"/>
        <v>----</v>
      </c>
      <c r="AH879" t="str">
        <f t="shared" si="263"/>
        <v>----</v>
      </c>
      <c r="AI879" t="str">
        <f t="shared" si="264"/>
        <v>----</v>
      </c>
      <c r="AJ879" t="str">
        <f t="shared" si="265"/>
        <v>SatFACarb</v>
      </c>
      <c r="AK879" t="str">
        <f t="shared" si="266"/>
        <v>----</v>
      </c>
      <c r="AM879" s="4">
        <f t="shared" si="267"/>
        <v>483.28365437381558</v>
      </c>
      <c r="AN879" s="4">
        <f t="shared" si="251"/>
        <v>483</v>
      </c>
      <c r="AO879" s="4">
        <f t="shared" si="268"/>
        <v>0.28365437381557967</v>
      </c>
    </row>
    <row r="880" spans="1:41" x14ac:dyDescent="0.25">
      <c r="A880">
        <v>19</v>
      </c>
      <c r="B880">
        <v>32</v>
      </c>
      <c r="C880">
        <v>0</v>
      </c>
      <c r="D880">
        <v>15</v>
      </c>
      <c r="E880">
        <v>0</v>
      </c>
      <c r="F880">
        <v>0</v>
      </c>
      <c r="H880">
        <v>499.1668426</v>
      </c>
      <c r="J880">
        <v>3698457</v>
      </c>
      <c r="K880">
        <v>3109827</v>
      </c>
      <c r="L880">
        <v>3310209</v>
      </c>
      <c r="O880">
        <v>3281499</v>
      </c>
      <c r="P880">
        <v>3434684</v>
      </c>
      <c r="Q880">
        <v>3223938</v>
      </c>
      <c r="S880">
        <f t="shared" si="252"/>
        <v>1.6842105263157894</v>
      </c>
      <c r="T880">
        <f t="shared" si="253"/>
        <v>0.78947368421052633</v>
      </c>
      <c r="V880" s="4">
        <f t="shared" si="254"/>
        <v>499.16684257989999</v>
      </c>
      <c r="W880">
        <f t="shared" si="255"/>
        <v>4</v>
      </c>
      <c r="X880">
        <f t="shared" si="256"/>
        <v>0.21052631578947367</v>
      </c>
      <c r="Y880">
        <f t="shared" si="257"/>
        <v>0.125</v>
      </c>
      <c r="Z880">
        <f t="shared" si="258"/>
        <v>0.26666666666666666</v>
      </c>
      <c r="AA880" t="str">
        <f t="shared" si="259"/>
        <v>O</v>
      </c>
      <c r="AD880">
        <f t="shared" si="260"/>
        <v>-0.30434782608695654</v>
      </c>
      <c r="AF880" t="str">
        <f t="shared" si="261"/>
        <v>----</v>
      </c>
      <c r="AG880" t="str">
        <f t="shared" si="262"/>
        <v>----</v>
      </c>
      <c r="AH880" t="str">
        <f t="shared" si="263"/>
        <v>----</v>
      </c>
      <c r="AI880" t="str">
        <f t="shared" si="264"/>
        <v>----</v>
      </c>
      <c r="AJ880" t="str">
        <f t="shared" si="265"/>
        <v>SatFACarb</v>
      </c>
      <c r="AK880" t="str">
        <f t="shared" si="266"/>
        <v>----</v>
      </c>
      <c r="AM880" s="4">
        <f t="shared" si="267"/>
        <v>499.28226756230094</v>
      </c>
      <c r="AN880" s="4">
        <f t="shared" si="251"/>
        <v>499</v>
      </c>
      <c r="AO880" s="4">
        <f t="shared" si="268"/>
        <v>0.28226756230094452</v>
      </c>
    </row>
    <row r="881" spans="1:41" x14ac:dyDescent="0.25">
      <c r="A881">
        <v>19</v>
      </c>
      <c r="B881">
        <v>32</v>
      </c>
      <c r="C881">
        <v>0</v>
      </c>
      <c r="D881">
        <v>16</v>
      </c>
      <c r="E881">
        <v>0</v>
      </c>
      <c r="F881">
        <v>0</v>
      </c>
      <c r="H881">
        <v>515.16175720000001</v>
      </c>
      <c r="J881">
        <v>4129436</v>
      </c>
      <c r="K881">
        <v>4522335</v>
      </c>
      <c r="L881">
        <v>4089855</v>
      </c>
      <c r="O881">
        <v>3314901</v>
      </c>
      <c r="P881">
        <v>3813090</v>
      </c>
      <c r="Q881">
        <v>2518729</v>
      </c>
      <c r="S881">
        <f t="shared" si="252"/>
        <v>1.6842105263157894</v>
      </c>
      <c r="T881">
        <f t="shared" si="253"/>
        <v>0.84210526315789469</v>
      </c>
      <c r="V881" s="4">
        <f t="shared" si="254"/>
        <v>515.16175717990006</v>
      </c>
      <c r="W881">
        <f t="shared" si="255"/>
        <v>4</v>
      </c>
      <c r="X881">
        <f t="shared" si="256"/>
        <v>0.21052631578947367</v>
      </c>
      <c r="Y881">
        <f t="shared" si="257"/>
        <v>0.125</v>
      </c>
      <c r="Z881">
        <f t="shared" si="258"/>
        <v>0.25</v>
      </c>
      <c r="AA881" t="str">
        <f t="shared" si="259"/>
        <v>O</v>
      </c>
      <c r="AD881">
        <f t="shared" si="260"/>
        <v>-0.36363636363636365</v>
      </c>
      <c r="AF881" t="str">
        <f t="shared" si="261"/>
        <v>----</v>
      </c>
      <c r="AG881" t="str">
        <f t="shared" si="262"/>
        <v>----</v>
      </c>
      <c r="AH881" t="str">
        <f t="shared" si="263"/>
        <v>----</v>
      </c>
      <c r="AI881" t="str">
        <f t="shared" si="264"/>
        <v>----</v>
      </c>
      <c r="AJ881" t="str">
        <f t="shared" si="265"/>
        <v>SatFACarb</v>
      </c>
      <c r="AK881" t="str">
        <f t="shared" si="266"/>
        <v>----</v>
      </c>
      <c r="AM881" s="4">
        <f t="shared" si="267"/>
        <v>515.28088075078631</v>
      </c>
      <c r="AN881" s="4">
        <f t="shared" si="251"/>
        <v>515</v>
      </c>
      <c r="AO881" s="4">
        <f t="shared" si="268"/>
        <v>0.28088075078630936</v>
      </c>
    </row>
    <row r="882" spans="1:41" x14ac:dyDescent="0.25">
      <c r="A882">
        <v>19</v>
      </c>
      <c r="B882">
        <v>32</v>
      </c>
      <c r="C882">
        <v>0</v>
      </c>
      <c r="D882">
        <v>17</v>
      </c>
      <c r="E882">
        <v>0</v>
      </c>
      <c r="F882">
        <v>0</v>
      </c>
      <c r="H882">
        <v>531.15667180000003</v>
      </c>
      <c r="J882">
        <v>1905428</v>
      </c>
      <c r="K882">
        <v>1745970</v>
      </c>
      <c r="L882">
        <v>1613735</v>
      </c>
      <c r="O882" t="s">
        <v>14</v>
      </c>
      <c r="P882" t="s">
        <v>14</v>
      </c>
      <c r="Q882" t="s">
        <v>14</v>
      </c>
      <c r="S882">
        <f t="shared" si="252"/>
        <v>1.6842105263157894</v>
      </c>
      <c r="T882">
        <f t="shared" si="253"/>
        <v>0.89473684210526316</v>
      </c>
      <c r="V882" s="4">
        <f t="shared" si="254"/>
        <v>531.15667177989997</v>
      </c>
      <c r="W882">
        <f t="shared" si="255"/>
        <v>4</v>
      </c>
      <c r="X882">
        <f t="shared" si="256"/>
        <v>0.21052631578947367</v>
      </c>
      <c r="Y882">
        <f t="shared" si="257"/>
        <v>0.125</v>
      </c>
      <c r="Z882">
        <f t="shared" si="258"/>
        <v>0.23529411764705882</v>
      </c>
      <c r="AA882" t="str">
        <f t="shared" si="259"/>
        <v>O</v>
      </c>
      <c r="AD882">
        <f t="shared" si="260"/>
        <v>-0.42857142857142855</v>
      </c>
      <c r="AF882" t="str">
        <f t="shared" si="261"/>
        <v>----</v>
      </c>
      <c r="AG882" t="str">
        <f t="shared" si="262"/>
        <v>----</v>
      </c>
      <c r="AH882" t="str">
        <f t="shared" si="263"/>
        <v>----</v>
      </c>
      <c r="AI882" t="str">
        <f t="shared" si="264"/>
        <v>----</v>
      </c>
      <c r="AJ882" t="str">
        <f t="shared" si="265"/>
        <v>SatFACarb</v>
      </c>
      <c r="AK882" t="str">
        <f t="shared" si="266"/>
        <v>----</v>
      </c>
      <c r="AM882" s="4">
        <f t="shared" si="267"/>
        <v>531.27949393927145</v>
      </c>
      <c r="AN882" s="4">
        <f t="shared" si="251"/>
        <v>531</v>
      </c>
      <c r="AO882" s="4">
        <f t="shared" si="268"/>
        <v>0.27949393927144683</v>
      </c>
    </row>
    <row r="883" spans="1:41" x14ac:dyDescent="0.25">
      <c r="A883">
        <v>19</v>
      </c>
      <c r="B883">
        <v>32</v>
      </c>
      <c r="C883">
        <v>4</v>
      </c>
      <c r="D883">
        <v>5</v>
      </c>
      <c r="E883">
        <v>0</v>
      </c>
      <c r="F883">
        <v>0</v>
      </c>
      <c r="H883">
        <v>395.2299926</v>
      </c>
      <c r="J883" t="s">
        <v>14</v>
      </c>
      <c r="K883" t="s">
        <v>14</v>
      </c>
      <c r="L883" t="s">
        <v>14</v>
      </c>
      <c r="O883">
        <v>1917056</v>
      </c>
      <c r="P883">
        <v>2181469</v>
      </c>
      <c r="Q883">
        <v>1674276</v>
      </c>
      <c r="S883">
        <f t="shared" si="252"/>
        <v>1.6842105263157894</v>
      </c>
      <c r="T883">
        <f t="shared" si="253"/>
        <v>0.26315789473684209</v>
      </c>
      <c r="V883" s="4">
        <f t="shared" si="254"/>
        <v>395.22999257989994</v>
      </c>
      <c r="W883">
        <f t="shared" si="255"/>
        <v>6</v>
      </c>
      <c r="X883">
        <f t="shared" si="256"/>
        <v>0.31578947368421051</v>
      </c>
      <c r="Y883">
        <f t="shared" si="257"/>
        <v>0.1875</v>
      </c>
      <c r="Z883">
        <f t="shared" si="258"/>
        <v>1.2</v>
      </c>
      <c r="AA883" t="str">
        <f t="shared" si="259"/>
        <v>O</v>
      </c>
      <c r="AD883">
        <f t="shared" si="260"/>
        <v>0.12</v>
      </c>
      <c r="AF883" t="str">
        <f t="shared" si="261"/>
        <v>----</v>
      </c>
      <c r="AG883" t="str">
        <f t="shared" si="262"/>
        <v>----</v>
      </c>
      <c r="AH883" t="str">
        <f t="shared" si="263"/>
        <v>----</v>
      </c>
      <c r="AI883" t="str">
        <f t="shared" si="264"/>
        <v>----</v>
      </c>
      <c r="AJ883" t="str">
        <f t="shared" si="265"/>
        <v>----</v>
      </c>
      <c r="AK883" t="str">
        <f t="shared" si="266"/>
        <v>Alipat+N</v>
      </c>
      <c r="AM883" s="4">
        <f t="shared" si="267"/>
        <v>395.32138369614893</v>
      </c>
      <c r="AN883" s="4">
        <f t="shared" si="251"/>
        <v>395</v>
      </c>
      <c r="AO883" s="4">
        <f t="shared" si="268"/>
        <v>0.32138369614892781</v>
      </c>
    </row>
    <row r="884" spans="1:41" x14ac:dyDescent="0.25">
      <c r="A884">
        <v>19</v>
      </c>
      <c r="B884">
        <v>32</v>
      </c>
      <c r="C884">
        <v>4</v>
      </c>
      <c r="D884">
        <v>6</v>
      </c>
      <c r="E884">
        <v>0</v>
      </c>
      <c r="F884">
        <v>0</v>
      </c>
      <c r="H884">
        <v>411.22490720000002</v>
      </c>
      <c r="J884">
        <v>5129286</v>
      </c>
      <c r="K884">
        <v>5098954</v>
      </c>
      <c r="L884">
        <v>4590320</v>
      </c>
      <c r="O884">
        <v>8330478</v>
      </c>
      <c r="P884">
        <v>8962993</v>
      </c>
      <c r="Q884">
        <v>8052654</v>
      </c>
      <c r="S884">
        <f t="shared" si="252"/>
        <v>1.6842105263157894</v>
      </c>
      <c r="T884">
        <f t="shared" si="253"/>
        <v>0.31578947368421051</v>
      </c>
      <c r="V884" s="4">
        <f t="shared" si="254"/>
        <v>411.22490717989996</v>
      </c>
      <c r="W884">
        <f t="shared" si="255"/>
        <v>6</v>
      </c>
      <c r="X884">
        <f t="shared" si="256"/>
        <v>0.31578947368421051</v>
      </c>
      <c r="Y884">
        <f t="shared" si="257"/>
        <v>0.1875</v>
      </c>
      <c r="Z884">
        <f t="shared" si="258"/>
        <v>1</v>
      </c>
      <c r="AA884" t="str">
        <f t="shared" si="259"/>
        <v>O</v>
      </c>
      <c r="AD884">
        <f t="shared" si="260"/>
        <v>8.3333333333333329E-2</v>
      </c>
      <c r="AF884" t="str">
        <f t="shared" si="261"/>
        <v>----</v>
      </c>
      <c r="AG884" t="str">
        <f t="shared" si="262"/>
        <v>----</v>
      </c>
      <c r="AH884" t="str">
        <f t="shared" si="263"/>
        <v>----</v>
      </c>
      <c r="AI884" t="str">
        <f t="shared" si="264"/>
        <v>----</v>
      </c>
      <c r="AJ884" t="str">
        <f t="shared" si="265"/>
        <v>----</v>
      </c>
      <c r="AK884" t="str">
        <f t="shared" si="266"/>
        <v>Alipat+N</v>
      </c>
      <c r="AM884" s="4">
        <f t="shared" si="267"/>
        <v>411.31999688463424</v>
      </c>
      <c r="AN884" s="4">
        <f t="shared" si="251"/>
        <v>411</v>
      </c>
      <c r="AO884" s="4">
        <f t="shared" si="268"/>
        <v>0.31999688463423581</v>
      </c>
    </row>
    <row r="885" spans="1:41" x14ac:dyDescent="0.25">
      <c r="A885">
        <v>19</v>
      </c>
      <c r="B885">
        <v>32</v>
      </c>
      <c r="C885">
        <v>4</v>
      </c>
      <c r="D885">
        <v>7</v>
      </c>
      <c r="E885">
        <v>0</v>
      </c>
      <c r="F885">
        <v>0</v>
      </c>
      <c r="H885">
        <v>427.21982179999998</v>
      </c>
      <c r="J885">
        <v>4720087</v>
      </c>
      <c r="K885">
        <v>4735515</v>
      </c>
      <c r="L885">
        <v>4434303</v>
      </c>
      <c r="O885">
        <v>8162293</v>
      </c>
      <c r="P885">
        <v>8119299</v>
      </c>
      <c r="Q885">
        <v>6917246</v>
      </c>
      <c r="S885">
        <f t="shared" si="252"/>
        <v>1.6842105263157894</v>
      </c>
      <c r="T885">
        <f t="shared" si="253"/>
        <v>0.36842105263157893</v>
      </c>
      <c r="V885" s="4">
        <f t="shared" si="254"/>
        <v>427.21982177989997</v>
      </c>
      <c r="W885">
        <f t="shared" si="255"/>
        <v>6</v>
      </c>
      <c r="X885">
        <f t="shared" si="256"/>
        <v>0.31578947368421051</v>
      </c>
      <c r="Y885">
        <f t="shared" si="257"/>
        <v>0.1875</v>
      </c>
      <c r="Z885">
        <f t="shared" si="258"/>
        <v>0.8571428571428571</v>
      </c>
      <c r="AA885" t="str">
        <f t="shared" si="259"/>
        <v>O</v>
      </c>
      <c r="AD885">
        <f t="shared" si="260"/>
        <v>4.3478260869565216E-2</v>
      </c>
      <c r="AF885" t="str">
        <f t="shared" si="261"/>
        <v>----</v>
      </c>
      <c r="AG885" t="str">
        <f t="shared" si="262"/>
        <v>----</v>
      </c>
      <c r="AH885" t="str">
        <f t="shared" si="263"/>
        <v>----</v>
      </c>
      <c r="AI885" t="str">
        <f t="shared" si="264"/>
        <v>----</v>
      </c>
      <c r="AJ885" t="str">
        <f t="shared" si="265"/>
        <v>----</v>
      </c>
      <c r="AK885" t="str">
        <f t="shared" si="266"/>
        <v>Alipat+N</v>
      </c>
      <c r="AM885" s="4">
        <f t="shared" si="267"/>
        <v>427.31861007311954</v>
      </c>
      <c r="AN885" s="4">
        <f t="shared" si="251"/>
        <v>427</v>
      </c>
      <c r="AO885" s="4">
        <f t="shared" si="268"/>
        <v>0.31861007311954381</v>
      </c>
    </row>
    <row r="886" spans="1:41" x14ac:dyDescent="0.25">
      <c r="A886">
        <v>19</v>
      </c>
      <c r="B886">
        <v>32</v>
      </c>
      <c r="C886">
        <v>4</v>
      </c>
      <c r="D886">
        <v>8</v>
      </c>
      <c r="E886">
        <v>0</v>
      </c>
      <c r="F886">
        <v>0</v>
      </c>
      <c r="H886">
        <v>443.21473639999999</v>
      </c>
      <c r="J886">
        <v>3995179</v>
      </c>
      <c r="K886">
        <v>3639014</v>
      </c>
      <c r="L886">
        <v>3702761</v>
      </c>
      <c r="O886">
        <v>4949866</v>
      </c>
      <c r="P886">
        <v>5140681</v>
      </c>
      <c r="Q886">
        <v>4929024</v>
      </c>
      <c r="S886">
        <f t="shared" si="252"/>
        <v>1.6842105263157894</v>
      </c>
      <c r="T886">
        <f t="shared" si="253"/>
        <v>0.42105263157894735</v>
      </c>
      <c r="V886" s="4">
        <f t="shared" si="254"/>
        <v>443.21473637989999</v>
      </c>
      <c r="W886">
        <f t="shared" si="255"/>
        <v>6</v>
      </c>
      <c r="X886">
        <f t="shared" si="256"/>
        <v>0.31578947368421051</v>
      </c>
      <c r="Y886">
        <f t="shared" si="257"/>
        <v>0.1875</v>
      </c>
      <c r="Z886">
        <f t="shared" si="258"/>
        <v>0.75</v>
      </c>
      <c r="AA886" t="str">
        <f t="shared" si="259"/>
        <v>O</v>
      </c>
      <c r="AD886">
        <f t="shared" si="260"/>
        <v>0</v>
      </c>
      <c r="AF886" t="str">
        <f t="shared" si="261"/>
        <v>----</v>
      </c>
      <c r="AG886" t="str">
        <f t="shared" si="262"/>
        <v>----</v>
      </c>
      <c r="AH886" t="str">
        <f t="shared" si="263"/>
        <v>----</v>
      </c>
      <c r="AI886" t="str">
        <f t="shared" si="264"/>
        <v>----</v>
      </c>
      <c r="AJ886" t="str">
        <f t="shared" si="265"/>
        <v>----</v>
      </c>
      <c r="AK886" t="str">
        <f t="shared" si="266"/>
        <v>Alipat+N</v>
      </c>
      <c r="AM886" s="4">
        <f t="shared" si="267"/>
        <v>443.31722326160485</v>
      </c>
      <c r="AN886" s="4">
        <f t="shared" si="251"/>
        <v>443</v>
      </c>
      <c r="AO886" s="4">
        <f t="shared" si="268"/>
        <v>0.31722326160485181</v>
      </c>
    </row>
    <row r="887" spans="1:41" x14ac:dyDescent="0.25">
      <c r="A887">
        <v>19</v>
      </c>
      <c r="B887">
        <v>33</v>
      </c>
      <c r="C887">
        <v>0</v>
      </c>
      <c r="D887">
        <v>17</v>
      </c>
      <c r="E887">
        <v>0</v>
      </c>
      <c r="F887">
        <v>1</v>
      </c>
      <c r="H887">
        <v>563.13825829999996</v>
      </c>
      <c r="J887" t="s">
        <v>14</v>
      </c>
      <c r="K887" t="s">
        <v>14</v>
      </c>
      <c r="L887" t="s">
        <v>14</v>
      </c>
      <c r="O887">
        <v>1751394</v>
      </c>
      <c r="P887">
        <v>2788036</v>
      </c>
      <c r="Q887">
        <v>2228172</v>
      </c>
      <c r="S887">
        <f t="shared" si="252"/>
        <v>1.736842105263158</v>
      </c>
      <c r="T887">
        <f t="shared" si="253"/>
        <v>0.89473684210526316</v>
      </c>
      <c r="V887" s="4">
        <f t="shared" si="254"/>
        <v>563.13825827990013</v>
      </c>
      <c r="W887">
        <f t="shared" si="255"/>
        <v>4</v>
      </c>
      <c r="X887">
        <f t="shared" si="256"/>
        <v>0.21052631578947367</v>
      </c>
      <c r="Y887">
        <f t="shared" si="257"/>
        <v>0.12121212121212122</v>
      </c>
      <c r="Z887">
        <f t="shared" si="258"/>
        <v>0.23529411764705882</v>
      </c>
      <c r="AA887" t="str">
        <f t="shared" si="259"/>
        <v>O</v>
      </c>
      <c r="AD887">
        <f t="shared" si="260"/>
        <v>-0.52631578947368418</v>
      </c>
      <c r="AF887" t="str">
        <f t="shared" si="261"/>
        <v>----</v>
      </c>
      <c r="AG887" t="str">
        <f t="shared" si="262"/>
        <v>----</v>
      </c>
      <c r="AH887" t="str">
        <f t="shared" si="263"/>
        <v>----</v>
      </c>
      <c r="AI887" t="str">
        <f t="shared" si="264"/>
        <v>----</v>
      </c>
      <c r="AJ887" t="str">
        <f t="shared" si="265"/>
        <v>SatFACarb</v>
      </c>
      <c r="AK887" t="str">
        <f t="shared" si="266"/>
        <v>----</v>
      </c>
      <c r="AM887" s="4">
        <f t="shared" si="267"/>
        <v>563.26847571023927</v>
      </c>
      <c r="AN887" s="4">
        <f t="shared" si="251"/>
        <v>563</v>
      </c>
      <c r="AO887" s="4">
        <f t="shared" si="268"/>
        <v>0.2684757102392723</v>
      </c>
    </row>
    <row r="888" spans="1:41" x14ac:dyDescent="0.25">
      <c r="A888">
        <v>19</v>
      </c>
      <c r="B888">
        <v>33</v>
      </c>
      <c r="C888">
        <v>3</v>
      </c>
      <c r="D888">
        <v>7</v>
      </c>
      <c r="E888">
        <v>0</v>
      </c>
      <c r="F888">
        <v>0</v>
      </c>
      <c r="H888">
        <v>414.22457279999998</v>
      </c>
      <c r="J888" t="s">
        <v>14</v>
      </c>
      <c r="K888" t="s">
        <v>14</v>
      </c>
      <c r="L888" t="s">
        <v>14</v>
      </c>
      <c r="O888">
        <v>2908980</v>
      </c>
      <c r="P888">
        <v>3345968</v>
      </c>
      <c r="Q888">
        <v>2797451</v>
      </c>
      <c r="S888">
        <f t="shared" si="252"/>
        <v>1.736842105263158</v>
      </c>
      <c r="T888">
        <f t="shared" si="253"/>
        <v>0.36842105263157893</v>
      </c>
      <c r="V888" s="4">
        <f t="shared" si="254"/>
        <v>414.22457277990003</v>
      </c>
      <c r="W888">
        <f t="shared" si="255"/>
        <v>5</v>
      </c>
      <c r="X888">
        <f t="shared" si="256"/>
        <v>0.26315789473684209</v>
      </c>
      <c r="Y888">
        <f t="shared" si="257"/>
        <v>0.15151515151515152</v>
      </c>
      <c r="Z888">
        <f t="shared" si="258"/>
        <v>0.7142857142857143</v>
      </c>
      <c r="AA888" t="str">
        <f t="shared" si="259"/>
        <v>O</v>
      </c>
      <c r="AD888">
        <f t="shared" si="260"/>
        <v>0</v>
      </c>
      <c r="AF888" t="str">
        <f t="shared" si="261"/>
        <v>----</v>
      </c>
      <c r="AG888" t="str">
        <f t="shared" si="262"/>
        <v>----</v>
      </c>
      <c r="AH888" t="str">
        <f t="shared" si="263"/>
        <v>----</v>
      </c>
      <c r="AI888" t="str">
        <f t="shared" si="264"/>
        <v>----</v>
      </c>
      <c r="AJ888" t="str">
        <f t="shared" si="265"/>
        <v>----</v>
      </c>
      <c r="AK888" t="str">
        <f t="shared" si="266"/>
        <v>Alipat+N</v>
      </c>
      <c r="AM888" s="4">
        <f t="shared" si="267"/>
        <v>414.32035611313597</v>
      </c>
      <c r="AN888" s="4">
        <f t="shared" si="251"/>
        <v>414</v>
      </c>
      <c r="AO888" s="4">
        <f t="shared" si="268"/>
        <v>0.32035611313597201</v>
      </c>
    </row>
    <row r="889" spans="1:41" x14ac:dyDescent="0.25">
      <c r="A889">
        <v>19</v>
      </c>
      <c r="B889">
        <v>33</v>
      </c>
      <c r="C889">
        <v>5</v>
      </c>
      <c r="D889">
        <v>7</v>
      </c>
      <c r="E889">
        <v>0</v>
      </c>
      <c r="F889">
        <v>0</v>
      </c>
      <c r="H889">
        <v>442.23072079999997</v>
      </c>
      <c r="J889">
        <v>1903792</v>
      </c>
      <c r="K889">
        <v>1767715</v>
      </c>
      <c r="L889">
        <v>1586765</v>
      </c>
      <c r="O889">
        <v>2941881</v>
      </c>
      <c r="P889">
        <v>2948357</v>
      </c>
      <c r="Q889">
        <v>2464872</v>
      </c>
      <c r="S889">
        <f t="shared" si="252"/>
        <v>1.736842105263158</v>
      </c>
      <c r="T889">
        <f t="shared" si="253"/>
        <v>0.36842105263157893</v>
      </c>
      <c r="V889" s="4">
        <f t="shared" si="254"/>
        <v>442.23072077990003</v>
      </c>
      <c r="W889">
        <f t="shared" si="255"/>
        <v>6</v>
      </c>
      <c r="X889">
        <f t="shared" si="256"/>
        <v>0.31578947368421051</v>
      </c>
      <c r="Y889">
        <f t="shared" si="257"/>
        <v>0.18181818181818182</v>
      </c>
      <c r="Z889">
        <f t="shared" si="258"/>
        <v>0.8571428571428571</v>
      </c>
      <c r="AA889" t="str">
        <f t="shared" si="259"/>
        <v>O</v>
      </c>
      <c r="AD889">
        <f t="shared" si="260"/>
        <v>0</v>
      </c>
      <c r="AF889" t="str">
        <f t="shared" si="261"/>
        <v>----</v>
      </c>
      <c r="AG889" t="str">
        <f t="shared" si="262"/>
        <v>----</v>
      </c>
      <c r="AH889" t="str">
        <f t="shared" si="263"/>
        <v>----</v>
      </c>
      <c r="AI889" t="str">
        <f t="shared" si="264"/>
        <v>----</v>
      </c>
      <c r="AJ889" t="str">
        <f t="shared" si="265"/>
        <v>----</v>
      </c>
      <c r="AK889" t="str">
        <f t="shared" si="266"/>
        <v>Alipat+N</v>
      </c>
      <c r="AM889" s="4">
        <f t="shared" si="267"/>
        <v>442.33298012248645</v>
      </c>
      <c r="AN889" s="4">
        <f t="shared" si="251"/>
        <v>442</v>
      </c>
      <c r="AO889" s="4">
        <f t="shared" si="268"/>
        <v>0.33298012248644682</v>
      </c>
    </row>
    <row r="890" spans="1:41" x14ac:dyDescent="0.25">
      <c r="A890">
        <v>19</v>
      </c>
      <c r="B890">
        <v>33</v>
      </c>
      <c r="C890">
        <v>5</v>
      </c>
      <c r="D890">
        <v>8</v>
      </c>
      <c r="E890">
        <v>0</v>
      </c>
      <c r="F890">
        <v>0</v>
      </c>
      <c r="H890">
        <v>458.22563539999999</v>
      </c>
      <c r="J890" t="s">
        <v>14</v>
      </c>
      <c r="K890" t="s">
        <v>14</v>
      </c>
      <c r="L890" t="s">
        <v>14</v>
      </c>
      <c r="O890">
        <v>1999733</v>
      </c>
      <c r="P890">
        <v>2251202</v>
      </c>
      <c r="Q890">
        <v>1861882</v>
      </c>
      <c r="S890">
        <f t="shared" si="252"/>
        <v>1.736842105263158</v>
      </c>
      <c r="T890">
        <f t="shared" si="253"/>
        <v>0.42105263157894735</v>
      </c>
      <c r="V890" s="4">
        <f t="shared" si="254"/>
        <v>458.22563537990004</v>
      </c>
      <c r="W890">
        <f t="shared" si="255"/>
        <v>6</v>
      </c>
      <c r="X890">
        <f t="shared" si="256"/>
        <v>0.31578947368421051</v>
      </c>
      <c r="Y890">
        <f t="shared" si="257"/>
        <v>0.18181818181818182</v>
      </c>
      <c r="Z890">
        <f t="shared" si="258"/>
        <v>0.75</v>
      </c>
      <c r="AA890" t="str">
        <f t="shared" si="259"/>
        <v>O</v>
      </c>
      <c r="AD890">
        <f t="shared" si="260"/>
        <v>-0.05</v>
      </c>
      <c r="AF890" t="str">
        <f t="shared" si="261"/>
        <v>----</v>
      </c>
      <c r="AG890" t="str">
        <f t="shared" si="262"/>
        <v>----</v>
      </c>
      <c r="AH890" t="str">
        <f t="shared" si="263"/>
        <v>----</v>
      </c>
      <c r="AI890" t="str">
        <f t="shared" si="264"/>
        <v>----</v>
      </c>
      <c r="AJ890" t="str">
        <f t="shared" si="265"/>
        <v>----</v>
      </c>
      <c r="AK890" t="str">
        <f t="shared" si="266"/>
        <v>Alipat+N</v>
      </c>
      <c r="AM890" s="4">
        <f t="shared" si="267"/>
        <v>458.33159331097175</v>
      </c>
      <c r="AN890" s="4">
        <f t="shared" si="251"/>
        <v>458</v>
      </c>
      <c r="AO890" s="4">
        <f t="shared" si="268"/>
        <v>0.33159331097175482</v>
      </c>
    </row>
    <row r="891" spans="1:41" x14ac:dyDescent="0.25">
      <c r="A891">
        <v>19</v>
      </c>
      <c r="B891">
        <v>34</v>
      </c>
      <c r="C891">
        <v>0</v>
      </c>
      <c r="D891">
        <v>5</v>
      </c>
      <c r="E891">
        <v>0</v>
      </c>
      <c r="F891">
        <v>0</v>
      </c>
      <c r="H891">
        <v>341.2333466</v>
      </c>
      <c r="J891" t="s">
        <v>14</v>
      </c>
      <c r="K891" t="s">
        <v>14</v>
      </c>
      <c r="L891" t="s">
        <v>14</v>
      </c>
      <c r="O891">
        <v>3166379</v>
      </c>
      <c r="P891">
        <v>2996191</v>
      </c>
      <c r="Q891">
        <v>2644112</v>
      </c>
      <c r="S891">
        <f t="shared" si="252"/>
        <v>1.7894736842105263</v>
      </c>
      <c r="T891">
        <f t="shared" si="253"/>
        <v>0.26315789473684209</v>
      </c>
      <c r="V891" s="4">
        <f t="shared" si="254"/>
        <v>341.2333465799</v>
      </c>
      <c r="W891">
        <f t="shared" si="255"/>
        <v>3</v>
      </c>
      <c r="X891">
        <f t="shared" si="256"/>
        <v>0.15789473684210525</v>
      </c>
      <c r="Y891">
        <f t="shared" si="257"/>
        <v>8.8235294117647065E-2</v>
      </c>
      <c r="Z891">
        <f t="shared" si="258"/>
        <v>0.6</v>
      </c>
      <c r="AA891" t="str">
        <f t="shared" si="259"/>
        <v>O</v>
      </c>
      <c r="AD891">
        <f t="shared" si="260"/>
        <v>3.0303030303030304E-2</v>
      </c>
      <c r="AF891" t="str">
        <f t="shared" si="261"/>
        <v>----</v>
      </c>
      <c r="AG891" t="str">
        <f t="shared" si="262"/>
        <v>----</v>
      </c>
      <c r="AH891" t="str">
        <f t="shared" si="263"/>
        <v>----</v>
      </c>
      <c r="AI891" t="str">
        <f t="shared" si="264"/>
        <v>AlipatNoN</v>
      </c>
      <c r="AJ891" t="str">
        <f t="shared" si="265"/>
        <v>----</v>
      </c>
      <c r="AK891" t="str">
        <f t="shared" si="266"/>
        <v>----</v>
      </c>
      <c r="AM891" s="4">
        <f t="shared" si="267"/>
        <v>341.31225176683114</v>
      </c>
      <c r="AN891" s="4">
        <f t="shared" si="251"/>
        <v>341</v>
      </c>
      <c r="AO891" s="4">
        <f t="shared" si="268"/>
        <v>0.31225176683113887</v>
      </c>
    </row>
    <row r="892" spans="1:41" x14ac:dyDescent="0.25">
      <c r="A892">
        <v>19</v>
      </c>
      <c r="B892">
        <v>34</v>
      </c>
      <c r="C892">
        <v>0</v>
      </c>
      <c r="D892">
        <v>6</v>
      </c>
      <c r="E892">
        <v>0</v>
      </c>
      <c r="F892">
        <v>0</v>
      </c>
      <c r="H892">
        <v>357.22826120000002</v>
      </c>
      <c r="J892">
        <v>4754872</v>
      </c>
      <c r="K892">
        <v>5778906</v>
      </c>
      <c r="L892">
        <v>5594420</v>
      </c>
      <c r="O892">
        <v>11855600</v>
      </c>
      <c r="P892">
        <v>11656456</v>
      </c>
      <c r="Q892">
        <v>11929134</v>
      </c>
      <c r="S892">
        <f t="shared" si="252"/>
        <v>1.7894736842105263</v>
      </c>
      <c r="T892">
        <f t="shared" si="253"/>
        <v>0.31578947368421051</v>
      </c>
      <c r="V892" s="4">
        <f t="shared" si="254"/>
        <v>357.22826117989996</v>
      </c>
      <c r="W892">
        <f t="shared" si="255"/>
        <v>3</v>
      </c>
      <c r="X892">
        <f t="shared" si="256"/>
        <v>0.15789473684210525</v>
      </c>
      <c r="Y892">
        <f t="shared" si="257"/>
        <v>8.8235294117647065E-2</v>
      </c>
      <c r="Z892">
        <f t="shared" si="258"/>
        <v>0.5</v>
      </c>
      <c r="AA892" t="str">
        <f t="shared" si="259"/>
        <v>O</v>
      </c>
      <c r="AD892">
        <f t="shared" si="260"/>
        <v>0</v>
      </c>
      <c r="AF892" t="str">
        <f t="shared" si="261"/>
        <v>----</v>
      </c>
      <c r="AG892" t="str">
        <f t="shared" si="262"/>
        <v>----</v>
      </c>
      <c r="AH892" t="str">
        <f t="shared" si="263"/>
        <v>----</v>
      </c>
      <c r="AI892" t="str">
        <f t="shared" si="264"/>
        <v>AlipatNoN</v>
      </c>
      <c r="AJ892" t="str">
        <f t="shared" si="265"/>
        <v>----</v>
      </c>
      <c r="AK892" t="str">
        <f t="shared" si="266"/>
        <v>----</v>
      </c>
      <c r="AM892" s="4">
        <f t="shared" si="267"/>
        <v>357.31086495531639</v>
      </c>
      <c r="AN892" s="4">
        <f t="shared" si="251"/>
        <v>357</v>
      </c>
      <c r="AO892" s="4">
        <f t="shared" si="268"/>
        <v>0.31086495531639002</v>
      </c>
    </row>
    <row r="893" spans="1:41" x14ac:dyDescent="0.25">
      <c r="A893">
        <v>19</v>
      </c>
      <c r="B893">
        <v>34</v>
      </c>
      <c r="C893">
        <v>0</v>
      </c>
      <c r="D893">
        <v>7</v>
      </c>
      <c r="E893">
        <v>0</v>
      </c>
      <c r="F893">
        <v>0</v>
      </c>
      <c r="H893">
        <v>373.22317579999998</v>
      </c>
      <c r="J893">
        <v>10894652</v>
      </c>
      <c r="K893">
        <v>11466552</v>
      </c>
      <c r="L893">
        <v>10339320</v>
      </c>
      <c r="O893">
        <v>21608928</v>
      </c>
      <c r="P893">
        <v>19801974</v>
      </c>
      <c r="Q893">
        <v>23427142</v>
      </c>
      <c r="S893">
        <f t="shared" si="252"/>
        <v>1.7894736842105263</v>
      </c>
      <c r="T893">
        <f t="shared" si="253"/>
        <v>0.36842105263157893</v>
      </c>
      <c r="V893" s="4">
        <f t="shared" si="254"/>
        <v>373.22317577989998</v>
      </c>
      <c r="W893">
        <f t="shared" si="255"/>
        <v>3</v>
      </c>
      <c r="X893">
        <f t="shared" si="256"/>
        <v>0.15789473684210525</v>
      </c>
      <c r="Y893">
        <f t="shared" si="257"/>
        <v>8.8235294117647065E-2</v>
      </c>
      <c r="Z893">
        <f t="shared" si="258"/>
        <v>0.42857142857142855</v>
      </c>
      <c r="AA893" t="str">
        <f t="shared" si="259"/>
        <v>O</v>
      </c>
      <c r="AD893">
        <f t="shared" si="260"/>
        <v>-3.2258064516129031E-2</v>
      </c>
      <c r="AF893" t="str">
        <f t="shared" si="261"/>
        <v>----</v>
      </c>
      <c r="AG893" t="str">
        <f t="shared" si="262"/>
        <v>----</v>
      </c>
      <c r="AH893" t="str">
        <f t="shared" si="263"/>
        <v>----</v>
      </c>
      <c r="AI893" t="str">
        <f t="shared" si="264"/>
        <v>AlipatNoN</v>
      </c>
      <c r="AJ893" t="str">
        <f t="shared" si="265"/>
        <v>----</v>
      </c>
      <c r="AK893" t="str">
        <f t="shared" si="266"/>
        <v>----</v>
      </c>
      <c r="AM893" s="4">
        <f t="shared" si="267"/>
        <v>373.3094781438017</v>
      </c>
      <c r="AN893" s="4">
        <f t="shared" si="251"/>
        <v>373</v>
      </c>
      <c r="AO893" s="4">
        <f t="shared" si="268"/>
        <v>0.30947814380169802</v>
      </c>
    </row>
    <row r="894" spans="1:41" x14ac:dyDescent="0.25">
      <c r="A894">
        <v>19</v>
      </c>
      <c r="B894">
        <v>34</v>
      </c>
      <c r="C894">
        <v>0</v>
      </c>
      <c r="D894">
        <v>8</v>
      </c>
      <c r="E894">
        <v>0</v>
      </c>
      <c r="F894">
        <v>0</v>
      </c>
      <c r="H894">
        <v>389.21809039999999</v>
      </c>
      <c r="J894">
        <v>8188461</v>
      </c>
      <c r="K894">
        <v>9541222</v>
      </c>
      <c r="L894">
        <v>8098828</v>
      </c>
      <c r="O894">
        <v>15809008</v>
      </c>
      <c r="P894">
        <v>15464349</v>
      </c>
      <c r="Q894">
        <v>14997285</v>
      </c>
      <c r="S894">
        <f t="shared" si="252"/>
        <v>1.7894736842105263</v>
      </c>
      <c r="T894">
        <f t="shared" si="253"/>
        <v>0.42105263157894735</v>
      </c>
      <c r="V894" s="4">
        <f t="shared" si="254"/>
        <v>389.21809037989999</v>
      </c>
      <c r="W894">
        <f t="shared" si="255"/>
        <v>3</v>
      </c>
      <c r="X894">
        <f t="shared" si="256"/>
        <v>0.15789473684210525</v>
      </c>
      <c r="Y894">
        <f t="shared" si="257"/>
        <v>8.8235294117647065E-2</v>
      </c>
      <c r="Z894">
        <f t="shared" si="258"/>
        <v>0.375</v>
      </c>
      <c r="AA894" t="str">
        <f t="shared" si="259"/>
        <v>O</v>
      </c>
      <c r="AD894">
        <f t="shared" si="260"/>
        <v>-6.6666666666666666E-2</v>
      </c>
      <c r="AF894" t="str">
        <f t="shared" si="261"/>
        <v>----</v>
      </c>
      <c r="AG894" t="str">
        <f t="shared" si="262"/>
        <v>----</v>
      </c>
      <c r="AH894" t="str">
        <f t="shared" si="263"/>
        <v>----</v>
      </c>
      <c r="AI894" t="str">
        <f t="shared" si="264"/>
        <v>AlipatNoN</v>
      </c>
      <c r="AJ894" t="str">
        <f t="shared" si="265"/>
        <v>----</v>
      </c>
      <c r="AK894" t="str">
        <f t="shared" si="266"/>
        <v>----</v>
      </c>
      <c r="AM894" s="4">
        <f t="shared" si="267"/>
        <v>389.30809133228701</v>
      </c>
      <c r="AN894" s="4">
        <f t="shared" si="251"/>
        <v>389</v>
      </c>
      <c r="AO894" s="4">
        <f t="shared" si="268"/>
        <v>0.30809133228700603</v>
      </c>
    </row>
    <row r="895" spans="1:41" x14ac:dyDescent="0.25">
      <c r="A895">
        <v>19</v>
      </c>
      <c r="B895">
        <v>34</v>
      </c>
      <c r="C895">
        <v>0</v>
      </c>
      <c r="D895">
        <v>8</v>
      </c>
      <c r="E895">
        <v>1</v>
      </c>
      <c r="F895">
        <v>0</v>
      </c>
      <c r="H895">
        <v>421.19016110000001</v>
      </c>
      <c r="J895" t="s">
        <v>14</v>
      </c>
      <c r="K895" t="s">
        <v>14</v>
      </c>
      <c r="L895" t="s">
        <v>14</v>
      </c>
      <c r="O895">
        <v>3433717</v>
      </c>
      <c r="P895">
        <v>2634369</v>
      </c>
      <c r="Q895">
        <v>3137108</v>
      </c>
      <c r="S895">
        <f t="shared" si="252"/>
        <v>1.7894736842105263</v>
      </c>
      <c r="T895">
        <f t="shared" si="253"/>
        <v>0.42105263157894735</v>
      </c>
      <c r="V895" s="4">
        <f t="shared" si="254"/>
        <v>421.19016107990001</v>
      </c>
      <c r="W895">
        <f t="shared" si="255"/>
        <v>3</v>
      </c>
      <c r="X895">
        <f t="shared" si="256"/>
        <v>0.15789473684210525</v>
      </c>
      <c r="Y895">
        <f t="shared" si="257"/>
        <v>8.8235294117647065E-2</v>
      </c>
      <c r="Z895">
        <f t="shared" si="258"/>
        <v>0.375</v>
      </c>
      <c r="AA895" t="str">
        <f t="shared" si="259"/>
        <v>O</v>
      </c>
      <c r="AD895">
        <f t="shared" si="260"/>
        <v>-0.14285714285714285</v>
      </c>
      <c r="AF895" t="str">
        <f t="shared" si="261"/>
        <v>----</v>
      </c>
      <c r="AG895" t="str">
        <f t="shared" si="262"/>
        <v>----</v>
      </c>
      <c r="AH895" t="str">
        <f t="shared" si="263"/>
        <v>----</v>
      </c>
      <c r="AI895" t="str">
        <f t="shared" si="264"/>
        <v>AlipatNoN</v>
      </c>
      <c r="AJ895" t="str">
        <f t="shared" si="265"/>
        <v>----</v>
      </c>
      <c r="AK895" t="str">
        <f t="shared" si="266"/>
        <v>----</v>
      </c>
      <c r="AM895" s="4">
        <f t="shared" si="267"/>
        <v>421.28755510286601</v>
      </c>
      <c r="AN895" s="4">
        <f t="shared" si="251"/>
        <v>421</v>
      </c>
      <c r="AO895" s="4">
        <f t="shared" si="268"/>
        <v>0.28755510286600838</v>
      </c>
    </row>
    <row r="896" spans="1:41" x14ac:dyDescent="0.25">
      <c r="A896">
        <v>19</v>
      </c>
      <c r="B896">
        <v>34</v>
      </c>
      <c r="C896">
        <v>0</v>
      </c>
      <c r="D896">
        <v>9</v>
      </c>
      <c r="E896">
        <v>0</v>
      </c>
      <c r="F896">
        <v>0</v>
      </c>
      <c r="H896">
        <v>405.21300500000001</v>
      </c>
      <c r="J896">
        <v>3866293</v>
      </c>
      <c r="K896">
        <v>4745241</v>
      </c>
      <c r="L896">
        <v>3977634</v>
      </c>
      <c r="O896">
        <v>6100878</v>
      </c>
      <c r="P896">
        <v>6078955</v>
      </c>
      <c r="Q896">
        <v>5972757</v>
      </c>
      <c r="S896">
        <f t="shared" si="252"/>
        <v>1.7894736842105263</v>
      </c>
      <c r="T896">
        <f t="shared" si="253"/>
        <v>0.47368421052631576</v>
      </c>
      <c r="V896" s="4">
        <f t="shared" si="254"/>
        <v>405.21300497989995</v>
      </c>
      <c r="W896">
        <f t="shared" si="255"/>
        <v>3</v>
      </c>
      <c r="X896">
        <f t="shared" si="256"/>
        <v>0.15789473684210525</v>
      </c>
      <c r="Y896">
        <f t="shared" si="257"/>
        <v>8.8235294117647065E-2</v>
      </c>
      <c r="Z896">
        <f t="shared" si="258"/>
        <v>0.33333333333333331</v>
      </c>
      <c r="AA896" t="str">
        <f t="shared" si="259"/>
        <v>O</v>
      </c>
      <c r="AD896">
        <f t="shared" si="260"/>
        <v>-0.10344827586206896</v>
      </c>
      <c r="AF896" t="str">
        <f t="shared" si="261"/>
        <v>----</v>
      </c>
      <c r="AG896" t="str">
        <f t="shared" si="262"/>
        <v>----</v>
      </c>
      <c r="AH896" t="str">
        <f t="shared" si="263"/>
        <v>----</v>
      </c>
      <c r="AI896" t="str">
        <f t="shared" si="264"/>
        <v>AlipatNoN</v>
      </c>
      <c r="AJ896" t="str">
        <f t="shared" si="265"/>
        <v>----</v>
      </c>
      <c r="AK896" t="str">
        <f t="shared" si="266"/>
        <v>----</v>
      </c>
      <c r="AM896" s="4">
        <f t="shared" si="267"/>
        <v>405.30670452077231</v>
      </c>
      <c r="AN896" s="4">
        <f t="shared" si="251"/>
        <v>405</v>
      </c>
      <c r="AO896" s="4">
        <f t="shared" si="268"/>
        <v>0.30670452077231403</v>
      </c>
    </row>
    <row r="897" spans="1:41" x14ac:dyDescent="0.25">
      <c r="A897">
        <v>19</v>
      </c>
      <c r="B897">
        <v>34</v>
      </c>
      <c r="C897">
        <v>0</v>
      </c>
      <c r="D897">
        <v>9</v>
      </c>
      <c r="E897">
        <v>1</v>
      </c>
      <c r="F897">
        <v>0</v>
      </c>
      <c r="H897">
        <v>437.18507570000003</v>
      </c>
      <c r="J897" t="s">
        <v>14</v>
      </c>
      <c r="K897" t="s">
        <v>14</v>
      </c>
      <c r="L897" t="s">
        <v>14</v>
      </c>
      <c r="O897">
        <v>2955083</v>
      </c>
      <c r="P897">
        <v>2294320</v>
      </c>
      <c r="Q897">
        <v>2478731</v>
      </c>
      <c r="S897">
        <f t="shared" si="252"/>
        <v>1.7894736842105263</v>
      </c>
      <c r="T897">
        <f t="shared" si="253"/>
        <v>0.47368421052631576</v>
      </c>
      <c r="V897" s="4">
        <f t="shared" si="254"/>
        <v>437.18507567989997</v>
      </c>
      <c r="W897">
        <f t="shared" si="255"/>
        <v>3</v>
      </c>
      <c r="X897">
        <f t="shared" si="256"/>
        <v>0.15789473684210525</v>
      </c>
      <c r="Y897">
        <f t="shared" si="257"/>
        <v>8.8235294117647065E-2</v>
      </c>
      <c r="Z897">
        <f t="shared" si="258"/>
        <v>0.33333333333333331</v>
      </c>
      <c r="AA897" t="str">
        <f t="shared" si="259"/>
        <v>O</v>
      </c>
      <c r="AD897">
        <f t="shared" si="260"/>
        <v>-0.18518518518518517</v>
      </c>
      <c r="AF897" t="str">
        <f t="shared" si="261"/>
        <v>----</v>
      </c>
      <c r="AG897" t="str">
        <f t="shared" si="262"/>
        <v>----</v>
      </c>
      <c r="AH897" t="str">
        <f t="shared" si="263"/>
        <v>----</v>
      </c>
      <c r="AI897" t="str">
        <f t="shared" si="264"/>
        <v>AlipatNoN</v>
      </c>
      <c r="AJ897" t="str">
        <f t="shared" si="265"/>
        <v>----</v>
      </c>
      <c r="AK897" t="str">
        <f t="shared" si="266"/>
        <v>----</v>
      </c>
      <c r="AM897" s="4">
        <f t="shared" si="267"/>
        <v>437.28616829135126</v>
      </c>
      <c r="AN897" s="4">
        <f t="shared" si="251"/>
        <v>437</v>
      </c>
      <c r="AO897" s="4">
        <f t="shared" si="268"/>
        <v>0.28616829135125954</v>
      </c>
    </row>
    <row r="898" spans="1:41" x14ac:dyDescent="0.25">
      <c r="A898">
        <v>19</v>
      </c>
      <c r="B898">
        <v>34</v>
      </c>
      <c r="C898">
        <v>0</v>
      </c>
      <c r="D898">
        <v>10</v>
      </c>
      <c r="E898">
        <v>0</v>
      </c>
      <c r="F898">
        <v>0</v>
      </c>
      <c r="H898">
        <v>421.20791960000003</v>
      </c>
      <c r="J898">
        <v>1693610</v>
      </c>
      <c r="K898">
        <v>1969554</v>
      </c>
      <c r="L898">
        <v>1594810</v>
      </c>
      <c r="O898" t="s">
        <v>14</v>
      </c>
      <c r="P898" t="s">
        <v>14</v>
      </c>
      <c r="Q898" t="s">
        <v>14</v>
      </c>
      <c r="S898">
        <f t="shared" si="252"/>
        <v>1.7894736842105263</v>
      </c>
      <c r="T898">
        <f t="shared" si="253"/>
        <v>0.52631578947368418</v>
      </c>
      <c r="V898" s="4">
        <f t="shared" si="254"/>
        <v>421.20791957989996</v>
      </c>
      <c r="W898">
        <f t="shared" si="255"/>
        <v>3</v>
      </c>
      <c r="X898">
        <f t="shared" si="256"/>
        <v>0.15789473684210525</v>
      </c>
      <c r="Y898">
        <f t="shared" si="257"/>
        <v>8.8235294117647065E-2</v>
      </c>
      <c r="Z898">
        <f t="shared" si="258"/>
        <v>0.3</v>
      </c>
      <c r="AA898" t="str">
        <f t="shared" si="259"/>
        <v>O</v>
      </c>
      <c r="AD898">
        <f t="shared" si="260"/>
        <v>-0.14285714285714285</v>
      </c>
      <c r="AF898" t="str">
        <f t="shared" si="261"/>
        <v>----</v>
      </c>
      <c r="AG898" t="str">
        <f t="shared" si="262"/>
        <v>----</v>
      </c>
      <c r="AH898" t="str">
        <f t="shared" si="263"/>
        <v>----</v>
      </c>
      <c r="AI898" t="str">
        <f t="shared" si="264"/>
        <v>AlipatNoN</v>
      </c>
      <c r="AJ898" t="str">
        <f t="shared" si="265"/>
        <v>----</v>
      </c>
      <c r="AK898" t="str">
        <f t="shared" si="266"/>
        <v>----</v>
      </c>
      <c r="AM898" s="4">
        <f t="shared" si="267"/>
        <v>421.30531770925762</v>
      </c>
      <c r="AN898" s="4">
        <f t="shared" ref="AN898:AN961" si="269">INT(AM898)</f>
        <v>421</v>
      </c>
      <c r="AO898" s="4">
        <f t="shared" si="268"/>
        <v>0.30531770925762203</v>
      </c>
    </row>
    <row r="899" spans="1:41" x14ac:dyDescent="0.25">
      <c r="A899">
        <v>19</v>
      </c>
      <c r="B899">
        <v>34</v>
      </c>
      <c r="C899">
        <v>0</v>
      </c>
      <c r="D899">
        <v>13</v>
      </c>
      <c r="E899">
        <v>0</v>
      </c>
      <c r="F899">
        <v>0</v>
      </c>
      <c r="H899">
        <v>469.19266340000001</v>
      </c>
      <c r="J899">
        <v>1909896</v>
      </c>
      <c r="K899">
        <v>1760345</v>
      </c>
      <c r="L899">
        <v>1697681</v>
      </c>
      <c r="O899">
        <v>3511939</v>
      </c>
      <c r="P899">
        <v>3877155</v>
      </c>
      <c r="Q899">
        <v>2986489</v>
      </c>
      <c r="S899">
        <f t="shared" ref="S899:S962" si="270">B899/A899</f>
        <v>1.7894736842105263</v>
      </c>
      <c r="T899">
        <f t="shared" ref="T899:T962" si="271">D899/A899</f>
        <v>0.68421052631578949</v>
      </c>
      <c r="V899" s="4">
        <f t="shared" ref="V899:V962" si="272">A899*12+(B899-1)*1.007825+C899*14.003074+D899*15.9949146+E899*31.9720707+F899*30.9737615+0.0005485799</f>
        <v>469.19266337990001</v>
      </c>
      <c r="W899">
        <f t="shared" ref="W899:W962" si="273">1+A899-B899/2+C899/2+F899/2</f>
        <v>3</v>
      </c>
      <c r="X899">
        <f t="shared" ref="X899:X962" si="274">W899/A899</f>
        <v>0.15789473684210525</v>
      </c>
      <c r="Y899">
        <f t="shared" ref="Y899:Y962" si="275">W899/B899</f>
        <v>8.8235294117647065E-2</v>
      </c>
      <c r="Z899">
        <f t="shared" ref="Z899:Z962" si="276">W899/D899</f>
        <v>0.23076923076923078</v>
      </c>
      <c r="AA899" t="str">
        <f t="shared" ref="AA899:AA962" si="277">IF(X899&gt;=0.3,IF(X899&lt;=0.68,IF(Y899&gt;=0.2,IF(Y899&lt;=0.95,IF(Z899&gt;=0.77,IF(Z899&lt;=1.75,"CRAM","O"),"O"),"O"),"O"),"O"),"O")</f>
        <v>O</v>
      </c>
      <c r="AD899">
        <f t="shared" ref="AD899:AD962" si="278">(1+A899-D899/2-E899-B899/2)/(A899-D899/2-E899-C899-F899)</f>
        <v>-0.28000000000000003</v>
      </c>
      <c r="AF899" t="str">
        <f t="shared" ref="AF899:AF962" si="279">IF(AD899&gt;0.66,"CondAr","----")</f>
        <v>----</v>
      </c>
      <c r="AG899" t="str">
        <f t="shared" ref="AG899:AG962" si="280">IF(AND((AD899&gt;0.5),(AD899&lt;=0.66)),"Aromatic","----")</f>
        <v>----</v>
      </c>
      <c r="AH899" t="str">
        <f t="shared" ref="AH899:AH962" si="281">IF(AND((AD899&lt;=0.5),(S899&lt;1.5)),"HUnSatLig","----")</f>
        <v>----</v>
      </c>
      <c r="AI899" t="str">
        <f t="shared" ref="AI899:AI962" si="282">IF(AND((T899&lt;0.6),(S899&gt;=1.5),(C899=0)),"AlipatNoN","----")</f>
        <v>----</v>
      </c>
      <c r="AJ899" t="str">
        <f t="shared" ref="AJ899:AJ962" si="283">IF(AND((S899&gt;=1.5),(T899&gt;=0.6)),"SatFACarb","----")</f>
        <v>SatFACarb</v>
      </c>
      <c r="AK899" t="str">
        <f t="shared" ref="AK899:AK962" si="284">IF(AND((T899&lt;0.6),(S899&gt;=1.5),(C899&gt;0)),"Alipat+N","----")</f>
        <v>----</v>
      </c>
      <c r="AM899" s="4">
        <f t="shared" ref="AM899:AM962" si="285">V899*(44/43.989828)</f>
        <v>469.30115727471355</v>
      </c>
      <c r="AN899" s="4">
        <f t="shared" si="269"/>
        <v>469</v>
      </c>
      <c r="AO899" s="4">
        <f t="shared" ref="AO899:AO962" si="286">AM899-AN899</f>
        <v>0.30115727471354603</v>
      </c>
    </row>
    <row r="900" spans="1:41" x14ac:dyDescent="0.25">
      <c r="A900">
        <v>19</v>
      </c>
      <c r="B900">
        <v>34</v>
      </c>
      <c r="C900">
        <v>0</v>
      </c>
      <c r="D900">
        <v>14</v>
      </c>
      <c r="E900">
        <v>0</v>
      </c>
      <c r="F900">
        <v>0</v>
      </c>
      <c r="H900">
        <v>485.18757799999997</v>
      </c>
      <c r="J900" t="s">
        <v>14</v>
      </c>
      <c r="K900" t="s">
        <v>14</v>
      </c>
      <c r="L900" t="s">
        <v>14</v>
      </c>
      <c r="O900">
        <v>2348002</v>
      </c>
      <c r="P900">
        <v>2166404</v>
      </c>
      <c r="Q900">
        <v>1727510</v>
      </c>
      <c r="S900">
        <f t="shared" si="270"/>
        <v>1.7894736842105263</v>
      </c>
      <c r="T900">
        <f t="shared" si="271"/>
        <v>0.73684210526315785</v>
      </c>
      <c r="V900" s="4">
        <f t="shared" si="272"/>
        <v>485.18757797989997</v>
      </c>
      <c r="W900">
        <f t="shared" si="273"/>
        <v>3</v>
      </c>
      <c r="X900">
        <f t="shared" si="274"/>
        <v>0.15789473684210525</v>
      </c>
      <c r="Y900">
        <f t="shared" si="275"/>
        <v>8.8235294117647065E-2</v>
      </c>
      <c r="Z900">
        <f t="shared" si="276"/>
        <v>0.21428571428571427</v>
      </c>
      <c r="AA900" t="str">
        <f t="shared" si="277"/>
        <v>O</v>
      </c>
      <c r="AD900">
        <f t="shared" si="278"/>
        <v>-0.33333333333333331</v>
      </c>
      <c r="AF900" t="str">
        <f t="shared" si="279"/>
        <v>----</v>
      </c>
      <c r="AG900" t="str">
        <f t="shared" si="280"/>
        <v>----</v>
      </c>
      <c r="AH900" t="str">
        <f t="shared" si="281"/>
        <v>----</v>
      </c>
      <c r="AI900" t="str">
        <f t="shared" si="282"/>
        <v>----</v>
      </c>
      <c r="AJ900" t="str">
        <f t="shared" si="283"/>
        <v>SatFACarb</v>
      </c>
      <c r="AK900" t="str">
        <f t="shared" si="284"/>
        <v>----</v>
      </c>
      <c r="AM900" s="4">
        <f t="shared" si="285"/>
        <v>485.2997704631988</v>
      </c>
      <c r="AN900" s="4">
        <f t="shared" si="269"/>
        <v>485</v>
      </c>
      <c r="AO900" s="4">
        <f t="shared" si="286"/>
        <v>0.29977046319879719</v>
      </c>
    </row>
    <row r="901" spans="1:41" x14ac:dyDescent="0.25">
      <c r="A901">
        <v>19</v>
      </c>
      <c r="B901">
        <v>34</v>
      </c>
      <c r="C901">
        <v>4</v>
      </c>
      <c r="D901">
        <v>5</v>
      </c>
      <c r="E901">
        <v>0</v>
      </c>
      <c r="F901">
        <v>0</v>
      </c>
      <c r="H901">
        <v>397.2456426</v>
      </c>
      <c r="J901">
        <v>3068386</v>
      </c>
      <c r="K901">
        <v>3406888</v>
      </c>
      <c r="L901">
        <v>2936296</v>
      </c>
      <c r="O901">
        <v>6325195</v>
      </c>
      <c r="P901">
        <v>6545853</v>
      </c>
      <c r="Q901">
        <v>5410874</v>
      </c>
      <c r="S901">
        <f t="shared" si="270"/>
        <v>1.7894736842105263</v>
      </c>
      <c r="T901">
        <f t="shared" si="271"/>
        <v>0.26315789473684209</v>
      </c>
      <c r="V901" s="4">
        <f t="shared" si="272"/>
        <v>397.24564257989999</v>
      </c>
      <c r="W901">
        <f t="shared" si="273"/>
        <v>5</v>
      </c>
      <c r="X901">
        <f t="shared" si="274"/>
        <v>0.26315789473684209</v>
      </c>
      <c r="Y901">
        <f t="shared" si="275"/>
        <v>0.14705882352941177</v>
      </c>
      <c r="Z901">
        <f t="shared" si="276"/>
        <v>1</v>
      </c>
      <c r="AA901" t="str">
        <f t="shared" si="277"/>
        <v>O</v>
      </c>
      <c r="AD901">
        <f t="shared" si="278"/>
        <v>0.04</v>
      </c>
      <c r="AF901" t="str">
        <f t="shared" si="279"/>
        <v>----</v>
      </c>
      <c r="AG901" t="str">
        <f t="shared" si="280"/>
        <v>----</v>
      </c>
      <c r="AH901" t="str">
        <f t="shared" si="281"/>
        <v>----</v>
      </c>
      <c r="AI901" t="str">
        <f t="shared" si="282"/>
        <v>----</v>
      </c>
      <c r="AJ901" t="str">
        <f t="shared" si="283"/>
        <v>----</v>
      </c>
      <c r="AK901" t="str">
        <f t="shared" si="284"/>
        <v>Alipat+N</v>
      </c>
      <c r="AM901" s="4">
        <f t="shared" si="285"/>
        <v>397.3374997855322</v>
      </c>
      <c r="AN901" s="4">
        <f t="shared" si="269"/>
        <v>397</v>
      </c>
      <c r="AO901" s="4">
        <f t="shared" si="286"/>
        <v>0.33749978553220217</v>
      </c>
    </row>
    <row r="902" spans="1:41" x14ac:dyDescent="0.25">
      <c r="A902">
        <v>19</v>
      </c>
      <c r="B902">
        <v>34</v>
      </c>
      <c r="C902">
        <v>4</v>
      </c>
      <c r="D902">
        <v>6</v>
      </c>
      <c r="E902">
        <v>0</v>
      </c>
      <c r="F902">
        <v>0</v>
      </c>
      <c r="H902">
        <v>413.24055720000001</v>
      </c>
      <c r="J902">
        <v>2921586</v>
      </c>
      <c r="K902">
        <v>2893858</v>
      </c>
      <c r="L902">
        <v>2630429</v>
      </c>
      <c r="O902">
        <v>4831524</v>
      </c>
      <c r="P902">
        <v>6242317</v>
      </c>
      <c r="Q902">
        <v>4811678</v>
      </c>
      <c r="S902">
        <f t="shared" si="270"/>
        <v>1.7894736842105263</v>
      </c>
      <c r="T902">
        <f t="shared" si="271"/>
        <v>0.31578947368421051</v>
      </c>
      <c r="V902" s="4">
        <f t="shared" si="272"/>
        <v>413.24055717989995</v>
      </c>
      <c r="W902">
        <f t="shared" si="273"/>
        <v>5</v>
      </c>
      <c r="X902">
        <f t="shared" si="274"/>
        <v>0.26315789473684209</v>
      </c>
      <c r="Y902">
        <f t="shared" si="275"/>
        <v>0.14705882352941177</v>
      </c>
      <c r="Z902">
        <f t="shared" si="276"/>
        <v>0.83333333333333337</v>
      </c>
      <c r="AA902" t="str">
        <f t="shared" si="277"/>
        <v>O</v>
      </c>
      <c r="AD902">
        <f t="shared" si="278"/>
        <v>0</v>
      </c>
      <c r="AF902" t="str">
        <f t="shared" si="279"/>
        <v>----</v>
      </c>
      <c r="AG902" t="str">
        <f t="shared" si="280"/>
        <v>----</v>
      </c>
      <c r="AH902" t="str">
        <f t="shared" si="281"/>
        <v>----</v>
      </c>
      <c r="AI902" t="str">
        <f t="shared" si="282"/>
        <v>----</v>
      </c>
      <c r="AJ902" t="str">
        <f t="shared" si="283"/>
        <v>----</v>
      </c>
      <c r="AK902" t="str">
        <f t="shared" si="284"/>
        <v>Alipat+N</v>
      </c>
      <c r="AM902" s="4">
        <f t="shared" si="285"/>
        <v>413.33611297401745</v>
      </c>
      <c r="AN902" s="4">
        <f t="shared" si="269"/>
        <v>413</v>
      </c>
      <c r="AO902" s="4">
        <f t="shared" si="286"/>
        <v>0.33611297401745333</v>
      </c>
    </row>
    <row r="903" spans="1:41" x14ac:dyDescent="0.25">
      <c r="A903">
        <v>19</v>
      </c>
      <c r="B903">
        <v>34</v>
      </c>
      <c r="C903">
        <v>4</v>
      </c>
      <c r="D903">
        <v>7</v>
      </c>
      <c r="E903">
        <v>0</v>
      </c>
      <c r="F903">
        <v>0</v>
      </c>
      <c r="H903">
        <v>429.23547180000003</v>
      </c>
      <c r="J903">
        <v>3954956</v>
      </c>
      <c r="K903">
        <v>4027860</v>
      </c>
      <c r="L903">
        <v>3797233</v>
      </c>
      <c r="O903">
        <v>5697408</v>
      </c>
      <c r="P903">
        <v>5838778</v>
      </c>
      <c r="Q903">
        <v>5018563</v>
      </c>
      <c r="S903">
        <f t="shared" si="270"/>
        <v>1.7894736842105263</v>
      </c>
      <c r="T903">
        <f t="shared" si="271"/>
        <v>0.36842105263157893</v>
      </c>
      <c r="V903" s="4">
        <f t="shared" si="272"/>
        <v>429.23547177989997</v>
      </c>
      <c r="W903">
        <f t="shared" si="273"/>
        <v>5</v>
      </c>
      <c r="X903">
        <f t="shared" si="274"/>
        <v>0.26315789473684209</v>
      </c>
      <c r="Y903">
        <f t="shared" si="275"/>
        <v>0.14705882352941177</v>
      </c>
      <c r="Z903">
        <f t="shared" si="276"/>
        <v>0.7142857142857143</v>
      </c>
      <c r="AA903" t="str">
        <f t="shared" si="277"/>
        <v>O</v>
      </c>
      <c r="AD903">
        <f t="shared" si="278"/>
        <v>-4.3478260869565216E-2</v>
      </c>
      <c r="AF903" t="str">
        <f t="shared" si="279"/>
        <v>----</v>
      </c>
      <c r="AG903" t="str">
        <f t="shared" si="280"/>
        <v>----</v>
      </c>
      <c r="AH903" t="str">
        <f t="shared" si="281"/>
        <v>----</v>
      </c>
      <c r="AI903" t="str">
        <f t="shared" si="282"/>
        <v>----</v>
      </c>
      <c r="AJ903" t="str">
        <f t="shared" si="283"/>
        <v>----</v>
      </c>
      <c r="AK903" t="str">
        <f t="shared" si="284"/>
        <v>Alipat+N</v>
      </c>
      <c r="AM903" s="4">
        <f t="shared" si="285"/>
        <v>429.33472616250276</v>
      </c>
      <c r="AN903" s="4">
        <f t="shared" si="269"/>
        <v>429</v>
      </c>
      <c r="AO903" s="4">
        <f t="shared" si="286"/>
        <v>0.33472616250276133</v>
      </c>
    </row>
    <row r="904" spans="1:41" x14ac:dyDescent="0.25">
      <c r="A904">
        <v>19</v>
      </c>
      <c r="B904">
        <v>34</v>
      </c>
      <c r="C904">
        <v>4</v>
      </c>
      <c r="D904">
        <v>8</v>
      </c>
      <c r="E904">
        <v>0</v>
      </c>
      <c r="F904">
        <v>0</v>
      </c>
      <c r="H904">
        <v>445.23038639999999</v>
      </c>
      <c r="J904">
        <v>4206875</v>
      </c>
      <c r="K904">
        <v>3456104</v>
      </c>
      <c r="L904">
        <v>3225370</v>
      </c>
      <c r="O904">
        <v>3645130</v>
      </c>
      <c r="P904">
        <v>3979343</v>
      </c>
      <c r="Q904">
        <v>3494189</v>
      </c>
      <c r="S904">
        <f t="shared" si="270"/>
        <v>1.7894736842105263</v>
      </c>
      <c r="T904">
        <f t="shared" si="271"/>
        <v>0.42105263157894735</v>
      </c>
      <c r="V904" s="4">
        <f t="shared" si="272"/>
        <v>445.23038637989998</v>
      </c>
      <c r="W904">
        <f t="shared" si="273"/>
        <v>5</v>
      </c>
      <c r="X904">
        <f t="shared" si="274"/>
        <v>0.26315789473684209</v>
      </c>
      <c r="Y904">
        <f t="shared" si="275"/>
        <v>0.14705882352941177</v>
      </c>
      <c r="Z904">
        <f t="shared" si="276"/>
        <v>0.625</v>
      </c>
      <c r="AA904" t="str">
        <f t="shared" si="277"/>
        <v>O</v>
      </c>
      <c r="AD904">
        <f t="shared" si="278"/>
        <v>-9.0909090909090912E-2</v>
      </c>
      <c r="AF904" t="str">
        <f t="shared" si="279"/>
        <v>----</v>
      </c>
      <c r="AG904" t="str">
        <f t="shared" si="280"/>
        <v>----</v>
      </c>
      <c r="AH904" t="str">
        <f t="shared" si="281"/>
        <v>----</v>
      </c>
      <c r="AI904" t="str">
        <f t="shared" si="282"/>
        <v>----</v>
      </c>
      <c r="AJ904" t="str">
        <f t="shared" si="283"/>
        <v>----</v>
      </c>
      <c r="AK904" t="str">
        <f t="shared" si="284"/>
        <v>Alipat+N</v>
      </c>
      <c r="AM904" s="4">
        <f t="shared" si="285"/>
        <v>445.33333935098807</v>
      </c>
      <c r="AN904" s="4">
        <f t="shared" si="269"/>
        <v>445</v>
      </c>
      <c r="AO904" s="4">
        <f t="shared" si="286"/>
        <v>0.33333935098806933</v>
      </c>
    </row>
    <row r="905" spans="1:41" x14ac:dyDescent="0.25">
      <c r="A905">
        <v>19</v>
      </c>
      <c r="B905">
        <v>35</v>
      </c>
      <c r="C905">
        <v>0</v>
      </c>
      <c r="D905">
        <v>18</v>
      </c>
      <c r="E905">
        <v>0</v>
      </c>
      <c r="F905">
        <v>1</v>
      </c>
      <c r="H905">
        <v>581.14882290000003</v>
      </c>
      <c r="J905">
        <v>1686322</v>
      </c>
      <c r="K905">
        <v>1737951</v>
      </c>
      <c r="L905">
        <v>1661816</v>
      </c>
      <c r="O905">
        <v>2595641</v>
      </c>
      <c r="P905">
        <v>3257936</v>
      </c>
      <c r="Q905">
        <v>3411956</v>
      </c>
      <c r="S905">
        <f t="shared" si="270"/>
        <v>1.8421052631578947</v>
      </c>
      <c r="T905">
        <f t="shared" si="271"/>
        <v>0.94736842105263153</v>
      </c>
      <c r="V905" s="4">
        <f t="shared" si="272"/>
        <v>581.14882287990008</v>
      </c>
      <c r="W905">
        <f t="shared" si="273"/>
        <v>3</v>
      </c>
      <c r="X905">
        <f t="shared" si="274"/>
        <v>0.15789473684210525</v>
      </c>
      <c r="Y905">
        <f t="shared" si="275"/>
        <v>8.5714285714285715E-2</v>
      </c>
      <c r="Z905">
        <f t="shared" si="276"/>
        <v>0.16666666666666666</v>
      </c>
      <c r="AA905" t="str">
        <f t="shared" si="277"/>
        <v>O</v>
      </c>
      <c r="AD905">
        <f t="shared" si="278"/>
        <v>-0.72222222222222221</v>
      </c>
      <c r="AF905" t="str">
        <f t="shared" si="279"/>
        <v>----</v>
      </c>
      <c r="AG905" t="str">
        <f t="shared" si="280"/>
        <v>----</v>
      </c>
      <c r="AH905" t="str">
        <f t="shared" si="281"/>
        <v>----</v>
      </c>
      <c r="AI905" t="str">
        <f t="shared" si="282"/>
        <v>----</v>
      </c>
      <c r="AJ905" t="str">
        <f t="shared" si="283"/>
        <v>SatFACarb</v>
      </c>
      <c r="AK905" t="str">
        <f t="shared" si="284"/>
        <v>----</v>
      </c>
      <c r="AM905" s="4">
        <f t="shared" si="285"/>
        <v>581.28320498810774</v>
      </c>
      <c r="AN905" s="4">
        <f t="shared" si="269"/>
        <v>581</v>
      </c>
      <c r="AO905" s="4">
        <f t="shared" si="286"/>
        <v>0.28320498810774097</v>
      </c>
    </row>
    <row r="906" spans="1:41" x14ac:dyDescent="0.25">
      <c r="A906">
        <v>19</v>
      </c>
      <c r="B906">
        <v>35</v>
      </c>
      <c r="C906">
        <v>5</v>
      </c>
      <c r="D906">
        <v>6</v>
      </c>
      <c r="E906">
        <v>0</v>
      </c>
      <c r="F906">
        <v>0</v>
      </c>
      <c r="H906">
        <v>428.25145620000001</v>
      </c>
      <c r="J906" t="s">
        <v>14</v>
      </c>
      <c r="K906" t="s">
        <v>14</v>
      </c>
      <c r="L906" t="s">
        <v>14</v>
      </c>
      <c r="O906">
        <v>2417083</v>
      </c>
      <c r="P906">
        <v>3336159</v>
      </c>
      <c r="Q906">
        <v>2183712</v>
      </c>
      <c r="S906">
        <f t="shared" si="270"/>
        <v>1.8421052631578947</v>
      </c>
      <c r="T906">
        <f t="shared" si="271"/>
        <v>0.31578947368421051</v>
      </c>
      <c r="V906" s="4">
        <f t="shared" si="272"/>
        <v>428.2514561799</v>
      </c>
      <c r="W906">
        <f t="shared" si="273"/>
        <v>5</v>
      </c>
      <c r="X906">
        <f t="shared" si="274"/>
        <v>0.26315789473684209</v>
      </c>
      <c r="Y906">
        <f t="shared" si="275"/>
        <v>0.14285714285714285</v>
      </c>
      <c r="Z906">
        <f t="shared" si="276"/>
        <v>0.83333333333333337</v>
      </c>
      <c r="AA906" t="str">
        <f t="shared" si="277"/>
        <v>O</v>
      </c>
      <c r="AD906">
        <f t="shared" si="278"/>
        <v>-4.5454545454545456E-2</v>
      </c>
      <c r="AF906" t="str">
        <f t="shared" si="279"/>
        <v>----</v>
      </c>
      <c r="AG906" t="str">
        <f t="shared" si="280"/>
        <v>----</v>
      </c>
      <c r="AH906" t="str">
        <f t="shared" si="281"/>
        <v>----</v>
      </c>
      <c r="AI906" t="str">
        <f t="shared" si="282"/>
        <v>----</v>
      </c>
      <c r="AJ906" t="str">
        <f t="shared" si="283"/>
        <v>----</v>
      </c>
      <c r="AK906" t="str">
        <f t="shared" si="284"/>
        <v>Alipat+N</v>
      </c>
      <c r="AM906" s="4">
        <f t="shared" si="285"/>
        <v>428.35048302338436</v>
      </c>
      <c r="AN906" s="4">
        <f t="shared" si="269"/>
        <v>428</v>
      </c>
      <c r="AO906" s="4">
        <f t="shared" si="286"/>
        <v>0.35048302338435633</v>
      </c>
    </row>
    <row r="907" spans="1:41" x14ac:dyDescent="0.25">
      <c r="A907">
        <v>19</v>
      </c>
      <c r="B907">
        <v>35</v>
      </c>
      <c r="C907">
        <v>5</v>
      </c>
      <c r="D907">
        <v>7</v>
      </c>
      <c r="E907">
        <v>0</v>
      </c>
      <c r="F907">
        <v>0</v>
      </c>
      <c r="H907">
        <v>444.24637080000002</v>
      </c>
      <c r="J907">
        <v>2194335</v>
      </c>
      <c r="K907">
        <v>2126502</v>
      </c>
      <c r="L907">
        <v>2208127</v>
      </c>
      <c r="O907">
        <v>3652375</v>
      </c>
      <c r="P907">
        <v>4171915</v>
      </c>
      <c r="Q907">
        <v>3314067</v>
      </c>
      <c r="S907">
        <f t="shared" si="270"/>
        <v>1.8421052631578947</v>
      </c>
      <c r="T907">
        <f t="shared" si="271"/>
        <v>0.36842105263157893</v>
      </c>
      <c r="V907" s="4">
        <f t="shared" si="272"/>
        <v>444.24637077990002</v>
      </c>
      <c r="W907">
        <f t="shared" si="273"/>
        <v>5</v>
      </c>
      <c r="X907">
        <f t="shared" si="274"/>
        <v>0.26315789473684209</v>
      </c>
      <c r="Y907">
        <f t="shared" si="275"/>
        <v>0.14285714285714285</v>
      </c>
      <c r="Z907">
        <f t="shared" si="276"/>
        <v>0.7142857142857143</v>
      </c>
      <c r="AA907" t="str">
        <f t="shared" si="277"/>
        <v>O</v>
      </c>
      <c r="AD907">
        <f t="shared" si="278"/>
        <v>-9.5238095238095233E-2</v>
      </c>
      <c r="AF907" t="str">
        <f t="shared" si="279"/>
        <v>----</v>
      </c>
      <c r="AG907" t="str">
        <f t="shared" si="280"/>
        <v>----</v>
      </c>
      <c r="AH907" t="str">
        <f t="shared" si="281"/>
        <v>----</v>
      </c>
      <c r="AI907" t="str">
        <f t="shared" si="282"/>
        <v>----</v>
      </c>
      <c r="AJ907" t="str">
        <f t="shared" si="283"/>
        <v>----</v>
      </c>
      <c r="AK907" t="str">
        <f t="shared" si="284"/>
        <v>Alipat+N</v>
      </c>
      <c r="AM907" s="4">
        <f t="shared" si="285"/>
        <v>444.34909621186966</v>
      </c>
      <c r="AN907" s="4">
        <f t="shared" si="269"/>
        <v>444</v>
      </c>
      <c r="AO907" s="4">
        <f t="shared" si="286"/>
        <v>0.34909621186966433</v>
      </c>
    </row>
    <row r="908" spans="1:41" x14ac:dyDescent="0.25">
      <c r="A908">
        <v>19</v>
      </c>
      <c r="B908">
        <v>36</v>
      </c>
      <c r="C908">
        <v>0</v>
      </c>
      <c r="D908">
        <v>5</v>
      </c>
      <c r="E908">
        <v>0</v>
      </c>
      <c r="F908">
        <v>0</v>
      </c>
      <c r="H908">
        <v>343.2489966</v>
      </c>
      <c r="J908" t="s">
        <v>14</v>
      </c>
      <c r="K908" t="s">
        <v>14</v>
      </c>
      <c r="L908" t="s">
        <v>14</v>
      </c>
      <c r="O908">
        <v>1948883</v>
      </c>
      <c r="P908">
        <v>2416091</v>
      </c>
      <c r="Q908">
        <v>1678500</v>
      </c>
      <c r="S908">
        <f t="shared" si="270"/>
        <v>1.8947368421052631</v>
      </c>
      <c r="T908">
        <f t="shared" si="271"/>
        <v>0.26315789473684209</v>
      </c>
      <c r="V908" s="4">
        <f t="shared" si="272"/>
        <v>343.24899657989994</v>
      </c>
      <c r="W908">
        <f t="shared" si="273"/>
        <v>2</v>
      </c>
      <c r="X908">
        <f t="shared" si="274"/>
        <v>0.10526315789473684</v>
      </c>
      <c r="Y908">
        <f t="shared" si="275"/>
        <v>5.5555555555555552E-2</v>
      </c>
      <c r="Z908">
        <f t="shared" si="276"/>
        <v>0.4</v>
      </c>
      <c r="AA908" t="str">
        <f t="shared" si="277"/>
        <v>O</v>
      </c>
      <c r="AD908">
        <f t="shared" si="278"/>
        <v>-3.0303030303030304E-2</v>
      </c>
      <c r="AF908" t="str">
        <f t="shared" si="279"/>
        <v>----</v>
      </c>
      <c r="AG908" t="str">
        <f t="shared" si="280"/>
        <v>----</v>
      </c>
      <c r="AH908" t="str">
        <f t="shared" si="281"/>
        <v>----</v>
      </c>
      <c r="AI908" t="str">
        <f t="shared" si="282"/>
        <v>AlipatNoN</v>
      </c>
      <c r="AJ908" t="str">
        <f t="shared" si="283"/>
        <v>----</v>
      </c>
      <c r="AK908" t="str">
        <f t="shared" si="284"/>
        <v>----</v>
      </c>
      <c r="AM908" s="4">
        <f t="shared" si="285"/>
        <v>343.3283678562143</v>
      </c>
      <c r="AN908" s="4">
        <f t="shared" si="269"/>
        <v>343</v>
      </c>
      <c r="AO908" s="4">
        <f t="shared" si="286"/>
        <v>0.32836785621429954</v>
      </c>
    </row>
    <row r="909" spans="1:41" x14ac:dyDescent="0.25">
      <c r="A909">
        <v>19</v>
      </c>
      <c r="B909">
        <v>36</v>
      </c>
      <c r="C909">
        <v>0</v>
      </c>
      <c r="D909">
        <v>6</v>
      </c>
      <c r="E909">
        <v>0</v>
      </c>
      <c r="F909">
        <v>0</v>
      </c>
      <c r="H909">
        <v>359.24391120000001</v>
      </c>
      <c r="J909">
        <v>4517024</v>
      </c>
      <c r="K909">
        <v>5011468</v>
      </c>
      <c r="L909">
        <v>5054358</v>
      </c>
      <c r="O909">
        <v>15214940</v>
      </c>
      <c r="P909">
        <v>11394907</v>
      </c>
      <c r="Q909">
        <v>17844355</v>
      </c>
      <c r="S909">
        <f t="shared" si="270"/>
        <v>1.8947368421052631</v>
      </c>
      <c r="T909">
        <f t="shared" si="271"/>
        <v>0.31578947368421051</v>
      </c>
      <c r="V909" s="4">
        <f t="shared" si="272"/>
        <v>359.24391117989995</v>
      </c>
      <c r="W909">
        <f t="shared" si="273"/>
        <v>2</v>
      </c>
      <c r="X909">
        <f t="shared" si="274"/>
        <v>0.10526315789473684</v>
      </c>
      <c r="Y909">
        <f t="shared" si="275"/>
        <v>5.5555555555555552E-2</v>
      </c>
      <c r="Z909">
        <f t="shared" si="276"/>
        <v>0.33333333333333331</v>
      </c>
      <c r="AA909" t="str">
        <f t="shared" si="277"/>
        <v>O</v>
      </c>
      <c r="AD909">
        <f t="shared" si="278"/>
        <v>-6.25E-2</v>
      </c>
      <c r="AF909" t="str">
        <f t="shared" si="279"/>
        <v>----</v>
      </c>
      <c r="AG909" t="str">
        <f t="shared" si="280"/>
        <v>----</v>
      </c>
      <c r="AH909" t="str">
        <f t="shared" si="281"/>
        <v>----</v>
      </c>
      <c r="AI909" t="str">
        <f t="shared" si="282"/>
        <v>AlipatNoN</v>
      </c>
      <c r="AJ909" t="str">
        <f t="shared" si="283"/>
        <v>----</v>
      </c>
      <c r="AK909" t="str">
        <f t="shared" si="284"/>
        <v>----</v>
      </c>
      <c r="AM909" s="4">
        <f t="shared" si="285"/>
        <v>359.32698104469961</v>
      </c>
      <c r="AN909" s="4">
        <f t="shared" si="269"/>
        <v>359</v>
      </c>
      <c r="AO909" s="4">
        <f t="shared" si="286"/>
        <v>0.32698104469960754</v>
      </c>
    </row>
    <row r="910" spans="1:41" x14ac:dyDescent="0.25">
      <c r="A910">
        <v>19</v>
      </c>
      <c r="B910">
        <v>36</v>
      </c>
      <c r="C910">
        <v>0</v>
      </c>
      <c r="D910">
        <v>7</v>
      </c>
      <c r="E910">
        <v>0</v>
      </c>
      <c r="F910">
        <v>0</v>
      </c>
      <c r="H910">
        <v>375.23882579999997</v>
      </c>
      <c r="J910">
        <v>6737955</v>
      </c>
      <c r="K910">
        <v>7465298</v>
      </c>
      <c r="L910">
        <v>7140921</v>
      </c>
      <c r="O910">
        <v>15629346</v>
      </c>
      <c r="P910">
        <v>15063474</v>
      </c>
      <c r="Q910">
        <v>18197095</v>
      </c>
      <c r="S910">
        <f t="shared" si="270"/>
        <v>1.8947368421052631</v>
      </c>
      <c r="T910">
        <f t="shared" si="271"/>
        <v>0.36842105263157893</v>
      </c>
      <c r="V910" s="4">
        <f t="shared" si="272"/>
        <v>375.23882577989997</v>
      </c>
      <c r="W910">
        <f t="shared" si="273"/>
        <v>2</v>
      </c>
      <c r="X910">
        <f t="shared" si="274"/>
        <v>0.10526315789473684</v>
      </c>
      <c r="Y910">
        <f t="shared" si="275"/>
        <v>5.5555555555555552E-2</v>
      </c>
      <c r="Z910">
        <f t="shared" si="276"/>
        <v>0.2857142857142857</v>
      </c>
      <c r="AA910" t="str">
        <f t="shared" si="277"/>
        <v>O</v>
      </c>
      <c r="AD910">
        <f t="shared" si="278"/>
        <v>-9.6774193548387094E-2</v>
      </c>
      <c r="AF910" t="str">
        <f t="shared" si="279"/>
        <v>----</v>
      </c>
      <c r="AG910" t="str">
        <f t="shared" si="280"/>
        <v>----</v>
      </c>
      <c r="AH910" t="str">
        <f t="shared" si="281"/>
        <v>----</v>
      </c>
      <c r="AI910" t="str">
        <f t="shared" si="282"/>
        <v>AlipatNoN</v>
      </c>
      <c r="AJ910" t="str">
        <f t="shared" si="283"/>
        <v>----</v>
      </c>
      <c r="AK910" t="str">
        <f t="shared" si="284"/>
        <v>----</v>
      </c>
      <c r="AM910" s="4">
        <f t="shared" si="285"/>
        <v>375.32559423318492</v>
      </c>
      <c r="AN910" s="4">
        <f t="shared" si="269"/>
        <v>375</v>
      </c>
      <c r="AO910" s="4">
        <f t="shared" si="286"/>
        <v>0.32559423318491554</v>
      </c>
    </row>
    <row r="911" spans="1:41" x14ac:dyDescent="0.25">
      <c r="A911">
        <v>19</v>
      </c>
      <c r="B911">
        <v>36</v>
      </c>
      <c r="C911">
        <v>0</v>
      </c>
      <c r="D911">
        <v>7</v>
      </c>
      <c r="E911">
        <v>1</v>
      </c>
      <c r="F911">
        <v>0</v>
      </c>
      <c r="H911">
        <v>407.21089649999999</v>
      </c>
      <c r="J911" t="s">
        <v>14</v>
      </c>
      <c r="K911" t="s">
        <v>14</v>
      </c>
      <c r="L911" t="s">
        <v>14</v>
      </c>
      <c r="O911">
        <v>3894309</v>
      </c>
      <c r="P911">
        <v>2716833</v>
      </c>
      <c r="Q911">
        <v>4008811</v>
      </c>
      <c r="S911">
        <f t="shared" si="270"/>
        <v>1.8947368421052631</v>
      </c>
      <c r="T911">
        <f t="shared" si="271"/>
        <v>0.36842105263157893</v>
      </c>
      <c r="V911" s="4">
        <f t="shared" si="272"/>
        <v>407.21089647989999</v>
      </c>
      <c r="W911">
        <f t="shared" si="273"/>
        <v>2</v>
      </c>
      <c r="X911">
        <f t="shared" si="274"/>
        <v>0.10526315789473684</v>
      </c>
      <c r="Y911">
        <f t="shared" si="275"/>
        <v>5.5555555555555552E-2</v>
      </c>
      <c r="Z911">
        <f t="shared" si="276"/>
        <v>0.2857142857142857</v>
      </c>
      <c r="AA911" t="str">
        <f t="shared" si="277"/>
        <v>O</v>
      </c>
      <c r="AD911">
        <f t="shared" si="278"/>
        <v>-0.17241379310344829</v>
      </c>
      <c r="AF911" t="str">
        <f t="shared" si="279"/>
        <v>----</v>
      </c>
      <c r="AG911" t="str">
        <f t="shared" si="280"/>
        <v>----</v>
      </c>
      <c r="AH911" t="str">
        <f t="shared" si="281"/>
        <v>----</v>
      </c>
      <c r="AI911" t="str">
        <f t="shared" si="282"/>
        <v>AlipatNoN</v>
      </c>
      <c r="AJ911" t="str">
        <f t="shared" si="283"/>
        <v>----</v>
      </c>
      <c r="AK911" t="str">
        <f t="shared" si="284"/>
        <v>----</v>
      </c>
      <c r="AM911" s="4">
        <f t="shared" si="285"/>
        <v>407.30505800376392</v>
      </c>
      <c r="AN911" s="4">
        <f t="shared" si="269"/>
        <v>407</v>
      </c>
      <c r="AO911" s="4">
        <f t="shared" si="286"/>
        <v>0.3050580037639179</v>
      </c>
    </row>
    <row r="912" spans="1:41" x14ac:dyDescent="0.25">
      <c r="A912">
        <v>19</v>
      </c>
      <c r="B912">
        <v>36</v>
      </c>
      <c r="C912">
        <v>0</v>
      </c>
      <c r="D912">
        <v>8</v>
      </c>
      <c r="E912">
        <v>0</v>
      </c>
      <c r="F912">
        <v>0</v>
      </c>
      <c r="H912">
        <v>391.23374039999999</v>
      </c>
      <c r="J912">
        <v>3881047</v>
      </c>
      <c r="K912">
        <v>4050942</v>
      </c>
      <c r="L912">
        <v>4016560</v>
      </c>
      <c r="O912">
        <v>6812564</v>
      </c>
      <c r="P912">
        <v>7758159</v>
      </c>
      <c r="Q912">
        <v>6578331</v>
      </c>
      <c r="S912">
        <f t="shared" si="270"/>
        <v>1.8947368421052631</v>
      </c>
      <c r="T912">
        <f t="shared" si="271"/>
        <v>0.42105263157894735</v>
      </c>
      <c r="V912" s="4">
        <f t="shared" si="272"/>
        <v>391.23374037989998</v>
      </c>
      <c r="W912">
        <f t="shared" si="273"/>
        <v>2</v>
      </c>
      <c r="X912">
        <f t="shared" si="274"/>
        <v>0.10526315789473684</v>
      </c>
      <c r="Y912">
        <f t="shared" si="275"/>
        <v>5.5555555555555552E-2</v>
      </c>
      <c r="Z912">
        <f t="shared" si="276"/>
        <v>0.25</v>
      </c>
      <c r="AA912" t="str">
        <f t="shared" si="277"/>
        <v>O</v>
      </c>
      <c r="AD912">
        <f t="shared" si="278"/>
        <v>-0.13333333333333333</v>
      </c>
      <c r="AF912" t="str">
        <f t="shared" si="279"/>
        <v>----</v>
      </c>
      <c r="AG912" t="str">
        <f t="shared" si="280"/>
        <v>----</v>
      </c>
      <c r="AH912" t="str">
        <f t="shared" si="281"/>
        <v>----</v>
      </c>
      <c r="AI912" t="str">
        <f t="shared" si="282"/>
        <v>AlipatNoN</v>
      </c>
      <c r="AJ912" t="str">
        <f t="shared" si="283"/>
        <v>----</v>
      </c>
      <c r="AK912" t="str">
        <f t="shared" si="284"/>
        <v>----</v>
      </c>
      <c r="AM912" s="4">
        <f t="shared" si="285"/>
        <v>391.32420742167022</v>
      </c>
      <c r="AN912" s="4">
        <f t="shared" si="269"/>
        <v>391</v>
      </c>
      <c r="AO912" s="4">
        <f t="shared" si="286"/>
        <v>0.32420742167022354</v>
      </c>
    </row>
    <row r="913" spans="1:41" x14ac:dyDescent="0.25">
      <c r="A913">
        <v>19</v>
      </c>
      <c r="B913">
        <v>36</v>
      </c>
      <c r="C913">
        <v>0</v>
      </c>
      <c r="D913">
        <v>8</v>
      </c>
      <c r="E913">
        <v>1</v>
      </c>
      <c r="F913">
        <v>0</v>
      </c>
      <c r="H913">
        <v>423.20581110000001</v>
      </c>
      <c r="J913" t="s">
        <v>14</v>
      </c>
      <c r="K913" t="s">
        <v>14</v>
      </c>
      <c r="L913" t="s">
        <v>14</v>
      </c>
      <c r="O913">
        <v>3884209</v>
      </c>
      <c r="P913">
        <v>2507368</v>
      </c>
      <c r="Q913">
        <v>4392392</v>
      </c>
      <c r="S913">
        <f t="shared" si="270"/>
        <v>1.8947368421052631</v>
      </c>
      <c r="T913">
        <f t="shared" si="271"/>
        <v>0.42105263157894735</v>
      </c>
      <c r="V913" s="4">
        <f t="shared" si="272"/>
        <v>423.2058110799</v>
      </c>
      <c r="W913">
        <f t="shared" si="273"/>
        <v>2</v>
      </c>
      <c r="X913">
        <f t="shared" si="274"/>
        <v>0.10526315789473684</v>
      </c>
      <c r="Y913">
        <f t="shared" si="275"/>
        <v>5.5555555555555552E-2</v>
      </c>
      <c r="Z913">
        <f t="shared" si="276"/>
        <v>0.25</v>
      </c>
      <c r="AA913" t="str">
        <f t="shared" si="277"/>
        <v>O</v>
      </c>
      <c r="AD913">
        <f t="shared" si="278"/>
        <v>-0.21428571428571427</v>
      </c>
      <c r="AF913" t="str">
        <f t="shared" si="279"/>
        <v>----</v>
      </c>
      <c r="AG913" t="str">
        <f t="shared" si="280"/>
        <v>----</v>
      </c>
      <c r="AH913" t="str">
        <f t="shared" si="281"/>
        <v>----</v>
      </c>
      <c r="AI913" t="str">
        <f t="shared" si="282"/>
        <v>AlipatNoN</v>
      </c>
      <c r="AJ913" t="str">
        <f t="shared" si="283"/>
        <v>----</v>
      </c>
      <c r="AK913" t="str">
        <f t="shared" si="284"/>
        <v>----</v>
      </c>
      <c r="AM913" s="4">
        <f t="shared" si="285"/>
        <v>423.30367119224923</v>
      </c>
      <c r="AN913" s="4">
        <f t="shared" si="269"/>
        <v>423</v>
      </c>
      <c r="AO913" s="4">
        <f t="shared" si="286"/>
        <v>0.3036711922492259</v>
      </c>
    </row>
    <row r="914" spans="1:41" x14ac:dyDescent="0.25">
      <c r="A914">
        <v>19</v>
      </c>
      <c r="B914">
        <v>36</v>
      </c>
      <c r="C914">
        <v>0</v>
      </c>
      <c r="D914">
        <v>9</v>
      </c>
      <c r="E914">
        <v>0</v>
      </c>
      <c r="F914">
        <v>0</v>
      </c>
      <c r="H914">
        <v>407.228655</v>
      </c>
      <c r="J914" t="s">
        <v>14</v>
      </c>
      <c r="K914" t="s">
        <v>14</v>
      </c>
      <c r="L914" t="s">
        <v>14</v>
      </c>
      <c r="O914">
        <v>5625894</v>
      </c>
      <c r="P914">
        <v>6380195</v>
      </c>
      <c r="Q914">
        <v>4648812</v>
      </c>
      <c r="S914">
        <f t="shared" si="270"/>
        <v>1.8947368421052631</v>
      </c>
      <c r="T914">
        <f t="shared" si="271"/>
        <v>0.47368421052631576</v>
      </c>
      <c r="V914" s="4">
        <f t="shared" si="272"/>
        <v>407.2286549799</v>
      </c>
      <c r="W914">
        <f t="shared" si="273"/>
        <v>2</v>
      </c>
      <c r="X914">
        <f t="shared" si="274"/>
        <v>0.10526315789473684</v>
      </c>
      <c r="Y914">
        <f t="shared" si="275"/>
        <v>5.5555555555555552E-2</v>
      </c>
      <c r="Z914">
        <f t="shared" si="276"/>
        <v>0.22222222222222221</v>
      </c>
      <c r="AA914" t="str">
        <f t="shared" si="277"/>
        <v>O</v>
      </c>
      <c r="AD914">
        <f t="shared" si="278"/>
        <v>-0.17241379310344829</v>
      </c>
      <c r="AF914" t="str">
        <f t="shared" si="279"/>
        <v>----</v>
      </c>
      <c r="AG914" t="str">
        <f t="shared" si="280"/>
        <v>----</v>
      </c>
      <c r="AH914" t="str">
        <f t="shared" si="281"/>
        <v>----</v>
      </c>
      <c r="AI914" t="str">
        <f t="shared" si="282"/>
        <v>AlipatNoN</v>
      </c>
      <c r="AJ914" t="str">
        <f t="shared" si="283"/>
        <v>----</v>
      </c>
      <c r="AK914" t="str">
        <f t="shared" si="284"/>
        <v>----</v>
      </c>
      <c r="AM914" s="4">
        <f t="shared" si="285"/>
        <v>407.32282061015553</v>
      </c>
      <c r="AN914" s="4">
        <f t="shared" si="269"/>
        <v>407</v>
      </c>
      <c r="AO914" s="4">
        <f t="shared" si="286"/>
        <v>0.32282061015553154</v>
      </c>
    </row>
    <row r="915" spans="1:41" x14ac:dyDescent="0.25">
      <c r="A915">
        <v>19</v>
      </c>
      <c r="B915">
        <v>36</v>
      </c>
      <c r="C915">
        <v>0</v>
      </c>
      <c r="D915">
        <v>9</v>
      </c>
      <c r="E915">
        <v>1</v>
      </c>
      <c r="F915">
        <v>0</v>
      </c>
      <c r="H915">
        <v>439.20072570000002</v>
      </c>
      <c r="J915" t="s">
        <v>14</v>
      </c>
      <c r="K915" t="s">
        <v>14</v>
      </c>
      <c r="L915" t="s">
        <v>14</v>
      </c>
      <c r="O915">
        <v>4118700</v>
      </c>
      <c r="P915">
        <v>2260411</v>
      </c>
      <c r="Q915">
        <v>3934128</v>
      </c>
      <c r="S915">
        <f t="shared" si="270"/>
        <v>1.8947368421052631</v>
      </c>
      <c r="T915">
        <f t="shared" si="271"/>
        <v>0.47368421052631576</v>
      </c>
      <c r="V915" s="4">
        <f t="shared" si="272"/>
        <v>439.20072567990002</v>
      </c>
      <c r="W915">
        <f t="shared" si="273"/>
        <v>2</v>
      </c>
      <c r="X915">
        <f t="shared" si="274"/>
        <v>0.10526315789473684</v>
      </c>
      <c r="Y915">
        <f t="shared" si="275"/>
        <v>5.5555555555555552E-2</v>
      </c>
      <c r="Z915">
        <f t="shared" si="276"/>
        <v>0.22222222222222221</v>
      </c>
      <c r="AA915" t="str">
        <f t="shared" si="277"/>
        <v>O</v>
      </c>
      <c r="AD915">
        <f t="shared" si="278"/>
        <v>-0.25925925925925924</v>
      </c>
      <c r="AF915" t="str">
        <f t="shared" si="279"/>
        <v>----</v>
      </c>
      <c r="AG915" t="str">
        <f t="shared" si="280"/>
        <v>----</v>
      </c>
      <c r="AH915" t="str">
        <f t="shared" si="281"/>
        <v>----</v>
      </c>
      <c r="AI915" t="str">
        <f t="shared" si="282"/>
        <v>AlipatNoN</v>
      </c>
      <c r="AJ915" t="str">
        <f t="shared" si="283"/>
        <v>----</v>
      </c>
      <c r="AK915" t="str">
        <f t="shared" si="284"/>
        <v>----</v>
      </c>
      <c r="AM915" s="4">
        <f t="shared" si="285"/>
        <v>439.30228438073453</v>
      </c>
      <c r="AN915" s="4">
        <f t="shared" si="269"/>
        <v>439</v>
      </c>
      <c r="AO915" s="4">
        <f t="shared" si="286"/>
        <v>0.3022843807345339</v>
      </c>
    </row>
    <row r="916" spans="1:41" x14ac:dyDescent="0.25">
      <c r="A916">
        <v>19</v>
      </c>
      <c r="B916">
        <v>36</v>
      </c>
      <c r="C916">
        <v>4</v>
      </c>
      <c r="D916">
        <v>5</v>
      </c>
      <c r="E916">
        <v>0</v>
      </c>
      <c r="F916">
        <v>0</v>
      </c>
      <c r="H916">
        <v>399.26129259999999</v>
      </c>
      <c r="J916">
        <v>2690405</v>
      </c>
      <c r="K916">
        <v>2742102</v>
      </c>
      <c r="L916">
        <v>2503952</v>
      </c>
      <c r="O916">
        <v>5060852</v>
      </c>
      <c r="P916">
        <v>6280958</v>
      </c>
      <c r="Q916">
        <v>4660524</v>
      </c>
      <c r="S916">
        <f t="shared" si="270"/>
        <v>1.8947368421052631</v>
      </c>
      <c r="T916">
        <f t="shared" si="271"/>
        <v>0.26315789473684209</v>
      </c>
      <c r="V916" s="4">
        <f t="shared" si="272"/>
        <v>399.26129257989993</v>
      </c>
      <c r="W916">
        <f t="shared" si="273"/>
        <v>4</v>
      </c>
      <c r="X916">
        <f t="shared" si="274"/>
        <v>0.21052631578947367</v>
      </c>
      <c r="Y916">
        <f t="shared" si="275"/>
        <v>0.1111111111111111</v>
      </c>
      <c r="Z916">
        <f t="shared" si="276"/>
        <v>0.8</v>
      </c>
      <c r="AA916" t="str">
        <f t="shared" si="277"/>
        <v>O</v>
      </c>
      <c r="AD916">
        <f t="shared" si="278"/>
        <v>-0.04</v>
      </c>
      <c r="AF916" t="str">
        <f t="shared" si="279"/>
        <v>----</v>
      </c>
      <c r="AG916" t="str">
        <f t="shared" si="280"/>
        <v>----</v>
      </c>
      <c r="AH916" t="str">
        <f t="shared" si="281"/>
        <v>----</v>
      </c>
      <c r="AI916" t="str">
        <f t="shared" si="282"/>
        <v>----</v>
      </c>
      <c r="AJ916" t="str">
        <f t="shared" si="283"/>
        <v>----</v>
      </c>
      <c r="AK916" t="str">
        <f t="shared" si="284"/>
        <v>Alipat+N</v>
      </c>
      <c r="AM916" s="4">
        <f t="shared" si="285"/>
        <v>399.35361587491531</v>
      </c>
      <c r="AN916" s="4">
        <f t="shared" si="269"/>
        <v>399</v>
      </c>
      <c r="AO916" s="4">
        <f t="shared" si="286"/>
        <v>0.35361587491530599</v>
      </c>
    </row>
    <row r="917" spans="1:41" x14ac:dyDescent="0.25">
      <c r="A917">
        <v>19</v>
      </c>
      <c r="B917">
        <v>36</v>
      </c>
      <c r="C917">
        <v>4</v>
      </c>
      <c r="D917">
        <v>6</v>
      </c>
      <c r="E917">
        <v>0</v>
      </c>
      <c r="F917">
        <v>0</v>
      </c>
      <c r="H917">
        <v>415.25620720000001</v>
      </c>
      <c r="J917">
        <v>1986677</v>
      </c>
      <c r="K917">
        <v>2323040</v>
      </c>
      <c r="L917">
        <v>2073900</v>
      </c>
      <c r="O917">
        <v>4068670</v>
      </c>
      <c r="P917">
        <v>4226126</v>
      </c>
      <c r="Q917">
        <v>3574128</v>
      </c>
      <c r="S917">
        <f t="shared" si="270"/>
        <v>1.8947368421052631</v>
      </c>
      <c r="T917">
        <f t="shared" si="271"/>
        <v>0.31578947368421051</v>
      </c>
      <c r="V917" s="4">
        <f t="shared" si="272"/>
        <v>415.25620717989995</v>
      </c>
      <c r="W917">
        <f t="shared" si="273"/>
        <v>4</v>
      </c>
      <c r="X917">
        <f t="shared" si="274"/>
        <v>0.21052631578947367</v>
      </c>
      <c r="Y917">
        <f t="shared" si="275"/>
        <v>0.1111111111111111</v>
      </c>
      <c r="Z917">
        <f t="shared" si="276"/>
        <v>0.66666666666666663</v>
      </c>
      <c r="AA917" t="str">
        <f t="shared" si="277"/>
        <v>O</v>
      </c>
      <c r="AD917">
        <f t="shared" si="278"/>
        <v>-8.3333333333333329E-2</v>
      </c>
      <c r="AF917" t="str">
        <f t="shared" si="279"/>
        <v>----</v>
      </c>
      <c r="AG917" t="str">
        <f t="shared" si="280"/>
        <v>----</v>
      </c>
      <c r="AH917" t="str">
        <f t="shared" si="281"/>
        <v>----</v>
      </c>
      <c r="AI917" t="str">
        <f t="shared" si="282"/>
        <v>----</v>
      </c>
      <c r="AJ917" t="str">
        <f t="shared" si="283"/>
        <v>----</v>
      </c>
      <c r="AK917" t="str">
        <f t="shared" si="284"/>
        <v>Alipat+N</v>
      </c>
      <c r="AM917" s="4">
        <f t="shared" si="285"/>
        <v>415.35222906340061</v>
      </c>
      <c r="AN917" s="4">
        <f t="shared" si="269"/>
        <v>415</v>
      </c>
      <c r="AO917" s="4">
        <f t="shared" si="286"/>
        <v>0.352229063400614</v>
      </c>
    </row>
    <row r="918" spans="1:41" x14ac:dyDescent="0.25">
      <c r="A918">
        <v>19</v>
      </c>
      <c r="B918">
        <v>36</v>
      </c>
      <c r="C918">
        <v>4</v>
      </c>
      <c r="D918">
        <v>7</v>
      </c>
      <c r="E918">
        <v>0</v>
      </c>
      <c r="F918">
        <v>0</v>
      </c>
      <c r="H918">
        <v>431.25112180000002</v>
      </c>
      <c r="J918">
        <v>2273838</v>
      </c>
      <c r="K918">
        <v>2493824</v>
      </c>
      <c r="L918">
        <v>2467925</v>
      </c>
      <c r="O918">
        <v>4126974</v>
      </c>
      <c r="P918">
        <v>4842340</v>
      </c>
      <c r="Q918">
        <v>3632893</v>
      </c>
      <c r="S918">
        <f t="shared" si="270"/>
        <v>1.8947368421052631</v>
      </c>
      <c r="T918">
        <f t="shared" si="271"/>
        <v>0.36842105263157893</v>
      </c>
      <c r="V918" s="4">
        <f t="shared" si="272"/>
        <v>431.25112177989996</v>
      </c>
      <c r="W918">
        <f t="shared" si="273"/>
        <v>4</v>
      </c>
      <c r="X918">
        <f t="shared" si="274"/>
        <v>0.21052631578947367</v>
      </c>
      <c r="Y918">
        <f t="shared" si="275"/>
        <v>0.1111111111111111</v>
      </c>
      <c r="Z918">
        <f t="shared" si="276"/>
        <v>0.5714285714285714</v>
      </c>
      <c r="AA918" t="str">
        <f t="shared" si="277"/>
        <v>O</v>
      </c>
      <c r="AD918">
        <f t="shared" si="278"/>
        <v>-0.13043478260869565</v>
      </c>
      <c r="AF918" t="str">
        <f t="shared" si="279"/>
        <v>----</v>
      </c>
      <c r="AG918" t="str">
        <f t="shared" si="280"/>
        <v>----</v>
      </c>
      <c r="AH918" t="str">
        <f t="shared" si="281"/>
        <v>----</v>
      </c>
      <c r="AI918" t="str">
        <f t="shared" si="282"/>
        <v>----</v>
      </c>
      <c r="AJ918" t="str">
        <f t="shared" si="283"/>
        <v>----</v>
      </c>
      <c r="AK918" t="str">
        <f t="shared" si="284"/>
        <v>Alipat+N</v>
      </c>
      <c r="AM918" s="4">
        <f t="shared" si="285"/>
        <v>431.35084225188598</v>
      </c>
      <c r="AN918" s="4">
        <f t="shared" si="269"/>
        <v>431</v>
      </c>
      <c r="AO918" s="4">
        <f t="shared" si="286"/>
        <v>0.35084225188597884</v>
      </c>
    </row>
    <row r="919" spans="1:41" x14ac:dyDescent="0.25">
      <c r="A919">
        <v>19</v>
      </c>
      <c r="B919">
        <v>38</v>
      </c>
      <c r="C919">
        <v>0</v>
      </c>
      <c r="D919">
        <v>6</v>
      </c>
      <c r="E919">
        <v>0</v>
      </c>
      <c r="F919">
        <v>0</v>
      </c>
      <c r="H919">
        <v>361.25956120000001</v>
      </c>
      <c r="J919" t="s">
        <v>14</v>
      </c>
      <c r="K919" t="s">
        <v>14</v>
      </c>
      <c r="L919" t="s">
        <v>14</v>
      </c>
      <c r="O919">
        <v>1792713</v>
      </c>
      <c r="P919">
        <v>1756594</v>
      </c>
      <c r="Q919">
        <v>1683671</v>
      </c>
      <c r="S919">
        <f t="shared" si="270"/>
        <v>2</v>
      </c>
      <c r="T919">
        <f t="shared" si="271"/>
        <v>0.31578947368421051</v>
      </c>
      <c r="V919" s="4">
        <f t="shared" si="272"/>
        <v>361.2595611799</v>
      </c>
      <c r="W919">
        <f t="shared" si="273"/>
        <v>1</v>
      </c>
      <c r="X919">
        <f t="shared" si="274"/>
        <v>5.2631578947368418E-2</v>
      </c>
      <c r="Y919">
        <f t="shared" si="275"/>
        <v>2.6315789473684209E-2</v>
      </c>
      <c r="Z919">
        <f t="shared" si="276"/>
        <v>0.16666666666666666</v>
      </c>
      <c r="AA919" t="str">
        <f t="shared" si="277"/>
        <v>O</v>
      </c>
      <c r="AD919">
        <f t="shared" si="278"/>
        <v>-0.125</v>
      </c>
      <c r="AF919" t="str">
        <f t="shared" si="279"/>
        <v>----</v>
      </c>
      <c r="AG919" t="str">
        <f t="shared" si="280"/>
        <v>----</v>
      </c>
      <c r="AH919" t="str">
        <f t="shared" si="281"/>
        <v>----</v>
      </c>
      <c r="AI919" t="str">
        <f t="shared" si="282"/>
        <v>AlipatNoN</v>
      </c>
      <c r="AJ919" t="str">
        <f t="shared" si="283"/>
        <v>----</v>
      </c>
      <c r="AK919" t="str">
        <f t="shared" si="284"/>
        <v>----</v>
      </c>
      <c r="AM919" s="4">
        <f t="shared" si="285"/>
        <v>361.34309713408288</v>
      </c>
      <c r="AN919" s="4">
        <f t="shared" si="269"/>
        <v>361</v>
      </c>
      <c r="AO919" s="4">
        <f t="shared" si="286"/>
        <v>0.34309713408288189</v>
      </c>
    </row>
    <row r="920" spans="1:41" x14ac:dyDescent="0.25">
      <c r="A920">
        <v>19</v>
      </c>
      <c r="B920">
        <v>38</v>
      </c>
      <c r="C920">
        <v>0</v>
      </c>
      <c r="D920">
        <v>6</v>
      </c>
      <c r="E920">
        <v>1</v>
      </c>
      <c r="F920">
        <v>0</v>
      </c>
      <c r="H920">
        <v>393.23163190000002</v>
      </c>
      <c r="J920" t="s">
        <v>14</v>
      </c>
      <c r="K920" t="s">
        <v>14</v>
      </c>
      <c r="L920" t="s">
        <v>14</v>
      </c>
      <c r="O920">
        <v>3067160</v>
      </c>
      <c r="P920">
        <v>2886883</v>
      </c>
      <c r="Q920">
        <v>3789295</v>
      </c>
      <c r="S920">
        <f t="shared" si="270"/>
        <v>2</v>
      </c>
      <c r="T920">
        <f t="shared" si="271"/>
        <v>0.31578947368421051</v>
      </c>
      <c r="V920" s="4">
        <f t="shared" si="272"/>
        <v>393.23163187990002</v>
      </c>
      <c r="W920">
        <f t="shared" si="273"/>
        <v>1</v>
      </c>
      <c r="X920">
        <f t="shared" si="274"/>
        <v>5.2631578947368418E-2</v>
      </c>
      <c r="Y920">
        <f t="shared" si="275"/>
        <v>2.6315789473684209E-2</v>
      </c>
      <c r="Z920">
        <f t="shared" si="276"/>
        <v>0.16666666666666666</v>
      </c>
      <c r="AA920" t="str">
        <f t="shared" si="277"/>
        <v>O</v>
      </c>
      <c r="AD920">
        <f t="shared" si="278"/>
        <v>-0.2</v>
      </c>
      <c r="AF920" t="str">
        <f t="shared" si="279"/>
        <v>----</v>
      </c>
      <c r="AG920" t="str">
        <f t="shared" si="280"/>
        <v>----</v>
      </c>
      <c r="AH920" t="str">
        <f t="shared" si="281"/>
        <v>----</v>
      </c>
      <c r="AI920" t="str">
        <f t="shared" si="282"/>
        <v>AlipatNoN</v>
      </c>
      <c r="AJ920" t="str">
        <f t="shared" si="283"/>
        <v>----</v>
      </c>
      <c r="AK920" t="str">
        <f t="shared" si="284"/>
        <v>----</v>
      </c>
      <c r="AM920" s="4">
        <f t="shared" si="285"/>
        <v>393.32256090466183</v>
      </c>
      <c r="AN920" s="4">
        <f t="shared" si="269"/>
        <v>393</v>
      </c>
      <c r="AO920" s="4">
        <f t="shared" si="286"/>
        <v>0.32256090466182741</v>
      </c>
    </row>
    <row r="921" spans="1:41" x14ac:dyDescent="0.25">
      <c r="A921">
        <v>19</v>
      </c>
      <c r="B921">
        <v>38</v>
      </c>
      <c r="C921">
        <v>0</v>
      </c>
      <c r="D921">
        <v>8</v>
      </c>
      <c r="E921">
        <v>1</v>
      </c>
      <c r="F921">
        <v>0</v>
      </c>
      <c r="H921">
        <v>425.2214611</v>
      </c>
      <c r="J921" t="s">
        <v>14</v>
      </c>
      <c r="K921" t="s">
        <v>14</v>
      </c>
      <c r="L921" t="s">
        <v>14</v>
      </c>
      <c r="O921">
        <v>9147483</v>
      </c>
      <c r="P921">
        <v>3947581</v>
      </c>
      <c r="Q921">
        <v>8811818</v>
      </c>
      <c r="S921">
        <f t="shared" si="270"/>
        <v>2</v>
      </c>
      <c r="T921">
        <f t="shared" si="271"/>
        <v>0.42105263157894735</v>
      </c>
      <c r="V921" s="4">
        <f t="shared" si="272"/>
        <v>425.22146107990005</v>
      </c>
      <c r="W921">
        <f t="shared" si="273"/>
        <v>1</v>
      </c>
      <c r="X921">
        <f t="shared" si="274"/>
        <v>5.2631578947368418E-2</v>
      </c>
      <c r="Y921">
        <f t="shared" si="275"/>
        <v>2.6315789473684209E-2</v>
      </c>
      <c r="Z921">
        <f t="shared" si="276"/>
        <v>0.125</v>
      </c>
      <c r="AA921" t="str">
        <f t="shared" si="277"/>
        <v>O</v>
      </c>
      <c r="AD921">
        <f t="shared" si="278"/>
        <v>-0.2857142857142857</v>
      </c>
      <c r="AF921" t="str">
        <f t="shared" si="279"/>
        <v>----</v>
      </c>
      <c r="AG921" t="str">
        <f t="shared" si="280"/>
        <v>----</v>
      </c>
      <c r="AH921" t="str">
        <f t="shared" si="281"/>
        <v>----</v>
      </c>
      <c r="AI921" t="str">
        <f t="shared" si="282"/>
        <v>AlipatNoN</v>
      </c>
      <c r="AJ921" t="str">
        <f t="shared" si="283"/>
        <v>----</v>
      </c>
      <c r="AK921" t="str">
        <f t="shared" si="284"/>
        <v>----</v>
      </c>
      <c r="AM921" s="4">
        <f t="shared" si="285"/>
        <v>425.31978728163244</v>
      </c>
      <c r="AN921" s="4">
        <f t="shared" si="269"/>
        <v>425</v>
      </c>
      <c r="AO921" s="4">
        <f t="shared" si="286"/>
        <v>0.31978728163244341</v>
      </c>
    </row>
    <row r="922" spans="1:41" x14ac:dyDescent="0.25">
      <c r="A922">
        <v>19</v>
      </c>
      <c r="B922">
        <v>40</v>
      </c>
      <c r="C922">
        <v>0</v>
      </c>
      <c r="D922">
        <v>6</v>
      </c>
      <c r="E922">
        <v>1</v>
      </c>
      <c r="F922">
        <v>0</v>
      </c>
      <c r="H922">
        <v>395.24728190000002</v>
      </c>
      <c r="J922">
        <v>3583028</v>
      </c>
      <c r="K922">
        <v>3109088</v>
      </c>
      <c r="L922">
        <v>1907872</v>
      </c>
      <c r="O922">
        <v>7276163</v>
      </c>
      <c r="P922">
        <v>3351136</v>
      </c>
      <c r="Q922">
        <v>4622119</v>
      </c>
      <c r="S922">
        <f t="shared" si="270"/>
        <v>2.1052631578947367</v>
      </c>
      <c r="T922">
        <f t="shared" si="271"/>
        <v>0.31578947368421051</v>
      </c>
      <c r="V922" s="4">
        <f t="shared" si="272"/>
        <v>395.24728187990002</v>
      </c>
      <c r="W922">
        <f t="shared" si="273"/>
        <v>0</v>
      </c>
      <c r="X922">
        <f t="shared" si="274"/>
        <v>0</v>
      </c>
      <c r="Y922">
        <f t="shared" si="275"/>
        <v>0</v>
      </c>
      <c r="Z922">
        <f t="shared" si="276"/>
        <v>0</v>
      </c>
      <c r="AA922" t="str">
        <f t="shared" si="277"/>
        <v>O</v>
      </c>
      <c r="AD922">
        <f t="shared" si="278"/>
        <v>-0.26666666666666666</v>
      </c>
      <c r="AF922" t="str">
        <f t="shared" si="279"/>
        <v>----</v>
      </c>
      <c r="AG922" t="str">
        <f t="shared" si="280"/>
        <v>----</v>
      </c>
      <c r="AH922" t="str">
        <f t="shared" si="281"/>
        <v>----</v>
      </c>
      <c r="AI922" t="str">
        <f t="shared" si="282"/>
        <v>AlipatNoN</v>
      </c>
      <c r="AJ922" t="str">
        <f t="shared" si="283"/>
        <v>----</v>
      </c>
      <c r="AK922" t="str">
        <f t="shared" si="284"/>
        <v>----</v>
      </c>
      <c r="AM922" s="4">
        <f t="shared" si="285"/>
        <v>395.33867699404504</v>
      </c>
      <c r="AN922" s="4">
        <f t="shared" si="269"/>
        <v>395</v>
      </c>
      <c r="AO922" s="4">
        <f t="shared" si="286"/>
        <v>0.33867699404504492</v>
      </c>
    </row>
    <row r="923" spans="1:41" x14ac:dyDescent="0.25">
      <c r="A923">
        <v>20</v>
      </c>
      <c r="B923">
        <v>12</v>
      </c>
      <c r="C923">
        <v>0</v>
      </c>
      <c r="D923">
        <v>8</v>
      </c>
      <c r="E923">
        <v>0</v>
      </c>
      <c r="F923">
        <v>0</v>
      </c>
      <c r="H923">
        <v>379.04594040000001</v>
      </c>
      <c r="J923">
        <v>2495351</v>
      </c>
      <c r="K923">
        <v>2395436</v>
      </c>
      <c r="L923">
        <v>1979477</v>
      </c>
      <c r="O923" t="s">
        <v>14</v>
      </c>
      <c r="P923" t="s">
        <v>14</v>
      </c>
      <c r="Q923" t="s">
        <v>14</v>
      </c>
      <c r="S923">
        <f t="shared" si="270"/>
        <v>0.6</v>
      </c>
      <c r="T923">
        <f t="shared" si="271"/>
        <v>0.4</v>
      </c>
      <c r="V923" s="4">
        <f t="shared" si="272"/>
        <v>379.0459403799</v>
      </c>
      <c r="W923">
        <f t="shared" si="273"/>
        <v>15</v>
      </c>
      <c r="X923">
        <f t="shared" si="274"/>
        <v>0.75</v>
      </c>
      <c r="Y923">
        <f t="shared" si="275"/>
        <v>1.25</v>
      </c>
      <c r="Z923">
        <f t="shared" si="276"/>
        <v>1.875</v>
      </c>
      <c r="AA923" t="str">
        <f t="shared" si="277"/>
        <v>O</v>
      </c>
      <c r="AD923">
        <f t="shared" si="278"/>
        <v>0.6875</v>
      </c>
      <c r="AF923" t="str">
        <f t="shared" si="279"/>
        <v>CondAr</v>
      </c>
      <c r="AG923" t="str">
        <f t="shared" si="280"/>
        <v>----</v>
      </c>
      <c r="AH923" t="str">
        <f t="shared" si="281"/>
        <v>----</v>
      </c>
      <c r="AI923" t="str">
        <f t="shared" si="282"/>
        <v>----</v>
      </c>
      <c r="AJ923" t="str">
        <f t="shared" si="283"/>
        <v>----</v>
      </c>
      <c r="AK923" t="str">
        <f t="shared" si="284"/>
        <v>----</v>
      </c>
      <c r="AM923" s="4">
        <f t="shared" si="285"/>
        <v>379.13358917237861</v>
      </c>
      <c r="AN923" s="4">
        <f t="shared" si="269"/>
        <v>379</v>
      </c>
      <c r="AO923" s="4">
        <f t="shared" si="286"/>
        <v>0.13358917237860624</v>
      </c>
    </row>
    <row r="924" spans="1:41" x14ac:dyDescent="0.25">
      <c r="A924">
        <v>20</v>
      </c>
      <c r="B924">
        <v>12</v>
      </c>
      <c r="C924">
        <v>0</v>
      </c>
      <c r="D924">
        <v>9</v>
      </c>
      <c r="E924">
        <v>0</v>
      </c>
      <c r="F924">
        <v>0</v>
      </c>
      <c r="H924">
        <v>395.04085500000002</v>
      </c>
      <c r="J924">
        <v>3117573</v>
      </c>
      <c r="K924">
        <v>2811581</v>
      </c>
      <c r="L924">
        <v>3244156</v>
      </c>
      <c r="O924" t="s">
        <v>14</v>
      </c>
      <c r="P924" t="s">
        <v>14</v>
      </c>
      <c r="Q924" t="s">
        <v>14</v>
      </c>
      <c r="S924">
        <f t="shared" si="270"/>
        <v>0.6</v>
      </c>
      <c r="T924">
        <f t="shared" si="271"/>
        <v>0.45</v>
      </c>
      <c r="V924" s="4">
        <f t="shared" si="272"/>
        <v>395.04085497989996</v>
      </c>
      <c r="W924">
        <f t="shared" si="273"/>
        <v>15</v>
      </c>
      <c r="X924">
        <f t="shared" si="274"/>
        <v>0.75</v>
      </c>
      <c r="Y924">
        <f t="shared" si="275"/>
        <v>1.25</v>
      </c>
      <c r="Z924">
        <f t="shared" si="276"/>
        <v>1.6666666666666667</v>
      </c>
      <c r="AA924" t="str">
        <f t="shared" si="277"/>
        <v>O</v>
      </c>
      <c r="AD924">
        <f t="shared" si="278"/>
        <v>0.67741935483870963</v>
      </c>
      <c r="AF924" t="str">
        <f t="shared" si="279"/>
        <v>CondAr</v>
      </c>
      <c r="AG924" t="str">
        <f t="shared" si="280"/>
        <v>----</v>
      </c>
      <c r="AH924" t="str">
        <f t="shared" si="281"/>
        <v>----</v>
      </c>
      <c r="AI924" t="str">
        <f t="shared" si="282"/>
        <v>----</v>
      </c>
      <c r="AJ924" t="str">
        <f t="shared" si="283"/>
        <v>----</v>
      </c>
      <c r="AK924" t="str">
        <f t="shared" si="284"/>
        <v>----</v>
      </c>
      <c r="AM924" s="4">
        <f t="shared" si="285"/>
        <v>395.13220236086386</v>
      </c>
      <c r="AN924" s="4">
        <f t="shared" si="269"/>
        <v>395</v>
      </c>
      <c r="AO924" s="4">
        <f t="shared" si="286"/>
        <v>0.13220236086385739</v>
      </c>
    </row>
    <row r="925" spans="1:41" x14ac:dyDescent="0.25">
      <c r="A925">
        <v>20</v>
      </c>
      <c r="B925">
        <v>12</v>
      </c>
      <c r="C925">
        <v>0</v>
      </c>
      <c r="D925">
        <v>10</v>
      </c>
      <c r="E925">
        <v>0</v>
      </c>
      <c r="F925">
        <v>0</v>
      </c>
      <c r="H925">
        <v>411.03576959999998</v>
      </c>
      <c r="J925">
        <v>3926080</v>
      </c>
      <c r="K925">
        <v>3491776</v>
      </c>
      <c r="L925">
        <v>3237610</v>
      </c>
      <c r="O925" t="s">
        <v>14</v>
      </c>
      <c r="P925" t="s">
        <v>14</v>
      </c>
      <c r="Q925" t="s">
        <v>14</v>
      </c>
      <c r="S925">
        <f t="shared" si="270"/>
        <v>0.6</v>
      </c>
      <c r="T925">
        <f t="shared" si="271"/>
        <v>0.5</v>
      </c>
      <c r="V925" s="4">
        <f t="shared" si="272"/>
        <v>411.03576957989998</v>
      </c>
      <c r="W925">
        <f t="shared" si="273"/>
        <v>15</v>
      </c>
      <c r="X925">
        <f t="shared" si="274"/>
        <v>0.75</v>
      </c>
      <c r="Y925">
        <f t="shared" si="275"/>
        <v>1.25</v>
      </c>
      <c r="Z925">
        <f t="shared" si="276"/>
        <v>1.5</v>
      </c>
      <c r="AA925" t="str">
        <f t="shared" si="277"/>
        <v>O</v>
      </c>
      <c r="AD925">
        <f t="shared" si="278"/>
        <v>0.66666666666666663</v>
      </c>
      <c r="AF925" t="str">
        <f t="shared" si="279"/>
        <v>CondAr</v>
      </c>
      <c r="AG925" t="str">
        <f t="shared" si="280"/>
        <v>----</v>
      </c>
      <c r="AH925" t="str">
        <f t="shared" si="281"/>
        <v>----</v>
      </c>
      <c r="AI925" t="str">
        <f t="shared" si="282"/>
        <v>----</v>
      </c>
      <c r="AJ925" t="str">
        <f t="shared" si="283"/>
        <v>----</v>
      </c>
      <c r="AK925" t="str">
        <f t="shared" si="284"/>
        <v>----</v>
      </c>
      <c r="AM925" s="4">
        <f t="shared" si="285"/>
        <v>411.13081554934917</v>
      </c>
      <c r="AN925" s="4">
        <f t="shared" si="269"/>
        <v>411</v>
      </c>
      <c r="AO925" s="4">
        <f t="shared" si="286"/>
        <v>0.13081554934916539</v>
      </c>
    </row>
    <row r="926" spans="1:41" x14ac:dyDescent="0.25">
      <c r="A926">
        <v>20</v>
      </c>
      <c r="B926">
        <v>12</v>
      </c>
      <c r="C926">
        <v>0</v>
      </c>
      <c r="D926">
        <v>11</v>
      </c>
      <c r="E926">
        <v>0</v>
      </c>
      <c r="F926">
        <v>0</v>
      </c>
      <c r="H926">
        <v>427.0306842</v>
      </c>
      <c r="J926">
        <v>3933673</v>
      </c>
      <c r="K926">
        <v>3067936</v>
      </c>
      <c r="L926">
        <v>3150220</v>
      </c>
      <c r="O926" t="s">
        <v>14</v>
      </c>
      <c r="P926" t="s">
        <v>14</v>
      </c>
      <c r="Q926" t="s">
        <v>14</v>
      </c>
      <c r="S926">
        <f t="shared" si="270"/>
        <v>0.6</v>
      </c>
      <c r="T926">
        <f t="shared" si="271"/>
        <v>0.55000000000000004</v>
      </c>
      <c r="V926" s="4">
        <f t="shared" si="272"/>
        <v>427.03068417989999</v>
      </c>
      <c r="W926">
        <f t="shared" si="273"/>
        <v>15</v>
      </c>
      <c r="X926">
        <f t="shared" si="274"/>
        <v>0.75</v>
      </c>
      <c r="Y926">
        <f t="shared" si="275"/>
        <v>1.25</v>
      </c>
      <c r="Z926">
        <f t="shared" si="276"/>
        <v>1.3636363636363635</v>
      </c>
      <c r="AA926" t="str">
        <f t="shared" si="277"/>
        <v>O</v>
      </c>
      <c r="AD926">
        <f t="shared" si="278"/>
        <v>0.65517241379310343</v>
      </c>
      <c r="AF926" t="str">
        <f t="shared" si="279"/>
        <v>----</v>
      </c>
      <c r="AG926" t="str">
        <f t="shared" si="280"/>
        <v>Aromatic</v>
      </c>
      <c r="AH926" t="str">
        <f t="shared" si="281"/>
        <v>----</v>
      </c>
      <c r="AI926" t="str">
        <f t="shared" si="282"/>
        <v>----</v>
      </c>
      <c r="AJ926" t="str">
        <f t="shared" si="283"/>
        <v>----</v>
      </c>
      <c r="AK926" t="str">
        <f t="shared" si="284"/>
        <v>----</v>
      </c>
      <c r="AM926" s="4">
        <f t="shared" si="285"/>
        <v>427.12942873783453</v>
      </c>
      <c r="AN926" s="4">
        <f t="shared" si="269"/>
        <v>427</v>
      </c>
      <c r="AO926" s="4">
        <f t="shared" si="286"/>
        <v>0.12942873783453024</v>
      </c>
    </row>
    <row r="927" spans="1:41" x14ac:dyDescent="0.25">
      <c r="A927">
        <v>20</v>
      </c>
      <c r="B927">
        <v>12</v>
      </c>
      <c r="C927">
        <v>0</v>
      </c>
      <c r="D927">
        <v>12</v>
      </c>
      <c r="E927">
        <v>0</v>
      </c>
      <c r="F927">
        <v>0</v>
      </c>
      <c r="H927">
        <v>443.02559880000001</v>
      </c>
      <c r="J927">
        <v>3240516</v>
      </c>
      <c r="K927">
        <v>3097330</v>
      </c>
      <c r="L927">
        <v>2971644</v>
      </c>
      <c r="O927" t="s">
        <v>14</v>
      </c>
      <c r="P927" t="s">
        <v>14</v>
      </c>
      <c r="Q927" t="s">
        <v>14</v>
      </c>
      <c r="S927">
        <f t="shared" si="270"/>
        <v>0.6</v>
      </c>
      <c r="T927">
        <f t="shared" si="271"/>
        <v>0.6</v>
      </c>
      <c r="V927" s="4">
        <f t="shared" si="272"/>
        <v>443.02559877990001</v>
      </c>
      <c r="W927">
        <f t="shared" si="273"/>
        <v>15</v>
      </c>
      <c r="X927">
        <f t="shared" si="274"/>
        <v>0.75</v>
      </c>
      <c r="Y927">
        <f t="shared" si="275"/>
        <v>1.25</v>
      </c>
      <c r="Z927">
        <f t="shared" si="276"/>
        <v>1.25</v>
      </c>
      <c r="AA927" t="str">
        <f t="shared" si="277"/>
        <v>O</v>
      </c>
      <c r="AD927">
        <f t="shared" si="278"/>
        <v>0.6428571428571429</v>
      </c>
      <c r="AF927" t="str">
        <f t="shared" si="279"/>
        <v>----</v>
      </c>
      <c r="AG927" t="str">
        <f t="shared" si="280"/>
        <v>Aromatic</v>
      </c>
      <c r="AH927" t="str">
        <f t="shared" si="281"/>
        <v>----</v>
      </c>
      <c r="AI927" t="str">
        <f t="shared" si="282"/>
        <v>----</v>
      </c>
      <c r="AJ927" t="str">
        <f t="shared" si="283"/>
        <v>----</v>
      </c>
      <c r="AK927" t="str">
        <f t="shared" si="284"/>
        <v>----</v>
      </c>
      <c r="AM927" s="4">
        <f t="shared" si="285"/>
        <v>443.12804192631984</v>
      </c>
      <c r="AN927" s="4">
        <f t="shared" si="269"/>
        <v>443</v>
      </c>
      <c r="AO927" s="4">
        <f t="shared" si="286"/>
        <v>0.12804192631983824</v>
      </c>
    </row>
    <row r="928" spans="1:41" x14ac:dyDescent="0.25">
      <c r="A928">
        <v>20</v>
      </c>
      <c r="B928">
        <v>12</v>
      </c>
      <c r="C928">
        <v>0</v>
      </c>
      <c r="D928">
        <v>13</v>
      </c>
      <c r="E928">
        <v>0</v>
      </c>
      <c r="F928">
        <v>0</v>
      </c>
      <c r="H928">
        <v>459.02051340000003</v>
      </c>
      <c r="J928">
        <v>2877145</v>
      </c>
      <c r="K928">
        <v>2386285</v>
      </c>
      <c r="L928">
        <v>2186242</v>
      </c>
      <c r="O928" t="s">
        <v>14</v>
      </c>
      <c r="P928" t="s">
        <v>14</v>
      </c>
      <c r="Q928" t="s">
        <v>14</v>
      </c>
      <c r="S928">
        <f t="shared" si="270"/>
        <v>0.6</v>
      </c>
      <c r="T928">
        <f t="shared" si="271"/>
        <v>0.65</v>
      </c>
      <c r="V928" s="4">
        <f t="shared" si="272"/>
        <v>459.02051337990002</v>
      </c>
      <c r="W928">
        <f t="shared" si="273"/>
        <v>15</v>
      </c>
      <c r="X928">
        <f t="shared" si="274"/>
        <v>0.75</v>
      </c>
      <c r="Y928">
        <f t="shared" si="275"/>
        <v>1.25</v>
      </c>
      <c r="Z928">
        <f t="shared" si="276"/>
        <v>1.1538461538461537</v>
      </c>
      <c r="AA928" t="str">
        <f t="shared" si="277"/>
        <v>O</v>
      </c>
      <c r="AD928">
        <f t="shared" si="278"/>
        <v>0.62962962962962965</v>
      </c>
      <c r="AF928" t="str">
        <f t="shared" si="279"/>
        <v>----</v>
      </c>
      <c r="AG928" t="str">
        <f t="shared" si="280"/>
        <v>Aromatic</v>
      </c>
      <c r="AH928" t="str">
        <f t="shared" si="281"/>
        <v>----</v>
      </c>
      <c r="AI928" t="str">
        <f t="shared" si="282"/>
        <v>----</v>
      </c>
      <c r="AJ928" t="str">
        <f t="shared" si="283"/>
        <v>----</v>
      </c>
      <c r="AK928" t="str">
        <f t="shared" si="284"/>
        <v>----</v>
      </c>
      <c r="AM928" s="4">
        <f t="shared" si="285"/>
        <v>459.12665511480515</v>
      </c>
      <c r="AN928" s="4">
        <f t="shared" si="269"/>
        <v>459</v>
      </c>
      <c r="AO928" s="4">
        <f t="shared" si="286"/>
        <v>0.12665511480514624</v>
      </c>
    </row>
    <row r="929" spans="1:41" x14ac:dyDescent="0.25">
      <c r="A929">
        <v>20</v>
      </c>
      <c r="B929">
        <v>14</v>
      </c>
      <c r="C929">
        <v>0</v>
      </c>
      <c r="D929">
        <v>7</v>
      </c>
      <c r="E929">
        <v>0</v>
      </c>
      <c r="F929">
        <v>0</v>
      </c>
      <c r="H929">
        <v>365.06667579999998</v>
      </c>
      <c r="J929">
        <v>2842931</v>
      </c>
      <c r="K929">
        <v>2192494</v>
      </c>
      <c r="L929">
        <v>2297983</v>
      </c>
      <c r="O929" t="s">
        <v>14</v>
      </c>
      <c r="P929" t="s">
        <v>14</v>
      </c>
      <c r="Q929" t="s">
        <v>14</v>
      </c>
      <c r="S929">
        <f t="shared" si="270"/>
        <v>0.7</v>
      </c>
      <c r="T929">
        <f t="shared" si="271"/>
        <v>0.35</v>
      </c>
      <c r="V929" s="4">
        <f t="shared" si="272"/>
        <v>365.06667577989998</v>
      </c>
      <c r="W929">
        <f t="shared" si="273"/>
        <v>14</v>
      </c>
      <c r="X929">
        <f t="shared" si="274"/>
        <v>0.7</v>
      </c>
      <c r="Y929">
        <f t="shared" si="275"/>
        <v>1</v>
      </c>
      <c r="Z929">
        <f t="shared" si="276"/>
        <v>2</v>
      </c>
      <c r="AA929" t="str">
        <f t="shared" si="277"/>
        <v>O</v>
      </c>
      <c r="AD929">
        <f t="shared" si="278"/>
        <v>0.63636363636363635</v>
      </c>
      <c r="AF929" t="str">
        <f t="shared" si="279"/>
        <v>----</v>
      </c>
      <c r="AG929" t="str">
        <f t="shared" si="280"/>
        <v>Aromatic</v>
      </c>
      <c r="AH929" t="str">
        <f t="shared" si="281"/>
        <v>----</v>
      </c>
      <c r="AI929" t="str">
        <f t="shared" si="282"/>
        <v>----</v>
      </c>
      <c r="AJ929" t="str">
        <f t="shared" si="283"/>
        <v>----</v>
      </c>
      <c r="AK929" t="str">
        <f t="shared" si="284"/>
        <v>----</v>
      </c>
      <c r="AM929" s="4">
        <f t="shared" si="285"/>
        <v>365.15109207327652</v>
      </c>
      <c r="AN929" s="4">
        <f t="shared" si="269"/>
        <v>365</v>
      </c>
      <c r="AO929" s="4">
        <f t="shared" si="286"/>
        <v>0.15109207327651575</v>
      </c>
    </row>
    <row r="930" spans="1:41" x14ac:dyDescent="0.25">
      <c r="A930">
        <v>20</v>
      </c>
      <c r="B930">
        <v>14</v>
      </c>
      <c r="C930">
        <v>0</v>
      </c>
      <c r="D930">
        <v>8</v>
      </c>
      <c r="E930">
        <v>0</v>
      </c>
      <c r="F930">
        <v>0</v>
      </c>
      <c r="H930">
        <v>381.0615904</v>
      </c>
      <c r="J930">
        <v>3657775</v>
      </c>
      <c r="K930">
        <v>3143459</v>
      </c>
      <c r="L930">
        <v>3121771</v>
      </c>
      <c r="O930" t="s">
        <v>14</v>
      </c>
      <c r="P930" t="s">
        <v>14</v>
      </c>
      <c r="Q930" t="s">
        <v>14</v>
      </c>
      <c r="S930">
        <f t="shared" si="270"/>
        <v>0.7</v>
      </c>
      <c r="T930">
        <f t="shared" si="271"/>
        <v>0.4</v>
      </c>
      <c r="V930" s="4">
        <f t="shared" si="272"/>
        <v>381.0615903799</v>
      </c>
      <c r="W930">
        <f t="shared" si="273"/>
        <v>14</v>
      </c>
      <c r="X930">
        <f t="shared" si="274"/>
        <v>0.7</v>
      </c>
      <c r="Y930">
        <f t="shared" si="275"/>
        <v>1</v>
      </c>
      <c r="Z930">
        <f t="shared" si="276"/>
        <v>1.75</v>
      </c>
      <c r="AA930" t="str">
        <f t="shared" si="277"/>
        <v>O</v>
      </c>
      <c r="AD930">
        <f t="shared" si="278"/>
        <v>0.625</v>
      </c>
      <c r="AF930" t="str">
        <f t="shared" si="279"/>
        <v>----</v>
      </c>
      <c r="AG930" t="str">
        <f t="shared" si="280"/>
        <v>Aromatic</v>
      </c>
      <c r="AH930" t="str">
        <f t="shared" si="281"/>
        <v>----</v>
      </c>
      <c r="AI930" t="str">
        <f t="shared" si="282"/>
        <v>----</v>
      </c>
      <c r="AJ930" t="str">
        <f t="shared" si="283"/>
        <v>----</v>
      </c>
      <c r="AK930" t="str">
        <f t="shared" si="284"/>
        <v>----</v>
      </c>
      <c r="AM930" s="4">
        <f t="shared" si="285"/>
        <v>381.14970526176182</v>
      </c>
      <c r="AN930" s="4">
        <f t="shared" si="269"/>
        <v>381</v>
      </c>
      <c r="AO930" s="4">
        <f t="shared" si="286"/>
        <v>0.14970526176182375</v>
      </c>
    </row>
    <row r="931" spans="1:41" x14ac:dyDescent="0.25">
      <c r="A931">
        <v>20</v>
      </c>
      <c r="B931">
        <v>14</v>
      </c>
      <c r="C931">
        <v>0</v>
      </c>
      <c r="D931">
        <v>9</v>
      </c>
      <c r="E931">
        <v>0</v>
      </c>
      <c r="F931">
        <v>0</v>
      </c>
      <c r="H931">
        <v>397.05650500000002</v>
      </c>
      <c r="J931">
        <v>5188027</v>
      </c>
      <c r="K931">
        <v>5013514</v>
      </c>
      <c r="L931">
        <v>4134346</v>
      </c>
      <c r="O931" t="s">
        <v>14</v>
      </c>
      <c r="P931" t="s">
        <v>14</v>
      </c>
      <c r="Q931" t="s">
        <v>14</v>
      </c>
      <c r="S931">
        <f t="shared" si="270"/>
        <v>0.7</v>
      </c>
      <c r="T931">
        <f t="shared" si="271"/>
        <v>0.45</v>
      </c>
      <c r="V931" s="4">
        <f t="shared" si="272"/>
        <v>397.05650497990001</v>
      </c>
      <c r="W931">
        <f t="shared" si="273"/>
        <v>14</v>
      </c>
      <c r="X931">
        <f t="shared" si="274"/>
        <v>0.7</v>
      </c>
      <c r="Y931">
        <f t="shared" si="275"/>
        <v>1</v>
      </c>
      <c r="Z931">
        <f t="shared" si="276"/>
        <v>1.5555555555555556</v>
      </c>
      <c r="AA931" t="str">
        <f t="shared" si="277"/>
        <v>O</v>
      </c>
      <c r="AD931">
        <f t="shared" si="278"/>
        <v>0.61290322580645162</v>
      </c>
      <c r="AF931" t="str">
        <f t="shared" si="279"/>
        <v>----</v>
      </c>
      <c r="AG931" t="str">
        <f t="shared" si="280"/>
        <v>Aromatic</v>
      </c>
      <c r="AH931" t="str">
        <f t="shared" si="281"/>
        <v>----</v>
      </c>
      <c r="AI931" t="str">
        <f t="shared" si="282"/>
        <v>----</v>
      </c>
      <c r="AJ931" t="str">
        <f t="shared" si="283"/>
        <v>----</v>
      </c>
      <c r="AK931" t="str">
        <f t="shared" si="284"/>
        <v>----</v>
      </c>
      <c r="AM931" s="4">
        <f t="shared" si="285"/>
        <v>397.14831845024713</v>
      </c>
      <c r="AN931" s="4">
        <f t="shared" si="269"/>
        <v>397</v>
      </c>
      <c r="AO931" s="4">
        <f t="shared" si="286"/>
        <v>0.14831845024713175</v>
      </c>
    </row>
    <row r="932" spans="1:41" x14ac:dyDescent="0.25">
      <c r="A932">
        <v>20</v>
      </c>
      <c r="B932">
        <v>14</v>
      </c>
      <c r="C932">
        <v>0</v>
      </c>
      <c r="D932">
        <v>10</v>
      </c>
      <c r="E932">
        <v>0</v>
      </c>
      <c r="F932">
        <v>0</v>
      </c>
      <c r="H932">
        <v>413.05141959999997</v>
      </c>
      <c r="J932">
        <v>5566576</v>
      </c>
      <c r="K932">
        <v>5038619</v>
      </c>
      <c r="L932">
        <v>4956954</v>
      </c>
      <c r="O932" t="s">
        <v>14</v>
      </c>
      <c r="P932" t="s">
        <v>14</v>
      </c>
      <c r="Q932" t="s">
        <v>14</v>
      </c>
      <c r="S932">
        <f t="shared" si="270"/>
        <v>0.7</v>
      </c>
      <c r="T932">
        <f t="shared" si="271"/>
        <v>0.5</v>
      </c>
      <c r="V932" s="4">
        <f t="shared" si="272"/>
        <v>413.05141957989997</v>
      </c>
      <c r="W932">
        <f t="shared" si="273"/>
        <v>14</v>
      </c>
      <c r="X932">
        <f t="shared" si="274"/>
        <v>0.7</v>
      </c>
      <c r="Y932">
        <f t="shared" si="275"/>
        <v>1</v>
      </c>
      <c r="Z932">
        <f t="shared" si="276"/>
        <v>1.4</v>
      </c>
      <c r="AA932" t="str">
        <f t="shared" si="277"/>
        <v>O</v>
      </c>
      <c r="AD932">
        <f t="shared" si="278"/>
        <v>0.6</v>
      </c>
      <c r="AF932" t="str">
        <f t="shared" si="279"/>
        <v>----</v>
      </c>
      <c r="AG932" t="str">
        <f t="shared" si="280"/>
        <v>Aromatic</v>
      </c>
      <c r="AH932" t="str">
        <f t="shared" si="281"/>
        <v>----</v>
      </c>
      <c r="AI932" t="str">
        <f t="shared" si="282"/>
        <v>----</v>
      </c>
      <c r="AJ932" t="str">
        <f t="shared" si="283"/>
        <v>----</v>
      </c>
      <c r="AK932" t="str">
        <f t="shared" si="284"/>
        <v>----</v>
      </c>
      <c r="AM932" s="4">
        <f t="shared" si="285"/>
        <v>413.14693163873238</v>
      </c>
      <c r="AN932" s="4">
        <f t="shared" si="269"/>
        <v>413</v>
      </c>
      <c r="AO932" s="4">
        <f t="shared" si="286"/>
        <v>0.14693163873238291</v>
      </c>
    </row>
    <row r="933" spans="1:41" x14ac:dyDescent="0.25">
      <c r="A933">
        <v>20</v>
      </c>
      <c r="B933">
        <v>14</v>
      </c>
      <c r="C933">
        <v>0</v>
      </c>
      <c r="D933">
        <v>11</v>
      </c>
      <c r="E933">
        <v>0</v>
      </c>
      <c r="F933">
        <v>0</v>
      </c>
      <c r="H933">
        <v>429.04633419999999</v>
      </c>
      <c r="J933">
        <v>5897504</v>
      </c>
      <c r="K933">
        <v>5463515</v>
      </c>
      <c r="L933">
        <v>5334271</v>
      </c>
      <c r="O933" t="s">
        <v>14</v>
      </c>
      <c r="P933" t="s">
        <v>14</v>
      </c>
      <c r="Q933" t="s">
        <v>14</v>
      </c>
      <c r="S933">
        <f t="shared" si="270"/>
        <v>0.7</v>
      </c>
      <c r="T933">
        <f t="shared" si="271"/>
        <v>0.55000000000000004</v>
      </c>
      <c r="V933" s="4">
        <f t="shared" si="272"/>
        <v>429.04633417989999</v>
      </c>
      <c r="W933">
        <f t="shared" si="273"/>
        <v>14</v>
      </c>
      <c r="X933">
        <f t="shared" si="274"/>
        <v>0.7</v>
      </c>
      <c r="Y933">
        <f t="shared" si="275"/>
        <v>1</v>
      </c>
      <c r="Z933">
        <f t="shared" si="276"/>
        <v>1.2727272727272727</v>
      </c>
      <c r="AA933" t="str">
        <f t="shared" si="277"/>
        <v>O</v>
      </c>
      <c r="AD933">
        <f t="shared" si="278"/>
        <v>0.58620689655172409</v>
      </c>
      <c r="AF933" t="str">
        <f t="shared" si="279"/>
        <v>----</v>
      </c>
      <c r="AG933" t="str">
        <f t="shared" si="280"/>
        <v>Aromatic</v>
      </c>
      <c r="AH933" t="str">
        <f t="shared" si="281"/>
        <v>----</v>
      </c>
      <c r="AI933" t="str">
        <f t="shared" si="282"/>
        <v>----</v>
      </c>
      <c r="AJ933" t="str">
        <f t="shared" si="283"/>
        <v>----</v>
      </c>
      <c r="AK933" t="str">
        <f t="shared" si="284"/>
        <v>----</v>
      </c>
      <c r="AM933" s="4">
        <f t="shared" si="285"/>
        <v>429.14554482721769</v>
      </c>
      <c r="AN933" s="4">
        <f t="shared" si="269"/>
        <v>429</v>
      </c>
      <c r="AO933" s="4">
        <f t="shared" si="286"/>
        <v>0.14554482721769091</v>
      </c>
    </row>
    <row r="934" spans="1:41" x14ac:dyDescent="0.25">
      <c r="A934">
        <v>20</v>
      </c>
      <c r="B934">
        <v>14</v>
      </c>
      <c r="C934">
        <v>0</v>
      </c>
      <c r="D934">
        <v>12</v>
      </c>
      <c r="E934">
        <v>0</v>
      </c>
      <c r="F934">
        <v>0</v>
      </c>
      <c r="H934">
        <v>445.04124880000001</v>
      </c>
      <c r="J934">
        <v>5606708</v>
      </c>
      <c r="K934">
        <v>5197428</v>
      </c>
      <c r="L934">
        <v>4780845</v>
      </c>
      <c r="O934" t="s">
        <v>14</v>
      </c>
      <c r="P934" t="s">
        <v>14</v>
      </c>
      <c r="Q934" t="s">
        <v>14</v>
      </c>
      <c r="S934">
        <f t="shared" si="270"/>
        <v>0.7</v>
      </c>
      <c r="T934">
        <f t="shared" si="271"/>
        <v>0.6</v>
      </c>
      <c r="V934" s="4">
        <f t="shared" si="272"/>
        <v>445.04124877989995</v>
      </c>
      <c r="W934">
        <f t="shared" si="273"/>
        <v>14</v>
      </c>
      <c r="X934">
        <f t="shared" si="274"/>
        <v>0.7</v>
      </c>
      <c r="Y934">
        <f t="shared" si="275"/>
        <v>1</v>
      </c>
      <c r="Z934">
        <f t="shared" si="276"/>
        <v>1.1666666666666667</v>
      </c>
      <c r="AA934" t="str">
        <f t="shared" si="277"/>
        <v>O</v>
      </c>
      <c r="AD934">
        <f t="shared" si="278"/>
        <v>0.5714285714285714</v>
      </c>
      <c r="AF934" t="str">
        <f t="shared" si="279"/>
        <v>----</v>
      </c>
      <c r="AG934" t="str">
        <f t="shared" si="280"/>
        <v>Aromatic</v>
      </c>
      <c r="AH934" t="str">
        <f t="shared" si="281"/>
        <v>----</v>
      </c>
      <c r="AI934" t="str">
        <f t="shared" si="282"/>
        <v>----</v>
      </c>
      <c r="AJ934" t="str">
        <f t="shared" si="283"/>
        <v>----</v>
      </c>
      <c r="AK934" t="str">
        <f t="shared" si="284"/>
        <v>----</v>
      </c>
      <c r="AM934" s="4">
        <f t="shared" si="285"/>
        <v>445.14415801570294</v>
      </c>
      <c r="AN934" s="4">
        <f t="shared" si="269"/>
        <v>445</v>
      </c>
      <c r="AO934" s="4">
        <f t="shared" si="286"/>
        <v>0.14415801570294207</v>
      </c>
    </row>
    <row r="935" spans="1:41" x14ac:dyDescent="0.25">
      <c r="A935">
        <v>20</v>
      </c>
      <c r="B935">
        <v>14</v>
      </c>
      <c r="C935">
        <v>0</v>
      </c>
      <c r="D935">
        <v>13</v>
      </c>
      <c r="E935">
        <v>0</v>
      </c>
      <c r="F935">
        <v>0</v>
      </c>
      <c r="H935">
        <v>461.03616340000002</v>
      </c>
      <c r="J935">
        <v>4202037</v>
      </c>
      <c r="K935">
        <v>3930911</v>
      </c>
      <c r="L935">
        <v>4112746</v>
      </c>
      <c r="O935" t="s">
        <v>14</v>
      </c>
      <c r="P935" t="s">
        <v>14</v>
      </c>
      <c r="Q935" t="s">
        <v>14</v>
      </c>
      <c r="S935">
        <f t="shared" si="270"/>
        <v>0.7</v>
      </c>
      <c r="T935">
        <f t="shared" si="271"/>
        <v>0.65</v>
      </c>
      <c r="V935" s="4">
        <f t="shared" si="272"/>
        <v>461.03616337989996</v>
      </c>
      <c r="W935">
        <f t="shared" si="273"/>
        <v>14</v>
      </c>
      <c r="X935">
        <f t="shared" si="274"/>
        <v>0.7</v>
      </c>
      <c r="Y935">
        <f t="shared" si="275"/>
        <v>1</v>
      </c>
      <c r="Z935">
        <f t="shared" si="276"/>
        <v>1.0769230769230769</v>
      </c>
      <c r="AA935" t="str">
        <f t="shared" si="277"/>
        <v>O</v>
      </c>
      <c r="AD935">
        <f t="shared" si="278"/>
        <v>0.55555555555555558</v>
      </c>
      <c r="AF935" t="str">
        <f t="shared" si="279"/>
        <v>----</v>
      </c>
      <c r="AG935" t="str">
        <f t="shared" si="280"/>
        <v>Aromatic</v>
      </c>
      <c r="AH935" t="str">
        <f t="shared" si="281"/>
        <v>----</v>
      </c>
      <c r="AI935" t="str">
        <f t="shared" si="282"/>
        <v>----</v>
      </c>
      <c r="AJ935" t="str">
        <f t="shared" si="283"/>
        <v>----</v>
      </c>
      <c r="AK935" t="str">
        <f t="shared" si="284"/>
        <v>----</v>
      </c>
      <c r="AM935" s="4">
        <f t="shared" si="285"/>
        <v>461.14277120418831</v>
      </c>
      <c r="AN935" s="4">
        <f t="shared" si="269"/>
        <v>461</v>
      </c>
      <c r="AO935" s="4">
        <f t="shared" si="286"/>
        <v>0.14277120418830691</v>
      </c>
    </row>
    <row r="936" spans="1:41" x14ac:dyDescent="0.25">
      <c r="A936">
        <v>20</v>
      </c>
      <c r="B936">
        <v>14</v>
      </c>
      <c r="C936">
        <v>0</v>
      </c>
      <c r="D936">
        <v>14</v>
      </c>
      <c r="E936">
        <v>0</v>
      </c>
      <c r="F936">
        <v>0</v>
      </c>
      <c r="H936">
        <v>477.03107799999998</v>
      </c>
      <c r="J936">
        <v>2663967</v>
      </c>
      <c r="K936">
        <v>2976308</v>
      </c>
      <c r="L936">
        <v>2609288</v>
      </c>
      <c r="O936" t="s">
        <v>14</v>
      </c>
      <c r="P936" t="s">
        <v>14</v>
      </c>
      <c r="Q936" t="s">
        <v>14</v>
      </c>
      <c r="S936">
        <f t="shared" si="270"/>
        <v>0.7</v>
      </c>
      <c r="T936">
        <f t="shared" si="271"/>
        <v>0.7</v>
      </c>
      <c r="V936" s="4">
        <f t="shared" si="272"/>
        <v>477.03107797989998</v>
      </c>
      <c r="W936">
        <f t="shared" si="273"/>
        <v>14</v>
      </c>
      <c r="X936">
        <f t="shared" si="274"/>
        <v>0.7</v>
      </c>
      <c r="Y936">
        <f t="shared" si="275"/>
        <v>1</v>
      </c>
      <c r="Z936">
        <f t="shared" si="276"/>
        <v>1</v>
      </c>
      <c r="AA936" t="str">
        <f t="shared" si="277"/>
        <v>O</v>
      </c>
      <c r="AD936">
        <f t="shared" si="278"/>
        <v>0.53846153846153844</v>
      </c>
      <c r="AF936" t="str">
        <f t="shared" si="279"/>
        <v>----</v>
      </c>
      <c r="AG936" t="str">
        <f t="shared" si="280"/>
        <v>Aromatic</v>
      </c>
      <c r="AH936" t="str">
        <f t="shared" si="281"/>
        <v>----</v>
      </c>
      <c r="AI936" t="str">
        <f t="shared" si="282"/>
        <v>----</v>
      </c>
      <c r="AJ936" t="str">
        <f t="shared" si="283"/>
        <v>----</v>
      </c>
      <c r="AK936" t="str">
        <f t="shared" si="284"/>
        <v>----</v>
      </c>
      <c r="AM936" s="4">
        <f t="shared" si="285"/>
        <v>477.14138439267361</v>
      </c>
      <c r="AN936" s="4">
        <f t="shared" si="269"/>
        <v>477</v>
      </c>
      <c r="AO936" s="4">
        <f t="shared" si="286"/>
        <v>0.14138439267361491</v>
      </c>
    </row>
    <row r="937" spans="1:41" x14ac:dyDescent="0.25">
      <c r="A937">
        <v>20</v>
      </c>
      <c r="B937">
        <v>16</v>
      </c>
      <c r="C937">
        <v>0</v>
      </c>
      <c r="D937">
        <v>7</v>
      </c>
      <c r="E937">
        <v>0</v>
      </c>
      <c r="F937">
        <v>0</v>
      </c>
      <c r="H937">
        <v>367.08232579999998</v>
      </c>
      <c r="J937">
        <v>2668081</v>
      </c>
      <c r="K937">
        <v>2792609</v>
      </c>
      <c r="L937">
        <v>3018464</v>
      </c>
      <c r="O937" t="s">
        <v>14</v>
      </c>
      <c r="P937" t="s">
        <v>14</v>
      </c>
      <c r="Q937" t="s">
        <v>14</v>
      </c>
      <c r="S937">
        <f t="shared" si="270"/>
        <v>0.8</v>
      </c>
      <c r="T937">
        <f t="shared" si="271"/>
        <v>0.35</v>
      </c>
      <c r="V937" s="4">
        <f t="shared" si="272"/>
        <v>367.08232577990003</v>
      </c>
      <c r="W937">
        <f t="shared" si="273"/>
        <v>13</v>
      </c>
      <c r="X937">
        <f t="shared" si="274"/>
        <v>0.65</v>
      </c>
      <c r="Y937">
        <f t="shared" si="275"/>
        <v>0.8125</v>
      </c>
      <c r="Z937">
        <f t="shared" si="276"/>
        <v>1.8571428571428572</v>
      </c>
      <c r="AA937" t="str">
        <f t="shared" si="277"/>
        <v>O</v>
      </c>
      <c r="AD937">
        <f t="shared" si="278"/>
        <v>0.5757575757575758</v>
      </c>
      <c r="AF937" t="str">
        <f t="shared" si="279"/>
        <v>----</v>
      </c>
      <c r="AG937" t="str">
        <f t="shared" si="280"/>
        <v>Aromatic</v>
      </c>
      <c r="AH937" t="str">
        <f t="shared" si="281"/>
        <v>----</v>
      </c>
      <c r="AI937" t="str">
        <f t="shared" si="282"/>
        <v>----</v>
      </c>
      <c r="AJ937" t="str">
        <f t="shared" si="283"/>
        <v>----</v>
      </c>
      <c r="AK937" t="str">
        <f t="shared" si="284"/>
        <v>----</v>
      </c>
      <c r="AM937" s="4">
        <f t="shared" si="285"/>
        <v>367.16720816265979</v>
      </c>
      <c r="AN937" s="4">
        <f t="shared" si="269"/>
        <v>367</v>
      </c>
      <c r="AO937" s="4">
        <f t="shared" si="286"/>
        <v>0.1672081626597901</v>
      </c>
    </row>
    <row r="938" spans="1:41" x14ac:dyDescent="0.25">
      <c r="A938">
        <v>20</v>
      </c>
      <c r="B938">
        <v>16</v>
      </c>
      <c r="C938">
        <v>0</v>
      </c>
      <c r="D938">
        <v>8</v>
      </c>
      <c r="E938">
        <v>0</v>
      </c>
      <c r="F938">
        <v>0</v>
      </c>
      <c r="H938">
        <v>383.07724039999999</v>
      </c>
      <c r="J938">
        <v>4460240</v>
      </c>
      <c r="K938">
        <v>3940618</v>
      </c>
      <c r="L938">
        <v>4343407</v>
      </c>
      <c r="O938">
        <v>1980503</v>
      </c>
      <c r="P938">
        <v>1576681</v>
      </c>
      <c r="Q938">
        <v>1799950</v>
      </c>
      <c r="S938">
        <f t="shared" si="270"/>
        <v>0.8</v>
      </c>
      <c r="T938">
        <f t="shared" si="271"/>
        <v>0.4</v>
      </c>
      <c r="V938" s="4">
        <f t="shared" si="272"/>
        <v>383.07724037989999</v>
      </c>
      <c r="W938">
        <f t="shared" si="273"/>
        <v>13</v>
      </c>
      <c r="X938">
        <f t="shared" si="274"/>
        <v>0.65</v>
      </c>
      <c r="Y938">
        <f t="shared" si="275"/>
        <v>0.8125</v>
      </c>
      <c r="Z938">
        <f t="shared" si="276"/>
        <v>1.625</v>
      </c>
      <c r="AA938" t="str">
        <f t="shared" si="277"/>
        <v>CRAM</v>
      </c>
      <c r="AD938">
        <f t="shared" si="278"/>
        <v>0.5625</v>
      </c>
      <c r="AF938" t="str">
        <f t="shared" si="279"/>
        <v>----</v>
      </c>
      <c r="AG938" t="str">
        <f t="shared" si="280"/>
        <v>Aromatic</v>
      </c>
      <c r="AH938" t="str">
        <f t="shared" si="281"/>
        <v>----</v>
      </c>
      <c r="AI938" t="str">
        <f t="shared" si="282"/>
        <v>----</v>
      </c>
      <c r="AJ938" t="str">
        <f t="shared" si="283"/>
        <v>----</v>
      </c>
      <c r="AK938" t="str">
        <f t="shared" si="284"/>
        <v>----</v>
      </c>
      <c r="AM938" s="4">
        <f t="shared" si="285"/>
        <v>383.16582135114504</v>
      </c>
      <c r="AN938" s="4">
        <f t="shared" si="269"/>
        <v>383</v>
      </c>
      <c r="AO938" s="4">
        <f t="shared" si="286"/>
        <v>0.16582135114504126</v>
      </c>
    </row>
    <row r="939" spans="1:41" x14ac:dyDescent="0.25">
      <c r="A939">
        <v>20</v>
      </c>
      <c r="B939">
        <v>16</v>
      </c>
      <c r="C939">
        <v>0</v>
      </c>
      <c r="D939">
        <v>9</v>
      </c>
      <c r="E939">
        <v>0</v>
      </c>
      <c r="F939">
        <v>0</v>
      </c>
      <c r="H939">
        <v>399.07215500000001</v>
      </c>
      <c r="J939">
        <v>6845251</v>
      </c>
      <c r="K939">
        <v>6692155</v>
      </c>
      <c r="L939">
        <v>6185718</v>
      </c>
      <c r="O939">
        <v>2420442</v>
      </c>
      <c r="P939">
        <v>1956065</v>
      </c>
      <c r="Q939">
        <v>2451223</v>
      </c>
      <c r="S939">
        <f t="shared" si="270"/>
        <v>0.8</v>
      </c>
      <c r="T939">
        <f t="shared" si="271"/>
        <v>0.45</v>
      </c>
      <c r="V939" s="4">
        <f t="shared" si="272"/>
        <v>399.07215497990001</v>
      </c>
      <c r="W939">
        <f t="shared" si="273"/>
        <v>13</v>
      </c>
      <c r="X939">
        <f t="shared" si="274"/>
        <v>0.65</v>
      </c>
      <c r="Y939">
        <f t="shared" si="275"/>
        <v>0.8125</v>
      </c>
      <c r="Z939">
        <f t="shared" si="276"/>
        <v>1.4444444444444444</v>
      </c>
      <c r="AA939" t="str">
        <f t="shared" si="277"/>
        <v>CRAM</v>
      </c>
      <c r="AD939">
        <f t="shared" si="278"/>
        <v>0.54838709677419351</v>
      </c>
      <c r="AF939" t="str">
        <f t="shared" si="279"/>
        <v>----</v>
      </c>
      <c r="AG939" t="str">
        <f t="shared" si="280"/>
        <v>Aromatic</v>
      </c>
      <c r="AH939" t="str">
        <f t="shared" si="281"/>
        <v>----</v>
      </c>
      <c r="AI939" t="str">
        <f t="shared" si="282"/>
        <v>----</v>
      </c>
      <c r="AJ939" t="str">
        <f t="shared" si="283"/>
        <v>----</v>
      </c>
      <c r="AK939" t="str">
        <f t="shared" si="284"/>
        <v>----</v>
      </c>
      <c r="AM939" s="4">
        <f t="shared" si="285"/>
        <v>399.16443453963035</v>
      </c>
      <c r="AN939" s="4">
        <f t="shared" si="269"/>
        <v>399</v>
      </c>
      <c r="AO939" s="4">
        <f t="shared" si="286"/>
        <v>0.16443453963034926</v>
      </c>
    </row>
    <row r="940" spans="1:41" x14ac:dyDescent="0.25">
      <c r="A940">
        <v>20</v>
      </c>
      <c r="B940">
        <v>16</v>
      </c>
      <c r="C940">
        <v>0</v>
      </c>
      <c r="D940">
        <v>10</v>
      </c>
      <c r="E940">
        <v>0</v>
      </c>
      <c r="F940">
        <v>0</v>
      </c>
      <c r="H940">
        <v>415.06706960000002</v>
      </c>
      <c r="J940">
        <v>7471223</v>
      </c>
      <c r="K940">
        <v>6523484</v>
      </c>
      <c r="L940">
        <v>6858540</v>
      </c>
      <c r="O940" t="s">
        <v>14</v>
      </c>
      <c r="P940" t="s">
        <v>14</v>
      </c>
      <c r="Q940" t="s">
        <v>14</v>
      </c>
      <c r="S940">
        <f t="shared" si="270"/>
        <v>0.8</v>
      </c>
      <c r="T940">
        <f t="shared" si="271"/>
        <v>0.5</v>
      </c>
      <c r="V940" s="4">
        <f t="shared" si="272"/>
        <v>415.06706957989996</v>
      </c>
      <c r="W940">
        <f t="shared" si="273"/>
        <v>13</v>
      </c>
      <c r="X940">
        <f t="shared" si="274"/>
        <v>0.65</v>
      </c>
      <c r="Y940">
        <f t="shared" si="275"/>
        <v>0.8125</v>
      </c>
      <c r="Z940">
        <f t="shared" si="276"/>
        <v>1.3</v>
      </c>
      <c r="AA940" t="str">
        <f t="shared" si="277"/>
        <v>CRAM</v>
      </c>
      <c r="AD940">
        <f t="shared" si="278"/>
        <v>0.53333333333333333</v>
      </c>
      <c r="AF940" t="str">
        <f t="shared" si="279"/>
        <v>----</v>
      </c>
      <c r="AG940" t="str">
        <f t="shared" si="280"/>
        <v>Aromatic</v>
      </c>
      <c r="AH940" t="str">
        <f t="shared" si="281"/>
        <v>----</v>
      </c>
      <c r="AI940" t="str">
        <f t="shared" si="282"/>
        <v>----</v>
      </c>
      <c r="AJ940" t="str">
        <f t="shared" si="283"/>
        <v>----</v>
      </c>
      <c r="AK940" t="str">
        <f t="shared" si="284"/>
        <v>----</v>
      </c>
      <c r="AM940" s="4">
        <f t="shared" si="285"/>
        <v>415.1630477281156</v>
      </c>
      <c r="AN940" s="4">
        <f t="shared" si="269"/>
        <v>415</v>
      </c>
      <c r="AO940" s="4">
        <f t="shared" si="286"/>
        <v>0.16304772811560042</v>
      </c>
    </row>
    <row r="941" spans="1:41" x14ac:dyDescent="0.25">
      <c r="A941">
        <v>20</v>
      </c>
      <c r="B941">
        <v>16</v>
      </c>
      <c r="C941">
        <v>0</v>
      </c>
      <c r="D941">
        <v>11</v>
      </c>
      <c r="E941">
        <v>0</v>
      </c>
      <c r="F941">
        <v>0</v>
      </c>
      <c r="H941">
        <v>431.06198419999998</v>
      </c>
      <c r="J941">
        <v>7980100</v>
      </c>
      <c r="K941">
        <v>7797129</v>
      </c>
      <c r="L941">
        <v>7521380</v>
      </c>
      <c r="O941" t="s">
        <v>14</v>
      </c>
      <c r="P941" t="s">
        <v>14</v>
      </c>
      <c r="Q941" t="s">
        <v>14</v>
      </c>
      <c r="S941">
        <f t="shared" si="270"/>
        <v>0.8</v>
      </c>
      <c r="T941">
        <f t="shared" si="271"/>
        <v>0.55000000000000004</v>
      </c>
      <c r="V941" s="4">
        <f t="shared" si="272"/>
        <v>431.06198417989998</v>
      </c>
      <c r="W941">
        <f t="shared" si="273"/>
        <v>13</v>
      </c>
      <c r="X941">
        <f t="shared" si="274"/>
        <v>0.65</v>
      </c>
      <c r="Y941">
        <f t="shared" si="275"/>
        <v>0.8125</v>
      </c>
      <c r="Z941">
        <f t="shared" si="276"/>
        <v>1.1818181818181819</v>
      </c>
      <c r="AA941" t="str">
        <f t="shared" si="277"/>
        <v>CRAM</v>
      </c>
      <c r="AD941">
        <f t="shared" si="278"/>
        <v>0.51724137931034486</v>
      </c>
      <c r="AF941" t="str">
        <f t="shared" si="279"/>
        <v>----</v>
      </c>
      <c r="AG941" t="str">
        <f t="shared" si="280"/>
        <v>Aromatic</v>
      </c>
      <c r="AH941" t="str">
        <f t="shared" si="281"/>
        <v>----</v>
      </c>
      <c r="AI941" t="str">
        <f t="shared" si="282"/>
        <v>----</v>
      </c>
      <c r="AJ941" t="str">
        <f t="shared" si="283"/>
        <v>----</v>
      </c>
      <c r="AK941" t="str">
        <f t="shared" si="284"/>
        <v>----</v>
      </c>
      <c r="AM941" s="4">
        <f t="shared" si="285"/>
        <v>431.16166091660091</v>
      </c>
      <c r="AN941" s="4">
        <f t="shared" si="269"/>
        <v>431</v>
      </c>
      <c r="AO941" s="4">
        <f t="shared" si="286"/>
        <v>0.16166091660090842</v>
      </c>
    </row>
    <row r="942" spans="1:41" x14ac:dyDescent="0.25">
      <c r="A942">
        <v>20</v>
      </c>
      <c r="B942">
        <v>16</v>
      </c>
      <c r="C942">
        <v>0</v>
      </c>
      <c r="D942">
        <v>12</v>
      </c>
      <c r="E942">
        <v>0</v>
      </c>
      <c r="F942">
        <v>0</v>
      </c>
      <c r="H942">
        <v>447.0568988</v>
      </c>
      <c r="J942">
        <v>7353385</v>
      </c>
      <c r="K942">
        <v>6433270</v>
      </c>
      <c r="L942">
        <v>6375007</v>
      </c>
      <c r="O942" t="s">
        <v>14</v>
      </c>
      <c r="P942" t="s">
        <v>14</v>
      </c>
      <c r="Q942" t="s">
        <v>14</v>
      </c>
      <c r="S942">
        <f t="shared" si="270"/>
        <v>0.8</v>
      </c>
      <c r="T942">
        <f t="shared" si="271"/>
        <v>0.6</v>
      </c>
      <c r="V942" s="4">
        <f t="shared" si="272"/>
        <v>447.0568987799</v>
      </c>
      <c r="W942">
        <f t="shared" si="273"/>
        <v>13</v>
      </c>
      <c r="X942">
        <f t="shared" si="274"/>
        <v>0.65</v>
      </c>
      <c r="Y942">
        <f t="shared" si="275"/>
        <v>0.8125</v>
      </c>
      <c r="Z942">
        <f t="shared" si="276"/>
        <v>1.0833333333333333</v>
      </c>
      <c r="AA942" t="str">
        <f t="shared" si="277"/>
        <v>CRAM</v>
      </c>
      <c r="AD942">
        <f t="shared" si="278"/>
        <v>0.5</v>
      </c>
      <c r="AF942" t="str">
        <f t="shared" si="279"/>
        <v>----</v>
      </c>
      <c r="AG942" t="str">
        <f t="shared" si="280"/>
        <v>----</v>
      </c>
      <c r="AH942" t="str">
        <f t="shared" si="281"/>
        <v>HUnSatLig</v>
      </c>
      <c r="AI942" t="str">
        <f t="shared" si="282"/>
        <v>----</v>
      </c>
      <c r="AJ942" t="str">
        <f t="shared" si="283"/>
        <v>----</v>
      </c>
      <c r="AK942" t="str">
        <f t="shared" si="284"/>
        <v>----</v>
      </c>
      <c r="AM942" s="4">
        <f t="shared" si="285"/>
        <v>447.16027410508622</v>
      </c>
      <c r="AN942" s="4">
        <f t="shared" si="269"/>
        <v>447</v>
      </c>
      <c r="AO942" s="4">
        <f t="shared" si="286"/>
        <v>0.16027410508621642</v>
      </c>
    </row>
    <row r="943" spans="1:41" x14ac:dyDescent="0.25">
      <c r="A943">
        <v>20</v>
      </c>
      <c r="B943">
        <v>16</v>
      </c>
      <c r="C943">
        <v>0</v>
      </c>
      <c r="D943">
        <v>13</v>
      </c>
      <c r="E943">
        <v>0</v>
      </c>
      <c r="F943">
        <v>0</v>
      </c>
      <c r="H943">
        <v>463.05181340000001</v>
      </c>
      <c r="J943">
        <v>6123945</v>
      </c>
      <c r="K943">
        <v>5822173</v>
      </c>
      <c r="L943">
        <v>5668065</v>
      </c>
      <c r="O943" t="s">
        <v>14</v>
      </c>
      <c r="P943" t="s">
        <v>14</v>
      </c>
      <c r="Q943" t="s">
        <v>14</v>
      </c>
      <c r="S943">
        <f t="shared" si="270"/>
        <v>0.8</v>
      </c>
      <c r="T943">
        <f t="shared" si="271"/>
        <v>0.65</v>
      </c>
      <c r="V943" s="4">
        <f t="shared" si="272"/>
        <v>463.05181337990001</v>
      </c>
      <c r="W943">
        <f t="shared" si="273"/>
        <v>13</v>
      </c>
      <c r="X943">
        <f t="shared" si="274"/>
        <v>0.65</v>
      </c>
      <c r="Y943">
        <f t="shared" si="275"/>
        <v>0.8125</v>
      </c>
      <c r="Z943">
        <f t="shared" si="276"/>
        <v>1</v>
      </c>
      <c r="AA943" t="str">
        <f t="shared" si="277"/>
        <v>CRAM</v>
      </c>
      <c r="AD943">
        <f t="shared" si="278"/>
        <v>0.48148148148148145</v>
      </c>
      <c r="AF943" t="str">
        <f t="shared" si="279"/>
        <v>----</v>
      </c>
      <c r="AG943" t="str">
        <f t="shared" si="280"/>
        <v>----</v>
      </c>
      <c r="AH943" t="str">
        <f t="shared" si="281"/>
        <v>HUnSatLig</v>
      </c>
      <c r="AI943" t="str">
        <f t="shared" si="282"/>
        <v>----</v>
      </c>
      <c r="AJ943" t="str">
        <f t="shared" si="283"/>
        <v>----</v>
      </c>
      <c r="AK943" t="str">
        <f t="shared" si="284"/>
        <v>----</v>
      </c>
      <c r="AM943" s="4">
        <f t="shared" si="285"/>
        <v>463.15888729357152</v>
      </c>
      <c r="AN943" s="4">
        <f t="shared" si="269"/>
        <v>463</v>
      </c>
      <c r="AO943" s="4">
        <f t="shared" si="286"/>
        <v>0.15888729357152442</v>
      </c>
    </row>
    <row r="944" spans="1:41" x14ac:dyDescent="0.25">
      <c r="A944">
        <v>20</v>
      </c>
      <c r="B944">
        <v>16</v>
      </c>
      <c r="C944">
        <v>0</v>
      </c>
      <c r="D944">
        <v>14</v>
      </c>
      <c r="E944">
        <v>0</v>
      </c>
      <c r="F944">
        <v>0</v>
      </c>
      <c r="H944">
        <v>479.04672799999997</v>
      </c>
      <c r="J944">
        <v>3957804</v>
      </c>
      <c r="K944">
        <v>3798591</v>
      </c>
      <c r="L944">
        <v>4031071</v>
      </c>
      <c r="O944" t="s">
        <v>14</v>
      </c>
      <c r="P944" t="s">
        <v>14</v>
      </c>
      <c r="Q944" t="s">
        <v>14</v>
      </c>
      <c r="S944">
        <f t="shared" si="270"/>
        <v>0.8</v>
      </c>
      <c r="T944">
        <f t="shared" si="271"/>
        <v>0.7</v>
      </c>
      <c r="V944" s="4">
        <f t="shared" si="272"/>
        <v>479.04672797990003</v>
      </c>
      <c r="W944">
        <f t="shared" si="273"/>
        <v>13</v>
      </c>
      <c r="X944">
        <f t="shared" si="274"/>
        <v>0.65</v>
      </c>
      <c r="Y944">
        <f t="shared" si="275"/>
        <v>0.8125</v>
      </c>
      <c r="Z944">
        <f t="shared" si="276"/>
        <v>0.9285714285714286</v>
      </c>
      <c r="AA944" t="str">
        <f t="shared" si="277"/>
        <v>CRAM</v>
      </c>
      <c r="AD944">
        <f t="shared" si="278"/>
        <v>0.46153846153846156</v>
      </c>
      <c r="AF944" t="str">
        <f t="shared" si="279"/>
        <v>----</v>
      </c>
      <c r="AG944" t="str">
        <f t="shared" si="280"/>
        <v>----</v>
      </c>
      <c r="AH944" t="str">
        <f t="shared" si="281"/>
        <v>HUnSatLig</v>
      </c>
      <c r="AI944" t="str">
        <f t="shared" si="282"/>
        <v>----</v>
      </c>
      <c r="AJ944" t="str">
        <f t="shared" si="283"/>
        <v>----</v>
      </c>
      <c r="AK944" t="str">
        <f t="shared" si="284"/>
        <v>----</v>
      </c>
      <c r="AM944" s="4">
        <f t="shared" si="285"/>
        <v>479.15750048205683</v>
      </c>
      <c r="AN944" s="4">
        <f t="shared" si="269"/>
        <v>479</v>
      </c>
      <c r="AO944" s="4">
        <f t="shared" si="286"/>
        <v>0.15750048205683242</v>
      </c>
    </row>
    <row r="945" spans="1:41" x14ac:dyDescent="0.25">
      <c r="A945">
        <v>20</v>
      </c>
      <c r="B945">
        <v>16</v>
      </c>
      <c r="C945">
        <v>0</v>
      </c>
      <c r="D945">
        <v>15</v>
      </c>
      <c r="E945">
        <v>0</v>
      </c>
      <c r="F945">
        <v>0</v>
      </c>
      <c r="H945">
        <v>495.04164259999999</v>
      </c>
      <c r="J945">
        <v>2060863</v>
      </c>
      <c r="K945">
        <v>1567832</v>
      </c>
      <c r="L945">
        <v>1913412</v>
      </c>
      <c r="O945" t="s">
        <v>14</v>
      </c>
      <c r="P945" t="s">
        <v>14</v>
      </c>
      <c r="Q945" t="s">
        <v>14</v>
      </c>
      <c r="S945">
        <f t="shared" si="270"/>
        <v>0.8</v>
      </c>
      <c r="T945">
        <f t="shared" si="271"/>
        <v>0.75</v>
      </c>
      <c r="V945" s="4">
        <f t="shared" si="272"/>
        <v>495.04164257990004</v>
      </c>
      <c r="W945">
        <f t="shared" si="273"/>
        <v>13</v>
      </c>
      <c r="X945">
        <f t="shared" si="274"/>
        <v>0.65</v>
      </c>
      <c r="Y945">
        <f t="shared" si="275"/>
        <v>0.8125</v>
      </c>
      <c r="Z945">
        <f t="shared" si="276"/>
        <v>0.8666666666666667</v>
      </c>
      <c r="AA945" t="str">
        <f t="shared" si="277"/>
        <v>CRAM</v>
      </c>
      <c r="AD945">
        <f t="shared" si="278"/>
        <v>0.44</v>
      </c>
      <c r="AF945" t="str">
        <f t="shared" si="279"/>
        <v>----</v>
      </c>
      <c r="AG945" t="str">
        <f t="shared" si="280"/>
        <v>----</v>
      </c>
      <c r="AH945" t="str">
        <f t="shared" si="281"/>
        <v>HUnSatLig</v>
      </c>
      <c r="AI945" t="str">
        <f t="shared" si="282"/>
        <v>----</v>
      </c>
      <c r="AJ945" t="str">
        <f t="shared" si="283"/>
        <v>----</v>
      </c>
      <c r="AK945" t="str">
        <f t="shared" si="284"/>
        <v>----</v>
      </c>
      <c r="AM945" s="4">
        <f t="shared" si="285"/>
        <v>495.1561136705422</v>
      </c>
      <c r="AN945" s="4">
        <f t="shared" si="269"/>
        <v>495</v>
      </c>
      <c r="AO945" s="4">
        <f t="shared" si="286"/>
        <v>0.15611367054219727</v>
      </c>
    </row>
    <row r="946" spans="1:41" x14ac:dyDescent="0.25">
      <c r="A946">
        <v>20</v>
      </c>
      <c r="B946">
        <v>18</v>
      </c>
      <c r="C946">
        <v>0</v>
      </c>
      <c r="D946">
        <v>6</v>
      </c>
      <c r="E946">
        <v>0</v>
      </c>
      <c r="F946">
        <v>0</v>
      </c>
      <c r="H946">
        <v>353.10306120000001</v>
      </c>
      <c r="J946">
        <v>1943540</v>
      </c>
      <c r="K946">
        <v>1524331</v>
      </c>
      <c r="L946">
        <v>1941349</v>
      </c>
      <c r="O946" t="s">
        <v>14</v>
      </c>
      <c r="P946" t="s">
        <v>14</v>
      </c>
      <c r="Q946" t="s">
        <v>14</v>
      </c>
      <c r="S946">
        <f t="shared" si="270"/>
        <v>0.9</v>
      </c>
      <c r="T946">
        <f t="shared" si="271"/>
        <v>0.3</v>
      </c>
      <c r="V946" s="4">
        <f t="shared" si="272"/>
        <v>353.10306117989995</v>
      </c>
      <c r="W946">
        <f t="shared" si="273"/>
        <v>12</v>
      </c>
      <c r="X946">
        <f t="shared" si="274"/>
        <v>0.6</v>
      </c>
      <c r="Y946">
        <f t="shared" si="275"/>
        <v>0.66666666666666663</v>
      </c>
      <c r="Z946">
        <f t="shared" si="276"/>
        <v>2</v>
      </c>
      <c r="AA946" t="str">
        <f t="shared" si="277"/>
        <v>O</v>
      </c>
      <c r="AD946">
        <f t="shared" si="278"/>
        <v>0.52941176470588236</v>
      </c>
      <c r="AF946" t="str">
        <f t="shared" si="279"/>
        <v>----</v>
      </c>
      <c r="AG946" t="str">
        <f t="shared" si="280"/>
        <v>Aromatic</v>
      </c>
      <c r="AH946" t="str">
        <f t="shared" si="281"/>
        <v>----</v>
      </c>
      <c r="AI946" t="str">
        <f t="shared" si="282"/>
        <v>----</v>
      </c>
      <c r="AJ946" t="str">
        <f t="shared" si="283"/>
        <v>----</v>
      </c>
      <c r="AK946" t="str">
        <f t="shared" si="284"/>
        <v>----</v>
      </c>
      <c r="AM946" s="4">
        <f t="shared" si="285"/>
        <v>353.18471106355759</v>
      </c>
      <c r="AN946" s="4">
        <f t="shared" si="269"/>
        <v>353</v>
      </c>
      <c r="AO946" s="4">
        <f t="shared" si="286"/>
        <v>0.18471106355758593</v>
      </c>
    </row>
    <row r="947" spans="1:41" x14ac:dyDescent="0.25">
      <c r="A947">
        <v>20</v>
      </c>
      <c r="B947">
        <v>18</v>
      </c>
      <c r="C947">
        <v>0</v>
      </c>
      <c r="D947">
        <v>7</v>
      </c>
      <c r="E947">
        <v>0</v>
      </c>
      <c r="F947">
        <v>0</v>
      </c>
      <c r="H947">
        <v>369.09797579999997</v>
      </c>
      <c r="J947">
        <v>4091695</v>
      </c>
      <c r="K947">
        <v>3749585</v>
      </c>
      <c r="L947">
        <v>3937596</v>
      </c>
      <c r="O947">
        <v>2404128</v>
      </c>
      <c r="P947">
        <v>2529481</v>
      </c>
      <c r="Q947">
        <v>2504132</v>
      </c>
      <c r="S947">
        <f t="shared" si="270"/>
        <v>0.9</v>
      </c>
      <c r="T947">
        <f t="shared" si="271"/>
        <v>0.35</v>
      </c>
      <c r="V947" s="4">
        <f t="shared" si="272"/>
        <v>369.09797577989997</v>
      </c>
      <c r="W947">
        <f t="shared" si="273"/>
        <v>12</v>
      </c>
      <c r="X947">
        <f t="shared" si="274"/>
        <v>0.6</v>
      </c>
      <c r="Y947">
        <f t="shared" si="275"/>
        <v>0.66666666666666663</v>
      </c>
      <c r="Z947">
        <f t="shared" si="276"/>
        <v>1.7142857142857142</v>
      </c>
      <c r="AA947" t="str">
        <f t="shared" si="277"/>
        <v>CRAM</v>
      </c>
      <c r="AD947">
        <f t="shared" si="278"/>
        <v>0.51515151515151514</v>
      </c>
      <c r="AF947" t="str">
        <f t="shared" si="279"/>
        <v>----</v>
      </c>
      <c r="AG947" t="str">
        <f t="shared" si="280"/>
        <v>Aromatic</v>
      </c>
      <c r="AH947" t="str">
        <f t="shared" si="281"/>
        <v>----</v>
      </c>
      <c r="AI947" t="str">
        <f t="shared" si="282"/>
        <v>----</v>
      </c>
      <c r="AJ947" t="str">
        <f t="shared" si="283"/>
        <v>----</v>
      </c>
      <c r="AK947" t="str">
        <f t="shared" si="284"/>
        <v>----</v>
      </c>
      <c r="AM947" s="4">
        <f t="shared" si="285"/>
        <v>369.18332425204289</v>
      </c>
      <c r="AN947" s="4">
        <f t="shared" si="269"/>
        <v>369</v>
      </c>
      <c r="AO947" s="4">
        <f t="shared" si="286"/>
        <v>0.18332425204289393</v>
      </c>
    </row>
    <row r="948" spans="1:41" x14ac:dyDescent="0.25">
      <c r="A948">
        <v>20</v>
      </c>
      <c r="B948">
        <v>18</v>
      </c>
      <c r="C948">
        <v>0</v>
      </c>
      <c r="D948">
        <v>8</v>
      </c>
      <c r="E948">
        <v>0</v>
      </c>
      <c r="F948">
        <v>0</v>
      </c>
      <c r="H948">
        <v>385.09289039999999</v>
      </c>
      <c r="J948">
        <v>5600601</v>
      </c>
      <c r="K948">
        <v>6489824</v>
      </c>
      <c r="L948">
        <v>5652574</v>
      </c>
      <c r="O948">
        <v>3366981</v>
      </c>
      <c r="P948">
        <v>3312093</v>
      </c>
      <c r="Q948">
        <v>2830291</v>
      </c>
      <c r="S948">
        <f t="shared" si="270"/>
        <v>0.9</v>
      </c>
      <c r="T948">
        <f t="shared" si="271"/>
        <v>0.4</v>
      </c>
      <c r="V948" s="4">
        <f t="shared" si="272"/>
        <v>385.09289037989998</v>
      </c>
      <c r="W948">
        <f t="shared" si="273"/>
        <v>12</v>
      </c>
      <c r="X948">
        <f t="shared" si="274"/>
        <v>0.6</v>
      </c>
      <c r="Y948">
        <f t="shared" si="275"/>
        <v>0.66666666666666663</v>
      </c>
      <c r="Z948">
        <f t="shared" si="276"/>
        <v>1.5</v>
      </c>
      <c r="AA948" t="str">
        <f t="shared" si="277"/>
        <v>CRAM</v>
      </c>
      <c r="AD948">
        <f t="shared" si="278"/>
        <v>0.5</v>
      </c>
      <c r="AF948" t="str">
        <f t="shared" si="279"/>
        <v>----</v>
      </c>
      <c r="AG948" t="str">
        <f t="shared" si="280"/>
        <v>----</v>
      </c>
      <c r="AH948" t="str">
        <f t="shared" si="281"/>
        <v>HUnSatLig</v>
      </c>
      <c r="AI948" t="str">
        <f t="shared" si="282"/>
        <v>----</v>
      </c>
      <c r="AJ948" t="str">
        <f t="shared" si="283"/>
        <v>----</v>
      </c>
      <c r="AK948" t="str">
        <f t="shared" si="284"/>
        <v>----</v>
      </c>
      <c r="AM948" s="4">
        <f t="shared" si="285"/>
        <v>385.1819374405282</v>
      </c>
      <c r="AN948" s="4">
        <f t="shared" si="269"/>
        <v>385</v>
      </c>
      <c r="AO948" s="4">
        <f t="shared" si="286"/>
        <v>0.18193744052820193</v>
      </c>
    </row>
    <row r="949" spans="1:41" x14ac:dyDescent="0.25">
      <c r="A949">
        <v>20</v>
      </c>
      <c r="B949">
        <v>18</v>
      </c>
      <c r="C949">
        <v>0</v>
      </c>
      <c r="D949">
        <v>9</v>
      </c>
      <c r="E949">
        <v>0</v>
      </c>
      <c r="F949">
        <v>0</v>
      </c>
      <c r="H949">
        <v>401.087805</v>
      </c>
      <c r="J949">
        <v>9784474</v>
      </c>
      <c r="K949">
        <v>9258574</v>
      </c>
      <c r="L949">
        <v>9307134</v>
      </c>
      <c r="O949">
        <v>3619299</v>
      </c>
      <c r="P949">
        <v>3276292</v>
      </c>
      <c r="Q949">
        <v>3707367</v>
      </c>
      <c r="S949">
        <f t="shared" si="270"/>
        <v>0.9</v>
      </c>
      <c r="T949">
        <f t="shared" si="271"/>
        <v>0.45</v>
      </c>
      <c r="V949" s="4">
        <f t="shared" si="272"/>
        <v>401.0878049799</v>
      </c>
      <c r="W949">
        <f t="shared" si="273"/>
        <v>12</v>
      </c>
      <c r="X949">
        <f t="shared" si="274"/>
        <v>0.6</v>
      </c>
      <c r="Y949">
        <f t="shared" si="275"/>
        <v>0.66666666666666663</v>
      </c>
      <c r="Z949">
        <f t="shared" si="276"/>
        <v>1.3333333333333333</v>
      </c>
      <c r="AA949" t="str">
        <f t="shared" si="277"/>
        <v>CRAM</v>
      </c>
      <c r="AD949">
        <f t="shared" si="278"/>
        <v>0.4838709677419355</v>
      </c>
      <c r="AF949" t="str">
        <f t="shared" si="279"/>
        <v>----</v>
      </c>
      <c r="AG949" t="str">
        <f t="shared" si="280"/>
        <v>----</v>
      </c>
      <c r="AH949" t="str">
        <f t="shared" si="281"/>
        <v>HUnSatLig</v>
      </c>
      <c r="AI949" t="str">
        <f t="shared" si="282"/>
        <v>----</v>
      </c>
      <c r="AJ949" t="str">
        <f t="shared" si="283"/>
        <v>----</v>
      </c>
      <c r="AK949" t="str">
        <f t="shared" si="284"/>
        <v>----</v>
      </c>
      <c r="AM949" s="4">
        <f t="shared" si="285"/>
        <v>401.18055062901357</v>
      </c>
      <c r="AN949" s="4">
        <f t="shared" si="269"/>
        <v>401</v>
      </c>
      <c r="AO949" s="4">
        <f t="shared" si="286"/>
        <v>0.18055062901356678</v>
      </c>
    </row>
    <row r="950" spans="1:41" x14ac:dyDescent="0.25">
      <c r="A950">
        <v>20</v>
      </c>
      <c r="B950">
        <v>18</v>
      </c>
      <c r="C950">
        <v>0</v>
      </c>
      <c r="D950">
        <v>10</v>
      </c>
      <c r="E950">
        <v>0</v>
      </c>
      <c r="F950">
        <v>0</v>
      </c>
      <c r="H950">
        <v>417.08271960000002</v>
      </c>
      <c r="J950">
        <v>10688599</v>
      </c>
      <c r="K950">
        <v>9554564</v>
      </c>
      <c r="L950">
        <v>10235681</v>
      </c>
      <c r="O950">
        <v>3390270</v>
      </c>
      <c r="P950">
        <v>3046515</v>
      </c>
      <c r="Q950">
        <v>3048239</v>
      </c>
      <c r="S950">
        <f t="shared" si="270"/>
        <v>0.9</v>
      </c>
      <c r="T950">
        <f t="shared" si="271"/>
        <v>0.5</v>
      </c>
      <c r="V950" s="4">
        <f t="shared" si="272"/>
        <v>417.08271957989996</v>
      </c>
      <c r="W950">
        <f t="shared" si="273"/>
        <v>12</v>
      </c>
      <c r="X950">
        <f t="shared" si="274"/>
        <v>0.6</v>
      </c>
      <c r="Y950">
        <f t="shared" si="275"/>
        <v>0.66666666666666663</v>
      </c>
      <c r="Z950">
        <f t="shared" si="276"/>
        <v>1.2</v>
      </c>
      <c r="AA950" t="str">
        <f t="shared" si="277"/>
        <v>CRAM</v>
      </c>
      <c r="AD950">
        <f t="shared" si="278"/>
        <v>0.46666666666666667</v>
      </c>
      <c r="AF950" t="str">
        <f t="shared" si="279"/>
        <v>----</v>
      </c>
      <c r="AG950" t="str">
        <f t="shared" si="280"/>
        <v>----</v>
      </c>
      <c r="AH950" t="str">
        <f t="shared" si="281"/>
        <v>HUnSatLig</v>
      </c>
      <c r="AI950" t="str">
        <f t="shared" si="282"/>
        <v>----</v>
      </c>
      <c r="AJ950" t="str">
        <f t="shared" si="283"/>
        <v>----</v>
      </c>
      <c r="AK950" t="str">
        <f t="shared" si="284"/>
        <v>----</v>
      </c>
      <c r="AM950" s="4">
        <f t="shared" si="285"/>
        <v>417.17916381749882</v>
      </c>
      <c r="AN950" s="4">
        <f t="shared" si="269"/>
        <v>417</v>
      </c>
      <c r="AO950" s="4">
        <f t="shared" si="286"/>
        <v>0.17916381749881793</v>
      </c>
    </row>
    <row r="951" spans="1:41" x14ac:dyDescent="0.25">
      <c r="A951">
        <v>20</v>
      </c>
      <c r="B951">
        <v>18</v>
      </c>
      <c r="C951">
        <v>0</v>
      </c>
      <c r="D951">
        <v>11</v>
      </c>
      <c r="E951">
        <v>0</v>
      </c>
      <c r="F951">
        <v>0</v>
      </c>
      <c r="H951">
        <v>433.07763419999998</v>
      </c>
      <c r="J951">
        <v>10005336</v>
      </c>
      <c r="K951">
        <v>9244971</v>
      </c>
      <c r="L951">
        <v>8631227</v>
      </c>
      <c r="O951">
        <v>2523775</v>
      </c>
      <c r="P951">
        <v>2151693</v>
      </c>
      <c r="Q951">
        <v>2028610</v>
      </c>
      <c r="S951">
        <f t="shared" si="270"/>
        <v>0.9</v>
      </c>
      <c r="T951">
        <f t="shared" si="271"/>
        <v>0.55000000000000004</v>
      </c>
      <c r="V951" s="4">
        <f t="shared" si="272"/>
        <v>433.07763417989997</v>
      </c>
      <c r="W951">
        <f t="shared" si="273"/>
        <v>12</v>
      </c>
      <c r="X951">
        <f t="shared" si="274"/>
        <v>0.6</v>
      </c>
      <c r="Y951">
        <f t="shared" si="275"/>
        <v>0.66666666666666663</v>
      </c>
      <c r="Z951">
        <f t="shared" si="276"/>
        <v>1.0909090909090908</v>
      </c>
      <c r="AA951" t="str">
        <f t="shared" si="277"/>
        <v>CRAM</v>
      </c>
      <c r="AD951">
        <f t="shared" si="278"/>
        <v>0.44827586206896552</v>
      </c>
      <c r="AF951" t="str">
        <f t="shared" si="279"/>
        <v>----</v>
      </c>
      <c r="AG951" t="str">
        <f t="shared" si="280"/>
        <v>----</v>
      </c>
      <c r="AH951" t="str">
        <f t="shared" si="281"/>
        <v>HUnSatLig</v>
      </c>
      <c r="AI951" t="str">
        <f t="shared" si="282"/>
        <v>----</v>
      </c>
      <c r="AJ951" t="str">
        <f t="shared" si="283"/>
        <v>----</v>
      </c>
      <c r="AK951" t="str">
        <f t="shared" si="284"/>
        <v>----</v>
      </c>
      <c r="AM951" s="4">
        <f t="shared" si="285"/>
        <v>433.17777700598413</v>
      </c>
      <c r="AN951" s="4">
        <f t="shared" si="269"/>
        <v>433</v>
      </c>
      <c r="AO951" s="4">
        <f t="shared" si="286"/>
        <v>0.17777700598412594</v>
      </c>
    </row>
    <row r="952" spans="1:41" x14ac:dyDescent="0.25">
      <c r="A952">
        <v>20</v>
      </c>
      <c r="B952">
        <v>18</v>
      </c>
      <c r="C952">
        <v>0</v>
      </c>
      <c r="D952">
        <v>12</v>
      </c>
      <c r="E952">
        <v>0</v>
      </c>
      <c r="F952">
        <v>0</v>
      </c>
      <c r="H952">
        <v>449.07254879999999</v>
      </c>
      <c r="J952">
        <v>7920419</v>
      </c>
      <c r="K952">
        <v>8322427</v>
      </c>
      <c r="L952">
        <v>7497106</v>
      </c>
      <c r="O952" t="s">
        <v>14</v>
      </c>
      <c r="P952" t="s">
        <v>14</v>
      </c>
      <c r="Q952" t="s">
        <v>14</v>
      </c>
      <c r="S952">
        <f t="shared" si="270"/>
        <v>0.9</v>
      </c>
      <c r="T952">
        <f t="shared" si="271"/>
        <v>0.6</v>
      </c>
      <c r="V952" s="4">
        <f t="shared" si="272"/>
        <v>449.07254877989993</v>
      </c>
      <c r="W952">
        <f t="shared" si="273"/>
        <v>12</v>
      </c>
      <c r="X952">
        <f t="shared" si="274"/>
        <v>0.6</v>
      </c>
      <c r="Y952">
        <f t="shared" si="275"/>
        <v>0.66666666666666663</v>
      </c>
      <c r="Z952">
        <f t="shared" si="276"/>
        <v>1</v>
      </c>
      <c r="AA952" t="str">
        <f t="shared" si="277"/>
        <v>CRAM</v>
      </c>
      <c r="AD952">
        <f t="shared" si="278"/>
        <v>0.42857142857142855</v>
      </c>
      <c r="AF952" t="str">
        <f t="shared" si="279"/>
        <v>----</v>
      </c>
      <c r="AG952" t="str">
        <f t="shared" si="280"/>
        <v>----</v>
      </c>
      <c r="AH952" t="str">
        <f t="shared" si="281"/>
        <v>HUnSatLig</v>
      </c>
      <c r="AI952" t="str">
        <f t="shared" si="282"/>
        <v>----</v>
      </c>
      <c r="AJ952" t="str">
        <f t="shared" si="283"/>
        <v>----</v>
      </c>
      <c r="AK952" t="str">
        <f t="shared" si="284"/>
        <v>----</v>
      </c>
      <c r="AM952" s="4">
        <f t="shared" si="285"/>
        <v>449.17639019446938</v>
      </c>
      <c r="AN952" s="4">
        <f t="shared" si="269"/>
        <v>449</v>
      </c>
      <c r="AO952" s="4">
        <f t="shared" si="286"/>
        <v>0.17639019446937709</v>
      </c>
    </row>
    <row r="953" spans="1:41" x14ac:dyDescent="0.25">
      <c r="A953">
        <v>20</v>
      </c>
      <c r="B953">
        <v>18</v>
      </c>
      <c r="C953">
        <v>0</v>
      </c>
      <c r="D953">
        <v>13</v>
      </c>
      <c r="E953">
        <v>0</v>
      </c>
      <c r="F953">
        <v>0</v>
      </c>
      <c r="H953">
        <v>465.06746340000001</v>
      </c>
      <c r="J953">
        <v>6520116</v>
      </c>
      <c r="K953">
        <v>6165158</v>
      </c>
      <c r="L953">
        <v>5743717</v>
      </c>
      <c r="O953" t="s">
        <v>14</v>
      </c>
      <c r="P953" t="s">
        <v>14</v>
      </c>
      <c r="Q953" t="s">
        <v>14</v>
      </c>
      <c r="S953">
        <f t="shared" si="270"/>
        <v>0.9</v>
      </c>
      <c r="T953">
        <f t="shared" si="271"/>
        <v>0.65</v>
      </c>
      <c r="V953" s="4">
        <f t="shared" si="272"/>
        <v>465.06746337989995</v>
      </c>
      <c r="W953">
        <f t="shared" si="273"/>
        <v>12</v>
      </c>
      <c r="X953">
        <f t="shared" si="274"/>
        <v>0.6</v>
      </c>
      <c r="Y953">
        <f t="shared" si="275"/>
        <v>0.66666666666666663</v>
      </c>
      <c r="Z953">
        <f t="shared" si="276"/>
        <v>0.92307692307692313</v>
      </c>
      <c r="AA953" t="str">
        <f t="shared" si="277"/>
        <v>CRAM</v>
      </c>
      <c r="AD953">
        <f t="shared" si="278"/>
        <v>0.40740740740740738</v>
      </c>
      <c r="AF953" t="str">
        <f t="shared" si="279"/>
        <v>----</v>
      </c>
      <c r="AG953" t="str">
        <f t="shared" si="280"/>
        <v>----</v>
      </c>
      <c r="AH953" t="str">
        <f t="shared" si="281"/>
        <v>HUnSatLig</v>
      </c>
      <c r="AI953" t="str">
        <f t="shared" si="282"/>
        <v>----</v>
      </c>
      <c r="AJ953" t="str">
        <f t="shared" si="283"/>
        <v>----</v>
      </c>
      <c r="AK953" t="str">
        <f t="shared" si="284"/>
        <v>----</v>
      </c>
      <c r="AM953" s="4">
        <f t="shared" si="285"/>
        <v>465.17500338295469</v>
      </c>
      <c r="AN953" s="4">
        <f t="shared" si="269"/>
        <v>465</v>
      </c>
      <c r="AO953" s="4">
        <f t="shared" si="286"/>
        <v>0.17500338295468509</v>
      </c>
    </row>
    <row r="954" spans="1:41" x14ac:dyDescent="0.25">
      <c r="A954">
        <v>20</v>
      </c>
      <c r="B954">
        <v>18</v>
      </c>
      <c r="C954">
        <v>0</v>
      </c>
      <c r="D954">
        <v>14</v>
      </c>
      <c r="E954">
        <v>0</v>
      </c>
      <c r="F954">
        <v>0</v>
      </c>
      <c r="H954">
        <v>481.06237800000002</v>
      </c>
      <c r="J954">
        <v>4499528</v>
      </c>
      <c r="K954">
        <v>4050512</v>
      </c>
      <c r="L954">
        <v>3522111</v>
      </c>
      <c r="O954" t="s">
        <v>14</v>
      </c>
      <c r="P954" t="s">
        <v>14</v>
      </c>
      <c r="Q954" t="s">
        <v>14</v>
      </c>
      <c r="S954">
        <f t="shared" si="270"/>
        <v>0.9</v>
      </c>
      <c r="T954">
        <f t="shared" si="271"/>
        <v>0.7</v>
      </c>
      <c r="V954" s="4">
        <f t="shared" si="272"/>
        <v>481.06237797989996</v>
      </c>
      <c r="W954">
        <f t="shared" si="273"/>
        <v>12</v>
      </c>
      <c r="X954">
        <f t="shared" si="274"/>
        <v>0.6</v>
      </c>
      <c r="Y954">
        <f t="shared" si="275"/>
        <v>0.66666666666666663</v>
      </c>
      <c r="Z954">
        <f t="shared" si="276"/>
        <v>0.8571428571428571</v>
      </c>
      <c r="AA954" t="str">
        <f t="shared" si="277"/>
        <v>CRAM</v>
      </c>
      <c r="AD954">
        <f t="shared" si="278"/>
        <v>0.38461538461538464</v>
      </c>
      <c r="AF954" t="str">
        <f t="shared" si="279"/>
        <v>----</v>
      </c>
      <c r="AG954" t="str">
        <f t="shared" si="280"/>
        <v>----</v>
      </c>
      <c r="AH954" t="str">
        <f t="shared" si="281"/>
        <v>HUnSatLig</v>
      </c>
      <c r="AI954" t="str">
        <f t="shared" si="282"/>
        <v>----</v>
      </c>
      <c r="AJ954" t="str">
        <f t="shared" si="283"/>
        <v>----</v>
      </c>
      <c r="AK954" t="str">
        <f t="shared" si="284"/>
        <v>----</v>
      </c>
      <c r="AM954" s="4">
        <f t="shared" si="285"/>
        <v>481.17361657143999</v>
      </c>
      <c r="AN954" s="4">
        <f t="shared" si="269"/>
        <v>481</v>
      </c>
      <c r="AO954" s="4">
        <f t="shared" si="286"/>
        <v>0.17361657143999309</v>
      </c>
    </row>
    <row r="955" spans="1:41" x14ac:dyDescent="0.25">
      <c r="A955">
        <v>20</v>
      </c>
      <c r="B955">
        <v>18</v>
      </c>
      <c r="C955">
        <v>0</v>
      </c>
      <c r="D955">
        <v>15</v>
      </c>
      <c r="E955">
        <v>0</v>
      </c>
      <c r="F955">
        <v>0</v>
      </c>
      <c r="H955">
        <v>497.05729259999998</v>
      </c>
      <c r="J955">
        <v>2340519</v>
      </c>
      <c r="K955">
        <v>2399115</v>
      </c>
      <c r="L955">
        <v>2069599</v>
      </c>
      <c r="O955" t="s">
        <v>14</v>
      </c>
      <c r="P955" t="s">
        <v>14</v>
      </c>
      <c r="Q955" t="s">
        <v>14</v>
      </c>
      <c r="S955">
        <f t="shared" si="270"/>
        <v>0.9</v>
      </c>
      <c r="T955">
        <f t="shared" si="271"/>
        <v>0.75</v>
      </c>
      <c r="V955" s="4">
        <f t="shared" si="272"/>
        <v>497.05729257989998</v>
      </c>
      <c r="W955">
        <f t="shared" si="273"/>
        <v>12</v>
      </c>
      <c r="X955">
        <f t="shared" si="274"/>
        <v>0.6</v>
      </c>
      <c r="Y955">
        <f t="shared" si="275"/>
        <v>0.66666666666666663</v>
      </c>
      <c r="Z955">
        <f t="shared" si="276"/>
        <v>0.8</v>
      </c>
      <c r="AA955" t="str">
        <f t="shared" si="277"/>
        <v>CRAM</v>
      </c>
      <c r="AD955">
        <f t="shared" si="278"/>
        <v>0.36</v>
      </c>
      <c r="AF955" t="str">
        <f t="shared" si="279"/>
        <v>----</v>
      </c>
      <c r="AG955" t="str">
        <f t="shared" si="280"/>
        <v>----</v>
      </c>
      <c r="AH955" t="str">
        <f t="shared" si="281"/>
        <v>HUnSatLig</v>
      </c>
      <c r="AI955" t="str">
        <f t="shared" si="282"/>
        <v>----</v>
      </c>
      <c r="AJ955" t="str">
        <f t="shared" si="283"/>
        <v>----</v>
      </c>
      <c r="AK955" t="str">
        <f t="shared" si="284"/>
        <v>----</v>
      </c>
      <c r="AM955" s="4">
        <f t="shared" si="285"/>
        <v>497.1722297599253</v>
      </c>
      <c r="AN955" s="4">
        <f t="shared" si="269"/>
        <v>497</v>
      </c>
      <c r="AO955" s="4">
        <f t="shared" si="286"/>
        <v>0.1722297599253011</v>
      </c>
    </row>
    <row r="956" spans="1:41" x14ac:dyDescent="0.25">
      <c r="A956">
        <v>20</v>
      </c>
      <c r="B956">
        <v>20</v>
      </c>
      <c r="C956">
        <v>0</v>
      </c>
      <c r="D956">
        <v>6</v>
      </c>
      <c r="E956">
        <v>0</v>
      </c>
      <c r="F956">
        <v>0</v>
      </c>
      <c r="H956">
        <v>355.11871120000001</v>
      </c>
      <c r="J956">
        <v>4115645</v>
      </c>
      <c r="K956">
        <v>4310930</v>
      </c>
      <c r="L956">
        <v>4491963</v>
      </c>
      <c r="O956">
        <v>2364010</v>
      </c>
      <c r="P956">
        <v>2223263</v>
      </c>
      <c r="Q956">
        <v>2308032</v>
      </c>
      <c r="S956">
        <f t="shared" si="270"/>
        <v>1</v>
      </c>
      <c r="T956">
        <f t="shared" si="271"/>
        <v>0.3</v>
      </c>
      <c r="V956" s="4">
        <f t="shared" si="272"/>
        <v>355.1187111799</v>
      </c>
      <c r="W956">
        <f t="shared" si="273"/>
        <v>11</v>
      </c>
      <c r="X956">
        <f t="shared" si="274"/>
        <v>0.55000000000000004</v>
      </c>
      <c r="Y956">
        <f t="shared" si="275"/>
        <v>0.55000000000000004</v>
      </c>
      <c r="Z956">
        <f t="shared" si="276"/>
        <v>1.8333333333333333</v>
      </c>
      <c r="AA956" t="str">
        <f t="shared" si="277"/>
        <v>O</v>
      </c>
      <c r="AD956">
        <f t="shared" si="278"/>
        <v>0.47058823529411764</v>
      </c>
      <c r="AF956" t="str">
        <f t="shared" si="279"/>
        <v>----</v>
      </c>
      <c r="AG956" t="str">
        <f t="shared" si="280"/>
        <v>----</v>
      </c>
      <c r="AH956" t="str">
        <f t="shared" si="281"/>
        <v>HUnSatLig</v>
      </c>
      <c r="AI956" t="str">
        <f t="shared" si="282"/>
        <v>----</v>
      </c>
      <c r="AJ956" t="str">
        <f t="shared" si="283"/>
        <v>----</v>
      </c>
      <c r="AK956" t="str">
        <f t="shared" si="284"/>
        <v>----</v>
      </c>
      <c r="AM956" s="4">
        <f t="shared" si="285"/>
        <v>355.20082715294086</v>
      </c>
      <c r="AN956" s="4">
        <f t="shared" si="269"/>
        <v>355</v>
      </c>
      <c r="AO956" s="4">
        <f t="shared" si="286"/>
        <v>0.20082715294086029</v>
      </c>
    </row>
    <row r="957" spans="1:41" x14ac:dyDescent="0.25">
      <c r="A957">
        <v>20</v>
      </c>
      <c r="B957">
        <v>20</v>
      </c>
      <c r="C957">
        <v>0</v>
      </c>
      <c r="D957">
        <v>7</v>
      </c>
      <c r="E957">
        <v>0</v>
      </c>
      <c r="F957">
        <v>0</v>
      </c>
      <c r="H957">
        <v>371.11362580000002</v>
      </c>
      <c r="J957">
        <v>6597160</v>
      </c>
      <c r="K957">
        <v>6512891</v>
      </c>
      <c r="L957">
        <v>6382993</v>
      </c>
      <c r="O957">
        <v>4355959</v>
      </c>
      <c r="P957">
        <v>4339990</v>
      </c>
      <c r="Q957">
        <v>4302334</v>
      </c>
      <c r="S957">
        <f t="shared" si="270"/>
        <v>1</v>
      </c>
      <c r="T957">
        <f t="shared" si="271"/>
        <v>0.35</v>
      </c>
      <c r="V957" s="4">
        <f t="shared" si="272"/>
        <v>371.11362577990002</v>
      </c>
      <c r="W957">
        <f t="shared" si="273"/>
        <v>11</v>
      </c>
      <c r="X957">
        <f t="shared" si="274"/>
        <v>0.55000000000000004</v>
      </c>
      <c r="Y957">
        <f t="shared" si="275"/>
        <v>0.55000000000000004</v>
      </c>
      <c r="Z957">
        <f t="shared" si="276"/>
        <v>1.5714285714285714</v>
      </c>
      <c r="AA957" t="str">
        <f t="shared" si="277"/>
        <v>CRAM</v>
      </c>
      <c r="AD957">
        <f t="shared" si="278"/>
        <v>0.45454545454545453</v>
      </c>
      <c r="AF957" t="str">
        <f t="shared" si="279"/>
        <v>----</v>
      </c>
      <c r="AG957" t="str">
        <f t="shared" si="280"/>
        <v>----</v>
      </c>
      <c r="AH957" t="str">
        <f t="shared" si="281"/>
        <v>HUnSatLig</v>
      </c>
      <c r="AI957" t="str">
        <f t="shared" si="282"/>
        <v>----</v>
      </c>
      <c r="AJ957" t="str">
        <f t="shared" si="283"/>
        <v>----</v>
      </c>
      <c r="AK957" t="str">
        <f t="shared" si="284"/>
        <v>----</v>
      </c>
      <c r="AM957" s="4">
        <f t="shared" si="285"/>
        <v>371.19944034142617</v>
      </c>
      <c r="AN957" s="4">
        <f t="shared" si="269"/>
        <v>371</v>
      </c>
      <c r="AO957" s="4">
        <f t="shared" si="286"/>
        <v>0.19944034142616829</v>
      </c>
    </row>
    <row r="958" spans="1:41" x14ac:dyDescent="0.25">
      <c r="A958">
        <v>20</v>
      </c>
      <c r="B958">
        <v>20</v>
      </c>
      <c r="C958">
        <v>0</v>
      </c>
      <c r="D958">
        <v>8</v>
      </c>
      <c r="E958">
        <v>0</v>
      </c>
      <c r="F958">
        <v>0</v>
      </c>
      <c r="H958">
        <v>387.10854039999998</v>
      </c>
      <c r="J958">
        <v>9473989</v>
      </c>
      <c r="K958">
        <v>8012964</v>
      </c>
      <c r="L958">
        <v>8753719</v>
      </c>
      <c r="O958">
        <v>5891100</v>
      </c>
      <c r="P958">
        <v>6090174</v>
      </c>
      <c r="Q958">
        <v>5452160</v>
      </c>
      <c r="S958">
        <f t="shared" si="270"/>
        <v>1</v>
      </c>
      <c r="T958">
        <f t="shared" si="271"/>
        <v>0.4</v>
      </c>
      <c r="V958" s="4">
        <f t="shared" si="272"/>
        <v>387.10854037990003</v>
      </c>
      <c r="W958">
        <f t="shared" si="273"/>
        <v>11</v>
      </c>
      <c r="X958">
        <f t="shared" si="274"/>
        <v>0.55000000000000004</v>
      </c>
      <c r="Y958">
        <f t="shared" si="275"/>
        <v>0.55000000000000004</v>
      </c>
      <c r="Z958">
        <f t="shared" si="276"/>
        <v>1.375</v>
      </c>
      <c r="AA958" t="str">
        <f t="shared" si="277"/>
        <v>CRAM</v>
      </c>
      <c r="AD958">
        <f t="shared" si="278"/>
        <v>0.4375</v>
      </c>
      <c r="AF958" t="str">
        <f t="shared" si="279"/>
        <v>----</v>
      </c>
      <c r="AG958" t="str">
        <f t="shared" si="280"/>
        <v>----</v>
      </c>
      <c r="AH958" t="str">
        <f t="shared" si="281"/>
        <v>HUnSatLig</v>
      </c>
      <c r="AI958" t="str">
        <f t="shared" si="282"/>
        <v>----</v>
      </c>
      <c r="AJ958" t="str">
        <f t="shared" si="283"/>
        <v>----</v>
      </c>
      <c r="AK958" t="str">
        <f t="shared" si="284"/>
        <v>----</v>
      </c>
      <c r="AM958" s="4">
        <f t="shared" si="285"/>
        <v>387.19805352991148</v>
      </c>
      <c r="AN958" s="4">
        <f t="shared" si="269"/>
        <v>387</v>
      </c>
      <c r="AO958" s="4">
        <f t="shared" si="286"/>
        <v>0.19805352991147629</v>
      </c>
    </row>
    <row r="959" spans="1:41" x14ac:dyDescent="0.25">
      <c r="A959">
        <v>20</v>
      </c>
      <c r="B959">
        <v>20</v>
      </c>
      <c r="C959">
        <v>0</v>
      </c>
      <c r="D959">
        <v>9</v>
      </c>
      <c r="E959">
        <v>0</v>
      </c>
      <c r="F959">
        <v>0</v>
      </c>
      <c r="H959">
        <v>403.103455</v>
      </c>
      <c r="J959">
        <v>13589950</v>
      </c>
      <c r="K959">
        <v>13152064</v>
      </c>
      <c r="L959">
        <v>13190368</v>
      </c>
      <c r="O959">
        <v>6855368</v>
      </c>
      <c r="P959">
        <v>6012164</v>
      </c>
      <c r="Q959">
        <v>6313616</v>
      </c>
      <c r="S959">
        <f t="shared" si="270"/>
        <v>1</v>
      </c>
      <c r="T959">
        <f t="shared" si="271"/>
        <v>0.45</v>
      </c>
      <c r="V959" s="4">
        <f t="shared" si="272"/>
        <v>403.10345497990005</v>
      </c>
      <c r="W959">
        <f t="shared" si="273"/>
        <v>11</v>
      </c>
      <c r="X959">
        <f t="shared" si="274"/>
        <v>0.55000000000000004</v>
      </c>
      <c r="Y959">
        <f t="shared" si="275"/>
        <v>0.55000000000000004</v>
      </c>
      <c r="Z959">
        <f t="shared" si="276"/>
        <v>1.2222222222222223</v>
      </c>
      <c r="AA959" t="str">
        <f t="shared" si="277"/>
        <v>CRAM</v>
      </c>
      <c r="AD959">
        <f t="shared" si="278"/>
        <v>0.41935483870967744</v>
      </c>
      <c r="AF959" t="str">
        <f t="shared" si="279"/>
        <v>----</v>
      </c>
      <c r="AG959" t="str">
        <f t="shared" si="280"/>
        <v>----</v>
      </c>
      <c r="AH959" t="str">
        <f t="shared" si="281"/>
        <v>HUnSatLig</v>
      </c>
      <c r="AI959" t="str">
        <f t="shared" si="282"/>
        <v>----</v>
      </c>
      <c r="AJ959" t="str">
        <f t="shared" si="283"/>
        <v>----</v>
      </c>
      <c r="AK959" t="str">
        <f t="shared" si="284"/>
        <v>----</v>
      </c>
      <c r="AM959" s="4">
        <f t="shared" si="285"/>
        <v>403.19666671839678</v>
      </c>
      <c r="AN959" s="4">
        <f t="shared" si="269"/>
        <v>403</v>
      </c>
      <c r="AO959" s="4">
        <f t="shared" si="286"/>
        <v>0.19666671839678429</v>
      </c>
    </row>
    <row r="960" spans="1:41" x14ac:dyDescent="0.25">
      <c r="A960">
        <v>20</v>
      </c>
      <c r="B960">
        <v>20</v>
      </c>
      <c r="C960">
        <v>0</v>
      </c>
      <c r="D960">
        <v>10</v>
      </c>
      <c r="E960">
        <v>0</v>
      </c>
      <c r="F960">
        <v>0</v>
      </c>
      <c r="H960">
        <v>419.09836960000001</v>
      </c>
      <c r="J960">
        <v>13078548</v>
      </c>
      <c r="K960">
        <v>11424406</v>
      </c>
      <c r="L960">
        <v>12707580</v>
      </c>
      <c r="O960">
        <v>4679974</v>
      </c>
      <c r="P960">
        <v>4522117</v>
      </c>
      <c r="Q960">
        <v>5044944</v>
      </c>
      <c r="S960">
        <f t="shared" si="270"/>
        <v>1</v>
      </c>
      <c r="T960">
        <f t="shared" si="271"/>
        <v>0.5</v>
      </c>
      <c r="V960" s="4">
        <f t="shared" si="272"/>
        <v>419.09836957990001</v>
      </c>
      <c r="W960">
        <f t="shared" si="273"/>
        <v>11</v>
      </c>
      <c r="X960">
        <f t="shared" si="274"/>
        <v>0.55000000000000004</v>
      </c>
      <c r="Y960">
        <f t="shared" si="275"/>
        <v>0.55000000000000004</v>
      </c>
      <c r="Z960">
        <f t="shared" si="276"/>
        <v>1.1000000000000001</v>
      </c>
      <c r="AA960" t="str">
        <f t="shared" si="277"/>
        <v>CRAM</v>
      </c>
      <c r="AD960">
        <f t="shared" si="278"/>
        <v>0.4</v>
      </c>
      <c r="AF960" t="str">
        <f t="shared" si="279"/>
        <v>----</v>
      </c>
      <c r="AG960" t="str">
        <f t="shared" si="280"/>
        <v>----</v>
      </c>
      <c r="AH960" t="str">
        <f t="shared" si="281"/>
        <v>HUnSatLig</v>
      </c>
      <c r="AI960" t="str">
        <f t="shared" si="282"/>
        <v>----</v>
      </c>
      <c r="AJ960" t="str">
        <f t="shared" si="283"/>
        <v>----</v>
      </c>
      <c r="AK960" t="str">
        <f t="shared" si="284"/>
        <v>----</v>
      </c>
      <c r="AM960" s="4">
        <f t="shared" si="285"/>
        <v>419.19527990688204</v>
      </c>
      <c r="AN960" s="4">
        <f t="shared" si="269"/>
        <v>419</v>
      </c>
      <c r="AO960" s="4">
        <f t="shared" si="286"/>
        <v>0.19527990688203545</v>
      </c>
    </row>
    <row r="961" spans="1:41" x14ac:dyDescent="0.25">
      <c r="A961">
        <v>20</v>
      </c>
      <c r="B961">
        <v>20</v>
      </c>
      <c r="C961">
        <v>0</v>
      </c>
      <c r="D961">
        <v>11</v>
      </c>
      <c r="E961">
        <v>0</v>
      </c>
      <c r="F961">
        <v>0</v>
      </c>
      <c r="H961">
        <v>435.09328420000003</v>
      </c>
      <c r="J961">
        <v>12335711</v>
      </c>
      <c r="K961">
        <v>10774724</v>
      </c>
      <c r="L961">
        <v>10697480</v>
      </c>
      <c r="O961">
        <v>3517931</v>
      </c>
      <c r="P961">
        <v>2807972</v>
      </c>
      <c r="Q961">
        <v>3072877</v>
      </c>
      <c r="S961">
        <f t="shared" si="270"/>
        <v>1</v>
      </c>
      <c r="T961">
        <f t="shared" si="271"/>
        <v>0.55000000000000004</v>
      </c>
      <c r="V961" s="4">
        <f t="shared" si="272"/>
        <v>435.09328417990002</v>
      </c>
      <c r="W961">
        <f t="shared" si="273"/>
        <v>11</v>
      </c>
      <c r="X961">
        <f t="shared" si="274"/>
        <v>0.55000000000000004</v>
      </c>
      <c r="Y961">
        <f t="shared" si="275"/>
        <v>0.55000000000000004</v>
      </c>
      <c r="Z961">
        <f t="shared" si="276"/>
        <v>1</v>
      </c>
      <c r="AA961" t="str">
        <f t="shared" si="277"/>
        <v>CRAM</v>
      </c>
      <c r="AD961">
        <f t="shared" si="278"/>
        <v>0.37931034482758619</v>
      </c>
      <c r="AF961" t="str">
        <f t="shared" si="279"/>
        <v>----</v>
      </c>
      <c r="AG961" t="str">
        <f t="shared" si="280"/>
        <v>----</v>
      </c>
      <c r="AH961" t="str">
        <f t="shared" si="281"/>
        <v>HUnSatLig</v>
      </c>
      <c r="AI961" t="str">
        <f t="shared" si="282"/>
        <v>----</v>
      </c>
      <c r="AJ961" t="str">
        <f t="shared" si="283"/>
        <v>----</v>
      </c>
      <c r="AK961" t="str">
        <f t="shared" si="284"/>
        <v>----</v>
      </c>
      <c r="AM961" s="4">
        <f t="shared" si="285"/>
        <v>435.1938930953674</v>
      </c>
      <c r="AN961" s="4">
        <f t="shared" si="269"/>
        <v>435</v>
      </c>
      <c r="AO961" s="4">
        <f t="shared" si="286"/>
        <v>0.19389309536740029</v>
      </c>
    </row>
    <row r="962" spans="1:41" x14ac:dyDescent="0.25">
      <c r="A962">
        <v>20</v>
      </c>
      <c r="B962">
        <v>20</v>
      </c>
      <c r="C962">
        <v>0</v>
      </c>
      <c r="D962">
        <v>12</v>
      </c>
      <c r="E962">
        <v>0</v>
      </c>
      <c r="F962">
        <v>0</v>
      </c>
      <c r="H962">
        <v>451.08819879999999</v>
      </c>
      <c r="J962">
        <v>8350247</v>
      </c>
      <c r="K962">
        <v>8537347</v>
      </c>
      <c r="L962">
        <v>7716042</v>
      </c>
      <c r="O962" t="s">
        <v>14</v>
      </c>
      <c r="P962" t="s">
        <v>14</v>
      </c>
      <c r="Q962" t="s">
        <v>14</v>
      </c>
      <c r="S962">
        <f t="shared" si="270"/>
        <v>1</v>
      </c>
      <c r="T962">
        <f t="shared" si="271"/>
        <v>0.6</v>
      </c>
      <c r="V962" s="4">
        <f t="shared" si="272"/>
        <v>451.08819877989998</v>
      </c>
      <c r="W962">
        <f t="shared" si="273"/>
        <v>11</v>
      </c>
      <c r="X962">
        <f t="shared" si="274"/>
        <v>0.55000000000000004</v>
      </c>
      <c r="Y962">
        <f t="shared" si="275"/>
        <v>0.55000000000000004</v>
      </c>
      <c r="Z962">
        <f t="shared" si="276"/>
        <v>0.91666666666666663</v>
      </c>
      <c r="AA962" t="str">
        <f t="shared" si="277"/>
        <v>CRAM</v>
      </c>
      <c r="AD962">
        <f t="shared" si="278"/>
        <v>0.35714285714285715</v>
      </c>
      <c r="AF962" t="str">
        <f t="shared" si="279"/>
        <v>----</v>
      </c>
      <c r="AG962" t="str">
        <f t="shared" si="280"/>
        <v>----</v>
      </c>
      <c r="AH962" t="str">
        <f t="shared" si="281"/>
        <v>HUnSatLig</v>
      </c>
      <c r="AI962" t="str">
        <f t="shared" si="282"/>
        <v>----</v>
      </c>
      <c r="AJ962" t="str">
        <f t="shared" si="283"/>
        <v>----</v>
      </c>
      <c r="AK962" t="str">
        <f t="shared" si="284"/>
        <v>----</v>
      </c>
      <c r="AM962" s="4">
        <f t="shared" si="285"/>
        <v>451.19250628385265</v>
      </c>
      <c r="AN962" s="4">
        <f t="shared" ref="AN962:AN1025" si="287">INT(AM962)</f>
        <v>451</v>
      </c>
      <c r="AO962" s="4">
        <f t="shared" si="286"/>
        <v>0.19250628385265145</v>
      </c>
    </row>
    <row r="963" spans="1:41" x14ac:dyDescent="0.25">
      <c r="A963">
        <v>20</v>
      </c>
      <c r="B963">
        <v>20</v>
      </c>
      <c r="C963">
        <v>0</v>
      </c>
      <c r="D963">
        <v>13</v>
      </c>
      <c r="E963">
        <v>0</v>
      </c>
      <c r="F963">
        <v>0</v>
      </c>
      <c r="H963">
        <v>467.0831134</v>
      </c>
      <c r="J963">
        <v>6823125</v>
      </c>
      <c r="K963">
        <v>6402683</v>
      </c>
      <c r="L963">
        <v>6330359</v>
      </c>
      <c r="O963" t="s">
        <v>14</v>
      </c>
      <c r="P963" t="s">
        <v>14</v>
      </c>
      <c r="Q963" t="s">
        <v>14</v>
      </c>
      <c r="S963">
        <f t="shared" ref="S963:S1026" si="288">B963/A963</f>
        <v>1</v>
      </c>
      <c r="T963">
        <f t="shared" ref="T963:T1026" si="289">D963/A963</f>
        <v>0.65</v>
      </c>
      <c r="V963" s="4">
        <f t="shared" ref="V963:V1026" si="290">A963*12+(B963-1)*1.007825+C963*14.003074+D963*15.9949146+E963*31.9720707+F963*30.9737615+0.0005485799</f>
        <v>467.0831133799</v>
      </c>
      <c r="W963">
        <f t="shared" ref="W963:W1026" si="291">1+A963-B963/2+C963/2+F963/2</f>
        <v>11</v>
      </c>
      <c r="X963">
        <f t="shared" ref="X963:X1026" si="292">W963/A963</f>
        <v>0.55000000000000004</v>
      </c>
      <c r="Y963">
        <f t="shared" ref="Y963:Y1026" si="293">W963/B963</f>
        <v>0.55000000000000004</v>
      </c>
      <c r="Z963">
        <f t="shared" ref="Z963:Z1026" si="294">W963/D963</f>
        <v>0.84615384615384615</v>
      </c>
      <c r="AA963" t="str">
        <f t="shared" ref="AA963:AA1026" si="295">IF(X963&gt;=0.3,IF(X963&lt;=0.68,IF(Y963&gt;=0.2,IF(Y963&lt;=0.95,IF(Z963&gt;=0.77,IF(Z963&lt;=1.75,"CRAM","O"),"O"),"O"),"O"),"O"),"O")</f>
        <v>CRAM</v>
      </c>
      <c r="AD963">
        <f t="shared" ref="AD963:AD1026" si="296">(1+A963-D963/2-E963-B963/2)/(A963-D963/2-E963-C963-F963)</f>
        <v>0.33333333333333331</v>
      </c>
      <c r="AF963" t="str">
        <f t="shared" ref="AF963:AF1026" si="297">IF(AD963&gt;0.66,"CondAr","----")</f>
        <v>----</v>
      </c>
      <c r="AG963" t="str">
        <f t="shared" ref="AG963:AG1026" si="298">IF(AND((AD963&gt;0.5),(AD963&lt;=0.66)),"Aromatic","----")</f>
        <v>----</v>
      </c>
      <c r="AH963" t="str">
        <f t="shared" ref="AH963:AH1026" si="299">IF(AND((AD963&lt;=0.5),(S963&lt;1.5)),"HUnSatLig","----")</f>
        <v>HUnSatLig</v>
      </c>
      <c r="AI963" t="str">
        <f t="shared" ref="AI963:AI1026" si="300">IF(AND((T963&lt;0.6),(S963&gt;=1.5),(C963=0)),"AlipatNoN","----")</f>
        <v>----</v>
      </c>
      <c r="AJ963" t="str">
        <f t="shared" ref="AJ963:AJ1026" si="301">IF(AND((S963&gt;=1.5),(T963&gt;=0.6)),"SatFACarb","----")</f>
        <v>----</v>
      </c>
      <c r="AK963" t="str">
        <f t="shared" ref="AK963:AK1026" si="302">IF(AND((T963&lt;0.6),(S963&gt;=1.5),(C963&gt;0)),"Alipat+N","----")</f>
        <v>----</v>
      </c>
      <c r="AM963" s="4">
        <f t="shared" ref="AM963:AM1026" si="303">V963*(44/43.989828)</f>
        <v>467.19111947233796</v>
      </c>
      <c r="AN963" s="4">
        <f t="shared" si="287"/>
        <v>467</v>
      </c>
      <c r="AO963" s="4">
        <f t="shared" ref="AO963:AO1026" si="304">AM963-AN963</f>
        <v>0.19111947233795945</v>
      </c>
    </row>
    <row r="964" spans="1:41" x14ac:dyDescent="0.25">
      <c r="A964">
        <v>20</v>
      </c>
      <c r="B964">
        <v>20</v>
      </c>
      <c r="C964">
        <v>0</v>
      </c>
      <c r="D964">
        <v>14</v>
      </c>
      <c r="E964">
        <v>0</v>
      </c>
      <c r="F964">
        <v>0</v>
      </c>
      <c r="H964">
        <v>483.07802800000002</v>
      </c>
      <c r="J964">
        <v>3959922</v>
      </c>
      <c r="K964">
        <v>3951208</v>
      </c>
      <c r="L964">
        <v>3111464</v>
      </c>
      <c r="O964" t="s">
        <v>14</v>
      </c>
      <c r="P964" t="s">
        <v>14</v>
      </c>
      <c r="Q964" t="s">
        <v>14</v>
      </c>
      <c r="S964">
        <f t="shared" si="288"/>
        <v>1</v>
      </c>
      <c r="T964">
        <f t="shared" si="289"/>
        <v>0.7</v>
      </c>
      <c r="V964" s="4">
        <f t="shared" si="290"/>
        <v>483.07802797990001</v>
      </c>
      <c r="W964">
        <f t="shared" si="291"/>
        <v>11</v>
      </c>
      <c r="X964">
        <f t="shared" si="292"/>
        <v>0.55000000000000004</v>
      </c>
      <c r="Y964">
        <f t="shared" si="293"/>
        <v>0.55000000000000004</v>
      </c>
      <c r="Z964">
        <f t="shared" si="294"/>
        <v>0.7857142857142857</v>
      </c>
      <c r="AA964" t="str">
        <f t="shared" si="295"/>
        <v>CRAM</v>
      </c>
      <c r="AD964">
        <f t="shared" si="296"/>
        <v>0.30769230769230771</v>
      </c>
      <c r="AF964" t="str">
        <f t="shared" si="297"/>
        <v>----</v>
      </c>
      <c r="AG964" t="str">
        <f t="shared" si="298"/>
        <v>----</v>
      </c>
      <c r="AH964" t="str">
        <f t="shared" si="299"/>
        <v>HUnSatLig</v>
      </c>
      <c r="AI964" t="str">
        <f t="shared" si="300"/>
        <v>----</v>
      </c>
      <c r="AJ964" t="str">
        <f t="shared" si="301"/>
        <v>----</v>
      </c>
      <c r="AK964" t="str">
        <f t="shared" si="302"/>
        <v>----</v>
      </c>
      <c r="AM964" s="4">
        <f t="shared" si="303"/>
        <v>483.18973266082327</v>
      </c>
      <c r="AN964" s="4">
        <f t="shared" si="287"/>
        <v>483</v>
      </c>
      <c r="AO964" s="4">
        <f t="shared" si="304"/>
        <v>0.18973266082326745</v>
      </c>
    </row>
    <row r="965" spans="1:41" x14ac:dyDescent="0.25">
      <c r="A965">
        <v>20</v>
      </c>
      <c r="B965">
        <v>20</v>
      </c>
      <c r="C965">
        <v>0</v>
      </c>
      <c r="D965">
        <v>15</v>
      </c>
      <c r="E965">
        <v>0</v>
      </c>
      <c r="F965">
        <v>0</v>
      </c>
      <c r="H965">
        <v>499.07294259999998</v>
      </c>
      <c r="J965">
        <v>2480404</v>
      </c>
      <c r="K965">
        <v>1639872</v>
      </c>
      <c r="L965">
        <v>2333312</v>
      </c>
      <c r="O965" t="s">
        <v>14</v>
      </c>
      <c r="P965" t="s">
        <v>14</v>
      </c>
      <c r="Q965" t="s">
        <v>14</v>
      </c>
      <c r="S965">
        <f t="shared" si="288"/>
        <v>1</v>
      </c>
      <c r="T965">
        <f t="shared" si="289"/>
        <v>0.75</v>
      </c>
      <c r="V965" s="4">
        <f t="shared" si="290"/>
        <v>499.07294257990003</v>
      </c>
      <c r="W965">
        <f t="shared" si="291"/>
        <v>11</v>
      </c>
      <c r="X965">
        <f t="shared" si="292"/>
        <v>0.55000000000000004</v>
      </c>
      <c r="Y965">
        <f t="shared" si="293"/>
        <v>0.55000000000000004</v>
      </c>
      <c r="Z965">
        <f t="shared" si="294"/>
        <v>0.73333333333333328</v>
      </c>
      <c r="AA965" t="str">
        <f t="shared" si="295"/>
        <v>O</v>
      </c>
      <c r="AD965">
        <f t="shared" si="296"/>
        <v>0.28000000000000003</v>
      </c>
      <c r="AF965" t="str">
        <f t="shared" si="297"/>
        <v>----</v>
      </c>
      <c r="AG965" t="str">
        <f t="shared" si="298"/>
        <v>----</v>
      </c>
      <c r="AH965" t="str">
        <f t="shared" si="299"/>
        <v>HUnSatLig</v>
      </c>
      <c r="AI965" t="str">
        <f t="shared" si="300"/>
        <v>----</v>
      </c>
      <c r="AJ965" t="str">
        <f t="shared" si="301"/>
        <v>----</v>
      </c>
      <c r="AK965" t="str">
        <f t="shared" si="302"/>
        <v>----</v>
      </c>
      <c r="AM965" s="4">
        <f t="shared" si="303"/>
        <v>499.18834584930858</v>
      </c>
      <c r="AN965" s="4">
        <f t="shared" si="287"/>
        <v>499</v>
      </c>
      <c r="AO965" s="4">
        <f t="shared" si="304"/>
        <v>0.18834584930857545</v>
      </c>
    </row>
    <row r="966" spans="1:41" x14ac:dyDescent="0.25">
      <c r="A966">
        <v>20</v>
      </c>
      <c r="B966">
        <v>22</v>
      </c>
      <c r="C966">
        <v>0</v>
      </c>
      <c r="D966">
        <v>6</v>
      </c>
      <c r="E966">
        <v>0</v>
      </c>
      <c r="F966">
        <v>0</v>
      </c>
      <c r="H966">
        <v>357.1343612</v>
      </c>
      <c r="J966">
        <v>3717526</v>
      </c>
      <c r="K966">
        <v>3872703</v>
      </c>
      <c r="L966">
        <v>4085016</v>
      </c>
      <c r="O966">
        <v>4115155</v>
      </c>
      <c r="P966">
        <v>4459757</v>
      </c>
      <c r="Q966">
        <v>3834899</v>
      </c>
      <c r="S966">
        <f t="shared" si="288"/>
        <v>1.1000000000000001</v>
      </c>
      <c r="T966">
        <f t="shared" si="289"/>
        <v>0.3</v>
      </c>
      <c r="V966" s="4">
        <f t="shared" si="290"/>
        <v>357.1343611799</v>
      </c>
      <c r="W966">
        <f t="shared" si="291"/>
        <v>10</v>
      </c>
      <c r="X966">
        <f t="shared" si="292"/>
        <v>0.5</v>
      </c>
      <c r="Y966">
        <f t="shared" si="293"/>
        <v>0.45454545454545453</v>
      </c>
      <c r="Z966">
        <f t="shared" si="294"/>
        <v>1.6666666666666667</v>
      </c>
      <c r="AA966" t="str">
        <f t="shared" si="295"/>
        <v>CRAM</v>
      </c>
      <c r="AD966">
        <f t="shared" si="296"/>
        <v>0.41176470588235292</v>
      </c>
      <c r="AF966" t="str">
        <f t="shared" si="297"/>
        <v>----</v>
      </c>
      <c r="AG966" t="str">
        <f t="shared" si="298"/>
        <v>----</v>
      </c>
      <c r="AH966" t="str">
        <f t="shared" si="299"/>
        <v>HUnSatLig</v>
      </c>
      <c r="AI966" t="str">
        <f t="shared" si="300"/>
        <v>----</v>
      </c>
      <c r="AJ966" t="str">
        <f t="shared" si="301"/>
        <v>----</v>
      </c>
      <c r="AK966" t="str">
        <f t="shared" si="302"/>
        <v>----</v>
      </c>
      <c r="AM966" s="4">
        <f t="shared" si="303"/>
        <v>357.21694324232408</v>
      </c>
      <c r="AN966" s="4">
        <f t="shared" si="287"/>
        <v>357</v>
      </c>
      <c r="AO966" s="4">
        <f t="shared" si="304"/>
        <v>0.2169432423240778</v>
      </c>
    </row>
    <row r="967" spans="1:41" x14ac:dyDescent="0.25">
      <c r="A967">
        <v>20</v>
      </c>
      <c r="B967">
        <v>22</v>
      </c>
      <c r="C967">
        <v>0</v>
      </c>
      <c r="D967">
        <v>7</v>
      </c>
      <c r="E967">
        <v>0</v>
      </c>
      <c r="F967">
        <v>0</v>
      </c>
      <c r="H967">
        <v>373.12927580000002</v>
      </c>
      <c r="J967">
        <v>13063449</v>
      </c>
      <c r="K967">
        <v>14210847</v>
      </c>
      <c r="L967">
        <v>13528029</v>
      </c>
      <c r="O967">
        <v>8479173</v>
      </c>
      <c r="P967">
        <v>9152347</v>
      </c>
      <c r="Q967">
        <v>8325165</v>
      </c>
      <c r="S967">
        <f t="shared" si="288"/>
        <v>1.1000000000000001</v>
      </c>
      <c r="T967">
        <f t="shared" si="289"/>
        <v>0.35</v>
      </c>
      <c r="V967" s="4">
        <f t="shared" si="290"/>
        <v>373.12927577990001</v>
      </c>
      <c r="W967">
        <f t="shared" si="291"/>
        <v>10</v>
      </c>
      <c r="X967">
        <f t="shared" si="292"/>
        <v>0.5</v>
      </c>
      <c r="Y967">
        <f t="shared" si="293"/>
        <v>0.45454545454545453</v>
      </c>
      <c r="Z967">
        <f t="shared" si="294"/>
        <v>1.4285714285714286</v>
      </c>
      <c r="AA967" t="str">
        <f t="shared" si="295"/>
        <v>CRAM</v>
      </c>
      <c r="AD967">
        <f t="shared" si="296"/>
        <v>0.39393939393939392</v>
      </c>
      <c r="AF967" t="str">
        <f t="shared" si="297"/>
        <v>----</v>
      </c>
      <c r="AG967" t="str">
        <f t="shared" si="298"/>
        <v>----</v>
      </c>
      <c r="AH967" t="str">
        <f t="shared" si="299"/>
        <v>HUnSatLig</v>
      </c>
      <c r="AI967" t="str">
        <f t="shared" si="300"/>
        <v>----</v>
      </c>
      <c r="AJ967" t="str">
        <f t="shared" si="301"/>
        <v>----</v>
      </c>
      <c r="AK967" t="str">
        <f t="shared" si="302"/>
        <v>----</v>
      </c>
      <c r="AM967" s="4">
        <f t="shared" si="303"/>
        <v>373.21555643080939</v>
      </c>
      <c r="AN967" s="4">
        <f t="shared" si="287"/>
        <v>373</v>
      </c>
      <c r="AO967" s="4">
        <f t="shared" si="304"/>
        <v>0.2155564308093858</v>
      </c>
    </row>
    <row r="968" spans="1:41" x14ac:dyDescent="0.25">
      <c r="A968">
        <v>20</v>
      </c>
      <c r="B968">
        <v>22</v>
      </c>
      <c r="C968">
        <v>0</v>
      </c>
      <c r="D968">
        <v>8</v>
      </c>
      <c r="E968">
        <v>0</v>
      </c>
      <c r="F968">
        <v>0</v>
      </c>
      <c r="H968">
        <v>389.12419039999997</v>
      </c>
      <c r="J968">
        <v>12489235</v>
      </c>
      <c r="K968">
        <v>12639826</v>
      </c>
      <c r="L968">
        <v>12196855</v>
      </c>
      <c r="O968">
        <v>9619932</v>
      </c>
      <c r="P968">
        <v>9461640</v>
      </c>
      <c r="Q968">
        <v>9279251</v>
      </c>
      <c r="S968">
        <f t="shared" si="288"/>
        <v>1.1000000000000001</v>
      </c>
      <c r="T968">
        <f t="shared" si="289"/>
        <v>0.4</v>
      </c>
      <c r="V968" s="4">
        <f t="shared" si="290"/>
        <v>389.12419037990003</v>
      </c>
      <c r="W968">
        <f t="shared" si="291"/>
        <v>10</v>
      </c>
      <c r="X968">
        <f t="shared" si="292"/>
        <v>0.5</v>
      </c>
      <c r="Y968">
        <f t="shared" si="293"/>
        <v>0.45454545454545453</v>
      </c>
      <c r="Z968">
        <f t="shared" si="294"/>
        <v>1.25</v>
      </c>
      <c r="AA968" t="str">
        <f t="shared" si="295"/>
        <v>CRAM</v>
      </c>
      <c r="AD968">
        <f t="shared" si="296"/>
        <v>0.375</v>
      </c>
      <c r="AF968" t="str">
        <f t="shared" si="297"/>
        <v>----</v>
      </c>
      <c r="AG968" t="str">
        <f t="shared" si="298"/>
        <v>----</v>
      </c>
      <c r="AH968" t="str">
        <f t="shared" si="299"/>
        <v>HUnSatLig</v>
      </c>
      <c r="AI968" t="str">
        <f t="shared" si="300"/>
        <v>----</v>
      </c>
      <c r="AJ968" t="str">
        <f t="shared" si="301"/>
        <v>----</v>
      </c>
      <c r="AK968" t="str">
        <f t="shared" si="302"/>
        <v>----</v>
      </c>
      <c r="AM968" s="4">
        <f t="shared" si="303"/>
        <v>389.21416961929469</v>
      </c>
      <c r="AN968" s="4">
        <f t="shared" si="287"/>
        <v>389</v>
      </c>
      <c r="AO968" s="4">
        <f t="shared" si="304"/>
        <v>0.2141696192946938</v>
      </c>
    </row>
    <row r="969" spans="1:41" x14ac:dyDescent="0.25">
      <c r="A969">
        <v>20</v>
      </c>
      <c r="B969">
        <v>22</v>
      </c>
      <c r="C969">
        <v>0</v>
      </c>
      <c r="D969">
        <v>9</v>
      </c>
      <c r="E969">
        <v>0</v>
      </c>
      <c r="F969">
        <v>0</v>
      </c>
      <c r="H969">
        <v>405.11910499999999</v>
      </c>
      <c r="J969">
        <v>18001579</v>
      </c>
      <c r="K969">
        <v>18235408</v>
      </c>
      <c r="L969">
        <v>17048986</v>
      </c>
      <c r="O969">
        <v>10101638</v>
      </c>
      <c r="P969">
        <v>9023969</v>
      </c>
      <c r="Q969">
        <v>9527056</v>
      </c>
      <c r="S969">
        <f t="shared" si="288"/>
        <v>1.1000000000000001</v>
      </c>
      <c r="T969">
        <f t="shared" si="289"/>
        <v>0.45</v>
      </c>
      <c r="V969" s="4">
        <f t="shared" si="290"/>
        <v>405.11910497989999</v>
      </c>
      <c r="W969">
        <f t="shared" si="291"/>
        <v>10</v>
      </c>
      <c r="X969">
        <f t="shared" si="292"/>
        <v>0.5</v>
      </c>
      <c r="Y969">
        <f t="shared" si="293"/>
        <v>0.45454545454545453</v>
      </c>
      <c r="Z969">
        <f t="shared" si="294"/>
        <v>1.1111111111111112</v>
      </c>
      <c r="AA969" t="str">
        <f t="shared" si="295"/>
        <v>CRAM</v>
      </c>
      <c r="AD969">
        <f t="shared" si="296"/>
        <v>0.35483870967741937</v>
      </c>
      <c r="AF969" t="str">
        <f t="shared" si="297"/>
        <v>----</v>
      </c>
      <c r="AG969" t="str">
        <f t="shared" si="298"/>
        <v>----</v>
      </c>
      <c r="AH969" t="str">
        <f t="shared" si="299"/>
        <v>HUnSatLig</v>
      </c>
      <c r="AI969" t="str">
        <f t="shared" si="300"/>
        <v>----</v>
      </c>
      <c r="AJ969" t="str">
        <f t="shared" si="301"/>
        <v>----</v>
      </c>
      <c r="AK969" t="str">
        <f t="shared" si="302"/>
        <v>----</v>
      </c>
      <c r="AM969" s="4">
        <f t="shared" si="303"/>
        <v>405.21278280777994</v>
      </c>
      <c r="AN969" s="4">
        <f t="shared" si="287"/>
        <v>405</v>
      </c>
      <c r="AO969" s="4">
        <f t="shared" si="304"/>
        <v>0.21278280777994496</v>
      </c>
    </row>
    <row r="970" spans="1:41" x14ac:dyDescent="0.25">
      <c r="A970">
        <v>20</v>
      </c>
      <c r="B970">
        <v>22</v>
      </c>
      <c r="C970">
        <v>0</v>
      </c>
      <c r="D970">
        <v>10</v>
      </c>
      <c r="E970">
        <v>0</v>
      </c>
      <c r="F970">
        <v>0</v>
      </c>
      <c r="H970">
        <v>421.11401960000001</v>
      </c>
      <c r="J970">
        <v>14839728</v>
      </c>
      <c r="K970">
        <v>14152339</v>
      </c>
      <c r="L970">
        <v>14620350</v>
      </c>
      <c r="O970">
        <v>7638264</v>
      </c>
      <c r="P970">
        <v>7120001</v>
      </c>
      <c r="Q970">
        <v>7388761</v>
      </c>
      <c r="S970">
        <f t="shared" si="288"/>
        <v>1.1000000000000001</v>
      </c>
      <c r="T970">
        <f t="shared" si="289"/>
        <v>0.5</v>
      </c>
      <c r="V970" s="4">
        <f t="shared" si="290"/>
        <v>421.1140195799</v>
      </c>
      <c r="W970">
        <f t="shared" si="291"/>
        <v>10</v>
      </c>
      <c r="X970">
        <f t="shared" si="292"/>
        <v>0.5</v>
      </c>
      <c r="Y970">
        <f t="shared" si="293"/>
        <v>0.45454545454545453</v>
      </c>
      <c r="Z970">
        <f t="shared" si="294"/>
        <v>1</v>
      </c>
      <c r="AA970" t="str">
        <f t="shared" si="295"/>
        <v>CRAM</v>
      </c>
      <c r="AD970">
        <f t="shared" si="296"/>
        <v>0.33333333333333331</v>
      </c>
      <c r="AF970" t="str">
        <f t="shared" si="297"/>
        <v>----</v>
      </c>
      <c r="AG970" t="str">
        <f t="shared" si="298"/>
        <v>----</v>
      </c>
      <c r="AH970" t="str">
        <f t="shared" si="299"/>
        <v>HUnSatLig</v>
      </c>
      <c r="AI970" t="str">
        <f t="shared" si="300"/>
        <v>----</v>
      </c>
      <c r="AJ970" t="str">
        <f t="shared" si="301"/>
        <v>----</v>
      </c>
      <c r="AK970" t="str">
        <f t="shared" si="302"/>
        <v>----</v>
      </c>
      <c r="AM970" s="4">
        <f t="shared" si="303"/>
        <v>421.21139599626525</v>
      </c>
      <c r="AN970" s="4">
        <f t="shared" si="287"/>
        <v>421</v>
      </c>
      <c r="AO970" s="4">
        <f t="shared" si="304"/>
        <v>0.21139599626525296</v>
      </c>
    </row>
    <row r="971" spans="1:41" x14ac:dyDescent="0.25">
      <c r="A971">
        <v>20</v>
      </c>
      <c r="B971">
        <v>22</v>
      </c>
      <c r="C971">
        <v>0</v>
      </c>
      <c r="D971">
        <v>11</v>
      </c>
      <c r="E971">
        <v>0</v>
      </c>
      <c r="F971">
        <v>0</v>
      </c>
      <c r="H971">
        <v>437.10893420000002</v>
      </c>
      <c r="J971">
        <v>11182429</v>
      </c>
      <c r="K971">
        <v>11116629</v>
      </c>
      <c r="L971">
        <v>10136139</v>
      </c>
      <c r="O971">
        <v>4422993</v>
      </c>
      <c r="P971">
        <v>3414581</v>
      </c>
      <c r="Q971">
        <v>4090004</v>
      </c>
      <c r="S971">
        <f t="shared" si="288"/>
        <v>1.1000000000000001</v>
      </c>
      <c r="T971">
        <f t="shared" si="289"/>
        <v>0.55000000000000004</v>
      </c>
      <c r="V971" s="4">
        <f t="shared" si="290"/>
        <v>437.10893417990002</v>
      </c>
      <c r="W971">
        <f t="shared" si="291"/>
        <v>10</v>
      </c>
      <c r="X971">
        <f t="shared" si="292"/>
        <v>0.5</v>
      </c>
      <c r="Y971">
        <f t="shared" si="293"/>
        <v>0.45454545454545453</v>
      </c>
      <c r="Z971">
        <f t="shared" si="294"/>
        <v>0.90909090909090906</v>
      </c>
      <c r="AA971" t="str">
        <f t="shared" si="295"/>
        <v>CRAM</v>
      </c>
      <c r="AD971">
        <f t="shared" si="296"/>
        <v>0.31034482758620691</v>
      </c>
      <c r="AF971" t="str">
        <f t="shared" si="297"/>
        <v>----</v>
      </c>
      <c r="AG971" t="str">
        <f t="shared" si="298"/>
        <v>----</v>
      </c>
      <c r="AH971" t="str">
        <f t="shared" si="299"/>
        <v>HUnSatLig</v>
      </c>
      <c r="AI971" t="str">
        <f t="shared" si="300"/>
        <v>----</v>
      </c>
      <c r="AJ971" t="str">
        <f t="shared" si="301"/>
        <v>----</v>
      </c>
      <c r="AK971" t="str">
        <f t="shared" si="302"/>
        <v>----</v>
      </c>
      <c r="AM971" s="4">
        <f t="shared" si="303"/>
        <v>437.21000918475056</v>
      </c>
      <c r="AN971" s="4">
        <f t="shared" si="287"/>
        <v>437</v>
      </c>
      <c r="AO971" s="4">
        <f t="shared" si="304"/>
        <v>0.21000918475056096</v>
      </c>
    </row>
    <row r="972" spans="1:41" x14ac:dyDescent="0.25">
      <c r="A972">
        <v>20</v>
      </c>
      <c r="B972">
        <v>22</v>
      </c>
      <c r="C972">
        <v>0</v>
      </c>
      <c r="D972">
        <v>12</v>
      </c>
      <c r="E972">
        <v>0</v>
      </c>
      <c r="F972">
        <v>0</v>
      </c>
      <c r="H972">
        <v>453.10384879999998</v>
      </c>
      <c r="J972">
        <v>8065335</v>
      </c>
      <c r="K972">
        <v>7543952</v>
      </c>
      <c r="L972">
        <v>7545863</v>
      </c>
      <c r="O972">
        <v>2045071</v>
      </c>
      <c r="P972">
        <v>2088601</v>
      </c>
      <c r="Q972">
        <v>2288212</v>
      </c>
      <c r="S972">
        <f t="shared" si="288"/>
        <v>1.1000000000000001</v>
      </c>
      <c r="T972">
        <f t="shared" si="289"/>
        <v>0.6</v>
      </c>
      <c r="V972" s="4">
        <f t="shared" si="290"/>
        <v>453.10384877990003</v>
      </c>
      <c r="W972">
        <f t="shared" si="291"/>
        <v>10</v>
      </c>
      <c r="X972">
        <f t="shared" si="292"/>
        <v>0.5</v>
      </c>
      <c r="Y972">
        <f t="shared" si="293"/>
        <v>0.45454545454545453</v>
      </c>
      <c r="Z972">
        <f t="shared" si="294"/>
        <v>0.83333333333333337</v>
      </c>
      <c r="AA972" t="str">
        <f t="shared" si="295"/>
        <v>CRAM</v>
      </c>
      <c r="AD972">
        <f t="shared" si="296"/>
        <v>0.2857142857142857</v>
      </c>
      <c r="AF972" t="str">
        <f t="shared" si="297"/>
        <v>----</v>
      </c>
      <c r="AG972" t="str">
        <f t="shared" si="298"/>
        <v>----</v>
      </c>
      <c r="AH972" t="str">
        <f t="shared" si="299"/>
        <v>HUnSatLig</v>
      </c>
      <c r="AI972" t="str">
        <f t="shared" si="300"/>
        <v>----</v>
      </c>
      <c r="AJ972" t="str">
        <f t="shared" si="301"/>
        <v>----</v>
      </c>
      <c r="AK972" t="str">
        <f t="shared" si="302"/>
        <v>----</v>
      </c>
      <c r="AM972" s="4">
        <f t="shared" si="303"/>
        <v>453.20862237323587</v>
      </c>
      <c r="AN972" s="4">
        <f t="shared" si="287"/>
        <v>453</v>
      </c>
      <c r="AO972" s="4">
        <f t="shared" si="304"/>
        <v>0.20862237323586896</v>
      </c>
    </row>
    <row r="973" spans="1:41" x14ac:dyDescent="0.25">
      <c r="A973">
        <v>20</v>
      </c>
      <c r="B973">
        <v>22</v>
      </c>
      <c r="C973">
        <v>0</v>
      </c>
      <c r="D973">
        <v>13</v>
      </c>
      <c r="E973">
        <v>0</v>
      </c>
      <c r="F973">
        <v>0</v>
      </c>
      <c r="H973">
        <v>469.0987634</v>
      </c>
      <c r="J973">
        <v>5183627</v>
      </c>
      <c r="K973">
        <v>4795994</v>
      </c>
      <c r="L973">
        <v>5058453</v>
      </c>
      <c r="O973" t="s">
        <v>14</v>
      </c>
      <c r="P973" t="s">
        <v>14</v>
      </c>
      <c r="Q973" t="s">
        <v>14</v>
      </c>
      <c r="S973">
        <f t="shared" si="288"/>
        <v>1.1000000000000001</v>
      </c>
      <c r="T973">
        <f t="shared" si="289"/>
        <v>0.65</v>
      </c>
      <c r="V973" s="4">
        <f t="shared" si="290"/>
        <v>469.09876337990005</v>
      </c>
      <c r="W973">
        <f t="shared" si="291"/>
        <v>10</v>
      </c>
      <c r="X973">
        <f t="shared" si="292"/>
        <v>0.5</v>
      </c>
      <c r="Y973">
        <f t="shared" si="293"/>
        <v>0.45454545454545453</v>
      </c>
      <c r="Z973">
        <f t="shared" si="294"/>
        <v>0.76923076923076927</v>
      </c>
      <c r="AA973" t="str">
        <f t="shared" si="295"/>
        <v>O</v>
      </c>
      <c r="AD973">
        <f t="shared" si="296"/>
        <v>0.25925925925925924</v>
      </c>
      <c r="AF973" t="str">
        <f t="shared" si="297"/>
        <v>----</v>
      </c>
      <c r="AG973" t="str">
        <f t="shared" si="298"/>
        <v>----</v>
      </c>
      <c r="AH973" t="str">
        <f t="shared" si="299"/>
        <v>HUnSatLig</v>
      </c>
      <c r="AI973" t="str">
        <f t="shared" si="300"/>
        <v>----</v>
      </c>
      <c r="AJ973" t="str">
        <f t="shared" si="301"/>
        <v>----</v>
      </c>
      <c r="AK973" t="str">
        <f t="shared" si="302"/>
        <v>----</v>
      </c>
      <c r="AM973" s="4">
        <f t="shared" si="303"/>
        <v>469.20723556172123</v>
      </c>
      <c r="AN973" s="4">
        <f t="shared" si="287"/>
        <v>469</v>
      </c>
      <c r="AO973" s="4">
        <f t="shared" si="304"/>
        <v>0.20723556172123381</v>
      </c>
    </row>
    <row r="974" spans="1:41" x14ac:dyDescent="0.25">
      <c r="A974">
        <v>20</v>
      </c>
      <c r="B974">
        <v>22</v>
      </c>
      <c r="C974">
        <v>0</v>
      </c>
      <c r="D974">
        <v>14</v>
      </c>
      <c r="E974">
        <v>0</v>
      </c>
      <c r="F974">
        <v>0</v>
      </c>
      <c r="H974">
        <v>485.09367800000001</v>
      </c>
      <c r="J974">
        <v>3211431</v>
      </c>
      <c r="K974">
        <v>2939013</v>
      </c>
      <c r="L974">
        <v>2898970</v>
      </c>
      <c r="O974" t="s">
        <v>14</v>
      </c>
      <c r="P974" t="s">
        <v>14</v>
      </c>
      <c r="Q974" t="s">
        <v>14</v>
      </c>
      <c r="S974">
        <f t="shared" si="288"/>
        <v>1.1000000000000001</v>
      </c>
      <c r="T974">
        <f t="shared" si="289"/>
        <v>0.7</v>
      </c>
      <c r="V974" s="4">
        <f t="shared" si="290"/>
        <v>485.09367797990001</v>
      </c>
      <c r="W974">
        <f t="shared" si="291"/>
        <v>10</v>
      </c>
      <c r="X974">
        <f t="shared" si="292"/>
        <v>0.5</v>
      </c>
      <c r="Y974">
        <f t="shared" si="293"/>
        <v>0.45454545454545453</v>
      </c>
      <c r="Z974">
        <f t="shared" si="294"/>
        <v>0.7142857142857143</v>
      </c>
      <c r="AA974" t="str">
        <f t="shared" si="295"/>
        <v>O</v>
      </c>
      <c r="AD974">
        <f t="shared" si="296"/>
        <v>0.23076923076923078</v>
      </c>
      <c r="AF974" t="str">
        <f t="shared" si="297"/>
        <v>----</v>
      </c>
      <c r="AG974" t="str">
        <f t="shared" si="298"/>
        <v>----</v>
      </c>
      <c r="AH974" t="str">
        <f t="shared" si="299"/>
        <v>HUnSatLig</v>
      </c>
      <c r="AI974" t="str">
        <f t="shared" si="300"/>
        <v>----</v>
      </c>
      <c r="AJ974" t="str">
        <f t="shared" si="301"/>
        <v>----</v>
      </c>
      <c r="AK974" t="str">
        <f t="shared" si="302"/>
        <v>----</v>
      </c>
      <c r="AM974" s="4">
        <f t="shared" si="303"/>
        <v>485.20584875020648</v>
      </c>
      <c r="AN974" s="4">
        <f t="shared" si="287"/>
        <v>485</v>
      </c>
      <c r="AO974" s="4">
        <f t="shared" si="304"/>
        <v>0.20584875020648497</v>
      </c>
    </row>
    <row r="975" spans="1:41" x14ac:dyDescent="0.25">
      <c r="A975">
        <v>20</v>
      </c>
      <c r="B975">
        <v>24</v>
      </c>
      <c r="C975">
        <v>0</v>
      </c>
      <c r="D975">
        <v>5</v>
      </c>
      <c r="E975">
        <v>0</v>
      </c>
      <c r="F975">
        <v>0</v>
      </c>
      <c r="H975">
        <v>343.15509659999998</v>
      </c>
      <c r="J975">
        <v>2816393</v>
      </c>
      <c r="K975">
        <v>2467677</v>
      </c>
      <c r="L975">
        <v>3339643</v>
      </c>
      <c r="O975">
        <v>4054713</v>
      </c>
      <c r="P975">
        <v>5042627</v>
      </c>
      <c r="Q975">
        <v>4355723</v>
      </c>
      <c r="S975">
        <f t="shared" si="288"/>
        <v>1.2</v>
      </c>
      <c r="T975">
        <f t="shared" si="289"/>
        <v>0.25</v>
      </c>
      <c r="V975" s="4">
        <f t="shared" si="290"/>
        <v>343.15509657989998</v>
      </c>
      <c r="W975">
        <f t="shared" si="291"/>
        <v>9</v>
      </c>
      <c r="X975">
        <f t="shared" si="292"/>
        <v>0.45</v>
      </c>
      <c r="Y975">
        <f t="shared" si="293"/>
        <v>0.375</v>
      </c>
      <c r="Z975">
        <f t="shared" si="294"/>
        <v>1.8</v>
      </c>
      <c r="AA975" t="str">
        <f t="shared" si="295"/>
        <v>O</v>
      </c>
      <c r="AD975">
        <f t="shared" si="296"/>
        <v>0.37142857142857144</v>
      </c>
      <c r="AF975" t="str">
        <f t="shared" si="297"/>
        <v>----</v>
      </c>
      <c r="AG975" t="str">
        <f t="shared" si="298"/>
        <v>----</v>
      </c>
      <c r="AH975" t="str">
        <f t="shared" si="299"/>
        <v>HUnSatLig</v>
      </c>
      <c r="AI975" t="str">
        <f t="shared" si="300"/>
        <v>----</v>
      </c>
      <c r="AJ975" t="str">
        <f t="shared" si="301"/>
        <v>----</v>
      </c>
      <c r="AK975" t="str">
        <f t="shared" si="302"/>
        <v>----</v>
      </c>
      <c r="AM975" s="4">
        <f t="shared" si="303"/>
        <v>343.23444614322193</v>
      </c>
      <c r="AN975" s="4">
        <f t="shared" si="287"/>
        <v>343</v>
      </c>
      <c r="AO975" s="4">
        <f t="shared" si="304"/>
        <v>0.23444614322193047</v>
      </c>
    </row>
    <row r="976" spans="1:41" x14ac:dyDescent="0.25">
      <c r="A976">
        <v>20</v>
      </c>
      <c r="B976">
        <v>24</v>
      </c>
      <c r="C976">
        <v>0</v>
      </c>
      <c r="D976">
        <v>6</v>
      </c>
      <c r="E976">
        <v>0</v>
      </c>
      <c r="F976">
        <v>0</v>
      </c>
      <c r="H976">
        <v>359.15001119999999</v>
      </c>
      <c r="J976">
        <v>7072893</v>
      </c>
      <c r="K976">
        <v>7610353</v>
      </c>
      <c r="L976">
        <v>7521146</v>
      </c>
      <c r="O976">
        <v>8716607</v>
      </c>
      <c r="P976">
        <v>10116928</v>
      </c>
      <c r="Q976">
        <v>9306215</v>
      </c>
      <c r="S976">
        <f t="shared" si="288"/>
        <v>1.2</v>
      </c>
      <c r="T976">
        <f t="shared" si="289"/>
        <v>0.3</v>
      </c>
      <c r="V976" s="4">
        <f t="shared" si="290"/>
        <v>359.15001117989999</v>
      </c>
      <c r="W976">
        <f t="shared" si="291"/>
        <v>9</v>
      </c>
      <c r="X976">
        <f t="shared" si="292"/>
        <v>0.45</v>
      </c>
      <c r="Y976">
        <f t="shared" si="293"/>
        <v>0.375</v>
      </c>
      <c r="Z976">
        <f t="shared" si="294"/>
        <v>1.5</v>
      </c>
      <c r="AA976" t="str">
        <f t="shared" si="295"/>
        <v>CRAM</v>
      </c>
      <c r="AD976">
        <f t="shared" si="296"/>
        <v>0.35294117647058826</v>
      </c>
      <c r="AF976" t="str">
        <f t="shared" si="297"/>
        <v>----</v>
      </c>
      <c r="AG976" t="str">
        <f t="shared" si="298"/>
        <v>----</v>
      </c>
      <c r="AH976" t="str">
        <f t="shared" si="299"/>
        <v>HUnSatLig</v>
      </c>
      <c r="AI976" t="str">
        <f t="shared" si="300"/>
        <v>----</v>
      </c>
      <c r="AJ976" t="str">
        <f t="shared" si="301"/>
        <v>----</v>
      </c>
      <c r="AK976" t="str">
        <f t="shared" si="302"/>
        <v>----</v>
      </c>
      <c r="AM976" s="4">
        <f t="shared" si="303"/>
        <v>359.23305933170724</v>
      </c>
      <c r="AN976" s="4">
        <f t="shared" si="287"/>
        <v>359</v>
      </c>
      <c r="AO976" s="4">
        <f t="shared" si="304"/>
        <v>0.23305933170723847</v>
      </c>
    </row>
    <row r="977" spans="1:41" x14ac:dyDescent="0.25">
      <c r="A977">
        <v>20</v>
      </c>
      <c r="B977">
        <v>24</v>
      </c>
      <c r="C977">
        <v>0</v>
      </c>
      <c r="D977">
        <v>7</v>
      </c>
      <c r="E977">
        <v>0</v>
      </c>
      <c r="F977">
        <v>0</v>
      </c>
      <c r="H977">
        <v>375.14492580000001</v>
      </c>
      <c r="J977">
        <v>12898305</v>
      </c>
      <c r="K977">
        <v>12425529</v>
      </c>
      <c r="L977">
        <v>12621342</v>
      </c>
      <c r="O977">
        <v>14509063</v>
      </c>
      <c r="P977">
        <v>15063448</v>
      </c>
      <c r="Q977">
        <v>13632078</v>
      </c>
      <c r="S977">
        <f t="shared" si="288"/>
        <v>1.2</v>
      </c>
      <c r="T977">
        <f t="shared" si="289"/>
        <v>0.35</v>
      </c>
      <c r="V977" s="4">
        <f t="shared" si="290"/>
        <v>375.14492577990001</v>
      </c>
      <c r="W977">
        <f t="shared" si="291"/>
        <v>9</v>
      </c>
      <c r="X977">
        <f t="shared" si="292"/>
        <v>0.45</v>
      </c>
      <c r="Y977">
        <f t="shared" si="293"/>
        <v>0.375</v>
      </c>
      <c r="Z977">
        <f t="shared" si="294"/>
        <v>1.2857142857142858</v>
      </c>
      <c r="AA977" t="str">
        <f t="shared" si="295"/>
        <v>CRAM</v>
      </c>
      <c r="AD977">
        <f t="shared" si="296"/>
        <v>0.33333333333333331</v>
      </c>
      <c r="AF977" t="str">
        <f t="shared" si="297"/>
        <v>----</v>
      </c>
      <c r="AG977" t="str">
        <f t="shared" si="298"/>
        <v>----</v>
      </c>
      <c r="AH977" t="str">
        <f t="shared" si="299"/>
        <v>HUnSatLig</v>
      </c>
      <c r="AI977" t="str">
        <f t="shared" si="300"/>
        <v>----</v>
      </c>
      <c r="AJ977" t="str">
        <f t="shared" si="301"/>
        <v>----</v>
      </c>
      <c r="AK977" t="str">
        <f t="shared" si="302"/>
        <v>----</v>
      </c>
      <c r="AM977" s="4">
        <f t="shared" si="303"/>
        <v>375.2316725201926</v>
      </c>
      <c r="AN977" s="4">
        <f t="shared" si="287"/>
        <v>375</v>
      </c>
      <c r="AO977" s="4">
        <f t="shared" si="304"/>
        <v>0.23167252019260332</v>
      </c>
    </row>
    <row r="978" spans="1:41" x14ac:dyDescent="0.25">
      <c r="A978">
        <v>20</v>
      </c>
      <c r="B978">
        <v>24</v>
      </c>
      <c r="C978">
        <v>0</v>
      </c>
      <c r="D978">
        <v>8</v>
      </c>
      <c r="E978">
        <v>0</v>
      </c>
      <c r="F978">
        <v>0</v>
      </c>
      <c r="H978">
        <v>391.13984040000003</v>
      </c>
      <c r="J978">
        <v>16360510</v>
      </c>
      <c r="K978">
        <v>16426987</v>
      </c>
      <c r="L978">
        <v>15367581</v>
      </c>
      <c r="O978">
        <v>19135361</v>
      </c>
      <c r="P978">
        <v>18692411</v>
      </c>
      <c r="Q978">
        <v>18053258</v>
      </c>
      <c r="S978">
        <f t="shared" si="288"/>
        <v>1.2</v>
      </c>
      <c r="T978">
        <f t="shared" si="289"/>
        <v>0.4</v>
      </c>
      <c r="V978" s="4">
        <f t="shared" si="290"/>
        <v>391.13984037990002</v>
      </c>
      <c r="W978">
        <f t="shared" si="291"/>
        <v>9</v>
      </c>
      <c r="X978">
        <f t="shared" si="292"/>
        <v>0.45</v>
      </c>
      <c r="Y978">
        <f t="shared" si="293"/>
        <v>0.375</v>
      </c>
      <c r="Z978">
        <f t="shared" si="294"/>
        <v>1.125</v>
      </c>
      <c r="AA978" t="str">
        <f t="shared" si="295"/>
        <v>CRAM</v>
      </c>
      <c r="AD978">
        <f t="shared" si="296"/>
        <v>0.3125</v>
      </c>
      <c r="AF978" t="str">
        <f t="shared" si="297"/>
        <v>----</v>
      </c>
      <c r="AG978" t="str">
        <f t="shared" si="298"/>
        <v>----</v>
      </c>
      <c r="AH978" t="str">
        <f t="shared" si="299"/>
        <v>HUnSatLig</v>
      </c>
      <c r="AI978" t="str">
        <f t="shared" si="300"/>
        <v>----</v>
      </c>
      <c r="AJ978" t="str">
        <f t="shared" si="301"/>
        <v>----</v>
      </c>
      <c r="AK978" t="str">
        <f t="shared" si="302"/>
        <v>----</v>
      </c>
      <c r="AM978" s="4">
        <f t="shared" si="303"/>
        <v>391.23028570867791</v>
      </c>
      <c r="AN978" s="4">
        <f t="shared" si="287"/>
        <v>391</v>
      </c>
      <c r="AO978" s="4">
        <f t="shared" si="304"/>
        <v>0.23028570867791132</v>
      </c>
    </row>
    <row r="979" spans="1:41" x14ac:dyDescent="0.25">
      <c r="A979">
        <v>20</v>
      </c>
      <c r="B979">
        <v>24</v>
      </c>
      <c r="C979">
        <v>0</v>
      </c>
      <c r="D979">
        <v>9</v>
      </c>
      <c r="E979">
        <v>0</v>
      </c>
      <c r="F979">
        <v>0</v>
      </c>
      <c r="H979">
        <v>407.13475499999998</v>
      </c>
      <c r="J979">
        <v>19517284</v>
      </c>
      <c r="K979">
        <v>19935425</v>
      </c>
      <c r="L979">
        <v>19633711</v>
      </c>
      <c r="O979">
        <v>16237600</v>
      </c>
      <c r="P979">
        <v>16220827</v>
      </c>
      <c r="Q979">
        <v>15216488</v>
      </c>
      <c r="S979">
        <f t="shared" si="288"/>
        <v>1.2</v>
      </c>
      <c r="T979">
        <f t="shared" si="289"/>
        <v>0.45</v>
      </c>
      <c r="V979" s="4">
        <f t="shared" si="290"/>
        <v>407.13475497990004</v>
      </c>
      <c r="W979">
        <f t="shared" si="291"/>
        <v>9</v>
      </c>
      <c r="X979">
        <f t="shared" si="292"/>
        <v>0.45</v>
      </c>
      <c r="Y979">
        <f t="shared" si="293"/>
        <v>0.375</v>
      </c>
      <c r="Z979">
        <f t="shared" si="294"/>
        <v>1</v>
      </c>
      <c r="AA979" t="str">
        <f t="shared" si="295"/>
        <v>CRAM</v>
      </c>
      <c r="AD979">
        <f t="shared" si="296"/>
        <v>0.29032258064516131</v>
      </c>
      <c r="AF979" t="str">
        <f t="shared" si="297"/>
        <v>----</v>
      </c>
      <c r="AG979" t="str">
        <f t="shared" si="298"/>
        <v>----</v>
      </c>
      <c r="AH979" t="str">
        <f t="shared" si="299"/>
        <v>HUnSatLig</v>
      </c>
      <c r="AI979" t="str">
        <f t="shared" si="300"/>
        <v>----</v>
      </c>
      <c r="AJ979" t="str">
        <f t="shared" si="301"/>
        <v>----</v>
      </c>
      <c r="AK979" t="str">
        <f t="shared" si="302"/>
        <v>----</v>
      </c>
      <c r="AM979" s="4">
        <f t="shared" si="303"/>
        <v>407.22889889716322</v>
      </c>
      <c r="AN979" s="4">
        <f t="shared" si="287"/>
        <v>407</v>
      </c>
      <c r="AO979" s="4">
        <f t="shared" si="304"/>
        <v>0.22889889716321932</v>
      </c>
    </row>
    <row r="980" spans="1:41" x14ac:dyDescent="0.25">
      <c r="A980">
        <v>20</v>
      </c>
      <c r="B980">
        <v>24</v>
      </c>
      <c r="C980">
        <v>0</v>
      </c>
      <c r="D980">
        <v>10</v>
      </c>
      <c r="E980">
        <v>0</v>
      </c>
      <c r="F980">
        <v>0</v>
      </c>
      <c r="H980">
        <v>423.1296696</v>
      </c>
      <c r="J980">
        <v>13606702</v>
      </c>
      <c r="K980">
        <v>12055165</v>
      </c>
      <c r="L980">
        <v>12932713</v>
      </c>
      <c r="O980">
        <v>7996596</v>
      </c>
      <c r="P980">
        <v>7720041</v>
      </c>
      <c r="Q980">
        <v>7206350</v>
      </c>
      <c r="S980">
        <f t="shared" si="288"/>
        <v>1.2</v>
      </c>
      <c r="T980">
        <f t="shared" si="289"/>
        <v>0.5</v>
      </c>
      <c r="V980" s="4">
        <f t="shared" si="290"/>
        <v>423.1296695799</v>
      </c>
      <c r="W980">
        <f t="shared" si="291"/>
        <v>9</v>
      </c>
      <c r="X980">
        <f t="shared" si="292"/>
        <v>0.45</v>
      </c>
      <c r="Y980">
        <f t="shared" si="293"/>
        <v>0.375</v>
      </c>
      <c r="Z980">
        <f t="shared" si="294"/>
        <v>0.9</v>
      </c>
      <c r="AA980" t="str">
        <f t="shared" si="295"/>
        <v>CRAM</v>
      </c>
      <c r="AD980">
        <f t="shared" si="296"/>
        <v>0.26666666666666666</v>
      </c>
      <c r="AF980" t="str">
        <f t="shared" si="297"/>
        <v>----</v>
      </c>
      <c r="AG980" t="str">
        <f t="shared" si="298"/>
        <v>----</v>
      </c>
      <c r="AH980" t="str">
        <f t="shared" si="299"/>
        <v>HUnSatLig</v>
      </c>
      <c r="AI980" t="str">
        <f t="shared" si="300"/>
        <v>----</v>
      </c>
      <c r="AJ980" t="str">
        <f t="shared" si="301"/>
        <v>----</v>
      </c>
      <c r="AK980" t="str">
        <f t="shared" si="302"/>
        <v>----</v>
      </c>
      <c r="AM980" s="4">
        <f t="shared" si="303"/>
        <v>423.22751208564847</v>
      </c>
      <c r="AN980" s="4">
        <f t="shared" si="287"/>
        <v>423</v>
      </c>
      <c r="AO980" s="4">
        <f t="shared" si="304"/>
        <v>0.22751208564847047</v>
      </c>
    </row>
    <row r="981" spans="1:41" x14ac:dyDescent="0.25">
      <c r="A981">
        <v>20</v>
      </c>
      <c r="B981">
        <v>24</v>
      </c>
      <c r="C981">
        <v>0</v>
      </c>
      <c r="D981">
        <v>11</v>
      </c>
      <c r="E981">
        <v>0</v>
      </c>
      <c r="F981">
        <v>0</v>
      </c>
      <c r="H981">
        <v>439.12458420000002</v>
      </c>
      <c r="J981">
        <v>9248850</v>
      </c>
      <c r="K981">
        <v>8703968</v>
      </c>
      <c r="L981">
        <v>8132998</v>
      </c>
      <c r="O981">
        <v>4784306</v>
      </c>
      <c r="P981">
        <v>4080063</v>
      </c>
      <c r="Q981">
        <v>4210616</v>
      </c>
      <c r="S981">
        <f t="shared" si="288"/>
        <v>1.2</v>
      </c>
      <c r="T981">
        <f t="shared" si="289"/>
        <v>0.55000000000000004</v>
      </c>
      <c r="V981" s="4">
        <f t="shared" si="290"/>
        <v>439.12458417990001</v>
      </c>
      <c r="W981">
        <f t="shared" si="291"/>
        <v>9</v>
      </c>
      <c r="X981">
        <f t="shared" si="292"/>
        <v>0.45</v>
      </c>
      <c r="Y981">
        <f t="shared" si="293"/>
        <v>0.375</v>
      </c>
      <c r="Z981">
        <f t="shared" si="294"/>
        <v>0.81818181818181823</v>
      </c>
      <c r="AA981" t="str">
        <f t="shared" si="295"/>
        <v>CRAM</v>
      </c>
      <c r="AD981">
        <f t="shared" si="296"/>
        <v>0.2413793103448276</v>
      </c>
      <c r="AF981" t="str">
        <f t="shared" si="297"/>
        <v>----</v>
      </c>
      <c r="AG981" t="str">
        <f t="shared" si="298"/>
        <v>----</v>
      </c>
      <c r="AH981" t="str">
        <f t="shared" si="299"/>
        <v>HUnSatLig</v>
      </c>
      <c r="AI981" t="str">
        <f t="shared" si="300"/>
        <v>----</v>
      </c>
      <c r="AJ981" t="str">
        <f t="shared" si="301"/>
        <v>----</v>
      </c>
      <c r="AK981" t="str">
        <f t="shared" si="302"/>
        <v>----</v>
      </c>
      <c r="AM981" s="4">
        <f t="shared" si="303"/>
        <v>439.22612527413378</v>
      </c>
      <c r="AN981" s="4">
        <f t="shared" si="287"/>
        <v>439</v>
      </c>
      <c r="AO981" s="4">
        <f t="shared" si="304"/>
        <v>0.22612527413377848</v>
      </c>
    </row>
    <row r="982" spans="1:41" x14ac:dyDescent="0.25">
      <c r="A982">
        <v>20</v>
      </c>
      <c r="B982">
        <v>24</v>
      </c>
      <c r="C982">
        <v>0</v>
      </c>
      <c r="D982">
        <v>12</v>
      </c>
      <c r="E982">
        <v>0</v>
      </c>
      <c r="F982">
        <v>0</v>
      </c>
      <c r="H982">
        <v>455.11949879999997</v>
      </c>
      <c r="J982">
        <v>6637655</v>
      </c>
      <c r="K982">
        <v>5708836</v>
      </c>
      <c r="L982">
        <v>5552973</v>
      </c>
      <c r="O982">
        <v>2398229</v>
      </c>
      <c r="P982">
        <v>2223675</v>
      </c>
      <c r="Q982">
        <v>2172861</v>
      </c>
      <c r="S982">
        <f t="shared" si="288"/>
        <v>1.2</v>
      </c>
      <c r="T982">
        <f t="shared" si="289"/>
        <v>0.6</v>
      </c>
      <c r="V982" s="4">
        <f t="shared" si="290"/>
        <v>455.11949877989997</v>
      </c>
      <c r="W982">
        <f t="shared" si="291"/>
        <v>9</v>
      </c>
      <c r="X982">
        <f t="shared" si="292"/>
        <v>0.45</v>
      </c>
      <c r="Y982">
        <f t="shared" si="293"/>
        <v>0.375</v>
      </c>
      <c r="Z982">
        <f t="shared" si="294"/>
        <v>0.75</v>
      </c>
      <c r="AA982" t="str">
        <f t="shared" si="295"/>
        <v>O</v>
      </c>
      <c r="AD982">
        <f t="shared" si="296"/>
        <v>0.21428571428571427</v>
      </c>
      <c r="AF982" t="str">
        <f t="shared" si="297"/>
        <v>----</v>
      </c>
      <c r="AG982" t="str">
        <f t="shared" si="298"/>
        <v>----</v>
      </c>
      <c r="AH982" t="str">
        <f t="shared" si="299"/>
        <v>HUnSatLig</v>
      </c>
      <c r="AI982" t="str">
        <f t="shared" si="300"/>
        <v>----</v>
      </c>
      <c r="AJ982" t="str">
        <f t="shared" si="301"/>
        <v>----</v>
      </c>
      <c r="AK982" t="str">
        <f t="shared" si="302"/>
        <v>----</v>
      </c>
      <c r="AM982" s="4">
        <f t="shared" si="303"/>
        <v>455.22473846261903</v>
      </c>
      <c r="AN982" s="4">
        <f t="shared" si="287"/>
        <v>455</v>
      </c>
      <c r="AO982" s="4">
        <f t="shared" si="304"/>
        <v>0.22473846261902963</v>
      </c>
    </row>
    <row r="983" spans="1:41" x14ac:dyDescent="0.25">
      <c r="A983">
        <v>20</v>
      </c>
      <c r="B983">
        <v>24</v>
      </c>
      <c r="C983">
        <v>0</v>
      </c>
      <c r="D983">
        <v>13</v>
      </c>
      <c r="E983">
        <v>0</v>
      </c>
      <c r="F983">
        <v>0</v>
      </c>
      <c r="H983">
        <v>471.11441339999999</v>
      </c>
      <c r="J983">
        <v>4001877</v>
      </c>
      <c r="K983">
        <v>3708484</v>
      </c>
      <c r="L983">
        <v>3927872</v>
      </c>
      <c r="O983" t="s">
        <v>14</v>
      </c>
      <c r="P983" t="s">
        <v>14</v>
      </c>
      <c r="Q983" t="s">
        <v>14</v>
      </c>
      <c r="S983">
        <f t="shared" si="288"/>
        <v>1.2</v>
      </c>
      <c r="T983">
        <f t="shared" si="289"/>
        <v>0.65</v>
      </c>
      <c r="V983" s="4">
        <f t="shared" si="290"/>
        <v>471.11441337989999</v>
      </c>
      <c r="W983">
        <f t="shared" si="291"/>
        <v>9</v>
      </c>
      <c r="X983">
        <f t="shared" si="292"/>
        <v>0.45</v>
      </c>
      <c r="Y983">
        <f t="shared" si="293"/>
        <v>0.375</v>
      </c>
      <c r="Z983">
        <f t="shared" si="294"/>
        <v>0.69230769230769229</v>
      </c>
      <c r="AA983" t="str">
        <f t="shared" si="295"/>
        <v>O</v>
      </c>
      <c r="AD983">
        <f t="shared" si="296"/>
        <v>0.18518518518518517</v>
      </c>
      <c r="AF983" t="str">
        <f t="shared" si="297"/>
        <v>----</v>
      </c>
      <c r="AG983" t="str">
        <f t="shared" si="298"/>
        <v>----</v>
      </c>
      <c r="AH983" t="str">
        <f t="shared" si="299"/>
        <v>HUnSatLig</v>
      </c>
      <c r="AI983" t="str">
        <f t="shared" si="300"/>
        <v>----</v>
      </c>
      <c r="AJ983" t="str">
        <f t="shared" si="301"/>
        <v>----</v>
      </c>
      <c r="AK983" t="str">
        <f t="shared" si="302"/>
        <v>----</v>
      </c>
      <c r="AM983" s="4">
        <f t="shared" si="303"/>
        <v>471.22335165110434</v>
      </c>
      <c r="AN983" s="4">
        <f t="shared" si="287"/>
        <v>471</v>
      </c>
      <c r="AO983" s="4">
        <f t="shared" si="304"/>
        <v>0.22335165110433763</v>
      </c>
    </row>
    <row r="984" spans="1:41" x14ac:dyDescent="0.25">
      <c r="A984">
        <v>20</v>
      </c>
      <c r="B984">
        <v>24</v>
      </c>
      <c r="C984">
        <v>0</v>
      </c>
      <c r="D984">
        <v>14</v>
      </c>
      <c r="E984">
        <v>0</v>
      </c>
      <c r="F984">
        <v>0</v>
      </c>
      <c r="H984">
        <v>487.109328</v>
      </c>
      <c r="J984">
        <v>2151656</v>
      </c>
      <c r="K984">
        <v>2238632</v>
      </c>
      <c r="L984">
        <v>1952788</v>
      </c>
      <c r="O984" t="s">
        <v>14</v>
      </c>
      <c r="P984" t="s">
        <v>14</v>
      </c>
      <c r="Q984" t="s">
        <v>14</v>
      </c>
      <c r="S984">
        <f t="shared" si="288"/>
        <v>1.2</v>
      </c>
      <c r="T984">
        <f t="shared" si="289"/>
        <v>0.7</v>
      </c>
      <c r="V984" s="4">
        <f t="shared" si="290"/>
        <v>487.1093279799</v>
      </c>
      <c r="W984">
        <f t="shared" si="291"/>
        <v>9</v>
      </c>
      <c r="X984">
        <f t="shared" si="292"/>
        <v>0.45</v>
      </c>
      <c r="Y984">
        <f t="shared" si="293"/>
        <v>0.375</v>
      </c>
      <c r="Z984">
        <f t="shared" si="294"/>
        <v>0.6428571428571429</v>
      </c>
      <c r="AA984" t="str">
        <f t="shared" si="295"/>
        <v>O</v>
      </c>
      <c r="AD984">
        <f t="shared" si="296"/>
        <v>0.15384615384615385</v>
      </c>
      <c r="AF984" t="str">
        <f t="shared" si="297"/>
        <v>----</v>
      </c>
      <c r="AG984" t="str">
        <f t="shared" si="298"/>
        <v>----</v>
      </c>
      <c r="AH984" t="str">
        <f t="shared" si="299"/>
        <v>HUnSatLig</v>
      </c>
      <c r="AI984" t="str">
        <f t="shared" si="300"/>
        <v>----</v>
      </c>
      <c r="AJ984" t="str">
        <f t="shared" si="301"/>
        <v>----</v>
      </c>
      <c r="AK984" t="str">
        <f t="shared" si="302"/>
        <v>----</v>
      </c>
      <c r="AM984" s="4">
        <f t="shared" si="303"/>
        <v>487.22196483958965</v>
      </c>
      <c r="AN984" s="4">
        <f t="shared" si="287"/>
        <v>487</v>
      </c>
      <c r="AO984" s="4">
        <f t="shared" si="304"/>
        <v>0.22196483958964563</v>
      </c>
    </row>
    <row r="985" spans="1:41" x14ac:dyDescent="0.25">
      <c r="A985">
        <v>20</v>
      </c>
      <c r="B985">
        <v>24</v>
      </c>
      <c r="C985">
        <v>4</v>
      </c>
      <c r="D985">
        <v>6</v>
      </c>
      <c r="E985">
        <v>1</v>
      </c>
      <c r="F985">
        <v>0</v>
      </c>
      <c r="H985">
        <v>447.1343779</v>
      </c>
      <c r="J985" t="s">
        <v>14</v>
      </c>
      <c r="K985" t="s">
        <v>14</v>
      </c>
      <c r="L985" t="s">
        <v>14</v>
      </c>
      <c r="O985">
        <v>2179126</v>
      </c>
      <c r="P985">
        <v>3000798</v>
      </c>
      <c r="Q985">
        <v>1848941</v>
      </c>
      <c r="S985">
        <f t="shared" si="288"/>
        <v>1.2</v>
      </c>
      <c r="T985">
        <f t="shared" si="289"/>
        <v>0.3</v>
      </c>
      <c r="V985" s="4">
        <f t="shared" si="290"/>
        <v>447.1343778799</v>
      </c>
      <c r="W985">
        <f t="shared" si="291"/>
        <v>11</v>
      </c>
      <c r="X985">
        <f t="shared" si="292"/>
        <v>0.55000000000000004</v>
      </c>
      <c r="Y985">
        <f t="shared" si="293"/>
        <v>0.45833333333333331</v>
      </c>
      <c r="Z985">
        <f t="shared" si="294"/>
        <v>1.8333333333333333</v>
      </c>
      <c r="AA985" t="str">
        <f t="shared" si="295"/>
        <v>O</v>
      </c>
      <c r="AD985">
        <f t="shared" si="296"/>
        <v>0.41666666666666669</v>
      </c>
      <c r="AF985" t="str">
        <f t="shared" si="297"/>
        <v>----</v>
      </c>
      <c r="AG985" t="str">
        <f t="shared" si="298"/>
        <v>----</v>
      </c>
      <c r="AH985" t="str">
        <f t="shared" si="299"/>
        <v>HUnSatLig</v>
      </c>
      <c r="AI985" t="str">
        <f t="shared" si="300"/>
        <v>----</v>
      </c>
      <c r="AJ985" t="str">
        <f t="shared" si="301"/>
        <v>----</v>
      </c>
      <c r="AK985" t="str">
        <f t="shared" si="302"/>
        <v>----</v>
      </c>
      <c r="AM985" s="4">
        <f t="shared" si="303"/>
        <v>447.23777112098725</v>
      </c>
      <c r="AN985" s="4">
        <f t="shared" si="287"/>
        <v>447</v>
      </c>
      <c r="AO985" s="4">
        <f t="shared" si="304"/>
        <v>0.23777112098724729</v>
      </c>
    </row>
    <row r="986" spans="1:41" x14ac:dyDescent="0.25">
      <c r="A986">
        <v>20</v>
      </c>
      <c r="B986">
        <v>26</v>
      </c>
      <c r="C986">
        <v>0</v>
      </c>
      <c r="D986">
        <v>4</v>
      </c>
      <c r="E986">
        <v>0</v>
      </c>
      <c r="F986">
        <v>0</v>
      </c>
      <c r="H986">
        <v>329.17583200000001</v>
      </c>
      <c r="J986">
        <v>3807828</v>
      </c>
      <c r="K986">
        <v>4429634</v>
      </c>
      <c r="L986">
        <v>3833959</v>
      </c>
      <c r="O986">
        <v>6773968</v>
      </c>
      <c r="P986">
        <v>7871777</v>
      </c>
      <c r="Q986">
        <v>6325532</v>
      </c>
      <c r="S986">
        <f t="shared" si="288"/>
        <v>1.3</v>
      </c>
      <c r="T986">
        <f t="shared" si="289"/>
        <v>0.2</v>
      </c>
      <c r="V986" s="4">
        <f t="shared" si="290"/>
        <v>329.17583197990001</v>
      </c>
      <c r="W986">
        <f t="shared" si="291"/>
        <v>8</v>
      </c>
      <c r="X986">
        <f t="shared" si="292"/>
        <v>0.4</v>
      </c>
      <c r="Y986">
        <f t="shared" si="293"/>
        <v>0.30769230769230771</v>
      </c>
      <c r="Z986">
        <f t="shared" si="294"/>
        <v>2</v>
      </c>
      <c r="AA986" t="str">
        <f t="shared" si="295"/>
        <v>O</v>
      </c>
      <c r="AD986">
        <f t="shared" si="296"/>
        <v>0.33333333333333331</v>
      </c>
      <c r="AF986" t="str">
        <f t="shared" si="297"/>
        <v>----</v>
      </c>
      <c r="AG986" t="str">
        <f t="shared" si="298"/>
        <v>----</v>
      </c>
      <c r="AH986" t="str">
        <f t="shared" si="299"/>
        <v>HUnSatLig</v>
      </c>
      <c r="AI986" t="str">
        <f t="shared" si="300"/>
        <v>----</v>
      </c>
      <c r="AJ986" t="str">
        <f t="shared" si="301"/>
        <v>----</v>
      </c>
      <c r="AK986" t="str">
        <f t="shared" si="302"/>
        <v>----</v>
      </c>
      <c r="AM986" s="4">
        <f t="shared" si="303"/>
        <v>329.2519490441199</v>
      </c>
      <c r="AN986" s="4">
        <f t="shared" si="287"/>
        <v>329</v>
      </c>
      <c r="AO986" s="4">
        <f t="shared" si="304"/>
        <v>0.25194904411989683</v>
      </c>
    </row>
    <row r="987" spans="1:41" x14ac:dyDescent="0.25">
      <c r="A987">
        <v>20</v>
      </c>
      <c r="B987">
        <v>26</v>
      </c>
      <c r="C987">
        <v>0</v>
      </c>
      <c r="D987">
        <v>5</v>
      </c>
      <c r="E987">
        <v>0</v>
      </c>
      <c r="F987">
        <v>0</v>
      </c>
      <c r="H987">
        <v>345.17074659999997</v>
      </c>
      <c r="J987">
        <v>7082455</v>
      </c>
      <c r="K987">
        <v>7603534</v>
      </c>
      <c r="L987">
        <v>8002454</v>
      </c>
      <c r="O987">
        <v>12067052</v>
      </c>
      <c r="P987">
        <v>14063565</v>
      </c>
      <c r="Q987">
        <v>13066411</v>
      </c>
      <c r="S987">
        <f t="shared" si="288"/>
        <v>1.3</v>
      </c>
      <c r="T987">
        <f t="shared" si="289"/>
        <v>0.25</v>
      </c>
      <c r="V987" s="4">
        <f t="shared" si="290"/>
        <v>345.17074657990003</v>
      </c>
      <c r="W987">
        <f t="shared" si="291"/>
        <v>8</v>
      </c>
      <c r="X987">
        <f t="shared" si="292"/>
        <v>0.4</v>
      </c>
      <c r="Y987">
        <f t="shared" si="293"/>
        <v>0.30769230769230771</v>
      </c>
      <c r="Z987">
        <f t="shared" si="294"/>
        <v>1.6</v>
      </c>
      <c r="AA987" t="str">
        <f t="shared" si="295"/>
        <v>CRAM</v>
      </c>
      <c r="AD987">
        <f t="shared" si="296"/>
        <v>0.31428571428571428</v>
      </c>
      <c r="AF987" t="str">
        <f t="shared" si="297"/>
        <v>----</v>
      </c>
      <c r="AG987" t="str">
        <f t="shared" si="298"/>
        <v>----</v>
      </c>
      <c r="AH987" t="str">
        <f t="shared" si="299"/>
        <v>HUnSatLig</v>
      </c>
      <c r="AI987" t="str">
        <f t="shared" si="300"/>
        <v>----</v>
      </c>
      <c r="AJ987" t="str">
        <f t="shared" si="301"/>
        <v>----</v>
      </c>
      <c r="AK987" t="str">
        <f t="shared" si="302"/>
        <v>----</v>
      </c>
      <c r="AM987" s="4">
        <f t="shared" si="303"/>
        <v>345.2505622326052</v>
      </c>
      <c r="AN987" s="4">
        <f t="shared" si="287"/>
        <v>345</v>
      </c>
      <c r="AO987" s="4">
        <f t="shared" si="304"/>
        <v>0.25056223260520483</v>
      </c>
    </row>
    <row r="988" spans="1:41" x14ac:dyDescent="0.25">
      <c r="A988">
        <v>20</v>
      </c>
      <c r="B988">
        <v>26</v>
      </c>
      <c r="C988">
        <v>0</v>
      </c>
      <c r="D988">
        <v>6</v>
      </c>
      <c r="E988">
        <v>0</v>
      </c>
      <c r="F988">
        <v>0</v>
      </c>
      <c r="H988">
        <v>361.16566119999999</v>
      </c>
      <c r="J988">
        <v>11750254</v>
      </c>
      <c r="K988">
        <v>13521446</v>
      </c>
      <c r="L988">
        <v>13116894</v>
      </c>
      <c r="O988">
        <v>18787244</v>
      </c>
      <c r="P988">
        <v>21838230</v>
      </c>
      <c r="Q988">
        <v>18107068</v>
      </c>
      <c r="S988">
        <f t="shared" si="288"/>
        <v>1.3</v>
      </c>
      <c r="T988">
        <f t="shared" si="289"/>
        <v>0.3</v>
      </c>
      <c r="V988" s="4">
        <f t="shared" si="290"/>
        <v>361.16566117989998</v>
      </c>
      <c r="W988">
        <f t="shared" si="291"/>
        <v>8</v>
      </c>
      <c r="X988">
        <f t="shared" si="292"/>
        <v>0.4</v>
      </c>
      <c r="Y988">
        <f t="shared" si="293"/>
        <v>0.30769230769230771</v>
      </c>
      <c r="Z988">
        <f t="shared" si="294"/>
        <v>1.3333333333333333</v>
      </c>
      <c r="AA988" t="str">
        <f t="shared" si="295"/>
        <v>CRAM</v>
      </c>
      <c r="AD988">
        <f t="shared" si="296"/>
        <v>0.29411764705882354</v>
      </c>
      <c r="AF988" t="str">
        <f t="shared" si="297"/>
        <v>----</v>
      </c>
      <c r="AG988" t="str">
        <f t="shared" si="298"/>
        <v>----</v>
      </c>
      <c r="AH988" t="str">
        <f t="shared" si="299"/>
        <v>HUnSatLig</v>
      </c>
      <c r="AI988" t="str">
        <f t="shared" si="300"/>
        <v>----</v>
      </c>
      <c r="AJ988" t="str">
        <f t="shared" si="301"/>
        <v>----</v>
      </c>
      <c r="AK988" t="str">
        <f t="shared" si="302"/>
        <v>----</v>
      </c>
      <c r="AM988" s="4">
        <f t="shared" si="303"/>
        <v>361.24917542109046</v>
      </c>
      <c r="AN988" s="4">
        <f t="shared" si="287"/>
        <v>361</v>
      </c>
      <c r="AO988" s="4">
        <f t="shared" si="304"/>
        <v>0.24917542109045598</v>
      </c>
    </row>
    <row r="989" spans="1:41" x14ac:dyDescent="0.25">
      <c r="A989">
        <v>20</v>
      </c>
      <c r="B989">
        <v>26</v>
      </c>
      <c r="C989">
        <v>0</v>
      </c>
      <c r="D989">
        <v>7</v>
      </c>
      <c r="E989">
        <v>0</v>
      </c>
      <c r="F989">
        <v>0</v>
      </c>
      <c r="H989">
        <v>377.1605758</v>
      </c>
      <c r="J989">
        <v>18076379</v>
      </c>
      <c r="K989">
        <v>19295049</v>
      </c>
      <c r="L989">
        <v>19357779</v>
      </c>
      <c r="O989">
        <v>25669180</v>
      </c>
      <c r="P989">
        <v>28322761</v>
      </c>
      <c r="Q989">
        <v>25246817</v>
      </c>
      <c r="S989">
        <f t="shared" si="288"/>
        <v>1.3</v>
      </c>
      <c r="T989">
        <f t="shared" si="289"/>
        <v>0.35</v>
      </c>
      <c r="V989" s="4">
        <f t="shared" si="290"/>
        <v>377.1605757799</v>
      </c>
      <c r="W989">
        <f t="shared" si="291"/>
        <v>8</v>
      </c>
      <c r="X989">
        <f t="shared" si="292"/>
        <v>0.4</v>
      </c>
      <c r="Y989">
        <f t="shared" si="293"/>
        <v>0.30769230769230771</v>
      </c>
      <c r="Z989">
        <f t="shared" si="294"/>
        <v>1.1428571428571428</v>
      </c>
      <c r="AA989" t="str">
        <f t="shared" si="295"/>
        <v>CRAM</v>
      </c>
      <c r="AD989">
        <f t="shared" si="296"/>
        <v>0.27272727272727271</v>
      </c>
      <c r="AF989" t="str">
        <f t="shared" si="297"/>
        <v>----</v>
      </c>
      <c r="AG989" t="str">
        <f t="shared" si="298"/>
        <v>----</v>
      </c>
      <c r="AH989" t="str">
        <f t="shared" si="299"/>
        <v>HUnSatLig</v>
      </c>
      <c r="AI989" t="str">
        <f t="shared" si="300"/>
        <v>----</v>
      </c>
      <c r="AJ989" t="str">
        <f t="shared" si="301"/>
        <v>----</v>
      </c>
      <c r="AK989" t="str">
        <f t="shared" si="302"/>
        <v>----</v>
      </c>
      <c r="AM989" s="4">
        <f t="shared" si="303"/>
        <v>377.24778860957576</v>
      </c>
      <c r="AN989" s="4">
        <f t="shared" si="287"/>
        <v>377</v>
      </c>
      <c r="AO989" s="4">
        <f t="shared" si="304"/>
        <v>0.24778860957576399</v>
      </c>
    </row>
    <row r="990" spans="1:41" x14ac:dyDescent="0.25">
      <c r="A990">
        <v>20</v>
      </c>
      <c r="B990">
        <v>26</v>
      </c>
      <c r="C990">
        <v>0</v>
      </c>
      <c r="D990">
        <v>8</v>
      </c>
      <c r="E990">
        <v>0</v>
      </c>
      <c r="F990">
        <v>0</v>
      </c>
      <c r="H990">
        <v>393.15549040000002</v>
      </c>
      <c r="J990">
        <v>19904068</v>
      </c>
      <c r="K990">
        <v>19913068</v>
      </c>
      <c r="L990">
        <v>18845479</v>
      </c>
      <c r="O990">
        <v>28654858</v>
      </c>
      <c r="P990">
        <v>28277460</v>
      </c>
      <c r="Q990">
        <v>26081763</v>
      </c>
      <c r="S990">
        <f t="shared" si="288"/>
        <v>1.3</v>
      </c>
      <c r="T990">
        <f t="shared" si="289"/>
        <v>0.4</v>
      </c>
      <c r="V990" s="4">
        <f t="shared" si="290"/>
        <v>393.15549037990002</v>
      </c>
      <c r="W990">
        <f t="shared" si="291"/>
        <v>8</v>
      </c>
      <c r="X990">
        <f t="shared" si="292"/>
        <v>0.4</v>
      </c>
      <c r="Y990">
        <f t="shared" si="293"/>
        <v>0.30769230769230771</v>
      </c>
      <c r="Z990">
        <f t="shared" si="294"/>
        <v>1</v>
      </c>
      <c r="AA990" t="str">
        <f t="shared" si="295"/>
        <v>CRAM</v>
      </c>
      <c r="AD990">
        <f t="shared" si="296"/>
        <v>0.25</v>
      </c>
      <c r="AF990" t="str">
        <f t="shared" si="297"/>
        <v>----</v>
      </c>
      <c r="AG990" t="str">
        <f t="shared" si="298"/>
        <v>----</v>
      </c>
      <c r="AH990" t="str">
        <f t="shared" si="299"/>
        <v>HUnSatLig</v>
      </c>
      <c r="AI990" t="str">
        <f t="shared" si="300"/>
        <v>----</v>
      </c>
      <c r="AJ990" t="str">
        <f t="shared" si="301"/>
        <v>----</v>
      </c>
      <c r="AK990" t="str">
        <f t="shared" si="302"/>
        <v>----</v>
      </c>
      <c r="AM990" s="4">
        <f t="shared" si="303"/>
        <v>393.24640179806107</v>
      </c>
      <c r="AN990" s="4">
        <f t="shared" si="287"/>
        <v>393</v>
      </c>
      <c r="AO990" s="4">
        <f t="shared" si="304"/>
        <v>0.24640179806107199</v>
      </c>
    </row>
    <row r="991" spans="1:41" x14ac:dyDescent="0.25">
      <c r="A991">
        <v>20</v>
      </c>
      <c r="B991">
        <v>26</v>
      </c>
      <c r="C991">
        <v>0</v>
      </c>
      <c r="D991">
        <v>9</v>
      </c>
      <c r="E991">
        <v>0</v>
      </c>
      <c r="F991">
        <v>0</v>
      </c>
      <c r="H991">
        <v>409.15040499999998</v>
      </c>
      <c r="J991">
        <v>20512748</v>
      </c>
      <c r="K991">
        <v>20586834</v>
      </c>
      <c r="L991">
        <v>19895968</v>
      </c>
      <c r="O991">
        <v>18527382</v>
      </c>
      <c r="P991">
        <v>19071796</v>
      </c>
      <c r="Q991">
        <v>17633180</v>
      </c>
      <c r="S991">
        <f t="shared" si="288"/>
        <v>1.3</v>
      </c>
      <c r="T991">
        <f t="shared" si="289"/>
        <v>0.45</v>
      </c>
      <c r="V991" s="4">
        <f t="shared" si="290"/>
        <v>409.15040497989997</v>
      </c>
      <c r="W991">
        <f t="shared" si="291"/>
        <v>8</v>
      </c>
      <c r="X991">
        <f t="shared" si="292"/>
        <v>0.4</v>
      </c>
      <c r="Y991">
        <f t="shared" si="293"/>
        <v>0.30769230769230771</v>
      </c>
      <c r="Z991">
        <f t="shared" si="294"/>
        <v>0.88888888888888884</v>
      </c>
      <c r="AA991" t="str">
        <f t="shared" si="295"/>
        <v>CRAM</v>
      </c>
      <c r="AD991">
        <f t="shared" si="296"/>
        <v>0.22580645161290322</v>
      </c>
      <c r="AF991" t="str">
        <f t="shared" si="297"/>
        <v>----</v>
      </c>
      <c r="AG991" t="str">
        <f t="shared" si="298"/>
        <v>----</v>
      </c>
      <c r="AH991" t="str">
        <f t="shared" si="299"/>
        <v>HUnSatLig</v>
      </c>
      <c r="AI991" t="str">
        <f t="shared" si="300"/>
        <v>----</v>
      </c>
      <c r="AJ991" t="str">
        <f t="shared" si="301"/>
        <v>----</v>
      </c>
      <c r="AK991" t="str">
        <f t="shared" si="302"/>
        <v>----</v>
      </c>
      <c r="AM991" s="4">
        <f t="shared" si="303"/>
        <v>409.24501498654638</v>
      </c>
      <c r="AN991" s="4">
        <f t="shared" si="287"/>
        <v>409</v>
      </c>
      <c r="AO991" s="4">
        <f t="shared" si="304"/>
        <v>0.24501498654637999</v>
      </c>
    </row>
    <row r="992" spans="1:41" x14ac:dyDescent="0.25">
      <c r="A992">
        <v>20</v>
      </c>
      <c r="B992">
        <v>26</v>
      </c>
      <c r="C992">
        <v>0</v>
      </c>
      <c r="D992">
        <v>10</v>
      </c>
      <c r="E992">
        <v>0</v>
      </c>
      <c r="F992">
        <v>0</v>
      </c>
      <c r="H992">
        <v>425.14531959999999</v>
      </c>
      <c r="J992">
        <v>11406993</v>
      </c>
      <c r="K992">
        <v>10498644</v>
      </c>
      <c r="L992">
        <v>9817599</v>
      </c>
      <c r="O992">
        <v>9002079</v>
      </c>
      <c r="P992">
        <v>8334399</v>
      </c>
      <c r="Q992">
        <v>8039729</v>
      </c>
      <c r="S992">
        <f t="shared" si="288"/>
        <v>1.3</v>
      </c>
      <c r="T992">
        <f t="shared" si="289"/>
        <v>0.5</v>
      </c>
      <c r="V992" s="4">
        <f t="shared" si="290"/>
        <v>425.14531957989999</v>
      </c>
      <c r="W992">
        <f t="shared" si="291"/>
        <v>8</v>
      </c>
      <c r="X992">
        <f t="shared" si="292"/>
        <v>0.4</v>
      </c>
      <c r="Y992">
        <f t="shared" si="293"/>
        <v>0.30769230769230771</v>
      </c>
      <c r="Z992">
        <f t="shared" si="294"/>
        <v>0.8</v>
      </c>
      <c r="AA992" t="str">
        <f t="shared" si="295"/>
        <v>CRAM</v>
      </c>
      <c r="AD992">
        <f t="shared" si="296"/>
        <v>0.2</v>
      </c>
      <c r="AF992" t="str">
        <f t="shared" si="297"/>
        <v>----</v>
      </c>
      <c r="AG992" t="str">
        <f t="shared" si="298"/>
        <v>----</v>
      </c>
      <c r="AH992" t="str">
        <f t="shared" si="299"/>
        <v>HUnSatLig</v>
      </c>
      <c r="AI992" t="str">
        <f t="shared" si="300"/>
        <v>----</v>
      </c>
      <c r="AJ992" t="str">
        <f t="shared" si="301"/>
        <v>----</v>
      </c>
      <c r="AK992" t="str">
        <f t="shared" si="302"/>
        <v>----</v>
      </c>
      <c r="AM992" s="4">
        <f t="shared" si="303"/>
        <v>425.24362817503169</v>
      </c>
      <c r="AN992" s="4">
        <f t="shared" si="287"/>
        <v>425</v>
      </c>
      <c r="AO992" s="4">
        <f t="shared" si="304"/>
        <v>0.24362817503168799</v>
      </c>
    </row>
    <row r="993" spans="1:41" x14ac:dyDescent="0.25">
      <c r="A993">
        <v>20</v>
      </c>
      <c r="B993">
        <v>26</v>
      </c>
      <c r="C993">
        <v>0</v>
      </c>
      <c r="D993">
        <v>11</v>
      </c>
      <c r="E993">
        <v>0</v>
      </c>
      <c r="F993">
        <v>0</v>
      </c>
      <c r="H993">
        <v>441.14023420000001</v>
      </c>
      <c r="J993">
        <v>6633283</v>
      </c>
      <c r="K993">
        <v>6211430</v>
      </c>
      <c r="L993">
        <v>5500092</v>
      </c>
      <c r="O993">
        <v>4222992</v>
      </c>
      <c r="P993">
        <v>3603783</v>
      </c>
      <c r="Q993">
        <v>3700446</v>
      </c>
      <c r="S993">
        <f t="shared" si="288"/>
        <v>1.3</v>
      </c>
      <c r="T993">
        <f t="shared" si="289"/>
        <v>0.55000000000000004</v>
      </c>
      <c r="V993" s="4">
        <f t="shared" si="290"/>
        <v>441.14023417990001</v>
      </c>
      <c r="W993">
        <f t="shared" si="291"/>
        <v>8</v>
      </c>
      <c r="X993">
        <f t="shared" si="292"/>
        <v>0.4</v>
      </c>
      <c r="Y993">
        <f t="shared" si="293"/>
        <v>0.30769230769230771</v>
      </c>
      <c r="Z993">
        <f t="shared" si="294"/>
        <v>0.72727272727272729</v>
      </c>
      <c r="AA993" t="str">
        <f t="shared" si="295"/>
        <v>O</v>
      </c>
      <c r="AD993">
        <f t="shared" si="296"/>
        <v>0.17241379310344829</v>
      </c>
      <c r="AF993" t="str">
        <f t="shared" si="297"/>
        <v>----</v>
      </c>
      <c r="AG993" t="str">
        <f t="shared" si="298"/>
        <v>----</v>
      </c>
      <c r="AH993" t="str">
        <f t="shared" si="299"/>
        <v>HUnSatLig</v>
      </c>
      <c r="AI993" t="str">
        <f t="shared" si="300"/>
        <v>----</v>
      </c>
      <c r="AJ993" t="str">
        <f t="shared" si="301"/>
        <v>----</v>
      </c>
      <c r="AK993" t="str">
        <f t="shared" si="302"/>
        <v>----</v>
      </c>
      <c r="AM993" s="4">
        <f t="shared" si="303"/>
        <v>441.242241363517</v>
      </c>
      <c r="AN993" s="4">
        <f t="shared" si="287"/>
        <v>441</v>
      </c>
      <c r="AO993" s="4">
        <f t="shared" si="304"/>
        <v>0.24224136351699599</v>
      </c>
    </row>
    <row r="994" spans="1:41" x14ac:dyDescent="0.25">
      <c r="A994">
        <v>20</v>
      </c>
      <c r="B994">
        <v>26</v>
      </c>
      <c r="C994">
        <v>0</v>
      </c>
      <c r="D994">
        <v>12</v>
      </c>
      <c r="E994">
        <v>0</v>
      </c>
      <c r="F994">
        <v>0</v>
      </c>
      <c r="H994">
        <v>457.13514880000002</v>
      </c>
      <c r="J994">
        <v>3822472</v>
      </c>
      <c r="K994">
        <v>4697025</v>
      </c>
      <c r="L994">
        <v>3579548</v>
      </c>
      <c r="O994">
        <v>2515369</v>
      </c>
      <c r="P994">
        <v>2199017</v>
      </c>
      <c r="Q994">
        <v>2078009</v>
      </c>
      <c r="S994">
        <f t="shared" si="288"/>
        <v>1.3</v>
      </c>
      <c r="T994">
        <f t="shared" si="289"/>
        <v>0.6</v>
      </c>
      <c r="V994" s="4">
        <f t="shared" si="290"/>
        <v>457.13514877990002</v>
      </c>
      <c r="W994">
        <f t="shared" si="291"/>
        <v>8</v>
      </c>
      <c r="X994">
        <f t="shared" si="292"/>
        <v>0.4</v>
      </c>
      <c r="Y994">
        <f t="shared" si="293"/>
        <v>0.30769230769230771</v>
      </c>
      <c r="Z994">
        <f t="shared" si="294"/>
        <v>0.66666666666666663</v>
      </c>
      <c r="AA994" t="str">
        <f t="shared" si="295"/>
        <v>O</v>
      </c>
      <c r="AD994">
        <f t="shared" si="296"/>
        <v>0.14285714285714285</v>
      </c>
      <c r="AF994" t="str">
        <f t="shared" si="297"/>
        <v>----</v>
      </c>
      <c r="AG994" t="str">
        <f t="shared" si="298"/>
        <v>----</v>
      </c>
      <c r="AH994" t="str">
        <f t="shared" si="299"/>
        <v>HUnSatLig</v>
      </c>
      <c r="AI994" t="str">
        <f t="shared" si="300"/>
        <v>----</v>
      </c>
      <c r="AJ994" t="str">
        <f t="shared" si="301"/>
        <v>----</v>
      </c>
      <c r="AK994" t="str">
        <f t="shared" si="302"/>
        <v>----</v>
      </c>
      <c r="AM994" s="4">
        <f t="shared" si="303"/>
        <v>457.2408545520023</v>
      </c>
      <c r="AN994" s="4">
        <f t="shared" si="287"/>
        <v>457</v>
      </c>
      <c r="AO994" s="4">
        <f t="shared" si="304"/>
        <v>0.24085455200230399</v>
      </c>
    </row>
    <row r="995" spans="1:41" x14ac:dyDescent="0.25">
      <c r="A995">
        <v>20</v>
      </c>
      <c r="B995">
        <v>26</v>
      </c>
      <c r="C995">
        <v>0</v>
      </c>
      <c r="D995">
        <v>13</v>
      </c>
      <c r="E995">
        <v>0</v>
      </c>
      <c r="F995">
        <v>0</v>
      </c>
      <c r="H995">
        <v>473.13006339999998</v>
      </c>
      <c r="J995">
        <v>3159090</v>
      </c>
      <c r="K995">
        <v>2882102</v>
      </c>
      <c r="L995">
        <v>2141431</v>
      </c>
      <c r="O995" t="s">
        <v>14</v>
      </c>
      <c r="P995" t="s">
        <v>14</v>
      </c>
      <c r="Q995" t="s">
        <v>14</v>
      </c>
      <c r="S995">
        <f t="shared" si="288"/>
        <v>1.3</v>
      </c>
      <c r="T995">
        <f t="shared" si="289"/>
        <v>0.65</v>
      </c>
      <c r="V995" s="4">
        <f t="shared" si="290"/>
        <v>473.13006337990004</v>
      </c>
      <c r="W995">
        <f t="shared" si="291"/>
        <v>8</v>
      </c>
      <c r="X995">
        <f t="shared" si="292"/>
        <v>0.4</v>
      </c>
      <c r="Y995">
        <f t="shared" si="293"/>
        <v>0.30769230769230771</v>
      </c>
      <c r="Z995">
        <f t="shared" si="294"/>
        <v>0.61538461538461542</v>
      </c>
      <c r="AA995" t="str">
        <f t="shared" si="295"/>
        <v>O</v>
      </c>
      <c r="AD995">
        <f t="shared" si="296"/>
        <v>0.1111111111111111</v>
      </c>
      <c r="AF995" t="str">
        <f t="shared" si="297"/>
        <v>----</v>
      </c>
      <c r="AG995" t="str">
        <f t="shared" si="298"/>
        <v>----</v>
      </c>
      <c r="AH995" t="str">
        <f t="shared" si="299"/>
        <v>HUnSatLig</v>
      </c>
      <c r="AI995" t="str">
        <f t="shared" si="300"/>
        <v>----</v>
      </c>
      <c r="AJ995" t="str">
        <f t="shared" si="301"/>
        <v>----</v>
      </c>
      <c r="AK995" t="str">
        <f t="shared" si="302"/>
        <v>----</v>
      </c>
      <c r="AM995" s="4">
        <f t="shared" si="303"/>
        <v>473.23946774048761</v>
      </c>
      <c r="AN995" s="4">
        <f t="shared" si="287"/>
        <v>473</v>
      </c>
      <c r="AO995" s="4">
        <f t="shared" si="304"/>
        <v>0.23946774048761199</v>
      </c>
    </row>
    <row r="996" spans="1:41" x14ac:dyDescent="0.25">
      <c r="A996">
        <v>20</v>
      </c>
      <c r="B996">
        <v>27</v>
      </c>
      <c r="C996">
        <v>3</v>
      </c>
      <c r="D996">
        <v>5</v>
      </c>
      <c r="E996">
        <v>0</v>
      </c>
      <c r="F996">
        <v>0</v>
      </c>
      <c r="H996">
        <v>388.18779360000002</v>
      </c>
      <c r="J996">
        <v>2603781</v>
      </c>
      <c r="K996">
        <v>2298765</v>
      </c>
      <c r="L996">
        <v>2101034</v>
      </c>
      <c r="O996">
        <v>5757199</v>
      </c>
      <c r="P996">
        <v>5991094</v>
      </c>
      <c r="Q996">
        <v>5075548</v>
      </c>
      <c r="S996">
        <f t="shared" si="288"/>
        <v>1.35</v>
      </c>
      <c r="T996">
        <f t="shared" si="289"/>
        <v>0.25</v>
      </c>
      <c r="V996" s="4">
        <f t="shared" si="290"/>
        <v>388.18779357989996</v>
      </c>
      <c r="W996">
        <f t="shared" si="291"/>
        <v>9</v>
      </c>
      <c r="X996">
        <f t="shared" si="292"/>
        <v>0.45</v>
      </c>
      <c r="Y996">
        <f t="shared" si="293"/>
        <v>0.33333333333333331</v>
      </c>
      <c r="Z996">
        <f t="shared" si="294"/>
        <v>1.8</v>
      </c>
      <c r="AA996" t="str">
        <f t="shared" si="295"/>
        <v>O</v>
      </c>
      <c r="AD996">
        <f t="shared" si="296"/>
        <v>0.34482758620689657</v>
      </c>
      <c r="AF996" t="str">
        <f t="shared" si="297"/>
        <v>----</v>
      </c>
      <c r="AG996" t="str">
        <f t="shared" si="298"/>
        <v>----</v>
      </c>
      <c r="AH996" t="str">
        <f t="shared" si="299"/>
        <v>HUnSatLig</v>
      </c>
      <c r="AI996" t="str">
        <f t="shared" si="300"/>
        <v>----</v>
      </c>
      <c r="AJ996" t="str">
        <f t="shared" si="301"/>
        <v>----</v>
      </c>
      <c r="AK996" t="str">
        <f t="shared" si="302"/>
        <v>----</v>
      </c>
      <c r="AM996" s="4">
        <f t="shared" si="303"/>
        <v>388.27755629132253</v>
      </c>
      <c r="AN996" s="4">
        <f t="shared" si="287"/>
        <v>388</v>
      </c>
      <c r="AO996" s="4">
        <f t="shared" si="304"/>
        <v>0.27755629132252579</v>
      </c>
    </row>
    <row r="997" spans="1:41" x14ac:dyDescent="0.25">
      <c r="A997">
        <v>20</v>
      </c>
      <c r="B997">
        <v>27</v>
      </c>
      <c r="C997">
        <v>3</v>
      </c>
      <c r="D997">
        <v>6</v>
      </c>
      <c r="E997">
        <v>0</v>
      </c>
      <c r="F997">
        <v>0</v>
      </c>
      <c r="H997">
        <v>404.18270819999998</v>
      </c>
      <c r="J997">
        <v>2891331</v>
      </c>
      <c r="K997">
        <v>3110836</v>
      </c>
      <c r="L997">
        <v>2549577</v>
      </c>
      <c r="O997">
        <v>4030259</v>
      </c>
      <c r="P997">
        <v>5295487</v>
      </c>
      <c r="Q997">
        <v>4877017</v>
      </c>
      <c r="S997">
        <f t="shared" si="288"/>
        <v>1.35</v>
      </c>
      <c r="T997">
        <f t="shared" si="289"/>
        <v>0.3</v>
      </c>
      <c r="V997" s="4">
        <f t="shared" si="290"/>
        <v>404.18270817989998</v>
      </c>
      <c r="W997">
        <f t="shared" si="291"/>
        <v>9</v>
      </c>
      <c r="X997">
        <f t="shared" si="292"/>
        <v>0.45</v>
      </c>
      <c r="Y997">
        <f t="shared" si="293"/>
        <v>0.33333333333333331</v>
      </c>
      <c r="Z997">
        <f t="shared" si="294"/>
        <v>1.5</v>
      </c>
      <c r="AA997" t="str">
        <f t="shared" si="295"/>
        <v>CRAM</v>
      </c>
      <c r="AD997">
        <f t="shared" si="296"/>
        <v>0.32142857142857145</v>
      </c>
      <c r="AF997" t="str">
        <f t="shared" si="297"/>
        <v>----</v>
      </c>
      <c r="AG997" t="str">
        <f t="shared" si="298"/>
        <v>----</v>
      </c>
      <c r="AH997" t="str">
        <f t="shared" si="299"/>
        <v>HUnSatLig</v>
      </c>
      <c r="AI997" t="str">
        <f t="shared" si="300"/>
        <v>----</v>
      </c>
      <c r="AJ997" t="str">
        <f t="shared" si="301"/>
        <v>----</v>
      </c>
      <c r="AK997" t="str">
        <f t="shared" si="302"/>
        <v>----</v>
      </c>
      <c r="AM997" s="4">
        <f t="shared" si="303"/>
        <v>404.27616947980783</v>
      </c>
      <c r="AN997" s="4">
        <f t="shared" si="287"/>
        <v>404</v>
      </c>
      <c r="AO997" s="4">
        <f t="shared" si="304"/>
        <v>0.2761694798078338</v>
      </c>
    </row>
    <row r="998" spans="1:41" x14ac:dyDescent="0.25">
      <c r="A998">
        <v>20</v>
      </c>
      <c r="B998">
        <v>28</v>
      </c>
      <c r="C998">
        <v>0</v>
      </c>
      <c r="D998">
        <v>3</v>
      </c>
      <c r="E998">
        <v>0</v>
      </c>
      <c r="F998">
        <v>0</v>
      </c>
      <c r="H998">
        <v>315.19656739999999</v>
      </c>
      <c r="J998">
        <v>2132247</v>
      </c>
      <c r="K998">
        <v>2736968</v>
      </c>
      <c r="L998">
        <v>2243526</v>
      </c>
      <c r="O998">
        <v>3672389</v>
      </c>
      <c r="P998">
        <v>4105939</v>
      </c>
      <c r="Q998">
        <v>3830759</v>
      </c>
      <c r="S998">
        <f t="shared" si="288"/>
        <v>1.4</v>
      </c>
      <c r="T998">
        <f t="shared" si="289"/>
        <v>0.15</v>
      </c>
      <c r="V998" s="4">
        <f t="shared" si="290"/>
        <v>315.19656737989999</v>
      </c>
      <c r="W998">
        <f t="shared" si="291"/>
        <v>7</v>
      </c>
      <c r="X998">
        <f t="shared" si="292"/>
        <v>0.35</v>
      </c>
      <c r="Y998">
        <f t="shared" si="293"/>
        <v>0.25</v>
      </c>
      <c r="Z998">
        <f t="shared" si="294"/>
        <v>2.3333333333333335</v>
      </c>
      <c r="AA998" t="str">
        <f t="shared" si="295"/>
        <v>O</v>
      </c>
      <c r="AD998">
        <f t="shared" si="296"/>
        <v>0.29729729729729731</v>
      </c>
      <c r="AF998" t="str">
        <f t="shared" si="297"/>
        <v>----</v>
      </c>
      <c r="AG998" t="str">
        <f t="shared" si="298"/>
        <v>----</v>
      </c>
      <c r="AH998" t="str">
        <f t="shared" si="299"/>
        <v>HUnSatLig</v>
      </c>
      <c r="AI998" t="str">
        <f t="shared" si="300"/>
        <v>----</v>
      </c>
      <c r="AJ998" t="str">
        <f t="shared" si="301"/>
        <v>----</v>
      </c>
      <c r="AK998" t="str">
        <f t="shared" si="302"/>
        <v>----</v>
      </c>
      <c r="AM998" s="4">
        <f t="shared" si="303"/>
        <v>315.26945194501781</v>
      </c>
      <c r="AN998" s="4">
        <f t="shared" si="287"/>
        <v>315</v>
      </c>
      <c r="AO998" s="4">
        <f t="shared" si="304"/>
        <v>0.26945194501780634</v>
      </c>
    </row>
    <row r="999" spans="1:41" x14ac:dyDescent="0.25">
      <c r="A999">
        <v>20</v>
      </c>
      <c r="B999">
        <v>28</v>
      </c>
      <c r="C999">
        <v>0</v>
      </c>
      <c r="D999">
        <v>4</v>
      </c>
      <c r="E999">
        <v>0</v>
      </c>
      <c r="F999">
        <v>0</v>
      </c>
      <c r="H999">
        <v>331.19148200000001</v>
      </c>
      <c r="J999">
        <v>6577141</v>
      </c>
      <c r="K999">
        <v>6912221</v>
      </c>
      <c r="L999">
        <v>7362081</v>
      </c>
      <c r="O999">
        <v>11690668</v>
      </c>
      <c r="P999">
        <v>14379724</v>
      </c>
      <c r="Q999">
        <v>11016937</v>
      </c>
      <c r="S999">
        <f t="shared" si="288"/>
        <v>1.4</v>
      </c>
      <c r="T999">
        <f t="shared" si="289"/>
        <v>0.2</v>
      </c>
      <c r="V999" s="4">
        <f t="shared" si="290"/>
        <v>331.1914819799</v>
      </c>
      <c r="W999">
        <f t="shared" si="291"/>
        <v>7</v>
      </c>
      <c r="X999">
        <f t="shared" si="292"/>
        <v>0.35</v>
      </c>
      <c r="Y999">
        <f t="shared" si="293"/>
        <v>0.25</v>
      </c>
      <c r="Z999">
        <f t="shared" si="294"/>
        <v>1.75</v>
      </c>
      <c r="AA999" t="str">
        <f t="shared" si="295"/>
        <v>CRAM</v>
      </c>
      <c r="AD999">
        <f t="shared" si="296"/>
        <v>0.27777777777777779</v>
      </c>
      <c r="AF999" t="str">
        <f t="shared" si="297"/>
        <v>----</v>
      </c>
      <c r="AG999" t="str">
        <f t="shared" si="298"/>
        <v>----</v>
      </c>
      <c r="AH999" t="str">
        <f t="shared" si="299"/>
        <v>HUnSatLig</v>
      </c>
      <c r="AI999" t="str">
        <f t="shared" si="300"/>
        <v>----</v>
      </c>
      <c r="AJ999" t="str">
        <f t="shared" si="301"/>
        <v>----</v>
      </c>
      <c r="AK999" t="str">
        <f t="shared" si="302"/>
        <v>----</v>
      </c>
      <c r="AM999" s="4">
        <f t="shared" si="303"/>
        <v>331.26806513350311</v>
      </c>
      <c r="AN999" s="4">
        <f t="shared" si="287"/>
        <v>331</v>
      </c>
      <c r="AO999" s="4">
        <f t="shared" si="304"/>
        <v>0.26806513350311434</v>
      </c>
    </row>
    <row r="1000" spans="1:41" x14ac:dyDescent="0.25">
      <c r="A1000">
        <v>20</v>
      </c>
      <c r="B1000">
        <v>28</v>
      </c>
      <c r="C1000">
        <v>0</v>
      </c>
      <c r="D1000">
        <v>5</v>
      </c>
      <c r="E1000">
        <v>0</v>
      </c>
      <c r="F1000">
        <v>0</v>
      </c>
      <c r="H1000">
        <v>347.18639660000002</v>
      </c>
      <c r="J1000">
        <v>11196482</v>
      </c>
      <c r="K1000">
        <v>11922253</v>
      </c>
      <c r="L1000">
        <v>11371968</v>
      </c>
      <c r="O1000">
        <v>18971436</v>
      </c>
      <c r="P1000">
        <v>22964709</v>
      </c>
      <c r="Q1000">
        <v>18217687</v>
      </c>
      <c r="S1000">
        <f t="shared" si="288"/>
        <v>1.4</v>
      </c>
      <c r="T1000">
        <f t="shared" si="289"/>
        <v>0.25</v>
      </c>
      <c r="V1000" s="4">
        <f t="shared" si="290"/>
        <v>347.18639657989996</v>
      </c>
      <c r="W1000">
        <f t="shared" si="291"/>
        <v>7</v>
      </c>
      <c r="X1000">
        <f t="shared" si="292"/>
        <v>0.35</v>
      </c>
      <c r="Y1000">
        <f t="shared" si="293"/>
        <v>0.25</v>
      </c>
      <c r="Z1000">
        <f t="shared" si="294"/>
        <v>1.4</v>
      </c>
      <c r="AA1000" t="str">
        <f t="shared" si="295"/>
        <v>CRAM</v>
      </c>
      <c r="AD1000">
        <f t="shared" si="296"/>
        <v>0.25714285714285712</v>
      </c>
      <c r="AF1000" t="str">
        <f t="shared" si="297"/>
        <v>----</v>
      </c>
      <c r="AG1000" t="str">
        <f t="shared" si="298"/>
        <v>----</v>
      </c>
      <c r="AH1000" t="str">
        <f t="shared" si="299"/>
        <v>HUnSatLig</v>
      </c>
      <c r="AI1000" t="str">
        <f t="shared" si="300"/>
        <v>----</v>
      </c>
      <c r="AJ1000" t="str">
        <f t="shared" si="301"/>
        <v>----</v>
      </c>
      <c r="AK1000" t="str">
        <f t="shared" si="302"/>
        <v>----</v>
      </c>
      <c r="AM1000" s="4">
        <f t="shared" si="303"/>
        <v>347.26667832198837</v>
      </c>
      <c r="AN1000" s="4">
        <f t="shared" si="287"/>
        <v>347</v>
      </c>
      <c r="AO1000" s="4">
        <f t="shared" si="304"/>
        <v>0.2666783219883655</v>
      </c>
    </row>
    <row r="1001" spans="1:41" x14ac:dyDescent="0.25">
      <c r="A1001">
        <v>20</v>
      </c>
      <c r="B1001">
        <v>28</v>
      </c>
      <c r="C1001">
        <v>0</v>
      </c>
      <c r="D1001">
        <v>6</v>
      </c>
      <c r="E1001">
        <v>0</v>
      </c>
      <c r="F1001">
        <v>0</v>
      </c>
      <c r="H1001">
        <v>363.18131119999998</v>
      </c>
      <c r="J1001">
        <v>20979303</v>
      </c>
      <c r="K1001">
        <v>20765788</v>
      </c>
      <c r="L1001">
        <v>20545603</v>
      </c>
      <c r="O1001">
        <v>34618905</v>
      </c>
      <c r="P1001">
        <v>39017454</v>
      </c>
      <c r="Q1001">
        <v>32750862</v>
      </c>
      <c r="S1001">
        <f t="shared" si="288"/>
        <v>1.4</v>
      </c>
      <c r="T1001">
        <f t="shared" si="289"/>
        <v>0.3</v>
      </c>
      <c r="V1001" s="4">
        <f t="shared" si="290"/>
        <v>363.18131117989998</v>
      </c>
      <c r="W1001">
        <f t="shared" si="291"/>
        <v>7</v>
      </c>
      <c r="X1001">
        <f t="shared" si="292"/>
        <v>0.35</v>
      </c>
      <c r="Y1001">
        <f t="shared" si="293"/>
        <v>0.25</v>
      </c>
      <c r="Z1001">
        <f t="shared" si="294"/>
        <v>1.1666666666666667</v>
      </c>
      <c r="AA1001" t="str">
        <f t="shared" si="295"/>
        <v>CRAM</v>
      </c>
      <c r="AD1001">
        <f t="shared" si="296"/>
        <v>0.23529411764705882</v>
      </c>
      <c r="AF1001" t="str">
        <f t="shared" si="297"/>
        <v>----</v>
      </c>
      <c r="AG1001" t="str">
        <f t="shared" si="298"/>
        <v>----</v>
      </c>
      <c r="AH1001" t="str">
        <f t="shared" si="299"/>
        <v>HUnSatLig</v>
      </c>
      <c r="AI1001" t="str">
        <f t="shared" si="300"/>
        <v>----</v>
      </c>
      <c r="AJ1001" t="str">
        <f t="shared" si="301"/>
        <v>----</v>
      </c>
      <c r="AK1001" t="str">
        <f t="shared" si="302"/>
        <v>----</v>
      </c>
      <c r="AM1001" s="4">
        <f t="shared" si="303"/>
        <v>363.26529151047367</v>
      </c>
      <c r="AN1001" s="4">
        <f t="shared" si="287"/>
        <v>363</v>
      </c>
      <c r="AO1001" s="4">
        <f t="shared" si="304"/>
        <v>0.2652915104736735</v>
      </c>
    </row>
    <row r="1002" spans="1:41" x14ac:dyDescent="0.25">
      <c r="A1002">
        <v>20</v>
      </c>
      <c r="B1002">
        <v>28</v>
      </c>
      <c r="C1002">
        <v>0</v>
      </c>
      <c r="D1002">
        <v>7</v>
      </c>
      <c r="E1002">
        <v>0</v>
      </c>
      <c r="F1002">
        <v>0</v>
      </c>
      <c r="H1002">
        <v>379.1762258</v>
      </c>
      <c r="J1002">
        <v>23434660</v>
      </c>
      <c r="K1002">
        <v>24714573</v>
      </c>
      <c r="L1002">
        <v>24392312</v>
      </c>
      <c r="O1002">
        <v>36221025</v>
      </c>
      <c r="P1002">
        <v>38981102</v>
      </c>
      <c r="Q1002">
        <v>33418850</v>
      </c>
      <c r="S1002">
        <f t="shared" si="288"/>
        <v>1.4</v>
      </c>
      <c r="T1002">
        <f t="shared" si="289"/>
        <v>0.35</v>
      </c>
      <c r="V1002" s="4">
        <f t="shared" si="290"/>
        <v>379.17622577989999</v>
      </c>
      <c r="W1002">
        <f t="shared" si="291"/>
        <v>7</v>
      </c>
      <c r="X1002">
        <f t="shared" si="292"/>
        <v>0.35</v>
      </c>
      <c r="Y1002">
        <f t="shared" si="293"/>
        <v>0.25</v>
      </c>
      <c r="Z1002">
        <f t="shared" si="294"/>
        <v>1</v>
      </c>
      <c r="AA1002" t="str">
        <f t="shared" si="295"/>
        <v>CRAM</v>
      </c>
      <c r="AD1002">
        <f t="shared" si="296"/>
        <v>0.21212121212121213</v>
      </c>
      <c r="AF1002" t="str">
        <f t="shared" si="297"/>
        <v>----</v>
      </c>
      <c r="AG1002" t="str">
        <f t="shared" si="298"/>
        <v>----</v>
      </c>
      <c r="AH1002" t="str">
        <f t="shared" si="299"/>
        <v>HUnSatLig</v>
      </c>
      <c r="AI1002" t="str">
        <f t="shared" si="300"/>
        <v>----</v>
      </c>
      <c r="AJ1002" t="str">
        <f t="shared" si="301"/>
        <v>----</v>
      </c>
      <c r="AK1002" t="str">
        <f t="shared" si="302"/>
        <v>----</v>
      </c>
      <c r="AM1002" s="4">
        <f t="shared" si="303"/>
        <v>379.26390469895898</v>
      </c>
      <c r="AN1002" s="4">
        <f t="shared" si="287"/>
        <v>379</v>
      </c>
      <c r="AO1002" s="4">
        <f t="shared" si="304"/>
        <v>0.2639046989589815</v>
      </c>
    </row>
    <row r="1003" spans="1:41" x14ac:dyDescent="0.25">
      <c r="A1003">
        <v>20</v>
      </c>
      <c r="B1003">
        <v>28</v>
      </c>
      <c r="C1003">
        <v>0</v>
      </c>
      <c r="D1003">
        <v>8</v>
      </c>
      <c r="E1003">
        <v>0</v>
      </c>
      <c r="F1003">
        <v>0</v>
      </c>
      <c r="H1003">
        <v>395.17114040000001</v>
      </c>
      <c r="J1003">
        <v>22210594</v>
      </c>
      <c r="K1003">
        <v>23628499</v>
      </c>
      <c r="L1003">
        <v>21872787</v>
      </c>
      <c r="O1003">
        <v>31546998</v>
      </c>
      <c r="P1003">
        <v>33274962</v>
      </c>
      <c r="Q1003">
        <v>29506332</v>
      </c>
      <c r="S1003">
        <f t="shared" si="288"/>
        <v>1.4</v>
      </c>
      <c r="T1003">
        <f t="shared" si="289"/>
        <v>0.4</v>
      </c>
      <c r="V1003" s="4">
        <f t="shared" si="290"/>
        <v>395.17114037990001</v>
      </c>
      <c r="W1003">
        <f t="shared" si="291"/>
        <v>7</v>
      </c>
      <c r="X1003">
        <f t="shared" si="292"/>
        <v>0.35</v>
      </c>
      <c r="Y1003">
        <f t="shared" si="293"/>
        <v>0.25</v>
      </c>
      <c r="Z1003">
        <f t="shared" si="294"/>
        <v>0.875</v>
      </c>
      <c r="AA1003" t="str">
        <f t="shared" si="295"/>
        <v>CRAM</v>
      </c>
      <c r="AD1003">
        <f t="shared" si="296"/>
        <v>0.1875</v>
      </c>
      <c r="AF1003" t="str">
        <f t="shared" si="297"/>
        <v>----</v>
      </c>
      <c r="AG1003" t="str">
        <f t="shared" si="298"/>
        <v>----</v>
      </c>
      <c r="AH1003" t="str">
        <f t="shared" si="299"/>
        <v>HUnSatLig</v>
      </c>
      <c r="AI1003" t="str">
        <f t="shared" si="300"/>
        <v>----</v>
      </c>
      <c r="AJ1003" t="str">
        <f t="shared" si="301"/>
        <v>----</v>
      </c>
      <c r="AK1003" t="str">
        <f t="shared" si="302"/>
        <v>----</v>
      </c>
      <c r="AM1003" s="4">
        <f t="shared" si="303"/>
        <v>395.26251788744429</v>
      </c>
      <c r="AN1003" s="4">
        <f t="shared" si="287"/>
        <v>395</v>
      </c>
      <c r="AO1003" s="4">
        <f t="shared" si="304"/>
        <v>0.2625178874442895</v>
      </c>
    </row>
    <row r="1004" spans="1:41" x14ac:dyDescent="0.25">
      <c r="A1004">
        <v>20</v>
      </c>
      <c r="B1004">
        <v>28</v>
      </c>
      <c r="C1004">
        <v>0</v>
      </c>
      <c r="D1004">
        <v>9</v>
      </c>
      <c r="E1004">
        <v>0</v>
      </c>
      <c r="F1004">
        <v>0</v>
      </c>
      <c r="H1004">
        <v>411.16605499999997</v>
      </c>
      <c r="J1004">
        <v>16126020</v>
      </c>
      <c r="K1004">
        <v>16343495</v>
      </c>
      <c r="L1004">
        <v>15804142</v>
      </c>
      <c r="O1004">
        <v>18064620</v>
      </c>
      <c r="P1004">
        <v>19289006</v>
      </c>
      <c r="Q1004">
        <v>16330669</v>
      </c>
      <c r="S1004">
        <f t="shared" si="288"/>
        <v>1.4</v>
      </c>
      <c r="T1004">
        <f t="shared" si="289"/>
        <v>0.45</v>
      </c>
      <c r="V1004" s="4">
        <f t="shared" si="290"/>
        <v>411.16605497990003</v>
      </c>
      <c r="W1004">
        <f t="shared" si="291"/>
        <v>7</v>
      </c>
      <c r="X1004">
        <f t="shared" si="292"/>
        <v>0.35</v>
      </c>
      <c r="Y1004">
        <f t="shared" si="293"/>
        <v>0.25</v>
      </c>
      <c r="Z1004">
        <f t="shared" si="294"/>
        <v>0.77777777777777779</v>
      </c>
      <c r="AA1004" t="str">
        <f t="shared" si="295"/>
        <v>CRAM</v>
      </c>
      <c r="AD1004">
        <f t="shared" si="296"/>
        <v>0.16129032258064516</v>
      </c>
      <c r="AF1004" t="str">
        <f t="shared" si="297"/>
        <v>----</v>
      </c>
      <c r="AG1004" t="str">
        <f t="shared" si="298"/>
        <v>----</v>
      </c>
      <c r="AH1004" t="str">
        <f t="shared" si="299"/>
        <v>HUnSatLig</v>
      </c>
      <c r="AI1004" t="str">
        <f t="shared" si="300"/>
        <v>----</v>
      </c>
      <c r="AJ1004" t="str">
        <f t="shared" si="301"/>
        <v>----</v>
      </c>
      <c r="AK1004" t="str">
        <f t="shared" si="302"/>
        <v>----</v>
      </c>
      <c r="AM1004" s="4">
        <f t="shared" si="303"/>
        <v>411.2611310759296</v>
      </c>
      <c r="AN1004" s="4">
        <f t="shared" si="287"/>
        <v>411</v>
      </c>
      <c r="AO1004" s="4">
        <f t="shared" si="304"/>
        <v>0.2611310759295975</v>
      </c>
    </row>
    <row r="1005" spans="1:41" x14ac:dyDescent="0.25">
      <c r="A1005">
        <v>20</v>
      </c>
      <c r="B1005">
        <v>28</v>
      </c>
      <c r="C1005">
        <v>0</v>
      </c>
      <c r="D1005">
        <v>10</v>
      </c>
      <c r="E1005">
        <v>0</v>
      </c>
      <c r="F1005">
        <v>0</v>
      </c>
      <c r="H1005">
        <v>427.16096959999999</v>
      </c>
      <c r="J1005">
        <v>9051612</v>
      </c>
      <c r="K1005">
        <v>8958492</v>
      </c>
      <c r="L1005">
        <v>8328579</v>
      </c>
      <c r="O1005">
        <v>8877048</v>
      </c>
      <c r="P1005">
        <v>7453701</v>
      </c>
      <c r="Q1005">
        <v>7574659</v>
      </c>
      <c r="S1005">
        <f t="shared" si="288"/>
        <v>1.4</v>
      </c>
      <c r="T1005">
        <f t="shared" si="289"/>
        <v>0.5</v>
      </c>
      <c r="V1005" s="4">
        <f t="shared" si="290"/>
        <v>427.16096957989998</v>
      </c>
      <c r="W1005">
        <f t="shared" si="291"/>
        <v>7</v>
      </c>
      <c r="X1005">
        <f t="shared" si="292"/>
        <v>0.35</v>
      </c>
      <c r="Y1005">
        <f t="shared" si="293"/>
        <v>0.25</v>
      </c>
      <c r="Z1005">
        <f t="shared" si="294"/>
        <v>0.7</v>
      </c>
      <c r="AA1005" t="str">
        <f t="shared" si="295"/>
        <v>O</v>
      </c>
      <c r="AD1005">
        <f t="shared" si="296"/>
        <v>0.13333333333333333</v>
      </c>
      <c r="AF1005" t="str">
        <f t="shared" si="297"/>
        <v>----</v>
      </c>
      <c r="AG1005" t="str">
        <f t="shared" si="298"/>
        <v>----</v>
      </c>
      <c r="AH1005" t="str">
        <f t="shared" si="299"/>
        <v>HUnSatLig</v>
      </c>
      <c r="AI1005" t="str">
        <f t="shared" si="300"/>
        <v>----</v>
      </c>
      <c r="AJ1005" t="str">
        <f t="shared" si="301"/>
        <v>----</v>
      </c>
      <c r="AK1005" t="str">
        <f t="shared" si="302"/>
        <v>----</v>
      </c>
      <c r="AM1005" s="4">
        <f t="shared" si="303"/>
        <v>427.25974426441485</v>
      </c>
      <c r="AN1005" s="4">
        <f t="shared" si="287"/>
        <v>427</v>
      </c>
      <c r="AO1005" s="4">
        <f t="shared" si="304"/>
        <v>0.25974426441484866</v>
      </c>
    </row>
    <row r="1006" spans="1:41" x14ac:dyDescent="0.25">
      <c r="A1006">
        <v>20</v>
      </c>
      <c r="B1006">
        <v>28</v>
      </c>
      <c r="C1006">
        <v>0</v>
      </c>
      <c r="D1006">
        <v>11</v>
      </c>
      <c r="E1006">
        <v>0</v>
      </c>
      <c r="F1006">
        <v>0</v>
      </c>
      <c r="H1006">
        <v>443.1558842</v>
      </c>
      <c r="J1006">
        <v>5154355</v>
      </c>
      <c r="K1006">
        <v>4965098</v>
      </c>
      <c r="L1006">
        <v>3927023</v>
      </c>
      <c r="O1006">
        <v>3847022</v>
      </c>
      <c r="P1006">
        <v>3272909</v>
      </c>
      <c r="Q1006">
        <v>3066374</v>
      </c>
      <c r="S1006">
        <f t="shared" si="288"/>
        <v>1.4</v>
      </c>
      <c r="T1006">
        <f t="shared" si="289"/>
        <v>0.55000000000000004</v>
      </c>
      <c r="V1006" s="4">
        <f t="shared" si="290"/>
        <v>443.1558841799</v>
      </c>
      <c r="W1006">
        <f t="shared" si="291"/>
        <v>7</v>
      </c>
      <c r="X1006">
        <f t="shared" si="292"/>
        <v>0.35</v>
      </c>
      <c r="Y1006">
        <f t="shared" si="293"/>
        <v>0.25</v>
      </c>
      <c r="Z1006">
        <f t="shared" si="294"/>
        <v>0.63636363636363635</v>
      </c>
      <c r="AA1006" t="str">
        <f t="shared" si="295"/>
        <v>O</v>
      </c>
      <c r="AD1006">
        <f t="shared" si="296"/>
        <v>0.10344827586206896</v>
      </c>
      <c r="AF1006" t="str">
        <f t="shared" si="297"/>
        <v>----</v>
      </c>
      <c r="AG1006" t="str">
        <f t="shared" si="298"/>
        <v>----</v>
      </c>
      <c r="AH1006" t="str">
        <f t="shared" si="299"/>
        <v>HUnSatLig</v>
      </c>
      <c r="AI1006" t="str">
        <f t="shared" si="300"/>
        <v>----</v>
      </c>
      <c r="AJ1006" t="str">
        <f t="shared" si="301"/>
        <v>----</v>
      </c>
      <c r="AK1006" t="str">
        <f t="shared" si="302"/>
        <v>----</v>
      </c>
      <c r="AM1006" s="4">
        <f t="shared" si="303"/>
        <v>443.25835745290021</v>
      </c>
      <c r="AN1006" s="4">
        <f t="shared" si="287"/>
        <v>443</v>
      </c>
      <c r="AO1006" s="4">
        <f t="shared" si="304"/>
        <v>0.2583574529002135</v>
      </c>
    </row>
    <row r="1007" spans="1:41" x14ac:dyDescent="0.25">
      <c r="A1007">
        <v>20</v>
      </c>
      <c r="B1007">
        <v>28</v>
      </c>
      <c r="C1007">
        <v>0</v>
      </c>
      <c r="D1007">
        <v>12</v>
      </c>
      <c r="E1007">
        <v>0</v>
      </c>
      <c r="F1007">
        <v>0</v>
      </c>
      <c r="H1007">
        <v>459.15079880000002</v>
      </c>
      <c r="J1007">
        <v>2760398</v>
      </c>
      <c r="K1007">
        <v>2554215</v>
      </c>
      <c r="L1007">
        <v>2212344</v>
      </c>
      <c r="O1007">
        <v>1590093</v>
      </c>
      <c r="P1007">
        <v>1595812</v>
      </c>
      <c r="Q1007">
        <v>1765578</v>
      </c>
      <c r="S1007">
        <f t="shared" si="288"/>
        <v>1.4</v>
      </c>
      <c r="T1007">
        <f t="shared" si="289"/>
        <v>0.6</v>
      </c>
      <c r="V1007" s="4">
        <f t="shared" si="290"/>
        <v>459.15079877989996</v>
      </c>
      <c r="W1007">
        <f t="shared" si="291"/>
        <v>7</v>
      </c>
      <c r="X1007">
        <f t="shared" si="292"/>
        <v>0.35</v>
      </c>
      <c r="Y1007">
        <f t="shared" si="293"/>
        <v>0.25</v>
      </c>
      <c r="Z1007">
        <f t="shared" si="294"/>
        <v>0.58333333333333337</v>
      </c>
      <c r="AA1007" t="str">
        <f t="shared" si="295"/>
        <v>O</v>
      </c>
      <c r="AD1007">
        <f t="shared" si="296"/>
        <v>7.1428571428571425E-2</v>
      </c>
      <c r="AF1007" t="str">
        <f t="shared" si="297"/>
        <v>----</v>
      </c>
      <c r="AG1007" t="str">
        <f t="shared" si="298"/>
        <v>----</v>
      </c>
      <c r="AH1007" t="str">
        <f t="shared" si="299"/>
        <v>HUnSatLig</v>
      </c>
      <c r="AI1007" t="str">
        <f t="shared" si="300"/>
        <v>----</v>
      </c>
      <c r="AJ1007" t="str">
        <f t="shared" si="301"/>
        <v>----</v>
      </c>
      <c r="AK1007" t="str">
        <f t="shared" si="302"/>
        <v>----</v>
      </c>
      <c r="AM1007" s="4">
        <f t="shared" si="303"/>
        <v>459.25697064138546</v>
      </c>
      <c r="AN1007" s="4">
        <f t="shared" si="287"/>
        <v>459</v>
      </c>
      <c r="AO1007" s="4">
        <f t="shared" si="304"/>
        <v>0.25697064138546466</v>
      </c>
    </row>
    <row r="1008" spans="1:41" x14ac:dyDescent="0.25">
      <c r="A1008">
        <v>20</v>
      </c>
      <c r="B1008">
        <v>28</v>
      </c>
      <c r="C1008">
        <v>0</v>
      </c>
      <c r="D1008">
        <v>13</v>
      </c>
      <c r="E1008">
        <v>0</v>
      </c>
      <c r="F1008">
        <v>0</v>
      </c>
      <c r="H1008">
        <v>475.14571339999998</v>
      </c>
      <c r="J1008">
        <v>2088480</v>
      </c>
      <c r="K1008">
        <v>1825841</v>
      </c>
      <c r="L1008">
        <v>1899193</v>
      </c>
      <c r="O1008" t="s">
        <v>14</v>
      </c>
      <c r="P1008" t="s">
        <v>14</v>
      </c>
      <c r="Q1008" t="s">
        <v>14</v>
      </c>
      <c r="S1008">
        <f t="shared" si="288"/>
        <v>1.4</v>
      </c>
      <c r="T1008">
        <f t="shared" si="289"/>
        <v>0.65</v>
      </c>
      <c r="V1008" s="4">
        <f t="shared" si="290"/>
        <v>475.14571337989997</v>
      </c>
      <c r="W1008">
        <f t="shared" si="291"/>
        <v>7</v>
      </c>
      <c r="X1008">
        <f t="shared" si="292"/>
        <v>0.35</v>
      </c>
      <c r="Y1008">
        <f t="shared" si="293"/>
        <v>0.25</v>
      </c>
      <c r="Z1008">
        <f t="shared" si="294"/>
        <v>0.53846153846153844</v>
      </c>
      <c r="AA1008" t="str">
        <f t="shared" si="295"/>
        <v>O</v>
      </c>
      <c r="AD1008">
        <f t="shared" si="296"/>
        <v>3.7037037037037035E-2</v>
      </c>
      <c r="AF1008" t="str">
        <f t="shared" si="297"/>
        <v>----</v>
      </c>
      <c r="AG1008" t="str">
        <f t="shared" si="298"/>
        <v>----</v>
      </c>
      <c r="AH1008" t="str">
        <f t="shared" si="299"/>
        <v>HUnSatLig</v>
      </c>
      <c r="AI1008" t="str">
        <f t="shared" si="300"/>
        <v>----</v>
      </c>
      <c r="AJ1008" t="str">
        <f t="shared" si="301"/>
        <v>----</v>
      </c>
      <c r="AK1008" t="str">
        <f t="shared" si="302"/>
        <v>----</v>
      </c>
      <c r="AM1008" s="4">
        <f t="shared" si="303"/>
        <v>475.25558382987077</v>
      </c>
      <c r="AN1008" s="4">
        <f t="shared" si="287"/>
        <v>475</v>
      </c>
      <c r="AO1008" s="4">
        <f t="shared" si="304"/>
        <v>0.25558382987077266</v>
      </c>
    </row>
    <row r="1009" spans="1:41" x14ac:dyDescent="0.25">
      <c r="A1009">
        <v>20</v>
      </c>
      <c r="B1009">
        <v>28</v>
      </c>
      <c r="C1009">
        <v>0</v>
      </c>
      <c r="D1009">
        <v>17</v>
      </c>
      <c r="E1009">
        <v>0</v>
      </c>
      <c r="F1009">
        <v>0</v>
      </c>
      <c r="H1009">
        <v>539.12537180000004</v>
      </c>
      <c r="J1009" t="s">
        <v>14</v>
      </c>
      <c r="K1009" t="s">
        <v>14</v>
      </c>
      <c r="L1009" t="s">
        <v>14</v>
      </c>
      <c r="O1009">
        <v>1917714</v>
      </c>
      <c r="P1009">
        <v>1595563</v>
      </c>
      <c r="Q1009">
        <v>1568879</v>
      </c>
      <c r="S1009">
        <f t="shared" si="288"/>
        <v>1.4</v>
      </c>
      <c r="T1009">
        <f t="shared" si="289"/>
        <v>0.85</v>
      </c>
      <c r="V1009" s="4">
        <f t="shared" si="290"/>
        <v>539.12537177990009</v>
      </c>
      <c r="W1009">
        <f t="shared" si="291"/>
        <v>7</v>
      </c>
      <c r="X1009">
        <f t="shared" si="292"/>
        <v>0.35</v>
      </c>
      <c r="Y1009">
        <f t="shared" si="293"/>
        <v>0.25</v>
      </c>
      <c r="Z1009">
        <f t="shared" si="294"/>
        <v>0.41176470588235292</v>
      </c>
      <c r="AA1009" t="str">
        <f t="shared" si="295"/>
        <v>O</v>
      </c>
      <c r="AD1009">
        <f t="shared" si="296"/>
        <v>-0.13043478260869565</v>
      </c>
      <c r="AF1009" t="str">
        <f t="shared" si="297"/>
        <v>----</v>
      </c>
      <c r="AG1009" t="str">
        <f t="shared" si="298"/>
        <v>----</v>
      </c>
      <c r="AH1009" t="str">
        <f t="shared" si="299"/>
        <v>HUnSatLig</v>
      </c>
      <c r="AI1009" t="str">
        <f t="shared" si="300"/>
        <v>----</v>
      </c>
      <c r="AJ1009" t="str">
        <f t="shared" si="301"/>
        <v>----</v>
      </c>
      <c r="AK1009" t="str">
        <f t="shared" si="302"/>
        <v>----</v>
      </c>
      <c r="AM1009" s="4">
        <f t="shared" si="303"/>
        <v>539.25003658381206</v>
      </c>
      <c r="AN1009" s="4">
        <f t="shared" si="287"/>
        <v>539</v>
      </c>
      <c r="AO1009" s="4">
        <f t="shared" si="304"/>
        <v>0.25003658381206151</v>
      </c>
    </row>
    <row r="1010" spans="1:41" x14ac:dyDescent="0.25">
      <c r="A1010">
        <v>20</v>
      </c>
      <c r="B1010">
        <v>28</v>
      </c>
      <c r="C1010">
        <v>0</v>
      </c>
      <c r="D1010">
        <v>18</v>
      </c>
      <c r="E1010">
        <v>0</v>
      </c>
      <c r="F1010">
        <v>0</v>
      </c>
      <c r="H1010">
        <v>555.12028640000005</v>
      </c>
      <c r="J1010" t="s">
        <v>14</v>
      </c>
      <c r="K1010" t="s">
        <v>14</v>
      </c>
      <c r="L1010" t="s">
        <v>14</v>
      </c>
      <c r="O1010">
        <v>3183594</v>
      </c>
      <c r="P1010">
        <v>3011683</v>
      </c>
      <c r="Q1010">
        <v>2352530</v>
      </c>
      <c r="S1010">
        <f t="shared" si="288"/>
        <v>1.4</v>
      </c>
      <c r="T1010">
        <f t="shared" si="289"/>
        <v>0.9</v>
      </c>
      <c r="V1010" s="4">
        <f t="shared" si="290"/>
        <v>555.12028637989999</v>
      </c>
      <c r="W1010">
        <f t="shared" si="291"/>
        <v>7</v>
      </c>
      <c r="X1010">
        <f t="shared" si="292"/>
        <v>0.35</v>
      </c>
      <c r="Y1010">
        <f t="shared" si="293"/>
        <v>0.25</v>
      </c>
      <c r="Z1010">
        <f t="shared" si="294"/>
        <v>0.3888888888888889</v>
      </c>
      <c r="AA1010" t="str">
        <f t="shared" si="295"/>
        <v>O</v>
      </c>
      <c r="AD1010">
        <f t="shared" si="296"/>
        <v>-0.18181818181818182</v>
      </c>
      <c r="AF1010" t="str">
        <f t="shared" si="297"/>
        <v>----</v>
      </c>
      <c r="AG1010" t="str">
        <f t="shared" si="298"/>
        <v>----</v>
      </c>
      <c r="AH1010" t="str">
        <f t="shared" si="299"/>
        <v>HUnSatLig</v>
      </c>
      <c r="AI1010" t="str">
        <f t="shared" si="300"/>
        <v>----</v>
      </c>
      <c r="AJ1010" t="str">
        <f t="shared" si="301"/>
        <v>----</v>
      </c>
      <c r="AK1010" t="str">
        <f t="shared" si="302"/>
        <v>----</v>
      </c>
      <c r="AM1010" s="4">
        <f t="shared" si="303"/>
        <v>555.24864977229731</v>
      </c>
      <c r="AN1010" s="4">
        <f t="shared" si="287"/>
        <v>555</v>
      </c>
      <c r="AO1010" s="4">
        <f t="shared" si="304"/>
        <v>0.24864977229731267</v>
      </c>
    </row>
    <row r="1011" spans="1:41" x14ac:dyDescent="0.25">
      <c r="A1011">
        <v>20</v>
      </c>
      <c r="B1011">
        <v>29</v>
      </c>
      <c r="C1011">
        <v>3</v>
      </c>
      <c r="D1011">
        <v>4</v>
      </c>
      <c r="E1011">
        <v>0</v>
      </c>
      <c r="F1011">
        <v>0</v>
      </c>
      <c r="H1011">
        <v>374.208529</v>
      </c>
      <c r="J1011" t="s">
        <v>14</v>
      </c>
      <c r="K1011" t="s">
        <v>14</v>
      </c>
      <c r="L1011" t="s">
        <v>14</v>
      </c>
      <c r="O1011">
        <v>1776892</v>
      </c>
      <c r="P1011">
        <v>1662351</v>
      </c>
      <c r="Q1011">
        <v>1599826</v>
      </c>
      <c r="S1011">
        <f t="shared" si="288"/>
        <v>1.45</v>
      </c>
      <c r="T1011">
        <f t="shared" si="289"/>
        <v>0.2</v>
      </c>
      <c r="V1011" s="4">
        <f t="shared" si="290"/>
        <v>374.20852897990005</v>
      </c>
      <c r="W1011">
        <f t="shared" si="291"/>
        <v>8</v>
      </c>
      <c r="X1011">
        <f t="shared" si="292"/>
        <v>0.4</v>
      </c>
      <c r="Y1011">
        <f t="shared" si="293"/>
        <v>0.27586206896551724</v>
      </c>
      <c r="Z1011">
        <f t="shared" si="294"/>
        <v>2</v>
      </c>
      <c r="AA1011" t="str">
        <f t="shared" si="295"/>
        <v>O</v>
      </c>
      <c r="AD1011">
        <f t="shared" si="296"/>
        <v>0.3</v>
      </c>
      <c r="AF1011" t="str">
        <f t="shared" si="297"/>
        <v>----</v>
      </c>
      <c r="AG1011" t="str">
        <f t="shared" si="298"/>
        <v>----</v>
      </c>
      <c r="AH1011" t="str">
        <f t="shared" si="299"/>
        <v>HUnSatLig</v>
      </c>
      <c r="AI1011" t="str">
        <f t="shared" si="300"/>
        <v>----</v>
      </c>
      <c r="AJ1011" t="str">
        <f t="shared" si="301"/>
        <v>----</v>
      </c>
      <c r="AK1011" t="str">
        <f t="shared" si="302"/>
        <v>----</v>
      </c>
      <c r="AM1011" s="4">
        <f t="shared" si="303"/>
        <v>374.29505919222055</v>
      </c>
      <c r="AN1011" s="4">
        <f t="shared" si="287"/>
        <v>374</v>
      </c>
      <c r="AO1011" s="4">
        <f t="shared" si="304"/>
        <v>0.29505919222054899</v>
      </c>
    </row>
    <row r="1012" spans="1:41" x14ac:dyDescent="0.25">
      <c r="A1012">
        <v>20</v>
      </c>
      <c r="B1012">
        <v>29</v>
      </c>
      <c r="C1012">
        <v>3</v>
      </c>
      <c r="D1012">
        <v>6</v>
      </c>
      <c r="E1012">
        <v>0</v>
      </c>
      <c r="F1012">
        <v>0</v>
      </c>
      <c r="H1012">
        <v>406.19835819999997</v>
      </c>
      <c r="J1012">
        <v>1725204</v>
      </c>
      <c r="K1012">
        <v>2202227</v>
      </c>
      <c r="L1012">
        <v>1661679</v>
      </c>
      <c r="O1012">
        <v>2760669</v>
      </c>
      <c r="P1012">
        <v>2501193</v>
      </c>
      <c r="Q1012">
        <v>2329412</v>
      </c>
      <c r="S1012">
        <f t="shared" si="288"/>
        <v>1.45</v>
      </c>
      <c r="T1012">
        <f t="shared" si="289"/>
        <v>0.3</v>
      </c>
      <c r="V1012" s="4">
        <f t="shared" si="290"/>
        <v>406.19835817990003</v>
      </c>
      <c r="W1012">
        <f t="shared" si="291"/>
        <v>8</v>
      </c>
      <c r="X1012">
        <f t="shared" si="292"/>
        <v>0.4</v>
      </c>
      <c r="Y1012">
        <f t="shared" si="293"/>
        <v>0.27586206896551724</v>
      </c>
      <c r="Z1012">
        <f t="shared" si="294"/>
        <v>1.3333333333333333</v>
      </c>
      <c r="AA1012" t="str">
        <f t="shared" si="295"/>
        <v>CRAM</v>
      </c>
      <c r="AD1012">
        <f t="shared" si="296"/>
        <v>0.25</v>
      </c>
      <c r="AF1012" t="str">
        <f t="shared" si="297"/>
        <v>----</v>
      </c>
      <c r="AG1012" t="str">
        <f t="shared" si="298"/>
        <v>----</v>
      </c>
      <c r="AH1012" t="str">
        <f t="shared" si="299"/>
        <v>HUnSatLig</v>
      </c>
      <c r="AI1012" t="str">
        <f t="shared" si="300"/>
        <v>----</v>
      </c>
      <c r="AJ1012" t="str">
        <f t="shared" si="301"/>
        <v>----</v>
      </c>
      <c r="AK1012" t="str">
        <f t="shared" si="302"/>
        <v>----</v>
      </c>
      <c r="AM1012" s="4">
        <f t="shared" si="303"/>
        <v>406.29228556919111</v>
      </c>
      <c r="AN1012" s="4">
        <f t="shared" si="287"/>
        <v>406</v>
      </c>
      <c r="AO1012" s="4">
        <f t="shared" si="304"/>
        <v>0.29228556919110815</v>
      </c>
    </row>
    <row r="1013" spans="1:41" x14ac:dyDescent="0.25">
      <c r="A1013">
        <v>20</v>
      </c>
      <c r="B1013">
        <v>30</v>
      </c>
      <c r="C1013">
        <v>0</v>
      </c>
      <c r="D1013">
        <v>4</v>
      </c>
      <c r="E1013">
        <v>0</v>
      </c>
      <c r="F1013">
        <v>0</v>
      </c>
      <c r="H1013">
        <v>333.207132</v>
      </c>
      <c r="J1013">
        <v>6637996</v>
      </c>
      <c r="K1013">
        <v>7671428</v>
      </c>
      <c r="L1013">
        <v>6875112</v>
      </c>
      <c r="O1013">
        <v>11689108</v>
      </c>
      <c r="P1013">
        <v>14931076</v>
      </c>
      <c r="Q1013">
        <v>11486401</v>
      </c>
      <c r="S1013">
        <f t="shared" si="288"/>
        <v>1.5</v>
      </c>
      <c r="T1013">
        <f t="shared" si="289"/>
        <v>0.2</v>
      </c>
      <c r="V1013" s="4">
        <f t="shared" si="290"/>
        <v>333.2071319799</v>
      </c>
      <c r="W1013">
        <f t="shared" si="291"/>
        <v>6</v>
      </c>
      <c r="X1013">
        <f t="shared" si="292"/>
        <v>0.3</v>
      </c>
      <c r="Y1013">
        <f t="shared" si="293"/>
        <v>0.2</v>
      </c>
      <c r="Z1013">
        <f t="shared" si="294"/>
        <v>1.5</v>
      </c>
      <c r="AA1013" t="str">
        <f t="shared" si="295"/>
        <v>CRAM</v>
      </c>
      <c r="AD1013">
        <f t="shared" si="296"/>
        <v>0.22222222222222221</v>
      </c>
      <c r="AF1013" t="str">
        <f t="shared" si="297"/>
        <v>----</v>
      </c>
      <c r="AG1013" t="str">
        <f t="shared" si="298"/>
        <v>----</v>
      </c>
      <c r="AH1013" t="str">
        <f t="shared" si="299"/>
        <v>----</v>
      </c>
      <c r="AI1013" t="str">
        <f t="shared" si="300"/>
        <v>AlipatNoN</v>
      </c>
      <c r="AJ1013" t="str">
        <f t="shared" si="301"/>
        <v>----</v>
      </c>
      <c r="AK1013" t="str">
        <f t="shared" si="302"/>
        <v>----</v>
      </c>
      <c r="AM1013" s="4">
        <f t="shared" si="303"/>
        <v>333.28418122288628</v>
      </c>
      <c r="AN1013" s="4">
        <f t="shared" si="287"/>
        <v>333</v>
      </c>
      <c r="AO1013" s="4">
        <f t="shared" si="304"/>
        <v>0.28418122288627501</v>
      </c>
    </row>
    <row r="1014" spans="1:41" x14ac:dyDescent="0.25">
      <c r="A1014">
        <v>20</v>
      </c>
      <c r="B1014">
        <v>30</v>
      </c>
      <c r="C1014">
        <v>0</v>
      </c>
      <c r="D1014">
        <v>5</v>
      </c>
      <c r="E1014">
        <v>0</v>
      </c>
      <c r="F1014">
        <v>0</v>
      </c>
      <c r="H1014">
        <v>349.20204660000002</v>
      </c>
      <c r="J1014">
        <v>21097162</v>
      </c>
      <c r="K1014">
        <v>23276888</v>
      </c>
      <c r="L1014">
        <v>21438456</v>
      </c>
      <c r="O1014">
        <v>36179321</v>
      </c>
      <c r="P1014">
        <v>46099468</v>
      </c>
      <c r="Q1014">
        <v>35171598</v>
      </c>
      <c r="S1014">
        <f t="shared" si="288"/>
        <v>1.5</v>
      </c>
      <c r="T1014">
        <f t="shared" si="289"/>
        <v>0.25</v>
      </c>
      <c r="V1014" s="4">
        <f t="shared" si="290"/>
        <v>349.20204657990001</v>
      </c>
      <c r="W1014">
        <f t="shared" si="291"/>
        <v>6</v>
      </c>
      <c r="X1014">
        <f t="shared" si="292"/>
        <v>0.3</v>
      </c>
      <c r="Y1014">
        <f t="shared" si="293"/>
        <v>0.2</v>
      </c>
      <c r="Z1014">
        <f t="shared" si="294"/>
        <v>1.2</v>
      </c>
      <c r="AA1014" t="str">
        <f t="shared" si="295"/>
        <v>CRAM</v>
      </c>
      <c r="AD1014">
        <f t="shared" si="296"/>
        <v>0.2</v>
      </c>
      <c r="AF1014" t="str">
        <f t="shared" si="297"/>
        <v>----</v>
      </c>
      <c r="AG1014" t="str">
        <f t="shared" si="298"/>
        <v>----</v>
      </c>
      <c r="AH1014" t="str">
        <f t="shared" si="299"/>
        <v>----</v>
      </c>
      <c r="AI1014" t="str">
        <f t="shared" si="300"/>
        <v>AlipatNoN</v>
      </c>
      <c r="AJ1014" t="str">
        <f t="shared" si="301"/>
        <v>----</v>
      </c>
      <c r="AK1014" t="str">
        <f t="shared" si="302"/>
        <v>----</v>
      </c>
      <c r="AM1014" s="4">
        <f t="shared" si="303"/>
        <v>349.28279441137164</v>
      </c>
      <c r="AN1014" s="4">
        <f t="shared" si="287"/>
        <v>349</v>
      </c>
      <c r="AO1014" s="4">
        <f t="shared" si="304"/>
        <v>0.28279441137163985</v>
      </c>
    </row>
    <row r="1015" spans="1:41" x14ac:dyDescent="0.25">
      <c r="A1015">
        <v>20</v>
      </c>
      <c r="B1015">
        <v>30</v>
      </c>
      <c r="C1015">
        <v>0</v>
      </c>
      <c r="D1015">
        <v>6</v>
      </c>
      <c r="E1015">
        <v>0</v>
      </c>
      <c r="F1015">
        <v>0</v>
      </c>
      <c r="H1015">
        <v>365.19696119999998</v>
      </c>
      <c r="J1015">
        <v>33063268</v>
      </c>
      <c r="K1015">
        <v>35618450</v>
      </c>
      <c r="L1015">
        <v>31810215</v>
      </c>
      <c r="O1015">
        <v>56770690</v>
      </c>
      <c r="P1015">
        <v>66272838</v>
      </c>
      <c r="Q1015">
        <v>51887966</v>
      </c>
      <c r="S1015">
        <f t="shared" si="288"/>
        <v>1.5</v>
      </c>
      <c r="T1015">
        <f t="shared" si="289"/>
        <v>0.3</v>
      </c>
      <c r="V1015" s="4">
        <f t="shared" si="290"/>
        <v>365.19696117989997</v>
      </c>
      <c r="W1015">
        <f t="shared" si="291"/>
        <v>6</v>
      </c>
      <c r="X1015">
        <f t="shared" si="292"/>
        <v>0.3</v>
      </c>
      <c r="Y1015">
        <f t="shared" si="293"/>
        <v>0.2</v>
      </c>
      <c r="Z1015">
        <f t="shared" si="294"/>
        <v>1</v>
      </c>
      <c r="AA1015" t="str">
        <f t="shared" si="295"/>
        <v>CRAM</v>
      </c>
      <c r="AD1015">
        <f t="shared" si="296"/>
        <v>0.17647058823529413</v>
      </c>
      <c r="AF1015" t="str">
        <f t="shared" si="297"/>
        <v>----</v>
      </c>
      <c r="AG1015" t="str">
        <f t="shared" si="298"/>
        <v>----</v>
      </c>
      <c r="AH1015" t="str">
        <f t="shared" si="299"/>
        <v>----</v>
      </c>
      <c r="AI1015" t="str">
        <f t="shared" si="300"/>
        <v>AlipatNoN</v>
      </c>
      <c r="AJ1015" t="str">
        <f t="shared" si="301"/>
        <v>----</v>
      </c>
      <c r="AK1015" t="str">
        <f t="shared" si="302"/>
        <v>----</v>
      </c>
      <c r="AM1015" s="4">
        <f t="shared" si="303"/>
        <v>365.28140759985689</v>
      </c>
      <c r="AN1015" s="4">
        <f t="shared" si="287"/>
        <v>365</v>
      </c>
      <c r="AO1015" s="4">
        <f t="shared" si="304"/>
        <v>0.28140759985689101</v>
      </c>
    </row>
    <row r="1016" spans="1:41" x14ac:dyDescent="0.25">
      <c r="A1016">
        <v>20</v>
      </c>
      <c r="B1016">
        <v>30</v>
      </c>
      <c r="C1016">
        <v>0</v>
      </c>
      <c r="D1016">
        <v>7</v>
      </c>
      <c r="E1016">
        <v>0</v>
      </c>
      <c r="F1016">
        <v>0</v>
      </c>
      <c r="H1016">
        <v>381.19187579999999</v>
      </c>
      <c r="J1016">
        <v>26785883</v>
      </c>
      <c r="K1016">
        <v>27639619</v>
      </c>
      <c r="L1016">
        <v>26379405</v>
      </c>
      <c r="O1016">
        <v>40161910</v>
      </c>
      <c r="P1016">
        <v>45453316</v>
      </c>
      <c r="Q1016">
        <v>37908562</v>
      </c>
      <c r="S1016">
        <f t="shared" si="288"/>
        <v>1.5</v>
      </c>
      <c r="T1016">
        <f t="shared" si="289"/>
        <v>0.35</v>
      </c>
      <c r="V1016" s="4">
        <f t="shared" si="290"/>
        <v>381.19187577989999</v>
      </c>
      <c r="W1016">
        <f t="shared" si="291"/>
        <v>6</v>
      </c>
      <c r="X1016">
        <f t="shared" si="292"/>
        <v>0.3</v>
      </c>
      <c r="Y1016">
        <f t="shared" si="293"/>
        <v>0.2</v>
      </c>
      <c r="Z1016">
        <f t="shared" si="294"/>
        <v>0.8571428571428571</v>
      </c>
      <c r="AA1016" t="str">
        <f t="shared" si="295"/>
        <v>CRAM</v>
      </c>
      <c r="AD1016">
        <f t="shared" si="296"/>
        <v>0.15151515151515152</v>
      </c>
      <c r="AF1016" t="str">
        <f t="shared" si="297"/>
        <v>----</v>
      </c>
      <c r="AG1016" t="str">
        <f t="shared" si="298"/>
        <v>----</v>
      </c>
      <c r="AH1016" t="str">
        <f t="shared" si="299"/>
        <v>----</v>
      </c>
      <c r="AI1016" t="str">
        <f t="shared" si="300"/>
        <v>AlipatNoN</v>
      </c>
      <c r="AJ1016" t="str">
        <f t="shared" si="301"/>
        <v>----</v>
      </c>
      <c r="AK1016" t="str">
        <f t="shared" si="302"/>
        <v>----</v>
      </c>
      <c r="AM1016" s="4">
        <f t="shared" si="303"/>
        <v>381.2800207883422</v>
      </c>
      <c r="AN1016" s="4">
        <f t="shared" si="287"/>
        <v>381</v>
      </c>
      <c r="AO1016" s="4">
        <f t="shared" si="304"/>
        <v>0.28002078834219901</v>
      </c>
    </row>
    <row r="1017" spans="1:41" x14ac:dyDescent="0.25">
      <c r="A1017">
        <v>20</v>
      </c>
      <c r="B1017">
        <v>30</v>
      </c>
      <c r="C1017">
        <v>0</v>
      </c>
      <c r="D1017">
        <v>8</v>
      </c>
      <c r="E1017">
        <v>0</v>
      </c>
      <c r="F1017">
        <v>0</v>
      </c>
      <c r="H1017">
        <v>397.18679040000001</v>
      </c>
      <c r="J1017">
        <v>21453270</v>
      </c>
      <c r="K1017">
        <v>21908511</v>
      </c>
      <c r="L1017">
        <v>20861407</v>
      </c>
      <c r="O1017">
        <v>31072194</v>
      </c>
      <c r="P1017">
        <v>32751027</v>
      </c>
      <c r="Q1017">
        <v>28605491</v>
      </c>
      <c r="S1017">
        <f t="shared" si="288"/>
        <v>1.5</v>
      </c>
      <c r="T1017">
        <f t="shared" si="289"/>
        <v>0.4</v>
      </c>
      <c r="V1017" s="4">
        <f t="shared" si="290"/>
        <v>397.1867903799</v>
      </c>
      <c r="W1017">
        <f t="shared" si="291"/>
        <v>6</v>
      </c>
      <c r="X1017">
        <f t="shared" si="292"/>
        <v>0.3</v>
      </c>
      <c r="Y1017">
        <f t="shared" si="293"/>
        <v>0.2</v>
      </c>
      <c r="Z1017">
        <f t="shared" si="294"/>
        <v>0.75</v>
      </c>
      <c r="AA1017" t="str">
        <f t="shared" si="295"/>
        <v>O</v>
      </c>
      <c r="AD1017">
        <f t="shared" si="296"/>
        <v>0.125</v>
      </c>
      <c r="AF1017" t="str">
        <f t="shared" si="297"/>
        <v>----</v>
      </c>
      <c r="AG1017" t="str">
        <f t="shared" si="298"/>
        <v>----</v>
      </c>
      <c r="AH1017" t="str">
        <f t="shared" si="299"/>
        <v>----</v>
      </c>
      <c r="AI1017" t="str">
        <f t="shared" si="300"/>
        <v>AlipatNoN</v>
      </c>
      <c r="AJ1017" t="str">
        <f t="shared" si="301"/>
        <v>----</v>
      </c>
      <c r="AK1017" t="str">
        <f t="shared" si="302"/>
        <v>----</v>
      </c>
      <c r="AM1017" s="4">
        <f t="shared" si="303"/>
        <v>397.27863397682751</v>
      </c>
      <c r="AN1017" s="4">
        <f t="shared" si="287"/>
        <v>397</v>
      </c>
      <c r="AO1017" s="4">
        <f t="shared" si="304"/>
        <v>0.27863397682750701</v>
      </c>
    </row>
    <row r="1018" spans="1:41" x14ac:dyDescent="0.25">
      <c r="A1018">
        <v>20</v>
      </c>
      <c r="B1018">
        <v>30</v>
      </c>
      <c r="C1018">
        <v>0</v>
      </c>
      <c r="D1018">
        <v>9</v>
      </c>
      <c r="E1018">
        <v>0</v>
      </c>
      <c r="F1018">
        <v>0</v>
      </c>
      <c r="H1018">
        <v>413.18170500000002</v>
      </c>
      <c r="J1018">
        <v>13113458</v>
      </c>
      <c r="K1018">
        <v>12870176</v>
      </c>
      <c r="L1018">
        <v>12316444</v>
      </c>
      <c r="O1018">
        <v>16188707</v>
      </c>
      <c r="P1018">
        <v>16249867</v>
      </c>
      <c r="Q1018">
        <v>14483359</v>
      </c>
      <c r="S1018">
        <f t="shared" si="288"/>
        <v>1.5</v>
      </c>
      <c r="T1018">
        <f t="shared" si="289"/>
        <v>0.45</v>
      </c>
      <c r="V1018" s="4">
        <f t="shared" si="290"/>
        <v>413.18170497989996</v>
      </c>
      <c r="W1018">
        <f t="shared" si="291"/>
        <v>6</v>
      </c>
      <c r="X1018">
        <f t="shared" si="292"/>
        <v>0.3</v>
      </c>
      <c r="Y1018">
        <f t="shared" si="293"/>
        <v>0.2</v>
      </c>
      <c r="Z1018">
        <f t="shared" si="294"/>
        <v>0.66666666666666663</v>
      </c>
      <c r="AA1018" t="str">
        <f t="shared" si="295"/>
        <v>O</v>
      </c>
      <c r="AD1018">
        <f t="shared" si="296"/>
        <v>9.6774193548387094E-2</v>
      </c>
      <c r="AF1018" t="str">
        <f t="shared" si="297"/>
        <v>----</v>
      </c>
      <c r="AG1018" t="str">
        <f t="shared" si="298"/>
        <v>----</v>
      </c>
      <c r="AH1018" t="str">
        <f t="shared" si="299"/>
        <v>----</v>
      </c>
      <c r="AI1018" t="str">
        <f t="shared" si="300"/>
        <v>AlipatNoN</v>
      </c>
      <c r="AJ1018" t="str">
        <f t="shared" si="301"/>
        <v>----</v>
      </c>
      <c r="AK1018" t="str">
        <f t="shared" si="302"/>
        <v>----</v>
      </c>
      <c r="AM1018" s="4">
        <f t="shared" si="303"/>
        <v>413.27724716531276</v>
      </c>
      <c r="AN1018" s="4">
        <f t="shared" si="287"/>
        <v>413</v>
      </c>
      <c r="AO1018" s="4">
        <f t="shared" si="304"/>
        <v>0.27724716531275817</v>
      </c>
    </row>
    <row r="1019" spans="1:41" x14ac:dyDescent="0.25">
      <c r="A1019">
        <v>20</v>
      </c>
      <c r="B1019">
        <v>30</v>
      </c>
      <c r="C1019">
        <v>0</v>
      </c>
      <c r="D1019">
        <v>10</v>
      </c>
      <c r="E1019">
        <v>0</v>
      </c>
      <c r="F1019">
        <v>0</v>
      </c>
      <c r="H1019">
        <v>429.17661959999998</v>
      </c>
      <c r="J1019">
        <v>7009554</v>
      </c>
      <c r="K1019">
        <v>6924758</v>
      </c>
      <c r="L1019">
        <v>5958902</v>
      </c>
      <c r="O1019">
        <v>7801731</v>
      </c>
      <c r="P1019">
        <v>7013308</v>
      </c>
      <c r="Q1019">
        <v>6826953</v>
      </c>
      <c r="S1019">
        <f t="shared" si="288"/>
        <v>1.5</v>
      </c>
      <c r="T1019">
        <f t="shared" si="289"/>
        <v>0.5</v>
      </c>
      <c r="V1019" s="4">
        <f t="shared" si="290"/>
        <v>429.17661957989998</v>
      </c>
      <c r="W1019">
        <f t="shared" si="291"/>
        <v>6</v>
      </c>
      <c r="X1019">
        <f t="shared" si="292"/>
        <v>0.3</v>
      </c>
      <c r="Y1019">
        <f t="shared" si="293"/>
        <v>0.2</v>
      </c>
      <c r="Z1019">
        <f t="shared" si="294"/>
        <v>0.6</v>
      </c>
      <c r="AA1019" t="str">
        <f t="shared" si="295"/>
        <v>O</v>
      </c>
      <c r="AD1019">
        <f t="shared" si="296"/>
        <v>6.6666666666666666E-2</v>
      </c>
      <c r="AF1019" t="str">
        <f t="shared" si="297"/>
        <v>----</v>
      </c>
      <c r="AG1019" t="str">
        <f t="shared" si="298"/>
        <v>----</v>
      </c>
      <c r="AH1019" t="str">
        <f t="shared" si="299"/>
        <v>----</v>
      </c>
      <c r="AI1019" t="str">
        <f t="shared" si="300"/>
        <v>AlipatNoN</v>
      </c>
      <c r="AJ1019" t="str">
        <f t="shared" si="301"/>
        <v>----</v>
      </c>
      <c r="AK1019" t="str">
        <f t="shared" si="302"/>
        <v>----</v>
      </c>
      <c r="AM1019" s="4">
        <f t="shared" si="303"/>
        <v>429.27586035379807</v>
      </c>
      <c r="AN1019" s="4">
        <f t="shared" si="287"/>
        <v>429</v>
      </c>
      <c r="AO1019" s="4">
        <f t="shared" si="304"/>
        <v>0.27586035379806617</v>
      </c>
    </row>
    <row r="1020" spans="1:41" x14ac:dyDescent="0.25">
      <c r="A1020">
        <v>20</v>
      </c>
      <c r="B1020">
        <v>30</v>
      </c>
      <c r="C1020">
        <v>0</v>
      </c>
      <c r="D1020">
        <v>11</v>
      </c>
      <c r="E1020">
        <v>0</v>
      </c>
      <c r="F1020">
        <v>0</v>
      </c>
      <c r="H1020">
        <v>445.1715342</v>
      </c>
      <c r="J1020">
        <v>3242275</v>
      </c>
      <c r="K1020">
        <v>3317356</v>
      </c>
      <c r="L1020">
        <v>3302688</v>
      </c>
      <c r="O1020">
        <v>3535566</v>
      </c>
      <c r="P1020">
        <v>3222611</v>
      </c>
      <c r="Q1020">
        <v>3311923</v>
      </c>
      <c r="S1020">
        <f t="shared" si="288"/>
        <v>1.5</v>
      </c>
      <c r="T1020">
        <f t="shared" si="289"/>
        <v>0.55000000000000004</v>
      </c>
      <c r="V1020" s="4">
        <f t="shared" si="290"/>
        <v>445.17153417989999</v>
      </c>
      <c r="W1020">
        <f t="shared" si="291"/>
        <v>6</v>
      </c>
      <c r="X1020">
        <f t="shared" si="292"/>
        <v>0.3</v>
      </c>
      <c r="Y1020">
        <f t="shared" si="293"/>
        <v>0.2</v>
      </c>
      <c r="Z1020">
        <f t="shared" si="294"/>
        <v>0.54545454545454541</v>
      </c>
      <c r="AA1020" t="str">
        <f t="shared" si="295"/>
        <v>O</v>
      </c>
      <c r="AD1020">
        <f t="shared" si="296"/>
        <v>3.4482758620689655E-2</v>
      </c>
      <c r="AF1020" t="str">
        <f t="shared" si="297"/>
        <v>----</v>
      </c>
      <c r="AG1020" t="str">
        <f t="shared" si="298"/>
        <v>----</v>
      </c>
      <c r="AH1020" t="str">
        <f t="shared" si="299"/>
        <v>----</v>
      </c>
      <c r="AI1020" t="str">
        <f t="shared" si="300"/>
        <v>AlipatNoN</v>
      </c>
      <c r="AJ1020" t="str">
        <f t="shared" si="301"/>
        <v>----</v>
      </c>
      <c r="AK1020" t="str">
        <f t="shared" si="302"/>
        <v>----</v>
      </c>
      <c r="AM1020" s="4">
        <f t="shared" si="303"/>
        <v>445.27447354228337</v>
      </c>
      <c r="AN1020" s="4">
        <f t="shared" si="287"/>
        <v>445</v>
      </c>
      <c r="AO1020" s="4">
        <f t="shared" si="304"/>
        <v>0.27447354228337417</v>
      </c>
    </row>
    <row r="1021" spans="1:41" x14ac:dyDescent="0.25">
      <c r="A1021">
        <v>20</v>
      </c>
      <c r="B1021">
        <v>30</v>
      </c>
      <c r="C1021">
        <v>0</v>
      </c>
      <c r="D1021">
        <v>12</v>
      </c>
      <c r="E1021">
        <v>0</v>
      </c>
      <c r="F1021">
        <v>0</v>
      </c>
      <c r="H1021">
        <v>461.16644880000001</v>
      </c>
      <c r="J1021">
        <v>2037803</v>
      </c>
      <c r="K1021">
        <v>2155290</v>
      </c>
      <c r="L1021">
        <v>2227553</v>
      </c>
      <c r="O1021">
        <v>1712898</v>
      </c>
      <c r="P1021">
        <v>1922925</v>
      </c>
      <c r="Q1021">
        <v>1841267</v>
      </c>
      <c r="S1021">
        <f t="shared" si="288"/>
        <v>1.5</v>
      </c>
      <c r="T1021">
        <f t="shared" si="289"/>
        <v>0.6</v>
      </c>
      <c r="V1021" s="4">
        <f t="shared" si="290"/>
        <v>461.16644877990001</v>
      </c>
      <c r="W1021">
        <f t="shared" si="291"/>
        <v>6</v>
      </c>
      <c r="X1021">
        <f t="shared" si="292"/>
        <v>0.3</v>
      </c>
      <c r="Y1021">
        <f t="shared" si="293"/>
        <v>0.2</v>
      </c>
      <c r="Z1021">
        <f t="shared" si="294"/>
        <v>0.5</v>
      </c>
      <c r="AA1021" t="str">
        <f t="shared" si="295"/>
        <v>O</v>
      </c>
      <c r="AD1021">
        <f t="shared" si="296"/>
        <v>0</v>
      </c>
      <c r="AF1021" t="str">
        <f t="shared" si="297"/>
        <v>----</v>
      </c>
      <c r="AG1021" t="str">
        <f t="shared" si="298"/>
        <v>----</v>
      </c>
      <c r="AH1021" t="str">
        <f t="shared" si="299"/>
        <v>----</v>
      </c>
      <c r="AI1021" t="str">
        <f t="shared" si="300"/>
        <v>----</v>
      </c>
      <c r="AJ1021" t="str">
        <f t="shared" si="301"/>
        <v>SatFACarb</v>
      </c>
      <c r="AK1021" t="str">
        <f t="shared" si="302"/>
        <v>----</v>
      </c>
      <c r="AM1021" s="4">
        <f t="shared" si="303"/>
        <v>461.27308673076868</v>
      </c>
      <c r="AN1021" s="4">
        <f t="shared" si="287"/>
        <v>461</v>
      </c>
      <c r="AO1021" s="4">
        <f t="shared" si="304"/>
        <v>0.27308673076868217</v>
      </c>
    </row>
    <row r="1022" spans="1:41" x14ac:dyDescent="0.25">
      <c r="A1022">
        <v>20</v>
      </c>
      <c r="B1022">
        <v>30</v>
      </c>
      <c r="C1022">
        <v>0</v>
      </c>
      <c r="D1022">
        <v>14</v>
      </c>
      <c r="E1022">
        <v>0</v>
      </c>
      <c r="F1022">
        <v>0</v>
      </c>
      <c r="H1022">
        <v>493.15627799999999</v>
      </c>
      <c r="J1022">
        <v>2576355</v>
      </c>
      <c r="K1022">
        <v>2592041</v>
      </c>
      <c r="L1022">
        <v>2420271</v>
      </c>
      <c r="O1022">
        <v>3887422</v>
      </c>
      <c r="P1022">
        <v>3616703</v>
      </c>
      <c r="Q1022">
        <v>2686460</v>
      </c>
      <c r="S1022">
        <f t="shared" si="288"/>
        <v>1.5</v>
      </c>
      <c r="T1022">
        <f t="shared" si="289"/>
        <v>0.7</v>
      </c>
      <c r="V1022" s="4">
        <f t="shared" si="290"/>
        <v>493.15627797989998</v>
      </c>
      <c r="W1022">
        <f t="shared" si="291"/>
        <v>6</v>
      </c>
      <c r="X1022">
        <f t="shared" si="292"/>
        <v>0.3</v>
      </c>
      <c r="Y1022">
        <f t="shared" si="293"/>
        <v>0.2</v>
      </c>
      <c r="Z1022">
        <f t="shared" si="294"/>
        <v>0.42857142857142855</v>
      </c>
      <c r="AA1022" t="str">
        <f t="shared" si="295"/>
        <v>O</v>
      </c>
      <c r="AD1022">
        <f t="shared" si="296"/>
        <v>-7.6923076923076927E-2</v>
      </c>
      <c r="AF1022" t="str">
        <f t="shared" si="297"/>
        <v>----</v>
      </c>
      <c r="AG1022" t="str">
        <f t="shared" si="298"/>
        <v>----</v>
      </c>
      <c r="AH1022" t="str">
        <f t="shared" si="299"/>
        <v>----</v>
      </c>
      <c r="AI1022" t="str">
        <f t="shared" si="300"/>
        <v>----</v>
      </c>
      <c r="AJ1022" t="str">
        <f t="shared" si="301"/>
        <v>SatFACarb</v>
      </c>
      <c r="AK1022" t="str">
        <f t="shared" si="302"/>
        <v>----</v>
      </c>
      <c r="AM1022" s="4">
        <f t="shared" si="303"/>
        <v>493.2703131077393</v>
      </c>
      <c r="AN1022" s="4">
        <f t="shared" si="287"/>
        <v>493</v>
      </c>
      <c r="AO1022" s="4">
        <f t="shared" si="304"/>
        <v>0.27031310773929818</v>
      </c>
    </row>
    <row r="1023" spans="1:41" x14ac:dyDescent="0.25">
      <c r="A1023">
        <v>20</v>
      </c>
      <c r="B1023">
        <v>30</v>
      </c>
      <c r="C1023">
        <v>0</v>
      </c>
      <c r="D1023">
        <v>15</v>
      </c>
      <c r="E1023">
        <v>0</v>
      </c>
      <c r="F1023">
        <v>0</v>
      </c>
      <c r="H1023">
        <v>509.1511926</v>
      </c>
      <c r="J1023">
        <v>7356755</v>
      </c>
      <c r="K1023">
        <v>6326479</v>
      </c>
      <c r="L1023">
        <v>5900126</v>
      </c>
      <c r="O1023">
        <v>5789712</v>
      </c>
      <c r="P1023">
        <v>5512762</v>
      </c>
      <c r="Q1023">
        <v>4312011</v>
      </c>
      <c r="S1023">
        <f t="shared" si="288"/>
        <v>1.5</v>
      </c>
      <c r="T1023">
        <f t="shared" si="289"/>
        <v>0.75</v>
      </c>
      <c r="V1023" s="4">
        <f t="shared" si="290"/>
        <v>509.1511925799</v>
      </c>
      <c r="W1023">
        <f t="shared" si="291"/>
        <v>6</v>
      </c>
      <c r="X1023">
        <f t="shared" si="292"/>
        <v>0.3</v>
      </c>
      <c r="Y1023">
        <f t="shared" si="293"/>
        <v>0.2</v>
      </c>
      <c r="Z1023">
        <f t="shared" si="294"/>
        <v>0.4</v>
      </c>
      <c r="AA1023" t="str">
        <f t="shared" si="295"/>
        <v>O</v>
      </c>
      <c r="AD1023">
        <f t="shared" si="296"/>
        <v>-0.12</v>
      </c>
      <c r="AF1023" t="str">
        <f t="shared" si="297"/>
        <v>----</v>
      </c>
      <c r="AG1023" t="str">
        <f t="shared" si="298"/>
        <v>----</v>
      </c>
      <c r="AH1023" t="str">
        <f t="shared" si="299"/>
        <v>----</v>
      </c>
      <c r="AI1023" t="str">
        <f t="shared" si="300"/>
        <v>----</v>
      </c>
      <c r="AJ1023" t="str">
        <f t="shared" si="301"/>
        <v>SatFACarb</v>
      </c>
      <c r="AK1023" t="str">
        <f t="shared" si="302"/>
        <v>----</v>
      </c>
      <c r="AM1023" s="4">
        <f t="shared" si="303"/>
        <v>509.26892629622461</v>
      </c>
      <c r="AN1023" s="4">
        <f t="shared" si="287"/>
        <v>509</v>
      </c>
      <c r="AO1023" s="4">
        <f t="shared" si="304"/>
        <v>0.26892629622460618</v>
      </c>
    </row>
    <row r="1024" spans="1:41" x14ac:dyDescent="0.25">
      <c r="A1024">
        <v>20</v>
      </c>
      <c r="B1024">
        <v>30</v>
      </c>
      <c r="C1024">
        <v>0</v>
      </c>
      <c r="D1024">
        <v>16</v>
      </c>
      <c r="E1024">
        <v>0</v>
      </c>
      <c r="F1024">
        <v>0</v>
      </c>
      <c r="H1024">
        <v>525.14610719999996</v>
      </c>
      <c r="J1024">
        <v>1822806</v>
      </c>
      <c r="K1024">
        <v>1628419</v>
      </c>
      <c r="L1024">
        <v>1833233</v>
      </c>
      <c r="O1024" t="s">
        <v>14</v>
      </c>
      <c r="P1024" t="s">
        <v>14</v>
      </c>
      <c r="Q1024" t="s">
        <v>14</v>
      </c>
      <c r="S1024">
        <f t="shared" si="288"/>
        <v>1.5</v>
      </c>
      <c r="T1024">
        <f t="shared" si="289"/>
        <v>0.8</v>
      </c>
      <c r="V1024" s="4">
        <f t="shared" si="290"/>
        <v>525.14610717990001</v>
      </c>
      <c r="W1024">
        <f t="shared" si="291"/>
        <v>6</v>
      </c>
      <c r="X1024">
        <f t="shared" si="292"/>
        <v>0.3</v>
      </c>
      <c r="Y1024">
        <f t="shared" si="293"/>
        <v>0.2</v>
      </c>
      <c r="Z1024">
        <f t="shared" si="294"/>
        <v>0.375</v>
      </c>
      <c r="AA1024" t="str">
        <f t="shared" si="295"/>
        <v>O</v>
      </c>
      <c r="AD1024">
        <f t="shared" si="296"/>
        <v>-0.16666666666666666</v>
      </c>
      <c r="AF1024" t="str">
        <f t="shared" si="297"/>
        <v>----</v>
      </c>
      <c r="AG1024" t="str">
        <f t="shared" si="298"/>
        <v>----</v>
      </c>
      <c r="AH1024" t="str">
        <f t="shared" si="299"/>
        <v>----</v>
      </c>
      <c r="AI1024" t="str">
        <f t="shared" si="300"/>
        <v>----</v>
      </c>
      <c r="AJ1024" t="str">
        <f t="shared" si="301"/>
        <v>SatFACarb</v>
      </c>
      <c r="AK1024" t="str">
        <f t="shared" si="302"/>
        <v>----</v>
      </c>
      <c r="AM1024" s="4">
        <f t="shared" si="303"/>
        <v>525.26753948470991</v>
      </c>
      <c r="AN1024" s="4">
        <f t="shared" si="287"/>
        <v>525</v>
      </c>
      <c r="AO1024" s="4">
        <f t="shared" si="304"/>
        <v>0.26753948470991418</v>
      </c>
    </row>
    <row r="1025" spans="1:41" x14ac:dyDescent="0.25">
      <c r="A1025">
        <v>20</v>
      </c>
      <c r="B1025">
        <v>30</v>
      </c>
      <c r="C1025">
        <v>4</v>
      </c>
      <c r="D1025">
        <v>8</v>
      </c>
      <c r="E1025">
        <v>0</v>
      </c>
      <c r="F1025">
        <v>0</v>
      </c>
      <c r="H1025">
        <v>453.1990864</v>
      </c>
      <c r="J1025" t="s">
        <v>14</v>
      </c>
      <c r="K1025" t="s">
        <v>14</v>
      </c>
      <c r="L1025" t="s">
        <v>14</v>
      </c>
      <c r="O1025">
        <v>1987721</v>
      </c>
      <c r="P1025">
        <v>2433684</v>
      </c>
      <c r="Q1025">
        <v>1755725</v>
      </c>
      <c r="S1025">
        <f t="shared" si="288"/>
        <v>1.5</v>
      </c>
      <c r="T1025">
        <f t="shared" si="289"/>
        <v>0.4</v>
      </c>
      <c r="V1025" s="4">
        <f t="shared" si="290"/>
        <v>453.1990863799</v>
      </c>
      <c r="W1025">
        <f t="shared" si="291"/>
        <v>8</v>
      </c>
      <c r="X1025">
        <f t="shared" si="292"/>
        <v>0.4</v>
      </c>
      <c r="Y1025">
        <f t="shared" si="293"/>
        <v>0.26666666666666666</v>
      </c>
      <c r="Z1025">
        <f t="shared" si="294"/>
        <v>1</v>
      </c>
      <c r="AA1025" t="str">
        <f t="shared" si="295"/>
        <v>CRAM</v>
      </c>
      <c r="AD1025">
        <f t="shared" si="296"/>
        <v>0.16666666666666666</v>
      </c>
      <c r="AF1025" t="str">
        <f t="shared" si="297"/>
        <v>----</v>
      </c>
      <c r="AG1025" t="str">
        <f t="shared" si="298"/>
        <v>----</v>
      </c>
      <c r="AH1025" t="str">
        <f t="shared" si="299"/>
        <v>----</v>
      </c>
      <c r="AI1025" t="str">
        <f t="shared" si="300"/>
        <v>----</v>
      </c>
      <c r="AJ1025" t="str">
        <f t="shared" si="301"/>
        <v>----</v>
      </c>
      <c r="AK1025" t="str">
        <f t="shared" si="302"/>
        <v>Alipat+N</v>
      </c>
      <c r="AM1025" s="4">
        <f t="shared" si="303"/>
        <v>453.30388199552851</v>
      </c>
      <c r="AN1025" s="4">
        <f t="shared" si="287"/>
        <v>453</v>
      </c>
      <c r="AO1025" s="4">
        <f t="shared" si="304"/>
        <v>0.30388199552851347</v>
      </c>
    </row>
    <row r="1026" spans="1:41" x14ac:dyDescent="0.25">
      <c r="A1026">
        <v>20</v>
      </c>
      <c r="B1026">
        <v>31</v>
      </c>
      <c r="C1026">
        <v>3</v>
      </c>
      <c r="D1026">
        <v>4</v>
      </c>
      <c r="E1026">
        <v>0</v>
      </c>
      <c r="F1026">
        <v>0</v>
      </c>
      <c r="H1026">
        <v>376.22417899999999</v>
      </c>
      <c r="J1026" t="s">
        <v>14</v>
      </c>
      <c r="K1026" t="s">
        <v>14</v>
      </c>
      <c r="L1026" t="s">
        <v>14</v>
      </c>
      <c r="O1026">
        <v>2582327</v>
      </c>
      <c r="P1026">
        <v>3575494</v>
      </c>
      <c r="Q1026">
        <v>2659692</v>
      </c>
      <c r="S1026">
        <f t="shared" si="288"/>
        <v>1.55</v>
      </c>
      <c r="T1026">
        <f t="shared" si="289"/>
        <v>0.2</v>
      </c>
      <c r="V1026" s="4">
        <f t="shared" si="290"/>
        <v>376.22417897990005</v>
      </c>
      <c r="W1026">
        <f t="shared" si="291"/>
        <v>7</v>
      </c>
      <c r="X1026">
        <f t="shared" si="292"/>
        <v>0.35</v>
      </c>
      <c r="Y1026">
        <f t="shared" si="293"/>
        <v>0.22580645161290322</v>
      </c>
      <c r="Z1026">
        <f t="shared" si="294"/>
        <v>1.75</v>
      </c>
      <c r="AA1026" t="str">
        <f t="shared" si="295"/>
        <v>CRAM</v>
      </c>
      <c r="AD1026">
        <f t="shared" si="296"/>
        <v>0.23333333333333334</v>
      </c>
      <c r="AF1026" t="str">
        <f t="shared" si="297"/>
        <v>----</v>
      </c>
      <c r="AG1026" t="str">
        <f t="shared" si="298"/>
        <v>----</v>
      </c>
      <c r="AH1026" t="str">
        <f t="shared" si="299"/>
        <v>----</v>
      </c>
      <c r="AI1026" t="str">
        <f t="shared" si="300"/>
        <v>----</v>
      </c>
      <c r="AJ1026" t="str">
        <f t="shared" si="301"/>
        <v>----</v>
      </c>
      <c r="AK1026" t="str">
        <f t="shared" si="302"/>
        <v>Alipat+N</v>
      </c>
      <c r="AM1026" s="4">
        <f t="shared" si="303"/>
        <v>376.31117528160371</v>
      </c>
      <c r="AN1026" s="4">
        <f t="shared" ref="AN1026:AN1089" si="305">INT(AM1026)</f>
        <v>376</v>
      </c>
      <c r="AO1026" s="4">
        <f t="shared" si="304"/>
        <v>0.31117528160370966</v>
      </c>
    </row>
    <row r="1027" spans="1:41" x14ac:dyDescent="0.25">
      <c r="A1027">
        <v>20</v>
      </c>
      <c r="B1027">
        <v>31</v>
      </c>
      <c r="C1027">
        <v>3</v>
      </c>
      <c r="D1027">
        <v>5</v>
      </c>
      <c r="E1027">
        <v>0</v>
      </c>
      <c r="F1027">
        <v>0</v>
      </c>
      <c r="H1027">
        <v>392.21909360000001</v>
      </c>
      <c r="J1027" t="s">
        <v>14</v>
      </c>
      <c r="K1027" t="s">
        <v>14</v>
      </c>
      <c r="L1027" t="s">
        <v>14</v>
      </c>
      <c r="O1027">
        <v>2082903</v>
      </c>
      <c r="P1027">
        <v>2494489</v>
      </c>
      <c r="Q1027">
        <v>2003271</v>
      </c>
      <c r="S1027">
        <f t="shared" ref="S1027:S1090" si="306">B1027/A1027</f>
        <v>1.55</v>
      </c>
      <c r="T1027">
        <f t="shared" ref="T1027:T1090" si="307">D1027/A1027</f>
        <v>0.25</v>
      </c>
      <c r="V1027" s="4">
        <f t="shared" ref="V1027:V1090" si="308">A1027*12+(B1027-1)*1.007825+C1027*14.003074+D1027*15.9949146+E1027*31.9720707+F1027*30.9737615+0.0005485799</f>
        <v>392.21909357990006</v>
      </c>
      <c r="W1027">
        <f t="shared" ref="W1027:W1090" si="309">1+A1027-B1027/2+C1027/2+F1027/2</f>
        <v>7</v>
      </c>
      <c r="X1027">
        <f t="shared" ref="X1027:X1090" si="310">W1027/A1027</f>
        <v>0.35</v>
      </c>
      <c r="Y1027">
        <f t="shared" ref="Y1027:Y1090" si="311">W1027/B1027</f>
        <v>0.22580645161290322</v>
      </c>
      <c r="Z1027">
        <f t="shared" ref="Z1027:Z1090" si="312">W1027/D1027</f>
        <v>1.4</v>
      </c>
      <c r="AA1027" t="str">
        <f t="shared" ref="AA1027:AA1090" si="313">IF(X1027&gt;=0.3,IF(X1027&lt;=0.68,IF(Y1027&gt;=0.2,IF(Y1027&lt;=0.95,IF(Z1027&gt;=0.77,IF(Z1027&lt;=1.75,"CRAM","O"),"O"),"O"),"O"),"O"),"O")</f>
        <v>CRAM</v>
      </c>
      <c r="AD1027">
        <f t="shared" ref="AD1027:AD1090" si="314">(1+A1027-D1027/2-E1027-B1027/2)/(A1027-D1027/2-E1027-C1027-F1027)</f>
        <v>0.20689655172413793</v>
      </c>
      <c r="AF1027" t="str">
        <f t="shared" ref="AF1027:AF1090" si="315">IF(AD1027&gt;0.66,"CondAr","----")</f>
        <v>----</v>
      </c>
      <c r="AG1027" t="str">
        <f t="shared" ref="AG1027:AG1090" si="316">IF(AND((AD1027&gt;0.5),(AD1027&lt;=0.66)),"Aromatic","----")</f>
        <v>----</v>
      </c>
      <c r="AH1027" t="str">
        <f t="shared" ref="AH1027:AH1090" si="317">IF(AND((AD1027&lt;=0.5),(S1027&lt;1.5)),"HUnSatLig","----")</f>
        <v>----</v>
      </c>
      <c r="AI1027" t="str">
        <f t="shared" ref="AI1027:AI1090" si="318">IF(AND((T1027&lt;0.6),(S1027&gt;=1.5),(C1027=0)),"AlipatNoN","----")</f>
        <v>----</v>
      </c>
      <c r="AJ1027" t="str">
        <f t="shared" ref="AJ1027:AJ1090" si="319">IF(AND((S1027&gt;=1.5),(T1027&gt;=0.6)),"SatFACarb","----")</f>
        <v>----</v>
      </c>
      <c r="AK1027" t="str">
        <f t="shared" ref="AK1027:AK1090" si="320">IF(AND((T1027&lt;0.6),(S1027&gt;=1.5),(C1027&gt;0)),"Alipat+N","----")</f>
        <v>Alipat+N</v>
      </c>
      <c r="AM1027" s="4">
        <f t="shared" ref="AM1027:AM1090" si="321">V1027*(44/43.989828)</f>
        <v>392.30978847008907</v>
      </c>
      <c r="AN1027" s="4">
        <f t="shared" si="305"/>
        <v>392</v>
      </c>
      <c r="AO1027" s="4">
        <f t="shared" ref="AO1027:AO1090" si="322">AM1027-AN1027</f>
        <v>0.30978847008907451</v>
      </c>
    </row>
    <row r="1028" spans="1:41" x14ac:dyDescent="0.25">
      <c r="A1028">
        <v>20</v>
      </c>
      <c r="B1028">
        <v>31</v>
      </c>
      <c r="C1028">
        <v>3</v>
      </c>
      <c r="D1028">
        <v>11</v>
      </c>
      <c r="E1028">
        <v>0</v>
      </c>
      <c r="F1028">
        <v>0</v>
      </c>
      <c r="H1028">
        <v>488.18858119999999</v>
      </c>
      <c r="J1028" t="s">
        <v>14</v>
      </c>
      <c r="K1028" t="s">
        <v>14</v>
      </c>
      <c r="L1028" t="s">
        <v>14</v>
      </c>
      <c r="O1028">
        <v>5127262</v>
      </c>
      <c r="P1028">
        <v>1764341</v>
      </c>
      <c r="Q1028">
        <v>4431556</v>
      </c>
      <c r="S1028">
        <f t="shared" si="306"/>
        <v>1.55</v>
      </c>
      <c r="T1028">
        <f t="shared" si="307"/>
        <v>0.55000000000000004</v>
      </c>
      <c r="V1028" s="4">
        <f t="shared" si="308"/>
        <v>488.18858117990004</v>
      </c>
      <c r="W1028">
        <f t="shared" si="309"/>
        <v>7</v>
      </c>
      <c r="X1028">
        <f t="shared" si="310"/>
        <v>0.35</v>
      </c>
      <c r="Y1028">
        <f t="shared" si="311"/>
        <v>0.22580645161290322</v>
      </c>
      <c r="Z1028">
        <f t="shared" si="312"/>
        <v>0.63636363636363635</v>
      </c>
      <c r="AA1028" t="str">
        <f t="shared" si="313"/>
        <v>O</v>
      </c>
      <c r="AD1028">
        <f t="shared" si="314"/>
        <v>0</v>
      </c>
      <c r="AF1028" t="str">
        <f t="shared" si="315"/>
        <v>----</v>
      </c>
      <c r="AG1028" t="str">
        <f t="shared" si="316"/>
        <v>----</v>
      </c>
      <c r="AH1028" t="str">
        <f t="shared" si="317"/>
        <v>----</v>
      </c>
      <c r="AI1028" t="str">
        <f t="shared" si="318"/>
        <v>----</v>
      </c>
      <c r="AJ1028" t="str">
        <f t="shared" si="319"/>
        <v>----</v>
      </c>
      <c r="AK1028" t="str">
        <f t="shared" si="320"/>
        <v>Alipat+N</v>
      </c>
      <c r="AM1028" s="4">
        <f t="shared" si="321"/>
        <v>488.30146760100081</v>
      </c>
      <c r="AN1028" s="4">
        <f t="shared" si="305"/>
        <v>488</v>
      </c>
      <c r="AO1028" s="4">
        <f t="shared" si="322"/>
        <v>0.30146760100080883</v>
      </c>
    </row>
    <row r="1029" spans="1:41" x14ac:dyDescent="0.25">
      <c r="A1029">
        <v>20</v>
      </c>
      <c r="B1029">
        <v>32</v>
      </c>
      <c r="C1029">
        <v>0</v>
      </c>
      <c r="D1029">
        <v>4</v>
      </c>
      <c r="E1029">
        <v>0</v>
      </c>
      <c r="F1029">
        <v>0</v>
      </c>
      <c r="H1029">
        <v>335.222782</v>
      </c>
      <c r="J1029">
        <v>2253690</v>
      </c>
      <c r="K1029">
        <v>2549303</v>
      </c>
      <c r="L1029">
        <v>2301373</v>
      </c>
      <c r="O1029">
        <v>3527305</v>
      </c>
      <c r="P1029">
        <v>4443720</v>
      </c>
      <c r="Q1029">
        <v>3621541</v>
      </c>
      <c r="S1029">
        <f t="shared" si="306"/>
        <v>1.6</v>
      </c>
      <c r="T1029">
        <f t="shared" si="307"/>
        <v>0.2</v>
      </c>
      <c r="V1029" s="4">
        <f t="shared" si="308"/>
        <v>335.22278197989999</v>
      </c>
      <c r="W1029">
        <f t="shared" si="309"/>
        <v>5</v>
      </c>
      <c r="X1029">
        <f t="shared" si="310"/>
        <v>0.25</v>
      </c>
      <c r="Y1029">
        <f t="shared" si="311"/>
        <v>0.15625</v>
      </c>
      <c r="Z1029">
        <f t="shared" si="312"/>
        <v>1.25</v>
      </c>
      <c r="AA1029" t="str">
        <f t="shared" si="313"/>
        <v>O</v>
      </c>
      <c r="AD1029">
        <f t="shared" si="314"/>
        <v>0.16666666666666666</v>
      </c>
      <c r="AF1029" t="str">
        <f t="shared" si="315"/>
        <v>----</v>
      </c>
      <c r="AG1029" t="str">
        <f t="shared" si="316"/>
        <v>----</v>
      </c>
      <c r="AH1029" t="str">
        <f t="shared" si="317"/>
        <v>----</v>
      </c>
      <c r="AI1029" t="str">
        <f t="shared" si="318"/>
        <v>AlipatNoN</v>
      </c>
      <c r="AJ1029" t="str">
        <f t="shared" si="319"/>
        <v>----</v>
      </c>
      <c r="AK1029" t="str">
        <f t="shared" si="320"/>
        <v>----</v>
      </c>
      <c r="AM1029" s="4">
        <f t="shared" si="321"/>
        <v>335.30029731226949</v>
      </c>
      <c r="AN1029" s="4">
        <f t="shared" si="305"/>
        <v>335</v>
      </c>
      <c r="AO1029" s="4">
        <f t="shared" si="322"/>
        <v>0.30029731226949252</v>
      </c>
    </row>
    <row r="1030" spans="1:41" x14ac:dyDescent="0.25">
      <c r="A1030">
        <v>20</v>
      </c>
      <c r="B1030">
        <v>32</v>
      </c>
      <c r="C1030">
        <v>0</v>
      </c>
      <c r="D1030">
        <v>5</v>
      </c>
      <c r="E1030">
        <v>0</v>
      </c>
      <c r="F1030">
        <v>0</v>
      </c>
      <c r="H1030">
        <v>351.21769660000001</v>
      </c>
      <c r="J1030">
        <v>13798762</v>
      </c>
      <c r="K1030">
        <v>14690158</v>
      </c>
      <c r="L1030">
        <v>13793852</v>
      </c>
      <c r="O1030">
        <v>24727503</v>
      </c>
      <c r="P1030">
        <v>29146688</v>
      </c>
      <c r="Q1030">
        <v>23105359</v>
      </c>
      <c r="S1030">
        <f t="shared" si="306"/>
        <v>1.6</v>
      </c>
      <c r="T1030">
        <f t="shared" si="307"/>
        <v>0.25</v>
      </c>
      <c r="V1030" s="4">
        <f t="shared" si="308"/>
        <v>351.21769657989995</v>
      </c>
      <c r="W1030">
        <f t="shared" si="309"/>
        <v>5</v>
      </c>
      <c r="X1030">
        <f t="shared" si="310"/>
        <v>0.25</v>
      </c>
      <c r="Y1030">
        <f t="shared" si="311"/>
        <v>0.15625</v>
      </c>
      <c r="Z1030">
        <f t="shared" si="312"/>
        <v>1</v>
      </c>
      <c r="AA1030" t="str">
        <f t="shared" si="313"/>
        <v>O</v>
      </c>
      <c r="AD1030">
        <f t="shared" si="314"/>
        <v>0.14285714285714285</v>
      </c>
      <c r="AF1030" t="str">
        <f t="shared" si="315"/>
        <v>----</v>
      </c>
      <c r="AG1030" t="str">
        <f t="shared" si="316"/>
        <v>----</v>
      </c>
      <c r="AH1030" t="str">
        <f t="shared" si="317"/>
        <v>----</v>
      </c>
      <c r="AI1030" t="str">
        <f t="shared" si="318"/>
        <v>AlipatNoN</v>
      </c>
      <c r="AJ1030" t="str">
        <f t="shared" si="319"/>
        <v>----</v>
      </c>
      <c r="AK1030" t="str">
        <f t="shared" si="320"/>
        <v>----</v>
      </c>
      <c r="AM1030" s="4">
        <f t="shared" si="321"/>
        <v>351.29891050075474</v>
      </c>
      <c r="AN1030" s="4">
        <f t="shared" si="305"/>
        <v>351</v>
      </c>
      <c r="AO1030" s="4">
        <f t="shared" si="322"/>
        <v>0.29891050075474368</v>
      </c>
    </row>
    <row r="1031" spans="1:41" x14ac:dyDescent="0.25">
      <c r="A1031">
        <v>20</v>
      </c>
      <c r="B1031">
        <v>32</v>
      </c>
      <c r="C1031">
        <v>0</v>
      </c>
      <c r="D1031">
        <v>6</v>
      </c>
      <c r="E1031">
        <v>0</v>
      </c>
      <c r="F1031">
        <v>0</v>
      </c>
      <c r="H1031">
        <v>367.21261120000003</v>
      </c>
      <c r="J1031">
        <v>28787811</v>
      </c>
      <c r="K1031">
        <v>31768774</v>
      </c>
      <c r="L1031">
        <v>27456776</v>
      </c>
      <c r="O1031">
        <v>51372776</v>
      </c>
      <c r="P1031">
        <v>60588189</v>
      </c>
      <c r="Q1031">
        <v>46883239</v>
      </c>
      <c r="S1031">
        <f t="shared" si="306"/>
        <v>1.6</v>
      </c>
      <c r="T1031">
        <f t="shared" si="307"/>
        <v>0.3</v>
      </c>
      <c r="V1031" s="4">
        <f t="shared" si="308"/>
        <v>367.21261117989997</v>
      </c>
      <c r="W1031">
        <f t="shared" si="309"/>
        <v>5</v>
      </c>
      <c r="X1031">
        <f t="shared" si="310"/>
        <v>0.25</v>
      </c>
      <c r="Y1031">
        <f t="shared" si="311"/>
        <v>0.15625</v>
      </c>
      <c r="Z1031">
        <f t="shared" si="312"/>
        <v>0.83333333333333337</v>
      </c>
      <c r="AA1031" t="str">
        <f t="shared" si="313"/>
        <v>O</v>
      </c>
      <c r="AD1031">
        <f t="shared" si="314"/>
        <v>0.11764705882352941</v>
      </c>
      <c r="AF1031" t="str">
        <f t="shared" si="315"/>
        <v>----</v>
      </c>
      <c r="AG1031" t="str">
        <f t="shared" si="316"/>
        <v>----</v>
      </c>
      <c r="AH1031" t="str">
        <f t="shared" si="317"/>
        <v>----</v>
      </c>
      <c r="AI1031" t="str">
        <f t="shared" si="318"/>
        <v>AlipatNoN</v>
      </c>
      <c r="AJ1031" t="str">
        <f t="shared" si="319"/>
        <v>----</v>
      </c>
      <c r="AK1031" t="str">
        <f t="shared" si="320"/>
        <v>----</v>
      </c>
      <c r="AM1031" s="4">
        <f t="shared" si="321"/>
        <v>367.29752368924005</v>
      </c>
      <c r="AN1031" s="4">
        <f t="shared" si="305"/>
        <v>367</v>
      </c>
      <c r="AO1031" s="4">
        <f t="shared" si="322"/>
        <v>0.29752368924005168</v>
      </c>
    </row>
    <row r="1032" spans="1:41" x14ac:dyDescent="0.25">
      <c r="A1032">
        <v>20</v>
      </c>
      <c r="B1032">
        <v>32</v>
      </c>
      <c r="C1032">
        <v>0</v>
      </c>
      <c r="D1032">
        <v>7</v>
      </c>
      <c r="E1032">
        <v>0</v>
      </c>
      <c r="F1032">
        <v>0</v>
      </c>
      <c r="H1032">
        <v>383.20752579999998</v>
      </c>
      <c r="J1032">
        <v>20757243</v>
      </c>
      <c r="K1032">
        <v>22839593</v>
      </c>
      <c r="L1032">
        <v>19859088</v>
      </c>
      <c r="O1032">
        <v>34010231</v>
      </c>
      <c r="P1032">
        <v>38212106</v>
      </c>
      <c r="Q1032">
        <v>29823532</v>
      </c>
      <c r="S1032">
        <f t="shared" si="306"/>
        <v>1.6</v>
      </c>
      <c r="T1032">
        <f t="shared" si="307"/>
        <v>0.35</v>
      </c>
      <c r="V1032" s="4">
        <f t="shared" si="308"/>
        <v>383.20752577989998</v>
      </c>
      <c r="W1032">
        <f t="shared" si="309"/>
        <v>5</v>
      </c>
      <c r="X1032">
        <f t="shared" si="310"/>
        <v>0.25</v>
      </c>
      <c r="Y1032">
        <f t="shared" si="311"/>
        <v>0.15625</v>
      </c>
      <c r="Z1032">
        <f t="shared" si="312"/>
        <v>0.7142857142857143</v>
      </c>
      <c r="AA1032" t="str">
        <f t="shared" si="313"/>
        <v>O</v>
      </c>
      <c r="AD1032">
        <f t="shared" si="314"/>
        <v>9.0909090909090912E-2</v>
      </c>
      <c r="AF1032" t="str">
        <f t="shared" si="315"/>
        <v>----</v>
      </c>
      <c r="AG1032" t="str">
        <f t="shared" si="316"/>
        <v>----</v>
      </c>
      <c r="AH1032" t="str">
        <f t="shared" si="317"/>
        <v>----</v>
      </c>
      <c r="AI1032" t="str">
        <f t="shared" si="318"/>
        <v>AlipatNoN</v>
      </c>
      <c r="AJ1032" t="str">
        <f t="shared" si="319"/>
        <v>----</v>
      </c>
      <c r="AK1032" t="str">
        <f t="shared" si="320"/>
        <v>----</v>
      </c>
      <c r="AM1032" s="4">
        <f t="shared" si="321"/>
        <v>383.29613687772542</v>
      </c>
      <c r="AN1032" s="4">
        <f t="shared" si="305"/>
        <v>383</v>
      </c>
      <c r="AO1032" s="4">
        <f t="shared" si="322"/>
        <v>0.29613687772541653</v>
      </c>
    </row>
    <row r="1033" spans="1:41" x14ac:dyDescent="0.25">
      <c r="A1033">
        <v>20</v>
      </c>
      <c r="B1033">
        <v>32</v>
      </c>
      <c r="C1033">
        <v>0</v>
      </c>
      <c r="D1033">
        <v>8</v>
      </c>
      <c r="E1033">
        <v>0</v>
      </c>
      <c r="F1033">
        <v>0</v>
      </c>
      <c r="H1033">
        <v>399.2024404</v>
      </c>
      <c r="J1033">
        <v>15981403</v>
      </c>
      <c r="K1033">
        <v>16571726</v>
      </c>
      <c r="L1033">
        <v>14979848</v>
      </c>
      <c r="O1033">
        <v>23621868</v>
      </c>
      <c r="P1033">
        <v>25181941</v>
      </c>
      <c r="Q1033">
        <v>22211878</v>
      </c>
      <c r="S1033">
        <f t="shared" si="306"/>
        <v>1.6</v>
      </c>
      <c r="T1033">
        <f t="shared" si="307"/>
        <v>0.4</v>
      </c>
      <c r="V1033" s="4">
        <f t="shared" si="308"/>
        <v>399.2024403799</v>
      </c>
      <c r="W1033">
        <f t="shared" si="309"/>
        <v>5</v>
      </c>
      <c r="X1033">
        <f t="shared" si="310"/>
        <v>0.25</v>
      </c>
      <c r="Y1033">
        <f t="shared" si="311"/>
        <v>0.15625</v>
      </c>
      <c r="Z1033">
        <f t="shared" si="312"/>
        <v>0.625</v>
      </c>
      <c r="AA1033" t="str">
        <f t="shared" si="313"/>
        <v>O</v>
      </c>
      <c r="AD1033">
        <f t="shared" si="314"/>
        <v>6.25E-2</v>
      </c>
      <c r="AF1033" t="str">
        <f t="shared" si="315"/>
        <v>----</v>
      </c>
      <c r="AG1033" t="str">
        <f t="shared" si="316"/>
        <v>----</v>
      </c>
      <c r="AH1033" t="str">
        <f t="shared" si="317"/>
        <v>----</v>
      </c>
      <c r="AI1033" t="str">
        <f t="shared" si="318"/>
        <v>AlipatNoN</v>
      </c>
      <c r="AJ1033" t="str">
        <f t="shared" si="319"/>
        <v>----</v>
      </c>
      <c r="AK1033" t="str">
        <f t="shared" si="320"/>
        <v>----</v>
      </c>
      <c r="AM1033" s="4">
        <f t="shared" si="321"/>
        <v>399.29475006621072</v>
      </c>
      <c r="AN1033" s="4">
        <f t="shared" si="305"/>
        <v>399</v>
      </c>
      <c r="AO1033" s="4">
        <f t="shared" si="322"/>
        <v>0.29475006621072453</v>
      </c>
    </row>
    <row r="1034" spans="1:41" x14ac:dyDescent="0.25">
      <c r="A1034">
        <v>20</v>
      </c>
      <c r="B1034">
        <v>32</v>
      </c>
      <c r="C1034">
        <v>0</v>
      </c>
      <c r="D1034">
        <v>9</v>
      </c>
      <c r="E1034">
        <v>0</v>
      </c>
      <c r="F1034">
        <v>0</v>
      </c>
      <c r="H1034">
        <v>415.19735500000002</v>
      </c>
      <c r="J1034">
        <v>9091190</v>
      </c>
      <c r="K1034">
        <v>10377823</v>
      </c>
      <c r="L1034">
        <v>8679212</v>
      </c>
      <c r="O1034">
        <v>12907837</v>
      </c>
      <c r="P1034">
        <v>12864589</v>
      </c>
      <c r="Q1034">
        <v>11358066</v>
      </c>
      <c r="S1034">
        <f t="shared" si="306"/>
        <v>1.6</v>
      </c>
      <c r="T1034">
        <f t="shared" si="307"/>
        <v>0.45</v>
      </c>
      <c r="V1034" s="4">
        <f t="shared" si="308"/>
        <v>415.19735497990001</v>
      </c>
      <c r="W1034">
        <f t="shared" si="309"/>
        <v>5</v>
      </c>
      <c r="X1034">
        <f t="shared" si="310"/>
        <v>0.25</v>
      </c>
      <c r="Y1034">
        <f t="shared" si="311"/>
        <v>0.15625</v>
      </c>
      <c r="Z1034">
        <f t="shared" si="312"/>
        <v>0.55555555555555558</v>
      </c>
      <c r="AA1034" t="str">
        <f t="shared" si="313"/>
        <v>O</v>
      </c>
      <c r="AD1034">
        <f t="shared" si="314"/>
        <v>3.2258064516129031E-2</v>
      </c>
      <c r="AF1034" t="str">
        <f t="shared" si="315"/>
        <v>----</v>
      </c>
      <c r="AG1034" t="str">
        <f t="shared" si="316"/>
        <v>----</v>
      </c>
      <c r="AH1034" t="str">
        <f t="shared" si="317"/>
        <v>----</v>
      </c>
      <c r="AI1034" t="str">
        <f t="shared" si="318"/>
        <v>AlipatNoN</v>
      </c>
      <c r="AJ1034" t="str">
        <f t="shared" si="319"/>
        <v>----</v>
      </c>
      <c r="AK1034" t="str">
        <f t="shared" si="320"/>
        <v>----</v>
      </c>
      <c r="AM1034" s="4">
        <f t="shared" si="321"/>
        <v>415.29336325469603</v>
      </c>
      <c r="AN1034" s="4">
        <f t="shared" si="305"/>
        <v>415</v>
      </c>
      <c r="AO1034" s="4">
        <f t="shared" si="322"/>
        <v>0.29336325469603253</v>
      </c>
    </row>
    <row r="1035" spans="1:41" x14ac:dyDescent="0.25">
      <c r="A1035">
        <v>20</v>
      </c>
      <c r="B1035">
        <v>32</v>
      </c>
      <c r="C1035">
        <v>0</v>
      </c>
      <c r="D1035">
        <v>10</v>
      </c>
      <c r="E1035">
        <v>0</v>
      </c>
      <c r="F1035">
        <v>0</v>
      </c>
      <c r="H1035">
        <v>431.19226959999997</v>
      </c>
      <c r="J1035">
        <v>4794421</v>
      </c>
      <c r="K1035">
        <v>5305731</v>
      </c>
      <c r="L1035">
        <v>4738137</v>
      </c>
      <c r="O1035">
        <v>7013122</v>
      </c>
      <c r="P1035">
        <v>6225767</v>
      </c>
      <c r="Q1035">
        <v>6212355</v>
      </c>
      <c r="S1035">
        <f t="shared" si="306"/>
        <v>1.6</v>
      </c>
      <c r="T1035">
        <f t="shared" si="307"/>
        <v>0.5</v>
      </c>
      <c r="V1035" s="4">
        <f t="shared" si="308"/>
        <v>431.19226957989997</v>
      </c>
      <c r="W1035">
        <f t="shared" si="309"/>
        <v>5</v>
      </c>
      <c r="X1035">
        <f t="shared" si="310"/>
        <v>0.25</v>
      </c>
      <c r="Y1035">
        <f t="shared" si="311"/>
        <v>0.15625</v>
      </c>
      <c r="Z1035">
        <f t="shared" si="312"/>
        <v>0.5</v>
      </c>
      <c r="AA1035" t="str">
        <f t="shared" si="313"/>
        <v>O</v>
      </c>
      <c r="AD1035">
        <f t="shared" si="314"/>
        <v>0</v>
      </c>
      <c r="AF1035" t="str">
        <f t="shared" si="315"/>
        <v>----</v>
      </c>
      <c r="AG1035" t="str">
        <f t="shared" si="316"/>
        <v>----</v>
      </c>
      <c r="AH1035" t="str">
        <f t="shared" si="317"/>
        <v>----</v>
      </c>
      <c r="AI1035" t="str">
        <f t="shared" si="318"/>
        <v>AlipatNoN</v>
      </c>
      <c r="AJ1035" t="str">
        <f t="shared" si="319"/>
        <v>----</v>
      </c>
      <c r="AK1035" t="str">
        <f t="shared" si="320"/>
        <v>----</v>
      </c>
      <c r="AM1035" s="4">
        <f t="shared" si="321"/>
        <v>431.29197644318128</v>
      </c>
      <c r="AN1035" s="4">
        <f t="shared" si="305"/>
        <v>431</v>
      </c>
      <c r="AO1035" s="4">
        <f t="shared" si="322"/>
        <v>0.29197644318128368</v>
      </c>
    </row>
    <row r="1036" spans="1:41" x14ac:dyDescent="0.25">
      <c r="A1036">
        <v>20</v>
      </c>
      <c r="B1036">
        <v>32</v>
      </c>
      <c r="C1036">
        <v>0</v>
      </c>
      <c r="D1036">
        <v>11</v>
      </c>
      <c r="E1036">
        <v>0</v>
      </c>
      <c r="F1036">
        <v>0</v>
      </c>
      <c r="H1036">
        <v>447.18718419999999</v>
      </c>
      <c r="J1036">
        <v>2125335</v>
      </c>
      <c r="K1036">
        <v>2542574</v>
      </c>
      <c r="L1036">
        <v>2279505</v>
      </c>
      <c r="O1036">
        <v>2648626</v>
      </c>
      <c r="P1036">
        <v>2182619</v>
      </c>
      <c r="Q1036">
        <v>2204776</v>
      </c>
      <c r="S1036">
        <f t="shared" si="306"/>
        <v>1.6</v>
      </c>
      <c r="T1036">
        <f t="shared" si="307"/>
        <v>0.55000000000000004</v>
      </c>
      <c r="V1036" s="4">
        <f t="shared" si="308"/>
        <v>447.18718417989999</v>
      </c>
      <c r="W1036">
        <f t="shared" si="309"/>
        <v>5</v>
      </c>
      <c r="X1036">
        <f t="shared" si="310"/>
        <v>0.25</v>
      </c>
      <c r="Y1036">
        <f t="shared" si="311"/>
        <v>0.15625</v>
      </c>
      <c r="Z1036">
        <f t="shared" si="312"/>
        <v>0.45454545454545453</v>
      </c>
      <c r="AA1036" t="str">
        <f t="shared" si="313"/>
        <v>O</v>
      </c>
      <c r="AD1036">
        <f t="shared" si="314"/>
        <v>-3.4482758620689655E-2</v>
      </c>
      <c r="AF1036" t="str">
        <f t="shared" si="315"/>
        <v>----</v>
      </c>
      <c r="AG1036" t="str">
        <f t="shared" si="316"/>
        <v>----</v>
      </c>
      <c r="AH1036" t="str">
        <f t="shared" si="317"/>
        <v>----</v>
      </c>
      <c r="AI1036" t="str">
        <f t="shared" si="318"/>
        <v>AlipatNoN</v>
      </c>
      <c r="AJ1036" t="str">
        <f t="shared" si="319"/>
        <v>----</v>
      </c>
      <c r="AK1036" t="str">
        <f t="shared" si="320"/>
        <v>----</v>
      </c>
      <c r="AM1036" s="4">
        <f t="shared" si="321"/>
        <v>447.29058963166659</v>
      </c>
      <c r="AN1036" s="4">
        <f t="shared" si="305"/>
        <v>447</v>
      </c>
      <c r="AO1036" s="4">
        <f t="shared" si="322"/>
        <v>0.29058963166659169</v>
      </c>
    </row>
    <row r="1037" spans="1:41" x14ac:dyDescent="0.25">
      <c r="A1037">
        <v>20</v>
      </c>
      <c r="B1037">
        <v>32</v>
      </c>
      <c r="C1037">
        <v>0</v>
      </c>
      <c r="D1037">
        <v>14</v>
      </c>
      <c r="E1037">
        <v>0</v>
      </c>
      <c r="F1037">
        <v>0</v>
      </c>
      <c r="H1037">
        <v>495.17192799999998</v>
      </c>
      <c r="J1037">
        <v>9383494</v>
      </c>
      <c r="K1037">
        <v>9710427</v>
      </c>
      <c r="L1037">
        <v>9113158</v>
      </c>
      <c r="O1037">
        <v>16997789</v>
      </c>
      <c r="P1037">
        <v>14250004</v>
      </c>
      <c r="Q1037">
        <v>12145791</v>
      </c>
      <c r="S1037">
        <f t="shared" si="306"/>
        <v>1.6</v>
      </c>
      <c r="T1037">
        <f t="shared" si="307"/>
        <v>0.7</v>
      </c>
      <c r="V1037" s="4">
        <f t="shared" si="308"/>
        <v>495.17192797989998</v>
      </c>
      <c r="W1037">
        <f t="shared" si="309"/>
        <v>5</v>
      </c>
      <c r="X1037">
        <f t="shared" si="310"/>
        <v>0.25</v>
      </c>
      <c r="Y1037">
        <f t="shared" si="311"/>
        <v>0.15625</v>
      </c>
      <c r="Z1037">
        <f t="shared" si="312"/>
        <v>0.35714285714285715</v>
      </c>
      <c r="AA1037" t="str">
        <f t="shared" si="313"/>
        <v>O</v>
      </c>
      <c r="AD1037">
        <f t="shared" si="314"/>
        <v>-0.15384615384615385</v>
      </c>
      <c r="AF1037" t="str">
        <f t="shared" si="315"/>
        <v>----</v>
      </c>
      <c r="AG1037" t="str">
        <f t="shared" si="316"/>
        <v>----</v>
      </c>
      <c r="AH1037" t="str">
        <f t="shared" si="317"/>
        <v>----</v>
      </c>
      <c r="AI1037" t="str">
        <f t="shared" si="318"/>
        <v>----</v>
      </c>
      <c r="AJ1037" t="str">
        <f t="shared" si="319"/>
        <v>SatFACarb</v>
      </c>
      <c r="AK1037" t="str">
        <f t="shared" si="320"/>
        <v>----</v>
      </c>
      <c r="AM1037" s="4">
        <f t="shared" si="321"/>
        <v>495.28642919712246</v>
      </c>
      <c r="AN1037" s="4">
        <f t="shared" si="305"/>
        <v>495</v>
      </c>
      <c r="AO1037" s="4">
        <f t="shared" si="322"/>
        <v>0.28642919712245885</v>
      </c>
    </row>
    <row r="1038" spans="1:41" x14ac:dyDescent="0.25">
      <c r="A1038">
        <v>20</v>
      </c>
      <c r="B1038">
        <v>32</v>
      </c>
      <c r="C1038">
        <v>0</v>
      </c>
      <c r="D1038">
        <v>16</v>
      </c>
      <c r="E1038">
        <v>0</v>
      </c>
      <c r="F1038">
        <v>0</v>
      </c>
      <c r="H1038">
        <v>527.16175720000001</v>
      </c>
      <c r="J1038">
        <v>10267804</v>
      </c>
      <c r="K1038">
        <v>10288663</v>
      </c>
      <c r="L1038">
        <v>9314629</v>
      </c>
      <c r="O1038">
        <v>12763505</v>
      </c>
      <c r="P1038">
        <v>13329236</v>
      </c>
      <c r="Q1038">
        <v>10576230</v>
      </c>
      <c r="S1038">
        <f t="shared" si="306"/>
        <v>1.6</v>
      </c>
      <c r="T1038">
        <f t="shared" si="307"/>
        <v>0.8</v>
      </c>
      <c r="V1038" s="4">
        <f t="shared" si="308"/>
        <v>527.16175717990006</v>
      </c>
      <c r="W1038">
        <f t="shared" si="309"/>
        <v>5</v>
      </c>
      <c r="X1038">
        <f t="shared" si="310"/>
        <v>0.25</v>
      </c>
      <c r="Y1038">
        <f t="shared" si="311"/>
        <v>0.15625</v>
      </c>
      <c r="Z1038">
        <f t="shared" si="312"/>
        <v>0.3125</v>
      </c>
      <c r="AA1038" t="str">
        <f t="shared" si="313"/>
        <v>O</v>
      </c>
      <c r="AD1038">
        <f t="shared" si="314"/>
        <v>-0.25</v>
      </c>
      <c r="AF1038" t="str">
        <f t="shared" si="315"/>
        <v>----</v>
      </c>
      <c r="AG1038" t="str">
        <f t="shared" si="316"/>
        <v>----</v>
      </c>
      <c r="AH1038" t="str">
        <f t="shared" si="317"/>
        <v>----</v>
      </c>
      <c r="AI1038" t="str">
        <f t="shared" si="318"/>
        <v>----</v>
      </c>
      <c r="AJ1038" t="str">
        <f t="shared" si="319"/>
        <v>SatFACarb</v>
      </c>
      <c r="AK1038" t="str">
        <f t="shared" si="320"/>
        <v>----</v>
      </c>
      <c r="AM1038" s="4">
        <f t="shared" si="321"/>
        <v>527.28365557409313</v>
      </c>
      <c r="AN1038" s="4">
        <f t="shared" si="305"/>
        <v>527</v>
      </c>
      <c r="AO1038" s="4">
        <f t="shared" si="322"/>
        <v>0.28365557409313169</v>
      </c>
    </row>
    <row r="1039" spans="1:41" x14ac:dyDescent="0.25">
      <c r="A1039">
        <v>20</v>
      </c>
      <c r="B1039">
        <v>32</v>
      </c>
      <c r="C1039">
        <v>0</v>
      </c>
      <c r="D1039">
        <v>17</v>
      </c>
      <c r="E1039">
        <v>0</v>
      </c>
      <c r="F1039">
        <v>0</v>
      </c>
      <c r="H1039">
        <v>543.15667180000003</v>
      </c>
      <c r="J1039">
        <v>4057561</v>
      </c>
      <c r="K1039">
        <v>3499539</v>
      </c>
      <c r="L1039">
        <v>2996870</v>
      </c>
      <c r="O1039">
        <v>2899152</v>
      </c>
      <c r="P1039">
        <v>2517563</v>
      </c>
      <c r="Q1039">
        <v>2167768</v>
      </c>
      <c r="S1039">
        <f t="shared" si="306"/>
        <v>1.6</v>
      </c>
      <c r="T1039">
        <f t="shared" si="307"/>
        <v>0.85</v>
      </c>
      <c r="V1039" s="4">
        <f t="shared" si="308"/>
        <v>543.15667177989997</v>
      </c>
      <c r="W1039">
        <f t="shared" si="309"/>
        <v>5</v>
      </c>
      <c r="X1039">
        <f t="shared" si="310"/>
        <v>0.25</v>
      </c>
      <c r="Y1039">
        <f t="shared" si="311"/>
        <v>0.15625</v>
      </c>
      <c r="Z1039">
        <f t="shared" si="312"/>
        <v>0.29411764705882354</v>
      </c>
      <c r="AA1039" t="str">
        <f t="shared" si="313"/>
        <v>O</v>
      </c>
      <c r="AD1039">
        <f t="shared" si="314"/>
        <v>-0.30434782608695654</v>
      </c>
      <c r="AF1039" t="str">
        <f t="shared" si="315"/>
        <v>----</v>
      </c>
      <c r="AG1039" t="str">
        <f t="shared" si="316"/>
        <v>----</v>
      </c>
      <c r="AH1039" t="str">
        <f t="shared" si="317"/>
        <v>----</v>
      </c>
      <c r="AI1039" t="str">
        <f t="shared" si="318"/>
        <v>----</v>
      </c>
      <c r="AJ1039" t="str">
        <f t="shared" si="319"/>
        <v>SatFACarb</v>
      </c>
      <c r="AK1039" t="str">
        <f t="shared" si="320"/>
        <v>----</v>
      </c>
      <c r="AM1039" s="4">
        <f t="shared" si="321"/>
        <v>543.28226876257838</v>
      </c>
      <c r="AN1039" s="4">
        <f t="shared" si="305"/>
        <v>543</v>
      </c>
      <c r="AO1039" s="4">
        <f t="shared" si="322"/>
        <v>0.28226876257838285</v>
      </c>
    </row>
    <row r="1040" spans="1:41" x14ac:dyDescent="0.25">
      <c r="A1040">
        <v>20</v>
      </c>
      <c r="B1040">
        <v>32</v>
      </c>
      <c r="C1040">
        <v>0</v>
      </c>
      <c r="D1040">
        <v>18</v>
      </c>
      <c r="E1040">
        <v>0</v>
      </c>
      <c r="F1040">
        <v>0</v>
      </c>
      <c r="H1040">
        <v>559.15158640000004</v>
      </c>
      <c r="J1040">
        <v>4281669</v>
      </c>
      <c r="K1040">
        <v>3690707</v>
      </c>
      <c r="L1040">
        <v>3290777</v>
      </c>
      <c r="O1040">
        <v>3195808</v>
      </c>
      <c r="P1040">
        <v>2635163</v>
      </c>
      <c r="Q1040">
        <v>2140337</v>
      </c>
      <c r="S1040">
        <f t="shared" si="306"/>
        <v>1.6</v>
      </c>
      <c r="T1040">
        <f t="shared" si="307"/>
        <v>0.9</v>
      </c>
      <c r="V1040" s="4">
        <f t="shared" si="308"/>
        <v>559.1515863799001</v>
      </c>
      <c r="W1040">
        <f t="shared" si="309"/>
        <v>5</v>
      </c>
      <c r="X1040">
        <f t="shared" si="310"/>
        <v>0.25</v>
      </c>
      <c r="Y1040">
        <f t="shared" si="311"/>
        <v>0.15625</v>
      </c>
      <c r="Z1040">
        <f t="shared" si="312"/>
        <v>0.27777777777777779</v>
      </c>
      <c r="AA1040" t="str">
        <f t="shared" si="313"/>
        <v>O</v>
      </c>
      <c r="AD1040">
        <f t="shared" si="314"/>
        <v>-0.36363636363636365</v>
      </c>
      <c r="AF1040" t="str">
        <f t="shared" si="315"/>
        <v>----</v>
      </c>
      <c r="AG1040" t="str">
        <f t="shared" si="316"/>
        <v>----</v>
      </c>
      <c r="AH1040" t="str">
        <f t="shared" si="317"/>
        <v>----</v>
      </c>
      <c r="AI1040" t="str">
        <f t="shared" si="318"/>
        <v>----</v>
      </c>
      <c r="AJ1040" t="str">
        <f t="shared" si="319"/>
        <v>SatFACarb</v>
      </c>
      <c r="AK1040" t="str">
        <f t="shared" si="320"/>
        <v>----</v>
      </c>
      <c r="AM1040" s="4">
        <f t="shared" si="321"/>
        <v>559.28088195106375</v>
      </c>
      <c r="AN1040" s="4">
        <f t="shared" si="305"/>
        <v>559</v>
      </c>
      <c r="AO1040" s="4">
        <f t="shared" si="322"/>
        <v>0.28088195106374769</v>
      </c>
    </row>
    <row r="1041" spans="1:41" x14ac:dyDescent="0.25">
      <c r="A1041">
        <v>20</v>
      </c>
      <c r="B1041">
        <v>32</v>
      </c>
      <c r="C1041">
        <v>4</v>
      </c>
      <c r="D1041">
        <v>7</v>
      </c>
      <c r="E1041">
        <v>0</v>
      </c>
      <c r="F1041">
        <v>0</v>
      </c>
      <c r="H1041">
        <v>439.21982179999998</v>
      </c>
      <c r="J1041">
        <v>2409029</v>
      </c>
      <c r="K1041">
        <v>1701338</v>
      </c>
      <c r="L1041">
        <v>2467197</v>
      </c>
      <c r="O1041">
        <v>3229354</v>
      </c>
      <c r="P1041">
        <v>3971514</v>
      </c>
      <c r="Q1041">
        <v>3587502</v>
      </c>
      <c r="S1041">
        <f t="shared" si="306"/>
        <v>1.6</v>
      </c>
      <c r="T1041">
        <f t="shared" si="307"/>
        <v>0.35</v>
      </c>
      <c r="V1041" s="4">
        <f t="shared" si="308"/>
        <v>439.21982177989997</v>
      </c>
      <c r="W1041">
        <f t="shared" si="309"/>
        <v>7</v>
      </c>
      <c r="X1041">
        <f t="shared" si="310"/>
        <v>0.35</v>
      </c>
      <c r="Y1041">
        <f t="shared" si="311"/>
        <v>0.21875</v>
      </c>
      <c r="Z1041">
        <f t="shared" si="312"/>
        <v>1</v>
      </c>
      <c r="AA1041" t="str">
        <f t="shared" si="313"/>
        <v>CRAM</v>
      </c>
      <c r="AD1041">
        <f t="shared" si="314"/>
        <v>0.12</v>
      </c>
      <c r="AF1041" t="str">
        <f t="shared" si="315"/>
        <v>----</v>
      </c>
      <c r="AG1041" t="str">
        <f t="shared" si="316"/>
        <v>----</v>
      </c>
      <c r="AH1041" t="str">
        <f t="shared" si="317"/>
        <v>----</v>
      </c>
      <c r="AI1041" t="str">
        <f t="shared" si="318"/>
        <v>----</v>
      </c>
      <c r="AJ1041" t="str">
        <f t="shared" si="319"/>
        <v>----</v>
      </c>
      <c r="AK1041" t="str">
        <f t="shared" si="320"/>
        <v>Alipat+N</v>
      </c>
      <c r="AM1041" s="4">
        <f t="shared" si="321"/>
        <v>439.32138489642642</v>
      </c>
      <c r="AN1041" s="4">
        <f t="shared" si="305"/>
        <v>439</v>
      </c>
      <c r="AO1041" s="4">
        <f t="shared" si="322"/>
        <v>0.32138489642642298</v>
      </c>
    </row>
    <row r="1042" spans="1:41" x14ac:dyDescent="0.25">
      <c r="A1042">
        <v>20</v>
      </c>
      <c r="B1042">
        <v>32</v>
      </c>
      <c r="C1042">
        <v>4</v>
      </c>
      <c r="D1042">
        <v>8</v>
      </c>
      <c r="E1042">
        <v>0</v>
      </c>
      <c r="F1042">
        <v>0</v>
      </c>
      <c r="H1042">
        <v>455.21473639999999</v>
      </c>
      <c r="J1042">
        <v>2297932</v>
      </c>
      <c r="K1042">
        <v>2298399</v>
      </c>
      <c r="L1042">
        <v>2143044</v>
      </c>
      <c r="O1042">
        <v>3519504</v>
      </c>
      <c r="P1042">
        <v>3468855</v>
      </c>
      <c r="Q1042">
        <v>3316150</v>
      </c>
      <c r="S1042">
        <f t="shared" si="306"/>
        <v>1.6</v>
      </c>
      <c r="T1042">
        <f t="shared" si="307"/>
        <v>0.4</v>
      </c>
      <c r="V1042" s="4">
        <f t="shared" si="308"/>
        <v>455.21473637989999</v>
      </c>
      <c r="W1042">
        <f t="shared" si="309"/>
        <v>7</v>
      </c>
      <c r="X1042">
        <f t="shared" si="310"/>
        <v>0.35</v>
      </c>
      <c r="Y1042">
        <f t="shared" si="311"/>
        <v>0.21875</v>
      </c>
      <c r="Z1042">
        <f t="shared" si="312"/>
        <v>0.875</v>
      </c>
      <c r="AA1042" t="str">
        <f t="shared" si="313"/>
        <v>CRAM</v>
      </c>
      <c r="AD1042">
        <f t="shared" si="314"/>
        <v>8.3333333333333329E-2</v>
      </c>
      <c r="AF1042" t="str">
        <f t="shared" si="315"/>
        <v>----</v>
      </c>
      <c r="AG1042" t="str">
        <f t="shared" si="316"/>
        <v>----</v>
      </c>
      <c r="AH1042" t="str">
        <f t="shared" si="317"/>
        <v>----</v>
      </c>
      <c r="AI1042" t="str">
        <f t="shared" si="318"/>
        <v>----</v>
      </c>
      <c r="AJ1042" t="str">
        <f t="shared" si="319"/>
        <v>----</v>
      </c>
      <c r="AK1042" t="str">
        <f t="shared" si="320"/>
        <v>Alipat+N</v>
      </c>
      <c r="AM1042" s="4">
        <f t="shared" si="321"/>
        <v>455.31999808491173</v>
      </c>
      <c r="AN1042" s="4">
        <f t="shared" si="305"/>
        <v>455</v>
      </c>
      <c r="AO1042" s="4">
        <f t="shared" si="322"/>
        <v>0.31999808491173098</v>
      </c>
    </row>
    <row r="1043" spans="1:41" x14ac:dyDescent="0.25">
      <c r="A1043">
        <v>20</v>
      </c>
      <c r="B1043">
        <v>32</v>
      </c>
      <c r="C1043">
        <v>4</v>
      </c>
      <c r="D1043">
        <v>9</v>
      </c>
      <c r="E1043">
        <v>0</v>
      </c>
      <c r="F1043">
        <v>0</v>
      </c>
      <c r="H1043">
        <v>471.20965100000001</v>
      </c>
      <c r="J1043">
        <v>1832275</v>
      </c>
      <c r="K1043">
        <v>1974851</v>
      </c>
      <c r="L1043">
        <v>1807164</v>
      </c>
      <c r="O1043">
        <v>2054793</v>
      </c>
      <c r="P1043">
        <v>2185520</v>
      </c>
      <c r="Q1043">
        <v>2082315</v>
      </c>
      <c r="S1043">
        <f t="shared" si="306"/>
        <v>1.6</v>
      </c>
      <c r="T1043">
        <f t="shared" si="307"/>
        <v>0.45</v>
      </c>
      <c r="V1043" s="4">
        <f t="shared" si="308"/>
        <v>471.2096509799</v>
      </c>
      <c r="W1043">
        <f t="shared" si="309"/>
        <v>7</v>
      </c>
      <c r="X1043">
        <f t="shared" si="310"/>
        <v>0.35</v>
      </c>
      <c r="Y1043">
        <f t="shared" si="311"/>
        <v>0.21875</v>
      </c>
      <c r="Z1043">
        <f t="shared" si="312"/>
        <v>0.77777777777777779</v>
      </c>
      <c r="AA1043" t="str">
        <f t="shared" si="313"/>
        <v>CRAM</v>
      </c>
      <c r="AD1043">
        <f t="shared" si="314"/>
        <v>4.3478260869565216E-2</v>
      </c>
      <c r="AF1043" t="str">
        <f t="shared" si="315"/>
        <v>----</v>
      </c>
      <c r="AG1043" t="str">
        <f t="shared" si="316"/>
        <v>----</v>
      </c>
      <c r="AH1043" t="str">
        <f t="shared" si="317"/>
        <v>----</v>
      </c>
      <c r="AI1043" t="str">
        <f t="shared" si="318"/>
        <v>----</v>
      </c>
      <c r="AJ1043" t="str">
        <f t="shared" si="319"/>
        <v>----</v>
      </c>
      <c r="AK1043" t="str">
        <f t="shared" si="320"/>
        <v>Alipat+N</v>
      </c>
      <c r="AM1043" s="4">
        <f t="shared" si="321"/>
        <v>471.31861127339704</v>
      </c>
      <c r="AN1043" s="4">
        <f t="shared" si="305"/>
        <v>471</v>
      </c>
      <c r="AO1043" s="4">
        <f t="shared" si="322"/>
        <v>0.31861127339703899</v>
      </c>
    </row>
    <row r="1044" spans="1:41" x14ac:dyDescent="0.25">
      <c r="A1044">
        <v>20</v>
      </c>
      <c r="B1044">
        <v>33</v>
      </c>
      <c r="C1044">
        <v>0</v>
      </c>
      <c r="D1044">
        <v>12</v>
      </c>
      <c r="E1044">
        <v>0</v>
      </c>
      <c r="F1044">
        <v>1</v>
      </c>
      <c r="H1044">
        <v>495.1636853</v>
      </c>
      <c r="J1044">
        <v>2419781</v>
      </c>
      <c r="K1044">
        <v>2299739</v>
      </c>
      <c r="L1044">
        <v>1686085</v>
      </c>
      <c r="O1044">
        <v>4553116</v>
      </c>
      <c r="P1044">
        <v>6374419</v>
      </c>
      <c r="Q1044">
        <v>6620286</v>
      </c>
      <c r="S1044">
        <f t="shared" si="306"/>
        <v>1.65</v>
      </c>
      <c r="T1044">
        <f t="shared" si="307"/>
        <v>0.6</v>
      </c>
      <c r="V1044" s="4">
        <f t="shared" si="308"/>
        <v>495.16368527989999</v>
      </c>
      <c r="W1044">
        <f t="shared" si="309"/>
        <v>5</v>
      </c>
      <c r="X1044">
        <f t="shared" si="310"/>
        <v>0.25</v>
      </c>
      <c r="Y1044">
        <f t="shared" si="311"/>
        <v>0.15151515151515152</v>
      </c>
      <c r="Z1044">
        <f t="shared" si="312"/>
        <v>0.41666666666666669</v>
      </c>
      <c r="AA1044" t="str">
        <f t="shared" si="313"/>
        <v>O</v>
      </c>
      <c r="AD1044">
        <f t="shared" si="314"/>
        <v>-0.11538461538461539</v>
      </c>
      <c r="AF1044" t="str">
        <f t="shared" si="315"/>
        <v>----</v>
      </c>
      <c r="AG1044" t="str">
        <f t="shared" si="316"/>
        <v>----</v>
      </c>
      <c r="AH1044" t="str">
        <f t="shared" si="317"/>
        <v>----</v>
      </c>
      <c r="AI1044" t="str">
        <f t="shared" si="318"/>
        <v>----</v>
      </c>
      <c r="AJ1044" t="str">
        <f t="shared" si="319"/>
        <v>SatFACarb</v>
      </c>
      <c r="AK1044" t="str">
        <f t="shared" si="320"/>
        <v>----</v>
      </c>
      <c r="AM1044" s="4">
        <f t="shared" si="321"/>
        <v>495.2781845911195</v>
      </c>
      <c r="AN1044" s="4">
        <f t="shared" si="305"/>
        <v>495</v>
      </c>
      <c r="AO1044" s="4">
        <f t="shared" si="322"/>
        <v>0.27818459111949778</v>
      </c>
    </row>
    <row r="1045" spans="1:41" x14ac:dyDescent="0.25">
      <c r="A1045">
        <v>20</v>
      </c>
      <c r="B1045">
        <v>33</v>
      </c>
      <c r="C1045">
        <v>3</v>
      </c>
      <c r="D1045">
        <v>6</v>
      </c>
      <c r="E1045">
        <v>0</v>
      </c>
      <c r="F1045">
        <v>0</v>
      </c>
      <c r="H1045">
        <v>410.22965820000002</v>
      </c>
      <c r="J1045" t="s">
        <v>14</v>
      </c>
      <c r="K1045" t="s">
        <v>14</v>
      </c>
      <c r="L1045" t="s">
        <v>14</v>
      </c>
      <c r="O1045">
        <v>2864840</v>
      </c>
      <c r="P1045">
        <v>2877305</v>
      </c>
      <c r="Q1045">
        <v>2079146</v>
      </c>
      <c r="S1045">
        <f t="shared" si="306"/>
        <v>1.65</v>
      </c>
      <c r="T1045">
        <f t="shared" si="307"/>
        <v>0.3</v>
      </c>
      <c r="V1045" s="4">
        <f t="shared" si="308"/>
        <v>410.22965817990001</v>
      </c>
      <c r="W1045">
        <f t="shared" si="309"/>
        <v>6</v>
      </c>
      <c r="X1045">
        <f t="shared" si="310"/>
        <v>0.3</v>
      </c>
      <c r="Y1045">
        <f t="shared" si="311"/>
        <v>0.18181818181818182</v>
      </c>
      <c r="Z1045">
        <f t="shared" si="312"/>
        <v>1</v>
      </c>
      <c r="AA1045" t="str">
        <f t="shared" si="313"/>
        <v>O</v>
      </c>
      <c r="AD1045">
        <f t="shared" si="314"/>
        <v>0.10714285714285714</v>
      </c>
      <c r="AF1045" t="str">
        <f t="shared" si="315"/>
        <v>----</v>
      </c>
      <c r="AG1045" t="str">
        <f t="shared" si="316"/>
        <v>----</v>
      </c>
      <c r="AH1045" t="str">
        <f t="shared" si="317"/>
        <v>----</v>
      </c>
      <c r="AI1045" t="str">
        <f t="shared" si="318"/>
        <v>----</v>
      </c>
      <c r="AJ1045" t="str">
        <f t="shared" si="319"/>
        <v>----</v>
      </c>
      <c r="AK1045" t="str">
        <f t="shared" si="320"/>
        <v>Alipat+N</v>
      </c>
      <c r="AM1045" s="4">
        <f t="shared" si="321"/>
        <v>410.32451774795749</v>
      </c>
      <c r="AN1045" s="4">
        <f t="shared" si="305"/>
        <v>410</v>
      </c>
      <c r="AO1045" s="4">
        <f t="shared" si="322"/>
        <v>0.32451774795748634</v>
      </c>
    </row>
    <row r="1046" spans="1:41" x14ac:dyDescent="0.25">
      <c r="A1046">
        <v>20</v>
      </c>
      <c r="B1046">
        <v>33</v>
      </c>
      <c r="C1046">
        <v>3</v>
      </c>
      <c r="D1046">
        <v>8</v>
      </c>
      <c r="E1046">
        <v>0</v>
      </c>
      <c r="F1046">
        <v>0</v>
      </c>
      <c r="H1046">
        <v>442.21948739999999</v>
      </c>
      <c r="J1046" t="s">
        <v>14</v>
      </c>
      <c r="K1046" t="s">
        <v>14</v>
      </c>
      <c r="L1046" t="s">
        <v>14</v>
      </c>
      <c r="O1046">
        <v>2441657</v>
      </c>
      <c r="P1046">
        <v>2363654</v>
      </c>
      <c r="Q1046">
        <v>2033770</v>
      </c>
      <c r="S1046">
        <f t="shared" si="306"/>
        <v>1.65</v>
      </c>
      <c r="T1046">
        <f t="shared" si="307"/>
        <v>0.4</v>
      </c>
      <c r="V1046" s="4">
        <f t="shared" si="308"/>
        <v>442.21948737990004</v>
      </c>
      <c r="W1046">
        <f t="shared" si="309"/>
        <v>6</v>
      </c>
      <c r="X1046">
        <f t="shared" si="310"/>
        <v>0.3</v>
      </c>
      <c r="Y1046">
        <f t="shared" si="311"/>
        <v>0.18181818181818182</v>
      </c>
      <c r="Z1046">
        <f t="shared" si="312"/>
        <v>0.75</v>
      </c>
      <c r="AA1046" t="str">
        <f t="shared" si="313"/>
        <v>O</v>
      </c>
      <c r="AD1046">
        <f t="shared" si="314"/>
        <v>3.8461538461538464E-2</v>
      </c>
      <c r="AF1046" t="str">
        <f t="shared" si="315"/>
        <v>----</v>
      </c>
      <c r="AG1046" t="str">
        <f t="shared" si="316"/>
        <v>----</v>
      </c>
      <c r="AH1046" t="str">
        <f t="shared" si="317"/>
        <v>----</v>
      </c>
      <c r="AI1046" t="str">
        <f t="shared" si="318"/>
        <v>----</v>
      </c>
      <c r="AJ1046" t="str">
        <f t="shared" si="319"/>
        <v>----</v>
      </c>
      <c r="AK1046" t="str">
        <f t="shared" si="320"/>
        <v>Alipat+N</v>
      </c>
      <c r="AM1046" s="4">
        <f t="shared" si="321"/>
        <v>442.32174412492816</v>
      </c>
      <c r="AN1046" s="4">
        <f t="shared" si="305"/>
        <v>442</v>
      </c>
      <c r="AO1046" s="4">
        <f t="shared" si="322"/>
        <v>0.32174412492815918</v>
      </c>
    </row>
    <row r="1047" spans="1:41" x14ac:dyDescent="0.25">
      <c r="A1047">
        <v>20</v>
      </c>
      <c r="B1047">
        <v>33</v>
      </c>
      <c r="C1047">
        <v>3</v>
      </c>
      <c r="D1047">
        <v>12</v>
      </c>
      <c r="E1047">
        <v>0</v>
      </c>
      <c r="F1047">
        <v>0</v>
      </c>
      <c r="H1047">
        <v>506.1991458</v>
      </c>
      <c r="J1047">
        <v>2435241</v>
      </c>
      <c r="K1047">
        <v>2318977</v>
      </c>
      <c r="L1047">
        <v>1530645</v>
      </c>
      <c r="O1047">
        <v>7810969</v>
      </c>
      <c r="P1047">
        <v>4193747</v>
      </c>
      <c r="Q1047">
        <v>8116014</v>
      </c>
      <c r="S1047">
        <f t="shared" si="306"/>
        <v>1.65</v>
      </c>
      <c r="T1047">
        <f t="shared" si="307"/>
        <v>0.6</v>
      </c>
      <c r="V1047" s="4">
        <f t="shared" si="308"/>
        <v>506.19914577989999</v>
      </c>
      <c r="W1047">
        <f t="shared" si="309"/>
        <v>6</v>
      </c>
      <c r="X1047">
        <f t="shared" si="310"/>
        <v>0.3</v>
      </c>
      <c r="Y1047">
        <f t="shared" si="311"/>
        <v>0.18181818181818182</v>
      </c>
      <c r="Z1047">
        <f t="shared" si="312"/>
        <v>0.5</v>
      </c>
      <c r="AA1047" t="str">
        <f t="shared" si="313"/>
        <v>O</v>
      </c>
      <c r="AD1047">
        <f t="shared" si="314"/>
        <v>-0.13636363636363635</v>
      </c>
      <c r="AF1047" t="str">
        <f t="shared" si="315"/>
        <v>----</v>
      </c>
      <c r="AG1047" t="str">
        <f t="shared" si="316"/>
        <v>----</v>
      </c>
      <c r="AH1047" t="str">
        <f t="shared" si="317"/>
        <v>----</v>
      </c>
      <c r="AI1047" t="str">
        <f t="shared" si="318"/>
        <v>----</v>
      </c>
      <c r="AJ1047" t="str">
        <f t="shared" si="319"/>
        <v>SatFACarb</v>
      </c>
      <c r="AK1047" t="str">
        <f t="shared" si="320"/>
        <v>----</v>
      </c>
      <c r="AM1047" s="4">
        <f t="shared" si="321"/>
        <v>506.31619687886928</v>
      </c>
      <c r="AN1047" s="4">
        <f t="shared" si="305"/>
        <v>506</v>
      </c>
      <c r="AO1047" s="4">
        <f t="shared" si="322"/>
        <v>0.3161968788692775</v>
      </c>
    </row>
    <row r="1048" spans="1:41" x14ac:dyDescent="0.25">
      <c r="A1048">
        <v>20</v>
      </c>
      <c r="B1048">
        <v>33</v>
      </c>
      <c r="C1048">
        <v>5</v>
      </c>
      <c r="D1048">
        <v>7</v>
      </c>
      <c r="E1048">
        <v>0</v>
      </c>
      <c r="F1048">
        <v>0</v>
      </c>
      <c r="H1048">
        <v>454.23072079999997</v>
      </c>
      <c r="J1048" t="s">
        <v>14</v>
      </c>
      <c r="K1048" t="s">
        <v>14</v>
      </c>
      <c r="L1048" t="s">
        <v>14</v>
      </c>
      <c r="O1048">
        <v>1887818</v>
      </c>
      <c r="P1048">
        <v>2165859</v>
      </c>
      <c r="Q1048">
        <v>1699838</v>
      </c>
      <c r="S1048">
        <f t="shared" si="306"/>
        <v>1.65</v>
      </c>
      <c r="T1048">
        <f t="shared" si="307"/>
        <v>0.35</v>
      </c>
      <c r="V1048" s="4">
        <f t="shared" si="308"/>
        <v>454.23072077990003</v>
      </c>
      <c r="W1048">
        <f t="shared" si="309"/>
        <v>7</v>
      </c>
      <c r="X1048">
        <f t="shared" si="310"/>
        <v>0.35</v>
      </c>
      <c r="Y1048">
        <f t="shared" si="311"/>
        <v>0.21212121212121213</v>
      </c>
      <c r="Z1048">
        <f t="shared" si="312"/>
        <v>1</v>
      </c>
      <c r="AA1048" t="str">
        <f t="shared" si="313"/>
        <v>CRAM</v>
      </c>
      <c r="AD1048">
        <f t="shared" si="314"/>
        <v>8.6956521739130432E-2</v>
      </c>
      <c r="AF1048" t="str">
        <f t="shared" si="315"/>
        <v>----</v>
      </c>
      <c r="AG1048" t="str">
        <f t="shared" si="316"/>
        <v>----</v>
      </c>
      <c r="AH1048" t="str">
        <f t="shared" si="317"/>
        <v>----</v>
      </c>
      <c r="AI1048" t="str">
        <f t="shared" si="318"/>
        <v>----</v>
      </c>
      <c r="AJ1048" t="str">
        <f t="shared" si="319"/>
        <v>----</v>
      </c>
      <c r="AK1048" t="str">
        <f t="shared" si="320"/>
        <v>Alipat+N</v>
      </c>
      <c r="AM1048" s="4">
        <f t="shared" si="321"/>
        <v>454.33575494579333</v>
      </c>
      <c r="AN1048" s="4">
        <f t="shared" si="305"/>
        <v>454</v>
      </c>
      <c r="AO1048" s="4">
        <f t="shared" si="322"/>
        <v>0.33575494579332599</v>
      </c>
    </row>
    <row r="1049" spans="1:41" x14ac:dyDescent="0.25">
      <c r="A1049">
        <v>20</v>
      </c>
      <c r="B1049">
        <v>33</v>
      </c>
      <c r="C1049">
        <v>5</v>
      </c>
      <c r="D1049">
        <v>8</v>
      </c>
      <c r="E1049">
        <v>0</v>
      </c>
      <c r="F1049">
        <v>0</v>
      </c>
      <c r="H1049">
        <v>470.22563539999999</v>
      </c>
      <c r="J1049">
        <v>1855594</v>
      </c>
      <c r="K1049">
        <v>1707084</v>
      </c>
      <c r="L1049">
        <v>1843044</v>
      </c>
      <c r="O1049">
        <v>3073669</v>
      </c>
      <c r="P1049">
        <v>3015976</v>
      </c>
      <c r="Q1049">
        <v>2438144</v>
      </c>
      <c r="S1049">
        <f t="shared" si="306"/>
        <v>1.65</v>
      </c>
      <c r="T1049">
        <f t="shared" si="307"/>
        <v>0.4</v>
      </c>
      <c r="V1049" s="4">
        <f t="shared" si="308"/>
        <v>470.22563537990004</v>
      </c>
      <c r="W1049">
        <f t="shared" si="309"/>
        <v>7</v>
      </c>
      <c r="X1049">
        <f t="shared" si="310"/>
        <v>0.35</v>
      </c>
      <c r="Y1049">
        <f t="shared" si="311"/>
        <v>0.21212121212121213</v>
      </c>
      <c r="Z1049">
        <f t="shared" si="312"/>
        <v>0.875</v>
      </c>
      <c r="AA1049" t="str">
        <f t="shared" si="313"/>
        <v>CRAM</v>
      </c>
      <c r="AD1049">
        <f t="shared" si="314"/>
        <v>4.5454545454545456E-2</v>
      </c>
      <c r="AF1049" t="str">
        <f t="shared" si="315"/>
        <v>----</v>
      </c>
      <c r="AG1049" t="str">
        <f t="shared" si="316"/>
        <v>----</v>
      </c>
      <c r="AH1049" t="str">
        <f t="shared" si="317"/>
        <v>----</v>
      </c>
      <c r="AI1049" t="str">
        <f t="shared" si="318"/>
        <v>----</v>
      </c>
      <c r="AJ1049" t="str">
        <f t="shared" si="319"/>
        <v>----</v>
      </c>
      <c r="AK1049" t="str">
        <f t="shared" si="320"/>
        <v>Alipat+N</v>
      </c>
      <c r="AM1049" s="4">
        <f t="shared" si="321"/>
        <v>470.33436813427863</v>
      </c>
      <c r="AN1049" s="4">
        <f t="shared" si="305"/>
        <v>470</v>
      </c>
      <c r="AO1049" s="4">
        <f t="shared" si="322"/>
        <v>0.33436813427863399</v>
      </c>
    </row>
    <row r="1050" spans="1:41" x14ac:dyDescent="0.25">
      <c r="A1050">
        <v>20</v>
      </c>
      <c r="B1050">
        <v>34</v>
      </c>
      <c r="C1050">
        <v>0</v>
      </c>
      <c r="D1050">
        <v>5</v>
      </c>
      <c r="E1050">
        <v>0</v>
      </c>
      <c r="F1050">
        <v>0</v>
      </c>
      <c r="H1050">
        <v>353.2333466</v>
      </c>
      <c r="J1050">
        <v>1986849</v>
      </c>
      <c r="K1050">
        <v>2597262</v>
      </c>
      <c r="L1050">
        <v>2501771</v>
      </c>
      <c r="O1050">
        <v>4609581</v>
      </c>
      <c r="P1050">
        <v>4927614</v>
      </c>
      <c r="Q1050">
        <v>4330904</v>
      </c>
      <c r="S1050">
        <f t="shared" si="306"/>
        <v>1.7</v>
      </c>
      <c r="T1050">
        <f t="shared" si="307"/>
        <v>0.25</v>
      </c>
      <c r="V1050" s="4">
        <f t="shared" si="308"/>
        <v>353.2333465799</v>
      </c>
      <c r="W1050">
        <f t="shared" si="309"/>
        <v>4</v>
      </c>
      <c r="X1050">
        <f t="shared" si="310"/>
        <v>0.2</v>
      </c>
      <c r="Y1050">
        <f t="shared" si="311"/>
        <v>0.11764705882352941</v>
      </c>
      <c r="Z1050">
        <f t="shared" si="312"/>
        <v>0.8</v>
      </c>
      <c r="AA1050" t="str">
        <f t="shared" si="313"/>
        <v>O</v>
      </c>
      <c r="AD1050">
        <f t="shared" si="314"/>
        <v>8.5714285714285715E-2</v>
      </c>
      <c r="AF1050" t="str">
        <f t="shared" si="315"/>
        <v>----</v>
      </c>
      <c r="AG1050" t="str">
        <f t="shared" si="316"/>
        <v>----</v>
      </c>
      <c r="AH1050" t="str">
        <f t="shared" si="317"/>
        <v>----</v>
      </c>
      <c r="AI1050" t="str">
        <f t="shared" si="318"/>
        <v>AlipatNoN</v>
      </c>
      <c r="AJ1050" t="str">
        <f t="shared" si="319"/>
        <v>----</v>
      </c>
      <c r="AK1050" t="str">
        <f t="shared" si="320"/>
        <v>----</v>
      </c>
      <c r="AM1050" s="4">
        <f t="shared" si="321"/>
        <v>353.31502659013802</v>
      </c>
      <c r="AN1050" s="4">
        <f t="shared" si="305"/>
        <v>353</v>
      </c>
      <c r="AO1050" s="4">
        <f t="shared" si="322"/>
        <v>0.31502659013801804</v>
      </c>
    </row>
    <row r="1051" spans="1:41" x14ac:dyDescent="0.25">
      <c r="A1051">
        <v>20</v>
      </c>
      <c r="B1051">
        <v>34</v>
      </c>
      <c r="C1051">
        <v>0</v>
      </c>
      <c r="D1051">
        <v>6</v>
      </c>
      <c r="E1051">
        <v>0</v>
      </c>
      <c r="F1051">
        <v>0</v>
      </c>
      <c r="H1051">
        <v>369.22826120000002</v>
      </c>
      <c r="J1051">
        <v>7386976</v>
      </c>
      <c r="K1051">
        <v>7860981</v>
      </c>
      <c r="L1051">
        <v>7747427</v>
      </c>
      <c r="O1051">
        <v>13393223</v>
      </c>
      <c r="P1051">
        <v>15373039</v>
      </c>
      <c r="Q1051">
        <v>12600298</v>
      </c>
      <c r="S1051">
        <f t="shared" si="306"/>
        <v>1.7</v>
      </c>
      <c r="T1051">
        <f t="shared" si="307"/>
        <v>0.3</v>
      </c>
      <c r="V1051" s="4">
        <f t="shared" si="308"/>
        <v>369.22826117989996</v>
      </c>
      <c r="W1051">
        <f t="shared" si="309"/>
        <v>4</v>
      </c>
      <c r="X1051">
        <f t="shared" si="310"/>
        <v>0.2</v>
      </c>
      <c r="Y1051">
        <f t="shared" si="311"/>
        <v>0.11764705882352941</v>
      </c>
      <c r="Z1051">
        <f t="shared" si="312"/>
        <v>0.66666666666666663</v>
      </c>
      <c r="AA1051" t="str">
        <f t="shared" si="313"/>
        <v>O</v>
      </c>
      <c r="AD1051">
        <f t="shared" si="314"/>
        <v>5.8823529411764705E-2</v>
      </c>
      <c r="AF1051" t="str">
        <f t="shared" si="315"/>
        <v>----</v>
      </c>
      <c r="AG1051" t="str">
        <f t="shared" si="316"/>
        <v>----</v>
      </c>
      <c r="AH1051" t="str">
        <f t="shared" si="317"/>
        <v>----</v>
      </c>
      <c r="AI1051" t="str">
        <f t="shared" si="318"/>
        <v>AlipatNoN</v>
      </c>
      <c r="AJ1051" t="str">
        <f t="shared" si="319"/>
        <v>----</v>
      </c>
      <c r="AK1051" t="str">
        <f t="shared" si="320"/>
        <v>----</v>
      </c>
      <c r="AM1051" s="4">
        <f t="shared" si="321"/>
        <v>369.31363977862327</v>
      </c>
      <c r="AN1051" s="4">
        <f t="shared" si="305"/>
        <v>369</v>
      </c>
      <c r="AO1051" s="4">
        <f t="shared" si="322"/>
        <v>0.31363977862326919</v>
      </c>
    </row>
    <row r="1052" spans="1:41" x14ac:dyDescent="0.25">
      <c r="A1052">
        <v>20</v>
      </c>
      <c r="B1052">
        <v>34</v>
      </c>
      <c r="C1052">
        <v>0</v>
      </c>
      <c r="D1052">
        <v>7</v>
      </c>
      <c r="E1052">
        <v>0</v>
      </c>
      <c r="F1052">
        <v>0</v>
      </c>
      <c r="H1052">
        <v>385.22317579999998</v>
      </c>
      <c r="J1052">
        <v>9502082</v>
      </c>
      <c r="K1052">
        <v>9896702</v>
      </c>
      <c r="L1052">
        <v>9568381</v>
      </c>
      <c r="O1052">
        <v>18613860</v>
      </c>
      <c r="P1052">
        <v>19551229</v>
      </c>
      <c r="Q1052">
        <v>15873008</v>
      </c>
      <c r="S1052">
        <f t="shared" si="306"/>
        <v>1.7</v>
      </c>
      <c r="T1052">
        <f t="shared" si="307"/>
        <v>0.35</v>
      </c>
      <c r="V1052" s="4">
        <f t="shared" si="308"/>
        <v>385.22317577989998</v>
      </c>
      <c r="W1052">
        <f t="shared" si="309"/>
        <v>4</v>
      </c>
      <c r="X1052">
        <f t="shared" si="310"/>
        <v>0.2</v>
      </c>
      <c r="Y1052">
        <f t="shared" si="311"/>
        <v>0.11764705882352941</v>
      </c>
      <c r="Z1052">
        <f t="shared" si="312"/>
        <v>0.5714285714285714</v>
      </c>
      <c r="AA1052" t="str">
        <f t="shared" si="313"/>
        <v>O</v>
      </c>
      <c r="AD1052">
        <f t="shared" si="314"/>
        <v>3.0303030303030304E-2</v>
      </c>
      <c r="AF1052" t="str">
        <f t="shared" si="315"/>
        <v>----</v>
      </c>
      <c r="AG1052" t="str">
        <f t="shared" si="316"/>
        <v>----</v>
      </c>
      <c r="AH1052" t="str">
        <f t="shared" si="317"/>
        <v>----</v>
      </c>
      <c r="AI1052" t="str">
        <f t="shared" si="318"/>
        <v>AlipatNoN</v>
      </c>
      <c r="AJ1052" t="str">
        <f t="shared" si="319"/>
        <v>----</v>
      </c>
      <c r="AK1052" t="str">
        <f t="shared" si="320"/>
        <v>----</v>
      </c>
      <c r="AM1052" s="4">
        <f t="shared" si="321"/>
        <v>385.31225296710858</v>
      </c>
      <c r="AN1052" s="4">
        <f t="shared" si="305"/>
        <v>385</v>
      </c>
      <c r="AO1052" s="4">
        <f t="shared" si="322"/>
        <v>0.3122529671085772</v>
      </c>
    </row>
    <row r="1053" spans="1:41" x14ac:dyDescent="0.25">
      <c r="A1053">
        <v>20</v>
      </c>
      <c r="B1053">
        <v>34</v>
      </c>
      <c r="C1053">
        <v>0</v>
      </c>
      <c r="D1053">
        <v>8</v>
      </c>
      <c r="E1053">
        <v>0</v>
      </c>
      <c r="F1053">
        <v>0</v>
      </c>
      <c r="H1053">
        <v>401.21809039999999</v>
      </c>
      <c r="J1053">
        <v>9405615</v>
      </c>
      <c r="K1053">
        <v>10012254</v>
      </c>
      <c r="L1053">
        <v>8872974</v>
      </c>
      <c r="O1053">
        <v>16921075</v>
      </c>
      <c r="P1053">
        <v>16433174</v>
      </c>
      <c r="Q1053">
        <v>14933491</v>
      </c>
      <c r="S1053">
        <f t="shared" si="306"/>
        <v>1.7</v>
      </c>
      <c r="T1053">
        <f t="shared" si="307"/>
        <v>0.4</v>
      </c>
      <c r="V1053" s="4">
        <f t="shared" si="308"/>
        <v>401.21809037989999</v>
      </c>
      <c r="W1053">
        <f t="shared" si="309"/>
        <v>4</v>
      </c>
      <c r="X1053">
        <f t="shared" si="310"/>
        <v>0.2</v>
      </c>
      <c r="Y1053">
        <f t="shared" si="311"/>
        <v>0.11764705882352941</v>
      </c>
      <c r="Z1053">
        <f t="shared" si="312"/>
        <v>0.5</v>
      </c>
      <c r="AA1053" t="str">
        <f t="shared" si="313"/>
        <v>O</v>
      </c>
      <c r="AD1053">
        <f t="shared" si="314"/>
        <v>0</v>
      </c>
      <c r="AF1053" t="str">
        <f t="shared" si="315"/>
        <v>----</v>
      </c>
      <c r="AG1053" t="str">
        <f t="shared" si="316"/>
        <v>----</v>
      </c>
      <c r="AH1053" t="str">
        <f t="shared" si="317"/>
        <v>----</v>
      </c>
      <c r="AI1053" t="str">
        <f t="shared" si="318"/>
        <v>AlipatNoN</v>
      </c>
      <c r="AJ1053" t="str">
        <f t="shared" si="319"/>
        <v>----</v>
      </c>
      <c r="AK1053" t="str">
        <f t="shared" si="320"/>
        <v>----</v>
      </c>
      <c r="AM1053" s="4">
        <f t="shared" si="321"/>
        <v>401.31086615559389</v>
      </c>
      <c r="AN1053" s="4">
        <f t="shared" si="305"/>
        <v>401</v>
      </c>
      <c r="AO1053" s="4">
        <f t="shared" si="322"/>
        <v>0.3108661555938852</v>
      </c>
    </row>
    <row r="1054" spans="1:41" x14ac:dyDescent="0.25">
      <c r="A1054">
        <v>20</v>
      </c>
      <c r="B1054">
        <v>34</v>
      </c>
      <c r="C1054">
        <v>0</v>
      </c>
      <c r="D1054">
        <v>9</v>
      </c>
      <c r="E1054">
        <v>0</v>
      </c>
      <c r="F1054">
        <v>0</v>
      </c>
      <c r="H1054">
        <v>417.21300500000001</v>
      </c>
      <c r="J1054">
        <v>6959188</v>
      </c>
      <c r="K1054">
        <v>7842438</v>
      </c>
      <c r="L1054">
        <v>6741791</v>
      </c>
      <c r="O1054">
        <v>11498813</v>
      </c>
      <c r="P1054">
        <v>12076149</v>
      </c>
      <c r="Q1054">
        <v>10506026</v>
      </c>
      <c r="S1054">
        <f t="shared" si="306"/>
        <v>1.7</v>
      </c>
      <c r="T1054">
        <f t="shared" si="307"/>
        <v>0.45</v>
      </c>
      <c r="V1054" s="4">
        <f t="shared" si="308"/>
        <v>417.21300497989995</v>
      </c>
      <c r="W1054">
        <f t="shared" si="309"/>
        <v>4</v>
      </c>
      <c r="X1054">
        <f t="shared" si="310"/>
        <v>0.2</v>
      </c>
      <c r="Y1054">
        <f t="shared" si="311"/>
        <v>0.11764705882352941</v>
      </c>
      <c r="Z1054">
        <f t="shared" si="312"/>
        <v>0.44444444444444442</v>
      </c>
      <c r="AA1054" t="str">
        <f t="shared" si="313"/>
        <v>O</v>
      </c>
      <c r="AD1054">
        <f t="shared" si="314"/>
        <v>-3.2258064516129031E-2</v>
      </c>
      <c r="AF1054" t="str">
        <f t="shared" si="315"/>
        <v>----</v>
      </c>
      <c r="AG1054" t="str">
        <f t="shared" si="316"/>
        <v>----</v>
      </c>
      <c r="AH1054" t="str">
        <f t="shared" si="317"/>
        <v>----</v>
      </c>
      <c r="AI1054" t="str">
        <f t="shared" si="318"/>
        <v>AlipatNoN</v>
      </c>
      <c r="AJ1054" t="str">
        <f t="shared" si="319"/>
        <v>----</v>
      </c>
      <c r="AK1054" t="str">
        <f t="shared" si="320"/>
        <v>----</v>
      </c>
      <c r="AM1054" s="4">
        <f t="shared" si="321"/>
        <v>417.30947934407914</v>
      </c>
      <c r="AN1054" s="4">
        <f t="shared" si="305"/>
        <v>417</v>
      </c>
      <c r="AO1054" s="4">
        <f t="shared" si="322"/>
        <v>0.30947934407913635</v>
      </c>
    </row>
    <row r="1055" spans="1:41" x14ac:dyDescent="0.25">
      <c r="A1055">
        <v>20</v>
      </c>
      <c r="B1055">
        <v>34</v>
      </c>
      <c r="C1055">
        <v>0</v>
      </c>
      <c r="D1055">
        <v>10</v>
      </c>
      <c r="E1055">
        <v>0</v>
      </c>
      <c r="F1055">
        <v>0</v>
      </c>
      <c r="H1055">
        <v>433.20791960000003</v>
      </c>
      <c r="J1055">
        <v>8592200</v>
      </c>
      <c r="K1055">
        <v>8200485</v>
      </c>
      <c r="L1055">
        <v>8328112</v>
      </c>
      <c r="O1055">
        <v>12147318</v>
      </c>
      <c r="P1055">
        <v>11535110</v>
      </c>
      <c r="Q1055">
        <v>10750516</v>
      </c>
      <c r="S1055">
        <f t="shared" si="306"/>
        <v>1.7</v>
      </c>
      <c r="T1055">
        <f t="shared" si="307"/>
        <v>0.5</v>
      </c>
      <c r="V1055" s="4">
        <f t="shared" si="308"/>
        <v>433.20791957989996</v>
      </c>
      <c r="W1055">
        <f t="shared" si="309"/>
        <v>4</v>
      </c>
      <c r="X1055">
        <f t="shared" si="310"/>
        <v>0.2</v>
      </c>
      <c r="Y1055">
        <f t="shared" si="311"/>
        <v>0.11764705882352941</v>
      </c>
      <c r="Z1055">
        <f t="shared" si="312"/>
        <v>0.4</v>
      </c>
      <c r="AA1055" t="str">
        <f t="shared" si="313"/>
        <v>O</v>
      </c>
      <c r="AD1055">
        <f t="shared" si="314"/>
        <v>-6.6666666666666666E-2</v>
      </c>
      <c r="AF1055" t="str">
        <f t="shared" si="315"/>
        <v>----</v>
      </c>
      <c r="AG1055" t="str">
        <f t="shared" si="316"/>
        <v>----</v>
      </c>
      <c r="AH1055" t="str">
        <f t="shared" si="317"/>
        <v>----</v>
      </c>
      <c r="AI1055" t="str">
        <f t="shared" si="318"/>
        <v>AlipatNoN</v>
      </c>
      <c r="AJ1055" t="str">
        <f t="shared" si="319"/>
        <v>----</v>
      </c>
      <c r="AK1055" t="str">
        <f t="shared" si="320"/>
        <v>----</v>
      </c>
      <c r="AM1055" s="4">
        <f t="shared" si="321"/>
        <v>433.3080925325645</v>
      </c>
      <c r="AN1055" s="4">
        <f t="shared" si="305"/>
        <v>433</v>
      </c>
      <c r="AO1055" s="4">
        <f t="shared" si="322"/>
        <v>0.3080925325645012</v>
      </c>
    </row>
    <row r="1056" spans="1:41" x14ac:dyDescent="0.25">
      <c r="A1056">
        <v>20</v>
      </c>
      <c r="B1056">
        <v>34</v>
      </c>
      <c r="C1056">
        <v>0</v>
      </c>
      <c r="D1056">
        <v>11</v>
      </c>
      <c r="E1056">
        <v>0</v>
      </c>
      <c r="F1056">
        <v>0</v>
      </c>
      <c r="H1056">
        <v>449.20283419999998</v>
      </c>
      <c r="J1056">
        <v>2193682</v>
      </c>
      <c r="K1056">
        <v>2501491</v>
      </c>
      <c r="L1056">
        <v>2278789</v>
      </c>
      <c r="O1056">
        <v>3086235</v>
      </c>
      <c r="P1056">
        <v>3231591</v>
      </c>
      <c r="Q1056">
        <v>2814886</v>
      </c>
      <c r="S1056">
        <f t="shared" si="306"/>
        <v>1.7</v>
      </c>
      <c r="T1056">
        <f t="shared" si="307"/>
        <v>0.55000000000000004</v>
      </c>
      <c r="V1056" s="4">
        <f t="shared" si="308"/>
        <v>449.20283417989998</v>
      </c>
      <c r="W1056">
        <f t="shared" si="309"/>
        <v>4</v>
      </c>
      <c r="X1056">
        <f t="shared" si="310"/>
        <v>0.2</v>
      </c>
      <c r="Y1056">
        <f t="shared" si="311"/>
        <v>0.11764705882352941</v>
      </c>
      <c r="Z1056">
        <f t="shared" si="312"/>
        <v>0.36363636363636365</v>
      </c>
      <c r="AA1056" t="str">
        <f t="shared" si="313"/>
        <v>O</v>
      </c>
      <c r="AD1056">
        <f t="shared" si="314"/>
        <v>-0.10344827586206896</v>
      </c>
      <c r="AF1056" t="str">
        <f t="shared" si="315"/>
        <v>----</v>
      </c>
      <c r="AG1056" t="str">
        <f t="shared" si="316"/>
        <v>----</v>
      </c>
      <c r="AH1056" t="str">
        <f t="shared" si="317"/>
        <v>----</v>
      </c>
      <c r="AI1056" t="str">
        <f t="shared" si="318"/>
        <v>AlipatNoN</v>
      </c>
      <c r="AJ1056" t="str">
        <f t="shared" si="319"/>
        <v>----</v>
      </c>
      <c r="AK1056" t="str">
        <f t="shared" si="320"/>
        <v>----</v>
      </c>
      <c r="AM1056" s="4">
        <f t="shared" si="321"/>
        <v>449.30670572104981</v>
      </c>
      <c r="AN1056" s="4">
        <f t="shared" si="305"/>
        <v>449</v>
      </c>
      <c r="AO1056" s="4">
        <f t="shared" si="322"/>
        <v>0.3067057210498092</v>
      </c>
    </row>
    <row r="1057" spans="1:41" x14ac:dyDescent="0.25">
      <c r="A1057">
        <v>20</v>
      </c>
      <c r="B1057">
        <v>34</v>
      </c>
      <c r="C1057">
        <v>0</v>
      </c>
      <c r="D1057">
        <v>14</v>
      </c>
      <c r="E1057">
        <v>0</v>
      </c>
      <c r="F1057">
        <v>0</v>
      </c>
      <c r="H1057">
        <v>497.18757799999997</v>
      </c>
      <c r="J1057" t="s">
        <v>14</v>
      </c>
      <c r="K1057" t="s">
        <v>14</v>
      </c>
      <c r="L1057" t="s">
        <v>14</v>
      </c>
      <c r="O1057">
        <v>2646525</v>
      </c>
      <c r="P1057">
        <v>2755689</v>
      </c>
      <c r="Q1057">
        <v>1953026</v>
      </c>
      <c r="S1057">
        <f t="shared" si="306"/>
        <v>1.7</v>
      </c>
      <c r="T1057">
        <f t="shared" si="307"/>
        <v>0.7</v>
      </c>
      <c r="V1057" s="4">
        <f t="shared" si="308"/>
        <v>497.18757797989997</v>
      </c>
      <c r="W1057">
        <f t="shared" si="309"/>
        <v>4</v>
      </c>
      <c r="X1057">
        <f t="shared" si="310"/>
        <v>0.2</v>
      </c>
      <c r="Y1057">
        <f t="shared" si="311"/>
        <v>0.11764705882352941</v>
      </c>
      <c r="Z1057">
        <f t="shared" si="312"/>
        <v>0.2857142857142857</v>
      </c>
      <c r="AA1057" t="str">
        <f t="shared" si="313"/>
        <v>O</v>
      </c>
      <c r="AD1057">
        <f t="shared" si="314"/>
        <v>-0.23076923076923078</v>
      </c>
      <c r="AF1057" t="str">
        <f t="shared" si="315"/>
        <v>----</v>
      </c>
      <c r="AG1057" t="str">
        <f t="shared" si="316"/>
        <v>----</v>
      </c>
      <c r="AH1057" t="str">
        <f t="shared" si="317"/>
        <v>----</v>
      </c>
      <c r="AI1057" t="str">
        <f t="shared" si="318"/>
        <v>----</v>
      </c>
      <c r="AJ1057" t="str">
        <f t="shared" si="319"/>
        <v>SatFACarb</v>
      </c>
      <c r="AK1057" t="str">
        <f t="shared" si="320"/>
        <v>----</v>
      </c>
      <c r="AM1057" s="4">
        <f t="shared" si="321"/>
        <v>497.30254528650568</v>
      </c>
      <c r="AN1057" s="4">
        <f t="shared" si="305"/>
        <v>497</v>
      </c>
      <c r="AO1057" s="4">
        <f t="shared" si="322"/>
        <v>0.30254528650567636</v>
      </c>
    </row>
    <row r="1058" spans="1:41" x14ac:dyDescent="0.25">
      <c r="A1058">
        <v>20</v>
      </c>
      <c r="B1058">
        <v>34</v>
      </c>
      <c r="C1058">
        <v>0</v>
      </c>
      <c r="D1058">
        <v>15</v>
      </c>
      <c r="E1058">
        <v>0</v>
      </c>
      <c r="F1058">
        <v>0</v>
      </c>
      <c r="H1058">
        <v>513.18249260000005</v>
      </c>
      <c r="J1058">
        <v>2231859</v>
      </c>
      <c r="K1058">
        <v>1938738</v>
      </c>
      <c r="L1058">
        <v>2428361</v>
      </c>
      <c r="O1058">
        <v>3775644</v>
      </c>
      <c r="P1058">
        <v>3328690</v>
      </c>
      <c r="Q1058">
        <v>2475648</v>
      </c>
      <c r="S1058">
        <f t="shared" si="306"/>
        <v>1.7</v>
      </c>
      <c r="T1058">
        <f t="shared" si="307"/>
        <v>0.75</v>
      </c>
      <c r="V1058" s="4">
        <f t="shared" si="308"/>
        <v>513.18249257989999</v>
      </c>
      <c r="W1058">
        <f t="shared" si="309"/>
        <v>4</v>
      </c>
      <c r="X1058">
        <f t="shared" si="310"/>
        <v>0.2</v>
      </c>
      <c r="Y1058">
        <f t="shared" si="311"/>
        <v>0.11764705882352941</v>
      </c>
      <c r="Z1058">
        <f t="shared" si="312"/>
        <v>0.26666666666666666</v>
      </c>
      <c r="AA1058" t="str">
        <f t="shared" si="313"/>
        <v>O</v>
      </c>
      <c r="AD1058">
        <f t="shared" si="314"/>
        <v>-0.28000000000000003</v>
      </c>
      <c r="AF1058" t="str">
        <f t="shared" si="315"/>
        <v>----</v>
      </c>
      <c r="AG1058" t="str">
        <f t="shared" si="316"/>
        <v>----</v>
      </c>
      <c r="AH1058" t="str">
        <f t="shared" si="317"/>
        <v>----</v>
      </c>
      <c r="AI1058" t="str">
        <f t="shared" si="318"/>
        <v>----</v>
      </c>
      <c r="AJ1058" t="str">
        <f t="shared" si="319"/>
        <v>SatFACarb</v>
      </c>
      <c r="AK1058" t="str">
        <f t="shared" si="320"/>
        <v>----</v>
      </c>
      <c r="AM1058" s="4">
        <f t="shared" si="321"/>
        <v>513.30115847499098</v>
      </c>
      <c r="AN1058" s="4">
        <f t="shared" si="305"/>
        <v>513</v>
      </c>
      <c r="AO1058" s="4">
        <f t="shared" si="322"/>
        <v>0.30115847499098436</v>
      </c>
    </row>
    <row r="1059" spans="1:41" x14ac:dyDescent="0.25">
      <c r="A1059">
        <v>20</v>
      </c>
      <c r="B1059">
        <v>34</v>
      </c>
      <c r="C1059">
        <v>0</v>
      </c>
      <c r="D1059">
        <v>16</v>
      </c>
      <c r="E1059">
        <v>0</v>
      </c>
      <c r="F1059">
        <v>0</v>
      </c>
      <c r="H1059">
        <v>529.17740719999995</v>
      </c>
      <c r="J1059">
        <v>1569500</v>
      </c>
      <c r="K1059">
        <v>1987111</v>
      </c>
      <c r="L1059">
        <v>1666424</v>
      </c>
      <c r="O1059">
        <v>2142575</v>
      </c>
      <c r="P1059">
        <v>2335562</v>
      </c>
      <c r="Q1059">
        <v>1769813</v>
      </c>
      <c r="S1059">
        <f t="shared" si="306"/>
        <v>1.7</v>
      </c>
      <c r="T1059">
        <f t="shared" si="307"/>
        <v>0.8</v>
      </c>
      <c r="V1059" s="4">
        <f t="shared" si="308"/>
        <v>529.1774071799</v>
      </c>
      <c r="W1059">
        <f t="shared" si="309"/>
        <v>4</v>
      </c>
      <c r="X1059">
        <f t="shared" si="310"/>
        <v>0.2</v>
      </c>
      <c r="Y1059">
        <f t="shared" si="311"/>
        <v>0.11764705882352941</v>
      </c>
      <c r="Z1059">
        <f t="shared" si="312"/>
        <v>0.25</v>
      </c>
      <c r="AA1059" t="str">
        <f t="shared" si="313"/>
        <v>O</v>
      </c>
      <c r="AD1059">
        <f t="shared" si="314"/>
        <v>-0.33333333333333331</v>
      </c>
      <c r="AF1059" t="str">
        <f t="shared" si="315"/>
        <v>----</v>
      </c>
      <c r="AG1059" t="str">
        <f t="shared" si="316"/>
        <v>----</v>
      </c>
      <c r="AH1059" t="str">
        <f t="shared" si="317"/>
        <v>----</v>
      </c>
      <c r="AI1059" t="str">
        <f t="shared" si="318"/>
        <v>----</v>
      </c>
      <c r="AJ1059" t="str">
        <f t="shared" si="319"/>
        <v>SatFACarb</v>
      </c>
      <c r="AK1059" t="str">
        <f t="shared" si="320"/>
        <v>----</v>
      </c>
      <c r="AM1059" s="4">
        <f t="shared" si="321"/>
        <v>529.29977166347635</v>
      </c>
      <c r="AN1059" s="4">
        <f t="shared" si="305"/>
        <v>529</v>
      </c>
      <c r="AO1059" s="4">
        <f t="shared" si="322"/>
        <v>0.2997716634763492</v>
      </c>
    </row>
    <row r="1060" spans="1:41" x14ac:dyDescent="0.25">
      <c r="A1060">
        <v>20</v>
      </c>
      <c r="B1060">
        <v>34</v>
      </c>
      <c r="C1060">
        <v>0</v>
      </c>
      <c r="D1060">
        <v>17</v>
      </c>
      <c r="E1060">
        <v>0</v>
      </c>
      <c r="F1060">
        <v>0</v>
      </c>
      <c r="H1060">
        <v>545.17232179999996</v>
      </c>
      <c r="J1060">
        <v>6233569</v>
      </c>
      <c r="K1060">
        <v>6635005</v>
      </c>
      <c r="L1060">
        <v>6507165</v>
      </c>
      <c r="O1060">
        <v>5369003</v>
      </c>
      <c r="P1060">
        <v>5445114</v>
      </c>
      <c r="Q1060">
        <v>5285762</v>
      </c>
      <c r="S1060">
        <f t="shared" si="306"/>
        <v>1.7</v>
      </c>
      <c r="T1060">
        <f t="shared" si="307"/>
        <v>0.85</v>
      </c>
      <c r="V1060" s="4">
        <f t="shared" si="308"/>
        <v>545.17232177990002</v>
      </c>
      <c r="W1060">
        <f t="shared" si="309"/>
        <v>4</v>
      </c>
      <c r="X1060">
        <f t="shared" si="310"/>
        <v>0.2</v>
      </c>
      <c r="Y1060">
        <f t="shared" si="311"/>
        <v>0.11764705882352941</v>
      </c>
      <c r="Z1060">
        <f t="shared" si="312"/>
        <v>0.23529411764705882</v>
      </c>
      <c r="AA1060" t="str">
        <f t="shared" si="313"/>
        <v>O</v>
      </c>
      <c r="AD1060">
        <f t="shared" si="314"/>
        <v>-0.39130434782608697</v>
      </c>
      <c r="AF1060" t="str">
        <f t="shared" si="315"/>
        <v>----</v>
      </c>
      <c r="AG1060" t="str">
        <f t="shared" si="316"/>
        <v>----</v>
      </c>
      <c r="AH1060" t="str">
        <f t="shared" si="317"/>
        <v>----</v>
      </c>
      <c r="AI1060" t="str">
        <f t="shared" si="318"/>
        <v>----</v>
      </c>
      <c r="AJ1060" t="str">
        <f t="shared" si="319"/>
        <v>SatFACarb</v>
      </c>
      <c r="AK1060" t="str">
        <f t="shared" si="320"/>
        <v>----</v>
      </c>
      <c r="AM1060" s="4">
        <f t="shared" si="321"/>
        <v>545.2983848519616</v>
      </c>
      <c r="AN1060" s="4">
        <f t="shared" si="305"/>
        <v>545</v>
      </c>
      <c r="AO1060" s="4">
        <f t="shared" si="322"/>
        <v>0.29838485196160036</v>
      </c>
    </row>
    <row r="1061" spans="1:41" x14ac:dyDescent="0.25">
      <c r="A1061">
        <v>20</v>
      </c>
      <c r="B1061">
        <v>34</v>
      </c>
      <c r="C1061">
        <v>0</v>
      </c>
      <c r="D1061">
        <v>18</v>
      </c>
      <c r="E1061">
        <v>0</v>
      </c>
      <c r="F1061">
        <v>0</v>
      </c>
      <c r="H1061">
        <v>561.16723639999998</v>
      </c>
      <c r="J1061">
        <v>2894095</v>
      </c>
      <c r="K1061">
        <v>4226194</v>
      </c>
      <c r="L1061">
        <v>3411581</v>
      </c>
      <c r="O1061" t="s">
        <v>14</v>
      </c>
      <c r="P1061" t="s">
        <v>14</v>
      </c>
      <c r="Q1061" t="s">
        <v>14</v>
      </c>
      <c r="S1061">
        <f t="shared" si="306"/>
        <v>1.7</v>
      </c>
      <c r="T1061">
        <f t="shared" si="307"/>
        <v>0.9</v>
      </c>
      <c r="V1061" s="4">
        <f t="shared" si="308"/>
        <v>561.16723637990003</v>
      </c>
      <c r="W1061">
        <f t="shared" si="309"/>
        <v>4</v>
      </c>
      <c r="X1061">
        <f t="shared" si="310"/>
        <v>0.2</v>
      </c>
      <c r="Y1061">
        <f t="shared" si="311"/>
        <v>0.11764705882352941</v>
      </c>
      <c r="Z1061">
        <f t="shared" si="312"/>
        <v>0.22222222222222221</v>
      </c>
      <c r="AA1061" t="str">
        <f t="shared" si="313"/>
        <v>O</v>
      </c>
      <c r="AD1061">
        <f t="shared" si="314"/>
        <v>-0.45454545454545453</v>
      </c>
      <c r="AF1061" t="str">
        <f t="shared" si="315"/>
        <v>----</v>
      </c>
      <c r="AG1061" t="str">
        <f t="shared" si="316"/>
        <v>----</v>
      </c>
      <c r="AH1061" t="str">
        <f t="shared" si="317"/>
        <v>----</v>
      </c>
      <c r="AI1061" t="str">
        <f t="shared" si="318"/>
        <v>----</v>
      </c>
      <c r="AJ1061" t="str">
        <f t="shared" si="319"/>
        <v>SatFACarb</v>
      </c>
      <c r="AK1061" t="str">
        <f t="shared" si="320"/>
        <v>----</v>
      </c>
      <c r="AM1061" s="4">
        <f t="shared" si="321"/>
        <v>561.29699804044697</v>
      </c>
      <c r="AN1061" s="4">
        <f t="shared" si="305"/>
        <v>561</v>
      </c>
      <c r="AO1061" s="4">
        <f t="shared" si="322"/>
        <v>0.29699804044696521</v>
      </c>
    </row>
    <row r="1062" spans="1:41" x14ac:dyDescent="0.25">
      <c r="A1062">
        <v>20</v>
      </c>
      <c r="B1062">
        <v>34</v>
      </c>
      <c r="C1062">
        <v>4</v>
      </c>
      <c r="D1062">
        <v>6</v>
      </c>
      <c r="E1062">
        <v>0</v>
      </c>
      <c r="F1062">
        <v>0</v>
      </c>
      <c r="H1062">
        <v>425.24055720000001</v>
      </c>
      <c r="J1062">
        <v>1987721</v>
      </c>
      <c r="K1062">
        <v>2277458</v>
      </c>
      <c r="L1062">
        <v>2297850</v>
      </c>
      <c r="O1062">
        <v>3886170</v>
      </c>
      <c r="P1062">
        <v>4092989</v>
      </c>
      <c r="Q1062">
        <v>3025193</v>
      </c>
      <c r="S1062">
        <f t="shared" si="306"/>
        <v>1.7</v>
      </c>
      <c r="T1062">
        <f t="shared" si="307"/>
        <v>0.3</v>
      </c>
      <c r="V1062" s="4">
        <f t="shared" si="308"/>
        <v>425.24055717989995</v>
      </c>
      <c r="W1062">
        <f t="shared" si="309"/>
        <v>6</v>
      </c>
      <c r="X1062">
        <f t="shared" si="310"/>
        <v>0.3</v>
      </c>
      <c r="Y1062">
        <f t="shared" si="311"/>
        <v>0.17647058823529413</v>
      </c>
      <c r="Z1062">
        <f t="shared" si="312"/>
        <v>1</v>
      </c>
      <c r="AA1062" t="str">
        <f t="shared" si="313"/>
        <v>O</v>
      </c>
      <c r="AD1062">
        <f t="shared" si="314"/>
        <v>7.6923076923076927E-2</v>
      </c>
      <c r="AF1062" t="str">
        <f t="shared" si="315"/>
        <v>----</v>
      </c>
      <c r="AG1062" t="str">
        <f t="shared" si="316"/>
        <v>----</v>
      </c>
      <c r="AH1062" t="str">
        <f t="shared" si="317"/>
        <v>----</v>
      </c>
      <c r="AI1062" t="str">
        <f t="shared" si="318"/>
        <v>----</v>
      </c>
      <c r="AJ1062" t="str">
        <f t="shared" si="319"/>
        <v>----</v>
      </c>
      <c r="AK1062" t="str">
        <f t="shared" si="320"/>
        <v>Alipat+N</v>
      </c>
      <c r="AM1062" s="4">
        <f t="shared" si="321"/>
        <v>425.33888779732433</v>
      </c>
      <c r="AN1062" s="4">
        <f t="shared" si="305"/>
        <v>425</v>
      </c>
      <c r="AO1062" s="4">
        <f t="shared" si="322"/>
        <v>0.3388877973243325</v>
      </c>
    </row>
    <row r="1063" spans="1:41" x14ac:dyDescent="0.25">
      <c r="A1063">
        <v>20</v>
      </c>
      <c r="B1063">
        <v>34</v>
      </c>
      <c r="C1063">
        <v>4</v>
      </c>
      <c r="D1063">
        <v>7</v>
      </c>
      <c r="E1063">
        <v>0</v>
      </c>
      <c r="F1063">
        <v>0</v>
      </c>
      <c r="H1063">
        <v>441.23547180000003</v>
      </c>
      <c r="J1063">
        <v>4492086</v>
      </c>
      <c r="K1063">
        <v>4582240</v>
      </c>
      <c r="L1063">
        <v>4063411</v>
      </c>
      <c r="O1063">
        <v>6957065</v>
      </c>
      <c r="P1063">
        <v>7887169</v>
      </c>
      <c r="Q1063">
        <v>6596307</v>
      </c>
      <c r="S1063">
        <f t="shared" si="306"/>
        <v>1.7</v>
      </c>
      <c r="T1063">
        <f t="shared" si="307"/>
        <v>0.35</v>
      </c>
      <c r="V1063" s="4">
        <f t="shared" si="308"/>
        <v>441.23547177989997</v>
      </c>
      <c r="W1063">
        <f t="shared" si="309"/>
        <v>6</v>
      </c>
      <c r="X1063">
        <f t="shared" si="310"/>
        <v>0.3</v>
      </c>
      <c r="Y1063">
        <f t="shared" si="311"/>
        <v>0.17647058823529413</v>
      </c>
      <c r="Z1063">
        <f t="shared" si="312"/>
        <v>0.8571428571428571</v>
      </c>
      <c r="AA1063" t="str">
        <f t="shared" si="313"/>
        <v>O</v>
      </c>
      <c r="AD1063">
        <f t="shared" si="314"/>
        <v>0.04</v>
      </c>
      <c r="AF1063" t="str">
        <f t="shared" si="315"/>
        <v>----</v>
      </c>
      <c r="AG1063" t="str">
        <f t="shared" si="316"/>
        <v>----</v>
      </c>
      <c r="AH1063" t="str">
        <f t="shared" si="317"/>
        <v>----</v>
      </c>
      <c r="AI1063" t="str">
        <f t="shared" si="318"/>
        <v>----</v>
      </c>
      <c r="AJ1063" t="str">
        <f t="shared" si="319"/>
        <v>----</v>
      </c>
      <c r="AK1063" t="str">
        <f t="shared" si="320"/>
        <v>Alipat+N</v>
      </c>
      <c r="AM1063" s="4">
        <f t="shared" si="321"/>
        <v>441.33750098580964</v>
      </c>
      <c r="AN1063" s="4">
        <f t="shared" si="305"/>
        <v>441</v>
      </c>
      <c r="AO1063" s="4">
        <f t="shared" si="322"/>
        <v>0.3375009858096405</v>
      </c>
    </row>
    <row r="1064" spans="1:41" x14ac:dyDescent="0.25">
      <c r="A1064">
        <v>20</v>
      </c>
      <c r="B1064">
        <v>34</v>
      </c>
      <c r="C1064">
        <v>4</v>
      </c>
      <c r="D1064">
        <v>8</v>
      </c>
      <c r="E1064">
        <v>0</v>
      </c>
      <c r="F1064">
        <v>0</v>
      </c>
      <c r="H1064">
        <v>457.23038639999999</v>
      </c>
      <c r="J1064">
        <v>2659710</v>
      </c>
      <c r="K1064">
        <v>2833340</v>
      </c>
      <c r="L1064">
        <v>2502292</v>
      </c>
      <c r="O1064">
        <v>3788708</v>
      </c>
      <c r="P1064">
        <v>4071909</v>
      </c>
      <c r="Q1064">
        <v>4000051</v>
      </c>
      <c r="S1064">
        <f t="shared" si="306"/>
        <v>1.7</v>
      </c>
      <c r="T1064">
        <f t="shared" si="307"/>
        <v>0.4</v>
      </c>
      <c r="V1064" s="4">
        <f t="shared" si="308"/>
        <v>457.23038637989998</v>
      </c>
      <c r="W1064">
        <f t="shared" si="309"/>
        <v>6</v>
      </c>
      <c r="X1064">
        <f t="shared" si="310"/>
        <v>0.3</v>
      </c>
      <c r="Y1064">
        <f t="shared" si="311"/>
        <v>0.17647058823529413</v>
      </c>
      <c r="Z1064">
        <f t="shared" si="312"/>
        <v>0.75</v>
      </c>
      <c r="AA1064" t="str">
        <f t="shared" si="313"/>
        <v>O</v>
      </c>
      <c r="AD1064">
        <f t="shared" si="314"/>
        <v>0</v>
      </c>
      <c r="AF1064" t="str">
        <f t="shared" si="315"/>
        <v>----</v>
      </c>
      <c r="AG1064" t="str">
        <f t="shared" si="316"/>
        <v>----</v>
      </c>
      <c r="AH1064" t="str">
        <f t="shared" si="317"/>
        <v>----</v>
      </c>
      <c r="AI1064" t="str">
        <f t="shared" si="318"/>
        <v>----</v>
      </c>
      <c r="AJ1064" t="str">
        <f t="shared" si="319"/>
        <v>----</v>
      </c>
      <c r="AK1064" t="str">
        <f t="shared" si="320"/>
        <v>Alipat+N</v>
      </c>
      <c r="AM1064" s="4">
        <f t="shared" si="321"/>
        <v>457.33611417429495</v>
      </c>
      <c r="AN1064" s="4">
        <f t="shared" si="305"/>
        <v>457</v>
      </c>
      <c r="AO1064" s="4">
        <f t="shared" si="322"/>
        <v>0.3361141742949485</v>
      </c>
    </row>
    <row r="1065" spans="1:41" x14ac:dyDescent="0.25">
      <c r="A1065">
        <v>20</v>
      </c>
      <c r="B1065">
        <v>35</v>
      </c>
      <c r="C1065">
        <v>0</v>
      </c>
      <c r="D1065">
        <v>11</v>
      </c>
      <c r="E1065">
        <v>0</v>
      </c>
      <c r="F1065">
        <v>1</v>
      </c>
      <c r="H1065">
        <v>481.18442069999998</v>
      </c>
      <c r="J1065">
        <v>3737674</v>
      </c>
      <c r="K1065">
        <v>3600977</v>
      </c>
      <c r="L1065">
        <v>3037245</v>
      </c>
      <c r="O1065">
        <v>5894995</v>
      </c>
      <c r="P1065">
        <v>9444863</v>
      </c>
      <c r="Q1065">
        <v>10633544</v>
      </c>
      <c r="S1065">
        <f t="shared" si="306"/>
        <v>1.75</v>
      </c>
      <c r="T1065">
        <f t="shared" si="307"/>
        <v>0.55000000000000004</v>
      </c>
      <c r="V1065" s="4">
        <f t="shared" si="308"/>
        <v>481.18442067990003</v>
      </c>
      <c r="W1065">
        <f t="shared" si="309"/>
        <v>4</v>
      </c>
      <c r="X1065">
        <f t="shared" si="310"/>
        <v>0.2</v>
      </c>
      <c r="Y1065">
        <f t="shared" si="311"/>
        <v>0.11428571428571428</v>
      </c>
      <c r="Z1065">
        <f t="shared" si="312"/>
        <v>0.36363636363636365</v>
      </c>
      <c r="AA1065" t="str">
        <f t="shared" si="313"/>
        <v>O</v>
      </c>
      <c r="AD1065">
        <f t="shared" si="314"/>
        <v>-0.14814814814814814</v>
      </c>
      <c r="AF1065" t="str">
        <f t="shared" si="315"/>
        <v>----</v>
      </c>
      <c r="AG1065" t="str">
        <f t="shared" si="316"/>
        <v>----</v>
      </c>
      <c r="AH1065" t="str">
        <f t="shared" si="317"/>
        <v>----</v>
      </c>
      <c r="AI1065" t="str">
        <f t="shared" si="318"/>
        <v>AlipatNoN</v>
      </c>
      <c r="AJ1065" t="str">
        <f t="shared" si="319"/>
        <v>----</v>
      </c>
      <c r="AK1065" t="str">
        <f t="shared" si="320"/>
        <v>----</v>
      </c>
      <c r="AM1065" s="4">
        <f t="shared" si="321"/>
        <v>481.29568749201746</v>
      </c>
      <c r="AN1065" s="4">
        <f t="shared" si="305"/>
        <v>481</v>
      </c>
      <c r="AO1065" s="4">
        <f t="shared" si="322"/>
        <v>0.29568749201746414</v>
      </c>
    </row>
    <row r="1066" spans="1:41" x14ac:dyDescent="0.25">
      <c r="A1066">
        <v>20</v>
      </c>
      <c r="B1066">
        <v>35</v>
      </c>
      <c r="C1066">
        <v>0</v>
      </c>
      <c r="D1066">
        <v>12</v>
      </c>
      <c r="E1066">
        <v>0</v>
      </c>
      <c r="F1066">
        <v>1</v>
      </c>
      <c r="H1066">
        <v>497.17933529999999</v>
      </c>
      <c r="J1066" t="s">
        <v>14</v>
      </c>
      <c r="K1066" t="s">
        <v>14</v>
      </c>
      <c r="L1066" t="s">
        <v>14</v>
      </c>
      <c r="O1066">
        <v>2686972</v>
      </c>
      <c r="P1066">
        <v>4116584</v>
      </c>
      <c r="Q1066">
        <v>4451586</v>
      </c>
      <c r="S1066">
        <f t="shared" si="306"/>
        <v>1.75</v>
      </c>
      <c r="T1066">
        <f t="shared" si="307"/>
        <v>0.6</v>
      </c>
      <c r="V1066" s="4">
        <f t="shared" si="308"/>
        <v>497.17933527990004</v>
      </c>
      <c r="W1066">
        <f t="shared" si="309"/>
        <v>4</v>
      </c>
      <c r="X1066">
        <f t="shared" si="310"/>
        <v>0.2</v>
      </c>
      <c r="Y1066">
        <f t="shared" si="311"/>
        <v>0.11428571428571428</v>
      </c>
      <c r="Z1066">
        <f t="shared" si="312"/>
        <v>0.33333333333333331</v>
      </c>
      <c r="AA1066" t="str">
        <f t="shared" si="313"/>
        <v>O</v>
      </c>
      <c r="AD1066">
        <f t="shared" si="314"/>
        <v>-0.19230769230769232</v>
      </c>
      <c r="AF1066" t="str">
        <f t="shared" si="315"/>
        <v>----</v>
      </c>
      <c r="AG1066" t="str">
        <f t="shared" si="316"/>
        <v>----</v>
      </c>
      <c r="AH1066" t="str">
        <f t="shared" si="317"/>
        <v>----</v>
      </c>
      <c r="AI1066" t="str">
        <f t="shared" si="318"/>
        <v>----</v>
      </c>
      <c r="AJ1066" t="str">
        <f t="shared" si="319"/>
        <v>SatFACarb</v>
      </c>
      <c r="AK1066" t="str">
        <f t="shared" si="320"/>
        <v>----</v>
      </c>
      <c r="AM1066" s="4">
        <f t="shared" si="321"/>
        <v>497.29430068050277</v>
      </c>
      <c r="AN1066" s="4">
        <f t="shared" si="305"/>
        <v>497</v>
      </c>
      <c r="AO1066" s="4">
        <f t="shared" si="322"/>
        <v>0.29430068050277214</v>
      </c>
    </row>
    <row r="1067" spans="1:41" x14ac:dyDescent="0.25">
      <c r="A1067">
        <v>20</v>
      </c>
      <c r="B1067">
        <v>35</v>
      </c>
      <c r="C1067">
        <v>3</v>
      </c>
      <c r="D1067">
        <v>6</v>
      </c>
      <c r="E1067">
        <v>0</v>
      </c>
      <c r="F1067">
        <v>0</v>
      </c>
      <c r="H1067">
        <v>412.24530820000001</v>
      </c>
      <c r="J1067" t="s">
        <v>14</v>
      </c>
      <c r="K1067" t="s">
        <v>14</v>
      </c>
      <c r="L1067" t="s">
        <v>14</v>
      </c>
      <c r="O1067">
        <v>3660045</v>
      </c>
      <c r="P1067">
        <v>4025316</v>
      </c>
      <c r="Q1067">
        <v>3355561</v>
      </c>
      <c r="S1067">
        <f t="shared" si="306"/>
        <v>1.75</v>
      </c>
      <c r="T1067">
        <f t="shared" si="307"/>
        <v>0.3</v>
      </c>
      <c r="V1067" s="4">
        <f t="shared" si="308"/>
        <v>412.24530817990001</v>
      </c>
      <c r="W1067">
        <f t="shared" si="309"/>
        <v>5</v>
      </c>
      <c r="X1067">
        <f t="shared" si="310"/>
        <v>0.25</v>
      </c>
      <c r="Y1067">
        <f t="shared" si="311"/>
        <v>0.14285714285714285</v>
      </c>
      <c r="Z1067">
        <f t="shared" si="312"/>
        <v>0.83333333333333337</v>
      </c>
      <c r="AA1067" t="str">
        <f t="shared" si="313"/>
        <v>O</v>
      </c>
      <c r="AD1067">
        <f t="shared" si="314"/>
        <v>3.5714285714285712E-2</v>
      </c>
      <c r="AF1067" t="str">
        <f t="shared" si="315"/>
        <v>----</v>
      </c>
      <c r="AG1067" t="str">
        <f t="shared" si="316"/>
        <v>----</v>
      </c>
      <c r="AH1067" t="str">
        <f t="shared" si="317"/>
        <v>----</v>
      </c>
      <c r="AI1067" t="str">
        <f t="shared" si="318"/>
        <v>----</v>
      </c>
      <c r="AJ1067" t="str">
        <f t="shared" si="319"/>
        <v>----</v>
      </c>
      <c r="AK1067" t="str">
        <f t="shared" si="320"/>
        <v>Alipat+N</v>
      </c>
      <c r="AM1067" s="4">
        <f t="shared" si="321"/>
        <v>412.3406338373407</v>
      </c>
      <c r="AN1067" s="4">
        <f t="shared" si="305"/>
        <v>412</v>
      </c>
      <c r="AO1067" s="4">
        <f t="shared" si="322"/>
        <v>0.34063383734070385</v>
      </c>
    </row>
    <row r="1068" spans="1:41" x14ac:dyDescent="0.25">
      <c r="A1068">
        <v>20</v>
      </c>
      <c r="B1068">
        <v>35</v>
      </c>
      <c r="C1068">
        <v>5</v>
      </c>
      <c r="D1068">
        <v>6</v>
      </c>
      <c r="E1068">
        <v>0</v>
      </c>
      <c r="F1068">
        <v>0</v>
      </c>
      <c r="H1068">
        <v>440.25145620000001</v>
      </c>
      <c r="J1068" t="s">
        <v>14</v>
      </c>
      <c r="K1068" t="s">
        <v>14</v>
      </c>
      <c r="L1068" t="s">
        <v>14</v>
      </c>
      <c r="O1068">
        <v>2170456</v>
      </c>
      <c r="P1068">
        <v>2221436</v>
      </c>
      <c r="Q1068">
        <v>1625918</v>
      </c>
      <c r="S1068">
        <f t="shared" si="306"/>
        <v>1.75</v>
      </c>
      <c r="T1068">
        <f t="shared" si="307"/>
        <v>0.3</v>
      </c>
      <c r="V1068" s="4">
        <f t="shared" si="308"/>
        <v>440.2514561799</v>
      </c>
      <c r="W1068">
        <f t="shared" si="309"/>
        <v>6</v>
      </c>
      <c r="X1068">
        <f t="shared" si="310"/>
        <v>0.3</v>
      </c>
      <c r="Y1068">
        <f t="shared" si="311"/>
        <v>0.17142857142857143</v>
      </c>
      <c r="Z1068">
        <f t="shared" si="312"/>
        <v>1</v>
      </c>
      <c r="AA1068" t="str">
        <f t="shared" si="313"/>
        <v>O</v>
      </c>
      <c r="AD1068">
        <f t="shared" si="314"/>
        <v>4.1666666666666664E-2</v>
      </c>
      <c r="AF1068" t="str">
        <f t="shared" si="315"/>
        <v>----</v>
      </c>
      <c r="AG1068" t="str">
        <f t="shared" si="316"/>
        <v>----</v>
      </c>
      <c r="AH1068" t="str">
        <f t="shared" si="317"/>
        <v>----</v>
      </c>
      <c r="AI1068" t="str">
        <f t="shared" si="318"/>
        <v>----</v>
      </c>
      <c r="AJ1068" t="str">
        <f t="shared" si="319"/>
        <v>----</v>
      </c>
      <c r="AK1068" t="str">
        <f t="shared" si="320"/>
        <v>Alipat+N</v>
      </c>
      <c r="AM1068" s="4">
        <f t="shared" si="321"/>
        <v>440.35325784669124</v>
      </c>
      <c r="AN1068" s="4">
        <f t="shared" si="305"/>
        <v>440</v>
      </c>
      <c r="AO1068" s="4">
        <f t="shared" si="322"/>
        <v>0.3532578466912355</v>
      </c>
    </row>
    <row r="1069" spans="1:41" x14ac:dyDescent="0.25">
      <c r="A1069">
        <v>20</v>
      </c>
      <c r="B1069">
        <v>35</v>
      </c>
      <c r="C1069">
        <v>5</v>
      </c>
      <c r="D1069">
        <v>7</v>
      </c>
      <c r="E1069">
        <v>0</v>
      </c>
      <c r="F1069">
        <v>0</v>
      </c>
      <c r="H1069">
        <v>456.24637080000002</v>
      </c>
      <c r="J1069" t="s">
        <v>14</v>
      </c>
      <c r="K1069" t="s">
        <v>14</v>
      </c>
      <c r="L1069" t="s">
        <v>14</v>
      </c>
      <c r="O1069">
        <v>1598935</v>
      </c>
      <c r="P1069">
        <v>1901580</v>
      </c>
      <c r="Q1069">
        <v>1873777</v>
      </c>
      <c r="S1069">
        <f t="shared" si="306"/>
        <v>1.75</v>
      </c>
      <c r="T1069">
        <f t="shared" si="307"/>
        <v>0.35</v>
      </c>
      <c r="V1069" s="4">
        <f t="shared" si="308"/>
        <v>456.24637077990002</v>
      </c>
      <c r="W1069">
        <f t="shared" si="309"/>
        <v>6</v>
      </c>
      <c r="X1069">
        <f t="shared" si="310"/>
        <v>0.3</v>
      </c>
      <c r="Y1069">
        <f t="shared" si="311"/>
        <v>0.17142857142857143</v>
      </c>
      <c r="Z1069">
        <f t="shared" si="312"/>
        <v>0.8571428571428571</v>
      </c>
      <c r="AA1069" t="str">
        <f t="shared" si="313"/>
        <v>O</v>
      </c>
      <c r="AD1069">
        <f t="shared" si="314"/>
        <v>0</v>
      </c>
      <c r="AF1069" t="str">
        <f t="shared" si="315"/>
        <v>----</v>
      </c>
      <c r="AG1069" t="str">
        <f t="shared" si="316"/>
        <v>----</v>
      </c>
      <c r="AH1069" t="str">
        <f t="shared" si="317"/>
        <v>----</v>
      </c>
      <c r="AI1069" t="str">
        <f t="shared" si="318"/>
        <v>----</v>
      </c>
      <c r="AJ1069" t="str">
        <f t="shared" si="319"/>
        <v>----</v>
      </c>
      <c r="AK1069" t="str">
        <f t="shared" si="320"/>
        <v>Alipat+N</v>
      </c>
      <c r="AM1069" s="4">
        <f t="shared" si="321"/>
        <v>456.35187103517654</v>
      </c>
      <c r="AN1069" s="4">
        <f t="shared" si="305"/>
        <v>456</v>
      </c>
      <c r="AO1069" s="4">
        <f t="shared" si="322"/>
        <v>0.3518710351765435</v>
      </c>
    </row>
    <row r="1070" spans="1:41" x14ac:dyDescent="0.25">
      <c r="A1070">
        <v>20</v>
      </c>
      <c r="B1070">
        <v>35</v>
      </c>
      <c r="C1070">
        <v>5</v>
      </c>
      <c r="D1070">
        <v>8</v>
      </c>
      <c r="E1070">
        <v>0</v>
      </c>
      <c r="F1070">
        <v>0</v>
      </c>
      <c r="H1070">
        <v>472.24128539999998</v>
      </c>
      <c r="J1070" t="s">
        <v>14</v>
      </c>
      <c r="K1070" t="s">
        <v>14</v>
      </c>
      <c r="L1070" t="s">
        <v>14</v>
      </c>
      <c r="O1070">
        <v>2683537</v>
      </c>
      <c r="P1070">
        <v>2526523</v>
      </c>
      <c r="Q1070">
        <v>2500636</v>
      </c>
      <c r="S1070">
        <f t="shared" si="306"/>
        <v>1.75</v>
      </c>
      <c r="T1070">
        <f t="shared" si="307"/>
        <v>0.4</v>
      </c>
      <c r="V1070" s="4">
        <f t="shared" si="308"/>
        <v>472.24128537990003</v>
      </c>
      <c r="W1070">
        <f t="shared" si="309"/>
        <v>6</v>
      </c>
      <c r="X1070">
        <f t="shared" si="310"/>
        <v>0.3</v>
      </c>
      <c r="Y1070">
        <f t="shared" si="311"/>
        <v>0.17142857142857143</v>
      </c>
      <c r="Z1070">
        <f t="shared" si="312"/>
        <v>0.75</v>
      </c>
      <c r="AA1070" t="str">
        <f t="shared" si="313"/>
        <v>O</v>
      </c>
      <c r="AD1070">
        <f t="shared" si="314"/>
        <v>-4.5454545454545456E-2</v>
      </c>
      <c r="AF1070" t="str">
        <f t="shared" si="315"/>
        <v>----</v>
      </c>
      <c r="AG1070" t="str">
        <f t="shared" si="316"/>
        <v>----</v>
      </c>
      <c r="AH1070" t="str">
        <f t="shared" si="317"/>
        <v>----</v>
      </c>
      <c r="AI1070" t="str">
        <f t="shared" si="318"/>
        <v>----</v>
      </c>
      <c r="AJ1070" t="str">
        <f t="shared" si="319"/>
        <v>----</v>
      </c>
      <c r="AK1070" t="str">
        <f t="shared" si="320"/>
        <v>Alipat+N</v>
      </c>
      <c r="AM1070" s="4">
        <f t="shared" si="321"/>
        <v>472.35048422366185</v>
      </c>
      <c r="AN1070" s="4">
        <f t="shared" si="305"/>
        <v>472</v>
      </c>
      <c r="AO1070" s="4">
        <f t="shared" si="322"/>
        <v>0.3504842236618515</v>
      </c>
    </row>
    <row r="1071" spans="1:41" x14ac:dyDescent="0.25">
      <c r="A1071">
        <v>20</v>
      </c>
      <c r="B1071">
        <v>36</v>
      </c>
      <c r="C1071">
        <v>0</v>
      </c>
      <c r="D1071">
        <v>5</v>
      </c>
      <c r="E1071">
        <v>0</v>
      </c>
      <c r="F1071">
        <v>0</v>
      </c>
      <c r="H1071">
        <v>355.2489966</v>
      </c>
      <c r="J1071" t="s">
        <v>14</v>
      </c>
      <c r="K1071" t="s">
        <v>14</v>
      </c>
      <c r="L1071" t="s">
        <v>14</v>
      </c>
      <c r="O1071">
        <v>2446482</v>
      </c>
      <c r="P1071">
        <v>2947781</v>
      </c>
      <c r="Q1071">
        <v>2621927</v>
      </c>
      <c r="S1071">
        <f t="shared" si="306"/>
        <v>1.8</v>
      </c>
      <c r="T1071">
        <f t="shared" si="307"/>
        <v>0.25</v>
      </c>
      <c r="V1071" s="4">
        <f t="shared" si="308"/>
        <v>355.24899657989994</v>
      </c>
      <c r="W1071">
        <f t="shared" si="309"/>
        <v>3</v>
      </c>
      <c r="X1071">
        <f t="shared" si="310"/>
        <v>0.15</v>
      </c>
      <c r="Y1071">
        <f t="shared" si="311"/>
        <v>8.3333333333333329E-2</v>
      </c>
      <c r="Z1071">
        <f t="shared" si="312"/>
        <v>0.6</v>
      </c>
      <c r="AA1071" t="str">
        <f t="shared" si="313"/>
        <v>O</v>
      </c>
      <c r="AD1071">
        <f t="shared" si="314"/>
        <v>2.8571428571428571E-2</v>
      </c>
      <c r="AF1071" t="str">
        <f t="shared" si="315"/>
        <v>----</v>
      </c>
      <c r="AG1071" t="str">
        <f t="shared" si="316"/>
        <v>----</v>
      </c>
      <c r="AH1071" t="str">
        <f t="shared" si="317"/>
        <v>----</v>
      </c>
      <c r="AI1071" t="str">
        <f t="shared" si="318"/>
        <v>AlipatNoN</v>
      </c>
      <c r="AJ1071" t="str">
        <f t="shared" si="319"/>
        <v>----</v>
      </c>
      <c r="AK1071" t="str">
        <f t="shared" si="320"/>
        <v>----</v>
      </c>
      <c r="AM1071" s="4">
        <f t="shared" si="321"/>
        <v>355.33114267952118</v>
      </c>
      <c r="AN1071" s="4">
        <f t="shared" si="305"/>
        <v>355</v>
      </c>
      <c r="AO1071" s="4">
        <f t="shared" si="322"/>
        <v>0.33114267952117871</v>
      </c>
    </row>
    <row r="1072" spans="1:41" x14ac:dyDescent="0.25">
      <c r="A1072">
        <v>20</v>
      </c>
      <c r="B1072">
        <v>36</v>
      </c>
      <c r="C1072">
        <v>0</v>
      </c>
      <c r="D1072">
        <v>6</v>
      </c>
      <c r="E1072">
        <v>0</v>
      </c>
      <c r="F1072">
        <v>0</v>
      </c>
      <c r="H1072">
        <v>371.24391120000001</v>
      </c>
      <c r="J1072">
        <v>3510361</v>
      </c>
      <c r="K1072">
        <v>4477215</v>
      </c>
      <c r="L1072">
        <v>4578743</v>
      </c>
      <c r="O1072">
        <v>7946142</v>
      </c>
      <c r="P1072">
        <v>9141563</v>
      </c>
      <c r="Q1072">
        <v>7689763</v>
      </c>
      <c r="S1072">
        <f t="shared" si="306"/>
        <v>1.8</v>
      </c>
      <c r="T1072">
        <f t="shared" si="307"/>
        <v>0.3</v>
      </c>
      <c r="V1072" s="4">
        <f t="shared" si="308"/>
        <v>371.24391117989995</v>
      </c>
      <c r="W1072">
        <f t="shared" si="309"/>
        <v>3</v>
      </c>
      <c r="X1072">
        <f t="shared" si="310"/>
        <v>0.15</v>
      </c>
      <c r="Y1072">
        <f t="shared" si="311"/>
        <v>8.3333333333333329E-2</v>
      </c>
      <c r="Z1072">
        <f t="shared" si="312"/>
        <v>0.5</v>
      </c>
      <c r="AA1072" t="str">
        <f t="shared" si="313"/>
        <v>O</v>
      </c>
      <c r="AD1072">
        <f t="shared" si="314"/>
        <v>0</v>
      </c>
      <c r="AF1072" t="str">
        <f t="shared" si="315"/>
        <v>----</v>
      </c>
      <c r="AG1072" t="str">
        <f t="shared" si="316"/>
        <v>----</v>
      </c>
      <c r="AH1072" t="str">
        <f t="shared" si="317"/>
        <v>----</v>
      </c>
      <c r="AI1072" t="str">
        <f t="shared" si="318"/>
        <v>AlipatNoN</v>
      </c>
      <c r="AJ1072" t="str">
        <f t="shared" si="319"/>
        <v>----</v>
      </c>
      <c r="AK1072" t="str">
        <f t="shared" si="320"/>
        <v>----</v>
      </c>
      <c r="AM1072" s="4">
        <f t="shared" si="321"/>
        <v>371.32975586800649</v>
      </c>
      <c r="AN1072" s="4">
        <f t="shared" si="305"/>
        <v>371</v>
      </c>
      <c r="AO1072" s="4">
        <f t="shared" si="322"/>
        <v>0.32975586800648671</v>
      </c>
    </row>
    <row r="1073" spans="1:41" x14ac:dyDescent="0.25">
      <c r="A1073">
        <v>20</v>
      </c>
      <c r="B1073">
        <v>36</v>
      </c>
      <c r="C1073">
        <v>0</v>
      </c>
      <c r="D1073">
        <v>7</v>
      </c>
      <c r="E1073">
        <v>0</v>
      </c>
      <c r="F1073">
        <v>0</v>
      </c>
      <c r="H1073">
        <v>387.23882579999997</v>
      </c>
      <c r="J1073">
        <v>6081516</v>
      </c>
      <c r="K1073">
        <v>6056128</v>
      </c>
      <c r="L1073">
        <v>5471829</v>
      </c>
      <c r="O1073">
        <v>11948090</v>
      </c>
      <c r="P1073">
        <v>12914140</v>
      </c>
      <c r="Q1073">
        <v>10593691</v>
      </c>
      <c r="S1073">
        <f t="shared" si="306"/>
        <v>1.8</v>
      </c>
      <c r="T1073">
        <f t="shared" si="307"/>
        <v>0.35</v>
      </c>
      <c r="V1073" s="4">
        <f t="shared" si="308"/>
        <v>387.23882577989997</v>
      </c>
      <c r="W1073">
        <f t="shared" si="309"/>
        <v>3</v>
      </c>
      <c r="X1073">
        <f t="shared" si="310"/>
        <v>0.15</v>
      </c>
      <c r="Y1073">
        <f t="shared" si="311"/>
        <v>8.3333333333333329E-2</v>
      </c>
      <c r="Z1073">
        <f t="shared" si="312"/>
        <v>0.42857142857142855</v>
      </c>
      <c r="AA1073" t="str">
        <f t="shared" si="313"/>
        <v>O</v>
      </c>
      <c r="AD1073">
        <f t="shared" si="314"/>
        <v>-3.0303030303030304E-2</v>
      </c>
      <c r="AF1073" t="str">
        <f t="shared" si="315"/>
        <v>----</v>
      </c>
      <c r="AG1073" t="str">
        <f t="shared" si="316"/>
        <v>----</v>
      </c>
      <c r="AH1073" t="str">
        <f t="shared" si="317"/>
        <v>----</v>
      </c>
      <c r="AI1073" t="str">
        <f t="shared" si="318"/>
        <v>AlipatNoN</v>
      </c>
      <c r="AJ1073" t="str">
        <f t="shared" si="319"/>
        <v>----</v>
      </c>
      <c r="AK1073" t="str">
        <f t="shared" si="320"/>
        <v>----</v>
      </c>
      <c r="AM1073" s="4">
        <f t="shared" si="321"/>
        <v>387.32836905649179</v>
      </c>
      <c r="AN1073" s="4">
        <f t="shared" si="305"/>
        <v>387</v>
      </c>
      <c r="AO1073" s="4">
        <f t="shared" si="322"/>
        <v>0.32836905649179471</v>
      </c>
    </row>
    <row r="1074" spans="1:41" x14ac:dyDescent="0.25">
      <c r="A1074">
        <v>20</v>
      </c>
      <c r="B1074">
        <v>36</v>
      </c>
      <c r="C1074">
        <v>0</v>
      </c>
      <c r="D1074">
        <v>8</v>
      </c>
      <c r="E1074">
        <v>0</v>
      </c>
      <c r="F1074">
        <v>0</v>
      </c>
      <c r="H1074">
        <v>403.23374039999999</v>
      </c>
      <c r="J1074">
        <v>5397966</v>
      </c>
      <c r="K1074">
        <v>6005582</v>
      </c>
      <c r="L1074">
        <v>5553389</v>
      </c>
      <c r="O1074">
        <v>9532117</v>
      </c>
      <c r="P1074">
        <v>10281236</v>
      </c>
      <c r="Q1074">
        <v>8234649</v>
      </c>
      <c r="S1074">
        <f t="shared" si="306"/>
        <v>1.8</v>
      </c>
      <c r="T1074">
        <f t="shared" si="307"/>
        <v>0.4</v>
      </c>
      <c r="V1074" s="4">
        <f t="shared" si="308"/>
        <v>403.23374037989998</v>
      </c>
      <c r="W1074">
        <f t="shared" si="309"/>
        <v>3</v>
      </c>
      <c r="X1074">
        <f t="shared" si="310"/>
        <v>0.15</v>
      </c>
      <c r="Y1074">
        <f t="shared" si="311"/>
        <v>8.3333333333333329E-2</v>
      </c>
      <c r="Z1074">
        <f t="shared" si="312"/>
        <v>0.375</v>
      </c>
      <c r="AA1074" t="str">
        <f t="shared" si="313"/>
        <v>O</v>
      </c>
      <c r="AD1074">
        <f t="shared" si="314"/>
        <v>-6.25E-2</v>
      </c>
      <c r="AF1074" t="str">
        <f t="shared" si="315"/>
        <v>----</v>
      </c>
      <c r="AG1074" t="str">
        <f t="shared" si="316"/>
        <v>----</v>
      </c>
      <c r="AH1074" t="str">
        <f t="shared" si="317"/>
        <v>----</v>
      </c>
      <c r="AI1074" t="str">
        <f t="shared" si="318"/>
        <v>AlipatNoN</v>
      </c>
      <c r="AJ1074" t="str">
        <f t="shared" si="319"/>
        <v>----</v>
      </c>
      <c r="AK1074" t="str">
        <f t="shared" si="320"/>
        <v>----</v>
      </c>
      <c r="AM1074" s="4">
        <f t="shared" si="321"/>
        <v>403.3269822449771</v>
      </c>
      <c r="AN1074" s="4">
        <f t="shared" si="305"/>
        <v>403</v>
      </c>
      <c r="AO1074" s="4">
        <f t="shared" si="322"/>
        <v>0.32698224497710271</v>
      </c>
    </row>
    <row r="1075" spans="1:41" x14ac:dyDescent="0.25">
      <c r="A1075">
        <v>20</v>
      </c>
      <c r="B1075">
        <v>36</v>
      </c>
      <c r="C1075">
        <v>0</v>
      </c>
      <c r="D1075">
        <v>9</v>
      </c>
      <c r="E1075">
        <v>0</v>
      </c>
      <c r="F1075">
        <v>0</v>
      </c>
      <c r="H1075">
        <v>419.228655</v>
      </c>
      <c r="J1075">
        <v>3819534</v>
      </c>
      <c r="K1075">
        <v>4974230</v>
      </c>
      <c r="L1075">
        <v>4465400</v>
      </c>
      <c r="O1075">
        <v>7376164</v>
      </c>
      <c r="P1075">
        <v>8420485</v>
      </c>
      <c r="Q1075">
        <v>7038665</v>
      </c>
      <c r="S1075">
        <f t="shared" si="306"/>
        <v>1.8</v>
      </c>
      <c r="T1075">
        <f t="shared" si="307"/>
        <v>0.45</v>
      </c>
      <c r="V1075" s="4">
        <f t="shared" si="308"/>
        <v>419.2286549799</v>
      </c>
      <c r="W1075">
        <f t="shared" si="309"/>
        <v>3</v>
      </c>
      <c r="X1075">
        <f t="shared" si="310"/>
        <v>0.15</v>
      </c>
      <c r="Y1075">
        <f t="shared" si="311"/>
        <v>8.3333333333333329E-2</v>
      </c>
      <c r="Z1075">
        <f t="shared" si="312"/>
        <v>0.33333333333333331</v>
      </c>
      <c r="AA1075" t="str">
        <f t="shared" si="313"/>
        <v>O</v>
      </c>
      <c r="AD1075">
        <f t="shared" si="314"/>
        <v>-9.6774193548387094E-2</v>
      </c>
      <c r="AF1075" t="str">
        <f t="shared" si="315"/>
        <v>----</v>
      </c>
      <c r="AG1075" t="str">
        <f t="shared" si="316"/>
        <v>----</v>
      </c>
      <c r="AH1075" t="str">
        <f t="shared" si="317"/>
        <v>----</v>
      </c>
      <c r="AI1075" t="str">
        <f t="shared" si="318"/>
        <v>AlipatNoN</v>
      </c>
      <c r="AJ1075" t="str">
        <f t="shared" si="319"/>
        <v>----</v>
      </c>
      <c r="AK1075" t="str">
        <f t="shared" si="320"/>
        <v>----</v>
      </c>
      <c r="AM1075" s="4">
        <f t="shared" si="321"/>
        <v>419.32559543346241</v>
      </c>
      <c r="AN1075" s="4">
        <f t="shared" si="305"/>
        <v>419</v>
      </c>
      <c r="AO1075" s="4">
        <f t="shared" si="322"/>
        <v>0.32559543346241071</v>
      </c>
    </row>
    <row r="1076" spans="1:41" x14ac:dyDescent="0.25">
      <c r="A1076">
        <v>20</v>
      </c>
      <c r="B1076">
        <v>36</v>
      </c>
      <c r="C1076">
        <v>0</v>
      </c>
      <c r="D1076">
        <v>10</v>
      </c>
      <c r="E1076">
        <v>0</v>
      </c>
      <c r="F1076">
        <v>0</v>
      </c>
      <c r="H1076">
        <v>435.22356960000002</v>
      </c>
      <c r="J1076">
        <v>3317327</v>
      </c>
      <c r="K1076">
        <v>2793149</v>
      </c>
      <c r="L1076">
        <v>2892540</v>
      </c>
      <c r="O1076">
        <v>5054945</v>
      </c>
      <c r="P1076">
        <v>4658845</v>
      </c>
      <c r="Q1076">
        <v>3786079</v>
      </c>
      <c r="S1076">
        <f t="shared" si="306"/>
        <v>1.8</v>
      </c>
      <c r="T1076">
        <f t="shared" si="307"/>
        <v>0.5</v>
      </c>
      <c r="V1076" s="4">
        <f t="shared" si="308"/>
        <v>435.22356957989996</v>
      </c>
      <c r="W1076">
        <f t="shared" si="309"/>
        <v>3</v>
      </c>
      <c r="X1076">
        <f t="shared" si="310"/>
        <v>0.15</v>
      </c>
      <c r="Y1076">
        <f t="shared" si="311"/>
        <v>8.3333333333333329E-2</v>
      </c>
      <c r="Z1076">
        <f t="shared" si="312"/>
        <v>0.3</v>
      </c>
      <c r="AA1076" t="str">
        <f t="shared" si="313"/>
        <v>O</v>
      </c>
      <c r="AD1076">
        <f t="shared" si="314"/>
        <v>-0.13333333333333333</v>
      </c>
      <c r="AF1076" t="str">
        <f t="shared" si="315"/>
        <v>----</v>
      </c>
      <c r="AG1076" t="str">
        <f t="shared" si="316"/>
        <v>----</v>
      </c>
      <c r="AH1076" t="str">
        <f t="shared" si="317"/>
        <v>----</v>
      </c>
      <c r="AI1076" t="str">
        <f t="shared" si="318"/>
        <v>AlipatNoN</v>
      </c>
      <c r="AJ1076" t="str">
        <f t="shared" si="319"/>
        <v>----</v>
      </c>
      <c r="AK1076" t="str">
        <f t="shared" si="320"/>
        <v>----</v>
      </c>
      <c r="AM1076" s="4">
        <f t="shared" si="321"/>
        <v>435.32420862194766</v>
      </c>
      <c r="AN1076" s="4">
        <f t="shared" si="305"/>
        <v>435</v>
      </c>
      <c r="AO1076" s="4">
        <f t="shared" si="322"/>
        <v>0.32420862194766187</v>
      </c>
    </row>
    <row r="1077" spans="1:41" x14ac:dyDescent="0.25">
      <c r="A1077">
        <v>20</v>
      </c>
      <c r="B1077">
        <v>36</v>
      </c>
      <c r="C1077">
        <v>0</v>
      </c>
      <c r="D1077">
        <v>11</v>
      </c>
      <c r="E1077">
        <v>0</v>
      </c>
      <c r="F1077">
        <v>0</v>
      </c>
      <c r="H1077">
        <v>451.21848419999998</v>
      </c>
      <c r="J1077" t="s">
        <v>14</v>
      </c>
      <c r="K1077" t="s">
        <v>14</v>
      </c>
      <c r="L1077" t="s">
        <v>14</v>
      </c>
      <c r="O1077">
        <v>2791180</v>
      </c>
      <c r="P1077">
        <v>2573561</v>
      </c>
      <c r="Q1077">
        <v>2039537</v>
      </c>
      <c r="S1077">
        <f t="shared" si="306"/>
        <v>1.8</v>
      </c>
      <c r="T1077">
        <f t="shared" si="307"/>
        <v>0.55000000000000004</v>
      </c>
      <c r="V1077" s="4">
        <f t="shared" si="308"/>
        <v>451.21848417989997</v>
      </c>
      <c r="W1077">
        <f t="shared" si="309"/>
        <v>3</v>
      </c>
      <c r="X1077">
        <f t="shared" si="310"/>
        <v>0.15</v>
      </c>
      <c r="Y1077">
        <f t="shared" si="311"/>
        <v>8.3333333333333329E-2</v>
      </c>
      <c r="Z1077">
        <f t="shared" si="312"/>
        <v>0.27272727272727271</v>
      </c>
      <c r="AA1077" t="str">
        <f t="shared" si="313"/>
        <v>O</v>
      </c>
      <c r="AD1077">
        <f t="shared" si="314"/>
        <v>-0.17241379310344829</v>
      </c>
      <c r="AF1077" t="str">
        <f t="shared" si="315"/>
        <v>----</v>
      </c>
      <c r="AG1077" t="str">
        <f t="shared" si="316"/>
        <v>----</v>
      </c>
      <c r="AH1077" t="str">
        <f t="shared" si="317"/>
        <v>----</v>
      </c>
      <c r="AI1077" t="str">
        <f t="shared" si="318"/>
        <v>AlipatNoN</v>
      </c>
      <c r="AJ1077" t="str">
        <f t="shared" si="319"/>
        <v>----</v>
      </c>
      <c r="AK1077" t="str">
        <f t="shared" si="320"/>
        <v>----</v>
      </c>
      <c r="AM1077" s="4">
        <f t="shared" si="321"/>
        <v>451.32282181043297</v>
      </c>
      <c r="AN1077" s="4">
        <f t="shared" si="305"/>
        <v>451</v>
      </c>
      <c r="AO1077" s="4">
        <f t="shared" si="322"/>
        <v>0.32282181043296987</v>
      </c>
    </row>
    <row r="1078" spans="1:41" x14ac:dyDescent="0.25">
      <c r="A1078">
        <v>20</v>
      </c>
      <c r="B1078">
        <v>36</v>
      </c>
      <c r="C1078">
        <v>0</v>
      </c>
      <c r="D1078">
        <v>12</v>
      </c>
      <c r="E1078">
        <v>0</v>
      </c>
      <c r="F1078">
        <v>0</v>
      </c>
      <c r="H1078">
        <v>467.21339879999999</v>
      </c>
      <c r="J1078">
        <v>2010319</v>
      </c>
      <c r="K1078">
        <v>2102393</v>
      </c>
      <c r="L1078">
        <v>1742832</v>
      </c>
      <c r="O1078">
        <v>2619019</v>
      </c>
      <c r="P1078">
        <v>3427618</v>
      </c>
      <c r="Q1078">
        <v>2205688</v>
      </c>
      <c r="S1078">
        <f t="shared" si="306"/>
        <v>1.8</v>
      </c>
      <c r="T1078">
        <f t="shared" si="307"/>
        <v>0.6</v>
      </c>
      <c r="V1078" s="4">
        <f t="shared" si="308"/>
        <v>467.21339877989993</v>
      </c>
      <c r="W1078">
        <f t="shared" si="309"/>
        <v>3</v>
      </c>
      <c r="X1078">
        <f t="shared" si="310"/>
        <v>0.15</v>
      </c>
      <c r="Y1078">
        <f t="shared" si="311"/>
        <v>8.3333333333333329E-2</v>
      </c>
      <c r="Z1078">
        <f t="shared" si="312"/>
        <v>0.25</v>
      </c>
      <c r="AA1078" t="str">
        <f t="shared" si="313"/>
        <v>O</v>
      </c>
      <c r="AD1078">
        <f t="shared" si="314"/>
        <v>-0.21428571428571427</v>
      </c>
      <c r="AF1078" t="str">
        <f t="shared" si="315"/>
        <v>----</v>
      </c>
      <c r="AG1078" t="str">
        <f t="shared" si="316"/>
        <v>----</v>
      </c>
      <c r="AH1078" t="str">
        <f t="shared" si="317"/>
        <v>----</v>
      </c>
      <c r="AI1078" t="str">
        <f t="shared" si="318"/>
        <v>----</v>
      </c>
      <c r="AJ1078" t="str">
        <f t="shared" si="319"/>
        <v>SatFACarb</v>
      </c>
      <c r="AK1078" t="str">
        <f t="shared" si="320"/>
        <v>----</v>
      </c>
      <c r="AM1078" s="4">
        <f t="shared" si="321"/>
        <v>467.32143499891828</v>
      </c>
      <c r="AN1078" s="4">
        <f t="shared" si="305"/>
        <v>467</v>
      </c>
      <c r="AO1078" s="4">
        <f t="shared" si="322"/>
        <v>0.32143499891827787</v>
      </c>
    </row>
    <row r="1079" spans="1:41" x14ac:dyDescent="0.25">
      <c r="A1079">
        <v>20</v>
      </c>
      <c r="B1079">
        <v>36</v>
      </c>
      <c r="C1079">
        <v>4</v>
      </c>
      <c r="D1079">
        <v>5</v>
      </c>
      <c r="E1079">
        <v>0</v>
      </c>
      <c r="F1079">
        <v>0</v>
      </c>
      <c r="H1079">
        <v>411.26129259999999</v>
      </c>
      <c r="J1079" t="s">
        <v>14</v>
      </c>
      <c r="K1079" t="s">
        <v>14</v>
      </c>
      <c r="L1079" t="s">
        <v>14</v>
      </c>
      <c r="O1079">
        <v>3216623</v>
      </c>
      <c r="P1079">
        <v>3390899</v>
      </c>
      <c r="Q1079">
        <v>2511789</v>
      </c>
      <c r="S1079">
        <f t="shared" si="306"/>
        <v>1.8</v>
      </c>
      <c r="T1079">
        <f t="shared" si="307"/>
        <v>0.25</v>
      </c>
      <c r="V1079" s="4">
        <f t="shared" si="308"/>
        <v>411.26129257989993</v>
      </c>
      <c r="W1079">
        <f t="shared" si="309"/>
        <v>5</v>
      </c>
      <c r="X1079">
        <f t="shared" si="310"/>
        <v>0.25</v>
      </c>
      <c r="Y1079">
        <f t="shared" si="311"/>
        <v>0.1388888888888889</v>
      </c>
      <c r="Z1079">
        <f t="shared" si="312"/>
        <v>1</v>
      </c>
      <c r="AA1079" t="str">
        <f t="shared" si="313"/>
        <v>O</v>
      </c>
      <c r="AD1079">
        <f t="shared" si="314"/>
        <v>3.7037037037037035E-2</v>
      </c>
      <c r="AF1079" t="str">
        <f t="shared" si="315"/>
        <v>----</v>
      </c>
      <c r="AG1079" t="str">
        <f t="shared" si="316"/>
        <v>----</v>
      </c>
      <c r="AH1079" t="str">
        <f t="shared" si="317"/>
        <v>----</v>
      </c>
      <c r="AI1079" t="str">
        <f t="shared" si="318"/>
        <v>----</v>
      </c>
      <c r="AJ1079" t="str">
        <f t="shared" si="319"/>
        <v>----</v>
      </c>
      <c r="AK1079" t="str">
        <f t="shared" si="320"/>
        <v>Alipat+N</v>
      </c>
      <c r="AM1079" s="4">
        <f t="shared" si="321"/>
        <v>411.35639069822219</v>
      </c>
      <c r="AN1079" s="4">
        <f t="shared" si="305"/>
        <v>411</v>
      </c>
      <c r="AO1079" s="4">
        <f t="shared" si="322"/>
        <v>0.35639069822218516</v>
      </c>
    </row>
    <row r="1080" spans="1:41" x14ac:dyDescent="0.25">
      <c r="A1080">
        <v>20</v>
      </c>
      <c r="B1080">
        <v>36</v>
      </c>
      <c r="C1080">
        <v>4</v>
      </c>
      <c r="D1080">
        <v>6</v>
      </c>
      <c r="E1080">
        <v>0</v>
      </c>
      <c r="F1080">
        <v>0</v>
      </c>
      <c r="H1080">
        <v>427.25620720000001</v>
      </c>
      <c r="J1080">
        <v>3184083</v>
      </c>
      <c r="K1080">
        <v>2972185</v>
      </c>
      <c r="L1080">
        <v>2646397</v>
      </c>
      <c r="O1080">
        <v>5981171</v>
      </c>
      <c r="P1080">
        <v>6524930</v>
      </c>
      <c r="Q1080">
        <v>5341307</v>
      </c>
      <c r="S1080">
        <f t="shared" si="306"/>
        <v>1.8</v>
      </c>
      <c r="T1080">
        <f t="shared" si="307"/>
        <v>0.3</v>
      </c>
      <c r="V1080" s="4">
        <f t="shared" si="308"/>
        <v>427.25620717989995</v>
      </c>
      <c r="W1080">
        <f t="shared" si="309"/>
        <v>5</v>
      </c>
      <c r="X1080">
        <f t="shared" si="310"/>
        <v>0.25</v>
      </c>
      <c r="Y1080">
        <f t="shared" si="311"/>
        <v>0.1388888888888889</v>
      </c>
      <c r="Z1080">
        <f t="shared" si="312"/>
        <v>0.83333333333333337</v>
      </c>
      <c r="AA1080" t="str">
        <f t="shared" si="313"/>
        <v>O</v>
      </c>
      <c r="AD1080">
        <f t="shared" si="314"/>
        <v>0</v>
      </c>
      <c r="AF1080" t="str">
        <f t="shared" si="315"/>
        <v>----</v>
      </c>
      <c r="AG1080" t="str">
        <f t="shared" si="316"/>
        <v>----</v>
      </c>
      <c r="AH1080" t="str">
        <f t="shared" si="317"/>
        <v>----</v>
      </c>
      <c r="AI1080" t="str">
        <f t="shared" si="318"/>
        <v>----</v>
      </c>
      <c r="AJ1080" t="str">
        <f t="shared" si="319"/>
        <v>----</v>
      </c>
      <c r="AK1080" t="str">
        <f t="shared" si="320"/>
        <v>Alipat+N</v>
      </c>
      <c r="AM1080" s="4">
        <f t="shared" si="321"/>
        <v>427.35500388670749</v>
      </c>
      <c r="AN1080" s="4">
        <f t="shared" si="305"/>
        <v>427</v>
      </c>
      <c r="AO1080" s="4">
        <f t="shared" si="322"/>
        <v>0.35500388670749317</v>
      </c>
    </row>
    <row r="1081" spans="1:41" x14ac:dyDescent="0.25">
      <c r="A1081">
        <v>20</v>
      </c>
      <c r="B1081">
        <v>36</v>
      </c>
      <c r="C1081">
        <v>4</v>
      </c>
      <c r="D1081">
        <v>7</v>
      </c>
      <c r="E1081">
        <v>0</v>
      </c>
      <c r="F1081">
        <v>0</v>
      </c>
      <c r="H1081">
        <v>443.25112180000002</v>
      </c>
      <c r="J1081">
        <v>1980966</v>
      </c>
      <c r="K1081">
        <v>2442980</v>
      </c>
      <c r="L1081">
        <v>2370021</v>
      </c>
      <c r="O1081">
        <v>3382119</v>
      </c>
      <c r="P1081">
        <v>4048071</v>
      </c>
      <c r="Q1081">
        <v>2923004</v>
      </c>
      <c r="S1081">
        <f t="shared" si="306"/>
        <v>1.8</v>
      </c>
      <c r="T1081">
        <f t="shared" si="307"/>
        <v>0.35</v>
      </c>
      <c r="V1081" s="4">
        <f t="shared" si="308"/>
        <v>443.25112177989996</v>
      </c>
      <c r="W1081">
        <f t="shared" si="309"/>
        <v>5</v>
      </c>
      <c r="X1081">
        <f t="shared" si="310"/>
        <v>0.25</v>
      </c>
      <c r="Y1081">
        <f t="shared" si="311"/>
        <v>0.1388888888888889</v>
      </c>
      <c r="Z1081">
        <f t="shared" si="312"/>
        <v>0.7142857142857143</v>
      </c>
      <c r="AA1081" t="str">
        <f t="shared" si="313"/>
        <v>O</v>
      </c>
      <c r="AD1081">
        <f t="shared" si="314"/>
        <v>-0.04</v>
      </c>
      <c r="AF1081" t="str">
        <f t="shared" si="315"/>
        <v>----</v>
      </c>
      <c r="AG1081" t="str">
        <f t="shared" si="316"/>
        <v>----</v>
      </c>
      <c r="AH1081" t="str">
        <f t="shared" si="317"/>
        <v>----</v>
      </c>
      <c r="AI1081" t="str">
        <f t="shared" si="318"/>
        <v>----</v>
      </c>
      <c r="AJ1081" t="str">
        <f t="shared" si="319"/>
        <v>----</v>
      </c>
      <c r="AK1081" t="str">
        <f t="shared" si="320"/>
        <v>Alipat+N</v>
      </c>
      <c r="AM1081" s="4">
        <f t="shared" si="321"/>
        <v>443.3536170751928</v>
      </c>
      <c r="AN1081" s="4">
        <f t="shared" si="305"/>
        <v>443</v>
      </c>
      <c r="AO1081" s="4">
        <f t="shared" si="322"/>
        <v>0.35361707519280117</v>
      </c>
    </row>
    <row r="1082" spans="1:41" x14ac:dyDescent="0.25">
      <c r="A1082">
        <v>20</v>
      </c>
      <c r="B1082">
        <v>36</v>
      </c>
      <c r="C1082">
        <v>4</v>
      </c>
      <c r="D1082">
        <v>8</v>
      </c>
      <c r="E1082">
        <v>0</v>
      </c>
      <c r="F1082">
        <v>0</v>
      </c>
      <c r="H1082">
        <v>459.24603639999998</v>
      </c>
      <c r="J1082">
        <v>2188485</v>
      </c>
      <c r="K1082">
        <v>2710371</v>
      </c>
      <c r="L1082">
        <v>2554864</v>
      </c>
      <c r="O1082">
        <v>2616649</v>
      </c>
      <c r="P1082">
        <v>2880929</v>
      </c>
      <c r="Q1082">
        <v>2606790</v>
      </c>
      <c r="S1082">
        <f t="shared" si="306"/>
        <v>1.8</v>
      </c>
      <c r="T1082">
        <f t="shared" si="307"/>
        <v>0.4</v>
      </c>
      <c r="V1082" s="4">
        <f t="shared" si="308"/>
        <v>459.24603637989998</v>
      </c>
      <c r="W1082">
        <f t="shared" si="309"/>
        <v>5</v>
      </c>
      <c r="X1082">
        <f t="shared" si="310"/>
        <v>0.25</v>
      </c>
      <c r="Y1082">
        <f t="shared" si="311"/>
        <v>0.1388888888888889</v>
      </c>
      <c r="Z1082">
        <f t="shared" si="312"/>
        <v>0.625</v>
      </c>
      <c r="AA1082" t="str">
        <f t="shared" si="313"/>
        <v>O</v>
      </c>
      <c r="AD1082">
        <f t="shared" si="314"/>
        <v>-8.3333333333333329E-2</v>
      </c>
      <c r="AF1082" t="str">
        <f t="shared" si="315"/>
        <v>----</v>
      </c>
      <c r="AG1082" t="str">
        <f t="shared" si="316"/>
        <v>----</v>
      </c>
      <c r="AH1082" t="str">
        <f t="shared" si="317"/>
        <v>----</v>
      </c>
      <c r="AI1082" t="str">
        <f t="shared" si="318"/>
        <v>----</v>
      </c>
      <c r="AJ1082" t="str">
        <f t="shared" si="319"/>
        <v>----</v>
      </c>
      <c r="AK1082" t="str">
        <f t="shared" si="320"/>
        <v>Alipat+N</v>
      </c>
      <c r="AM1082" s="4">
        <f t="shared" si="321"/>
        <v>459.35223026367817</v>
      </c>
      <c r="AN1082" s="4">
        <f t="shared" si="305"/>
        <v>459</v>
      </c>
      <c r="AO1082" s="4">
        <f t="shared" si="322"/>
        <v>0.35223026367816601</v>
      </c>
    </row>
    <row r="1083" spans="1:41" x14ac:dyDescent="0.25">
      <c r="A1083">
        <v>20</v>
      </c>
      <c r="B1083">
        <v>37</v>
      </c>
      <c r="C1083">
        <v>0</v>
      </c>
      <c r="D1083">
        <v>11</v>
      </c>
      <c r="E1083">
        <v>0</v>
      </c>
      <c r="F1083">
        <v>1</v>
      </c>
      <c r="H1083">
        <v>483.20007070000003</v>
      </c>
      <c r="J1083">
        <v>5811317</v>
      </c>
      <c r="K1083">
        <v>6326889</v>
      </c>
      <c r="L1083">
        <v>6063655</v>
      </c>
      <c r="O1083">
        <v>10460056</v>
      </c>
      <c r="P1083">
        <v>16440895</v>
      </c>
      <c r="Q1083">
        <v>16462251</v>
      </c>
      <c r="S1083">
        <f t="shared" si="306"/>
        <v>1.85</v>
      </c>
      <c r="T1083">
        <f t="shared" si="307"/>
        <v>0.55000000000000004</v>
      </c>
      <c r="V1083" s="4">
        <f t="shared" si="308"/>
        <v>483.20007067990002</v>
      </c>
      <c r="W1083">
        <f t="shared" si="309"/>
        <v>3</v>
      </c>
      <c r="X1083">
        <f t="shared" si="310"/>
        <v>0.15</v>
      </c>
      <c r="Y1083">
        <f t="shared" si="311"/>
        <v>8.1081081081081086E-2</v>
      </c>
      <c r="Z1083">
        <f t="shared" si="312"/>
        <v>0.27272727272727271</v>
      </c>
      <c r="AA1083" t="str">
        <f t="shared" si="313"/>
        <v>O</v>
      </c>
      <c r="AD1083">
        <f t="shared" si="314"/>
        <v>-0.22222222222222221</v>
      </c>
      <c r="AF1083" t="str">
        <f t="shared" si="315"/>
        <v>----</v>
      </c>
      <c r="AG1083" t="str">
        <f t="shared" si="316"/>
        <v>----</v>
      </c>
      <c r="AH1083" t="str">
        <f t="shared" si="317"/>
        <v>----</v>
      </c>
      <c r="AI1083" t="str">
        <f t="shared" si="318"/>
        <v>AlipatNoN</v>
      </c>
      <c r="AJ1083" t="str">
        <f t="shared" si="319"/>
        <v>----</v>
      </c>
      <c r="AK1083" t="str">
        <f t="shared" si="320"/>
        <v>----</v>
      </c>
      <c r="AM1083" s="4">
        <f t="shared" si="321"/>
        <v>483.31180358140062</v>
      </c>
      <c r="AN1083" s="4">
        <f t="shared" si="305"/>
        <v>483</v>
      </c>
      <c r="AO1083" s="4">
        <f t="shared" si="322"/>
        <v>0.31180358140062481</v>
      </c>
    </row>
    <row r="1084" spans="1:41" x14ac:dyDescent="0.25">
      <c r="A1084">
        <v>20</v>
      </c>
      <c r="B1084">
        <v>37</v>
      </c>
      <c r="C1084">
        <v>0</v>
      </c>
      <c r="D1084">
        <v>12</v>
      </c>
      <c r="E1084">
        <v>0</v>
      </c>
      <c r="F1084">
        <v>1</v>
      </c>
      <c r="H1084">
        <v>499.19498529999998</v>
      </c>
      <c r="J1084" t="s">
        <v>14</v>
      </c>
      <c r="K1084" t="s">
        <v>14</v>
      </c>
      <c r="L1084" t="s">
        <v>14</v>
      </c>
      <c r="O1084">
        <v>3993180</v>
      </c>
      <c r="P1084">
        <v>5357757</v>
      </c>
      <c r="Q1084">
        <v>6292868</v>
      </c>
      <c r="S1084">
        <f t="shared" si="306"/>
        <v>1.85</v>
      </c>
      <c r="T1084">
        <f t="shared" si="307"/>
        <v>0.6</v>
      </c>
      <c r="V1084" s="4">
        <f t="shared" si="308"/>
        <v>499.19498527989998</v>
      </c>
      <c r="W1084">
        <f t="shared" si="309"/>
        <v>3</v>
      </c>
      <c r="X1084">
        <f t="shared" si="310"/>
        <v>0.15</v>
      </c>
      <c r="Y1084">
        <f t="shared" si="311"/>
        <v>8.1081081081081086E-2</v>
      </c>
      <c r="Z1084">
        <f t="shared" si="312"/>
        <v>0.25</v>
      </c>
      <c r="AA1084" t="str">
        <f t="shared" si="313"/>
        <v>O</v>
      </c>
      <c r="AD1084">
        <f t="shared" si="314"/>
        <v>-0.26923076923076922</v>
      </c>
      <c r="AF1084" t="str">
        <f t="shared" si="315"/>
        <v>----</v>
      </c>
      <c r="AG1084" t="str">
        <f t="shared" si="316"/>
        <v>----</v>
      </c>
      <c r="AH1084" t="str">
        <f t="shared" si="317"/>
        <v>----</v>
      </c>
      <c r="AI1084" t="str">
        <f t="shared" si="318"/>
        <v>----</v>
      </c>
      <c r="AJ1084" t="str">
        <f t="shared" si="319"/>
        <v>SatFACarb</v>
      </c>
      <c r="AK1084" t="str">
        <f t="shared" si="320"/>
        <v>----</v>
      </c>
      <c r="AM1084" s="4">
        <f t="shared" si="321"/>
        <v>499.31041676988588</v>
      </c>
      <c r="AN1084" s="4">
        <f t="shared" si="305"/>
        <v>499</v>
      </c>
      <c r="AO1084" s="4">
        <f t="shared" si="322"/>
        <v>0.31041676988587596</v>
      </c>
    </row>
    <row r="1085" spans="1:41" x14ac:dyDescent="0.25">
      <c r="A1085">
        <v>20</v>
      </c>
      <c r="B1085">
        <v>37</v>
      </c>
      <c r="C1085">
        <v>5</v>
      </c>
      <c r="D1085">
        <v>7</v>
      </c>
      <c r="E1085">
        <v>0</v>
      </c>
      <c r="F1085">
        <v>0</v>
      </c>
      <c r="H1085">
        <v>458.26202080000002</v>
      </c>
      <c r="J1085" t="s">
        <v>14</v>
      </c>
      <c r="K1085" t="s">
        <v>14</v>
      </c>
      <c r="L1085" t="s">
        <v>14</v>
      </c>
      <c r="O1085">
        <v>2020723</v>
      </c>
      <c r="P1085">
        <v>2891201</v>
      </c>
      <c r="Q1085">
        <v>2365688</v>
      </c>
      <c r="S1085">
        <f t="shared" si="306"/>
        <v>1.85</v>
      </c>
      <c r="T1085">
        <f t="shared" si="307"/>
        <v>0.35</v>
      </c>
      <c r="V1085" s="4">
        <f t="shared" si="308"/>
        <v>458.26202077990001</v>
      </c>
      <c r="W1085">
        <f t="shared" si="309"/>
        <v>5</v>
      </c>
      <c r="X1085">
        <f t="shared" si="310"/>
        <v>0.25</v>
      </c>
      <c r="Y1085">
        <f t="shared" si="311"/>
        <v>0.13513513513513514</v>
      </c>
      <c r="Z1085">
        <f t="shared" si="312"/>
        <v>0.7142857142857143</v>
      </c>
      <c r="AA1085" t="str">
        <f t="shared" si="313"/>
        <v>O</v>
      </c>
      <c r="AD1085">
        <f t="shared" si="314"/>
        <v>-8.6956521739130432E-2</v>
      </c>
      <c r="AF1085" t="str">
        <f t="shared" si="315"/>
        <v>----</v>
      </c>
      <c r="AG1085" t="str">
        <f t="shared" si="316"/>
        <v>----</v>
      </c>
      <c r="AH1085" t="str">
        <f t="shared" si="317"/>
        <v>----</v>
      </c>
      <c r="AI1085" t="str">
        <f t="shared" si="318"/>
        <v>----</v>
      </c>
      <c r="AJ1085" t="str">
        <f t="shared" si="319"/>
        <v>----</v>
      </c>
      <c r="AK1085" t="str">
        <f t="shared" si="320"/>
        <v>Alipat+N</v>
      </c>
      <c r="AM1085" s="4">
        <f t="shared" si="321"/>
        <v>458.36798712455976</v>
      </c>
      <c r="AN1085" s="4">
        <f t="shared" si="305"/>
        <v>458</v>
      </c>
      <c r="AO1085" s="4">
        <f t="shared" si="322"/>
        <v>0.36798712455976101</v>
      </c>
    </row>
    <row r="1086" spans="1:41" x14ac:dyDescent="0.25">
      <c r="A1086">
        <v>20</v>
      </c>
      <c r="B1086">
        <v>38</v>
      </c>
      <c r="C1086">
        <v>0</v>
      </c>
      <c r="D1086">
        <v>6</v>
      </c>
      <c r="E1086">
        <v>0</v>
      </c>
      <c r="F1086">
        <v>0</v>
      </c>
      <c r="H1086">
        <v>373.25956120000001</v>
      </c>
      <c r="J1086">
        <v>3044170</v>
      </c>
      <c r="K1086">
        <v>3227458</v>
      </c>
      <c r="L1086">
        <v>2871811</v>
      </c>
      <c r="O1086">
        <v>4424171</v>
      </c>
      <c r="P1086">
        <v>5852033</v>
      </c>
      <c r="Q1086">
        <v>4868176</v>
      </c>
      <c r="S1086">
        <f t="shared" si="306"/>
        <v>1.9</v>
      </c>
      <c r="T1086">
        <f t="shared" si="307"/>
        <v>0.3</v>
      </c>
      <c r="V1086" s="4">
        <f t="shared" si="308"/>
        <v>373.2595611799</v>
      </c>
      <c r="W1086">
        <f t="shared" si="309"/>
        <v>2</v>
      </c>
      <c r="X1086">
        <f t="shared" si="310"/>
        <v>0.1</v>
      </c>
      <c r="Y1086">
        <f t="shared" si="311"/>
        <v>5.2631578947368418E-2</v>
      </c>
      <c r="Z1086">
        <f t="shared" si="312"/>
        <v>0.33333333333333331</v>
      </c>
      <c r="AA1086" t="str">
        <f t="shared" si="313"/>
        <v>O</v>
      </c>
      <c r="AD1086">
        <f t="shared" si="314"/>
        <v>-5.8823529411764705E-2</v>
      </c>
      <c r="AF1086" t="str">
        <f t="shared" si="315"/>
        <v>----</v>
      </c>
      <c r="AG1086" t="str">
        <f t="shared" si="316"/>
        <v>----</v>
      </c>
      <c r="AH1086" t="str">
        <f t="shared" si="317"/>
        <v>----</v>
      </c>
      <c r="AI1086" t="str">
        <f t="shared" si="318"/>
        <v>AlipatNoN</v>
      </c>
      <c r="AJ1086" t="str">
        <f t="shared" si="319"/>
        <v>----</v>
      </c>
      <c r="AK1086" t="str">
        <f t="shared" si="320"/>
        <v>----</v>
      </c>
      <c r="AM1086" s="4">
        <f t="shared" si="321"/>
        <v>373.34587195738976</v>
      </c>
      <c r="AN1086" s="4">
        <f t="shared" si="305"/>
        <v>373</v>
      </c>
      <c r="AO1086" s="4">
        <f t="shared" si="322"/>
        <v>0.34587195738976106</v>
      </c>
    </row>
    <row r="1087" spans="1:41" x14ac:dyDescent="0.25">
      <c r="A1087">
        <v>20</v>
      </c>
      <c r="B1087">
        <v>38</v>
      </c>
      <c r="C1087">
        <v>0</v>
      </c>
      <c r="D1087">
        <v>7</v>
      </c>
      <c r="E1087">
        <v>0</v>
      </c>
      <c r="F1087">
        <v>0</v>
      </c>
      <c r="H1087">
        <v>389.25447580000002</v>
      </c>
      <c r="J1087">
        <v>3761720</v>
      </c>
      <c r="K1087">
        <v>4291182</v>
      </c>
      <c r="L1087">
        <v>3758099</v>
      </c>
      <c r="O1087">
        <v>7178744</v>
      </c>
      <c r="P1087">
        <v>8390565</v>
      </c>
      <c r="Q1087">
        <v>6069036</v>
      </c>
      <c r="S1087">
        <f t="shared" si="306"/>
        <v>1.9</v>
      </c>
      <c r="T1087">
        <f t="shared" si="307"/>
        <v>0.35</v>
      </c>
      <c r="V1087" s="4">
        <f t="shared" si="308"/>
        <v>389.25447577990002</v>
      </c>
      <c r="W1087">
        <f t="shared" si="309"/>
        <v>2</v>
      </c>
      <c r="X1087">
        <f t="shared" si="310"/>
        <v>0.1</v>
      </c>
      <c r="Y1087">
        <f t="shared" si="311"/>
        <v>5.2631578947368418E-2</v>
      </c>
      <c r="Z1087">
        <f t="shared" si="312"/>
        <v>0.2857142857142857</v>
      </c>
      <c r="AA1087" t="str">
        <f t="shared" si="313"/>
        <v>O</v>
      </c>
      <c r="AD1087">
        <f t="shared" si="314"/>
        <v>-9.0909090909090912E-2</v>
      </c>
      <c r="AF1087" t="str">
        <f t="shared" si="315"/>
        <v>----</v>
      </c>
      <c r="AG1087" t="str">
        <f t="shared" si="316"/>
        <v>----</v>
      </c>
      <c r="AH1087" t="str">
        <f t="shared" si="317"/>
        <v>----</v>
      </c>
      <c r="AI1087" t="str">
        <f t="shared" si="318"/>
        <v>AlipatNoN</v>
      </c>
      <c r="AJ1087" t="str">
        <f t="shared" si="319"/>
        <v>----</v>
      </c>
      <c r="AK1087" t="str">
        <f t="shared" si="320"/>
        <v>----</v>
      </c>
      <c r="AM1087" s="4">
        <f t="shared" si="321"/>
        <v>389.34448514587507</v>
      </c>
      <c r="AN1087" s="4">
        <f t="shared" si="305"/>
        <v>389</v>
      </c>
      <c r="AO1087" s="4">
        <f t="shared" si="322"/>
        <v>0.34448514587506907</v>
      </c>
    </row>
    <row r="1088" spans="1:41" x14ac:dyDescent="0.25">
      <c r="A1088">
        <v>20</v>
      </c>
      <c r="B1088">
        <v>38</v>
      </c>
      <c r="C1088">
        <v>0</v>
      </c>
      <c r="D1088">
        <v>7</v>
      </c>
      <c r="E1088">
        <v>1</v>
      </c>
      <c r="F1088">
        <v>0</v>
      </c>
      <c r="H1088">
        <v>421.22654649999998</v>
      </c>
      <c r="J1088">
        <v>23359401</v>
      </c>
      <c r="K1088">
        <v>2924178</v>
      </c>
      <c r="L1088">
        <v>39102138</v>
      </c>
      <c r="O1088">
        <v>366994676</v>
      </c>
      <c r="P1088">
        <v>20247680</v>
      </c>
      <c r="Q1088">
        <v>317578834</v>
      </c>
      <c r="S1088">
        <f t="shared" si="306"/>
        <v>1.9</v>
      </c>
      <c r="T1088">
        <f t="shared" si="307"/>
        <v>0.35</v>
      </c>
      <c r="V1088" s="4">
        <f t="shared" si="308"/>
        <v>421.22654647990004</v>
      </c>
      <c r="W1088">
        <f t="shared" si="309"/>
        <v>2</v>
      </c>
      <c r="X1088">
        <f t="shared" si="310"/>
        <v>0.1</v>
      </c>
      <c r="Y1088">
        <f t="shared" si="311"/>
        <v>5.2631578947368418E-2</v>
      </c>
      <c r="Z1088">
        <f t="shared" si="312"/>
        <v>0.2857142857142857</v>
      </c>
      <c r="AA1088" t="str">
        <f t="shared" si="313"/>
        <v>O</v>
      </c>
      <c r="AD1088">
        <f t="shared" si="314"/>
        <v>-0.16129032258064516</v>
      </c>
      <c r="AF1088" t="str">
        <f t="shared" si="315"/>
        <v>----</v>
      </c>
      <c r="AG1088" t="str">
        <f t="shared" si="316"/>
        <v>----</v>
      </c>
      <c r="AH1088" t="str">
        <f t="shared" si="317"/>
        <v>----</v>
      </c>
      <c r="AI1088" t="str">
        <f t="shared" si="318"/>
        <v>AlipatNoN</v>
      </c>
      <c r="AJ1088" t="str">
        <f t="shared" si="319"/>
        <v>----</v>
      </c>
      <c r="AK1088" t="str">
        <f t="shared" si="320"/>
        <v>----</v>
      </c>
      <c r="AM1088" s="4">
        <f t="shared" si="321"/>
        <v>421.32394891645401</v>
      </c>
      <c r="AN1088" s="4">
        <f t="shared" si="305"/>
        <v>421</v>
      </c>
      <c r="AO1088" s="4">
        <f t="shared" si="322"/>
        <v>0.32394891645401458</v>
      </c>
    </row>
    <row r="1089" spans="1:41" x14ac:dyDescent="0.25">
      <c r="A1089">
        <v>20</v>
      </c>
      <c r="B1089">
        <v>38</v>
      </c>
      <c r="C1089">
        <v>0</v>
      </c>
      <c r="D1089">
        <v>8</v>
      </c>
      <c r="E1089">
        <v>0</v>
      </c>
      <c r="F1089">
        <v>0</v>
      </c>
      <c r="H1089">
        <v>405.24939039999998</v>
      </c>
      <c r="J1089">
        <v>4111032</v>
      </c>
      <c r="K1089">
        <v>5400605</v>
      </c>
      <c r="L1089">
        <v>4617637</v>
      </c>
      <c r="O1089">
        <v>6534033</v>
      </c>
      <c r="P1089">
        <v>9214446</v>
      </c>
      <c r="Q1089">
        <v>6488855</v>
      </c>
      <c r="S1089">
        <f t="shared" si="306"/>
        <v>1.9</v>
      </c>
      <c r="T1089">
        <f t="shared" si="307"/>
        <v>0.4</v>
      </c>
      <c r="V1089" s="4">
        <f t="shared" si="308"/>
        <v>405.24939037990003</v>
      </c>
      <c r="W1089">
        <f t="shared" si="309"/>
        <v>2</v>
      </c>
      <c r="X1089">
        <f t="shared" si="310"/>
        <v>0.1</v>
      </c>
      <c r="Y1089">
        <f t="shared" si="311"/>
        <v>5.2631578947368418E-2</v>
      </c>
      <c r="Z1089">
        <f t="shared" si="312"/>
        <v>0.25</v>
      </c>
      <c r="AA1089" t="str">
        <f t="shared" si="313"/>
        <v>O</v>
      </c>
      <c r="AD1089">
        <f t="shared" si="314"/>
        <v>-0.125</v>
      </c>
      <c r="AF1089" t="str">
        <f t="shared" si="315"/>
        <v>----</v>
      </c>
      <c r="AG1089" t="str">
        <f t="shared" si="316"/>
        <v>----</v>
      </c>
      <c r="AH1089" t="str">
        <f t="shared" si="317"/>
        <v>----</v>
      </c>
      <c r="AI1089" t="str">
        <f t="shared" si="318"/>
        <v>AlipatNoN</v>
      </c>
      <c r="AJ1089" t="str">
        <f t="shared" si="319"/>
        <v>----</v>
      </c>
      <c r="AK1089" t="str">
        <f t="shared" si="320"/>
        <v>----</v>
      </c>
      <c r="AM1089" s="4">
        <f t="shared" si="321"/>
        <v>405.34309833436038</v>
      </c>
      <c r="AN1089" s="4">
        <f t="shared" si="305"/>
        <v>405</v>
      </c>
      <c r="AO1089" s="4">
        <f t="shared" si="322"/>
        <v>0.34309833436037707</v>
      </c>
    </row>
    <row r="1090" spans="1:41" x14ac:dyDescent="0.25">
      <c r="A1090">
        <v>20</v>
      </c>
      <c r="B1090">
        <v>38</v>
      </c>
      <c r="C1090">
        <v>0</v>
      </c>
      <c r="D1090">
        <v>8</v>
      </c>
      <c r="E1090">
        <v>1</v>
      </c>
      <c r="F1090">
        <v>0</v>
      </c>
      <c r="H1090">
        <v>437.2214611</v>
      </c>
      <c r="J1090" t="s">
        <v>14</v>
      </c>
      <c r="K1090" t="s">
        <v>14</v>
      </c>
      <c r="L1090" t="s">
        <v>14</v>
      </c>
      <c r="O1090">
        <v>3980616</v>
      </c>
      <c r="P1090">
        <v>1774638</v>
      </c>
      <c r="Q1090">
        <v>4349063</v>
      </c>
      <c r="S1090">
        <f t="shared" si="306"/>
        <v>1.9</v>
      </c>
      <c r="T1090">
        <f t="shared" si="307"/>
        <v>0.4</v>
      </c>
      <c r="V1090" s="4">
        <f t="shared" si="308"/>
        <v>437.22146107990005</v>
      </c>
      <c r="W1090">
        <f t="shared" si="309"/>
        <v>2</v>
      </c>
      <c r="X1090">
        <f t="shared" si="310"/>
        <v>0.1</v>
      </c>
      <c r="Y1090">
        <f t="shared" si="311"/>
        <v>5.2631578947368418E-2</v>
      </c>
      <c r="Z1090">
        <f t="shared" si="312"/>
        <v>0.25</v>
      </c>
      <c r="AA1090" t="str">
        <f t="shared" si="313"/>
        <v>O</v>
      </c>
      <c r="AD1090">
        <f t="shared" si="314"/>
        <v>-0.2</v>
      </c>
      <c r="AF1090" t="str">
        <f t="shared" si="315"/>
        <v>----</v>
      </c>
      <c r="AG1090" t="str">
        <f t="shared" si="316"/>
        <v>----</v>
      </c>
      <c r="AH1090" t="str">
        <f t="shared" si="317"/>
        <v>----</v>
      </c>
      <c r="AI1090" t="str">
        <f t="shared" si="318"/>
        <v>AlipatNoN</v>
      </c>
      <c r="AJ1090" t="str">
        <f t="shared" si="319"/>
        <v>----</v>
      </c>
      <c r="AK1090" t="str">
        <f t="shared" si="320"/>
        <v>----</v>
      </c>
      <c r="AM1090" s="4">
        <f t="shared" si="321"/>
        <v>437.32256210493932</v>
      </c>
      <c r="AN1090" s="4">
        <f t="shared" ref="AN1090:AN1153" si="323">INT(AM1090)</f>
        <v>437</v>
      </c>
      <c r="AO1090" s="4">
        <f t="shared" si="322"/>
        <v>0.32256210493932258</v>
      </c>
    </row>
    <row r="1091" spans="1:41" x14ac:dyDescent="0.25">
      <c r="A1091">
        <v>20</v>
      </c>
      <c r="B1091">
        <v>38</v>
      </c>
      <c r="C1091">
        <v>0</v>
      </c>
      <c r="D1091">
        <v>9</v>
      </c>
      <c r="E1091">
        <v>0</v>
      </c>
      <c r="F1091">
        <v>0</v>
      </c>
      <c r="H1091">
        <v>421.244305</v>
      </c>
      <c r="J1091" t="s">
        <v>14</v>
      </c>
      <c r="K1091" t="s">
        <v>14</v>
      </c>
      <c r="L1091" t="s">
        <v>14</v>
      </c>
      <c r="O1091">
        <v>2012404</v>
      </c>
      <c r="P1091">
        <v>2683008</v>
      </c>
      <c r="Q1091">
        <v>1561937</v>
      </c>
      <c r="S1091">
        <f t="shared" ref="S1091:S1154" si="324">B1091/A1091</f>
        <v>1.9</v>
      </c>
      <c r="T1091">
        <f t="shared" ref="T1091:T1154" si="325">D1091/A1091</f>
        <v>0.45</v>
      </c>
      <c r="V1091" s="4">
        <f t="shared" ref="V1091:V1154" si="326">A1091*12+(B1091-1)*1.007825+C1091*14.003074+D1091*15.9949146+E1091*31.9720707+F1091*30.9737615+0.0005485799</f>
        <v>421.24430497990005</v>
      </c>
      <c r="W1091">
        <f t="shared" ref="W1091:W1154" si="327">1+A1091-B1091/2+C1091/2+F1091/2</f>
        <v>2</v>
      </c>
      <c r="X1091">
        <f t="shared" ref="X1091:X1154" si="328">W1091/A1091</f>
        <v>0.1</v>
      </c>
      <c r="Y1091">
        <f t="shared" ref="Y1091:Y1154" si="329">W1091/B1091</f>
        <v>5.2631578947368418E-2</v>
      </c>
      <c r="Z1091">
        <f t="shared" ref="Z1091:Z1154" si="330">W1091/D1091</f>
        <v>0.22222222222222221</v>
      </c>
      <c r="AA1091" t="str">
        <f t="shared" ref="AA1091:AA1154" si="331">IF(X1091&gt;=0.3,IF(X1091&lt;=0.68,IF(Y1091&gt;=0.2,IF(Y1091&lt;=0.95,IF(Z1091&gt;=0.77,IF(Z1091&lt;=1.75,"CRAM","O"),"O"),"O"),"O"),"O"),"O")</f>
        <v>O</v>
      </c>
      <c r="AD1091">
        <f t="shared" ref="AD1091:AD1154" si="332">(1+A1091-D1091/2-E1091-B1091/2)/(A1091-D1091/2-E1091-C1091-F1091)</f>
        <v>-0.16129032258064516</v>
      </c>
      <c r="AF1091" t="str">
        <f t="shared" ref="AF1091:AF1154" si="333">IF(AD1091&gt;0.66,"CondAr","----")</f>
        <v>----</v>
      </c>
      <c r="AG1091" t="str">
        <f t="shared" ref="AG1091:AG1154" si="334">IF(AND((AD1091&gt;0.5),(AD1091&lt;=0.66)),"Aromatic","----")</f>
        <v>----</v>
      </c>
      <c r="AH1091" t="str">
        <f t="shared" ref="AH1091:AH1154" si="335">IF(AND((AD1091&lt;=0.5),(S1091&lt;1.5)),"HUnSatLig","----")</f>
        <v>----</v>
      </c>
      <c r="AI1091" t="str">
        <f t="shared" ref="AI1091:AI1154" si="336">IF(AND((T1091&lt;0.6),(S1091&gt;=1.5),(C1091=0)),"AlipatNoN","----")</f>
        <v>AlipatNoN</v>
      </c>
      <c r="AJ1091" t="str">
        <f t="shared" ref="AJ1091:AJ1154" si="337">IF(AND((S1091&gt;=1.5),(T1091&gt;=0.6)),"SatFACarb","----")</f>
        <v>----</v>
      </c>
      <c r="AK1091" t="str">
        <f t="shared" ref="AK1091:AK1154" si="338">IF(AND((T1091&lt;0.6),(S1091&gt;=1.5),(C1091&gt;0)),"Alipat+N","----")</f>
        <v>----</v>
      </c>
      <c r="AM1091" s="4">
        <f t="shared" ref="AM1091:AM1154" si="339">V1091*(44/43.989828)</f>
        <v>421.34171152284569</v>
      </c>
      <c r="AN1091" s="4">
        <f t="shared" si="323"/>
        <v>421</v>
      </c>
      <c r="AO1091" s="4">
        <f t="shared" ref="AO1091:AO1154" si="340">AM1091-AN1091</f>
        <v>0.34171152284568507</v>
      </c>
    </row>
    <row r="1092" spans="1:41" x14ac:dyDescent="0.25">
      <c r="A1092">
        <v>20</v>
      </c>
      <c r="B1092">
        <v>38</v>
      </c>
      <c r="C1092">
        <v>4</v>
      </c>
      <c r="D1092">
        <v>5</v>
      </c>
      <c r="E1092">
        <v>0</v>
      </c>
      <c r="F1092">
        <v>0</v>
      </c>
      <c r="H1092">
        <v>413.27694259999998</v>
      </c>
      <c r="J1092" t="s">
        <v>14</v>
      </c>
      <c r="K1092" t="s">
        <v>14</v>
      </c>
      <c r="L1092" t="s">
        <v>14</v>
      </c>
      <c r="O1092">
        <v>2145829</v>
      </c>
      <c r="P1092">
        <v>2758159</v>
      </c>
      <c r="Q1092">
        <v>2360733</v>
      </c>
      <c r="S1092">
        <f t="shared" si="324"/>
        <v>1.9</v>
      </c>
      <c r="T1092">
        <f t="shared" si="325"/>
        <v>0.25</v>
      </c>
      <c r="V1092" s="4">
        <f t="shared" si="326"/>
        <v>413.27694257989998</v>
      </c>
      <c r="W1092">
        <f t="shared" si="327"/>
        <v>4</v>
      </c>
      <c r="X1092">
        <f t="shared" si="328"/>
        <v>0.2</v>
      </c>
      <c r="Y1092">
        <f t="shared" si="329"/>
        <v>0.10526315789473684</v>
      </c>
      <c r="Z1092">
        <f t="shared" si="330"/>
        <v>0.8</v>
      </c>
      <c r="AA1092" t="str">
        <f t="shared" si="331"/>
        <v>O</v>
      </c>
      <c r="AD1092">
        <f t="shared" si="332"/>
        <v>-3.7037037037037035E-2</v>
      </c>
      <c r="AF1092" t="str">
        <f t="shared" si="333"/>
        <v>----</v>
      </c>
      <c r="AG1092" t="str">
        <f t="shared" si="334"/>
        <v>----</v>
      </c>
      <c r="AH1092" t="str">
        <f t="shared" si="335"/>
        <v>----</v>
      </c>
      <c r="AI1092" t="str">
        <f t="shared" si="336"/>
        <v>----</v>
      </c>
      <c r="AJ1092" t="str">
        <f t="shared" si="337"/>
        <v>----</v>
      </c>
      <c r="AK1092" t="str">
        <f t="shared" si="338"/>
        <v>Alipat+N</v>
      </c>
      <c r="AM1092" s="4">
        <f t="shared" si="339"/>
        <v>413.37250678760546</v>
      </c>
      <c r="AN1092" s="4">
        <f t="shared" si="323"/>
        <v>413</v>
      </c>
      <c r="AO1092" s="4">
        <f t="shared" si="340"/>
        <v>0.37250678760545952</v>
      </c>
    </row>
    <row r="1093" spans="1:41" x14ac:dyDescent="0.25">
      <c r="A1093">
        <v>20</v>
      </c>
      <c r="B1093">
        <v>38</v>
      </c>
      <c r="C1093">
        <v>4</v>
      </c>
      <c r="D1093">
        <v>6</v>
      </c>
      <c r="E1093">
        <v>0</v>
      </c>
      <c r="F1093">
        <v>0</v>
      </c>
      <c r="H1093">
        <v>429.2718572</v>
      </c>
      <c r="J1093" t="s">
        <v>14</v>
      </c>
      <c r="K1093" t="s">
        <v>14</v>
      </c>
      <c r="L1093" t="s">
        <v>14</v>
      </c>
      <c r="O1093">
        <v>3614589</v>
      </c>
      <c r="P1093">
        <v>4036536</v>
      </c>
      <c r="Q1093">
        <v>3280832</v>
      </c>
      <c r="S1093">
        <f t="shared" si="324"/>
        <v>1.9</v>
      </c>
      <c r="T1093">
        <f t="shared" si="325"/>
        <v>0.3</v>
      </c>
      <c r="V1093" s="4">
        <f t="shared" si="326"/>
        <v>429.2718571799</v>
      </c>
      <c r="W1093">
        <f t="shared" si="327"/>
        <v>4</v>
      </c>
      <c r="X1093">
        <f t="shared" si="328"/>
        <v>0.2</v>
      </c>
      <c r="Y1093">
        <f t="shared" si="329"/>
        <v>0.10526315789473684</v>
      </c>
      <c r="Z1093">
        <f t="shared" si="330"/>
        <v>0.66666666666666663</v>
      </c>
      <c r="AA1093" t="str">
        <f t="shared" si="331"/>
        <v>O</v>
      </c>
      <c r="AD1093">
        <f t="shared" si="332"/>
        <v>-7.6923076923076927E-2</v>
      </c>
      <c r="AF1093" t="str">
        <f t="shared" si="333"/>
        <v>----</v>
      </c>
      <c r="AG1093" t="str">
        <f t="shared" si="334"/>
        <v>----</v>
      </c>
      <c r="AH1093" t="str">
        <f t="shared" si="335"/>
        <v>----</v>
      </c>
      <c r="AI1093" t="str">
        <f t="shared" si="336"/>
        <v>----</v>
      </c>
      <c r="AJ1093" t="str">
        <f t="shared" si="337"/>
        <v>----</v>
      </c>
      <c r="AK1093" t="str">
        <f t="shared" si="338"/>
        <v>Alipat+N</v>
      </c>
      <c r="AM1093" s="4">
        <f t="shared" si="339"/>
        <v>429.37111997609077</v>
      </c>
      <c r="AN1093" s="4">
        <f t="shared" si="323"/>
        <v>429</v>
      </c>
      <c r="AO1093" s="4">
        <f t="shared" si="340"/>
        <v>0.37111997609076752</v>
      </c>
    </row>
    <row r="1094" spans="1:41" x14ac:dyDescent="0.25">
      <c r="A1094">
        <v>20</v>
      </c>
      <c r="B1094">
        <v>40</v>
      </c>
      <c r="C1094">
        <v>0</v>
      </c>
      <c r="D1094">
        <v>6</v>
      </c>
      <c r="E1094">
        <v>0</v>
      </c>
      <c r="F1094">
        <v>0</v>
      </c>
      <c r="H1094">
        <v>375.2752112</v>
      </c>
      <c r="J1094">
        <v>3694128</v>
      </c>
      <c r="K1094">
        <v>4214108</v>
      </c>
      <c r="L1094">
        <v>4344387</v>
      </c>
      <c r="O1094">
        <v>6123564</v>
      </c>
      <c r="P1094">
        <v>9591229</v>
      </c>
      <c r="Q1094">
        <v>6546033</v>
      </c>
      <c r="S1094">
        <f t="shared" si="324"/>
        <v>2</v>
      </c>
      <c r="T1094">
        <f t="shared" si="325"/>
        <v>0.3</v>
      </c>
      <c r="V1094" s="4">
        <f t="shared" si="326"/>
        <v>375.2752111799</v>
      </c>
      <c r="W1094">
        <f t="shared" si="327"/>
        <v>1</v>
      </c>
      <c r="X1094">
        <f t="shared" si="328"/>
        <v>0.05</v>
      </c>
      <c r="Y1094">
        <f t="shared" si="329"/>
        <v>2.5000000000000001E-2</v>
      </c>
      <c r="Z1094">
        <f t="shared" si="330"/>
        <v>0.16666666666666666</v>
      </c>
      <c r="AA1094" t="str">
        <f t="shared" si="331"/>
        <v>O</v>
      </c>
      <c r="AD1094">
        <f t="shared" si="332"/>
        <v>-0.11764705882352941</v>
      </c>
      <c r="AF1094" t="str">
        <f t="shared" si="333"/>
        <v>----</v>
      </c>
      <c r="AG1094" t="str">
        <f t="shared" si="334"/>
        <v>----</v>
      </c>
      <c r="AH1094" t="str">
        <f t="shared" si="335"/>
        <v>----</v>
      </c>
      <c r="AI1094" t="str">
        <f t="shared" si="336"/>
        <v>AlipatNoN</v>
      </c>
      <c r="AJ1094" t="str">
        <f t="shared" si="337"/>
        <v>----</v>
      </c>
      <c r="AK1094" t="str">
        <f t="shared" si="338"/>
        <v>----</v>
      </c>
      <c r="AM1094" s="4">
        <f t="shared" si="339"/>
        <v>375.36198804677292</v>
      </c>
      <c r="AN1094" s="4">
        <f t="shared" si="323"/>
        <v>375</v>
      </c>
      <c r="AO1094" s="4">
        <f t="shared" si="340"/>
        <v>0.36198804677292173</v>
      </c>
    </row>
    <row r="1095" spans="1:41" x14ac:dyDescent="0.25">
      <c r="A1095">
        <v>20</v>
      </c>
      <c r="B1095">
        <v>40</v>
      </c>
      <c r="C1095">
        <v>0</v>
      </c>
      <c r="D1095">
        <v>7</v>
      </c>
      <c r="E1095">
        <v>0</v>
      </c>
      <c r="F1095">
        <v>0</v>
      </c>
      <c r="H1095">
        <v>391.27012580000002</v>
      </c>
      <c r="J1095">
        <v>3889249</v>
      </c>
      <c r="K1095">
        <v>3935237</v>
      </c>
      <c r="L1095">
        <v>3980728</v>
      </c>
      <c r="O1095">
        <v>6729627</v>
      </c>
      <c r="P1095">
        <v>9443670</v>
      </c>
      <c r="Q1095">
        <v>6245537</v>
      </c>
      <c r="S1095">
        <f t="shared" si="324"/>
        <v>2</v>
      </c>
      <c r="T1095">
        <f t="shared" si="325"/>
        <v>0.35</v>
      </c>
      <c r="V1095" s="4">
        <f t="shared" si="326"/>
        <v>391.27012577990001</v>
      </c>
      <c r="W1095">
        <f t="shared" si="327"/>
        <v>1</v>
      </c>
      <c r="X1095">
        <f t="shared" si="328"/>
        <v>0.05</v>
      </c>
      <c r="Y1095">
        <f t="shared" si="329"/>
        <v>2.5000000000000001E-2</v>
      </c>
      <c r="Z1095">
        <f t="shared" si="330"/>
        <v>0.14285714285714285</v>
      </c>
      <c r="AA1095" t="str">
        <f t="shared" si="331"/>
        <v>O</v>
      </c>
      <c r="AD1095">
        <f t="shared" si="332"/>
        <v>-0.15151515151515152</v>
      </c>
      <c r="AF1095" t="str">
        <f t="shared" si="333"/>
        <v>----</v>
      </c>
      <c r="AG1095" t="str">
        <f t="shared" si="334"/>
        <v>----</v>
      </c>
      <c r="AH1095" t="str">
        <f t="shared" si="335"/>
        <v>----</v>
      </c>
      <c r="AI1095" t="str">
        <f t="shared" si="336"/>
        <v>AlipatNoN</v>
      </c>
      <c r="AJ1095" t="str">
        <f t="shared" si="337"/>
        <v>----</v>
      </c>
      <c r="AK1095" t="str">
        <f t="shared" si="338"/>
        <v>----</v>
      </c>
      <c r="AM1095" s="4">
        <f t="shared" si="339"/>
        <v>391.36060123525823</v>
      </c>
      <c r="AN1095" s="4">
        <f t="shared" si="323"/>
        <v>391</v>
      </c>
      <c r="AO1095" s="4">
        <f t="shared" si="340"/>
        <v>0.36060123525822974</v>
      </c>
    </row>
    <row r="1096" spans="1:41" x14ac:dyDescent="0.25">
      <c r="A1096">
        <v>20</v>
      </c>
      <c r="B1096">
        <v>40</v>
      </c>
      <c r="C1096">
        <v>0</v>
      </c>
      <c r="D1096">
        <v>8</v>
      </c>
      <c r="E1096">
        <v>0</v>
      </c>
      <c r="F1096">
        <v>0</v>
      </c>
      <c r="H1096">
        <v>407.26504039999998</v>
      </c>
      <c r="J1096">
        <v>1982830</v>
      </c>
      <c r="K1096">
        <v>2723019</v>
      </c>
      <c r="L1096">
        <v>1973816</v>
      </c>
      <c r="O1096">
        <v>3036713</v>
      </c>
      <c r="P1096">
        <v>3656358</v>
      </c>
      <c r="Q1096">
        <v>2915693</v>
      </c>
      <c r="S1096">
        <f t="shared" si="324"/>
        <v>2</v>
      </c>
      <c r="T1096">
        <f t="shared" si="325"/>
        <v>0.4</v>
      </c>
      <c r="V1096" s="4">
        <f t="shared" si="326"/>
        <v>407.26504037990003</v>
      </c>
      <c r="W1096">
        <f t="shared" si="327"/>
        <v>1</v>
      </c>
      <c r="X1096">
        <f t="shared" si="328"/>
        <v>0.05</v>
      </c>
      <c r="Y1096">
        <f t="shared" si="329"/>
        <v>2.5000000000000001E-2</v>
      </c>
      <c r="Z1096">
        <f t="shared" si="330"/>
        <v>0.125</v>
      </c>
      <c r="AA1096" t="str">
        <f t="shared" si="331"/>
        <v>O</v>
      </c>
      <c r="AD1096">
        <f t="shared" si="332"/>
        <v>-0.1875</v>
      </c>
      <c r="AF1096" t="str">
        <f t="shared" si="333"/>
        <v>----</v>
      </c>
      <c r="AG1096" t="str">
        <f t="shared" si="334"/>
        <v>----</v>
      </c>
      <c r="AH1096" t="str">
        <f t="shared" si="335"/>
        <v>----</v>
      </c>
      <c r="AI1096" t="str">
        <f t="shared" si="336"/>
        <v>AlipatNoN</v>
      </c>
      <c r="AJ1096" t="str">
        <f t="shared" si="337"/>
        <v>----</v>
      </c>
      <c r="AK1096" t="str">
        <f t="shared" si="338"/>
        <v>----</v>
      </c>
      <c r="AM1096" s="4">
        <f t="shared" si="339"/>
        <v>407.35921442374359</v>
      </c>
      <c r="AN1096" s="4">
        <f t="shared" si="323"/>
        <v>407</v>
      </c>
      <c r="AO1096" s="4">
        <f t="shared" si="340"/>
        <v>0.35921442374359458</v>
      </c>
    </row>
    <row r="1097" spans="1:41" x14ac:dyDescent="0.25">
      <c r="A1097">
        <v>20</v>
      </c>
      <c r="B1097">
        <v>42</v>
      </c>
      <c r="C1097">
        <v>0</v>
      </c>
      <c r="D1097">
        <v>7</v>
      </c>
      <c r="E1097">
        <v>1</v>
      </c>
      <c r="F1097">
        <v>0</v>
      </c>
      <c r="H1097">
        <v>425.25784650000003</v>
      </c>
      <c r="J1097">
        <v>3757704</v>
      </c>
      <c r="K1097">
        <v>3075666</v>
      </c>
      <c r="L1097">
        <v>2467833</v>
      </c>
      <c r="O1097">
        <v>6125657</v>
      </c>
      <c r="P1097">
        <v>5508156</v>
      </c>
      <c r="Q1097">
        <v>4298023</v>
      </c>
      <c r="S1097">
        <f t="shared" si="324"/>
        <v>2.1</v>
      </c>
      <c r="T1097">
        <f t="shared" si="325"/>
        <v>0.35</v>
      </c>
      <c r="V1097" s="4">
        <f t="shared" si="326"/>
        <v>425.25784647990002</v>
      </c>
      <c r="W1097">
        <f t="shared" si="327"/>
        <v>0</v>
      </c>
      <c r="X1097">
        <f t="shared" si="328"/>
        <v>0</v>
      </c>
      <c r="Y1097">
        <f t="shared" si="329"/>
        <v>0</v>
      </c>
      <c r="Z1097">
        <f t="shared" si="330"/>
        <v>0</v>
      </c>
      <c r="AA1097" t="str">
        <f t="shared" si="331"/>
        <v>O</v>
      </c>
      <c r="AD1097">
        <f t="shared" si="332"/>
        <v>-0.29032258064516131</v>
      </c>
      <c r="AF1097" t="str">
        <f t="shared" si="333"/>
        <v>----</v>
      </c>
      <c r="AG1097" t="str">
        <f t="shared" si="334"/>
        <v>----</v>
      </c>
      <c r="AH1097" t="str">
        <f t="shared" si="335"/>
        <v>----</v>
      </c>
      <c r="AI1097" t="str">
        <f t="shared" si="336"/>
        <v>AlipatNoN</v>
      </c>
      <c r="AJ1097" t="str">
        <f t="shared" si="337"/>
        <v>----</v>
      </c>
      <c r="AK1097" t="str">
        <f t="shared" si="338"/>
        <v>----</v>
      </c>
      <c r="AM1097" s="4">
        <f t="shared" si="339"/>
        <v>425.35618109522045</v>
      </c>
      <c r="AN1097" s="4">
        <f t="shared" si="323"/>
        <v>425</v>
      </c>
      <c r="AO1097" s="4">
        <f t="shared" si="340"/>
        <v>0.35618109522044961</v>
      </c>
    </row>
    <row r="1098" spans="1:41" x14ac:dyDescent="0.25">
      <c r="A1098">
        <v>20</v>
      </c>
      <c r="B1098">
        <v>42</v>
      </c>
      <c r="C1098">
        <v>0</v>
      </c>
      <c r="D1098">
        <v>8</v>
      </c>
      <c r="E1098">
        <v>1</v>
      </c>
      <c r="F1098">
        <v>0</v>
      </c>
      <c r="H1098">
        <v>441.25276109999999</v>
      </c>
      <c r="J1098">
        <v>3525428</v>
      </c>
      <c r="K1098">
        <v>2770783</v>
      </c>
      <c r="L1098">
        <v>2517681</v>
      </c>
      <c r="O1098">
        <v>5452807</v>
      </c>
      <c r="P1098">
        <v>5483840</v>
      </c>
      <c r="Q1098">
        <v>3299026</v>
      </c>
      <c r="S1098">
        <f t="shared" si="324"/>
        <v>2.1</v>
      </c>
      <c r="T1098">
        <f t="shared" si="325"/>
        <v>0.4</v>
      </c>
      <c r="V1098" s="4">
        <f t="shared" si="326"/>
        <v>441.25276107990004</v>
      </c>
      <c r="W1098">
        <f t="shared" si="327"/>
        <v>0</v>
      </c>
      <c r="X1098">
        <f t="shared" si="328"/>
        <v>0</v>
      </c>
      <c r="Y1098">
        <f t="shared" si="329"/>
        <v>0</v>
      </c>
      <c r="Z1098">
        <f t="shared" si="330"/>
        <v>0</v>
      </c>
      <c r="AA1098" t="str">
        <f t="shared" si="331"/>
        <v>O</v>
      </c>
      <c r="AD1098">
        <f t="shared" si="332"/>
        <v>-0.33333333333333331</v>
      </c>
      <c r="AF1098" t="str">
        <f t="shared" si="333"/>
        <v>----</v>
      </c>
      <c r="AG1098" t="str">
        <f t="shared" si="334"/>
        <v>----</v>
      </c>
      <c r="AH1098" t="str">
        <f t="shared" si="335"/>
        <v>----</v>
      </c>
      <c r="AI1098" t="str">
        <f t="shared" si="336"/>
        <v>AlipatNoN</v>
      </c>
      <c r="AJ1098" t="str">
        <f t="shared" si="337"/>
        <v>----</v>
      </c>
      <c r="AK1098" t="str">
        <f t="shared" si="338"/>
        <v>----</v>
      </c>
      <c r="AM1098" s="4">
        <f t="shared" si="339"/>
        <v>441.35479428370576</v>
      </c>
      <c r="AN1098" s="4">
        <f t="shared" si="323"/>
        <v>441</v>
      </c>
      <c r="AO1098" s="4">
        <f t="shared" si="340"/>
        <v>0.35479428370575761</v>
      </c>
    </row>
    <row r="1099" spans="1:41" x14ac:dyDescent="0.25">
      <c r="A1099">
        <v>21</v>
      </c>
      <c r="B1099">
        <v>12</v>
      </c>
      <c r="C1099">
        <v>0</v>
      </c>
      <c r="D1099">
        <v>8</v>
      </c>
      <c r="E1099">
        <v>0</v>
      </c>
      <c r="F1099">
        <v>0</v>
      </c>
      <c r="H1099">
        <v>391.04594040000001</v>
      </c>
      <c r="J1099">
        <v>1802789</v>
      </c>
      <c r="K1099">
        <v>2190809</v>
      </c>
      <c r="L1099">
        <v>1727626</v>
      </c>
      <c r="O1099" t="s">
        <v>14</v>
      </c>
      <c r="P1099" t="s">
        <v>14</v>
      </c>
      <c r="Q1099" t="s">
        <v>14</v>
      </c>
      <c r="S1099">
        <f t="shared" si="324"/>
        <v>0.5714285714285714</v>
      </c>
      <c r="T1099">
        <f t="shared" si="325"/>
        <v>0.38095238095238093</v>
      </c>
      <c r="V1099" s="4">
        <f t="shared" si="326"/>
        <v>391.0459403799</v>
      </c>
      <c r="W1099">
        <f t="shared" si="327"/>
        <v>16</v>
      </c>
      <c r="X1099">
        <f t="shared" si="328"/>
        <v>0.76190476190476186</v>
      </c>
      <c r="Y1099">
        <f t="shared" si="329"/>
        <v>1.3333333333333333</v>
      </c>
      <c r="Z1099">
        <f t="shared" si="330"/>
        <v>2</v>
      </c>
      <c r="AA1099" t="str">
        <f t="shared" si="331"/>
        <v>O</v>
      </c>
      <c r="AD1099">
        <f t="shared" si="332"/>
        <v>0.70588235294117652</v>
      </c>
      <c r="AF1099" t="str">
        <f t="shared" si="333"/>
        <v>CondAr</v>
      </c>
      <c r="AG1099" t="str">
        <f t="shared" si="334"/>
        <v>----</v>
      </c>
      <c r="AH1099" t="str">
        <f t="shared" si="335"/>
        <v>----</v>
      </c>
      <c r="AI1099" t="str">
        <f t="shared" si="336"/>
        <v>----</v>
      </c>
      <c r="AJ1099" t="str">
        <f t="shared" si="337"/>
        <v>----</v>
      </c>
      <c r="AK1099" t="str">
        <f t="shared" si="338"/>
        <v>----</v>
      </c>
      <c r="AM1099" s="4">
        <f t="shared" si="339"/>
        <v>391.13636399568549</v>
      </c>
      <c r="AN1099" s="4">
        <f t="shared" si="323"/>
        <v>391</v>
      </c>
      <c r="AO1099" s="4">
        <f t="shared" si="340"/>
        <v>0.13636399568548541</v>
      </c>
    </row>
    <row r="1100" spans="1:41" x14ac:dyDescent="0.25">
      <c r="A1100">
        <v>21</v>
      </c>
      <c r="B1100">
        <v>12</v>
      </c>
      <c r="C1100">
        <v>0</v>
      </c>
      <c r="D1100">
        <v>9</v>
      </c>
      <c r="E1100">
        <v>0</v>
      </c>
      <c r="F1100">
        <v>0</v>
      </c>
      <c r="H1100">
        <v>407.04085500000002</v>
      </c>
      <c r="J1100">
        <v>2445148</v>
      </c>
      <c r="K1100">
        <v>2421433</v>
      </c>
      <c r="L1100">
        <v>2379817</v>
      </c>
      <c r="O1100" t="s">
        <v>14</v>
      </c>
      <c r="P1100" t="s">
        <v>14</v>
      </c>
      <c r="Q1100" t="s">
        <v>14</v>
      </c>
      <c r="S1100">
        <f t="shared" si="324"/>
        <v>0.5714285714285714</v>
      </c>
      <c r="T1100">
        <f t="shared" si="325"/>
        <v>0.42857142857142855</v>
      </c>
      <c r="V1100" s="4">
        <f t="shared" si="326"/>
        <v>407.04085497989996</v>
      </c>
      <c r="W1100">
        <f t="shared" si="327"/>
        <v>16</v>
      </c>
      <c r="X1100">
        <f t="shared" si="328"/>
        <v>0.76190476190476186</v>
      </c>
      <c r="Y1100">
        <f t="shared" si="329"/>
        <v>1.3333333333333333</v>
      </c>
      <c r="Z1100">
        <f t="shared" si="330"/>
        <v>1.7777777777777777</v>
      </c>
      <c r="AA1100" t="str">
        <f t="shared" si="331"/>
        <v>O</v>
      </c>
      <c r="AD1100">
        <f t="shared" si="332"/>
        <v>0.69696969696969702</v>
      </c>
      <c r="AF1100" t="str">
        <f t="shared" si="333"/>
        <v>CondAr</v>
      </c>
      <c r="AG1100" t="str">
        <f t="shared" si="334"/>
        <v>----</v>
      </c>
      <c r="AH1100" t="str">
        <f t="shared" si="335"/>
        <v>----</v>
      </c>
      <c r="AI1100" t="str">
        <f t="shared" si="336"/>
        <v>----</v>
      </c>
      <c r="AJ1100" t="str">
        <f t="shared" si="337"/>
        <v>----</v>
      </c>
      <c r="AK1100" t="str">
        <f t="shared" si="338"/>
        <v>----</v>
      </c>
      <c r="AM1100" s="4">
        <f t="shared" si="339"/>
        <v>407.13497718417074</v>
      </c>
      <c r="AN1100" s="4">
        <f t="shared" si="323"/>
        <v>407</v>
      </c>
      <c r="AO1100" s="4">
        <f t="shared" si="340"/>
        <v>0.13497718417073656</v>
      </c>
    </row>
    <row r="1101" spans="1:41" x14ac:dyDescent="0.25">
      <c r="A1101">
        <v>21</v>
      </c>
      <c r="B1101">
        <v>12</v>
      </c>
      <c r="C1101">
        <v>0</v>
      </c>
      <c r="D1101">
        <v>10</v>
      </c>
      <c r="E1101">
        <v>0</v>
      </c>
      <c r="F1101">
        <v>0</v>
      </c>
      <c r="H1101">
        <v>423.03576959999998</v>
      </c>
      <c r="J1101">
        <v>2260277</v>
      </c>
      <c r="K1101">
        <v>2142334</v>
      </c>
      <c r="L1101">
        <v>2374253</v>
      </c>
      <c r="O1101" t="s">
        <v>14</v>
      </c>
      <c r="P1101" t="s">
        <v>14</v>
      </c>
      <c r="Q1101" t="s">
        <v>14</v>
      </c>
      <c r="S1101">
        <f t="shared" si="324"/>
        <v>0.5714285714285714</v>
      </c>
      <c r="T1101">
        <f t="shared" si="325"/>
        <v>0.47619047619047616</v>
      </c>
      <c r="V1101" s="4">
        <f t="shared" si="326"/>
        <v>423.03576957989998</v>
      </c>
      <c r="W1101">
        <f t="shared" si="327"/>
        <v>16</v>
      </c>
      <c r="X1101">
        <f t="shared" si="328"/>
        <v>0.76190476190476186</v>
      </c>
      <c r="Y1101">
        <f t="shared" si="329"/>
        <v>1.3333333333333333</v>
      </c>
      <c r="Z1101">
        <f t="shared" si="330"/>
        <v>1.6</v>
      </c>
      <c r="AA1101" t="str">
        <f t="shared" si="331"/>
        <v>O</v>
      </c>
      <c r="AD1101">
        <f t="shared" si="332"/>
        <v>0.6875</v>
      </c>
      <c r="AF1101" t="str">
        <f t="shared" si="333"/>
        <v>CondAr</v>
      </c>
      <c r="AG1101" t="str">
        <f t="shared" si="334"/>
        <v>----</v>
      </c>
      <c r="AH1101" t="str">
        <f t="shared" si="335"/>
        <v>----</v>
      </c>
      <c r="AI1101" t="str">
        <f t="shared" si="336"/>
        <v>----</v>
      </c>
      <c r="AJ1101" t="str">
        <f t="shared" si="337"/>
        <v>----</v>
      </c>
      <c r="AK1101" t="str">
        <f t="shared" si="338"/>
        <v>----</v>
      </c>
      <c r="AM1101" s="4">
        <f t="shared" si="339"/>
        <v>423.13359037265604</v>
      </c>
      <c r="AN1101" s="4">
        <f t="shared" si="323"/>
        <v>423</v>
      </c>
      <c r="AO1101" s="4">
        <f t="shared" si="340"/>
        <v>0.13359037265604456</v>
      </c>
    </row>
    <row r="1102" spans="1:41" x14ac:dyDescent="0.25">
      <c r="A1102">
        <v>21</v>
      </c>
      <c r="B1102">
        <v>12</v>
      </c>
      <c r="C1102">
        <v>0</v>
      </c>
      <c r="D1102">
        <v>11</v>
      </c>
      <c r="E1102">
        <v>0</v>
      </c>
      <c r="F1102">
        <v>0</v>
      </c>
      <c r="H1102">
        <v>439.0306842</v>
      </c>
      <c r="J1102">
        <v>1773407</v>
      </c>
      <c r="K1102">
        <v>1939429</v>
      </c>
      <c r="L1102">
        <v>2093455</v>
      </c>
      <c r="O1102" t="s">
        <v>14</v>
      </c>
      <c r="P1102" t="s">
        <v>14</v>
      </c>
      <c r="Q1102" t="s">
        <v>14</v>
      </c>
      <c r="S1102">
        <f t="shared" si="324"/>
        <v>0.5714285714285714</v>
      </c>
      <c r="T1102">
        <f t="shared" si="325"/>
        <v>0.52380952380952384</v>
      </c>
      <c r="V1102" s="4">
        <f t="shared" si="326"/>
        <v>439.03068417989999</v>
      </c>
      <c r="W1102">
        <f t="shared" si="327"/>
        <v>16</v>
      </c>
      <c r="X1102">
        <f t="shared" si="328"/>
        <v>0.76190476190476186</v>
      </c>
      <c r="Y1102">
        <f t="shared" si="329"/>
        <v>1.3333333333333333</v>
      </c>
      <c r="Z1102">
        <f t="shared" si="330"/>
        <v>1.4545454545454546</v>
      </c>
      <c r="AA1102" t="str">
        <f t="shared" si="331"/>
        <v>O</v>
      </c>
      <c r="AD1102">
        <f t="shared" si="332"/>
        <v>0.67741935483870963</v>
      </c>
      <c r="AF1102" t="str">
        <f t="shared" si="333"/>
        <v>CondAr</v>
      </c>
      <c r="AG1102" t="str">
        <f t="shared" si="334"/>
        <v>----</v>
      </c>
      <c r="AH1102" t="str">
        <f t="shared" si="335"/>
        <v>----</v>
      </c>
      <c r="AI1102" t="str">
        <f t="shared" si="336"/>
        <v>----</v>
      </c>
      <c r="AJ1102" t="str">
        <f t="shared" si="337"/>
        <v>----</v>
      </c>
      <c r="AK1102" t="str">
        <f t="shared" si="338"/>
        <v>----</v>
      </c>
      <c r="AM1102" s="4">
        <f t="shared" si="339"/>
        <v>439.13220356114141</v>
      </c>
      <c r="AN1102" s="4">
        <f t="shared" si="323"/>
        <v>439</v>
      </c>
      <c r="AO1102" s="4">
        <f t="shared" si="340"/>
        <v>0.13220356114140941</v>
      </c>
    </row>
    <row r="1103" spans="1:41" x14ac:dyDescent="0.25">
      <c r="A1103">
        <v>21</v>
      </c>
      <c r="B1103">
        <v>12</v>
      </c>
      <c r="C1103">
        <v>0</v>
      </c>
      <c r="D1103">
        <v>12</v>
      </c>
      <c r="E1103">
        <v>0</v>
      </c>
      <c r="F1103">
        <v>0</v>
      </c>
      <c r="H1103">
        <v>455.02559880000001</v>
      </c>
      <c r="J1103">
        <v>2111585</v>
      </c>
      <c r="K1103">
        <v>1972265</v>
      </c>
      <c r="L1103">
        <v>2118485</v>
      </c>
      <c r="O1103" t="s">
        <v>14</v>
      </c>
      <c r="P1103" t="s">
        <v>14</v>
      </c>
      <c r="Q1103" t="s">
        <v>14</v>
      </c>
      <c r="S1103">
        <f t="shared" si="324"/>
        <v>0.5714285714285714</v>
      </c>
      <c r="T1103">
        <f t="shared" si="325"/>
        <v>0.5714285714285714</v>
      </c>
      <c r="V1103" s="4">
        <f t="shared" si="326"/>
        <v>455.02559877990001</v>
      </c>
      <c r="W1103">
        <f t="shared" si="327"/>
        <v>16</v>
      </c>
      <c r="X1103">
        <f t="shared" si="328"/>
        <v>0.76190476190476186</v>
      </c>
      <c r="Y1103">
        <f t="shared" si="329"/>
        <v>1.3333333333333333</v>
      </c>
      <c r="Z1103">
        <f t="shared" si="330"/>
        <v>1.3333333333333333</v>
      </c>
      <c r="AA1103" t="str">
        <f t="shared" si="331"/>
        <v>O</v>
      </c>
      <c r="AD1103">
        <f t="shared" si="332"/>
        <v>0.66666666666666663</v>
      </c>
      <c r="AF1103" t="str">
        <f t="shared" si="333"/>
        <v>CondAr</v>
      </c>
      <c r="AG1103" t="str">
        <f t="shared" si="334"/>
        <v>----</v>
      </c>
      <c r="AH1103" t="str">
        <f t="shared" si="335"/>
        <v>----</v>
      </c>
      <c r="AI1103" t="str">
        <f t="shared" si="336"/>
        <v>----</v>
      </c>
      <c r="AJ1103" t="str">
        <f t="shared" si="337"/>
        <v>----</v>
      </c>
      <c r="AK1103" t="str">
        <f t="shared" si="338"/>
        <v>----</v>
      </c>
      <c r="AM1103" s="4">
        <f t="shared" si="339"/>
        <v>455.13081674962672</v>
      </c>
      <c r="AN1103" s="4">
        <f t="shared" si="323"/>
        <v>455</v>
      </c>
      <c r="AO1103" s="4">
        <f t="shared" si="340"/>
        <v>0.13081674962671741</v>
      </c>
    </row>
    <row r="1104" spans="1:41" x14ac:dyDescent="0.25">
      <c r="A1104">
        <v>21</v>
      </c>
      <c r="B1104">
        <v>14</v>
      </c>
      <c r="C1104">
        <v>0</v>
      </c>
      <c r="D1104">
        <v>8</v>
      </c>
      <c r="E1104">
        <v>0</v>
      </c>
      <c r="F1104">
        <v>0</v>
      </c>
      <c r="H1104">
        <v>393.0615904</v>
      </c>
      <c r="J1104">
        <v>2766893</v>
      </c>
      <c r="K1104">
        <v>2459994</v>
      </c>
      <c r="L1104">
        <v>2468118</v>
      </c>
      <c r="O1104" t="s">
        <v>14</v>
      </c>
      <c r="P1104" t="s">
        <v>14</v>
      </c>
      <c r="Q1104" t="s">
        <v>14</v>
      </c>
      <c r="S1104">
        <f t="shared" si="324"/>
        <v>0.66666666666666663</v>
      </c>
      <c r="T1104">
        <f t="shared" si="325"/>
        <v>0.38095238095238093</v>
      </c>
      <c r="V1104" s="4">
        <f t="shared" si="326"/>
        <v>393.0615903799</v>
      </c>
      <c r="W1104">
        <f t="shared" si="327"/>
        <v>15</v>
      </c>
      <c r="X1104">
        <f t="shared" si="328"/>
        <v>0.7142857142857143</v>
      </c>
      <c r="Y1104">
        <f t="shared" si="329"/>
        <v>1.0714285714285714</v>
      </c>
      <c r="Z1104">
        <f t="shared" si="330"/>
        <v>1.875</v>
      </c>
      <c r="AA1104" t="str">
        <f t="shared" si="331"/>
        <v>O</v>
      </c>
      <c r="AD1104">
        <f t="shared" si="332"/>
        <v>0.6470588235294118</v>
      </c>
      <c r="AF1104" t="str">
        <f t="shared" si="333"/>
        <v>----</v>
      </c>
      <c r="AG1104" t="str">
        <f t="shared" si="334"/>
        <v>Aromatic</v>
      </c>
      <c r="AH1104" t="str">
        <f t="shared" si="335"/>
        <v>----</v>
      </c>
      <c r="AI1104" t="str">
        <f t="shared" si="336"/>
        <v>----</v>
      </c>
      <c r="AJ1104" t="str">
        <f t="shared" si="337"/>
        <v>----</v>
      </c>
      <c r="AK1104" t="str">
        <f t="shared" si="338"/>
        <v>----</v>
      </c>
      <c r="AM1104" s="4">
        <f t="shared" si="339"/>
        <v>393.1524800850687</v>
      </c>
      <c r="AN1104" s="4">
        <f t="shared" si="323"/>
        <v>393</v>
      </c>
      <c r="AO1104" s="4">
        <f t="shared" si="340"/>
        <v>0.15248008506870292</v>
      </c>
    </row>
    <row r="1105" spans="1:41" x14ac:dyDescent="0.25">
      <c r="A1105">
        <v>21</v>
      </c>
      <c r="B1105">
        <v>14</v>
      </c>
      <c r="C1105">
        <v>0</v>
      </c>
      <c r="D1105">
        <v>9</v>
      </c>
      <c r="E1105">
        <v>0</v>
      </c>
      <c r="F1105">
        <v>0</v>
      </c>
      <c r="H1105">
        <v>409.05650500000002</v>
      </c>
      <c r="J1105">
        <v>2963430</v>
      </c>
      <c r="K1105">
        <v>3048780</v>
      </c>
      <c r="L1105">
        <v>3460763</v>
      </c>
      <c r="O1105" t="s">
        <v>14</v>
      </c>
      <c r="P1105" t="s">
        <v>14</v>
      </c>
      <c r="Q1105" t="s">
        <v>14</v>
      </c>
      <c r="S1105">
        <f t="shared" si="324"/>
        <v>0.66666666666666663</v>
      </c>
      <c r="T1105">
        <f t="shared" si="325"/>
        <v>0.42857142857142855</v>
      </c>
      <c r="V1105" s="4">
        <f t="shared" si="326"/>
        <v>409.05650497990001</v>
      </c>
      <c r="W1105">
        <f t="shared" si="327"/>
        <v>15</v>
      </c>
      <c r="X1105">
        <f t="shared" si="328"/>
        <v>0.7142857142857143</v>
      </c>
      <c r="Y1105">
        <f t="shared" si="329"/>
        <v>1.0714285714285714</v>
      </c>
      <c r="Z1105">
        <f t="shared" si="330"/>
        <v>1.6666666666666667</v>
      </c>
      <c r="AA1105" t="str">
        <f t="shared" si="331"/>
        <v>O</v>
      </c>
      <c r="AD1105">
        <f t="shared" si="332"/>
        <v>0.63636363636363635</v>
      </c>
      <c r="AF1105" t="str">
        <f t="shared" si="333"/>
        <v>----</v>
      </c>
      <c r="AG1105" t="str">
        <f t="shared" si="334"/>
        <v>Aromatic</v>
      </c>
      <c r="AH1105" t="str">
        <f t="shared" si="335"/>
        <v>----</v>
      </c>
      <c r="AI1105" t="str">
        <f t="shared" si="336"/>
        <v>----</v>
      </c>
      <c r="AJ1105" t="str">
        <f t="shared" si="337"/>
        <v>----</v>
      </c>
      <c r="AK1105" t="str">
        <f t="shared" si="338"/>
        <v>----</v>
      </c>
      <c r="AM1105" s="4">
        <f t="shared" si="339"/>
        <v>409.15109327355401</v>
      </c>
      <c r="AN1105" s="4">
        <f t="shared" si="323"/>
        <v>409</v>
      </c>
      <c r="AO1105" s="4">
        <f t="shared" si="340"/>
        <v>0.15109327355401092</v>
      </c>
    </row>
    <row r="1106" spans="1:41" x14ac:dyDescent="0.25">
      <c r="A1106">
        <v>21</v>
      </c>
      <c r="B1106">
        <v>14</v>
      </c>
      <c r="C1106">
        <v>0</v>
      </c>
      <c r="D1106">
        <v>10</v>
      </c>
      <c r="E1106">
        <v>0</v>
      </c>
      <c r="F1106">
        <v>0</v>
      </c>
      <c r="H1106">
        <v>425.05141959999997</v>
      </c>
      <c r="J1106">
        <v>4098713</v>
      </c>
      <c r="K1106">
        <v>3904087</v>
      </c>
      <c r="L1106">
        <v>3710469</v>
      </c>
      <c r="O1106" t="s">
        <v>14</v>
      </c>
      <c r="P1106" t="s">
        <v>14</v>
      </c>
      <c r="Q1106" t="s">
        <v>14</v>
      </c>
      <c r="S1106">
        <f t="shared" si="324"/>
        <v>0.66666666666666663</v>
      </c>
      <c r="T1106">
        <f t="shared" si="325"/>
        <v>0.47619047619047616</v>
      </c>
      <c r="V1106" s="4">
        <f t="shared" si="326"/>
        <v>425.05141957989997</v>
      </c>
      <c r="W1106">
        <f t="shared" si="327"/>
        <v>15</v>
      </c>
      <c r="X1106">
        <f t="shared" si="328"/>
        <v>0.7142857142857143</v>
      </c>
      <c r="Y1106">
        <f t="shared" si="329"/>
        <v>1.0714285714285714</v>
      </c>
      <c r="Z1106">
        <f t="shared" si="330"/>
        <v>1.5</v>
      </c>
      <c r="AA1106" t="str">
        <f t="shared" si="331"/>
        <v>O</v>
      </c>
      <c r="AD1106">
        <f t="shared" si="332"/>
        <v>0.625</v>
      </c>
      <c r="AF1106" t="str">
        <f t="shared" si="333"/>
        <v>----</v>
      </c>
      <c r="AG1106" t="str">
        <f t="shared" si="334"/>
        <v>Aromatic</v>
      </c>
      <c r="AH1106" t="str">
        <f t="shared" si="335"/>
        <v>----</v>
      </c>
      <c r="AI1106" t="str">
        <f t="shared" si="336"/>
        <v>----</v>
      </c>
      <c r="AJ1106" t="str">
        <f t="shared" si="337"/>
        <v>----</v>
      </c>
      <c r="AK1106" t="str">
        <f t="shared" si="338"/>
        <v>----</v>
      </c>
      <c r="AM1106" s="4">
        <f t="shared" si="339"/>
        <v>425.14970646203926</v>
      </c>
      <c r="AN1106" s="4">
        <f t="shared" si="323"/>
        <v>425</v>
      </c>
      <c r="AO1106" s="4">
        <f t="shared" si="340"/>
        <v>0.14970646203926208</v>
      </c>
    </row>
    <row r="1107" spans="1:41" x14ac:dyDescent="0.25">
      <c r="A1107">
        <v>21</v>
      </c>
      <c r="B1107">
        <v>14</v>
      </c>
      <c r="C1107">
        <v>0</v>
      </c>
      <c r="D1107">
        <v>11</v>
      </c>
      <c r="E1107">
        <v>0</v>
      </c>
      <c r="F1107">
        <v>0</v>
      </c>
      <c r="H1107">
        <v>441.04633419999999</v>
      </c>
      <c r="J1107">
        <v>3748688</v>
      </c>
      <c r="K1107">
        <v>3521388</v>
      </c>
      <c r="L1107">
        <v>3334342</v>
      </c>
      <c r="O1107" t="s">
        <v>14</v>
      </c>
      <c r="P1107" t="s">
        <v>14</v>
      </c>
      <c r="Q1107" t="s">
        <v>14</v>
      </c>
      <c r="S1107">
        <f t="shared" si="324"/>
        <v>0.66666666666666663</v>
      </c>
      <c r="T1107">
        <f t="shared" si="325"/>
        <v>0.52380952380952384</v>
      </c>
      <c r="V1107" s="4">
        <f t="shared" si="326"/>
        <v>441.04633417989999</v>
      </c>
      <c r="W1107">
        <f t="shared" si="327"/>
        <v>15</v>
      </c>
      <c r="X1107">
        <f t="shared" si="328"/>
        <v>0.7142857142857143</v>
      </c>
      <c r="Y1107">
        <f t="shared" si="329"/>
        <v>1.0714285714285714</v>
      </c>
      <c r="Z1107">
        <f t="shared" si="330"/>
        <v>1.3636363636363635</v>
      </c>
      <c r="AA1107" t="str">
        <f t="shared" si="331"/>
        <v>O</v>
      </c>
      <c r="AD1107">
        <f t="shared" si="332"/>
        <v>0.61290322580645162</v>
      </c>
      <c r="AF1107" t="str">
        <f t="shared" si="333"/>
        <v>----</v>
      </c>
      <c r="AG1107" t="str">
        <f t="shared" si="334"/>
        <v>Aromatic</v>
      </c>
      <c r="AH1107" t="str">
        <f t="shared" si="335"/>
        <v>----</v>
      </c>
      <c r="AI1107" t="str">
        <f t="shared" si="336"/>
        <v>----</v>
      </c>
      <c r="AJ1107" t="str">
        <f t="shared" si="337"/>
        <v>----</v>
      </c>
      <c r="AK1107" t="str">
        <f t="shared" si="338"/>
        <v>----</v>
      </c>
      <c r="AM1107" s="4">
        <f t="shared" si="339"/>
        <v>441.14831965052457</v>
      </c>
      <c r="AN1107" s="4">
        <f t="shared" si="323"/>
        <v>441</v>
      </c>
      <c r="AO1107" s="4">
        <f t="shared" si="340"/>
        <v>0.14831965052457008</v>
      </c>
    </row>
    <row r="1108" spans="1:41" x14ac:dyDescent="0.25">
      <c r="A1108">
        <v>21</v>
      </c>
      <c r="B1108">
        <v>14</v>
      </c>
      <c r="C1108">
        <v>0</v>
      </c>
      <c r="D1108">
        <v>12</v>
      </c>
      <c r="E1108">
        <v>0</v>
      </c>
      <c r="F1108">
        <v>0</v>
      </c>
      <c r="H1108">
        <v>457.04124880000001</v>
      </c>
      <c r="J1108">
        <v>3595153</v>
      </c>
      <c r="K1108">
        <v>3738565</v>
      </c>
      <c r="L1108">
        <v>3634852</v>
      </c>
      <c r="O1108" t="s">
        <v>14</v>
      </c>
      <c r="P1108" t="s">
        <v>14</v>
      </c>
      <c r="Q1108" t="s">
        <v>14</v>
      </c>
      <c r="S1108">
        <f t="shared" si="324"/>
        <v>0.66666666666666663</v>
      </c>
      <c r="T1108">
        <f t="shared" si="325"/>
        <v>0.5714285714285714</v>
      </c>
      <c r="V1108" s="4">
        <f t="shared" si="326"/>
        <v>457.04124877989995</v>
      </c>
      <c r="W1108">
        <f t="shared" si="327"/>
        <v>15</v>
      </c>
      <c r="X1108">
        <f t="shared" si="328"/>
        <v>0.7142857142857143</v>
      </c>
      <c r="Y1108">
        <f t="shared" si="329"/>
        <v>1.0714285714285714</v>
      </c>
      <c r="Z1108">
        <f t="shared" si="330"/>
        <v>1.25</v>
      </c>
      <c r="AA1108" t="str">
        <f t="shared" si="331"/>
        <v>O</v>
      </c>
      <c r="AD1108">
        <f t="shared" si="332"/>
        <v>0.6</v>
      </c>
      <c r="AF1108" t="str">
        <f t="shared" si="333"/>
        <v>----</v>
      </c>
      <c r="AG1108" t="str">
        <f t="shared" si="334"/>
        <v>Aromatic</v>
      </c>
      <c r="AH1108" t="str">
        <f t="shared" si="335"/>
        <v>----</v>
      </c>
      <c r="AI1108" t="str">
        <f t="shared" si="336"/>
        <v>----</v>
      </c>
      <c r="AJ1108" t="str">
        <f t="shared" si="337"/>
        <v>----</v>
      </c>
      <c r="AK1108" t="str">
        <f t="shared" si="338"/>
        <v>----</v>
      </c>
      <c r="AM1108" s="4">
        <f t="shared" si="339"/>
        <v>457.14693283900982</v>
      </c>
      <c r="AN1108" s="4">
        <f t="shared" si="323"/>
        <v>457</v>
      </c>
      <c r="AO1108" s="4">
        <f t="shared" si="340"/>
        <v>0.14693283900982124</v>
      </c>
    </row>
    <row r="1109" spans="1:41" x14ac:dyDescent="0.25">
      <c r="A1109">
        <v>21</v>
      </c>
      <c r="B1109">
        <v>14</v>
      </c>
      <c r="C1109">
        <v>0</v>
      </c>
      <c r="D1109">
        <v>13</v>
      </c>
      <c r="E1109">
        <v>0</v>
      </c>
      <c r="F1109">
        <v>0</v>
      </c>
      <c r="H1109">
        <v>473.03616340000002</v>
      </c>
      <c r="J1109">
        <v>3345459</v>
      </c>
      <c r="K1109">
        <v>2832950</v>
      </c>
      <c r="L1109">
        <v>2507002</v>
      </c>
      <c r="O1109" t="s">
        <v>14</v>
      </c>
      <c r="P1109" t="s">
        <v>14</v>
      </c>
      <c r="Q1109" t="s">
        <v>14</v>
      </c>
      <c r="S1109">
        <f t="shared" si="324"/>
        <v>0.66666666666666663</v>
      </c>
      <c r="T1109">
        <f t="shared" si="325"/>
        <v>0.61904761904761907</v>
      </c>
      <c r="V1109" s="4">
        <f t="shared" si="326"/>
        <v>473.03616337989996</v>
      </c>
      <c r="W1109">
        <f t="shared" si="327"/>
        <v>15</v>
      </c>
      <c r="X1109">
        <f t="shared" si="328"/>
        <v>0.7142857142857143</v>
      </c>
      <c r="Y1109">
        <f t="shared" si="329"/>
        <v>1.0714285714285714</v>
      </c>
      <c r="Z1109">
        <f t="shared" si="330"/>
        <v>1.1538461538461537</v>
      </c>
      <c r="AA1109" t="str">
        <f t="shared" si="331"/>
        <v>O</v>
      </c>
      <c r="AD1109">
        <f t="shared" si="332"/>
        <v>0.58620689655172409</v>
      </c>
      <c r="AF1109" t="str">
        <f t="shared" si="333"/>
        <v>----</v>
      </c>
      <c r="AG1109" t="str">
        <f t="shared" si="334"/>
        <v>Aromatic</v>
      </c>
      <c r="AH1109" t="str">
        <f t="shared" si="335"/>
        <v>----</v>
      </c>
      <c r="AI1109" t="str">
        <f t="shared" si="336"/>
        <v>----</v>
      </c>
      <c r="AJ1109" t="str">
        <f t="shared" si="337"/>
        <v>----</v>
      </c>
      <c r="AK1109" t="str">
        <f t="shared" si="338"/>
        <v>----</v>
      </c>
      <c r="AM1109" s="4">
        <f t="shared" si="339"/>
        <v>473.14554602749519</v>
      </c>
      <c r="AN1109" s="4">
        <f t="shared" si="323"/>
        <v>473</v>
      </c>
      <c r="AO1109" s="4">
        <f t="shared" si="340"/>
        <v>0.14554602749518608</v>
      </c>
    </row>
    <row r="1110" spans="1:41" x14ac:dyDescent="0.25">
      <c r="A1110">
        <v>21</v>
      </c>
      <c r="B1110">
        <v>14</v>
      </c>
      <c r="C1110">
        <v>0</v>
      </c>
      <c r="D1110">
        <v>14</v>
      </c>
      <c r="E1110">
        <v>0</v>
      </c>
      <c r="F1110">
        <v>0</v>
      </c>
      <c r="H1110">
        <v>489.03107799999998</v>
      </c>
      <c r="J1110">
        <v>2538799</v>
      </c>
      <c r="K1110">
        <v>2189005</v>
      </c>
      <c r="L1110">
        <v>2441750</v>
      </c>
      <c r="O1110" t="s">
        <v>14</v>
      </c>
      <c r="P1110" t="s">
        <v>14</v>
      </c>
      <c r="Q1110" t="s">
        <v>14</v>
      </c>
      <c r="S1110">
        <f t="shared" si="324"/>
        <v>0.66666666666666663</v>
      </c>
      <c r="T1110">
        <f t="shared" si="325"/>
        <v>0.66666666666666663</v>
      </c>
      <c r="V1110" s="4">
        <f t="shared" si="326"/>
        <v>489.03107797989998</v>
      </c>
      <c r="W1110">
        <f t="shared" si="327"/>
        <v>15</v>
      </c>
      <c r="X1110">
        <f t="shared" si="328"/>
        <v>0.7142857142857143</v>
      </c>
      <c r="Y1110">
        <f t="shared" si="329"/>
        <v>1.0714285714285714</v>
      </c>
      <c r="Z1110">
        <f t="shared" si="330"/>
        <v>1.0714285714285714</v>
      </c>
      <c r="AA1110" t="str">
        <f t="shared" si="331"/>
        <v>O</v>
      </c>
      <c r="AD1110">
        <f t="shared" si="332"/>
        <v>0.5714285714285714</v>
      </c>
      <c r="AF1110" t="str">
        <f t="shared" si="333"/>
        <v>----</v>
      </c>
      <c r="AG1110" t="str">
        <f t="shared" si="334"/>
        <v>Aromatic</v>
      </c>
      <c r="AH1110" t="str">
        <f t="shared" si="335"/>
        <v>----</v>
      </c>
      <c r="AI1110" t="str">
        <f t="shared" si="336"/>
        <v>----</v>
      </c>
      <c r="AJ1110" t="str">
        <f t="shared" si="337"/>
        <v>----</v>
      </c>
      <c r="AK1110" t="str">
        <f t="shared" si="338"/>
        <v>----</v>
      </c>
      <c r="AM1110" s="4">
        <f t="shared" si="339"/>
        <v>489.14415921598049</v>
      </c>
      <c r="AN1110" s="4">
        <f t="shared" si="323"/>
        <v>489</v>
      </c>
      <c r="AO1110" s="4">
        <f t="shared" si="340"/>
        <v>0.14415921598049408</v>
      </c>
    </row>
    <row r="1111" spans="1:41" x14ac:dyDescent="0.25">
      <c r="A1111">
        <v>21</v>
      </c>
      <c r="B1111">
        <v>16</v>
      </c>
      <c r="C1111">
        <v>0</v>
      </c>
      <c r="D1111">
        <v>7</v>
      </c>
      <c r="E1111">
        <v>0</v>
      </c>
      <c r="F1111">
        <v>0</v>
      </c>
      <c r="H1111">
        <v>379.08232579999998</v>
      </c>
      <c r="J1111">
        <v>2489732</v>
      </c>
      <c r="K1111">
        <v>2217269</v>
      </c>
      <c r="L1111">
        <v>1821279</v>
      </c>
      <c r="O1111" t="s">
        <v>14</v>
      </c>
      <c r="P1111" t="s">
        <v>14</v>
      </c>
      <c r="Q1111" t="s">
        <v>14</v>
      </c>
      <c r="S1111">
        <f t="shared" si="324"/>
        <v>0.76190476190476186</v>
      </c>
      <c r="T1111">
        <f t="shared" si="325"/>
        <v>0.33333333333333331</v>
      </c>
      <c r="V1111" s="4">
        <f t="shared" si="326"/>
        <v>379.08232577989997</v>
      </c>
      <c r="W1111">
        <f t="shared" si="327"/>
        <v>14</v>
      </c>
      <c r="X1111">
        <f t="shared" si="328"/>
        <v>0.66666666666666663</v>
      </c>
      <c r="Y1111">
        <f t="shared" si="329"/>
        <v>0.875</v>
      </c>
      <c r="Z1111">
        <f t="shared" si="330"/>
        <v>2</v>
      </c>
      <c r="AA1111" t="str">
        <f t="shared" si="331"/>
        <v>O</v>
      </c>
      <c r="AD1111">
        <f t="shared" si="332"/>
        <v>0.6</v>
      </c>
      <c r="AF1111" t="str">
        <f t="shared" si="333"/>
        <v>----</v>
      </c>
      <c r="AG1111" t="str">
        <f t="shared" si="334"/>
        <v>Aromatic</v>
      </c>
      <c r="AH1111" t="str">
        <f t="shared" si="335"/>
        <v>----</v>
      </c>
      <c r="AI1111" t="str">
        <f t="shared" si="336"/>
        <v>----</v>
      </c>
      <c r="AJ1111" t="str">
        <f t="shared" si="337"/>
        <v>----</v>
      </c>
      <c r="AK1111" t="str">
        <f t="shared" si="338"/>
        <v>----</v>
      </c>
      <c r="AM1111" s="4">
        <f t="shared" si="339"/>
        <v>379.16998298596661</v>
      </c>
      <c r="AN1111" s="4">
        <f t="shared" si="323"/>
        <v>379</v>
      </c>
      <c r="AO1111" s="4">
        <f t="shared" si="340"/>
        <v>0.16998298596661243</v>
      </c>
    </row>
    <row r="1112" spans="1:41" x14ac:dyDescent="0.25">
      <c r="A1112">
        <v>21</v>
      </c>
      <c r="B1112">
        <v>16</v>
      </c>
      <c r="C1112">
        <v>0</v>
      </c>
      <c r="D1112">
        <v>8</v>
      </c>
      <c r="E1112">
        <v>0</v>
      </c>
      <c r="F1112">
        <v>0</v>
      </c>
      <c r="H1112">
        <v>395.07724039999999</v>
      </c>
      <c r="J1112">
        <v>3379213</v>
      </c>
      <c r="K1112">
        <v>2935491</v>
      </c>
      <c r="L1112">
        <v>3112579</v>
      </c>
      <c r="O1112" t="s">
        <v>14</v>
      </c>
      <c r="P1112" t="s">
        <v>14</v>
      </c>
      <c r="Q1112" t="s">
        <v>14</v>
      </c>
      <c r="S1112">
        <f t="shared" si="324"/>
        <v>0.76190476190476186</v>
      </c>
      <c r="T1112">
        <f t="shared" si="325"/>
        <v>0.38095238095238093</v>
      </c>
      <c r="V1112" s="4">
        <f t="shared" si="326"/>
        <v>395.07724037989999</v>
      </c>
      <c r="W1112">
        <f t="shared" si="327"/>
        <v>14</v>
      </c>
      <c r="X1112">
        <f t="shared" si="328"/>
        <v>0.66666666666666663</v>
      </c>
      <c r="Y1112">
        <f t="shared" si="329"/>
        <v>0.875</v>
      </c>
      <c r="Z1112">
        <f t="shared" si="330"/>
        <v>1.75</v>
      </c>
      <c r="AA1112" t="str">
        <f t="shared" si="331"/>
        <v>CRAM</v>
      </c>
      <c r="AD1112">
        <f t="shared" si="332"/>
        <v>0.58823529411764708</v>
      </c>
      <c r="AF1112" t="str">
        <f t="shared" si="333"/>
        <v>----</v>
      </c>
      <c r="AG1112" t="str">
        <f t="shared" si="334"/>
        <v>Aromatic</v>
      </c>
      <c r="AH1112" t="str">
        <f t="shared" si="335"/>
        <v>----</v>
      </c>
      <c r="AI1112" t="str">
        <f t="shared" si="336"/>
        <v>----</v>
      </c>
      <c r="AJ1112" t="str">
        <f t="shared" si="337"/>
        <v>----</v>
      </c>
      <c r="AK1112" t="str">
        <f t="shared" si="338"/>
        <v>----</v>
      </c>
      <c r="AM1112" s="4">
        <f t="shared" si="339"/>
        <v>395.16859617445192</v>
      </c>
      <c r="AN1112" s="4">
        <f t="shared" si="323"/>
        <v>395</v>
      </c>
      <c r="AO1112" s="4">
        <f t="shared" si="340"/>
        <v>0.16859617445192043</v>
      </c>
    </row>
    <row r="1113" spans="1:41" x14ac:dyDescent="0.25">
      <c r="A1113">
        <v>21</v>
      </c>
      <c r="B1113">
        <v>16</v>
      </c>
      <c r="C1113">
        <v>0</v>
      </c>
      <c r="D1113">
        <v>9</v>
      </c>
      <c r="E1113">
        <v>0</v>
      </c>
      <c r="F1113">
        <v>0</v>
      </c>
      <c r="H1113">
        <v>411.07215500000001</v>
      </c>
      <c r="J1113">
        <v>4720705</v>
      </c>
      <c r="K1113">
        <v>4405698</v>
      </c>
      <c r="L1113">
        <v>4175595</v>
      </c>
      <c r="O1113" t="s">
        <v>14</v>
      </c>
      <c r="P1113" t="s">
        <v>14</v>
      </c>
      <c r="Q1113" t="s">
        <v>14</v>
      </c>
      <c r="S1113">
        <f t="shared" si="324"/>
        <v>0.76190476190476186</v>
      </c>
      <c r="T1113">
        <f t="shared" si="325"/>
        <v>0.42857142857142855</v>
      </c>
      <c r="V1113" s="4">
        <f t="shared" si="326"/>
        <v>411.07215497989995</v>
      </c>
      <c r="W1113">
        <f t="shared" si="327"/>
        <v>14</v>
      </c>
      <c r="X1113">
        <f t="shared" si="328"/>
        <v>0.66666666666666663</v>
      </c>
      <c r="Y1113">
        <f t="shared" si="329"/>
        <v>0.875</v>
      </c>
      <c r="Z1113">
        <f t="shared" si="330"/>
        <v>1.5555555555555556</v>
      </c>
      <c r="AA1113" t="str">
        <f t="shared" si="331"/>
        <v>CRAM</v>
      </c>
      <c r="AD1113">
        <f t="shared" si="332"/>
        <v>0.5757575757575758</v>
      </c>
      <c r="AF1113" t="str">
        <f t="shared" si="333"/>
        <v>----</v>
      </c>
      <c r="AG1113" t="str">
        <f t="shared" si="334"/>
        <v>Aromatic</v>
      </c>
      <c r="AH1113" t="str">
        <f t="shared" si="335"/>
        <v>----</v>
      </c>
      <c r="AI1113" t="str">
        <f t="shared" si="336"/>
        <v>----</v>
      </c>
      <c r="AJ1113" t="str">
        <f t="shared" si="337"/>
        <v>----</v>
      </c>
      <c r="AK1113" t="str">
        <f t="shared" si="338"/>
        <v>----</v>
      </c>
      <c r="AM1113" s="4">
        <f t="shared" si="339"/>
        <v>411.16720936293717</v>
      </c>
      <c r="AN1113" s="4">
        <f t="shared" si="323"/>
        <v>411</v>
      </c>
      <c r="AO1113" s="4">
        <f t="shared" si="340"/>
        <v>0.16720936293717159</v>
      </c>
    </row>
    <row r="1114" spans="1:41" x14ac:dyDescent="0.25">
      <c r="A1114">
        <v>21</v>
      </c>
      <c r="B1114">
        <v>16</v>
      </c>
      <c r="C1114">
        <v>0</v>
      </c>
      <c r="D1114">
        <v>10</v>
      </c>
      <c r="E1114">
        <v>0</v>
      </c>
      <c r="F1114">
        <v>0</v>
      </c>
      <c r="H1114">
        <v>427.06706960000002</v>
      </c>
      <c r="J1114">
        <v>5061093</v>
      </c>
      <c r="K1114">
        <v>4744735</v>
      </c>
      <c r="L1114">
        <v>5107081</v>
      </c>
      <c r="O1114" t="s">
        <v>14</v>
      </c>
      <c r="P1114" t="s">
        <v>14</v>
      </c>
      <c r="Q1114" t="s">
        <v>14</v>
      </c>
      <c r="S1114">
        <f t="shared" si="324"/>
        <v>0.76190476190476186</v>
      </c>
      <c r="T1114">
        <f t="shared" si="325"/>
        <v>0.47619047619047616</v>
      </c>
      <c r="V1114" s="4">
        <f t="shared" si="326"/>
        <v>427.06706957989996</v>
      </c>
      <c r="W1114">
        <f t="shared" si="327"/>
        <v>14</v>
      </c>
      <c r="X1114">
        <f t="shared" si="328"/>
        <v>0.66666666666666663</v>
      </c>
      <c r="Y1114">
        <f t="shared" si="329"/>
        <v>0.875</v>
      </c>
      <c r="Z1114">
        <f t="shared" si="330"/>
        <v>1.4</v>
      </c>
      <c r="AA1114" t="str">
        <f t="shared" si="331"/>
        <v>CRAM</v>
      </c>
      <c r="AD1114">
        <f t="shared" si="332"/>
        <v>0.5625</v>
      </c>
      <c r="AF1114" t="str">
        <f t="shared" si="333"/>
        <v>----</v>
      </c>
      <c r="AG1114" t="str">
        <f t="shared" si="334"/>
        <v>Aromatic</v>
      </c>
      <c r="AH1114" t="str">
        <f t="shared" si="335"/>
        <v>----</v>
      </c>
      <c r="AI1114" t="str">
        <f t="shared" si="336"/>
        <v>----</v>
      </c>
      <c r="AJ1114" t="str">
        <f t="shared" si="337"/>
        <v>----</v>
      </c>
      <c r="AK1114" t="str">
        <f t="shared" si="338"/>
        <v>----</v>
      </c>
      <c r="AM1114" s="4">
        <f t="shared" si="339"/>
        <v>427.16582255142248</v>
      </c>
      <c r="AN1114" s="4">
        <f t="shared" si="323"/>
        <v>427</v>
      </c>
      <c r="AO1114" s="4">
        <f t="shared" si="340"/>
        <v>0.16582255142247959</v>
      </c>
    </row>
    <row r="1115" spans="1:41" x14ac:dyDescent="0.25">
      <c r="A1115">
        <v>21</v>
      </c>
      <c r="B1115">
        <v>16</v>
      </c>
      <c r="C1115">
        <v>0</v>
      </c>
      <c r="D1115">
        <v>11</v>
      </c>
      <c r="E1115">
        <v>0</v>
      </c>
      <c r="F1115">
        <v>0</v>
      </c>
      <c r="H1115">
        <v>443.06198419999998</v>
      </c>
      <c r="J1115">
        <v>4901439</v>
      </c>
      <c r="K1115">
        <v>4587247</v>
      </c>
      <c r="L1115">
        <v>4999160</v>
      </c>
      <c r="O1115" t="s">
        <v>14</v>
      </c>
      <c r="P1115" t="s">
        <v>14</v>
      </c>
      <c r="Q1115" t="s">
        <v>14</v>
      </c>
      <c r="S1115">
        <f t="shared" si="324"/>
        <v>0.76190476190476186</v>
      </c>
      <c r="T1115">
        <f t="shared" si="325"/>
        <v>0.52380952380952384</v>
      </c>
      <c r="V1115" s="4">
        <f t="shared" si="326"/>
        <v>443.06198417989998</v>
      </c>
      <c r="W1115">
        <f t="shared" si="327"/>
        <v>14</v>
      </c>
      <c r="X1115">
        <f t="shared" si="328"/>
        <v>0.66666666666666663</v>
      </c>
      <c r="Y1115">
        <f t="shared" si="329"/>
        <v>0.875</v>
      </c>
      <c r="Z1115">
        <f t="shared" si="330"/>
        <v>1.2727272727272727</v>
      </c>
      <c r="AA1115" t="str">
        <f t="shared" si="331"/>
        <v>CRAM</v>
      </c>
      <c r="AD1115">
        <f t="shared" si="332"/>
        <v>0.54838709677419351</v>
      </c>
      <c r="AF1115" t="str">
        <f t="shared" si="333"/>
        <v>----</v>
      </c>
      <c r="AG1115" t="str">
        <f t="shared" si="334"/>
        <v>Aromatic</v>
      </c>
      <c r="AH1115" t="str">
        <f t="shared" si="335"/>
        <v>----</v>
      </c>
      <c r="AI1115" t="str">
        <f t="shared" si="336"/>
        <v>----</v>
      </c>
      <c r="AJ1115" t="str">
        <f t="shared" si="337"/>
        <v>----</v>
      </c>
      <c r="AK1115" t="str">
        <f t="shared" si="338"/>
        <v>----</v>
      </c>
      <c r="AM1115" s="4">
        <f t="shared" si="339"/>
        <v>443.16443573990779</v>
      </c>
      <c r="AN1115" s="4">
        <f t="shared" si="323"/>
        <v>443</v>
      </c>
      <c r="AO1115" s="4">
        <f t="shared" si="340"/>
        <v>0.16443573990778759</v>
      </c>
    </row>
    <row r="1116" spans="1:41" x14ac:dyDescent="0.25">
      <c r="A1116">
        <v>21</v>
      </c>
      <c r="B1116">
        <v>16</v>
      </c>
      <c r="C1116">
        <v>0</v>
      </c>
      <c r="D1116">
        <v>12</v>
      </c>
      <c r="E1116">
        <v>0</v>
      </c>
      <c r="F1116">
        <v>0</v>
      </c>
      <c r="H1116">
        <v>459.0568988</v>
      </c>
      <c r="J1116">
        <v>5742294</v>
      </c>
      <c r="K1116">
        <v>5139307</v>
      </c>
      <c r="L1116">
        <v>5227007</v>
      </c>
      <c r="O1116" t="s">
        <v>14</v>
      </c>
      <c r="P1116" t="s">
        <v>14</v>
      </c>
      <c r="Q1116" t="s">
        <v>14</v>
      </c>
      <c r="S1116">
        <f t="shared" si="324"/>
        <v>0.76190476190476186</v>
      </c>
      <c r="T1116">
        <f t="shared" si="325"/>
        <v>0.5714285714285714</v>
      </c>
      <c r="V1116" s="4">
        <f t="shared" si="326"/>
        <v>459.0568987799</v>
      </c>
      <c r="W1116">
        <f t="shared" si="327"/>
        <v>14</v>
      </c>
      <c r="X1116">
        <f t="shared" si="328"/>
        <v>0.66666666666666663</v>
      </c>
      <c r="Y1116">
        <f t="shared" si="329"/>
        <v>0.875</v>
      </c>
      <c r="Z1116">
        <f t="shared" si="330"/>
        <v>1.1666666666666667</v>
      </c>
      <c r="AA1116" t="str">
        <f t="shared" si="331"/>
        <v>CRAM</v>
      </c>
      <c r="AD1116">
        <f t="shared" si="332"/>
        <v>0.53333333333333333</v>
      </c>
      <c r="AF1116" t="str">
        <f t="shared" si="333"/>
        <v>----</v>
      </c>
      <c r="AG1116" t="str">
        <f t="shared" si="334"/>
        <v>Aromatic</v>
      </c>
      <c r="AH1116" t="str">
        <f t="shared" si="335"/>
        <v>----</v>
      </c>
      <c r="AI1116" t="str">
        <f t="shared" si="336"/>
        <v>----</v>
      </c>
      <c r="AJ1116" t="str">
        <f t="shared" si="337"/>
        <v>----</v>
      </c>
      <c r="AK1116" t="str">
        <f t="shared" si="338"/>
        <v>----</v>
      </c>
      <c r="AM1116" s="4">
        <f t="shared" si="339"/>
        <v>459.1630489283931</v>
      </c>
      <c r="AN1116" s="4">
        <f t="shared" si="323"/>
        <v>459</v>
      </c>
      <c r="AO1116" s="4">
        <f t="shared" si="340"/>
        <v>0.16304892839309559</v>
      </c>
    </row>
    <row r="1117" spans="1:41" x14ac:dyDescent="0.25">
      <c r="A1117">
        <v>21</v>
      </c>
      <c r="B1117">
        <v>16</v>
      </c>
      <c r="C1117">
        <v>0</v>
      </c>
      <c r="D1117">
        <v>13</v>
      </c>
      <c r="E1117">
        <v>0</v>
      </c>
      <c r="F1117">
        <v>0</v>
      </c>
      <c r="H1117">
        <v>475.05181340000001</v>
      </c>
      <c r="J1117">
        <v>5146656</v>
      </c>
      <c r="K1117">
        <v>4551217</v>
      </c>
      <c r="L1117">
        <v>4803259</v>
      </c>
      <c r="O1117" t="s">
        <v>14</v>
      </c>
      <c r="P1117" t="s">
        <v>14</v>
      </c>
      <c r="Q1117" t="s">
        <v>14</v>
      </c>
      <c r="S1117">
        <f t="shared" si="324"/>
        <v>0.76190476190476186</v>
      </c>
      <c r="T1117">
        <f t="shared" si="325"/>
        <v>0.61904761904761907</v>
      </c>
      <c r="V1117" s="4">
        <f t="shared" si="326"/>
        <v>475.05181337990001</v>
      </c>
      <c r="W1117">
        <f t="shared" si="327"/>
        <v>14</v>
      </c>
      <c r="X1117">
        <f t="shared" si="328"/>
        <v>0.66666666666666663</v>
      </c>
      <c r="Y1117">
        <f t="shared" si="329"/>
        <v>0.875</v>
      </c>
      <c r="Z1117">
        <f t="shared" si="330"/>
        <v>1.0769230769230769</v>
      </c>
      <c r="AA1117" t="str">
        <f t="shared" si="331"/>
        <v>CRAM</v>
      </c>
      <c r="AD1117">
        <f t="shared" si="332"/>
        <v>0.51724137931034486</v>
      </c>
      <c r="AF1117" t="str">
        <f t="shared" si="333"/>
        <v>----</v>
      </c>
      <c r="AG1117" t="str">
        <f t="shared" si="334"/>
        <v>Aromatic</v>
      </c>
      <c r="AH1117" t="str">
        <f t="shared" si="335"/>
        <v>----</v>
      </c>
      <c r="AI1117" t="str">
        <f t="shared" si="336"/>
        <v>----</v>
      </c>
      <c r="AJ1117" t="str">
        <f t="shared" si="337"/>
        <v>----</v>
      </c>
      <c r="AK1117" t="str">
        <f t="shared" si="338"/>
        <v>----</v>
      </c>
      <c r="AM1117" s="4">
        <f t="shared" si="339"/>
        <v>475.1616621168784</v>
      </c>
      <c r="AN1117" s="4">
        <f t="shared" si="323"/>
        <v>475</v>
      </c>
      <c r="AO1117" s="4">
        <f t="shared" si="340"/>
        <v>0.16166211687840359</v>
      </c>
    </row>
    <row r="1118" spans="1:41" x14ac:dyDescent="0.25">
      <c r="A1118">
        <v>21</v>
      </c>
      <c r="B1118">
        <v>16</v>
      </c>
      <c r="C1118">
        <v>0</v>
      </c>
      <c r="D1118">
        <v>14</v>
      </c>
      <c r="E1118">
        <v>0</v>
      </c>
      <c r="F1118">
        <v>0</v>
      </c>
      <c r="H1118">
        <v>491.04672799999997</v>
      </c>
      <c r="J1118">
        <v>3642755</v>
      </c>
      <c r="K1118">
        <v>3339000</v>
      </c>
      <c r="L1118">
        <v>3546655</v>
      </c>
      <c r="O1118" t="s">
        <v>14</v>
      </c>
      <c r="P1118" t="s">
        <v>14</v>
      </c>
      <c r="Q1118" t="s">
        <v>14</v>
      </c>
      <c r="S1118">
        <f t="shared" si="324"/>
        <v>0.76190476190476186</v>
      </c>
      <c r="T1118">
        <f t="shared" si="325"/>
        <v>0.66666666666666663</v>
      </c>
      <c r="V1118" s="4">
        <f t="shared" si="326"/>
        <v>491.04672797989997</v>
      </c>
      <c r="W1118">
        <f t="shared" si="327"/>
        <v>14</v>
      </c>
      <c r="X1118">
        <f t="shared" si="328"/>
        <v>0.66666666666666663</v>
      </c>
      <c r="Y1118">
        <f t="shared" si="329"/>
        <v>0.875</v>
      </c>
      <c r="Z1118">
        <f t="shared" si="330"/>
        <v>1</v>
      </c>
      <c r="AA1118" t="str">
        <f t="shared" si="331"/>
        <v>CRAM</v>
      </c>
      <c r="AD1118">
        <f t="shared" si="332"/>
        <v>0.5</v>
      </c>
      <c r="AF1118" t="str">
        <f t="shared" si="333"/>
        <v>----</v>
      </c>
      <c r="AG1118" t="str">
        <f t="shared" si="334"/>
        <v>----</v>
      </c>
      <c r="AH1118" t="str">
        <f t="shared" si="335"/>
        <v>HUnSatLig</v>
      </c>
      <c r="AI1118" t="str">
        <f t="shared" si="336"/>
        <v>----</v>
      </c>
      <c r="AJ1118" t="str">
        <f t="shared" si="337"/>
        <v>----</v>
      </c>
      <c r="AK1118" t="str">
        <f t="shared" si="338"/>
        <v>----</v>
      </c>
      <c r="AM1118" s="4">
        <f t="shared" si="339"/>
        <v>491.16027530536365</v>
      </c>
      <c r="AN1118" s="4">
        <f t="shared" si="323"/>
        <v>491</v>
      </c>
      <c r="AO1118" s="4">
        <f t="shared" si="340"/>
        <v>0.16027530536365475</v>
      </c>
    </row>
    <row r="1119" spans="1:41" x14ac:dyDescent="0.25">
      <c r="A1119">
        <v>21</v>
      </c>
      <c r="B1119">
        <v>16</v>
      </c>
      <c r="C1119">
        <v>0</v>
      </c>
      <c r="D1119">
        <v>15</v>
      </c>
      <c r="E1119">
        <v>0</v>
      </c>
      <c r="F1119">
        <v>0</v>
      </c>
      <c r="H1119">
        <v>507.04164259999999</v>
      </c>
      <c r="J1119">
        <v>2578138</v>
      </c>
      <c r="K1119">
        <v>2505880</v>
      </c>
      <c r="L1119">
        <v>2175273</v>
      </c>
      <c r="O1119" t="s">
        <v>14</v>
      </c>
      <c r="P1119" t="s">
        <v>14</v>
      </c>
      <c r="Q1119" t="s">
        <v>14</v>
      </c>
      <c r="S1119">
        <f t="shared" si="324"/>
        <v>0.76190476190476186</v>
      </c>
      <c r="T1119">
        <f t="shared" si="325"/>
        <v>0.7142857142857143</v>
      </c>
      <c r="V1119" s="4">
        <f t="shared" si="326"/>
        <v>507.04164257989999</v>
      </c>
      <c r="W1119">
        <f t="shared" si="327"/>
        <v>14</v>
      </c>
      <c r="X1119">
        <f t="shared" si="328"/>
        <v>0.66666666666666663</v>
      </c>
      <c r="Y1119">
        <f t="shared" si="329"/>
        <v>0.875</v>
      </c>
      <c r="Z1119">
        <f t="shared" si="330"/>
        <v>0.93333333333333335</v>
      </c>
      <c r="AA1119" t="str">
        <f t="shared" si="331"/>
        <v>CRAM</v>
      </c>
      <c r="AD1119">
        <f t="shared" si="332"/>
        <v>0.48148148148148145</v>
      </c>
      <c r="AF1119" t="str">
        <f t="shared" si="333"/>
        <v>----</v>
      </c>
      <c r="AG1119" t="str">
        <f t="shared" si="334"/>
        <v>----</v>
      </c>
      <c r="AH1119" t="str">
        <f t="shared" si="335"/>
        <v>HUnSatLig</v>
      </c>
      <c r="AI1119" t="str">
        <f t="shared" si="336"/>
        <v>----</v>
      </c>
      <c r="AJ1119" t="str">
        <f t="shared" si="337"/>
        <v>----</v>
      </c>
      <c r="AK1119" t="str">
        <f t="shared" si="338"/>
        <v>----</v>
      </c>
      <c r="AM1119" s="4">
        <f t="shared" si="339"/>
        <v>507.15888849384902</v>
      </c>
      <c r="AN1119" s="4">
        <f t="shared" si="323"/>
        <v>507</v>
      </c>
      <c r="AO1119" s="4">
        <f t="shared" si="340"/>
        <v>0.1588884938490196</v>
      </c>
    </row>
    <row r="1120" spans="1:41" x14ac:dyDescent="0.25">
      <c r="A1120">
        <v>21</v>
      </c>
      <c r="B1120">
        <v>18</v>
      </c>
      <c r="C1120">
        <v>0</v>
      </c>
      <c r="D1120">
        <v>7</v>
      </c>
      <c r="E1120">
        <v>0</v>
      </c>
      <c r="F1120">
        <v>0</v>
      </c>
      <c r="H1120">
        <v>381.09797579999997</v>
      </c>
      <c r="J1120">
        <v>2673211</v>
      </c>
      <c r="K1120">
        <v>2335020</v>
      </c>
      <c r="L1120">
        <v>2906741</v>
      </c>
      <c r="O1120" t="s">
        <v>14</v>
      </c>
      <c r="P1120" t="s">
        <v>14</v>
      </c>
      <c r="Q1120" t="s">
        <v>14</v>
      </c>
      <c r="S1120">
        <f t="shared" si="324"/>
        <v>0.8571428571428571</v>
      </c>
      <c r="T1120">
        <f t="shared" si="325"/>
        <v>0.33333333333333331</v>
      </c>
      <c r="V1120" s="4">
        <f t="shared" si="326"/>
        <v>381.09797577989997</v>
      </c>
      <c r="W1120">
        <f t="shared" si="327"/>
        <v>13</v>
      </c>
      <c r="X1120">
        <f t="shared" si="328"/>
        <v>0.61904761904761907</v>
      </c>
      <c r="Y1120">
        <f t="shared" si="329"/>
        <v>0.72222222222222221</v>
      </c>
      <c r="Z1120">
        <f t="shared" si="330"/>
        <v>1.8571428571428572</v>
      </c>
      <c r="AA1120" t="str">
        <f t="shared" si="331"/>
        <v>O</v>
      </c>
      <c r="AD1120">
        <f t="shared" si="332"/>
        <v>0.54285714285714282</v>
      </c>
      <c r="AF1120" t="str">
        <f t="shared" si="333"/>
        <v>----</v>
      </c>
      <c r="AG1120" t="str">
        <f t="shared" si="334"/>
        <v>Aromatic</v>
      </c>
      <c r="AH1120" t="str">
        <f t="shared" si="335"/>
        <v>----</v>
      </c>
      <c r="AI1120" t="str">
        <f t="shared" si="336"/>
        <v>----</v>
      </c>
      <c r="AJ1120" t="str">
        <f t="shared" si="337"/>
        <v>----</v>
      </c>
      <c r="AK1120" t="str">
        <f t="shared" si="338"/>
        <v>----</v>
      </c>
      <c r="AM1120" s="4">
        <f t="shared" si="339"/>
        <v>381.18609907534977</v>
      </c>
      <c r="AN1120" s="4">
        <f t="shared" si="323"/>
        <v>381</v>
      </c>
      <c r="AO1120" s="4">
        <f t="shared" si="340"/>
        <v>0.1860990753497731</v>
      </c>
    </row>
    <row r="1121" spans="1:41" x14ac:dyDescent="0.25">
      <c r="A1121">
        <v>21</v>
      </c>
      <c r="B1121">
        <v>18</v>
      </c>
      <c r="C1121">
        <v>0</v>
      </c>
      <c r="D1121">
        <v>8</v>
      </c>
      <c r="E1121">
        <v>0</v>
      </c>
      <c r="F1121">
        <v>0</v>
      </c>
      <c r="H1121">
        <v>397.09289039999999</v>
      </c>
      <c r="J1121">
        <v>4522434</v>
      </c>
      <c r="K1121">
        <v>4881424</v>
      </c>
      <c r="L1121">
        <v>4566480</v>
      </c>
      <c r="O1121">
        <v>2547635</v>
      </c>
      <c r="P1121">
        <v>1806755</v>
      </c>
      <c r="Q1121">
        <v>1955366</v>
      </c>
      <c r="S1121">
        <f t="shared" si="324"/>
        <v>0.8571428571428571</v>
      </c>
      <c r="T1121">
        <f t="shared" si="325"/>
        <v>0.38095238095238093</v>
      </c>
      <c r="V1121" s="4">
        <f t="shared" si="326"/>
        <v>397.09289037989998</v>
      </c>
      <c r="W1121">
        <f t="shared" si="327"/>
        <v>13</v>
      </c>
      <c r="X1121">
        <f t="shared" si="328"/>
        <v>0.61904761904761907</v>
      </c>
      <c r="Y1121">
        <f t="shared" si="329"/>
        <v>0.72222222222222221</v>
      </c>
      <c r="Z1121">
        <f t="shared" si="330"/>
        <v>1.625</v>
      </c>
      <c r="AA1121" t="str">
        <f t="shared" si="331"/>
        <v>CRAM</v>
      </c>
      <c r="AD1121">
        <f t="shared" si="332"/>
        <v>0.52941176470588236</v>
      </c>
      <c r="AF1121" t="str">
        <f t="shared" si="333"/>
        <v>----</v>
      </c>
      <c r="AG1121" t="str">
        <f t="shared" si="334"/>
        <v>Aromatic</v>
      </c>
      <c r="AH1121" t="str">
        <f t="shared" si="335"/>
        <v>----</v>
      </c>
      <c r="AI1121" t="str">
        <f t="shared" si="336"/>
        <v>----</v>
      </c>
      <c r="AJ1121" t="str">
        <f t="shared" si="337"/>
        <v>----</v>
      </c>
      <c r="AK1121" t="str">
        <f t="shared" si="338"/>
        <v>----</v>
      </c>
      <c r="AM1121" s="4">
        <f t="shared" si="339"/>
        <v>397.18471226383508</v>
      </c>
      <c r="AN1121" s="4">
        <f t="shared" si="323"/>
        <v>397</v>
      </c>
      <c r="AO1121" s="4">
        <f t="shared" si="340"/>
        <v>0.1847122638350811</v>
      </c>
    </row>
    <row r="1122" spans="1:41" x14ac:dyDescent="0.25">
      <c r="A1122">
        <v>21</v>
      </c>
      <c r="B1122">
        <v>18</v>
      </c>
      <c r="C1122">
        <v>0</v>
      </c>
      <c r="D1122">
        <v>9</v>
      </c>
      <c r="E1122">
        <v>0</v>
      </c>
      <c r="F1122">
        <v>0</v>
      </c>
      <c r="H1122">
        <v>413.087805</v>
      </c>
      <c r="J1122">
        <v>5833840</v>
      </c>
      <c r="K1122">
        <v>5846556</v>
      </c>
      <c r="L1122">
        <v>5295899</v>
      </c>
      <c r="O1122">
        <v>2350369</v>
      </c>
      <c r="P1122">
        <v>2420231</v>
      </c>
      <c r="Q1122">
        <v>2308000</v>
      </c>
      <c r="S1122">
        <f t="shared" si="324"/>
        <v>0.8571428571428571</v>
      </c>
      <c r="T1122">
        <f t="shared" si="325"/>
        <v>0.42857142857142855</v>
      </c>
      <c r="V1122" s="4">
        <f t="shared" si="326"/>
        <v>413.0878049799</v>
      </c>
      <c r="W1122">
        <f t="shared" si="327"/>
        <v>13</v>
      </c>
      <c r="X1122">
        <f t="shared" si="328"/>
        <v>0.61904761904761907</v>
      </c>
      <c r="Y1122">
        <f t="shared" si="329"/>
        <v>0.72222222222222221</v>
      </c>
      <c r="Z1122">
        <f t="shared" si="330"/>
        <v>1.4444444444444444</v>
      </c>
      <c r="AA1122" t="str">
        <f t="shared" si="331"/>
        <v>CRAM</v>
      </c>
      <c r="AD1122">
        <f t="shared" si="332"/>
        <v>0.51515151515151514</v>
      </c>
      <c r="AF1122" t="str">
        <f t="shared" si="333"/>
        <v>----</v>
      </c>
      <c r="AG1122" t="str">
        <f t="shared" si="334"/>
        <v>Aromatic</v>
      </c>
      <c r="AH1122" t="str">
        <f t="shared" si="335"/>
        <v>----</v>
      </c>
      <c r="AI1122" t="str">
        <f t="shared" si="336"/>
        <v>----</v>
      </c>
      <c r="AJ1122" t="str">
        <f t="shared" si="337"/>
        <v>----</v>
      </c>
      <c r="AK1122" t="str">
        <f t="shared" si="338"/>
        <v>----</v>
      </c>
      <c r="AM1122" s="4">
        <f t="shared" si="339"/>
        <v>413.18332545232045</v>
      </c>
      <c r="AN1122" s="4">
        <f t="shared" si="323"/>
        <v>413</v>
      </c>
      <c r="AO1122" s="4">
        <f t="shared" si="340"/>
        <v>0.18332545232044595</v>
      </c>
    </row>
    <row r="1123" spans="1:41" x14ac:dyDescent="0.25">
      <c r="A1123">
        <v>21</v>
      </c>
      <c r="B1123">
        <v>18</v>
      </c>
      <c r="C1123">
        <v>0</v>
      </c>
      <c r="D1123">
        <v>10</v>
      </c>
      <c r="E1123">
        <v>0</v>
      </c>
      <c r="F1123">
        <v>0</v>
      </c>
      <c r="H1123">
        <v>429.08271960000002</v>
      </c>
      <c r="J1123">
        <v>6432028</v>
      </c>
      <c r="K1123">
        <v>5938650</v>
      </c>
      <c r="L1123">
        <v>6182141</v>
      </c>
      <c r="O1123">
        <v>2387849</v>
      </c>
      <c r="P1123">
        <v>1649088</v>
      </c>
      <c r="Q1123">
        <v>2429394</v>
      </c>
      <c r="S1123">
        <f t="shared" si="324"/>
        <v>0.8571428571428571</v>
      </c>
      <c r="T1123">
        <f t="shared" si="325"/>
        <v>0.47619047619047616</v>
      </c>
      <c r="V1123" s="4">
        <f t="shared" si="326"/>
        <v>429.08271957989996</v>
      </c>
      <c r="W1123">
        <f t="shared" si="327"/>
        <v>13</v>
      </c>
      <c r="X1123">
        <f t="shared" si="328"/>
        <v>0.61904761904761907</v>
      </c>
      <c r="Y1123">
        <f t="shared" si="329"/>
        <v>0.72222222222222221</v>
      </c>
      <c r="Z1123">
        <f t="shared" si="330"/>
        <v>1.3</v>
      </c>
      <c r="AA1123" t="str">
        <f t="shared" si="331"/>
        <v>CRAM</v>
      </c>
      <c r="AD1123">
        <f t="shared" si="332"/>
        <v>0.5</v>
      </c>
      <c r="AF1123" t="str">
        <f t="shared" si="333"/>
        <v>----</v>
      </c>
      <c r="AG1123" t="str">
        <f t="shared" si="334"/>
        <v>----</v>
      </c>
      <c r="AH1123" t="str">
        <f t="shared" si="335"/>
        <v>HUnSatLig</v>
      </c>
      <c r="AI1123" t="str">
        <f t="shared" si="336"/>
        <v>----</v>
      </c>
      <c r="AJ1123" t="str">
        <f t="shared" si="337"/>
        <v>----</v>
      </c>
      <c r="AK1123" t="str">
        <f t="shared" si="338"/>
        <v>----</v>
      </c>
      <c r="AM1123" s="4">
        <f t="shared" si="339"/>
        <v>429.1819386408057</v>
      </c>
      <c r="AN1123" s="4">
        <f t="shared" si="323"/>
        <v>429</v>
      </c>
      <c r="AO1123" s="4">
        <f t="shared" si="340"/>
        <v>0.1819386408056971</v>
      </c>
    </row>
    <row r="1124" spans="1:41" x14ac:dyDescent="0.25">
      <c r="A1124">
        <v>21</v>
      </c>
      <c r="B1124">
        <v>18</v>
      </c>
      <c r="C1124">
        <v>0</v>
      </c>
      <c r="D1124">
        <v>11</v>
      </c>
      <c r="E1124">
        <v>0</v>
      </c>
      <c r="F1124">
        <v>0</v>
      </c>
      <c r="H1124">
        <v>445.07763419999998</v>
      </c>
      <c r="J1124">
        <v>6653232</v>
      </c>
      <c r="K1124">
        <v>6159986</v>
      </c>
      <c r="L1124">
        <v>6752042</v>
      </c>
      <c r="O1124">
        <v>1857238</v>
      </c>
      <c r="P1124">
        <v>1851481</v>
      </c>
      <c r="Q1124">
        <v>2040125</v>
      </c>
      <c r="S1124">
        <f t="shared" si="324"/>
        <v>0.8571428571428571</v>
      </c>
      <c r="T1124">
        <f t="shared" si="325"/>
        <v>0.52380952380952384</v>
      </c>
      <c r="V1124" s="4">
        <f t="shared" si="326"/>
        <v>445.07763417989997</v>
      </c>
      <c r="W1124">
        <f t="shared" si="327"/>
        <v>13</v>
      </c>
      <c r="X1124">
        <f t="shared" si="328"/>
        <v>0.61904761904761907</v>
      </c>
      <c r="Y1124">
        <f t="shared" si="329"/>
        <v>0.72222222222222221</v>
      </c>
      <c r="Z1124">
        <f t="shared" si="330"/>
        <v>1.1818181818181819</v>
      </c>
      <c r="AA1124" t="str">
        <f t="shared" si="331"/>
        <v>CRAM</v>
      </c>
      <c r="AD1124">
        <f t="shared" si="332"/>
        <v>0.4838709677419355</v>
      </c>
      <c r="AF1124" t="str">
        <f t="shared" si="333"/>
        <v>----</v>
      </c>
      <c r="AG1124" t="str">
        <f t="shared" si="334"/>
        <v>----</v>
      </c>
      <c r="AH1124" t="str">
        <f t="shared" si="335"/>
        <v>HUnSatLig</v>
      </c>
      <c r="AI1124" t="str">
        <f t="shared" si="336"/>
        <v>----</v>
      </c>
      <c r="AJ1124" t="str">
        <f t="shared" si="337"/>
        <v>----</v>
      </c>
      <c r="AK1124" t="str">
        <f t="shared" si="338"/>
        <v>----</v>
      </c>
      <c r="AM1124" s="4">
        <f t="shared" si="339"/>
        <v>445.18055182929101</v>
      </c>
      <c r="AN1124" s="4">
        <f t="shared" si="323"/>
        <v>445</v>
      </c>
      <c r="AO1124" s="4">
        <f t="shared" si="340"/>
        <v>0.18055182929100511</v>
      </c>
    </row>
    <row r="1125" spans="1:41" x14ac:dyDescent="0.25">
      <c r="A1125">
        <v>21</v>
      </c>
      <c r="B1125">
        <v>18</v>
      </c>
      <c r="C1125">
        <v>0</v>
      </c>
      <c r="D1125">
        <v>12</v>
      </c>
      <c r="E1125">
        <v>0</v>
      </c>
      <c r="F1125">
        <v>0</v>
      </c>
      <c r="H1125">
        <v>461.07254879999999</v>
      </c>
      <c r="J1125">
        <v>6882866</v>
      </c>
      <c r="K1125">
        <v>6654749</v>
      </c>
      <c r="L1125">
        <v>6160744</v>
      </c>
      <c r="O1125" t="s">
        <v>14</v>
      </c>
      <c r="P1125" t="s">
        <v>14</v>
      </c>
      <c r="Q1125" t="s">
        <v>14</v>
      </c>
      <c r="S1125">
        <f t="shared" si="324"/>
        <v>0.8571428571428571</v>
      </c>
      <c r="T1125">
        <f t="shared" si="325"/>
        <v>0.5714285714285714</v>
      </c>
      <c r="V1125" s="4">
        <f t="shared" si="326"/>
        <v>461.07254877989993</v>
      </c>
      <c r="W1125">
        <f t="shared" si="327"/>
        <v>13</v>
      </c>
      <c r="X1125">
        <f t="shared" si="328"/>
        <v>0.61904761904761907</v>
      </c>
      <c r="Y1125">
        <f t="shared" si="329"/>
        <v>0.72222222222222221</v>
      </c>
      <c r="Z1125">
        <f t="shared" si="330"/>
        <v>1.0833333333333333</v>
      </c>
      <c r="AA1125" t="str">
        <f t="shared" si="331"/>
        <v>CRAM</v>
      </c>
      <c r="AD1125">
        <f t="shared" si="332"/>
        <v>0.46666666666666667</v>
      </c>
      <c r="AF1125" t="str">
        <f t="shared" si="333"/>
        <v>----</v>
      </c>
      <c r="AG1125" t="str">
        <f t="shared" si="334"/>
        <v>----</v>
      </c>
      <c r="AH1125" t="str">
        <f t="shared" si="335"/>
        <v>HUnSatLig</v>
      </c>
      <c r="AI1125" t="str">
        <f t="shared" si="336"/>
        <v>----</v>
      </c>
      <c r="AJ1125" t="str">
        <f t="shared" si="337"/>
        <v>----</v>
      </c>
      <c r="AK1125" t="str">
        <f t="shared" si="338"/>
        <v>----</v>
      </c>
      <c r="AM1125" s="4">
        <f t="shared" si="339"/>
        <v>461.17916501777626</v>
      </c>
      <c r="AN1125" s="4">
        <f t="shared" si="323"/>
        <v>461</v>
      </c>
      <c r="AO1125" s="4">
        <f t="shared" si="340"/>
        <v>0.17916501777625626</v>
      </c>
    </row>
    <row r="1126" spans="1:41" x14ac:dyDescent="0.25">
      <c r="A1126">
        <v>21</v>
      </c>
      <c r="B1126">
        <v>18</v>
      </c>
      <c r="C1126">
        <v>0</v>
      </c>
      <c r="D1126">
        <v>13</v>
      </c>
      <c r="E1126">
        <v>0</v>
      </c>
      <c r="F1126">
        <v>0</v>
      </c>
      <c r="H1126">
        <v>477.06746340000001</v>
      </c>
      <c r="J1126">
        <v>5836831</v>
      </c>
      <c r="K1126">
        <v>5382708</v>
      </c>
      <c r="L1126">
        <v>5777031</v>
      </c>
      <c r="O1126" t="s">
        <v>14</v>
      </c>
      <c r="P1126" t="s">
        <v>14</v>
      </c>
      <c r="Q1126" t="s">
        <v>14</v>
      </c>
      <c r="S1126">
        <f t="shared" si="324"/>
        <v>0.8571428571428571</v>
      </c>
      <c r="T1126">
        <f t="shared" si="325"/>
        <v>0.61904761904761907</v>
      </c>
      <c r="V1126" s="4">
        <f t="shared" si="326"/>
        <v>477.06746337989995</v>
      </c>
      <c r="W1126">
        <f t="shared" si="327"/>
        <v>13</v>
      </c>
      <c r="X1126">
        <f t="shared" si="328"/>
        <v>0.61904761904761907</v>
      </c>
      <c r="Y1126">
        <f t="shared" si="329"/>
        <v>0.72222222222222221</v>
      </c>
      <c r="Z1126">
        <f t="shared" si="330"/>
        <v>1</v>
      </c>
      <c r="AA1126" t="str">
        <f t="shared" si="331"/>
        <v>CRAM</v>
      </c>
      <c r="AD1126">
        <f t="shared" si="332"/>
        <v>0.44827586206896552</v>
      </c>
      <c r="AF1126" t="str">
        <f t="shared" si="333"/>
        <v>----</v>
      </c>
      <c r="AG1126" t="str">
        <f t="shared" si="334"/>
        <v>----</v>
      </c>
      <c r="AH1126" t="str">
        <f t="shared" si="335"/>
        <v>HUnSatLig</v>
      </c>
      <c r="AI1126" t="str">
        <f t="shared" si="336"/>
        <v>----</v>
      </c>
      <c r="AJ1126" t="str">
        <f t="shared" si="337"/>
        <v>----</v>
      </c>
      <c r="AK1126" t="str">
        <f t="shared" si="338"/>
        <v>----</v>
      </c>
      <c r="AM1126" s="4">
        <f t="shared" si="339"/>
        <v>477.17777820626156</v>
      </c>
      <c r="AN1126" s="4">
        <f t="shared" si="323"/>
        <v>477</v>
      </c>
      <c r="AO1126" s="4">
        <f t="shared" si="340"/>
        <v>0.17777820626156426</v>
      </c>
    </row>
    <row r="1127" spans="1:41" x14ac:dyDescent="0.25">
      <c r="A1127">
        <v>21</v>
      </c>
      <c r="B1127">
        <v>18</v>
      </c>
      <c r="C1127">
        <v>0</v>
      </c>
      <c r="D1127">
        <v>14</v>
      </c>
      <c r="E1127">
        <v>0</v>
      </c>
      <c r="F1127">
        <v>0</v>
      </c>
      <c r="H1127">
        <v>493.06237800000002</v>
      </c>
      <c r="J1127">
        <v>4463071</v>
      </c>
      <c r="K1127">
        <v>4063015</v>
      </c>
      <c r="L1127">
        <v>3679791</v>
      </c>
      <c r="O1127" t="s">
        <v>14</v>
      </c>
      <c r="P1127" t="s">
        <v>14</v>
      </c>
      <c r="Q1127" t="s">
        <v>14</v>
      </c>
      <c r="S1127">
        <f t="shared" si="324"/>
        <v>0.8571428571428571</v>
      </c>
      <c r="T1127">
        <f t="shared" si="325"/>
        <v>0.66666666666666663</v>
      </c>
      <c r="V1127" s="4">
        <f t="shared" si="326"/>
        <v>493.06237797989996</v>
      </c>
      <c r="W1127">
        <f t="shared" si="327"/>
        <v>13</v>
      </c>
      <c r="X1127">
        <f t="shared" si="328"/>
        <v>0.61904761904761907</v>
      </c>
      <c r="Y1127">
        <f t="shared" si="329"/>
        <v>0.72222222222222221</v>
      </c>
      <c r="Z1127">
        <f t="shared" si="330"/>
        <v>0.9285714285714286</v>
      </c>
      <c r="AA1127" t="str">
        <f t="shared" si="331"/>
        <v>CRAM</v>
      </c>
      <c r="AD1127">
        <f t="shared" si="332"/>
        <v>0.42857142857142855</v>
      </c>
      <c r="AF1127" t="str">
        <f t="shared" si="333"/>
        <v>----</v>
      </c>
      <c r="AG1127" t="str">
        <f t="shared" si="334"/>
        <v>----</v>
      </c>
      <c r="AH1127" t="str">
        <f t="shared" si="335"/>
        <v>HUnSatLig</v>
      </c>
      <c r="AI1127" t="str">
        <f t="shared" si="336"/>
        <v>----</v>
      </c>
      <c r="AJ1127" t="str">
        <f t="shared" si="337"/>
        <v>----</v>
      </c>
      <c r="AK1127" t="str">
        <f t="shared" si="338"/>
        <v>----</v>
      </c>
      <c r="AM1127" s="4">
        <f t="shared" si="339"/>
        <v>493.17639139474687</v>
      </c>
      <c r="AN1127" s="4">
        <f t="shared" si="323"/>
        <v>493</v>
      </c>
      <c r="AO1127" s="4">
        <f t="shared" si="340"/>
        <v>0.17639139474687227</v>
      </c>
    </row>
    <row r="1128" spans="1:41" x14ac:dyDescent="0.25">
      <c r="A1128">
        <v>21</v>
      </c>
      <c r="B1128">
        <v>18</v>
      </c>
      <c r="C1128">
        <v>0</v>
      </c>
      <c r="D1128">
        <v>15</v>
      </c>
      <c r="E1128">
        <v>0</v>
      </c>
      <c r="F1128">
        <v>0</v>
      </c>
      <c r="H1128">
        <v>509.05729259999998</v>
      </c>
      <c r="J1128">
        <v>2744141</v>
      </c>
      <c r="K1128">
        <v>2673869</v>
      </c>
      <c r="L1128">
        <v>2117980</v>
      </c>
      <c r="O1128" t="s">
        <v>14</v>
      </c>
      <c r="P1128" t="s">
        <v>14</v>
      </c>
      <c r="Q1128" t="s">
        <v>14</v>
      </c>
      <c r="S1128">
        <f t="shared" si="324"/>
        <v>0.8571428571428571</v>
      </c>
      <c r="T1128">
        <f t="shared" si="325"/>
        <v>0.7142857142857143</v>
      </c>
      <c r="V1128" s="4">
        <f t="shared" si="326"/>
        <v>509.05729257989998</v>
      </c>
      <c r="W1128">
        <f t="shared" si="327"/>
        <v>13</v>
      </c>
      <c r="X1128">
        <f t="shared" si="328"/>
        <v>0.61904761904761907</v>
      </c>
      <c r="Y1128">
        <f t="shared" si="329"/>
        <v>0.72222222222222221</v>
      </c>
      <c r="Z1128">
        <f t="shared" si="330"/>
        <v>0.8666666666666667</v>
      </c>
      <c r="AA1128" t="str">
        <f t="shared" si="331"/>
        <v>CRAM</v>
      </c>
      <c r="AD1128">
        <f t="shared" si="332"/>
        <v>0.40740740740740738</v>
      </c>
      <c r="AF1128" t="str">
        <f t="shared" si="333"/>
        <v>----</v>
      </c>
      <c r="AG1128" t="str">
        <f t="shared" si="334"/>
        <v>----</v>
      </c>
      <c r="AH1128" t="str">
        <f t="shared" si="335"/>
        <v>HUnSatLig</v>
      </c>
      <c r="AI1128" t="str">
        <f t="shared" si="336"/>
        <v>----</v>
      </c>
      <c r="AJ1128" t="str">
        <f t="shared" si="337"/>
        <v>----</v>
      </c>
      <c r="AK1128" t="str">
        <f t="shared" si="338"/>
        <v>----</v>
      </c>
      <c r="AM1128" s="4">
        <f t="shared" si="339"/>
        <v>509.17500458323218</v>
      </c>
      <c r="AN1128" s="4">
        <f t="shared" si="323"/>
        <v>509</v>
      </c>
      <c r="AO1128" s="4">
        <f t="shared" si="340"/>
        <v>0.17500458323218027</v>
      </c>
    </row>
    <row r="1129" spans="1:41" x14ac:dyDescent="0.25">
      <c r="A1129">
        <v>21</v>
      </c>
      <c r="B1129">
        <v>20</v>
      </c>
      <c r="C1129">
        <v>0</v>
      </c>
      <c r="D1129">
        <v>6</v>
      </c>
      <c r="E1129">
        <v>0</v>
      </c>
      <c r="F1129">
        <v>0</v>
      </c>
      <c r="H1129">
        <v>367.11871120000001</v>
      </c>
      <c r="J1129">
        <v>1695039</v>
      </c>
      <c r="K1129">
        <v>1762987</v>
      </c>
      <c r="L1129">
        <v>1929451</v>
      </c>
      <c r="O1129" t="s">
        <v>14</v>
      </c>
      <c r="P1129" t="s">
        <v>14</v>
      </c>
      <c r="Q1129" t="s">
        <v>14</v>
      </c>
      <c r="S1129">
        <f t="shared" si="324"/>
        <v>0.95238095238095233</v>
      </c>
      <c r="T1129">
        <f t="shared" si="325"/>
        <v>0.2857142857142857</v>
      </c>
      <c r="V1129" s="4">
        <f t="shared" si="326"/>
        <v>367.1187111799</v>
      </c>
      <c r="W1129">
        <f t="shared" si="327"/>
        <v>12</v>
      </c>
      <c r="X1129">
        <f t="shared" si="328"/>
        <v>0.5714285714285714</v>
      </c>
      <c r="Y1129">
        <f t="shared" si="329"/>
        <v>0.6</v>
      </c>
      <c r="Z1129">
        <f t="shared" si="330"/>
        <v>2</v>
      </c>
      <c r="AA1129" t="str">
        <f t="shared" si="331"/>
        <v>O</v>
      </c>
      <c r="AD1129">
        <f t="shared" si="332"/>
        <v>0.5</v>
      </c>
      <c r="AF1129" t="str">
        <f t="shared" si="333"/>
        <v>----</v>
      </c>
      <c r="AG1129" t="str">
        <f t="shared" si="334"/>
        <v>----</v>
      </c>
      <c r="AH1129" t="str">
        <f t="shared" si="335"/>
        <v>HUnSatLig</v>
      </c>
      <c r="AI1129" t="str">
        <f t="shared" si="336"/>
        <v>----</v>
      </c>
      <c r="AJ1129" t="str">
        <f t="shared" si="337"/>
        <v>----</v>
      </c>
      <c r="AK1129" t="str">
        <f t="shared" si="338"/>
        <v>----</v>
      </c>
      <c r="AM1129" s="4">
        <f t="shared" si="339"/>
        <v>367.20360197624774</v>
      </c>
      <c r="AN1129" s="4">
        <f t="shared" si="323"/>
        <v>367</v>
      </c>
      <c r="AO1129" s="4">
        <f t="shared" si="340"/>
        <v>0.20360197624773946</v>
      </c>
    </row>
    <row r="1130" spans="1:41" x14ac:dyDescent="0.25">
      <c r="A1130">
        <v>21</v>
      </c>
      <c r="B1130">
        <v>20</v>
      </c>
      <c r="C1130">
        <v>0</v>
      </c>
      <c r="D1130">
        <v>7</v>
      </c>
      <c r="E1130">
        <v>0</v>
      </c>
      <c r="F1130">
        <v>0</v>
      </c>
      <c r="H1130">
        <v>383.11362580000002</v>
      </c>
      <c r="J1130">
        <v>3137756</v>
      </c>
      <c r="K1130">
        <v>3692819</v>
      </c>
      <c r="L1130">
        <v>2975352</v>
      </c>
      <c r="O1130">
        <v>2020960</v>
      </c>
      <c r="P1130">
        <v>2002930</v>
      </c>
      <c r="Q1130">
        <v>2091030</v>
      </c>
      <c r="S1130">
        <f t="shared" si="324"/>
        <v>0.95238095238095233</v>
      </c>
      <c r="T1130">
        <f t="shared" si="325"/>
        <v>0.33333333333333331</v>
      </c>
      <c r="V1130" s="4">
        <f t="shared" si="326"/>
        <v>383.11362577990002</v>
      </c>
      <c r="W1130">
        <f t="shared" si="327"/>
        <v>12</v>
      </c>
      <c r="X1130">
        <f t="shared" si="328"/>
        <v>0.5714285714285714</v>
      </c>
      <c r="Y1130">
        <f t="shared" si="329"/>
        <v>0.6</v>
      </c>
      <c r="Z1130">
        <f t="shared" si="330"/>
        <v>1.7142857142857142</v>
      </c>
      <c r="AA1130" t="str">
        <f t="shared" si="331"/>
        <v>CRAM</v>
      </c>
      <c r="AD1130">
        <f t="shared" si="332"/>
        <v>0.48571428571428571</v>
      </c>
      <c r="AF1130" t="str">
        <f t="shared" si="333"/>
        <v>----</v>
      </c>
      <c r="AG1130" t="str">
        <f t="shared" si="334"/>
        <v>----</v>
      </c>
      <c r="AH1130" t="str">
        <f t="shared" si="335"/>
        <v>HUnSatLig</v>
      </c>
      <c r="AI1130" t="str">
        <f t="shared" si="336"/>
        <v>----</v>
      </c>
      <c r="AJ1130" t="str">
        <f t="shared" si="337"/>
        <v>----</v>
      </c>
      <c r="AK1130" t="str">
        <f t="shared" si="338"/>
        <v>----</v>
      </c>
      <c r="AM1130" s="4">
        <f t="shared" si="339"/>
        <v>383.20221516473305</v>
      </c>
      <c r="AN1130" s="4">
        <f t="shared" si="323"/>
        <v>383</v>
      </c>
      <c r="AO1130" s="4">
        <f t="shared" si="340"/>
        <v>0.20221516473304746</v>
      </c>
    </row>
    <row r="1131" spans="1:41" x14ac:dyDescent="0.25">
      <c r="A1131">
        <v>21</v>
      </c>
      <c r="B1131">
        <v>20</v>
      </c>
      <c r="C1131">
        <v>0</v>
      </c>
      <c r="D1131">
        <v>8</v>
      </c>
      <c r="E1131">
        <v>0</v>
      </c>
      <c r="F1131">
        <v>0</v>
      </c>
      <c r="H1131">
        <v>399.10854039999998</v>
      </c>
      <c r="J1131">
        <v>6187849</v>
      </c>
      <c r="K1131">
        <v>5628224</v>
      </c>
      <c r="L1131">
        <v>5982971</v>
      </c>
      <c r="O1131">
        <v>3820767</v>
      </c>
      <c r="P1131">
        <v>3142374</v>
      </c>
      <c r="Q1131">
        <v>3697947</v>
      </c>
      <c r="S1131">
        <f t="shared" si="324"/>
        <v>0.95238095238095233</v>
      </c>
      <c r="T1131">
        <f t="shared" si="325"/>
        <v>0.38095238095238093</v>
      </c>
      <c r="V1131" s="4">
        <f t="shared" si="326"/>
        <v>399.10854037990003</v>
      </c>
      <c r="W1131">
        <f t="shared" si="327"/>
        <v>12</v>
      </c>
      <c r="X1131">
        <f t="shared" si="328"/>
        <v>0.5714285714285714</v>
      </c>
      <c r="Y1131">
        <f t="shared" si="329"/>
        <v>0.6</v>
      </c>
      <c r="Z1131">
        <f t="shared" si="330"/>
        <v>1.5</v>
      </c>
      <c r="AA1131" t="str">
        <f t="shared" si="331"/>
        <v>CRAM</v>
      </c>
      <c r="AD1131">
        <f t="shared" si="332"/>
        <v>0.47058823529411764</v>
      </c>
      <c r="AF1131" t="str">
        <f t="shared" si="333"/>
        <v>----</v>
      </c>
      <c r="AG1131" t="str">
        <f t="shared" si="334"/>
        <v>----</v>
      </c>
      <c r="AH1131" t="str">
        <f t="shared" si="335"/>
        <v>HUnSatLig</v>
      </c>
      <c r="AI1131" t="str">
        <f t="shared" si="336"/>
        <v>----</v>
      </c>
      <c r="AJ1131" t="str">
        <f t="shared" si="337"/>
        <v>----</v>
      </c>
      <c r="AK1131" t="str">
        <f t="shared" si="338"/>
        <v>----</v>
      </c>
      <c r="AM1131" s="4">
        <f t="shared" si="339"/>
        <v>399.20082835321836</v>
      </c>
      <c r="AN1131" s="4">
        <f t="shared" si="323"/>
        <v>399</v>
      </c>
      <c r="AO1131" s="4">
        <f t="shared" si="340"/>
        <v>0.20082835321835546</v>
      </c>
    </row>
    <row r="1132" spans="1:41" x14ac:dyDescent="0.25">
      <c r="A1132">
        <v>21</v>
      </c>
      <c r="B1132">
        <v>20</v>
      </c>
      <c r="C1132">
        <v>0</v>
      </c>
      <c r="D1132">
        <v>9</v>
      </c>
      <c r="E1132">
        <v>0</v>
      </c>
      <c r="F1132">
        <v>0</v>
      </c>
      <c r="H1132">
        <v>415.103455</v>
      </c>
      <c r="J1132">
        <v>8239222</v>
      </c>
      <c r="K1132">
        <v>8104541</v>
      </c>
      <c r="L1132">
        <v>8603436</v>
      </c>
      <c r="O1132">
        <v>4628797</v>
      </c>
      <c r="P1132">
        <v>3846218</v>
      </c>
      <c r="Q1132">
        <v>3958645</v>
      </c>
      <c r="S1132">
        <f t="shared" si="324"/>
        <v>0.95238095238095233</v>
      </c>
      <c r="T1132">
        <f t="shared" si="325"/>
        <v>0.42857142857142855</v>
      </c>
      <c r="V1132" s="4">
        <f t="shared" si="326"/>
        <v>415.10345497990005</v>
      </c>
      <c r="W1132">
        <f t="shared" si="327"/>
        <v>12</v>
      </c>
      <c r="X1132">
        <f t="shared" si="328"/>
        <v>0.5714285714285714</v>
      </c>
      <c r="Y1132">
        <f t="shared" si="329"/>
        <v>0.6</v>
      </c>
      <c r="Z1132">
        <f t="shared" si="330"/>
        <v>1.3333333333333333</v>
      </c>
      <c r="AA1132" t="str">
        <f t="shared" si="331"/>
        <v>CRAM</v>
      </c>
      <c r="AD1132">
        <f t="shared" si="332"/>
        <v>0.45454545454545453</v>
      </c>
      <c r="AF1132" t="str">
        <f t="shared" si="333"/>
        <v>----</v>
      </c>
      <c r="AG1132" t="str">
        <f t="shared" si="334"/>
        <v>----</v>
      </c>
      <c r="AH1132" t="str">
        <f t="shared" si="335"/>
        <v>HUnSatLig</v>
      </c>
      <c r="AI1132" t="str">
        <f t="shared" si="336"/>
        <v>----</v>
      </c>
      <c r="AJ1132" t="str">
        <f t="shared" si="337"/>
        <v>----</v>
      </c>
      <c r="AK1132" t="str">
        <f t="shared" si="338"/>
        <v>----</v>
      </c>
      <c r="AM1132" s="4">
        <f t="shared" si="339"/>
        <v>415.19944154170366</v>
      </c>
      <c r="AN1132" s="4">
        <f t="shared" si="323"/>
        <v>415</v>
      </c>
      <c r="AO1132" s="4">
        <f t="shared" si="340"/>
        <v>0.19944154170366346</v>
      </c>
    </row>
    <row r="1133" spans="1:41" x14ac:dyDescent="0.25">
      <c r="A1133">
        <v>21</v>
      </c>
      <c r="B1133">
        <v>20</v>
      </c>
      <c r="C1133">
        <v>0</v>
      </c>
      <c r="D1133">
        <v>10</v>
      </c>
      <c r="E1133">
        <v>0</v>
      </c>
      <c r="F1133">
        <v>0</v>
      </c>
      <c r="H1133">
        <v>431.09836960000001</v>
      </c>
      <c r="J1133">
        <v>8971328</v>
      </c>
      <c r="K1133">
        <v>8800647</v>
      </c>
      <c r="L1133">
        <v>9081953</v>
      </c>
      <c r="O1133">
        <v>3569416</v>
      </c>
      <c r="P1133">
        <v>3114859</v>
      </c>
      <c r="Q1133">
        <v>3248908</v>
      </c>
      <c r="S1133">
        <f t="shared" si="324"/>
        <v>0.95238095238095233</v>
      </c>
      <c r="T1133">
        <f t="shared" si="325"/>
        <v>0.47619047619047616</v>
      </c>
      <c r="V1133" s="4">
        <f t="shared" si="326"/>
        <v>431.09836957990001</v>
      </c>
      <c r="W1133">
        <f t="shared" si="327"/>
        <v>12</v>
      </c>
      <c r="X1133">
        <f t="shared" si="328"/>
        <v>0.5714285714285714</v>
      </c>
      <c r="Y1133">
        <f t="shared" si="329"/>
        <v>0.6</v>
      </c>
      <c r="Z1133">
        <f t="shared" si="330"/>
        <v>1.2</v>
      </c>
      <c r="AA1133" t="str">
        <f t="shared" si="331"/>
        <v>CRAM</v>
      </c>
      <c r="AD1133">
        <f t="shared" si="332"/>
        <v>0.4375</v>
      </c>
      <c r="AF1133" t="str">
        <f t="shared" si="333"/>
        <v>----</v>
      </c>
      <c r="AG1133" t="str">
        <f t="shared" si="334"/>
        <v>----</v>
      </c>
      <c r="AH1133" t="str">
        <f t="shared" si="335"/>
        <v>HUnSatLig</v>
      </c>
      <c r="AI1133" t="str">
        <f t="shared" si="336"/>
        <v>----</v>
      </c>
      <c r="AJ1133" t="str">
        <f t="shared" si="337"/>
        <v>----</v>
      </c>
      <c r="AK1133" t="str">
        <f t="shared" si="338"/>
        <v>----</v>
      </c>
      <c r="AM1133" s="4">
        <f t="shared" si="339"/>
        <v>431.19805473018891</v>
      </c>
      <c r="AN1133" s="4">
        <f t="shared" si="323"/>
        <v>431</v>
      </c>
      <c r="AO1133" s="4">
        <f t="shared" si="340"/>
        <v>0.19805473018891462</v>
      </c>
    </row>
    <row r="1134" spans="1:41" x14ac:dyDescent="0.25">
      <c r="A1134">
        <v>21</v>
      </c>
      <c r="B1134">
        <v>20</v>
      </c>
      <c r="C1134">
        <v>0</v>
      </c>
      <c r="D1134">
        <v>11</v>
      </c>
      <c r="E1134">
        <v>0</v>
      </c>
      <c r="F1134">
        <v>0</v>
      </c>
      <c r="H1134">
        <v>447.09328420000003</v>
      </c>
      <c r="J1134">
        <v>8905764</v>
      </c>
      <c r="K1134">
        <v>8166900</v>
      </c>
      <c r="L1134">
        <v>7560795</v>
      </c>
      <c r="O1134">
        <v>2817593</v>
      </c>
      <c r="P1134">
        <v>2396129</v>
      </c>
      <c r="Q1134">
        <v>2453105</v>
      </c>
      <c r="S1134">
        <f t="shared" si="324"/>
        <v>0.95238095238095233</v>
      </c>
      <c r="T1134">
        <f t="shared" si="325"/>
        <v>0.52380952380952384</v>
      </c>
      <c r="V1134" s="4">
        <f t="shared" si="326"/>
        <v>447.09328417990002</v>
      </c>
      <c r="W1134">
        <f t="shared" si="327"/>
        <v>12</v>
      </c>
      <c r="X1134">
        <f t="shared" si="328"/>
        <v>0.5714285714285714</v>
      </c>
      <c r="Y1134">
        <f t="shared" si="329"/>
        <v>0.6</v>
      </c>
      <c r="Z1134">
        <f t="shared" si="330"/>
        <v>1.0909090909090908</v>
      </c>
      <c r="AA1134" t="str">
        <f t="shared" si="331"/>
        <v>CRAM</v>
      </c>
      <c r="AD1134">
        <f t="shared" si="332"/>
        <v>0.41935483870967744</v>
      </c>
      <c r="AF1134" t="str">
        <f t="shared" si="333"/>
        <v>----</v>
      </c>
      <c r="AG1134" t="str">
        <f t="shared" si="334"/>
        <v>----</v>
      </c>
      <c r="AH1134" t="str">
        <f t="shared" si="335"/>
        <v>HUnSatLig</v>
      </c>
      <c r="AI1134" t="str">
        <f t="shared" si="336"/>
        <v>----</v>
      </c>
      <c r="AJ1134" t="str">
        <f t="shared" si="337"/>
        <v>----</v>
      </c>
      <c r="AK1134" t="str">
        <f t="shared" si="338"/>
        <v>----</v>
      </c>
      <c r="AM1134" s="4">
        <f t="shared" si="339"/>
        <v>447.19666791867428</v>
      </c>
      <c r="AN1134" s="4">
        <f t="shared" si="323"/>
        <v>447</v>
      </c>
      <c r="AO1134" s="4">
        <f t="shared" si="340"/>
        <v>0.19666791867427946</v>
      </c>
    </row>
    <row r="1135" spans="1:41" x14ac:dyDescent="0.25">
      <c r="A1135">
        <v>21</v>
      </c>
      <c r="B1135">
        <v>20</v>
      </c>
      <c r="C1135">
        <v>0</v>
      </c>
      <c r="D1135">
        <v>12</v>
      </c>
      <c r="E1135">
        <v>0</v>
      </c>
      <c r="F1135">
        <v>0</v>
      </c>
      <c r="H1135">
        <v>463.08819879999999</v>
      </c>
      <c r="J1135">
        <v>7515558</v>
      </c>
      <c r="K1135">
        <v>7473883</v>
      </c>
      <c r="L1135">
        <v>6758622</v>
      </c>
      <c r="O1135" t="s">
        <v>14</v>
      </c>
      <c r="P1135" t="s">
        <v>14</v>
      </c>
      <c r="Q1135" t="s">
        <v>14</v>
      </c>
      <c r="S1135">
        <f t="shared" si="324"/>
        <v>0.95238095238095233</v>
      </c>
      <c r="T1135">
        <f t="shared" si="325"/>
        <v>0.5714285714285714</v>
      </c>
      <c r="V1135" s="4">
        <f t="shared" si="326"/>
        <v>463.08819877989998</v>
      </c>
      <c r="W1135">
        <f t="shared" si="327"/>
        <v>12</v>
      </c>
      <c r="X1135">
        <f t="shared" si="328"/>
        <v>0.5714285714285714</v>
      </c>
      <c r="Y1135">
        <f t="shared" si="329"/>
        <v>0.6</v>
      </c>
      <c r="Z1135">
        <f t="shared" si="330"/>
        <v>1</v>
      </c>
      <c r="AA1135" t="str">
        <f t="shared" si="331"/>
        <v>CRAM</v>
      </c>
      <c r="AD1135">
        <f t="shared" si="332"/>
        <v>0.4</v>
      </c>
      <c r="AF1135" t="str">
        <f t="shared" si="333"/>
        <v>----</v>
      </c>
      <c r="AG1135" t="str">
        <f t="shared" si="334"/>
        <v>----</v>
      </c>
      <c r="AH1135" t="str">
        <f t="shared" si="335"/>
        <v>HUnSatLig</v>
      </c>
      <c r="AI1135" t="str">
        <f t="shared" si="336"/>
        <v>----</v>
      </c>
      <c r="AJ1135" t="str">
        <f t="shared" si="337"/>
        <v>----</v>
      </c>
      <c r="AK1135" t="str">
        <f t="shared" si="338"/>
        <v>----</v>
      </c>
      <c r="AM1135" s="4">
        <f t="shared" si="339"/>
        <v>463.19528110715953</v>
      </c>
      <c r="AN1135" s="4">
        <f t="shared" si="323"/>
        <v>463</v>
      </c>
      <c r="AO1135" s="4">
        <f t="shared" si="340"/>
        <v>0.19528110715953062</v>
      </c>
    </row>
    <row r="1136" spans="1:41" x14ac:dyDescent="0.25">
      <c r="A1136">
        <v>21</v>
      </c>
      <c r="B1136">
        <v>20</v>
      </c>
      <c r="C1136">
        <v>0</v>
      </c>
      <c r="D1136">
        <v>13</v>
      </c>
      <c r="E1136">
        <v>0</v>
      </c>
      <c r="F1136">
        <v>0</v>
      </c>
      <c r="H1136">
        <v>479.0831134</v>
      </c>
      <c r="J1136">
        <v>6130733</v>
      </c>
      <c r="K1136">
        <v>6089279</v>
      </c>
      <c r="L1136">
        <v>5313118</v>
      </c>
      <c r="O1136" t="s">
        <v>14</v>
      </c>
      <c r="P1136" t="s">
        <v>14</v>
      </c>
      <c r="Q1136" t="s">
        <v>14</v>
      </c>
      <c r="S1136">
        <f t="shared" si="324"/>
        <v>0.95238095238095233</v>
      </c>
      <c r="T1136">
        <f t="shared" si="325"/>
        <v>0.61904761904761907</v>
      </c>
      <c r="V1136" s="4">
        <f t="shared" si="326"/>
        <v>479.0831133799</v>
      </c>
      <c r="W1136">
        <f t="shared" si="327"/>
        <v>12</v>
      </c>
      <c r="X1136">
        <f t="shared" si="328"/>
        <v>0.5714285714285714</v>
      </c>
      <c r="Y1136">
        <f t="shared" si="329"/>
        <v>0.6</v>
      </c>
      <c r="Z1136">
        <f t="shared" si="330"/>
        <v>0.92307692307692313</v>
      </c>
      <c r="AA1136" t="str">
        <f t="shared" si="331"/>
        <v>CRAM</v>
      </c>
      <c r="AD1136">
        <f t="shared" si="332"/>
        <v>0.37931034482758619</v>
      </c>
      <c r="AF1136" t="str">
        <f t="shared" si="333"/>
        <v>----</v>
      </c>
      <c r="AG1136" t="str">
        <f t="shared" si="334"/>
        <v>----</v>
      </c>
      <c r="AH1136" t="str">
        <f t="shared" si="335"/>
        <v>HUnSatLig</v>
      </c>
      <c r="AI1136" t="str">
        <f t="shared" si="336"/>
        <v>----</v>
      </c>
      <c r="AJ1136" t="str">
        <f t="shared" si="337"/>
        <v>----</v>
      </c>
      <c r="AK1136" t="str">
        <f t="shared" si="338"/>
        <v>----</v>
      </c>
      <c r="AM1136" s="4">
        <f t="shared" si="339"/>
        <v>479.19389429564484</v>
      </c>
      <c r="AN1136" s="4">
        <f t="shared" si="323"/>
        <v>479</v>
      </c>
      <c r="AO1136" s="4">
        <f t="shared" si="340"/>
        <v>0.19389429564483862</v>
      </c>
    </row>
    <row r="1137" spans="1:41" x14ac:dyDescent="0.25">
      <c r="A1137">
        <v>21</v>
      </c>
      <c r="B1137">
        <v>20</v>
      </c>
      <c r="C1137">
        <v>0</v>
      </c>
      <c r="D1137">
        <v>14</v>
      </c>
      <c r="E1137">
        <v>0</v>
      </c>
      <c r="F1137">
        <v>0</v>
      </c>
      <c r="H1137">
        <v>495.07802800000002</v>
      </c>
      <c r="J1137">
        <v>4092481</v>
      </c>
      <c r="K1137">
        <v>3480408</v>
      </c>
      <c r="L1137">
        <v>3724868</v>
      </c>
      <c r="O1137" t="s">
        <v>14</v>
      </c>
      <c r="P1137" t="s">
        <v>14</v>
      </c>
      <c r="Q1137" t="s">
        <v>14</v>
      </c>
      <c r="S1137">
        <f t="shared" si="324"/>
        <v>0.95238095238095233</v>
      </c>
      <c r="T1137">
        <f t="shared" si="325"/>
        <v>0.66666666666666663</v>
      </c>
      <c r="V1137" s="4">
        <f t="shared" si="326"/>
        <v>495.07802797990001</v>
      </c>
      <c r="W1137">
        <f t="shared" si="327"/>
        <v>12</v>
      </c>
      <c r="X1137">
        <f t="shared" si="328"/>
        <v>0.5714285714285714</v>
      </c>
      <c r="Y1137">
        <f t="shared" si="329"/>
        <v>0.6</v>
      </c>
      <c r="Z1137">
        <f t="shared" si="330"/>
        <v>0.8571428571428571</v>
      </c>
      <c r="AA1137" t="str">
        <f t="shared" si="331"/>
        <v>CRAM</v>
      </c>
      <c r="AD1137">
        <f t="shared" si="332"/>
        <v>0.35714285714285715</v>
      </c>
      <c r="AF1137" t="str">
        <f t="shared" si="333"/>
        <v>----</v>
      </c>
      <c r="AG1137" t="str">
        <f t="shared" si="334"/>
        <v>----</v>
      </c>
      <c r="AH1137" t="str">
        <f t="shared" si="335"/>
        <v>HUnSatLig</v>
      </c>
      <c r="AI1137" t="str">
        <f t="shared" si="336"/>
        <v>----</v>
      </c>
      <c r="AJ1137" t="str">
        <f t="shared" si="337"/>
        <v>----</v>
      </c>
      <c r="AK1137" t="str">
        <f t="shared" si="338"/>
        <v>----</v>
      </c>
      <c r="AM1137" s="4">
        <f t="shared" si="339"/>
        <v>495.19250748413015</v>
      </c>
      <c r="AN1137" s="4">
        <f t="shared" si="323"/>
        <v>495</v>
      </c>
      <c r="AO1137" s="4">
        <f t="shared" si="340"/>
        <v>0.19250748413014662</v>
      </c>
    </row>
    <row r="1138" spans="1:41" x14ac:dyDescent="0.25">
      <c r="A1138">
        <v>21</v>
      </c>
      <c r="B1138">
        <v>20</v>
      </c>
      <c r="C1138">
        <v>0</v>
      </c>
      <c r="D1138">
        <v>15</v>
      </c>
      <c r="E1138">
        <v>0</v>
      </c>
      <c r="F1138">
        <v>0</v>
      </c>
      <c r="H1138">
        <v>511.07294259999998</v>
      </c>
      <c r="J1138">
        <v>2573759</v>
      </c>
      <c r="K1138">
        <v>2281216</v>
      </c>
      <c r="L1138">
        <v>2422160</v>
      </c>
      <c r="O1138" t="s">
        <v>14</v>
      </c>
      <c r="P1138" t="s">
        <v>14</v>
      </c>
      <c r="Q1138" t="s">
        <v>14</v>
      </c>
      <c r="S1138">
        <f t="shared" si="324"/>
        <v>0.95238095238095233</v>
      </c>
      <c r="T1138">
        <f t="shared" si="325"/>
        <v>0.7142857142857143</v>
      </c>
      <c r="V1138" s="4">
        <f t="shared" si="326"/>
        <v>511.07294257990003</v>
      </c>
      <c r="W1138">
        <f t="shared" si="327"/>
        <v>12</v>
      </c>
      <c r="X1138">
        <f t="shared" si="328"/>
        <v>0.5714285714285714</v>
      </c>
      <c r="Y1138">
        <f t="shared" si="329"/>
        <v>0.6</v>
      </c>
      <c r="Z1138">
        <f t="shared" si="330"/>
        <v>0.8</v>
      </c>
      <c r="AA1138" t="str">
        <f t="shared" si="331"/>
        <v>CRAM</v>
      </c>
      <c r="AD1138">
        <f t="shared" si="332"/>
        <v>0.33333333333333331</v>
      </c>
      <c r="AF1138" t="str">
        <f t="shared" si="333"/>
        <v>----</v>
      </c>
      <c r="AG1138" t="str">
        <f t="shared" si="334"/>
        <v>----</v>
      </c>
      <c r="AH1138" t="str">
        <f t="shared" si="335"/>
        <v>HUnSatLig</v>
      </c>
      <c r="AI1138" t="str">
        <f t="shared" si="336"/>
        <v>----</v>
      </c>
      <c r="AJ1138" t="str">
        <f t="shared" si="337"/>
        <v>----</v>
      </c>
      <c r="AK1138" t="str">
        <f t="shared" si="338"/>
        <v>----</v>
      </c>
      <c r="AM1138" s="4">
        <f t="shared" si="339"/>
        <v>511.19112067261545</v>
      </c>
      <c r="AN1138" s="4">
        <f t="shared" si="323"/>
        <v>511</v>
      </c>
      <c r="AO1138" s="4">
        <f t="shared" si="340"/>
        <v>0.19112067261545462</v>
      </c>
    </row>
    <row r="1139" spans="1:41" x14ac:dyDescent="0.25">
      <c r="A1139">
        <v>21</v>
      </c>
      <c r="B1139">
        <v>22</v>
      </c>
      <c r="C1139">
        <v>0</v>
      </c>
      <c r="D1139">
        <v>6</v>
      </c>
      <c r="E1139">
        <v>0</v>
      </c>
      <c r="F1139">
        <v>0</v>
      </c>
      <c r="H1139">
        <v>369.1343612</v>
      </c>
      <c r="J1139">
        <v>2081596</v>
      </c>
      <c r="K1139">
        <v>2440411</v>
      </c>
      <c r="L1139">
        <v>2769735</v>
      </c>
      <c r="O1139">
        <v>2608427</v>
      </c>
      <c r="P1139">
        <v>2868435</v>
      </c>
      <c r="Q1139">
        <v>2290127</v>
      </c>
      <c r="S1139">
        <f t="shared" si="324"/>
        <v>1.0476190476190477</v>
      </c>
      <c r="T1139">
        <f t="shared" si="325"/>
        <v>0.2857142857142857</v>
      </c>
      <c r="V1139" s="4">
        <f t="shared" si="326"/>
        <v>369.1343611799</v>
      </c>
      <c r="W1139">
        <f t="shared" si="327"/>
        <v>11</v>
      </c>
      <c r="X1139">
        <f t="shared" si="328"/>
        <v>0.52380952380952384</v>
      </c>
      <c r="Y1139">
        <f t="shared" si="329"/>
        <v>0.5</v>
      </c>
      <c r="Z1139">
        <f t="shared" si="330"/>
        <v>1.8333333333333333</v>
      </c>
      <c r="AA1139" t="str">
        <f t="shared" si="331"/>
        <v>O</v>
      </c>
      <c r="AD1139">
        <f t="shared" si="332"/>
        <v>0.44444444444444442</v>
      </c>
      <c r="AF1139" t="str">
        <f t="shared" si="333"/>
        <v>----</v>
      </c>
      <c r="AG1139" t="str">
        <f t="shared" si="334"/>
        <v>----</v>
      </c>
      <c r="AH1139" t="str">
        <f t="shared" si="335"/>
        <v>HUnSatLig</v>
      </c>
      <c r="AI1139" t="str">
        <f t="shared" si="336"/>
        <v>----</v>
      </c>
      <c r="AJ1139" t="str">
        <f t="shared" si="337"/>
        <v>----</v>
      </c>
      <c r="AK1139" t="str">
        <f t="shared" si="338"/>
        <v>----</v>
      </c>
      <c r="AM1139" s="4">
        <f t="shared" si="339"/>
        <v>369.21971806563096</v>
      </c>
      <c r="AN1139" s="4">
        <f t="shared" si="323"/>
        <v>369</v>
      </c>
      <c r="AO1139" s="4">
        <f t="shared" si="340"/>
        <v>0.21971806563095697</v>
      </c>
    </row>
    <row r="1140" spans="1:41" x14ac:dyDescent="0.25">
      <c r="A1140">
        <v>21</v>
      </c>
      <c r="B1140">
        <v>22</v>
      </c>
      <c r="C1140">
        <v>0</v>
      </c>
      <c r="D1140">
        <v>7</v>
      </c>
      <c r="E1140">
        <v>0</v>
      </c>
      <c r="F1140">
        <v>0</v>
      </c>
      <c r="H1140">
        <v>385.12927580000002</v>
      </c>
      <c r="J1140">
        <v>4963684</v>
      </c>
      <c r="K1140">
        <v>5492457</v>
      </c>
      <c r="L1140">
        <v>4813927</v>
      </c>
      <c r="O1140">
        <v>5702221</v>
      </c>
      <c r="P1140">
        <v>4459494</v>
      </c>
      <c r="Q1140">
        <v>4019163</v>
      </c>
      <c r="S1140">
        <f t="shared" si="324"/>
        <v>1.0476190476190477</v>
      </c>
      <c r="T1140">
        <f t="shared" si="325"/>
        <v>0.33333333333333331</v>
      </c>
      <c r="V1140" s="4">
        <f t="shared" si="326"/>
        <v>385.12927577990001</v>
      </c>
      <c r="W1140">
        <f t="shared" si="327"/>
        <v>11</v>
      </c>
      <c r="X1140">
        <f t="shared" si="328"/>
        <v>0.52380952380952384</v>
      </c>
      <c r="Y1140">
        <f t="shared" si="329"/>
        <v>0.5</v>
      </c>
      <c r="Z1140">
        <f t="shared" si="330"/>
        <v>1.5714285714285714</v>
      </c>
      <c r="AA1140" t="str">
        <f t="shared" si="331"/>
        <v>CRAM</v>
      </c>
      <c r="AD1140">
        <f t="shared" si="332"/>
        <v>0.42857142857142855</v>
      </c>
      <c r="AF1140" t="str">
        <f t="shared" si="333"/>
        <v>----</v>
      </c>
      <c r="AG1140" t="str">
        <f t="shared" si="334"/>
        <v>----</v>
      </c>
      <c r="AH1140" t="str">
        <f t="shared" si="335"/>
        <v>HUnSatLig</v>
      </c>
      <c r="AI1140" t="str">
        <f t="shared" si="336"/>
        <v>----</v>
      </c>
      <c r="AJ1140" t="str">
        <f t="shared" si="337"/>
        <v>----</v>
      </c>
      <c r="AK1140" t="str">
        <f t="shared" si="338"/>
        <v>----</v>
      </c>
      <c r="AM1140" s="4">
        <f t="shared" si="339"/>
        <v>385.21833125411626</v>
      </c>
      <c r="AN1140" s="4">
        <f t="shared" si="323"/>
        <v>385</v>
      </c>
      <c r="AO1140" s="4">
        <f t="shared" si="340"/>
        <v>0.21833125411626497</v>
      </c>
    </row>
    <row r="1141" spans="1:41" x14ac:dyDescent="0.25">
      <c r="A1141">
        <v>21</v>
      </c>
      <c r="B1141">
        <v>22</v>
      </c>
      <c r="C1141">
        <v>0</v>
      </c>
      <c r="D1141">
        <v>8</v>
      </c>
      <c r="E1141">
        <v>0</v>
      </c>
      <c r="F1141">
        <v>0</v>
      </c>
      <c r="H1141">
        <v>401.12419039999997</v>
      </c>
      <c r="J1141">
        <v>8840352</v>
      </c>
      <c r="K1141">
        <v>8572498</v>
      </c>
      <c r="L1141">
        <v>8262658</v>
      </c>
      <c r="O1141">
        <v>6016488</v>
      </c>
      <c r="P1141">
        <v>6425609</v>
      </c>
      <c r="Q1141">
        <v>5720555</v>
      </c>
      <c r="S1141">
        <f t="shared" si="324"/>
        <v>1.0476190476190477</v>
      </c>
      <c r="T1141">
        <f t="shared" si="325"/>
        <v>0.38095238095238093</v>
      </c>
      <c r="V1141" s="4">
        <f t="shared" si="326"/>
        <v>401.12419037990003</v>
      </c>
      <c r="W1141">
        <f t="shared" si="327"/>
        <v>11</v>
      </c>
      <c r="X1141">
        <f t="shared" si="328"/>
        <v>0.52380952380952384</v>
      </c>
      <c r="Y1141">
        <f t="shared" si="329"/>
        <v>0.5</v>
      </c>
      <c r="Z1141">
        <f t="shared" si="330"/>
        <v>1.375</v>
      </c>
      <c r="AA1141" t="str">
        <f t="shared" si="331"/>
        <v>CRAM</v>
      </c>
      <c r="AD1141">
        <f t="shared" si="332"/>
        <v>0.41176470588235292</v>
      </c>
      <c r="AF1141" t="str">
        <f t="shared" si="333"/>
        <v>----</v>
      </c>
      <c r="AG1141" t="str">
        <f t="shared" si="334"/>
        <v>----</v>
      </c>
      <c r="AH1141" t="str">
        <f t="shared" si="335"/>
        <v>HUnSatLig</v>
      </c>
      <c r="AI1141" t="str">
        <f t="shared" si="336"/>
        <v>----</v>
      </c>
      <c r="AJ1141" t="str">
        <f t="shared" si="337"/>
        <v>----</v>
      </c>
      <c r="AK1141" t="str">
        <f t="shared" si="338"/>
        <v>----</v>
      </c>
      <c r="AM1141" s="4">
        <f t="shared" si="339"/>
        <v>401.21694444260157</v>
      </c>
      <c r="AN1141" s="4">
        <f t="shared" si="323"/>
        <v>401</v>
      </c>
      <c r="AO1141" s="4">
        <f t="shared" si="340"/>
        <v>0.21694444260157297</v>
      </c>
    </row>
    <row r="1142" spans="1:41" x14ac:dyDescent="0.25">
      <c r="A1142">
        <v>21</v>
      </c>
      <c r="B1142">
        <v>22</v>
      </c>
      <c r="C1142">
        <v>0</v>
      </c>
      <c r="D1142">
        <v>9</v>
      </c>
      <c r="E1142">
        <v>0</v>
      </c>
      <c r="F1142">
        <v>0</v>
      </c>
      <c r="H1142">
        <v>417.11910499999999</v>
      </c>
      <c r="J1142">
        <v>10917974</v>
      </c>
      <c r="K1142">
        <v>10766981</v>
      </c>
      <c r="L1142">
        <v>11015969</v>
      </c>
      <c r="O1142">
        <v>6759741</v>
      </c>
      <c r="P1142">
        <v>7130228</v>
      </c>
      <c r="Q1142">
        <v>6253358</v>
      </c>
      <c r="S1142">
        <f t="shared" si="324"/>
        <v>1.0476190476190477</v>
      </c>
      <c r="T1142">
        <f t="shared" si="325"/>
        <v>0.42857142857142855</v>
      </c>
      <c r="V1142" s="4">
        <f t="shared" si="326"/>
        <v>417.11910497989999</v>
      </c>
      <c r="W1142">
        <f t="shared" si="327"/>
        <v>11</v>
      </c>
      <c r="X1142">
        <f t="shared" si="328"/>
        <v>0.52380952380952384</v>
      </c>
      <c r="Y1142">
        <f t="shared" si="329"/>
        <v>0.5</v>
      </c>
      <c r="Z1142">
        <f t="shared" si="330"/>
        <v>1.2222222222222223</v>
      </c>
      <c r="AA1142" t="str">
        <f t="shared" si="331"/>
        <v>CRAM</v>
      </c>
      <c r="AD1142">
        <f t="shared" si="332"/>
        <v>0.39393939393939392</v>
      </c>
      <c r="AF1142" t="str">
        <f t="shared" si="333"/>
        <v>----</v>
      </c>
      <c r="AG1142" t="str">
        <f t="shared" si="334"/>
        <v>----</v>
      </c>
      <c r="AH1142" t="str">
        <f t="shared" si="335"/>
        <v>HUnSatLig</v>
      </c>
      <c r="AI1142" t="str">
        <f t="shared" si="336"/>
        <v>----</v>
      </c>
      <c r="AJ1142" t="str">
        <f t="shared" si="337"/>
        <v>----</v>
      </c>
      <c r="AK1142" t="str">
        <f t="shared" si="338"/>
        <v>----</v>
      </c>
      <c r="AM1142" s="4">
        <f t="shared" si="339"/>
        <v>417.21555763108682</v>
      </c>
      <c r="AN1142" s="4">
        <f t="shared" si="323"/>
        <v>417</v>
      </c>
      <c r="AO1142" s="4">
        <f t="shared" si="340"/>
        <v>0.21555763108682413</v>
      </c>
    </row>
    <row r="1143" spans="1:41" x14ac:dyDescent="0.25">
      <c r="A1143">
        <v>21</v>
      </c>
      <c r="B1143">
        <v>22</v>
      </c>
      <c r="C1143">
        <v>0</v>
      </c>
      <c r="D1143">
        <v>10</v>
      </c>
      <c r="E1143">
        <v>0</v>
      </c>
      <c r="F1143">
        <v>0</v>
      </c>
      <c r="H1143">
        <v>433.11401960000001</v>
      </c>
      <c r="J1143">
        <v>11058004</v>
      </c>
      <c r="K1143">
        <v>10506537</v>
      </c>
      <c r="L1143">
        <v>10843064</v>
      </c>
      <c r="O1143">
        <v>5571196</v>
      </c>
      <c r="P1143">
        <v>5279499</v>
      </c>
      <c r="Q1143">
        <v>5132862</v>
      </c>
      <c r="S1143">
        <f t="shared" si="324"/>
        <v>1.0476190476190477</v>
      </c>
      <c r="T1143">
        <f t="shared" si="325"/>
        <v>0.47619047619047616</v>
      </c>
      <c r="V1143" s="4">
        <f t="shared" si="326"/>
        <v>433.1140195799</v>
      </c>
      <c r="W1143">
        <f t="shared" si="327"/>
        <v>11</v>
      </c>
      <c r="X1143">
        <f t="shared" si="328"/>
        <v>0.52380952380952384</v>
      </c>
      <c r="Y1143">
        <f t="shared" si="329"/>
        <v>0.5</v>
      </c>
      <c r="Z1143">
        <f t="shared" si="330"/>
        <v>1.1000000000000001</v>
      </c>
      <c r="AA1143" t="str">
        <f t="shared" si="331"/>
        <v>CRAM</v>
      </c>
      <c r="AD1143">
        <f t="shared" si="332"/>
        <v>0.375</v>
      </c>
      <c r="AF1143" t="str">
        <f t="shared" si="333"/>
        <v>----</v>
      </c>
      <c r="AG1143" t="str">
        <f t="shared" si="334"/>
        <v>----</v>
      </c>
      <c r="AH1143" t="str">
        <f t="shared" si="335"/>
        <v>HUnSatLig</v>
      </c>
      <c r="AI1143" t="str">
        <f t="shared" si="336"/>
        <v>----</v>
      </c>
      <c r="AJ1143" t="str">
        <f t="shared" si="337"/>
        <v>----</v>
      </c>
      <c r="AK1143" t="str">
        <f t="shared" si="338"/>
        <v>----</v>
      </c>
      <c r="AM1143" s="4">
        <f t="shared" si="339"/>
        <v>433.21417081957213</v>
      </c>
      <c r="AN1143" s="4">
        <f t="shared" si="323"/>
        <v>433</v>
      </c>
      <c r="AO1143" s="4">
        <f t="shared" si="340"/>
        <v>0.21417081957213213</v>
      </c>
    </row>
    <row r="1144" spans="1:41" x14ac:dyDescent="0.25">
      <c r="A1144">
        <v>21</v>
      </c>
      <c r="B1144">
        <v>22</v>
      </c>
      <c r="C1144">
        <v>0</v>
      </c>
      <c r="D1144">
        <v>11</v>
      </c>
      <c r="E1144">
        <v>0</v>
      </c>
      <c r="F1144">
        <v>0</v>
      </c>
      <c r="H1144">
        <v>449.10893420000002</v>
      </c>
      <c r="J1144">
        <v>10732318</v>
      </c>
      <c r="K1144">
        <v>10388856</v>
      </c>
      <c r="L1144">
        <v>10282382</v>
      </c>
      <c r="O1144">
        <v>5493154</v>
      </c>
      <c r="P1144">
        <v>4295532</v>
      </c>
      <c r="Q1144">
        <v>3991471</v>
      </c>
      <c r="S1144">
        <f t="shared" si="324"/>
        <v>1.0476190476190477</v>
      </c>
      <c r="T1144">
        <f t="shared" si="325"/>
        <v>0.52380952380952384</v>
      </c>
      <c r="V1144" s="4">
        <f t="shared" si="326"/>
        <v>449.10893417990002</v>
      </c>
      <c r="W1144">
        <f t="shared" si="327"/>
        <v>11</v>
      </c>
      <c r="X1144">
        <f t="shared" si="328"/>
        <v>0.52380952380952384</v>
      </c>
      <c r="Y1144">
        <f t="shared" si="329"/>
        <v>0.5</v>
      </c>
      <c r="Z1144">
        <f t="shared" si="330"/>
        <v>1</v>
      </c>
      <c r="AA1144" t="str">
        <f t="shared" si="331"/>
        <v>CRAM</v>
      </c>
      <c r="AD1144">
        <f t="shared" si="332"/>
        <v>0.35483870967741937</v>
      </c>
      <c r="AF1144" t="str">
        <f t="shared" si="333"/>
        <v>----</v>
      </c>
      <c r="AG1144" t="str">
        <f t="shared" si="334"/>
        <v>----</v>
      </c>
      <c r="AH1144" t="str">
        <f t="shared" si="335"/>
        <v>HUnSatLig</v>
      </c>
      <c r="AI1144" t="str">
        <f t="shared" si="336"/>
        <v>----</v>
      </c>
      <c r="AJ1144" t="str">
        <f t="shared" si="337"/>
        <v>----</v>
      </c>
      <c r="AK1144" t="str">
        <f t="shared" si="338"/>
        <v>----</v>
      </c>
      <c r="AM1144" s="4">
        <f t="shared" si="339"/>
        <v>449.21278400805744</v>
      </c>
      <c r="AN1144" s="4">
        <f t="shared" si="323"/>
        <v>449</v>
      </c>
      <c r="AO1144" s="4">
        <f t="shared" si="340"/>
        <v>0.21278400805744013</v>
      </c>
    </row>
    <row r="1145" spans="1:41" x14ac:dyDescent="0.25">
      <c r="A1145">
        <v>21</v>
      </c>
      <c r="B1145">
        <v>22</v>
      </c>
      <c r="C1145">
        <v>0</v>
      </c>
      <c r="D1145">
        <v>12</v>
      </c>
      <c r="E1145">
        <v>0</v>
      </c>
      <c r="F1145">
        <v>0</v>
      </c>
      <c r="H1145">
        <v>465.10384879999998</v>
      </c>
      <c r="J1145">
        <v>11894066</v>
      </c>
      <c r="K1145">
        <v>10502821</v>
      </c>
      <c r="L1145">
        <v>11462755</v>
      </c>
      <c r="O1145">
        <v>2320548</v>
      </c>
      <c r="P1145">
        <v>1797934</v>
      </c>
      <c r="Q1145">
        <v>2377741</v>
      </c>
      <c r="S1145">
        <f t="shared" si="324"/>
        <v>1.0476190476190477</v>
      </c>
      <c r="T1145">
        <f t="shared" si="325"/>
        <v>0.5714285714285714</v>
      </c>
      <c r="V1145" s="4">
        <f t="shared" si="326"/>
        <v>465.10384877990003</v>
      </c>
      <c r="W1145">
        <f t="shared" si="327"/>
        <v>11</v>
      </c>
      <c r="X1145">
        <f t="shared" si="328"/>
        <v>0.52380952380952384</v>
      </c>
      <c r="Y1145">
        <f t="shared" si="329"/>
        <v>0.5</v>
      </c>
      <c r="Z1145">
        <f t="shared" si="330"/>
        <v>0.91666666666666663</v>
      </c>
      <c r="AA1145" t="str">
        <f t="shared" si="331"/>
        <v>CRAM</v>
      </c>
      <c r="AD1145">
        <f t="shared" si="332"/>
        <v>0.33333333333333331</v>
      </c>
      <c r="AF1145" t="str">
        <f t="shared" si="333"/>
        <v>----</v>
      </c>
      <c r="AG1145" t="str">
        <f t="shared" si="334"/>
        <v>----</v>
      </c>
      <c r="AH1145" t="str">
        <f t="shared" si="335"/>
        <v>HUnSatLig</v>
      </c>
      <c r="AI1145" t="str">
        <f t="shared" si="336"/>
        <v>----</v>
      </c>
      <c r="AJ1145" t="str">
        <f t="shared" si="337"/>
        <v>----</v>
      </c>
      <c r="AK1145" t="str">
        <f t="shared" si="338"/>
        <v>----</v>
      </c>
      <c r="AM1145" s="4">
        <f t="shared" si="339"/>
        <v>465.21139719654275</v>
      </c>
      <c r="AN1145" s="4">
        <f t="shared" si="323"/>
        <v>465</v>
      </c>
      <c r="AO1145" s="4">
        <f t="shared" si="340"/>
        <v>0.21139719654274813</v>
      </c>
    </row>
    <row r="1146" spans="1:41" x14ac:dyDescent="0.25">
      <c r="A1146">
        <v>21</v>
      </c>
      <c r="B1146">
        <v>22</v>
      </c>
      <c r="C1146">
        <v>0</v>
      </c>
      <c r="D1146">
        <v>13</v>
      </c>
      <c r="E1146">
        <v>0</v>
      </c>
      <c r="F1146">
        <v>0</v>
      </c>
      <c r="H1146">
        <v>481.0987634</v>
      </c>
      <c r="J1146">
        <v>5609545</v>
      </c>
      <c r="K1146">
        <v>4851280</v>
      </c>
      <c r="L1146">
        <v>4618814</v>
      </c>
      <c r="O1146" t="s">
        <v>14</v>
      </c>
      <c r="P1146" t="s">
        <v>14</v>
      </c>
      <c r="Q1146" t="s">
        <v>14</v>
      </c>
      <c r="S1146">
        <f t="shared" si="324"/>
        <v>1.0476190476190477</v>
      </c>
      <c r="T1146">
        <f t="shared" si="325"/>
        <v>0.61904761904761907</v>
      </c>
      <c r="V1146" s="4">
        <f t="shared" si="326"/>
        <v>481.09876337990005</v>
      </c>
      <c r="W1146">
        <f t="shared" si="327"/>
        <v>11</v>
      </c>
      <c r="X1146">
        <f t="shared" si="328"/>
        <v>0.52380952380952384</v>
      </c>
      <c r="Y1146">
        <f t="shared" si="329"/>
        <v>0.5</v>
      </c>
      <c r="Z1146">
        <f t="shared" si="330"/>
        <v>0.84615384615384615</v>
      </c>
      <c r="AA1146" t="str">
        <f t="shared" si="331"/>
        <v>CRAM</v>
      </c>
      <c r="AD1146">
        <f t="shared" si="332"/>
        <v>0.31034482758620691</v>
      </c>
      <c r="AF1146" t="str">
        <f t="shared" si="333"/>
        <v>----</v>
      </c>
      <c r="AG1146" t="str">
        <f t="shared" si="334"/>
        <v>----</v>
      </c>
      <c r="AH1146" t="str">
        <f t="shared" si="335"/>
        <v>HUnSatLig</v>
      </c>
      <c r="AI1146" t="str">
        <f t="shared" si="336"/>
        <v>----</v>
      </c>
      <c r="AJ1146" t="str">
        <f t="shared" si="337"/>
        <v>----</v>
      </c>
      <c r="AK1146" t="str">
        <f t="shared" si="338"/>
        <v>----</v>
      </c>
      <c r="AM1146" s="4">
        <f t="shared" si="339"/>
        <v>481.21001038502811</v>
      </c>
      <c r="AN1146" s="4">
        <f t="shared" si="323"/>
        <v>481</v>
      </c>
      <c r="AO1146" s="4">
        <f t="shared" si="340"/>
        <v>0.21001038502811298</v>
      </c>
    </row>
    <row r="1147" spans="1:41" x14ac:dyDescent="0.25">
      <c r="A1147">
        <v>21</v>
      </c>
      <c r="B1147">
        <v>22</v>
      </c>
      <c r="C1147">
        <v>0</v>
      </c>
      <c r="D1147">
        <v>14</v>
      </c>
      <c r="E1147">
        <v>0</v>
      </c>
      <c r="F1147">
        <v>0</v>
      </c>
      <c r="H1147">
        <v>497.09367800000001</v>
      </c>
      <c r="J1147">
        <v>3781289</v>
      </c>
      <c r="K1147">
        <v>3410828</v>
      </c>
      <c r="L1147">
        <v>3318368</v>
      </c>
      <c r="O1147" t="s">
        <v>14</v>
      </c>
      <c r="P1147" t="s">
        <v>14</v>
      </c>
      <c r="Q1147" t="s">
        <v>14</v>
      </c>
      <c r="S1147">
        <f t="shared" si="324"/>
        <v>1.0476190476190477</v>
      </c>
      <c r="T1147">
        <f t="shared" si="325"/>
        <v>0.66666666666666663</v>
      </c>
      <c r="V1147" s="4">
        <f t="shared" si="326"/>
        <v>497.09367797990001</v>
      </c>
      <c r="W1147">
        <f t="shared" si="327"/>
        <v>11</v>
      </c>
      <c r="X1147">
        <f t="shared" si="328"/>
        <v>0.52380952380952384</v>
      </c>
      <c r="Y1147">
        <f t="shared" si="329"/>
        <v>0.5</v>
      </c>
      <c r="Z1147">
        <f t="shared" si="330"/>
        <v>0.7857142857142857</v>
      </c>
      <c r="AA1147" t="str">
        <f t="shared" si="331"/>
        <v>CRAM</v>
      </c>
      <c r="AD1147">
        <f t="shared" si="332"/>
        <v>0.2857142857142857</v>
      </c>
      <c r="AF1147" t="str">
        <f t="shared" si="333"/>
        <v>----</v>
      </c>
      <c r="AG1147" t="str">
        <f t="shared" si="334"/>
        <v>----</v>
      </c>
      <c r="AH1147" t="str">
        <f t="shared" si="335"/>
        <v>HUnSatLig</v>
      </c>
      <c r="AI1147" t="str">
        <f t="shared" si="336"/>
        <v>----</v>
      </c>
      <c r="AJ1147" t="str">
        <f t="shared" si="337"/>
        <v>----</v>
      </c>
      <c r="AK1147" t="str">
        <f t="shared" si="338"/>
        <v>----</v>
      </c>
      <c r="AM1147" s="4">
        <f t="shared" si="339"/>
        <v>497.20862357351336</v>
      </c>
      <c r="AN1147" s="4">
        <f t="shared" si="323"/>
        <v>497</v>
      </c>
      <c r="AO1147" s="4">
        <f t="shared" si="340"/>
        <v>0.20862357351336414</v>
      </c>
    </row>
    <row r="1148" spans="1:41" x14ac:dyDescent="0.25">
      <c r="A1148">
        <v>21</v>
      </c>
      <c r="B1148">
        <v>22</v>
      </c>
      <c r="C1148">
        <v>0</v>
      </c>
      <c r="D1148">
        <v>15</v>
      </c>
      <c r="E1148">
        <v>0</v>
      </c>
      <c r="F1148">
        <v>0</v>
      </c>
      <c r="H1148">
        <v>513.08859259999997</v>
      </c>
      <c r="J1148">
        <v>2268206</v>
      </c>
      <c r="K1148">
        <v>1993008</v>
      </c>
      <c r="L1148">
        <v>1956294</v>
      </c>
      <c r="O1148" t="s">
        <v>14</v>
      </c>
      <c r="P1148" t="s">
        <v>14</v>
      </c>
      <c r="Q1148" t="s">
        <v>14</v>
      </c>
      <c r="S1148">
        <f t="shared" si="324"/>
        <v>1.0476190476190477</v>
      </c>
      <c r="T1148">
        <f t="shared" si="325"/>
        <v>0.7142857142857143</v>
      </c>
      <c r="V1148" s="4">
        <f t="shared" si="326"/>
        <v>513.08859257990014</v>
      </c>
      <c r="W1148">
        <f t="shared" si="327"/>
        <v>11</v>
      </c>
      <c r="X1148">
        <f t="shared" si="328"/>
        <v>0.52380952380952384</v>
      </c>
      <c r="Y1148">
        <f t="shared" si="329"/>
        <v>0.5</v>
      </c>
      <c r="Z1148">
        <f t="shared" si="330"/>
        <v>0.73333333333333328</v>
      </c>
      <c r="AA1148" t="str">
        <f t="shared" si="331"/>
        <v>O</v>
      </c>
      <c r="AD1148">
        <f t="shared" si="332"/>
        <v>0.25925925925925924</v>
      </c>
      <c r="AF1148" t="str">
        <f t="shared" si="333"/>
        <v>----</v>
      </c>
      <c r="AG1148" t="str">
        <f t="shared" si="334"/>
        <v>----</v>
      </c>
      <c r="AH1148" t="str">
        <f t="shared" si="335"/>
        <v>HUnSatLig</v>
      </c>
      <c r="AI1148" t="str">
        <f t="shared" si="336"/>
        <v>----</v>
      </c>
      <c r="AJ1148" t="str">
        <f t="shared" si="337"/>
        <v>----</v>
      </c>
      <c r="AK1148" t="str">
        <f t="shared" si="338"/>
        <v>----</v>
      </c>
      <c r="AM1148" s="4">
        <f t="shared" si="339"/>
        <v>513.20723676199873</v>
      </c>
      <c r="AN1148" s="4">
        <f t="shared" si="323"/>
        <v>513</v>
      </c>
      <c r="AO1148" s="4">
        <f t="shared" si="340"/>
        <v>0.20723676199872898</v>
      </c>
    </row>
    <row r="1149" spans="1:41" x14ac:dyDescent="0.25">
      <c r="A1149">
        <v>21</v>
      </c>
      <c r="B1149">
        <v>24</v>
      </c>
      <c r="C1149">
        <v>0</v>
      </c>
      <c r="D1149">
        <v>6</v>
      </c>
      <c r="E1149">
        <v>0</v>
      </c>
      <c r="F1149">
        <v>0</v>
      </c>
      <c r="H1149">
        <v>371.15001119999999</v>
      </c>
      <c r="J1149">
        <v>4586037</v>
      </c>
      <c r="K1149">
        <v>4799749</v>
      </c>
      <c r="L1149">
        <v>4315548</v>
      </c>
      <c r="O1149">
        <v>4635522</v>
      </c>
      <c r="P1149">
        <v>5472544</v>
      </c>
      <c r="Q1149">
        <v>4645384</v>
      </c>
      <c r="S1149">
        <f t="shared" si="324"/>
        <v>1.1428571428571428</v>
      </c>
      <c r="T1149">
        <f t="shared" si="325"/>
        <v>0.2857142857142857</v>
      </c>
      <c r="V1149" s="4">
        <f t="shared" si="326"/>
        <v>371.15001117989999</v>
      </c>
      <c r="W1149">
        <f t="shared" si="327"/>
        <v>10</v>
      </c>
      <c r="X1149">
        <f t="shared" si="328"/>
        <v>0.47619047619047616</v>
      </c>
      <c r="Y1149">
        <f t="shared" si="329"/>
        <v>0.41666666666666669</v>
      </c>
      <c r="Z1149">
        <f t="shared" si="330"/>
        <v>1.6666666666666667</v>
      </c>
      <c r="AA1149" t="str">
        <f t="shared" si="331"/>
        <v>CRAM</v>
      </c>
      <c r="AD1149">
        <f t="shared" si="332"/>
        <v>0.3888888888888889</v>
      </c>
      <c r="AF1149" t="str">
        <f t="shared" si="333"/>
        <v>----</v>
      </c>
      <c r="AG1149" t="str">
        <f t="shared" si="334"/>
        <v>----</v>
      </c>
      <c r="AH1149" t="str">
        <f t="shared" si="335"/>
        <v>HUnSatLig</v>
      </c>
      <c r="AI1149" t="str">
        <f t="shared" si="336"/>
        <v>----</v>
      </c>
      <c r="AJ1149" t="str">
        <f t="shared" si="337"/>
        <v>----</v>
      </c>
      <c r="AK1149" t="str">
        <f t="shared" si="338"/>
        <v>----</v>
      </c>
      <c r="AM1149" s="4">
        <f t="shared" si="339"/>
        <v>371.23583415501412</v>
      </c>
      <c r="AN1149" s="4">
        <f t="shared" si="323"/>
        <v>371</v>
      </c>
      <c r="AO1149" s="4">
        <f t="shared" si="340"/>
        <v>0.23583415501411764</v>
      </c>
    </row>
    <row r="1150" spans="1:41" x14ac:dyDescent="0.25">
      <c r="A1150">
        <v>21</v>
      </c>
      <c r="B1150">
        <v>24</v>
      </c>
      <c r="C1150">
        <v>0</v>
      </c>
      <c r="D1150">
        <v>7</v>
      </c>
      <c r="E1150">
        <v>0</v>
      </c>
      <c r="F1150">
        <v>0</v>
      </c>
      <c r="H1150">
        <v>387.14492580000001</v>
      </c>
      <c r="J1150">
        <v>7312336</v>
      </c>
      <c r="K1150">
        <v>7523500</v>
      </c>
      <c r="L1150">
        <v>6779455</v>
      </c>
      <c r="O1150">
        <v>8382501</v>
      </c>
      <c r="P1150">
        <v>8338886</v>
      </c>
      <c r="Q1150">
        <v>8164744</v>
      </c>
      <c r="S1150">
        <f t="shared" si="324"/>
        <v>1.1428571428571428</v>
      </c>
      <c r="T1150">
        <f t="shared" si="325"/>
        <v>0.33333333333333331</v>
      </c>
      <c r="V1150" s="4">
        <f t="shared" si="326"/>
        <v>387.14492577990001</v>
      </c>
      <c r="W1150">
        <f t="shared" si="327"/>
        <v>10</v>
      </c>
      <c r="X1150">
        <f t="shared" si="328"/>
        <v>0.47619047619047616</v>
      </c>
      <c r="Y1150">
        <f t="shared" si="329"/>
        <v>0.41666666666666669</v>
      </c>
      <c r="Z1150">
        <f t="shared" si="330"/>
        <v>1.4285714285714286</v>
      </c>
      <c r="AA1150" t="str">
        <f t="shared" si="331"/>
        <v>CRAM</v>
      </c>
      <c r="AD1150">
        <f t="shared" si="332"/>
        <v>0.37142857142857144</v>
      </c>
      <c r="AF1150" t="str">
        <f t="shared" si="333"/>
        <v>----</v>
      </c>
      <c r="AG1150" t="str">
        <f t="shared" si="334"/>
        <v>----</v>
      </c>
      <c r="AH1150" t="str">
        <f t="shared" si="335"/>
        <v>HUnSatLig</v>
      </c>
      <c r="AI1150" t="str">
        <f t="shared" si="336"/>
        <v>----</v>
      </c>
      <c r="AJ1150" t="str">
        <f t="shared" si="337"/>
        <v>----</v>
      </c>
      <c r="AK1150" t="str">
        <f t="shared" si="338"/>
        <v>----</v>
      </c>
      <c r="AM1150" s="4">
        <f t="shared" si="339"/>
        <v>387.23444734349948</v>
      </c>
      <c r="AN1150" s="4">
        <f t="shared" si="323"/>
        <v>387</v>
      </c>
      <c r="AO1150" s="4">
        <f t="shared" si="340"/>
        <v>0.23444734349948249</v>
      </c>
    </row>
    <row r="1151" spans="1:41" x14ac:dyDescent="0.25">
      <c r="A1151">
        <v>21</v>
      </c>
      <c r="B1151">
        <v>24</v>
      </c>
      <c r="C1151">
        <v>0</v>
      </c>
      <c r="D1151">
        <v>8</v>
      </c>
      <c r="E1151">
        <v>0</v>
      </c>
      <c r="F1151">
        <v>0</v>
      </c>
      <c r="H1151">
        <v>403.13984040000003</v>
      </c>
      <c r="J1151">
        <v>17276354</v>
      </c>
      <c r="K1151">
        <v>18063172</v>
      </c>
      <c r="L1151">
        <v>18306275</v>
      </c>
      <c r="O1151">
        <v>16372428</v>
      </c>
      <c r="P1151">
        <v>16494857</v>
      </c>
      <c r="Q1151">
        <v>15552146</v>
      </c>
      <c r="S1151">
        <f t="shared" si="324"/>
        <v>1.1428571428571428</v>
      </c>
      <c r="T1151">
        <f t="shared" si="325"/>
        <v>0.38095238095238093</v>
      </c>
      <c r="V1151" s="4">
        <f t="shared" si="326"/>
        <v>403.13984037990002</v>
      </c>
      <c r="W1151">
        <f t="shared" si="327"/>
        <v>10</v>
      </c>
      <c r="X1151">
        <f t="shared" si="328"/>
        <v>0.47619047619047616</v>
      </c>
      <c r="Y1151">
        <f t="shared" si="329"/>
        <v>0.41666666666666669</v>
      </c>
      <c r="Z1151">
        <f t="shared" si="330"/>
        <v>1.25</v>
      </c>
      <c r="AA1151" t="str">
        <f t="shared" si="331"/>
        <v>CRAM</v>
      </c>
      <c r="AD1151">
        <f t="shared" si="332"/>
        <v>0.35294117647058826</v>
      </c>
      <c r="AF1151" t="str">
        <f t="shared" si="333"/>
        <v>----</v>
      </c>
      <c r="AG1151" t="str">
        <f t="shared" si="334"/>
        <v>----</v>
      </c>
      <c r="AH1151" t="str">
        <f t="shared" si="335"/>
        <v>HUnSatLig</v>
      </c>
      <c r="AI1151" t="str">
        <f t="shared" si="336"/>
        <v>----</v>
      </c>
      <c r="AJ1151" t="str">
        <f t="shared" si="337"/>
        <v>----</v>
      </c>
      <c r="AK1151" t="str">
        <f t="shared" si="338"/>
        <v>----</v>
      </c>
      <c r="AM1151" s="4">
        <f t="shared" si="339"/>
        <v>403.23306053198479</v>
      </c>
      <c r="AN1151" s="4">
        <f t="shared" si="323"/>
        <v>403</v>
      </c>
      <c r="AO1151" s="4">
        <f t="shared" si="340"/>
        <v>0.23306053198479049</v>
      </c>
    </row>
    <row r="1152" spans="1:41" x14ac:dyDescent="0.25">
      <c r="A1152">
        <v>21</v>
      </c>
      <c r="B1152">
        <v>24</v>
      </c>
      <c r="C1152">
        <v>0</v>
      </c>
      <c r="D1152">
        <v>9</v>
      </c>
      <c r="E1152">
        <v>0</v>
      </c>
      <c r="F1152">
        <v>0</v>
      </c>
      <c r="H1152">
        <v>419.13475499999998</v>
      </c>
      <c r="J1152">
        <v>13305874</v>
      </c>
      <c r="K1152">
        <v>14889622</v>
      </c>
      <c r="L1152">
        <v>14522107</v>
      </c>
      <c r="O1152">
        <v>8016165</v>
      </c>
      <c r="P1152">
        <v>8854661</v>
      </c>
      <c r="Q1152">
        <v>8292046</v>
      </c>
      <c r="S1152">
        <f t="shared" si="324"/>
        <v>1.1428571428571428</v>
      </c>
      <c r="T1152">
        <f t="shared" si="325"/>
        <v>0.42857142857142855</v>
      </c>
      <c r="V1152" s="4">
        <f t="shared" si="326"/>
        <v>419.13475497990004</v>
      </c>
      <c r="W1152">
        <f t="shared" si="327"/>
        <v>10</v>
      </c>
      <c r="X1152">
        <f t="shared" si="328"/>
        <v>0.47619047619047616</v>
      </c>
      <c r="Y1152">
        <f t="shared" si="329"/>
        <v>0.41666666666666669</v>
      </c>
      <c r="Z1152">
        <f t="shared" si="330"/>
        <v>1.1111111111111112</v>
      </c>
      <c r="AA1152" t="str">
        <f t="shared" si="331"/>
        <v>CRAM</v>
      </c>
      <c r="AD1152">
        <f t="shared" si="332"/>
        <v>0.33333333333333331</v>
      </c>
      <c r="AF1152" t="str">
        <f t="shared" si="333"/>
        <v>----</v>
      </c>
      <c r="AG1152" t="str">
        <f t="shared" si="334"/>
        <v>----</v>
      </c>
      <c r="AH1152" t="str">
        <f t="shared" si="335"/>
        <v>HUnSatLig</v>
      </c>
      <c r="AI1152" t="str">
        <f t="shared" si="336"/>
        <v>----</v>
      </c>
      <c r="AJ1152" t="str">
        <f t="shared" si="337"/>
        <v>----</v>
      </c>
      <c r="AK1152" t="str">
        <f t="shared" si="338"/>
        <v>----</v>
      </c>
      <c r="AM1152" s="4">
        <f t="shared" si="339"/>
        <v>419.2316737204701</v>
      </c>
      <c r="AN1152" s="4">
        <f t="shared" si="323"/>
        <v>419</v>
      </c>
      <c r="AO1152" s="4">
        <f t="shared" si="340"/>
        <v>0.23167372047009849</v>
      </c>
    </row>
    <row r="1153" spans="1:41" x14ac:dyDescent="0.25">
      <c r="A1153">
        <v>21</v>
      </c>
      <c r="B1153">
        <v>24</v>
      </c>
      <c r="C1153">
        <v>0</v>
      </c>
      <c r="D1153">
        <v>10</v>
      </c>
      <c r="E1153">
        <v>0</v>
      </c>
      <c r="F1153">
        <v>0</v>
      </c>
      <c r="H1153">
        <v>435.1296696</v>
      </c>
      <c r="J1153">
        <v>12931675</v>
      </c>
      <c r="K1153">
        <v>12492994</v>
      </c>
      <c r="L1153">
        <v>12149508</v>
      </c>
      <c r="O1153">
        <v>8237544</v>
      </c>
      <c r="P1153">
        <v>7830178</v>
      </c>
      <c r="Q1153">
        <v>7711081</v>
      </c>
      <c r="S1153">
        <f t="shared" si="324"/>
        <v>1.1428571428571428</v>
      </c>
      <c r="T1153">
        <f t="shared" si="325"/>
        <v>0.47619047619047616</v>
      </c>
      <c r="V1153" s="4">
        <f t="shared" si="326"/>
        <v>435.1296695799</v>
      </c>
      <c r="W1153">
        <f t="shared" si="327"/>
        <v>10</v>
      </c>
      <c r="X1153">
        <f t="shared" si="328"/>
        <v>0.47619047619047616</v>
      </c>
      <c r="Y1153">
        <f t="shared" si="329"/>
        <v>0.41666666666666669</v>
      </c>
      <c r="Z1153">
        <f t="shared" si="330"/>
        <v>1</v>
      </c>
      <c r="AA1153" t="str">
        <f t="shared" si="331"/>
        <v>CRAM</v>
      </c>
      <c r="AD1153">
        <f t="shared" si="332"/>
        <v>0.3125</v>
      </c>
      <c r="AF1153" t="str">
        <f t="shared" si="333"/>
        <v>----</v>
      </c>
      <c r="AG1153" t="str">
        <f t="shared" si="334"/>
        <v>----</v>
      </c>
      <c r="AH1153" t="str">
        <f t="shared" si="335"/>
        <v>HUnSatLig</v>
      </c>
      <c r="AI1153" t="str">
        <f t="shared" si="336"/>
        <v>----</v>
      </c>
      <c r="AJ1153" t="str">
        <f t="shared" si="337"/>
        <v>----</v>
      </c>
      <c r="AK1153" t="str">
        <f t="shared" si="338"/>
        <v>----</v>
      </c>
      <c r="AM1153" s="4">
        <f t="shared" si="339"/>
        <v>435.23028690895535</v>
      </c>
      <c r="AN1153" s="4">
        <f t="shared" si="323"/>
        <v>435</v>
      </c>
      <c r="AO1153" s="4">
        <f t="shared" si="340"/>
        <v>0.23028690895534965</v>
      </c>
    </row>
    <row r="1154" spans="1:41" x14ac:dyDescent="0.25">
      <c r="A1154">
        <v>21</v>
      </c>
      <c r="B1154">
        <v>24</v>
      </c>
      <c r="C1154">
        <v>0</v>
      </c>
      <c r="D1154">
        <v>11</v>
      </c>
      <c r="E1154">
        <v>0</v>
      </c>
      <c r="F1154">
        <v>0</v>
      </c>
      <c r="H1154">
        <v>451.12458420000002</v>
      </c>
      <c r="J1154">
        <v>12333603</v>
      </c>
      <c r="K1154">
        <v>11257088</v>
      </c>
      <c r="L1154">
        <v>10757318</v>
      </c>
      <c r="O1154">
        <v>5602579</v>
      </c>
      <c r="P1154">
        <v>5338878</v>
      </c>
      <c r="Q1154">
        <v>5024505</v>
      </c>
      <c r="S1154">
        <f t="shared" si="324"/>
        <v>1.1428571428571428</v>
      </c>
      <c r="T1154">
        <f t="shared" si="325"/>
        <v>0.52380952380952384</v>
      </c>
      <c r="V1154" s="4">
        <f t="shared" si="326"/>
        <v>451.12458417990001</v>
      </c>
      <c r="W1154">
        <f t="shared" si="327"/>
        <v>10</v>
      </c>
      <c r="X1154">
        <f t="shared" si="328"/>
        <v>0.47619047619047616</v>
      </c>
      <c r="Y1154">
        <f t="shared" si="329"/>
        <v>0.41666666666666669</v>
      </c>
      <c r="Z1154">
        <f t="shared" si="330"/>
        <v>0.90909090909090906</v>
      </c>
      <c r="AA1154" t="str">
        <f t="shared" si="331"/>
        <v>CRAM</v>
      </c>
      <c r="AD1154">
        <f t="shared" si="332"/>
        <v>0.29032258064516131</v>
      </c>
      <c r="AF1154" t="str">
        <f t="shared" si="333"/>
        <v>----</v>
      </c>
      <c r="AG1154" t="str">
        <f t="shared" si="334"/>
        <v>----</v>
      </c>
      <c r="AH1154" t="str">
        <f t="shared" si="335"/>
        <v>HUnSatLig</v>
      </c>
      <c r="AI1154" t="str">
        <f t="shared" si="336"/>
        <v>----</v>
      </c>
      <c r="AJ1154" t="str">
        <f t="shared" si="337"/>
        <v>----</v>
      </c>
      <c r="AK1154" t="str">
        <f t="shared" si="338"/>
        <v>----</v>
      </c>
      <c r="AM1154" s="4">
        <f t="shared" si="339"/>
        <v>451.22890009744066</v>
      </c>
      <c r="AN1154" s="4">
        <f t="shared" ref="AN1154:AN1217" si="341">INT(AM1154)</f>
        <v>451</v>
      </c>
      <c r="AO1154" s="4">
        <f t="shared" si="340"/>
        <v>0.22890009744065765</v>
      </c>
    </row>
    <row r="1155" spans="1:41" x14ac:dyDescent="0.25">
      <c r="A1155">
        <v>21</v>
      </c>
      <c r="B1155">
        <v>24</v>
      </c>
      <c r="C1155">
        <v>0</v>
      </c>
      <c r="D1155">
        <v>12</v>
      </c>
      <c r="E1155">
        <v>0</v>
      </c>
      <c r="F1155">
        <v>0</v>
      </c>
      <c r="H1155">
        <v>467.11949879999997</v>
      </c>
      <c r="J1155">
        <v>7042259</v>
      </c>
      <c r="K1155">
        <v>6736506</v>
      </c>
      <c r="L1155">
        <v>5849077</v>
      </c>
      <c r="O1155">
        <v>2117260</v>
      </c>
      <c r="P1155">
        <v>2080034</v>
      </c>
      <c r="Q1155">
        <v>2025465</v>
      </c>
      <c r="S1155">
        <f t="shared" ref="S1155:S1218" si="342">B1155/A1155</f>
        <v>1.1428571428571428</v>
      </c>
      <c r="T1155">
        <f t="shared" ref="T1155:T1218" si="343">D1155/A1155</f>
        <v>0.5714285714285714</v>
      </c>
      <c r="V1155" s="4">
        <f t="shared" ref="V1155:V1218" si="344">A1155*12+(B1155-1)*1.007825+C1155*14.003074+D1155*15.9949146+E1155*31.9720707+F1155*30.9737615+0.0005485799</f>
        <v>467.11949877989997</v>
      </c>
      <c r="W1155">
        <f t="shared" ref="W1155:W1218" si="345">1+A1155-B1155/2+C1155/2+F1155/2</f>
        <v>10</v>
      </c>
      <c r="X1155">
        <f t="shared" ref="X1155:X1218" si="346">W1155/A1155</f>
        <v>0.47619047619047616</v>
      </c>
      <c r="Y1155">
        <f t="shared" ref="Y1155:Y1218" si="347">W1155/B1155</f>
        <v>0.41666666666666669</v>
      </c>
      <c r="Z1155">
        <f t="shared" ref="Z1155:Z1218" si="348">W1155/D1155</f>
        <v>0.83333333333333337</v>
      </c>
      <c r="AA1155" t="str">
        <f t="shared" ref="AA1155:AA1218" si="349">IF(X1155&gt;=0.3,IF(X1155&lt;=0.68,IF(Y1155&gt;=0.2,IF(Y1155&lt;=0.95,IF(Z1155&gt;=0.77,IF(Z1155&lt;=1.75,"CRAM","O"),"O"),"O"),"O"),"O"),"O")</f>
        <v>CRAM</v>
      </c>
      <c r="AD1155">
        <f t="shared" ref="AD1155:AD1218" si="350">(1+A1155-D1155/2-E1155-B1155/2)/(A1155-D1155/2-E1155-C1155-F1155)</f>
        <v>0.26666666666666666</v>
      </c>
      <c r="AF1155" t="str">
        <f t="shared" ref="AF1155:AF1218" si="351">IF(AD1155&gt;0.66,"CondAr","----")</f>
        <v>----</v>
      </c>
      <c r="AG1155" t="str">
        <f t="shared" ref="AG1155:AG1218" si="352">IF(AND((AD1155&gt;0.5),(AD1155&lt;=0.66)),"Aromatic","----")</f>
        <v>----</v>
      </c>
      <c r="AH1155" t="str">
        <f t="shared" ref="AH1155:AH1218" si="353">IF(AND((AD1155&lt;=0.5),(S1155&lt;1.5)),"HUnSatLig","----")</f>
        <v>HUnSatLig</v>
      </c>
      <c r="AI1155" t="str">
        <f t="shared" ref="AI1155:AI1218" si="354">IF(AND((T1155&lt;0.6),(S1155&gt;=1.5),(C1155=0)),"AlipatNoN","----")</f>
        <v>----</v>
      </c>
      <c r="AJ1155" t="str">
        <f t="shared" ref="AJ1155:AJ1218" si="355">IF(AND((S1155&gt;=1.5),(T1155&gt;=0.6)),"SatFACarb","----")</f>
        <v>----</v>
      </c>
      <c r="AK1155" t="str">
        <f t="shared" ref="AK1155:AK1218" si="356">IF(AND((T1155&lt;0.6),(S1155&gt;=1.5),(C1155&gt;0)),"Alipat+N","----")</f>
        <v>----</v>
      </c>
      <c r="AM1155" s="4">
        <f t="shared" ref="AM1155:AM1218" si="357">V1155*(44/43.989828)</f>
        <v>467.22751328592591</v>
      </c>
      <c r="AN1155" s="4">
        <f t="shared" si="341"/>
        <v>467</v>
      </c>
      <c r="AO1155" s="4">
        <f t="shared" ref="AO1155:AO1218" si="358">AM1155-AN1155</f>
        <v>0.2275132859259088</v>
      </c>
    </row>
    <row r="1156" spans="1:41" x14ac:dyDescent="0.25">
      <c r="A1156">
        <v>21</v>
      </c>
      <c r="B1156">
        <v>24</v>
      </c>
      <c r="C1156">
        <v>0</v>
      </c>
      <c r="D1156">
        <v>13</v>
      </c>
      <c r="E1156">
        <v>0</v>
      </c>
      <c r="F1156">
        <v>0</v>
      </c>
      <c r="H1156">
        <v>483.11441339999999</v>
      </c>
      <c r="J1156">
        <v>4963443</v>
      </c>
      <c r="K1156">
        <v>3956328</v>
      </c>
      <c r="L1156">
        <v>3822120</v>
      </c>
      <c r="O1156" t="s">
        <v>14</v>
      </c>
      <c r="P1156" t="s">
        <v>14</v>
      </c>
      <c r="Q1156" t="s">
        <v>14</v>
      </c>
      <c r="S1156">
        <f t="shared" si="342"/>
        <v>1.1428571428571428</v>
      </c>
      <c r="T1156">
        <f t="shared" si="343"/>
        <v>0.61904761904761907</v>
      </c>
      <c r="V1156" s="4">
        <f t="shared" si="344"/>
        <v>483.11441337989999</v>
      </c>
      <c r="W1156">
        <f t="shared" si="345"/>
        <v>10</v>
      </c>
      <c r="X1156">
        <f t="shared" si="346"/>
        <v>0.47619047619047616</v>
      </c>
      <c r="Y1156">
        <f t="shared" si="347"/>
        <v>0.41666666666666669</v>
      </c>
      <c r="Z1156">
        <f t="shared" si="348"/>
        <v>0.76923076923076927</v>
      </c>
      <c r="AA1156" t="str">
        <f t="shared" si="349"/>
        <v>O</v>
      </c>
      <c r="AD1156">
        <f t="shared" si="350"/>
        <v>0.2413793103448276</v>
      </c>
      <c r="AF1156" t="str">
        <f t="shared" si="351"/>
        <v>----</v>
      </c>
      <c r="AG1156" t="str">
        <f t="shared" si="352"/>
        <v>----</v>
      </c>
      <c r="AH1156" t="str">
        <f t="shared" si="353"/>
        <v>HUnSatLig</v>
      </c>
      <c r="AI1156" t="str">
        <f t="shared" si="354"/>
        <v>----</v>
      </c>
      <c r="AJ1156" t="str">
        <f t="shared" si="355"/>
        <v>----</v>
      </c>
      <c r="AK1156" t="str">
        <f t="shared" si="356"/>
        <v>----</v>
      </c>
      <c r="AM1156" s="4">
        <f t="shared" si="357"/>
        <v>483.22612647441122</v>
      </c>
      <c r="AN1156" s="4">
        <f t="shared" si="341"/>
        <v>483</v>
      </c>
      <c r="AO1156" s="4">
        <f t="shared" si="358"/>
        <v>0.2261264744112168</v>
      </c>
    </row>
    <row r="1157" spans="1:41" x14ac:dyDescent="0.25">
      <c r="A1157">
        <v>21</v>
      </c>
      <c r="B1157">
        <v>24</v>
      </c>
      <c r="C1157">
        <v>0</v>
      </c>
      <c r="D1157">
        <v>14</v>
      </c>
      <c r="E1157">
        <v>0</v>
      </c>
      <c r="F1157">
        <v>0</v>
      </c>
      <c r="H1157">
        <v>499.109328</v>
      </c>
      <c r="J1157">
        <v>2676502</v>
      </c>
      <c r="K1157">
        <v>2680769</v>
      </c>
      <c r="L1157">
        <v>2182784</v>
      </c>
      <c r="O1157" t="s">
        <v>14</v>
      </c>
      <c r="P1157" t="s">
        <v>14</v>
      </c>
      <c r="Q1157" t="s">
        <v>14</v>
      </c>
      <c r="S1157">
        <f t="shared" si="342"/>
        <v>1.1428571428571428</v>
      </c>
      <c r="T1157">
        <f t="shared" si="343"/>
        <v>0.66666666666666663</v>
      </c>
      <c r="V1157" s="4">
        <f t="shared" si="344"/>
        <v>499.1093279799</v>
      </c>
      <c r="W1157">
        <f t="shared" si="345"/>
        <v>10</v>
      </c>
      <c r="X1157">
        <f t="shared" si="346"/>
        <v>0.47619047619047616</v>
      </c>
      <c r="Y1157">
        <f t="shared" si="347"/>
        <v>0.41666666666666669</v>
      </c>
      <c r="Z1157">
        <f t="shared" si="348"/>
        <v>0.7142857142857143</v>
      </c>
      <c r="AA1157" t="str">
        <f t="shared" si="349"/>
        <v>O</v>
      </c>
      <c r="AD1157">
        <f t="shared" si="350"/>
        <v>0.21428571428571427</v>
      </c>
      <c r="AF1157" t="str">
        <f t="shared" si="351"/>
        <v>----</v>
      </c>
      <c r="AG1157" t="str">
        <f t="shared" si="352"/>
        <v>----</v>
      </c>
      <c r="AH1157" t="str">
        <f t="shared" si="353"/>
        <v>HUnSatLig</v>
      </c>
      <c r="AI1157" t="str">
        <f t="shared" si="354"/>
        <v>----</v>
      </c>
      <c r="AJ1157" t="str">
        <f t="shared" si="355"/>
        <v>----</v>
      </c>
      <c r="AK1157" t="str">
        <f t="shared" si="356"/>
        <v>----</v>
      </c>
      <c r="AM1157" s="4">
        <f t="shared" si="357"/>
        <v>499.22473966289652</v>
      </c>
      <c r="AN1157" s="4">
        <f t="shared" si="341"/>
        <v>499</v>
      </c>
      <c r="AO1157" s="4">
        <f t="shared" si="358"/>
        <v>0.22473966289652481</v>
      </c>
    </row>
    <row r="1158" spans="1:41" x14ac:dyDescent="0.25">
      <c r="A1158">
        <v>21</v>
      </c>
      <c r="B1158">
        <v>26</v>
      </c>
      <c r="C1158">
        <v>0</v>
      </c>
      <c r="D1158">
        <v>5</v>
      </c>
      <c r="E1158">
        <v>0</v>
      </c>
      <c r="F1158">
        <v>0</v>
      </c>
      <c r="H1158">
        <v>357.17074659999997</v>
      </c>
      <c r="J1158">
        <v>2197923</v>
      </c>
      <c r="K1158">
        <v>2249162</v>
      </c>
      <c r="L1158">
        <v>2343203</v>
      </c>
      <c r="O1158">
        <v>2895070</v>
      </c>
      <c r="P1158">
        <v>3621623</v>
      </c>
      <c r="Q1158">
        <v>2976285</v>
      </c>
      <c r="S1158">
        <f t="shared" si="342"/>
        <v>1.2380952380952381</v>
      </c>
      <c r="T1158">
        <f t="shared" si="343"/>
        <v>0.23809523809523808</v>
      </c>
      <c r="V1158" s="4">
        <f t="shared" si="344"/>
        <v>357.17074657990003</v>
      </c>
      <c r="W1158">
        <f t="shared" si="345"/>
        <v>9</v>
      </c>
      <c r="X1158">
        <f t="shared" si="346"/>
        <v>0.42857142857142855</v>
      </c>
      <c r="Y1158">
        <f t="shared" si="347"/>
        <v>0.34615384615384615</v>
      </c>
      <c r="Z1158">
        <f t="shared" si="348"/>
        <v>1.8</v>
      </c>
      <c r="AA1158" t="str">
        <f t="shared" si="349"/>
        <v>O</v>
      </c>
      <c r="AD1158">
        <f t="shared" si="350"/>
        <v>0.35135135135135137</v>
      </c>
      <c r="AF1158" t="str">
        <f t="shared" si="351"/>
        <v>----</v>
      </c>
      <c r="AG1158" t="str">
        <f t="shared" si="352"/>
        <v>----</v>
      </c>
      <c r="AH1158" t="str">
        <f t="shared" si="353"/>
        <v>HUnSatLig</v>
      </c>
      <c r="AI1158" t="str">
        <f t="shared" si="354"/>
        <v>----</v>
      </c>
      <c r="AJ1158" t="str">
        <f t="shared" si="355"/>
        <v>----</v>
      </c>
      <c r="AK1158" t="str">
        <f t="shared" si="356"/>
        <v>----</v>
      </c>
      <c r="AM1158" s="4">
        <f t="shared" si="357"/>
        <v>357.25333705591208</v>
      </c>
      <c r="AN1158" s="4">
        <f t="shared" si="341"/>
        <v>357</v>
      </c>
      <c r="AO1158" s="4">
        <f t="shared" si="358"/>
        <v>0.253337055912084</v>
      </c>
    </row>
    <row r="1159" spans="1:41" x14ac:dyDescent="0.25">
      <c r="A1159">
        <v>21</v>
      </c>
      <c r="B1159">
        <v>26</v>
      </c>
      <c r="C1159">
        <v>0</v>
      </c>
      <c r="D1159">
        <v>6</v>
      </c>
      <c r="E1159">
        <v>0</v>
      </c>
      <c r="F1159">
        <v>0</v>
      </c>
      <c r="H1159">
        <v>373.16566119999999</v>
      </c>
      <c r="J1159">
        <v>6554919</v>
      </c>
      <c r="K1159">
        <v>6399785</v>
      </c>
      <c r="L1159">
        <v>6430696</v>
      </c>
      <c r="O1159">
        <v>7636432</v>
      </c>
      <c r="P1159">
        <v>8988518</v>
      </c>
      <c r="Q1159">
        <v>8818743</v>
      </c>
      <c r="S1159">
        <f t="shared" si="342"/>
        <v>1.2380952380952381</v>
      </c>
      <c r="T1159">
        <f t="shared" si="343"/>
        <v>0.2857142857142857</v>
      </c>
      <c r="V1159" s="4">
        <f t="shared" si="344"/>
        <v>373.16566117989998</v>
      </c>
      <c r="W1159">
        <f t="shared" si="345"/>
        <v>9</v>
      </c>
      <c r="X1159">
        <f t="shared" si="346"/>
        <v>0.42857142857142855</v>
      </c>
      <c r="Y1159">
        <f t="shared" si="347"/>
        <v>0.34615384615384615</v>
      </c>
      <c r="Z1159">
        <f t="shared" si="348"/>
        <v>1.5</v>
      </c>
      <c r="AA1159" t="str">
        <f t="shared" si="349"/>
        <v>CRAM</v>
      </c>
      <c r="AD1159">
        <f t="shared" si="350"/>
        <v>0.33333333333333331</v>
      </c>
      <c r="AF1159" t="str">
        <f t="shared" si="351"/>
        <v>----</v>
      </c>
      <c r="AG1159" t="str">
        <f t="shared" si="352"/>
        <v>----</v>
      </c>
      <c r="AH1159" t="str">
        <f t="shared" si="353"/>
        <v>HUnSatLig</v>
      </c>
      <c r="AI1159" t="str">
        <f t="shared" si="354"/>
        <v>----</v>
      </c>
      <c r="AJ1159" t="str">
        <f t="shared" si="355"/>
        <v>----</v>
      </c>
      <c r="AK1159" t="str">
        <f t="shared" si="356"/>
        <v>----</v>
      </c>
      <c r="AM1159" s="4">
        <f t="shared" si="357"/>
        <v>373.25195024439734</v>
      </c>
      <c r="AN1159" s="4">
        <f t="shared" si="341"/>
        <v>373</v>
      </c>
      <c r="AO1159" s="4">
        <f t="shared" si="358"/>
        <v>0.25195024439733515</v>
      </c>
    </row>
    <row r="1160" spans="1:41" x14ac:dyDescent="0.25">
      <c r="A1160">
        <v>21</v>
      </c>
      <c r="B1160">
        <v>26</v>
      </c>
      <c r="C1160">
        <v>0</v>
      </c>
      <c r="D1160">
        <v>7</v>
      </c>
      <c r="E1160">
        <v>0</v>
      </c>
      <c r="F1160">
        <v>0</v>
      </c>
      <c r="H1160">
        <v>389.1605758</v>
      </c>
      <c r="J1160">
        <v>10097181</v>
      </c>
      <c r="K1160">
        <v>10520154</v>
      </c>
      <c r="L1160">
        <v>10290175</v>
      </c>
      <c r="O1160">
        <v>14383587</v>
      </c>
      <c r="P1160">
        <v>15636368</v>
      </c>
      <c r="Q1160">
        <v>13342490</v>
      </c>
      <c r="S1160">
        <f t="shared" si="342"/>
        <v>1.2380952380952381</v>
      </c>
      <c r="T1160">
        <f t="shared" si="343"/>
        <v>0.33333333333333331</v>
      </c>
      <c r="V1160" s="4">
        <f t="shared" si="344"/>
        <v>389.1605757799</v>
      </c>
      <c r="W1160">
        <f t="shared" si="345"/>
        <v>9</v>
      </c>
      <c r="X1160">
        <f t="shared" si="346"/>
        <v>0.42857142857142855</v>
      </c>
      <c r="Y1160">
        <f t="shared" si="347"/>
        <v>0.34615384615384615</v>
      </c>
      <c r="Z1160">
        <f t="shared" si="348"/>
        <v>1.2857142857142858</v>
      </c>
      <c r="AA1160" t="str">
        <f t="shared" si="349"/>
        <v>CRAM</v>
      </c>
      <c r="AD1160">
        <f t="shared" si="350"/>
        <v>0.31428571428571428</v>
      </c>
      <c r="AF1160" t="str">
        <f t="shared" si="351"/>
        <v>----</v>
      </c>
      <c r="AG1160" t="str">
        <f t="shared" si="352"/>
        <v>----</v>
      </c>
      <c r="AH1160" t="str">
        <f t="shared" si="353"/>
        <v>HUnSatLig</v>
      </c>
      <c r="AI1160" t="str">
        <f t="shared" si="354"/>
        <v>----</v>
      </c>
      <c r="AJ1160" t="str">
        <f t="shared" si="355"/>
        <v>----</v>
      </c>
      <c r="AK1160" t="str">
        <f t="shared" si="356"/>
        <v>----</v>
      </c>
      <c r="AM1160" s="4">
        <f t="shared" si="357"/>
        <v>389.25056343288264</v>
      </c>
      <c r="AN1160" s="4">
        <f t="shared" si="341"/>
        <v>389</v>
      </c>
      <c r="AO1160" s="4">
        <f t="shared" si="358"/>
        <v>0.25056343288264316</v>
      </c>
    </row>
    <row r="1161" spans="1:41" x14ac:dyDescent="0.25">
      <c r="A1161">
        <v>21</v>
      </c>
      <c r="B1161">
        <v>26</v>
      </c>
      <c r="C1161">
        <v>0</v>
      </c>
      <c r="D1161">
        <v>8</v>
      </c>
      <c r="E1161">
        <v>0</v>
      </c>
      <c r="F1161">
        <v>0</v>
      </c>
      <c r="H1161">
        <v>405.15549040000002</v>
      </c>
      <c r="J1161">
        <v>13848239</v>
      </c>
      <c r="K1161">
        <v>13643796</v>
      </c>
      <c r="L1161">
        <v>13534622</v>
      </c>
      <c r="O1161">
        <v>16089994</v>
      </c>
      <c r="P1161">
        <v>16159205</v>
      </c>
      <c r="Q1161">
        <v>15490834</v>
      </c>
      <c r="S1161">
        <f t="shared" si="342"/>
        <v>1.2380952380952381</v>
      </c>
      <c r="T1161">
        <f t="shared" si="343"/>
        <v>0.38095238095238093</v>
      </c>
      <c r="V1161" s="4">
        <f t="shared" si="344"/>
        <v>405.15549037990002</v>
      </c>
      <c r="W1161">
        <f t="shared" si="345"/>
        <v>9</v>
      </c>
      <c r="X1161">
        <f t="shared" si="346"/>
        <v>0.42857142857142855</v>
      </c>
      <c r="Y1161">
        <f t="shared" si="347"/>
        <v>0.34615384615384615</v>
      </c>
      <c r="Z1161">
        <f t="shared" si="348"/>
        <v>1.125</v>
      </c>
      <c r="AA1161" t="str">
        <f t="shared" si="349"/>
        <v>CRAM</v>
      </c>
      <c r="AD1161">
        <f t="shared" si="350"/>
        <v>0.29411764705882354</v>
      </c>
      <c r="AF1161" t="str">
        <f t="shared" si="351"/>
        <v>----</v>
      </c>
      <c r="AG1161" t="str">
        <f t="shared" si="352"/>
        <v>----</v>
      </c>
      <c r="AH1161" t="str">
        <f t="shared" si="353"/>
        <v>HUnSatLig</v>
      </c>
      <c r="AI1161" t="str">
        <f t="shared" si="354"/>
        <v>----</v>
      </c>
      <c r="AJ1161" t="str">
        <f t="shared" si="355"/>
        <v>----</v>
      </c>
      <c r="AK1161" t="str">
        <f t="shared" si="356"/>
        <v>----</v>
      </c>
      <c r="AM1161" s="4">
        <f t="shared" si="357"/>
        <v>405.24917662136795</v>
      </c>
      <c r="AN1161" s="4">
        <f t="shared" si="341"/>
        <v>405</v>
      </c>
      <c r="AO1161" s="4">
        <f t="shared" si="358"/>
        <v>0.24917662136795116</v>
      </c>
    </row>
    <row r="1162" spans="1:41" x14ac:dyDescent="0.25">
      <c r="A1162">
        <v>21</v>
      </c>
      <c r="B1162">
        <v>26</v>
      </c>
      <c r="C1162">
        <v>0</v>
      </c>
      <c r="D1162">
        <v>9</v>
      </c>
      <c r="E1162">
        <v>0</v>
      </c>
      <c r="F1162">
        <v>0</v>
      </c>
      <c r="H1162">
        <v>421.15040499999998</v>
      </c>
      <c r="J1162">
        <v>12328878</v>
      </c>
      <c r="K1162">
        <v>12006035</v>
      </c>
      <c r="L1162">
        <v>12191420</v>
      </c>
      <c r="O1162">
        <v>12012790</v>
      </c>
      <c r="P1162">
        <v>12203137</v>
      </c>
      <c r="Q1162">
        <v>11173463</v>
      </c>
      <c r="S1162">
        <f t="shared" si="342"/>
        <v>1.2380952380952381</v>
      </c>
      <c r="T1162">
        <f t="shared" si="343"/>
        <v>0.42857142857142855</v>
      </c>
      <c r="V1162" s="4">
        <f t="shared" si="344"/>
        <v>421.15040497989997</v>
      </c>
      <c r="W1162">
        <f t="shared" si="345"/>
        <v>9</v>
      </c>
      <c r="X1162">
        <f t="shared" si="346"/>
        <v>0.42857142857142855</v>
      </c>
      <c r="Y1162">
        <f t="shared" si="347"/>
        <v>0.34615384615384615</v>
      </c>
      <c r="Z1162">
        <f t="shared" si="348"/>
        <v>1</v>
      </c>
      <c r="AA1162" t="str">
        <f t="shared" si="349"/>
        <v>CRAM</v>
      </c>
      <c r="AD1162">
        <f t="shared" si="350"/>
        <v>0.27272727272727271</v>
      </c>
      <c r="AF1162" t="str">
        <f t="shared" si="351"/>
        <v>----</v>
      </c>
      <c r="AG1162" t="str">
        <f t="shared" si="352"/>
        <v>----</v>
      </c>
      <c r="AH1162" t="str">
        <f t="shared" si="353"/>
        <v>HUnSatLig</v>
      </c>
      <c r="AI1162" t="str">
        <f t="shared" si="354"/>
        <v>----</v>
      </c>
      <c r="AJ1162" t="str">
        <f t="shared" si="355"/>
        <v>----</v>
      </c>
      <c r="AK1162" t="str">
        <f t="shared" si="356"/>
        <v>----</v>
      </c>
      <c r="AM1162" s="4">
        <f t="shared" si="357"/>
        <v>421.24778980985326</v>
      </c>
      <c r="AN1162" s="4">
        <f t="shared" si="341"/>
        <v>421</v>
      </c>
      <c r="AO1162" s="4">
        <f t="shared" si="358"/>
        <v>0.24778980985325916</v>
      </c>
    </row>
    <row r="1163" spans="1:41" x14ac:dyDescent="0.25">
      <c r="A1163">
        <v>21</v>
      </c>
      <c r="B1163">
        <v>26</v>
      </c>
      <c r="C1163">
        <v>0</v>
      </c>
      <c r="D1163">
        <v>10</v>
      </c>
      <c r="E1163">
        <v>0</v>
      </c>
      <c r="F1163">
        <v>0</v>
      </c>
      <c r="H1163">
        <v>437.14531959999999</v>
      </c>
      <c r="J1163">
        <v>13613400</v>
      </c>
      <c r="K1163">
        <v>12843091</v>
      </c>
      <c r="L1163">
        <v>13009479</v>
      </c>
      <c r="O1163">
        <v>11604302</v>
      </c>
      <c r="P1163">
        <v>10277426</v>
      </c>
      <c r="Q1163">
        <v>9627792</v>
      </c>
      <c r="S1163">
        <f t="shared" si="342"/>
        <v>1.2380952380952381</v>
      </c>
      <c r="T1163">
        <f t="shared" si="343"/>
        <v>0.47619047619047616</v>
      </c>
      <c r="V1163" s="4">
        <f t="shared" si="344"/>
        <v>437.14531957989999</v>
      </c>
      <c r="W1163">
        <f t="shared" si="345"/>
        <v>9</v>
      </c>
      <c r="X1163">
        <f t="shared" si="346"/>
        <v>0.42857142857142855</v>
      </c>
      <c r="Y1163">
        <f t="shared" si="347"/>
        <v>0.34615384615384615</v>
      </c>
      <c r="Z1163">
        <f t="shared" si="348"/>
        <v>0.9</v>
      </c>
      <c r="AA1163" t="str">
        <f t="shared" si="349"/>
        <v>CRAM</v>
      </c>
      <c r="AD1163">
        <f t="shared" si="350"/>
        <v>0.25</v>
      </c>
      <c r="AF1163" t="str">
        <f t="shared" si="351"/>
        <v>----</v>
      </c>
      <c r="AG1163" t="str">
        <f t="shared" si="352"/>
        <v>----</v>
      </c>
      <c r="AH1163" t="str">
        <f t="shared" si="353"/>
        <v>HUnSatLig</v>
      </c>
      <c r="AI1163" t="str">
        <f t="shared" si="354"/>
        <v>----</v>
      </c>
      <c r="AJ1163" t="str">
        <f t="shared" si="355"/>
        <v>----</v>
      </c>
      <c r="AK1163" t="str">
        <f t="shared" si="356"/>
        <v>----</v>
      </c>
      <c r="AM1163" s="4">
        <f t="shared" si="357"/>
        <v>437.24640299833857</v>
      </c>
      <c r="AN1163" s="4">
        <f t="shared" si="341"/>
        <v>437</v>
      </c>
      <c r="AO1163" s="4">
        <f t="shared" si="358"/>
        <v>0.24640299833856716</v>
      </c>
    </row>
    <row r="1164" spans="1:41" x14ac:dyDescent="0.25">
      <c r="A1164">
        <v>21</v>
      </c>
      <c r="B1164">
        <v>26</v>
      </c>
      <c r="C1164">
        <v>0</v>
      </c>
      <c r="D1164">
        <v>11</v>
      </c>
      <c r="E1164">
        <v>0</v>
      </c>
      <c r="F1164">
        <v>0</v>
      </c>
      <c r="H1164">
        <v>453.14023420000001</v>
      </c>
      <c r="J1164">
        <v>9777459</v>
      </c>
      <c r="K1164">
        <v>8770702</v>
      </c>
      <c r="L1164">
        <v>8846340</v>
      </c>
      <c r="O1164">
        <v>4504717</v>
      </c>
      <c r="P1164">
        <v>3986071</v>
      </c>
      <c r="Q1164">
        <v>4111953</v>
      </c>
      <c r="S1164">
        <f t="shared" si="342"/>
        <v>1.2380952380952381</v>
      </c>
      <c r="T1164">
        <f t="shared" si="343"/>
        <v>0.52380952380952384</v>
      </c>
      <c r="V1164" s="4">
        <f t="shared" si="344"/>
        <v>453.14023417990001</v>
      </c>
      <c r="W1164">
        <f t="shared" si="345"/>
        <v>9</v>
      </c>
      <c r="X1164">
        <f t="shared" si="346"/>
        <v>0.42857142857142855</v>
      </c>
      <c r="Y1164">
        <f t="shared" si="347"/>
        <v>0.34615384615384615</v>
      </c>
      <c r="Z1164">
        <f t="shared" si="348"/>
        <v>0.81818181818181823</v>
      </c>
      <c r="AA1164" t="str">
        <f t="shared" si="349"/>
        <v>CRAM</v>
      </c>
      <c r="AD1164">
        <f t="shared" si="350"/>
        <v>0.22580645161290322</v>
      </c>
      <c r="AF1164" t="str">
        <f t="shared" si="351"/>
        <v>----</v>
      </c>
      <c r="AG1164" t="str">
        <f t="shared" si="352"/>
        <v>----</v>
      </c>
      <c r="AH1164" t="str">
        <f t="shared" si="353"/>
        <v>HUnSatLig</v>
      </c>
      <c r="AI1164" t="str">
        <f t="shared" si="354"/>
        <v>----</v>
      </c>
      <c r="AJ1164" t="str">
        <f t="shared" si="355"/>
        <v>----</v>
      </c>
      <c r="AK1164" t="str">
        <f t="shared" si="356"/>
        <v>----</v>
      </c>
      <c r="AM1164" s="4">
        <f t="shared" si="357"/>
        <v>453.24501618682388</v>
      </c>
      <c r="AN1164" s="4">
        <f t="shared" si="341"/>
        <v>453</v>
      </c>
      <c r="AO1164" s="4">
        <f t="shared" si="358"/>
        <v>0.24501618682387516</v>
      </c>
    </row>
    <row r="1165" spans="1:41" x14ac:dyDescent="0.25">
      <c r="A1165">
        <v>21</v>
      </c>
      <c r="B1165">
        <v>26</v>
      </c>
      <c r="C1165">
        <v>0</v>
      </c>
      <c r="D1165">
        <v>12</v>
      </c>
      <c r="E1165">
        <v>0</v>
      </c>
      <c r="F1165">
        <v>0</v>
      </c>
      <c r="H1165">
        <v>469.13514880000002</v>
      </c>
      <c r="J1165">
        <v>5574794</v>
      </c>
      <c r="K1165">
        <v>4992602</v>
      </c>
      <c r="L1165">
        <v>4200340</v>
      </c>
      <c r="O1165" t="s">
        <v>14</v>
      </c>
      <c r="P1165" t="s">
        <v>14</v>
      </c>
      <c r="Q1165" t="s">
        <v>14</v>
      </c>
      <c r="S1165">
        <f t="shared" si="342"/>
        <v>1.2380952380952381</v>
      </c>
      <c r="T1165">
        <f t="shared" si="343"/>
        <v>0.5714285714285714</v>
      </c>
      <c r="V1165" s="4">
        <f t="shared" si="344"/>
        <v>469.13514877990002</v>
      </c>
      <c r="W1165">
        <f t="shared" si="345"/>
        <v>9</v>
      </c>
      <c r="X1165">
        <f t="shared" si="346"/>
        <v>0.42857142857142855</v>
      </c>
      <c r="Y1165">
        <f t="shared" si="347"/>
        <v>0.34615384615384615</v>
      </c>
      <c r="Z1165">
        <f t="shared" si="348"/>
        <v>0.75</v>
      </c>
      <c r="AA1165" t="str">
        <f t="shared" si="349"/>
        <v>O</v>
      </c>
      <c r="AD1165">
        <f t="shared" si="350"/>
        <v>0.2</v>
      </c>
      <c r="AF1165" t="str">
        <f t="shared" si="351"/>
        <v>----</v>
      </c>
      <c r="AG1165" t="str">
        <f t="shared" si="352"/>
        <v>----</v>
      </c>
      <c r="AH1165" t="str">
        <f t="shared" si="353"/>
        <v>HUnSatLig</v>
      </c>
      <c r="AI1165" t="str">
        <f t="shared" si="354"/>
        <v>----</v>
      </c>
      <c r="AJ1165" t="str">
        <f t="shared" si="355"/>
        <v>----</v>
      </c>
      <c r="AK1165" t="str">
        <f t="shared" si="356"/>
        <v>----</v>
      </c>
      <c r="AM1165" s="4">
        <f t="shared" si="357"/>
        <v>469.24362937530918</v>
      </c>
      <c r="AN1165" s="4">
        <f t="shared" si="341"/>
        <v>469</v>
      </c>
      <c r="AO1165" s="4">
        <f t="shared" si="358"/>
        <v>0.24362937530918316</v>
      </c>
    </row>
    <row r="1166" spans="1:41" x14ac:dyDescent="0.25">
      <c r="A1166">
        <v>21</v>
      </c>
      <c r="B1166">
        <v>26</v>
      </c>
      <c r="C1166">
        <v>0</v>
      </c>
      <c r="D1166">
        <v>13</v>
      </c>
      <c r="E1166">
        <v>0</v>
      </c>
      <c r="F1166">
        <v>0</v>
      </c>
      <c r="H1166">
        <v>485.13006339999998</v>
      </c>
      <c r="J1166">
        <v>3128488</v>
      </c>
      <c r="K1166">
        <v>2998918</v>
      </c>
      <c r="L1166">
        <v>2885146</v>
      </c>
      <c r="O1166" t="s">
        <v>14</v>
      </c>
      <c r="P1166" t="s">
        <v>14</v>
      </c>
      <c r="Q1166" t="s">
        <v>14</v>
      </c>
      <c r="S1166">
        <f t="shared" si="342"/>
        <v>1.2380952380952381</v>
      </c>
      <c r="T1166">
        <f t="shared" si="343"/>
        <v>0.61904761904761907</v>
      </c>
      <c r="V1166" s="4">
        <f t="shared" si="344"/>
        <v>485.13006337990004</v>
      </c>
      <c r="W1166">
        <f t="shared" si="345"/>
        <v>9</v>
      </c>
      <c r="X1166">
        <f t="shared" si="346"/>
        <v>0.42857142857142855</v>
      </c>
      <c r="Y1166">
        <f t="shared" si="347"/>
        <v>0.34615384615384615</v>
      </c>
      <c r="Z1166">
        <f t="shared" si="348"/>
        <v>0.69230769230769229</v>
      </c>
      <c r="AA1166" t="str">
        <f t="shared" si="349"/>
        <v>O</v>
      </c>
      <c r="AD1166">
        <f t="shared" si="350"/>
        <v>0.17241379310344829</v>
      </c>
      <c r="AF1166" t="str">
        <f t="shared" si="351"/>
        <v>----</v>
      </c>
      <c r="AG1166" t="str">
        <f t="shared" si="352"/>
        <v>----</v>
      </c>
      <c r="AH1166" t="str">
        <f t="shared" si="353"/>
        <v>HUnSatLig</v>
      </c>
      <c r="AI1166" t="str">
        <f t="shared" si="354"/>
        <v>----</v>
      </c>
      <c r="AJ1166" t="str">
        <f t="shared" si="355"/>
        <v>----</v>
      </c>
      <c r="AK1166" t="str">
        <f t="shared" si="356"/>
        <v>----</v>
      </c>
      <c r="AM1166" s="4">
        <f t="shared" si="357"/>
        <v>485.24224256379449</v>
      </c>
      <c r="AN1166" s="4">
        <f t="shared" si="341"/>
        <v>485</v>
      </c>
      <c r="AO1166" s="4">
        <f t="shared" si="358"/>
        <v>0.24224256379449116</v>
      </c>
    </row>
    <row r="1167" spans="1:41" x14ac:dyDescent="0.25">
      <c r="A1167">
        <v>21</v>
      </c>
      <c r="B1167">
        <v>28</v>
      </c>
      <c r="C1167">
        <v>0</v>
      </c>
      <c r="D1167">
        <v>4</v>
      </c>
      <c r="E1167">
        <v>0</v>
      </c>
      <c r="F1167">
        <v>0</v>
      </c>
      <c r="H1167">
        <v>343.19148200000001</v>
      </c>
      <c r="J1167" t="s">
        <v>14</v>
      </c>
      <c r="K1167" t="s">
        <v>14</v>
      </c>
      <c r="L1167" t="s">
        <v>14</v>
      </c>
      <c r="O1167">
        <v>1627075</v>
      </c>
      <c r="P1167">
        <v>1610700</v>
      </c>
      <c r="Q1167">
        <v>2113173</v>
      </c>
      <c r="S1167">
        <f t="shared" si="342"/>
        <v>1.3333333333333333</v>
      </c>
      <c r="T1167">
        <f t="shared" si="343"/>
        <v>0.19047619047619047</v>
      </c>
      <c r="V1167" s="4">
        <f t="shared" si="344"/>
        <v>343.1914819799</v>
      </c>
      <c r="W1167">
        <f t="shared" si="345"/>
        <v>8</v>
      </c>
      <c r="X1167">
        <f t="shared" si="346"/>
        <v>0.38095238095238093</v>
      </c>
      <c r="Y1167">
        <f t="shared" si="347"/>
        <v>0.2857142857142857</v>
      </c>
      <c r="Z1167">
        <f t="shared" si="348"/>
        <v>2</v>
      </c>
      <c r="AA1167" t="str">
        <f t="shared" si="349"/>
        <v>O</v>
      </c>
      <c r="AD1167">
        <f t="shared" si="350"/>
        <v>0.31578947368421051</v>
      </c>
      <c r="AF1167" t="str">
        <f t="shared" si="351"/>
        <v>----</v>
      </c>
      <c r="AG1167" t="str">
        <f t="shared" si="352"/>
        <v>----</v>
      </c>
      <c r="AH1167" t="str">
        <f t="shared" si="353"/>
        <v>HUnSatLig</v>
      </c>
      <c r="AI1167" t="str">
        <f t="shared" si="354"/>
        <v>----</v>
      </c>
      <c r="AJ1167" t="str">
        <f t="shared" si="355"/>
        <v>----</v>
      </c>
      <c r="AK1167" t="str">
        <f t="shared" si="356"/>
        <v>----</v>
      </c>
      <c r="AM1167" s="4">
        <f t="shared" si="357"/>
        <v>343.27083995680999</v>
      </c>
      <c r="AN1167" s="4">
        <f t="shared" si="341"/>
        <v>343</v>
      </c>
      <c r="AO1167" s="4">
        <f t="shared" si="358"/>
        <v>0.27083995680999351</v>
      </c>
    </row>
    <row r="1168" spans="1:41" x14ac:dyDescent="0.25">
      <c r="A1168">
        <v>21</v>
      </c>
      <c r="B1168">
        <v>28</v>
      </c>
      <c r="C1168">
        <v>0</v>
      </c>
      <c r="D1168">
        <v>5</v>
      </c>
      <c r="E1168">
        <v>0</v>
      </c>
      <c r="F1168">
        <v>0</v>
      </c>
      <c r="H1168">
        <v>359.18639660000002</v>
      </c>
      <c r="J1168">
        <v>3269771</v>
      </c>
      <c r="K1168">
        <v>3420668</v>
      </c>
      <c r="L1168">
        <v>3037061</v>
      </c>
      <c r="O1168">
        <v>5347658</v>
      </c>
      <c r="P1168">
        <v>6448970</v>
      </c>
      <c r="Q1168">
        <v>5429362</v>
      </c>
      <c r="S1168">
        <f t="shared" si="342"/>
        <v>1.3333333333333333</v>
      </c>
      <c r="T1168">
        <f t="shared" si="343"/>
        <v>0.23809523809523808</v>
      </c>
      <c r="V1168" s="4">
        <f t="shared" si="344"/>
        <v>359.18639657989996</v>
      </c>
      <c r="W1168">
        <f t="shared" si="345"/>
        <v>8</v>
      </c>
      <c r="X1168">
        <f t="shared" si="346"/>
        <v>0.38095238095238093</v>
      </c>
      <c r="Y1168">
        <f t="shared" si="347"/>
        <v>0.2857142857142857</v>
      </c>
      <c r="Z1168">
        <f t="shared" si="348"/>
        <v>1.6</v>
      </c>
      <c r="AA1168" t="str">
        <f t="shared" si="349"/>
        <v>CRAM</v>
      </c>
      <c r="AD1168">
        <f t="shared" si="350"/>
        <v>0.29729729729729731</v>
      </c>
      <c r="AF1168" t="str">
        <f t="shared" si="351"/>
        <v>----</v>
      </c>
      <c r="AG1168" t="str">
        <f t="shared" si="352"/>
        <v>----</v>
      </c>
      <c r="AH1168" t="str">
        <f t="shared" si="353"/>
        <v>HUnSatLig</v>
      </c>
      <c r="AI1168" t="str">
        <f t="shared" si="354"/>
        <v>----</v>
      </c>
      <c r="AJ1168" t="str">
        <f t="shared" si="355"/>
        <v>----</v>
      </c>
      <c r="AK1168" t="str">
        <f t="shared" si="356"/>
        <v>----</v>
      </c>
      <c r="AM1168" s="4">
        <f t="shared" si="357"/>
        <v>359.26945314529524</v>
      </c>
      <c r="AN1168" s="4">
        <f t="shared" si="341"/>
        <v>359</v>
      </c>
      <c r="AO1168" s="4">
        <f t="shared" si="358"/>
        <v>0.26945314529524467</v>
      </c>
    </row>
    <row r="1169" spans="1:41" x14ac:dyDescent="0.25">
      <c r="A1169">
        <v>21</v>
      </c>
      <c r="B1169">
        <v>28</v>
      </c>
      <c r="C1169">
        <v>0</v>
      </c>
      <c r="D1169">
        <v>6</v>
      </c>
      <c r="E1169">
        <v>0</v>
      </c>
      <c r="F1169">
        <v>0</v>
      </c>
      <c r="H1169">
        <v>375.18131119999998</v>
      </c>
      <c r="J1169">
        <v>8290318</v>
      </c>
      <c r="K1169">
        <v>8442179</v>
      </c>
      <c r="L1169">
        <v>8373801</v>
      </c>
      <c r="O1169">
        <v>12598289</v>
      </c>
      <c r="P1169">
        <v>13103522</v>
      </c>
      <c r="Q1169">
        <v>12802648</v>
      </c>
      <c r="S1169">
        <f t="shared" si="342"/>
        <v>1.3333333333333333</v>
      </c>
      <c r="T1169">
        <f t="shared" si="343"/>
        <v>0.2857142857142857</v>
      </c>
      <c r="V1169" s="4">
        <f t="shared" si="344"/>
        <v>375.18131117989998</v>
      </c>
      <c r="W1169">
        <f t="shared" si="345"/>
        <v>8</v>
      </c>
      <c r="X1169">
        <f t="shared" si="346"/>
        <v>0.38095238095238093</v>
      </c>
      <c r="Y1169">
        <f t="shared" si="347"/>
        <v>0.2857142857142857</v>
      </c>
      <c r="Z1169">
        <f t="shared" si="348"/>
        <v>1.3333333333333333</v>
      </c>
      <c r="AA1169" t="str">
        <f t="shared" si="349"/>
        <v>CRAM</v>
      </c>
      <c r="AD1169">
        <f t="shared" si="350"/>
        <v>0.27777777777777779</v>
      </c>
      <c r="AF1169" t="str">
        <f t="shared" si="351"/>
        <v>----</v>
      </c>
      <c r="AG1169" t="str">
        <f t="shared" si="352"/>
        <v>----</v>
      </c>
      <c r="AH1169" t="str">
        <f t="shared" si="353"/>
        <v>HUnSatLig</v>
      </c>
      <c r="AI1169" t="str">
        <f t="shared" si="354"/>
        <v>----</v>
      </c>
      <c r="AJ1169" t="str">
        <f t="shared" si="355"/>
        <v>----</v>
      </c>
      <c r="AK1169" t="str">
        <f t="shared" si="356"/>
        <v>----</v>
      </c>
      <c r="AM1169" s="4">
        <f t="shared" si="357"/>
        <v>375.26806633378055</v>
      </c>
      <c r="AN1169" s="4">
        <f t="shared" si="341"/>
        <v>375</v>
      </c>
      <c r="AO1169" s="4">
        <f t="shared" si="358"/>
        <v>0.26806633378055267</v>
      </c>
    </row>
    <row r="1170" spans="1:41" x14ac:dyDescent="0.25">
      <c r="A1170">
        <v>21</v>
      </c>
      <c r="B1170">
        <v>28</v>
      </c>
      <c r="C1170">
        <v>0</v>
      </c>
      <c r="D1170">
        <v>7</v>
      </c>
      <c r="E1170">
        <v>0</v>
      </c>
      <c r="F1170">
        <v>0</v>
      </c>
      <c r="H1170">
        <v>391.1762258</v>
      </c>
      <c r="J1170">
        <v>12948552</v>
      </c>
      <c r="K1170">
        <v>13004786</v>
      </c>
      <c r="L1170">
        <v>12199333</v>
      </c>
      <c r="O1170">
        <v>20867976</v>
      </c>
      <c r="P1170">
        <v>21354819</v>
      </c>
      <c r="Q1170">
        <v>18401425</v>
      </c>
      <c r="S1170">
        <f t="shared" si="342"/>
        <v>1.3333333333333333</v>
      </c>
      <c r="T1170">
        <f t="shared" si="343"/>
        <v>0.33333333333333331</v>
      </c>
      <c r="V1170" s="4">
        <f t="shared" si="344"/>
        <v>391.17622577989999</v>
      </c>
      <c r="W1170">
        <f t="shared" si="345"/>
        <v>8</v>
      </c>
      <c r="X1170">
        <f t="shared" si="346"/>
        <v>0.38095238095238093</v>
      </c>
      <c r="Y1170">
        <f t="shared" si="347"/>
        <v>0.2857142857142857</v>
      </c>
      <c r="Z1170">
        <f t="shared" si="348"/>
        <v>1.1428571428571428</v>
      </c>
      <c r="AA1170" t="str">
        <f t="shared" si="349"/>
        <v>CRAM</v>
      </c>
      <c r="AD1170">
        <f t="shared" si="350"/>
        <v>0.25714285714285712</v>
      </c>
      <c r="AF1170" t="str">
        <f t="shared" si="351"/>
        <v>----</v>
      </c>
      <c r="AG1170" t="str">
        <f t="shared" si="352"/>
        <v>----</v>
      </c>
      <c r="AH1170" t="str">
        <f t="shared" si="353"/>
        <v>HUnSatLig</v>
      </c>
      <c r="AI1170" t="str">
        <f t="shared" si="354"/>
        <v>----</v>
      </c>
      <c r="AJ1170" t="str">
        <f t="shared" si="355"/>
        <v>----</v>
      </c>
      <c r="AK1170" t="str">
        <f t="shared" si="356"/>
        <v>----</v>
      </c>
      <c r="AM1170" s="4">
        <f t="shared" si="357"/>
        <v>391.26667952226586</v>
      </c>
      <c r="AN1170" s="4">
        <f t="shared" si="341"/>
        <v>391</v>
      </c>
      <c r="AO1170" s="4">
        <f t="shared" si="358"/>
        <v>0.26667952226586067</v>
      </c>
    </row>
    <row r="1171" spans="1:41" x14ac:dyDescent="0.25">
      <c r="A1171">
        <v>21</v>
      </c>
      <c r="B1171">
        <v>28</v>
      </c>
      <c r="C1171">
        <v>0</v>
      </c>
      <c r="D1171">
        <v>8</v>
      </c>
      <c r="E1171">
        <v>0</v>
      </c>
      <c r="F1171">
        <v>0</v>
      </c>
      <c r="H1171">
        <v>407.17114040000001</v>
      </c>
      <c r="J1171">
        <v>15425383</v>
      </c>
      <c r="K1171">
        <v>15757508</v>
      </c>
      <c r="L1171">
        <v>14718514</v>
      </c>
      <c r="O1171">
        <v>20018210</v>
      </c>
      <c r="P1171">
        <v>22106782</v>
      </c>
      <c r="Q1171">
        <v>18939754</v>
      </c>
      <c r="S1171">
        <f t="shared" si="342"/>
        <v>1.3333333333333333</v>
      </c>
      <c r="T1171">
        <f t="shared" si="343"/>
        <v>0.38095238095238093</v>
      </c>
      <c r="V1171" s="4">
        <f t="shared" si="344"/>
        <v>407.17114037990001</v>
      </c>
      <c r="W1171">
        <f t="shared" si="345"/>
        <v>8</v>
      </c>
      <c r="X1171">
        <f t="shared" si="346"/>
        <v>0.38095238095238093</v>
      </c>
      <c r="Y1171">
        <f t="shared" si="347"/>
        <v>0.2857142857142857</v>
      </c>
      <c r="Z1171">
        <f t="shared" si="348"/>
        <v>1</v>
      </c>
      <c r="AA1171" t="str">
        <f t="shared" si="349"/>
        <v>CRAM</v>
      </c>
      <c r="AD1171">
        <f t="shared" si="350"/>
        <v>0.23529411764705882</v>
      </c>
      <c r="AF1171" t="str">
        <f t="shared" si="351"/>
        <v>----</v>
      </c>
      <c r="AG1171" t="str">
        <f t="shared" si="352"/>
        <v>----</v>
      </c>
      <c r="AH1171" t="str">
        <f t="shared" si="353"/>
        <v>HUnSatLig</v>
      </c>
      <c r="AI1171" t="str">
        <f t="shared" si="354"/>
        <v>----</v>
      </c>
      <c r="AJ1171" t="str">
        <f t="shared" si="355"/>
        <v>----</v>
      </c>
      <c r="AK1171" t="str">
        <f t="shared" si="356"/>
        <v>----</v>
      </c>
      <c r="AM1171" s="4">
        <f t="shared" si="357"/>
        <v>407.26529271075117</v>
      </c>
      <c r="AN1171" s="4">
        <f t="shared" si="341"/>
        <v>407</v>
      </c>
      <c r="AO1171" s="4">
        <f t="shared" si="358"/>
        <v>0.26529271075116867</v>
      </c>
    </row>
    <row r="1172" spans="1:41" x14ac:dyDescent="0.25">
      <c r="A1172">
        <v>21</v>
      </c>
      <c r="B1172">
        <v>28</v>
      </c>
      <c r="C1172">
        <v>0</v>
      </c>
      <c r="D1172">
        <v>9</v>
      </c>
      <c r="E1172">
        <v>0</v>
      </c>
      <c r="F1172">
        <v>0</v>
      </c>
      <c r="H1172">
        <v>423.16605499999997</v>
      </c>
      <c r="J1172">
        <v>12967723</v>
      </c>
      <c r="K1172">
        <v>11915900</v>
      </c>
      <c r="L1172">
        <v>11148903</v>
      </c>
      <c r="O1172">
        <v>14275763</v>
      </c>
      <c r="P1172">
        <v>13780073</v>
      </c>
      <c r="Q1172">
        <v>12617163</v>
      </c>
      <c r="S1172">
        <f t="shared" si="342"/>
        <v>1.3333333333333333</v>
      </c>
      <c r="T1172">
        <f t="shared" si="343"/>
        <v>0.42857142857142855</v>
      </c>
      <c r="V1172" s="4">
        <f t="shared" si="344"/>
        <v>423.16605497990003</v>
      </c>
      <c r="W1172">
        <f t="shared" si="345"/>
        <v>8</v>
      </c>
      <c r="X1172">
        <f t="shared" si="346"/>
        <v>0.38095238095238093</v>
      </c>
      <c r="Y1172">
        <f t="shared" si="347"/>
        <v>0.2857142857142857</v>
      </c>
      <c r="Z1172">
        <f t="shared" si="348"/>
        <v>0.88888888888888884</v>
      </c>
      <c r="AA1172" t="str">
        <f t="shared" si="349"/>
        <v>CRAM</v>
      </c>
      <c r="AD1172">
        <f t="shared" si="350"/>
        <v>0.21212121212121213</v>
      </c>
      <c r="AF1172" t="str">
        <f t="shared" si="351"/>
        <v>----</v>
      </c>
      <c r="AG1172" t="str">
        <f t="shared" si="352"/>
        <v>----</v>
      </c>
      <c r="AH1172" t="str">
        <f t="shared" si="353"/>
        <v>HUnSatLig</v>
      </c>
      <c r="AI1172" t="str">
        <f t="shared" si="354"/>
        <v>----</v>
      </c>
      <c r="AJ1172" t="str">
        <f t="shared" si="355"/>
        <v>----</v>
      </c>
      <c r="AK1172" t="str">
        <f t="shared" si="356"/>
        <v>----</v>
      </c>
      <c r="AM1172" s="4">
        <f t="shared" si="357"/>
        <v>423.26390589923648</v>
      </c>
      <c r="AN1172" s="4">
        <f t="shared" si="341"/>
        <v>423</v>
      </c>
      <c r="AO1172" s="4">
        <f t="shared" si="358"/>
        <v>0.26390589923647667</v>
      </c>
    </row>
    <row r="1173" spans="1:41" x14ac:dyDescent="0.25">
      <c r="A1173">
        <v>21</v>
      </c>
      <c r="B1173">
        <v>28</v>
      </c>
      <c r="C1173">
        <v>0</v>
      </c>
      <c r="D1173">
        <v>10</v>
      </c>
      <c r="E1173">
        <v>0</v>
      </c>
      <c r="F1173">
        <v>0</v>
      </c>
      <c r="H1173">
        <v>439.16096959999999</v>
      </c>
      <c r="J1173">
        <v>9371725</v>
      </c>
      <c r="K1173">
        <v>8896478</v>
      </c>
      <c r="L1173">
        <v>8692098</v>
      </c>
      <c r="O1173">
        <v>8632495</v>
      </c>
      <c r="P1173">
        <v>8352189</v>
      </c>
      <c r="Q1173">
        <v>7509940</v>
      </c>
      <c r="S1173">
        <f t="shared" si="342"/>
        <v>1.3333333333333333</v>
      </c>
      <c r="T1173">
        <f t="shared" si="343"/>
        <v>0.47619047619047616</v>
      </c>
      <c r="V1173" s="4">
        <f t="shared" si="344"/>
        <v>439.16096957989998</v>
      </c>
      <c r="W1173">
        <f t="shared" si="345"/>
        <v>8</v>
      </c>
      <c r="X1173">
        <f t="shared" si="346"/>
        <v>0.38095238095238093</v>
      </c>
      <c r="Y1173">
        <f t="shared" si="347"/>
        <v>0.2857142857142857</v>
      </c>
      <c r="Z1173">
        <f t="shared" si="348"/>
        <v>0.8</v>
      </c>
      <c r="AA1173" t="str">
        <f t="shared" si="349"/>
        <v>CRAM</v>
      </c>
      <c r="AD1173">
        <f t="shared" si="350"/>
        <v>0.1875</v>
      </c>
      <c r="AF1173" t="str">
        <f t="shared" si="351"/>
        <v>----</v>
      </c>
      <c r="AG1173" t="str">
        <f t="shared" si="352"/>
        <v>----</v>
      </c>
      <c r="AH1173" t="str">
        <f t="shared" si="353"/>
        <v>HUnSatLig</v>
      </c>
      <c r="AI1173" t="str">
        <f t="shared" si="354"/>
        <v>----</v>
      </c>
      <c r="AJ1173" t="str">
        <f t="shared" si="355"/>
        <v>----</v>
      </c>
      <c r="AK1173" t="str">
        <f t="shared" si="356"/>
        <v>----</v>
      </c>
      <c r="AM1173" s="4">
        <f t="shared" si="357"/>
        <v>439.26251908772173</v>
      </c>
      <c r="AN1173" s="4">
        <f t="shared" si="341"/>
        <v>439</v>
      </c>
      <c r="AO1173" s="4">
        <f t="shared" si="358"/>
        <v>0.26251908772172783</v>
      </c>
    </row>
    <row r="1174" spans="1:41" x14ac:dyDescent="0.25">
      <c r="A1174">
        <v>21</v>
      </c>
      <c r="B1174">
        <v>28</v>
      </c>
      <c r="C1174">
        <v>0</v>
      </c>
      <c r="D1174">
        <v>11</v>
      </c>
      <c r="E1174">
        <v>0</v>
      </c>
      <c r="F1174">
        <v>0</v>
      </c>
      <c r="H1174">
        <v>455.1558842</v>
      </c>
      <c r="J1174">
        <v>5225555</v>
      </c>
      <c r="K1174">
        <v>5604386</v>
      </c>
      <c r="L1174">
        <v>5285706</v>
      </c>
      <c r="O1174">
        <v>4241427</v>
      </c>
      <c r="P1174">
        <v>3587642</v>
      </c>
      <c r="Q1174">
        <v>3848635</v>
      </c>
      <c r="S1174">
        <f t="shared" si="342"/>
        <v>1.3333333333333333</v>
      </c>
      <c r="T1174">
        <f t="shared" si="343"/>
        <v>0.52380952380952384</v>
      </c>
      <c r="V1174" s="4">
        <f t="shared" si="344"/>
        <v>455.1558841799</v>
      </c>
      <c r="W1174">
        <f t="shared" si="345"/>
        <v>8</v>
      </c>
      <c r="X1174">
        <f t="shared" si="346"/>
        <v>0.38095238095238093</v>
      </c>
      <c r="Y1174">
        <f t="shared" si="347"/>
        <v>0.2857142857142857</v>
      </c>
      <c r="Z1174">
        <f t="shared" si="348"/>
        <v>0.72727272727272729</v>
      </c>
      <c r="AA1174" t="str">
        <f t="shared" si="349"/>
        <v>O</v>
      </c>
      <c r="AD1174">
        <f t="shared" si="350"/>
        <v>0.16129032258064516</v>
      </c>
      <c r="AF1174" t="str">
        <f t="shared" si="351"/>
        <v>----</v>
      </c>
      <c r="AG1174" t="str">
        <f t="shared" si="352"/>
        <v>----</v>
      </c>
      <c r="AH1174" t="str">
        <f t="shared" si="353"/>
        <v>HUnSatLig</v>
      </c>
      <c r="AI1174" t="str">
        <f t="shared" si="354"/>
        <v>----</v>
      </c>
      <c r="AJ1174" t="str">
        <f t="shared" si="355"/>
        <v>----</v>
      </c>
      <c r="AK1174" t="str">
        <f t="shared" si="356"/>
        <v>----</v>
      </c>
      <c r="AM1174" s="4">
        <f t="shared" si="357"/>
        <v>455.26113227620704</v>
      </c>
      <c r="AN1174" s="4">
        <f t="shared" si="341"/>
        <v>455</v>
      </c>
      <c r="AO1174" s="4">
        <f t="shared" si="358"/>
        <v>0.26113227620703583</v>
      </c>
    </row>
    <row r="1175" spans="1:41" x14ac:dyDescent="0.25">
      <c r="A1175">
        <v>21</v>
      </c>
      <c r="B1175">
        <v>28</v>
      </c>
      <c r="C1175">
        <v>0</v>
      </c>
      <c r="D1175">
        <v>12</v>
      </c>
      <c r="E1175">
        <v>0</v>
      </c>
      <c r="F1175">
        <v>0</v>
      </c>
      <c r="H1175">
        <v>471.15079880000002</v>
      </c>
      <c r="J1175">
        <v>3606612</v>
      </c>
      <c r="K1175">
        <v>3332675</v>
      </c>
      <c r="L1175">
        <v>3341119</v>
      </c>
      <c r="O1175">
        <v>2175113</v>
      </c>
      <c r="P1175">
        <v>2279728</v>
      </c>
      <c r="Q1175">
        <v>1984523</v>
      </c>
      <c r="S1175">
        <f t="shared" si="342"/>
        <v>1.3333333333333333</v>
      </c>
      <c r="T1175">
        <f t="shared" si="343"/>
        <v>0.5714285714285714</v>
      </c>
      <c r="V1175" s="4">
        <f t="shared" si="344"/>
        <v>471.15079877989996</v>
      </c>
      <c r="W1175">
        <f t="shared" si="345"/>
        <v>8</v>
      </c>
      <c r="X1175">
        <f t="shared" si="346"/>
        <v>0.38095238095238093</v>
      </c>
      <c r="Y1175">
        <f t="shared" si="347"/>
        <v>0.2857142857142857</v>
      </c>
      <c r="Z1175">
        <f t="shared" si="348"/>
        <v>0.66666666666666663</v>
      </c>
      <c r="AA1175" t="str">
        <f t="shared" si="349"/>
        <v>O</v>
      </c>
      <c r="AD1175">
        <f t="shared" si="350"/>
        <v>0.13333333333333333</v>
      </c>
      <c r="AF1175" t="str">
        <f t="shared" si="351"/>
        <v>----</v>
      </c>
      <c r="AG1175" t="str">
        <f t="shared" si="352"/>
        <v>----</v>
      </c>
      <c r="AH1175" t="str">
        <f t="shared" si="353"/>
        <v>HUnSatLig</v>
      </c>
      <c r="AI1175" t="str">
        <f t="shared" si="354"/>
        <v>----</v>
      </c>
      <c r="AJ1175" t="str">
        <f t="shared" si="355"/>
        <v>----</v>
      </c>
      <c r="AK1175" t="str">
        <f t="shared" si="356"/>
        <v>----</v>
      </c>
      <c r="AM1175" s="4">
        <f t="shared" si="357"/>
        <v>471.25974546469234</v>
      </c>
      <c r="AN1175" s="4">
        <f t="shared" si="341"/>
        <v>471</v>
      </c>
      <c r="AO1175" s="4">
        <f t="shared" si="358"/>
        <v>0.25974546469234383</v>
      </c>
    </row>
    <row r="1176" spans="1:41" x14ac:dyDescent="0.25">
      <c r="A1176">
        <v>21</v>
      </c>
      <c r="B1176">
        <v>28</v>
      </c>
      <c r="C1176">
        <v>0</v>
      </c>
      <c r="D1176">
        <v>13</v>
      </c>
      <c r="E1176">
        <v>0</v>
      </c>
      <c r="F1176">
        <v>0</v>
      </c>
      <c r="H1176">
        <v>487.14571339999998</v>
      </c>
      <c r="J1176">
        <v>1697769</v>
      </c>
      <c r="K1176">
        <v>2107049</v>
      </c>
      <c r="L1176">
        <v>2271764</v>
      </c>
      <c r="O1176" t="s">
        <v>14</v>
      </c>
      <c r="P1176" t="s">
        <v>14</v>
      </c>
      <c r="Q1176" t="s">
        <v>14</v>
      </c>
      <c r="S1176">
        <f t="shared" si="342"/>
        <v>1.3333333333333333</v>
      </c>
      <c r="T1176">
        <f t="shared" si="343"/>
        <v>0.61904761904761907</v>
      </c>
      <c r="V1176" s="4">
        <f t="shared" si="344"/>
        <v>487.14571337989997</v>
      </c>
      <c r="W1176">
        <f t="shared" si="345"/>
        <v>8</v>
      </c>
      <c r="X1176">
        <f t="shared" si="346"/>
        <v>0.38095238095238093</v>
      </c>
      <c r="Y1176">
        <f t="shared" si="347"/>
        <v>0.2857142857142857</v>
      </c>
      <c r="Z1176">
        <f t="shared" si="348"/>
        <v>0.61538461538461542</v>
      </c>
      <c r="AA1176" t="str">
        <f t="shared" si="349"/>
        <v>O</v>
      </c>
      <c r="AD1176">
        <f t="shared" si="350"/>
        <v>0.10344827586206896</v>
      </c>
      <c r="AF1176" t="str">
        <f t="shared" si="351"/>
        <v>----</v>
      </c>
      <c r="AG1176" t="str">
        <f t="shared" si="352"/>
        <v>----</v>
      </c>
      <c r="AH1176" t="str">
        <f t="shared" si="353"/>
        <v>HUnSatLig</v>
      </c>
      <c r="AI1176" t="str">
        <f t="shared" si="354"/>
        <v>----</v>
      </c>
      <c r="AJ1176" t="str">
        <f t="shared" si="355"/>
        <v>----</v>
      </c>
      <c r="AK1176" t="str">
        <f t="shared" si="356"/>
        <v>----</v>
      </c>
      <c r="AM1176" s="4">
        <f t="shared" si="357"/>
        <v>487.25835865317765</v>
      </c>
      <c r="AN1176" s="4">
        <f t="shared" si="341"/>
        <v>487</v>
      </c>
      <c r="AO1176" s="4">
        <f t="shared" si="358"/>
        <v>0.25835865317765183</v>
      </c>
    </row>
    <row r="1177" spans="1:41" x14ac:dyDescent="0.25">
      <c r="A1177">
        <v>21</v>
      </c>
      <c r="B1177">
        <v>29</v>
      </c>
      <c r="C1177">
        <v>3</v>
      </c>
      <c r="D1177">
        <v>6</v>
      </c>
      <c r="E1177">
        <v>0</v>
      </c>
      <c r="F1177">
        <v>0</v>
      </c>
      <c r="H1177">
        <v>418.19835819999997</v>
      </c>
      <c r="J1177" t="s">
        <v>14</v>
      </c>
      <c r="K1177" t="s">
        <v>14</v>
      </c>
      <c r="L1177" t="s">
        <v>14</v>
      </c>
      <c r="O1177">
        <v>1819955</v>
      </c>
      <c r="P1177">
        <v>1762944</v>
      </c>
      <c r="Q1177">
        <v>1889533</v>
      </c>
      <c r="S1177">
        <f t="shared" si="342"/>
        <v>1.3809523809523809</v>
      </c>
      <c r="T1177">
        <f t="shared" si="343"/>
        <v>0.2857142857142857</v>
      </c>
      <c r="V1177" s="4">
        <f t="shared" si="344"/>
        <v>418.19835817990003</v>
      </c>
      <c r="W1177">
        <f t="shared" si="345"/>
        <v>9</v>
      </c>
      <c r="X1177">
        <f t="shared" si="346"/>
        <v>0.42857142857142855</v>
      </c>
      <c r="Y1177">
        <f t="shared" si="347"/>
        <v>0.31034482758620691</v>
      </c>
      <c r="Z1177">
        <f t="shared" si="348"/>
        <v>1.5</v>
      </c>
      <c r="AA1177" t="str">
        <f t="shared" si="349"/>
        <v>CRAM</v>
      </c>
      <c r="AD1177">
        <f t="shared" si="350"/>
        <v>0.3</v>
      </c>
      <c r="AF1177" t="str">
        <f t="shared" si="351"/>
        <v>----</v>
      </c>
      <c r="AG1177" t="str">
        <f t="shared" si="352"/>
        <v>----</v>
      </c>
      <c r="AH1177" t="str">
        <f t="shared" si="353"/>
        <v>HUnSatLig</v>
      </c>
      <c r="AI1177" t="str">
        <f t="shared" si="354"/>
        <v>----</v>
      </c>
      <c r="AJ1177" t="str">
        <f t="shared" si="355"/>
        <v>----</v>
      </c>
      <c r="AK1177" t="str">
        <f t="shared" si="356"/>
        <v>----</v>
      </c>
      <c r="AM1177" s="4">
        <f t="shared" si="357"/>
        <v>418.29506039249799</v>
      </c>
      <c r="AN1177" s="4">
        <f t="shared" si="341"/>
        <v>418</v>
      </c>
      <c r="AO1177" s="4">
        <f t="shared" si="358"/>
        <v>0.29506039249798732</v>
      </c>
    </row>
    <row r="1178" spans="1:41" x14ac:dyDescent="0.25">
      <c r="A1178">
        <v>21</v>
      </c>
      <c r="B1178">
        <v>29</v>
      </c>
      <c r="C1178">
        <v>3</v>
      </c>
      <c r="D1178">
        <v>7</v>
      </c>
      <c r="E1178">
        <v>0</v>
      </c>
      <c r="F1178">
        <v>0</v>
      </c>
      <c r="H1178">
        <v>434.19327279999999</v>
      </c>
      <c r="J1178" t="s">
        <v>14</v>
      </c>
      <c r="K1178" t="s">
        <v>14</v>
      </c>
      <c r="L1178" t="s">
        <v>14</v>
      </c>
      <c r="O1178">
        <v>2139694</v>
      </c>
      <c r="P1178">
        <v>1957076</v>
      </c>
      <c r="Q1178">
        <v>1610956</v>
      </c>
      <c r="S1178">
        <f t="shared" si="342"/>
        <v>1.3809523809523809</v>
      </c>
      <c r="T1178">
        <f t="shared" si="343"/>
        <v>0.33333333333333331</v>
      </c>
      <c r="V1178" s="4">
        <f t="shared" si="344"/>
        <v>434.19327277990004</v>
      </c>
      <c r="W1178">
        <f t="shared" si="345"/>
        <v>9</v>
      </c>
      <c r="X1178">
        <f t="shared" si="346"/>
        <v>0.42857142857142855</v>
      </c>
      <c r="Y1178">
        <f t="shared" si="347"/>
        <v>0.31034482758620691</v>
      </c>
      <c r="Z1178">
        <f t="shared" si="348"/>
        <v>1.2857142857142858</v>
      </c>
      <c r="AA1178" t="str">
        <f t="shared" si="349"/>
        <v>CRAM</v>
      </c>
      <c r="AD1178">
        <f t="shared" si="350"/>
        <v>0.27586206896551724</v>
      </c>
      <c r="AF1178" t="str">
        <f t="shared" si="351"/>
        <v>----</v>
      </c>
      <c r="AG1178" t="str">
        <f t="shared" si="352"/>
        <v>----</v>
      </c>
      <c r="AH1178" t="str">
        <f t="shared" si="353"/>
        <v>HUnSatLig</v>
      </c>
      <c r="AI1178" t="str">
        <f t="shared" si="354"/>
        <v>----</v>
      </c>
      <c r="AJ1178" t="str">
        <f t="shared" si="355"/>
        <v>----</v>
      </c>
      <c r="AK1178" t="str">
        <f t="shared" si="356"/>
        <v>----</v>
      </c>
      <c r="AM1178" s="4">
        <f t="shared" si="357"/>
        <v>434.2936735809833</v>
      </c>
      <c r="AN1178" s="4">
        <f t="shared" si="341"/>
        <v>434</v>
      </c>
      <c r="AO1178" s="4">
        <f t="shared" si="358"/>
        <v>0.29367358098329532</v>
      </c>
    </row>
    <row r="1179" spans="1:41" x14ac:dyDescent="0.25">
      <c r="A1179">
        <v>21</v>
      </c>
      <c r="B1179">
        <v>30</v>
      </c>
      <c r="C1179">
        <v>0</v>
      </c>
      <c r="D1179">
        <v>4</v>
      </c>
      <c r="E1179">
        <v>0</v>
      </c>
      <c r="F1179">
        <v>0</v>
      </c>
      <c r="H1179">
        <v>345.207132</v>
      </c>
      <c r="J1179" t="s">
        <v>14</v>
      </c>
      <c r="K1179" t="s">
        <v>14</v>
      </c>
      <c r="L1179" t="s">
        <v>14</v>
      </c>
      <c r="O1179">
        <v>4082935</v>
      </c>
      <c r="P1179">
        <v>3061206</v>
      </c>
      <c r="Q1179">
        <v>3557557</v>
      </c>
      <c r="S1179">
        <f t="shared" si="342"/>
        <v>1.4285714285714286</v>
      </c>
      <c r="T1179">
        <f t="shared" si="343"/>
        <v>0.19047619047619047</v>
      </c>
      <c r="V1179" s="4">
        <f t="shared" si="344"/>
        <v>345.2071319799</v>
      </c>
      <c r="W1179">
        <f t="shared" si="345"/>
        <v>7</v>
      </c>
      <c r="X1179">
        <f t="shared" si="346"/>
        <v>0.33333333333333331</v>
      </c>
      <c r="Y1179">
        <f t="shared" si="347"/>
        <v>0.23333333333333334</v>
      </c>
      <c r="Z1179">
        <f t="shared" si="348"/>
        <v>1.75</v>
      </c>
      <c r="AA1179" t="str">
        <f t="shared" si="349"/>
        <v>CRAM</v>
      </c>
      <c r="AD1179">
        <f t="shared" si="350"/>
        <v>0.26315789473684209</v>
      </c>
      <c r="AF1179" t="str">
        <f t="shared" si="351"/>
        <v>----</v>
      </c>
      <c r="AG1179" t="str">
        <f t="shared" si="352"/>
        <v>----</v>
      </c>
      <c r="AH1179" t="str">
        <f t="shared" si="353"/>
        <v>HUnSatLig</v>
      </c>
      <c r="AI1179" t="str">
        <f t="shared" si="354"/>
        <v>----</v>
      </c>
      <c r="AJ1179" t="str">
        <f t="shared" si="355"/>
        <v>----</v>
      </c>
      <c r="AK1179" t="str">
        <f t="shared" si="356"/>
        <v>----</v>
      </c>
      <c r="AM1179" s="4">
        <f t="shared" si="357"/>
        <v>345.28695604619315</v>
      </c>
      <c r="AN1179" s="4">
        <f t="shared" si="341"/>
        <v>345</v>
      </c>
      <c r="AO1179" s="4">
        <f t="shared" si="358"/>
        <v>0.28695604619315418</v>
      </c>
    </row>
    <row r="1180" spans="1:41" x14ac:dyDescent="0.25">
      <c r="A1180">
        <v>21</v>
      </c>
      <c r="B1180">
        <v>30</v>
      </c>
      <c r="C1180">
        <v>0</v>
      </c>
      <c r="D1180">
        <v>5</v>
      </c>
      <c r="E1180">
        <v>0</v>
      </c>
      <c r="F1180">
        <v>0</v>
      </c>
      <c r="H1180">
        <v>361.20204660000002</v>
      </c>
      <c r="J1180">
        <v>4311420</v>
      </c>
      <c r="K1180">
        <v>4086321</v>
      </c>
      <c r="L1180">
        <v>3856873</v>
      </c>
      <c r="O1180">
        <v>7769015</v>
      </c>
      <c r="P1180">
        <v>7866785</v>
      </c>
      <c r="Q1180">
        <v>6751942</v>
      </c>
      <c r="S1180">
        <f t="shared" si="342"/>
        <v>1.4285714285714286</v>
      </c>
      <c r="T1180">
        <f t="shared" si="343"/>
        <v>0.23809523809523808</v>
      </c>
      <c r="V1180" s="4">
        <f t="shared" si="344"/>
        <v>361.20204657990001</v>
      </c>
      <c r="W1180">
        <f t="shared" si="345"/>
        <v>7</v>
      </c>
      <c r="X1180">
        <f t="shared" si="346"/>
        <v>0.33333333333333331</v>
      </c>
      <c r="Y1180">
        <f t="shared" si="347"/>
        <v>0.23333333333333334</v>
      </c>
      <c r="Z1180">
        <f t="shared" si="348"/>
        <v>1.4</v>
      </c>
      <c r="AA1180" t="str">
        <f t="shared" si="349"/>
        <v>CRAM</v>
      </c>
      <c r="AD1180">
        <f t="shared" si="350"/>
        <v>0.24324324324324326</v>
      </c>
      <c r="AF1180" t="str">
        <f t="shared" si="351"/>
        <v>----</v>
      </c>
      <c r="AG1180" t="str">
        <f t="shared" si="352"/>
        <v>----</v>
      </c>
      <c r="AH1180" t="str">
        <f t="shared" si="353"/>
        <v>HUnSatLig</v>
      </c>
      <c r="AI1180" t="str">
        <f t="shared" si="354"/>
        <v>----</v>
      </c>
      <c r="AJ1180" t="str">
        <f t="shared" si="355"/>
        <v>----</v>
      </c>
      <c r="AK1180" t="str">
        <f t="shared" si="356"/>
        <v>----</v>
      </c>
      <c r="AM1180" s="4">
        <f t="shared" si="357"/>
        <v>361.28556923467846</v>
      </c>
      <c r="AN1180" s="4">
        <f t="shared" si="341"/>
        <v>361</v>
      </c>
      <c r="AO1180" s="4">
        <f t="shared" si="358"/>
        <v>0.28556923467846218</v>
      </c>
    </row>
    <row r="1181" spans="1:41" x14ac:dyDescent="0.25">
      <c r="A1181">
        <v>21</v>
      </c>
      <c r="B1181">
        <v>30</v>
      </c>
      <c r="C1181">
        <v>0</v>
      </c>
      <c r="D1181">
        <v>6</v>
      </c>
      <c r="E1181">
        <v>0</v>
      </c>
      <c r="F1181">
        <v>0</v>
      </c>
      <c r="H1181">
        <v>377.19696119999998</v>
      </c>
      <c r="J1181">
        <v>9634536</v>
      </c>
      <c r="K1181">
        <v>9841490</v>
      </c>
      <c r="L1181">
        <v>9097309</v>
      </c>
      <c r="O1181">
        <v>16125510</v>
      </c>
      <c r="P1181">
        <v>16411603</v>
      </c>
      <c r="Q1181">
        <v>14662762</v>
      </c>
      <c r="S1181">
        <f t="shared" si="342"/>
        <v>1.4285714285714286</v>
      </c>
      <c r="T1181">
        <f t="shared" si="343"/>
        <v>0.2857142857142857</v>
      </c>
      <c r="V1181" s="4">
        <f t="shared" si="344"/>
        <v>377.19696117989997</v>
      </c>
      <c r="W1181">
        <f t="shared" si="345"/>
        <v>7</v>
      </c>
      <c r="X1181">
        <f t="shared" si="346"/>
        <v>0.33333333333333331</v>
      </c>
      <c r="Y1181">
        <f t="shared" si="347"/>
        <v>0.23333333333333334</v>
      </c>
      <c r="Z1181">
        <f t="shared" si="348"/>
        <v>1.1666666666666667</v>
      </c>
      <c r="AA1181" t="str">
        <f t="shared" si="349"/>
        <v>CRAM</v>
      </c>
      <c r="AD1181">
        <f t="shared" si="350"/>
        <v>0.22222222222222221</v>
      </c>
      <c r="AF1181" t="str">
        <f t="shared" si="351"/>
        <v>----</v>
      </c>
      <c r="AG1181" t="str">
        <f t="shared" si="352"/>
        <v>----</v>
      </c>
      <c r="AH1181" t="str">
        <f t="shared" si="353"/>
        <v>HUnSatLig</v>
      </c>
      <c r="AI1181" t="str">
        <f t="shared" si="354"/>
        <v>----</v>
      </c>
      <c r="AJ1181" t="str">
        <f t="shared" si="355"/>
        <v>----</v>
      </c>
      <c r="AK1181" t="str">
        <f t="shared" si="356"/>
        <v>----</v>
      </c>
      <c r="AM1181" s="4">
        <f t="shared" si="357"/>
        <v>377.28418242316377</v>
      </c>
      <c r="AN1181" s="4">
        <f t="shared" si="341"/>
        <v>377</v>
      </c>
      <c r="AO1181" s="4">
        <f t="shared" si="358"/>
        <v>0.28418242316377018</v>
      </c>
    </row>
    <row r="1182" spans="1:41" x14ac:dyDescent="0.25">
      <c r="A1182">
        <v>21</v>
      </c>
      <c r="B1182">
        <v>30</v>
      </c>
      <c r="C1182">
        <v>0</v>
      </c>
      <c r="D1182">
        <v>7</v>
      </c>
      <c r="E1182">
        <v>0</v>
      </c>
      <c r="F1182">
        <v>0</v>
      </c>
      <c r="H1182">
        <v>393.19187579999999</v>
      </c>
      <c r="J1182">
        <v>13186637</v>
      </c>
      <c r="K1182">
        <v>14408051</v>
      </c>
      <c r="L1182">
        <v>13328174</v>
      </c>
      <c r="O1182">
        <v>22867217</v>
      </c>
      <c r="P1182">
        <v>24341211</v>
      </c>
      <c r="Q1182">
        <v>21641705</v>
      </c>
      <c r="S1182">
        <f t="shared" si="342"/>
        <v>1.4285714285714286</v>
      </c>
      <c r="T1182">
        <f t="shared" si="343"/>
        <v>0.33333333333333331</v>
      </c>
      <c r="V1182" s="4">
        <f t="shared" si="344"/>
        <v>393.19187577989999</v>
      </c>
      <c r="W1182">
        <f t="shared" si="345"/>
        <v>7</v>
      </c>
      <c r="X1182">
        <f t="shared" si="346"/>
        <v>0.33333333333333331</v>
      </c>
      <c r="Y1182">
        <f t="shared" si="347"/>
        <v>0.23333333333333334</v>
      </c>
      <c r="Z1182">
        <f t="shared" si="348"/>
        <v>1</v>
      </c>
      <c r="AA1182" t="str">
        <f t="shared" si="349"/>
        <v>CRAM</v>
      </c>
      <c r="AD1182">
        <f t="shared" si="350"/>
        <v>0.2</v>
      </c>
      <c r="AF1182" t="str">
        <f t="shared" si="351"/>
        <v>----</v>
      </c>
      <c r="AG1182" t="str">
        <f t="shared" si="352"/>
        <v>----</v>
      </c>
      <c r="AH1182" t="str">
        <f t="shared" si="353"/>
        <v>HUnSatLig</v>
      </c>
      <c r="AI1182" t="str">
        <f t="shared" si="354"/>
        <v>----</v>
      </c>
      <c r="AJ1182" t="str">
        <f t="shared" si="355"/>
        <v>----</v>
      </c>
      <c r="AK1182" t="str">
        <f t="shared" si="356"/>
        <v>----</v>
      </c>
      <c r="AM1182" s="4">
        <f t="shared" si="357"/>
        <v>393.28279561164908</v>
      </c>
      <c r="AN1182" s="4">
        <f t="shared" si="341"/>
        <v>393</v>
      </c>
      <c r="AO1182" s="4">
        <f t="shared" si="358"/>
        <v>0.28279561164907818</v>
      </c>
    </row>
    <row r="1183" spans="1:41" x14ac:dyDescent="0.25">
      <c r="A1183">
        <v>21</v>
      </c>
      <c r="B1183">
        <v>30</v>
      </c>
      <c r="C1183">
        <v>0</v>
      </c>
      <c r="D1183">
        <v>8</v>
      </c>
      <c r="E1183">
        <v>0</v>
      </c>
      <c r="F1183">
        <v>0</v>
      </c>
      <c r="H1183">
        <v>409.18679040000001</v>
      </c>
      <c r="J1183">
        <v>14987246</v>
      </c>
      <c r="K1183">
        <v>15577429</v>
      </c>
      <c r="L1183">
        <v>14341793</v>
      </c>
      <c r="O1183">
        <v>20649112</v>
      </c>
      <c r="P1183">
        <v>21533495</v>
      </c>
      <c r="Q1183">
        <v>19922845</v>
      </c>
      <c r="S1183">
        <f t="shared" si="342"/>
        <v>1.4285714285714286</v>
      </c>
      <c r="T1183">
        <f t="shared" si="343"/>
        <v>0.38095238095238093</v>
      </c>
      <c r="V1183" s="4">
        <f t="shared" si="344"/>
        <v>409.1867903799</v>
      </c>
      <c r="W1183">
        <f t="shared" si="345"/>
        <v>7</v>
      </c>
      <c r="X1183">
        <f t="shared" si="346"/>
        <v>0.33333333333333331</v>
      </c>
      <c r="Y1183">
        <f t="shared" si="347"/>
        <v>0.23333333333333334</v>
      </c>
      <c r="Z1183">
        <f t="shared" si="348"/>
        <v>0.875</v>
      </c>
      <c r="AA1183" t="str">
        <f t="shared" si="349"/>
        <v>CRAM</v>
      </c>
      <c r="AD1183">
        <f t="shared" si="350"/>
        <v>0.17647058823529413</v>
      </c>
      <c r="AF1183" t="str">
        <f t="shared" si="351"/>
        <v>----</v>
      </c>
      <c r="AG1183" t="str">
        <f t="shared" si="352"/>
        <v>----</v>
      </c>
      <c r="AH1183" t="str">
        <f t="shared" si="353"/>
        <v>HUnSatLig</v>
      </c>
      <c r="AI1183" t="str">
        <f t="shared" si="354"/>
        <v>----</v>
      </c>
      <c r="AJ1183" t="str">
        <f t="shared" si="355"/>
        <v>----</v>
      </c>
      <c r="AK1183" t="str">
        <f t="shared" si="356"/>
        <v>----</v>
      </c>
      <c r="AM1183" s="4">
        <f t="shared" si="357"/>
        <v>409.28140880013439</v>
      </c>
      <c r="AN1183" s="4">
        <f t="shared" si="341"/>
        <v>409</v>
      </c>
      <c r="AO1183" s="4">
        <f t="shared" si="358"/>
        <v>0.28140880013438618</v>
      </c>
    </row>
    <row r="1184" spans="1:41" x14ac:dyDescent="0.25">
      <c r="A1184">
        <v>21</v>
      </c>
      <c r="B1184">
        <v>30</v>
      </c>
      <c r="C1184">
        <v>0</v>
      </c>
      <c r="D1184">
        <v>9</v>
      </c>
      <c r="E1184">
        <v>0</v>
      </c>
      <c r="F1184">
        <v>0</v>
      </c>
      <c r="H1184">
        <v>425.18170500000002</v>
      </c>
      <c r="J1184">
        <v>11230862</v>
      </c>
      <c r="K1184">
        <v>11752020</v>
      </c>
      <c r="L1184">
        <v>10214909</v>
      </c>
      <c r="O1184">
        <v>15455325</v>
      </c>
      <c r="P1184">
        <v>14795838</v>
      </c>
      <c r="Q1184">
        <v>12967214</v>
      </c>
      <c r="S1184">
        <f t="shared" si="342"/>
        <v>1.4285714285714286</v>
      </c>
      <c r="T1184">
        <f t="shared" si="343"/>
        <v>0.42857142857142855</v>
      </c>
      <c r="V1184" s="4">
        <f t="shared" si="344"/>
        <v>425.18170497989996</v>
      </c>
      <c r="W1184">
        <f t="shared" si="345"/>
        <v>7</v>
      </c>
      <c r="X1184">
        <f t="shared" si="346"/>
        <v>0.33333333333333331</v>
      </c>
      <c r="Y1184">
        <f t="shared" si="347"/>
        <v>0.23333333333333334</v>
      </c>
      <c r="Z1184">
        <f t="shared" si="348"/>
        <v>0.77777777777777779</v>
      </c>
      <c r="AA1184" t="str">
        <f t="shared" si="349"/>
        <v>CRAM</v>
      </c>
      <c r="AD1184">
        <f t="shared" si="350"/>
        <v>0.15151515151515152</v>
      </c>
      <c r="AF1184" t="str">
        <f t="shared" si="351"/>
        <v>----</v>
      </c>
      <c r="AG1184" t="str">
        <f t="shared" si="352"/>
        <v>----</v>
      </c>
      <c r="AH1184" t="str">
        <f t="shared" si="353"/>
        <v>HUnSatLig</v>
      </c>
      <c r="AI1184" t="str">
        <f t="shared" si="354"/>
        <v>----</v>
      </c>
      <c r="AJ1184" t="str">
        <f t="shared" si="355"/>
        <v>----</v>
      </c>
      <c r="AK1184" t="str">
        <f t="shared" si="356"/>
        <v>----</v>
      </c>
      <c r="AM1184" s="4">
        <f t="shared" si="357"/>
        <v>425.28002198861964</v>
      </c>
      <c r="AN1184" s="4">
        <f t="shared" si="341"/>
        <v>425</v>
      </c>
      <c r="AO1184" s="4">
        <f t="shared" si="358"/>
        <v>0.28002198861963734</v>
      </c>
    </row>
    <row r="1185" spans="1:41" x14ac:dyDescent="0.25">
      <c r="A1185">
        <v>21</v>
      </c>
      <c r="B1185">
        <v>30</v>
      </c>
      <c r="C1185">
        <v>0</v>
      </c>
      <c r="D1185">
        <v>10</v>
      </c>
      <c r="E1185">
        <v>0</v>
      </c>
      <c r="F1185">
        <v>0</v>
      </c>
      <c r="H1185">
        <v>441.17661959999998</v>
      </c>
      <c r="J1185">
        <v>30771006</v>
      </c>
      <c r="K1185">
        <v>27893604</v>
      </c>
      <c r="L1185">
        <v>29270201</v>
      </c>
      <c r="O1185">
        <v>51134477</v>
      </c>
      <c r="P1185">
        <v>47038789</v>
      </c>
      <c r="Q1185">
        <v>46044890</v>
      </c>
      <c r="S1185">
        <f t="shared" si="342"/>
        <v>1.4285714285714286</v>
      </c>
      <c r="T1185">
        <f t="shared" si="343"/>
        <v>0.47619047619047616</v>
      </c>
      <c r="V1185" s="4">
        <f t="shared" si="344"/>
        <v>441.17661957989998</v>
      </c>
      <c r="W1185">
        <f t="shared" si="345"/>
        <v>7</v>
      </c>
      <c r="X1185">
        <f t="shared" si="346"/>
        <v>0.33333333333333331</v>
      </c>
      <c r="Y1185">
        <f t="shared" si="347"/>
        <v>0.23333333333333334</v>
      </c>
      <c r="Z1185">
        <f t="shared" si="348"/>
        <v>0.7</v>
      </c>
      <c r="AA1185" t="str">
        <f t="shared" si="349"/>
        <v>O</v>
      </c>
      <c r="AD1185">
        <f t="shared" si="350"/>
        <v>0.125</v>
      </c>
      <c r="AF1185" t="str">
        <f t="shared" si="351"/>
        <v>----</v>
      </c>
      <c r="AG1185" t="str">
        <f t="shared" si="352"/>
        <v>----</v>
      </c>
      <c r="AH1185" t="str">
        <f t="shared" si="353"/>
        <v>HUnSatLig</v>
      </c>
      <c r="AI1185" t="str">
        <f t="shared" si="354"/>
        <v>----</v>
      </c>
      <c r="AJ1185" t="str">
        <f t="shared" si="355"/>
        <v>----</v>
      </c>
      <c r="AK1185" t="str">
        <f t="shared" si="356"/>
        <v>----</v>
      </c>
      <c r="AM1185" s="4">
        <f t="shared" si="357"/>
        <v>441.27863517710495</v>
      </c>
      <c r="AN1185" s="4">
        <f t="shared" si="341"/>
        <v>441</v>
      </c>
      <c r="AO1185" s="4">
        <f t="shared" si="358"/>
        <v>0.27863517710494534</v>
      </c>
    </row>
    <row r="1186" spans="1:41" x14ac:dyDescent="0.25">
      <c r="A1186">
        <v>21</v>
      </c>
      <c r="B1186">
        <v>30</v>
      </c>
      <c r="C1186">
        <v>0</v>
      </c>
      <c r="D1186">
        <v>11</v>
      </c>
      <c r="E1186">
        <v>0</v>
      </c>
      <c r="F1186">
        <v>0</v>
      </c>
      <c r="H1186">
        <v>457.1715342</v>
      </c>
      <c r="J1186">
        <v>4872068</v>
      </c>
      <c r="K1186">
        <v>4967359</v>
      </c>
      <c r="L1186">
        <v>4640409</v>
      </c>
      <c r="O1186">
        <v>6394791</v>
      </c>
      <c r="P1186">
        <v>6529512</v>
      </c>
      <c r="Q1186">
        <v>5328183</v>
      </c>
      <c r="S1186">
        <f t="shared" si="342"/>
        <v>1.4285714285714286</v>
      </c>
      <c r="T1186">
        <f t="shared" si="343"/>
        <v>0.52380952380952384</v>
      </c>
      <c r="V1186" s="4">
        <f t="shared" si="344"/>
        <v>457.17153417989999</v>
      </c>
      <c r="W1186">
        <f t="shared" si="345"/>
        <v>7</v>
      </c>
      <c r="X1186">
        <f t="shared" si="346"/>
        <v>0.33333333333333331</v>
      </c>
      <c r="Y1186">
        <f t="shared" si="347"/>
        <v>0.23333333333333334</v>
      </c>
      <c r="Z1186">
        <f t="shared" si="348"/>
        <v>0.63636363636363635</v>
      </c>
      <c r="AA1186" t="str">
        <f t="shared" si="349"/>
        <v>O</v>
      </c>
      <c r="AD1186">
        <f t="shared" si="350"/>
        <v>9.6774193548387094E-2</v>
      </c>
      <c r="AF1186" t="str">
        <f t="shared" si="351"/>
        <v>----</v>
      </c>
      <c r="AG1186" t="str">
        <f t="shared" si="352"/>
        <v>----</v>
      </c>
      <c r="AH1186" t="str">
        <f t="shared" si="353"/>
        <v>HUnSatLig</v>
      </c>
      <c r="AI1186" t="str">
        <f t="shared" si="354"/>
        <v>----</v>
      </c>
      <c r="AJ1186" t="str">
        <f t="shared" si="355"/>
        <v>----</v>
      </c>
      <c r="AK1186" t="str">
        <f t="shared" si="356"/>
        <v>----</v>
      </c>
      <c r="AM1186" s="4">
        <f t="shared" si="357"/>
        <v>457.27724836559025</v>
      </c>
      <c r="AN1186" s="4">
        <f t="shared" si="341"/>
        <v>457</v>
      </c>
      <c r="AO1186" s="4">
        <f t="shared" si="358"/>
        <v>0.27724836559025334</v>
      </c>
    </row>
    <row r="1187" spans="1:41" x14ac:dyDescent="0.25">
      <c r="A1187">
        <v>21</v>
      </c>
      <c r="B1187">
        <v>30</v>
      </c>
      <c r="C1187">
        <v>0</v>
      </c>
      <c r="D1187">
        <v>12</v>
      </c>
      <c r="E1187">
        <v>0</v>
      </c>
      <c r="F1187">
        <v>0</v>
      </c>
      <c r="H1187">
        <v>473.16644880000001</v>
      </c>
      <c r="J1187">
        <v>2942513</v>
      </c>
      <c r="K1187">
        <v>2808374</v>
      </c>
      <c r="L1187">
        <v>2281205</v>
      </c>
      <c r="O1187" t="s">
        <v>14</v>
      </c>
      <c r="P1187" t="s">
        <v>14</v>
      </c>
      <c r="Q1187" t="s">
        <v>14</v>
      </c>
      <c r="S1187">
        <f t="shared" si="342"/>
        <v>1.4285714285714286</v>
      </c>
      <c r="T1187">
        <f t="shared" si="343"/>
        <v>0.5714285714285714</v>
      </c>
      <c r="V1187" s="4">
        <f t="shared" si="344"/>
        <v>473.16644877990001</v>
      </c>
      <c r="W1187">
        <f t="shared" si="345"/>
        <v>7</v>
      </c>
      <c r="X1187">
        <f t="shared" si="346"/>
        <v>0.33333333333333331</v>
      </c>
      <c r="Y1187">
        <f t="shared" si="347"/>
        <v>0.23333333333333334</v>
      </c>
      <c r="Z1187">
        <f t="shared" si="348"/>
        <v>0.58333333333333337</v>
      </c>
      <c r="AA1187" t="str">
        <f t="shared" si="349"/>
        <v>O</v>
      </c>
      <c r="AD1187">
        <f t="shared" si="350"/>
        <v>6.6666666666666666E-2</v>
      </c>
      <c r="AF1187" t="str">
        <f t="shared" si="351"/>
        <v>----</v>
      </c>
      <c r="AG1187" t="str">
        <f t="shared" si="352"/>
        <v>----</v>
      </c>
      <c r="AH1187" t="str">
        <f t="shared" si="353"/>
        <v>HUnSatLig</v>
      </c>
      <c r="AI1187" t="str">
        <f t="shared" si="354"/>
        <v>----</v>
      </c>
      <c r="AJ1187" t="str">
        <f t="shared" si="355"/>
        <v>----</v>
      </c>
      <c r="AK1187" t="str">
        <f t="shared" si="356"/>
        <v>----</v>
      </c>
      <c r="AM1187" s="4">
        <f t="shared" si="357"/>
        <v>473.27586155407556</v>
      </c>
      <c r="AN1187" s="4">
        <f t="shared" si="341"/>
        <v>473</v>
      </c>
      <c r="AO1187" s="4">
        <f t="shared" si="358"/>
        <v>0.27586155407556134</v>
      </c>
    </row>
    <row r="1188" spans="1:41" x14ac:dyDescent="0.25">
      <c r="A1188">
        <v>21</v>
      </c>
      <c r="B1188">
        <v>32</v>
      </c>
      <c r="C1188">
        <v>0</v>
      </c>
      <c r="D1188">
        <v>4</v>
      </c>
      <c r="E1188">
        <v>0</v>
      </c>
      <c r="F1188">
        <v>0</v>
      </c>
      <c r="H1188">
        <v>347.222782</v>
      </c>
      <c r="J1188" t="s">
        <v>14</v>
      </c>
      <c r="K1188" t="s">
        <v>14</v>
      </c>
      <c r="L1188" t="s">
        <v>14</v>
      </c>
      <c r="O1188">
        <v>2466359</v>
      </c>
      <c r="P1188">
        <v>1781231</v>
      </c>
      <c r="Q1188">
        <v>2238689</v>
      </c>
      <c r="S1188">
        <f t="shared" si="342"/>
        <v>1.5238095238095237</v>
      </c>
      <c r="T1188">
        <f t="shared" si="343"/>
        <v>0.19047619047619047</v>
      </c>
      <c r="V1188" s="4">
        <f t="shared" si="344"/>
        <v>347.22278197989999</v>
      </c>
      <c r="W1188">
        <f t="shared" si="345"/>
        <v>6</v>
      </c>
      <c r="X1188">
        <f t="shared" si="346"/>
        <v>0.2857142857142857</v>
      </c>
      <c r="Y1188">
        <f t="shared" si="347"/>
        <v>0.1875</v>
      </c>
      <c r="Z1188">
        <f t="shared" si="348"/>
        <v>1.5</v>
      </c>
      <c r="AA1188" t="str">
        <f t="shared" si="349"/>
        <v>O</v>
      </c>
      <c r="AD1188">
        <f t="shared" si="350"/>
        <v>0.21052631578947367</v>
      </c>
      <c r="AF1188" t="str">
        <f t="shared" si="351"/>
        <v>----</v>
      </c>
      <c r="AG1188" t="str">
        <f t="shared" si="352"/>
        <v>----</v>
      </c>
      <c r="AH1188" t="str">
        <f t="shared" si="353"/>
        <v>----</v>
      </c>
      <c r="AI1188" t="str">
        <f t="shared" si="354"/>
        <v>AlipatNoN</v>
      </c>
      <c r="AJ1188" t="str">
        <f t="shared" si="355"/>
        <v>----</v>
      </c>
      <c r="AK1188" t="str">
        <f t="shared" si="356"/>
        <v>----</v>
      </c>
      <c r="AM1188" s="4">
        <f t="shared" si="357"/>
        <v>347.30307213557637</v>
      </c>
      <c r="AN1188" s="4">
        <f t="shared" si="341"/>
        <v>347</v>
      </c>
      <c r="AO1188" s="4">
        <f t="shared" si="358"/>
        <v>0.30307213557637169</v>
      </c>
    </row>
    <row r="1189" spans="1:41" x14ac:dyDescent="0.25">
      <c r="A1189">
        <v>21</v>
      </c>
      <c r="B1189">
        <v>32</v>
      </c>
      <c r="C1189">
        <v>0</v>
      </c>
      <c r="D1189">
        <v>5</v>
      </c>
      <c r="E1189">
        <v>0</v>
      </c>
      <c r="F1189">
        <v>0</v>
      </c>
      <c r="H1189">
        <v>363.21769660000001</v>
      </c>
      <c r="J1189">
        <v>4098677</v>
      </c>
      <c r="K1189">
        <v>4467815</v>
      </c>
      <c r="L1189">
        <v>3726414</v>
      </c>
      <c r="O1189">
        <v>9479716</v>
      </c>
      <c r="P1189">
        <v>8560633</v>
      </c>
      <c r="Q1189">
        <v>8545561</v>
      </c>
      <c r="S1189">
        <f t="shared" si="342"/>
        <v>1.5238095238095237</v>
      </c>
      <c r="T1189">
        <f t="shared" si="343"/>
        <v>0.23809523809523808</v>
      </c>
      <c r="V1189" s="4">
        <f t="shared" si="344"/>
        <v>363.21769657989995</v>
      </c>
      <c r="W1189">
        <f t="shared" si="345"/>
        <v>6</v>
      </c>
      <c r="X1189">
        <f t="shared" si="346"/>
        <v>0.2857142857142857</v>
      </c>
      <c r="Y1189">
        <f t="shared" si="347"/>
        <v>0.1875</v>
      </c>
      <c r="Z1189">
        <f t="shared" si="348"/>
        <v>1.2</v>
      </c>
      <c r="AA1189" t="str">
        <f t="shared" si="349"/>
        <v>O</v>
      </c>
      <c r="AD1189">
        <f t="shared" si="350"/>
        <v>0.1891891891891892</v>
      </c>
      <c r="AF1189" t="str">
        <f t="shared" si="351"/>
        <v>----</v>
      </c>
      <c r="AG1189" t="str">
        <f t="shared" si="352"/>
        <v>----</v>
      </c>
      <c r="AH1189" t="str">
        <f t="shared" si="353"/>
        <v>----</v>
      </c>
      <c r="AI1189" t="str">
        <f t="shared" si="354"/>
        <v>AlipatNoN</v>
      </c>
      <c r="AJ1189" t="str">
        <f t="shared" si="355"/>
        <v>----</v>
      </c>
      <c r="AK1189" t="str">
        <f t="shared" si="356"/>
        <v>----</v>
      </c>
      <c r="AM1189" s="4">
        <f t="shared" si="357"/>
        <v>363.30168532406162</v>
      </c>
      <c r="AN1189" s="4">
        <f t="shared" si="341"/>
        <v>363</v>
      </c>
      <c r="AO1189" s="4">
        <f t="shared" si="358"/>
        <v>0.30168532406162285</v>
      </c>
    </row>
    <row r="1190" spans="1:41" x14ac:dyDescent="0.25">
      <c r="A1190">
        <v>21</v>
      </c>
      <c r="B1190">
        <v>32</v>
      </c>
      <c r="C1190">
        <v>0</v>
      </c>
      <c r="D1190">
        <v>6</v>
      </c>
      <c r="E1190">
        <v>0</v>
      </c>
      <c r="F1190">
        <v>0</v>
      </c>
      <c r="H1190">
        <v>379.21261120000003</v>
      </c>
      <c r="J1190">
        <v>8713649</v>
      </c>
      <c r="K1190">
        <v>9102678</v>
      </c>
      <c r="L1190">
        <v>9128578</v>
      </c>
      <c r="O1190">
        <v>16285803</v>
      </c>
      <c r="P1190">
        <v>16670200</v>
      </c>
      <c r="Q1190">
        <v>15887980</v>
      </c>
      <c r="S1190">
        <f t="shared" si="342"/>
        <v>1.5238095238095237</v>
      </c>
      <c r="T1190">
        <f t="shared" si="343"/>
        <v>0.2857142857142857</v>
      </c>
      <c r="V1190" s="4">
        <f t="shared" si="344"/>
        <v>379.21261117989997</v>
      </c>
      <c r="W1190">
        <f t="shared" si="345"/>
        <v>6</v>
      </c>
      <c r="X1190">
        <f t="shared" si="346"/>
        <v>0.2857142857142857</v>
      </c>
      <c r="Y1190">
        <f t="shared" si="347"/>
        <v>0.1875</v>
      </c>
      <c r="Z1190">
        <f t="shared" si="348"/>
        <v>1</v>
      </c>
      <c r="AA1190" t="str">
        <f t="shared" si="349"/>
        <v>O</v>
      </c>
      <c r="AD1190">
        <f t="shared" si="350"/>
        <v>0.16666666666666666</v>
      </c>
      <c r="AF1190" t="str">
        <f t="shared" si="351"/>
        <v>----</v>
      </c>
      <c r="AG1190" t="str">
        <f t="shared" si="352"/>
        <v>----</v>
      </c>
      <c r="AH1190" t="str">
        <f t="shared" si="353"/>
        <v>----</v>
      </c>
      <c r="AI1190" t="str">
        <f t="shared" si="354"/>
        <v>AlipatNoN</v>
      </c>
      <c r="AJ1190" t="str">
        <f t="shared" si="355"/>
        <v>----</v>
      </c>
      <c r="AK1190" t="str">
        <f t="shared" si="356"/>
        <v>----</v>
      </c>
      <c r="AM1190" s="4">
        <f t="shared" si="357"/>
        <v>379.30029851254693</v>
      </c>
      <c r="AN1190" s="4">
        <f t="shared" si="341"/>
        <v>379</v>
      </c>
      <c r="AO1190" s="4">
        <f t="shared" si="358"/>
        <v>0.30029851254693085</v>
      </c>
    </row>
    <row r="1191" spans="1:41" x14ac:dyDescent="0.25">
      <c r="A1191">
        <v>21</v>
      </c>
      <c r="B1191">
        <v>32</v>
      </c>
      <c r="C1191">
        <v>0</v>
      </c>
      <c r="D1191">
        <v>7</v>
      </c>
      <c r="E1191">
        <v>0</v>
      </c>
      <c r="F1191">
        <v>0</v>
      </c>
      <c r="H1191">
        <v>395.20752579999998</v>
      </c>
      <c r="J1191">
        <v>12830763</v>
      </c>
      <c r="K1191">
        <v>13216473</v>
      </c>
      <c r="L1191">
        <v>12290201</v>
      </c>
      <c r="O1191">
        <v>23285372</v>
      </c>
      <c r="P1191">
        <v>23551065</v>
      </c>
      <c r="Q1191">
        <v>21138209</v>
      </c>
      <c r="S1191">
        <f t="shared" si="342"/>
        <v>1.5238095238095237</v>
      </c>
      <c r="T1191">
        <f t="shared" si="343"/>
        <v>0.33333333333333331</v>
      </c>
      <c r="V1191" s="4">
        <f t="shared" si="344"/>
        <v>395.20752577989998</v>
      </c>
      <c r="W1191">
        <f t="shared" si="345"/>
        <v>6</v>
      </c>
      <c r="X1191">
        <f t="shared" si="346"/>
        <v>0.2857142857142857</v>
      </c>
      <c r="Y1191">
        <f t="shared" si="347"/>
        <v>0.1875</v>
      </c>
      <c r="Z1191">
        <f t="shared" si="348"/>
        <v>0.8571428571428571</v>
      </c>
      <c r="AA1191" t="str">
        <f t="shared" si="349"/>
        <v>O</v>
      </c>
      <c r="AD1191">
        <f t="shared" si="350"/>
        <v>0.14285714285714285</v>
      </c>
      <c r="AF1191" t="str">
        <f t="shared" si="351"/>
        <v>----</v>
      </c>
      <c r="AG1191" t="str">
        <f t="shared" si="352"/>
        <v>----</v>
      </c>
      <c r="AH1191" t="str">
        <f t="shared" si="353"/>
        <v>----</v>
      </c>
      <c r="AI1191" t="str">
        <f t="shared" si="354"/>
        <v>AlipatNoN</v>
      </c>
      <c r="AJ1191" t="str">
        <f t="shared" si="355"/>
        <v>----</v>
      </c>
      <c r="AK1191" t="str">
        <f t="shared" si="356"/>
        <v>----</v>
      </c>
      <c r="AM1191" s="4">
        <f t="shared" si="357"/>
        <v>395.29891170103224</v>
      </c>
      <c r="AN1191" s="4">
        <f t="shared" si="341"/>
        <v>395</v>
      </c>
      <c r="AO1191" s="4">
        <f t="shared" si="358"/>
        <v>0.29891170103223885</v>
      </c>
    </row>
    <row r="1192" spans="1:41" x14ac:dyDescent="0.25">
      <c r="A1192">
        <v>21</v>
      </c>
      <c r="B1192">
        <v>32</v>
      </c>
      <c r="C1192">
        <v>0</v>
      </c>
      <c r="D1192">
        <v>8</v>
      </c>
      <c r="E1192">
        <v>0</v>
      </c>
      <c r="F1192">
        <v>0</v>
      </c>
      <c r="H1192">
        <v>411.2024404</v>
      </c>
      <c r="J1192">
        <v>12853318</v>
      </c>
      <c r="K1192">
        <v>13562313</v>
      </c>
      <c r="L1192">
        <v>12938991</v>
      </c>
      <c r="O1192">
        <v>21701869</v>
      </c>
      <c r="P1192">
        <v>21054384</v>
      </c>
      <c r="Q1192">
        <v>18702254</v>
      </c>
      <c r="S1192">
        <f t="shared" si="342"/>
        <v>1.5238095238095237</v>
      </c>
      <c r="T1192">
        <f t="shared" si="343"/>
        <v>0.38095238095238093</v>
      </c>
      <c r="V1192" s="4">
        <f t="shared" si="344"/>
        <v>411.2024403799</v>
      </c>
      <c r="W1192">
        <f t="shared" si="345"/>
        <v>6</v>
      </c>
      <c r="X1192">
        <f t="shared" si="346"/>
        <v>0.2857142857142857</v>
      </c>
      <c r="Y1192">
        <f t="shared" si="347"/>
        <v>0.1875</v>
      </c>
      <c r="Z1192">
        <f t="shared" si="348"/>
        <v>0.75</v>
      </c>
      <c r="AA1192" t="str">
        <f t="shared" si="349"/>
        <v>O</v>
      </c>
      <c r="AD1192">
        <f t="shared" si="350"/>
        <v>0.11764705882352941</v>
      </c>
      <c r="AF1192" t="str">
        <f t="shared" si="351"/>
        <v>----</v>
      </c>
      <c r="AG1192" t="str">
        <f t="shared" si="352"/>
        <v>----</v>
      </c>
      <c r="AH1192" t="str">
        <f t="shared" si="353"/>
        <v>----</v>
      </c>
      <c r="AI1192" t="str">
        <f t="shared" si="354"/>
        <v>AlipatNoN</v>
      </c>
      <c r="AJ1192" t="str">
        <f t="shared" si="355"/>
        <v>----</v>
      </c>
      <c r="AK1192" t="str">
        <f t="shared" si="356"/>
        <v>----</v>
      </c>
      <c r="AM1192" s="4">
        <f t="shared" si="357"/>
        <v>411.2975248895176</v>
      </c>
      <c r="AN1192" s="4">
        <f t="shared" si="341"/>
        <v>411</v>
      </c>
      <c r="AO1192" s="4">
        <f t="shared" si="358"/>
        <v>0.2975248895176037</v>
      </c>
    </row>
    <row r="1193" spans="1:41" x14ac:dyDescent="0.25">
      <c r="A1193">
        <v>21</v>
      </c>
      <c r="B1193">
        <v>32</v>
      </c>
      <c r="C1193">
        <v>0</v>
      </c>
      <c r="D1193">
        <v>9</v>
      </c>
      <c r="E1193">
        <v>0</v>
      </c>
      <c r="F1193">
        <v>0</v>
      </c>
      <c r="H1193">
        <v>427.19735500000002</v>
      </c>
      <c r="J1193">
        <v>9575897</v>
      </c>
      <c r="K1193">
        <v>9849371</v>
      </c>
      <c r="L1193">
        <v>9430401</v>
      </c>
      <c r="O1193">
        <v>14644214</v>
      </c>
      <c r="P1193">
        <v>14345220</v>
      </c>
      <c r="Q1193">
        <v>12424320</v>
      </c>
      <c r="S1193">
        <f t="shared" si="342"/>
        <v>1.5238095238095237</v>
      </c>
      <c r="T1193">
        <f t="shared" si="343"/>
        <v>0.42857142857142855</v>
      </c>
      <c r="V1193" s="4">
        <f t="shared" si="344"/>
        <v>427.19735497990001</v>
      </c>
      <c r="W1193">
        <f t="shared" si="345"/>
        <v>6</v>
      </c>
      <c r="X1193">
        <f t="shared" si="346"/>
        <v>0.2857142857142857</v>
      </c>
      <c r="Y1193">
        <f t="shared" si="347"/>
        <v>0.1875</v>
      </c>
      <c r="Z1193">
        <f t="shared" si="348"/>
        <v>0.66666666666666663</v>
      </c>
      <c r="AA1193" t="str">
        <f t="shared" si="349"/>
        <v>O</v>
      </c>
      <c r="AD1193">
        <f t="shared" si="350"/>
        <v>9.0909090909090912E-2</v>
      </c>
      <c r="AF1193" t="str">
        <f t="shared" si="351"/>
        <v>----</v>
      </c>
      <c r="AG1193" t="str">
        <f t="shared" si="352"/>
        <v>----</v>
      </c>
      <c r="AH1193" t="str">
        <f t="shared" si="353"/>
        <v>----</v>
      </c>
      <c r="AI1193" t="str">
        <f t="shared" si="354"/>
        <v>AlipatNoN</v>
      </c>
      <c r="AJ1193" t="str">
        <f t="shared" si="355"/>
        <v>----</v>
      </c>
      <c r="AK1193" t="str">
        <f t="shared" si="356"/>
        <v>----</v>
      </c>
      <c r="AM1193" s="4">
        <f t="shared" si="357"/>
        <v>427.29613807800291</v>
      </c>
      <c r="AN1193" s="4">
        <f t="shared" si="341"/>
        <v>427</v>
      </c>
      <c r="AO1193" s="4">
        <f t="shared" si="358"/>
        <v>0.2961380780029117</v>
      </c>
    </row>
    <row r="1194" spans="1:41" x14ac:dyDescent="0.25">
      <c r="A1194">
        <v>21</v>
      </c>
      <c r="B1194">
        <v>32</v>
      </c>
      <c r="C1194">
        <v>0</v>
      </c>
      <c r="D1194">
        <v>10</v>
      </c>
      <c r="E1194">
        <v>0</v>
      </c>
      <c r="F1194">
        <v>0</v>
      </c>
      <c r="H1194">
        <v>443.19226959999997</v>
      </c>
      <c r="J1194">
        <v>6860334</v>
      </c>
      <c r="K1194">
        <v>7304935</v>
      </c>
      <c r="L1194">
        <v>6707179</v>
      </c>
      <c r="O1194">
        <v>9926508</v>
      </c>
      <c r="P1194">
        <v>9167051</v>
      </c>
      <c r="Q1194">
        <v>8173058</v>
      </c>
      <c r="S1194">
        <f t="shared" si="342"/>
        <v>1.5238095238095237</v>
      </c>
      <c r="T1194">
        <f t="shared" si="343"/>
        <v>0.47619047619047616</v>
      </c>
      <c r="V1194" s="4">
        <f t="shared" si="344"/>
        <v>443.19226957989997</v>
      </c>
      <c r="W1194">
        <f t="shared" si="345"/>
        <v>6</v>
      </c>
      <c r="X1194">
        <f t="shared" si="346"/>
        <v>0.2857142857142857</v>
      </c>
      <c r="Y1194">
        <f t="shared" si="347"/>
        <v>0.1875</v>
      </c>
      <c r="Z1194">
        <f t="shared" si="348"/>
        <v>0.6</v>
      </c>
      <c r="AA1194" t="str">
        <f t="shared" si="349"/>
        <v>O</v>
      </c>
      <c r="AD1194">
        <f t="shared" si="350"/>
        <v>6.25E-2</v>
      </c>
      <c r="AF1194" t="str">
        <f t="shared" si="351"/>
        <v>----</v>
      </c>
      <c r="AG1194" t="str">
        <f t="shared" si="352"/>
        <v>----</v>
      </c>
      <c r="AH1194" t="str">
        <f t="shared" si="353"/>
        <v>----</v>
      </c>
      <c r="AI1194" t="str">
        <f t="shared" si="354"/>
        <v>AlipatNoN</v>
      </c>
      <c r="AJ1194" t="str">
        <f t="shared" si="355"/>
        <v>----</v>
      </c>
      <c r="AK1194" t="str">
        <f t="shared" si="356"/>
        <v>----</v>
      </c>
      <c r="AM1194" s="4">
        <f t="shared" si="357"/>
        <v>443.29475126648816</v>
      </c>
      <c r="AN1194" s="4">
        <f t="shared" si="341"/>
        <v>443</v>
      </c>
      <c r="AO1194" s="4">
        <f t="shared" si="358"/>
        <v>0.29475126648816286</v>
      </c>
    </row>
    <row r="1195" spans="1:41" x14ac:dyDescent="0.25">
      <c r="A1195">
        <v>21</v>
      </c>
      <c r="B1195">
        <v>32</v>
      </c>
      <c r="C1195">
        <v>0</v>
      </c>
      <c r="D1195">
        <v>11</v>
      </c>
      <c r="E1195">
        <v>0</v>
      </c>
      <c r="F1195">
        <v>0</v>
      </c>
      <c r="H1195">
        <v>459.18718419999999</v>
      </c>
      <c r="J1195">
        <v>8597194</v>
      </c>
      <c r="K1195">
        <v>8549222</v>
      </c>
      <c r="L1195">
        <v>8874485</v>
      </c>
      <c r="O1195">
        <v>13351755</v>
      </c>
      <c r="P1195">
        <v>12791203</v>
      </c>
      <c r="Q1195">
        <v>11026633</v>
      </c>
      <c r="S1195">
        <f t="shared" si="342"/>
        <v>1.5238095238095237</v>
      </c>
      <c r="T1195">
        <f t="shared" si="343"/>
        <v>0.52380952380952384</v>
      </c>
      <c r="V1195" s="4">
        <f t="shared" si="344"/>
        <v>459.18718417989999</v>
      </c>
      <c r="W1195">
        <f t="shared" si="345"/>
        <v>6</v>
      </c>
      <c r="X1195">
        <f t="shared" si="346"/>
        <v>0.2857142857142857</v>
      </c>
      <c r="Y1195">
        <f t="shared" si="347"/>
        <v>0.1875</v>
      </c>
      <c r="Z1195">
        <f t="shared" si="348"/>
        <v>0.54545454545454541</v>
      </c>
      <c r="AA1195" t="str">
        <f t="shared" si="349"/>
        <v>O</v>
      </c>
      <c r="AD1195">
        <f t="shared" si="350"/>
        <v>3.2258064516129031E-2</v>
      </c>
      <c r="AF1195" t="str">
        <f t="shared" si="351"/>
        <v>----</v>
      </c>
      <c r="AG1195" t="str">
        <f t="shared" si="352"/>
        <v>----</v>
      </c>
      <c r="AH1195" t="str">
        <f t="shared" si="353"/>
        <v>----</v>
      </c>
      <c r="AI1195" t="str">
        <f t="shared" si="354"/>
        <v>AlipatNoN</v>
      </c>
      <c r="AJ1195" t="str">
        <f t="shared" si="355"/>
        <v>----</v>
      </c>
      <c r="AK1195" t="str">
        <f t="shared" si="356"/>
        <v>----</v>
      </c>
      <c r="AM1195" s="4">
        <f t="shared" si="357"/>
        <v>459.29336445497347</v>
      </c>
      <c r="AN1195" s="4">
        <f t="shared" si="341"/>
        <v>459</v>
      </c>
      <c r="AO1195" s="4">
        <f t="shared" si="358"/>
        <v>0.29336445497347086</v>
      </c>
    </row>
    <row r="1196" spans="1:41" x14ac:dyDescent="0.25">
      <c r="A1196">
        <v>21</v>
      </c>
      <c r="B1196">
        <v>32</v>
      </c>
      <c r="C1196">
        <v>0</v>
      </c>
      <c r="D1196">
        <v>12</v>
      </c>
      <c r="E1196">
        <v>0</v>
      </c>
      <c r="F1196">
        <v>0</v>
      </c>
      <c r="H1196">
        <v>475.18209880000001</v>
      </c>
      <c r="J1196">
        <v>2180640</v>
      </c>
      <c r="K1196">
        <v>2048561</v>
      </c>
      <c r="L1196">
        <v>2107064</v>
      </c>
      <c r="O1196" t="s">
        <v>14</v>
      </c>
      <c r="P1196" t="s">
        <v>14</v>
      </c>
      <c r="Q1196" t="s">
        <v>14</v>
      </c>
      <c r="S1196">
        <f t="shared" si="342"/>
        <v>1.5238095238095237</v>
      </c>
      <c r="T1196">
        <f t="shared" si="343"/>
        <v>0.5714285714285714</v>
      </c>
      <c r="V1196" s="4">
        <f t="shared" si="344"/>
        <v>475.18209877989995</v>
      </c>
      <c r="W1196">
        <f t="shared" si="345"/>
        <v>6</v>
      </c>
      <c r="X1196">
        <f t="shared" si="346"/>
        <v>0.2857142857142857</v>
      </c>
      <c r="Y1196">
        <f t="shared" si="347"/>
        <v>0.1875</v>
      </c>
      <c r="Z1196">
        <f t="shared" si="348"/>
        <v>0.5</v>
      </c>
      <c r="AA1196" t="str">
        <f t="shared" si="349"/>
        <v>O</v>
      </c>
      <c r="AD1196">
        <f t="shared" si="350"/>
        <v>0</v>
      </c>
      <c r="AF1196" t="str">
        <f t="shared" si="351"/>
        <v>----</v>
      </c>
      <c r="AG1196" t="str">
        <f t="shared" si="352"/>
        <v>----</v>
      </c>
      <c r="AH1196" t="str">
        <f t="shared" si="353"/>
        <v>----</v>
      </c>
      <c r="AI1196" t="str">
        <f t="shared" si="354"/>
        <v>AlipatNoN</v>
      </c>
      <c r="AJ1196" t="str">
        <f t="shared" si="355"/>
        <v>----</v>
      </c>
      <c r="AK1196" t="str">
        <f t="shared" si="356"/>
        <v>----</v>
      </c>
      <c r="AM1196" s="4">
        <f t="shared" si="357"/>
        <v>475.29197764345872</v>
      </c>
      <c r="AN1196" s="4">
        <f t="shared" si="341"/>
        <v>475</v>
      </c>
      <c r="AO1196" s="4">
        <f t="shared" si="358"/>
        <v>0.29197764345872201</v>
      </c>
    </row>
    <row r="1197" spans="1:41" x14ac:dyDescent="0.25">
      <c r="A1197">
        <v>21</v>
      </c>
      <c r="B1197">
        <v>32</v>
      </c>
      <c r="C1197">
        <v>0</v>
      </c>
      <c r="D1197">
        <v>14</v>
      </c>
      <c r="E1197">
        <v>0</v>
      </c>
      <c r="F1197">
        <v>0</v>
      </c>
      <c r="H1197">
        <v>507.17192799999998</v>
      </c>
      <c r="J1197">
        <v>2327265</v>
      </c>
      <c r="K1197">
        <v>2123931</v>
      </c>
      <c r="L1197">
        <v>1536300</v>
      </c>
      <c r="O1197">
        <v>2485697</v>
      </c>
      <c r="P1197">
        <v>2674166</v>
      </c>
      <c r="Q1197">
        <v>2111844</v>
      </c>
      <c r="S1197">
        <f t="shared" si="342"/>
        <v>1.5238095238095237</v>
      </c>
      <c r="T1197">
        <f t="shared" si="343"/>
        <v>0.66666666666666663</v>
      </c>
      <c r="V1197" s="4">
        <f t="shared" si="344"/>
        <v>507.17192797989998</v>
      </c>
      <c r="W1197">
        <f t="shared" si="345"/>
        <v>6</v>
      </c>
      <c r="X1197">
        <f t="shared" si="346"/>
        <v>0.2857142857142857</v>
      </c>
      <c r="Y1197">
        <f t="shared" si="347"/>
        <v>0.1875</v>
      </c>
      <c r="Z1197">
        <f t="shared" si="348"/>
        <v>0.42857142857142855</v>
      </c>
      <c r="AA1197" t="str">
        <f t="shared" si="349"/>
        <v>O</v>
      </c>
      <c r="AD1197">
        <f t="shared" si="350"/>
        <v>-7.1428571428571425E-2</v>
      </c>
      <c r="AF1197" t="str">
        <f t="shared" si="351"/>
        <v>----</v>
      </c>
      <c r="AG1197" t="str">
        <f t="shared" si="352"/>
        <v>----</v>
      </c>
      <c r="AH1197" t="str">
        <f t="shared" si="353"/>
        <v>----</v>
      </c>
      <c r="AI1197" t="str">
        <f t="shared" si="354"/>
        <v>----</v>
      </c>
      <c r="AJ1197" t="str">
        <f t="shared" si="355"/>
        <v>SatFACarb</v>
      </c>
      <c r="AK1197" t="str">
        <f t="shared" si="356"/>
        <v>----</v>
      </c>
      <c r="AM1197" s="4">
        <f t="shared" si="357"/>
        <v>507.28920402042934</v>
      </c>
      <c r="AN1197" s="4">
        <f t="shared" si="341"/>
        <v>507</v>
      </c>
      <c r="AO1197" s="4">
        <f t="shared" si="358"/>
        <v>0.28920402042933802</v>
      </c>
    </row>
    <row r="1198" spans="1:41" x14ac:dyDescent="0.25">
      <c r="A1198">
        <v>21</v>
      </c>
      <c r="B1198">
        <v>32</v>
      </c>
      <c r="C1198">
        <v>0</v>
      </c>
      <c r="D1198">
        <v>15</v>
      </c>
      <c r="E1198">
        <v>0</v>
      </c>
      <c r="F1198">
        <v>0</v>
      </c>
      <c r="H1198">
        <v>523.1668426</v>
      </c>
      <c r="J1198" t="s">
        <v>14</v>
      </c>
      <c r="K1198" t="s">
        <v>14</v>
      </c>
      <c r="L1198" t="s">
        <v>14</v>
      </c>
      <c r="O1198">
        <v>1733983</v>
      </c>
      <c r="P1198">
        <v>2229072</v>
      </c>
      <c r="Q1198">
        <v>1601381</v>
      </c>
      <c r="S1198">
        <f t="shared" si="342"/>
        <v>1.5238095238095237</v>
      </c>
      <c r="T1198">
        <f t="shared" si="343"/>
        <v>0.7142857142857143</v>
      </c>
      <c r="V1198" s="4">
        <f t="shared" si="344"/>
        <v>523.16684257990005</v>
      </c>
      <c r="W1198">
        <f t="shared" si="345"/>
        <v>6</v>
      </c>
      <c r="X1198">
        <f t="shared" si="346"/>
        <v>0.2857142857142857</v>
      </c>
      <c r="Y1198">
        <f t="shared" si="347"/>
        <v>0.1875</v>
      </c>
      <c r="Z1198">
        <f t="shared" si="348"/>
        <v>0.4</v>
      </c>
      <c r="AA1198" t="str">
        <f t="shared" si="349"/>
        <v>O</v>
      </c>
      <c r="AD1198">
        <f t="shared" si="350"/>
        <v>-0.1111111111111111</v>
      </c>
      <c r="AF1198" t="str">
        <f t="shared" si="351"/>
        <v>----</v>
      </c>
      <c r="AG1198" t="str">
        <f t="shared" si="352"/>
        <v>----</v>
      </c>
      <c r="AH1198" t="str">
        <f t="shared" si="353"/>
        <v>----</v>
      </c>
      <c r="AI1198" t="str">
        <f t="shared" si="354"/>
        <v>----</v>
      </c>
      <c r="AJ1198" t="str">
        <f t="shared" si="355"/>
        <v>SatFACarb</v>
      </c>
      <c r="AK1198" t="str">
        <f t="shared" si="356"/>
        <v>----</v>
      </c>
      <c r="AM1198" s="4">
        <f t="shared" si="357"/>
        <v>523.2878172089147</v>
      </c>
      <c r="AN1198" s="4">
        <f t="shared" si="341"/>
        <v>523</v>
      </c>
      <c r="AO1198" s="4">
        <f t="shared" si="358"/>
        <v>0.28781720891470286</v>
      </c>
    </row>
    <row r="1199" spans="1:41" x14ac:dyDescent="0.25">
      <c r="A1199">
        <v>21</v>
      </c>
      <c r="B1199">
        <v>33</v>
      </c>
      <c r="C1199">
        <v>3</v>
      </c>
      <c r="D1199">
        <v>3</v>
      </c>
      <c r="E1199">
        <v>0</v>
      </c>
      <c r="F1199">
        <v>0</v>
      </c>
      <c r="H1199">
        <v>374.24491440000003</v>
      </c>
      <c r="J1199">
        <v>15826614</v>
      </c>
      <c r="K1199">
        <v>16222282</v>
      </c>
      <c r="L1199">
        <v>17378590</v>
      </c>
      <c r="O1199">
        <v>18533127</v>
      </c>
      <c r="P1199">
        <v>13357209</v>
      </c>
      <c r="Q1199">
        <v>14944604</v>
      </c>
      <c r="S1199">
        <f t="shared" si="342"/>
        <v>1.5714285714285714</v>
      </c>
      <c r="T1199">
        <f t="shared" si="343"/>
        <v>0.14285714285714285</v>
      </c>
      <c r="V1199" s="4">
        <f t="shared" si="344"/>
        <v>374.24491437990002</v>
      </c>
      <c r="W1199">
        <f t="shared" si="345"/>
        <v>7</v>
      </c>
      <c r="X1199">
        <f t="shared" si="346"/>
        <v>0.33333333333333331</v>
      </c>
      <c r="Y1199">
        <f t="shared" si="347"/>
        <v>0.21212121212121213</v>
      </c>
      <c r="Z1199">
        <f t="shared" si="348"/>
        <v>2.3333333333333335</v>
      </c>
      <c r="AA1199" t="str">
        <f t="shared" si="349"/>
        <v>O</v>
      </c>
      <c r="AD1199">
        <f t="shared" si="350"/>
        <v>0.24242424242424243</v>
      </c>
      <c r="AF1199" t="str">
        <f t="shared" si="351"/>
        <v>----</v>
      </c>
      <c r="AG1199" t="str">
        <f t="shared" si="352"/>
        <v>----</v>
      </c>
      <c r="AH1199" t="str">
        <f t="shared" si="353"/>
        <v>----</v>
      </c>
      <c r="AI1199" t="str">
        <f t="shared" si="354"/>
        <v>----</v>
      </c>
      <c r="AJ1199" t="str">
        <f t="shared" si="355"/>
        <v>----</v>
      </c>
      <c r="AK1199" t="str">
        <f t="shared" si="356"/>
        <v>Alipat+N</v>
      </c>
      <c r="AM1199" s="4">
        <f t="shared" si="357"/>
        <v>374.3314530058085</v>
      </c>
      <c r="AN1199" s="4">
        <f t="shared" si="341"/>
        <v>374</v>
      </c>
      <c r="AO1199" s="4">
        <f t="shared" si="358"/>
        <v>0.33145300580849835</v>
      </c>
    </row>
    <row r="1200" spans="1:41" x14ac:dyDescent="0.25">
      <c r="A1200">
        <v>21</v>
      </c>
      <c r="B1200">
        <v>33</v>
      </c>
      <c r="C1200">
        <v>3</v>
      </c>
      <c r="D1200">
        <v>4</v>
      </c>
      <c r="E1200">
        <v>0</v>
      </c>
      <c r="F1200">
        <v>0</v>
      </c>
      <c r="H1200">
        <v>390.23982899999999</v>
      </c>
      <c r="J1200" t="s">
        <v>14</v>
      </c>
      <c r="K1200" t="s">
        <v>14</v>
      </c>
      <c r="L1200" t="s">
        <v>14</v>
      </c>
      <c r="O1200">
        <v>2083016</v>
      </c>
      <c r="P1200">
        <v>2695292</v>
      </c>
      <c r="Q1200">
        <v>2164198</v>
      </c>
      <c r="S1200">
        <f t="shared" si="342"/>
        <v>1.5714285714285714</v>
      </c>
      <c r="T1200">
        <f t="shared" si="343"/>
        <v>0.19047619047619047</v>
      </c>
      <c r="V1200" s="4">
        <f t="shared" si="344"/>
        <v>390.23982897990004</v>
      </c>
      <c r="W1200">
        <f t="shared" si="345"/>
        <v>7</v>
      </c>
      <c r="X1200">
        <f t="shared" si="346"/>
        <v>0.33333333333333331</v>
      </c>
      <c r="Y1200">
        <f t="shared" si="347"/>
        <v>0.21212121212121213</v>
      </c>
      <c r="Z1200">
        <f t="shared" si="348"/>
        <v>1.75</v>
      </c>
      <c r="AA1200" t="str">
        <f t="shared" si="349"/>
        <v>CRAM</v>
      </c>
      <c r="AD1200">
        <f t="shared" si="350"/>
        <v>0.21875</v>
      </c>
      <c r="AF1200" t="str">
        <f t="shared" si="351"/>
        <v>----</v>
      </c>
      <c r="AG1200" t="str">
        <f t="shared" si="352"/>
        <v>----</v>
      </c>
      <c r="AH1200" t="str">
        <f t="shared" si="353"/>
        <v>----</v>
      </c>
      <c r="AI1200" t="str">
        <f t="shared" si="354"/>
        <v>----</v>
      </c>
      <c r="AJ1200" t="str">
        <f t="shared" si="355"/>
        <v>----</v>
      </c>
      <c r="AK1200" t="str">
        <f t="shared" si="356"/>
        <v>Alipat+N</v>
      </c>
      <c r="AM1200" s="4">
        <f t="shared" si="357"/>
        <v>390.33006619429381</v>
      </c>
      <c r="AN1200" s="4">
        <f t="shared" si="341"/>
        <v>390</v>
      </c>
      <c r="AO1200" s="4">
        <f t="shared" si="358"/>
        <v>0.33006619429380635</v>
      </c>
    </row>
    <row r="1201" spans="1:41" x14ac:dyDescent="0.25">
      <c r="A1201">
        <v>21</v>
      </c>
      <c r="B1201">
        <v>34</v>
      </c>
      <c r="C1201">
        <v>0</v>
      </c>
      <c r="D1201">
        <v>5</v>
      </c>
      <c r="E1201">
        <v>0</v>
      </c>
      <c r="F1201">
        <v>0</v>
      </c>
      <c r="H1201">
        <v>365.2333466</v>
      </c>
      <c r="J1201">
        <v>2692978</v>
      </c>
      <c r="K1201">
        <v>2780316</v>
      </c>
      <c r="L1201">
        <v>2878130</v>
      </c>
      <c r="O1201">
        <v>5464205</v>
      </c>
      <c r="P1201">
        <v>5872209</v>
      </c>
      <c r="Q1201">
        <v>5458792</v>
      </c>
      <c r="S1201">
        <f t="shared" si="342"/>
        <v>1.6190476190476191</v>
      </c>
      <c r="T1201">
        <f t="shared" si="343"/>
        <v>0.23809523809523808</v>
      </c>
      <c r="V1201" s="4">
        <f t="shared" si="344"/>
        <v>365.2333465799</v>
      </c>
      <c r="W1201">
        <f t="shared" si="345"/>
        <v>5</v>
      </c>
      <c r="X1201">
        <f t="shared" si="346"/>
        <v>0.23809523809523808</v>
      </c>
      <c r="Y1201">
        <f t="shared" si="347"/>
        <v>0.14705882352941177</v>
      </c>
      <c r="Z1201">
        <f t="shared" si="348"/>
        <v>1</v>
      </c>
      <c r="AA1201" t="str">
        <f t="shared" si="349"/>
        <v>O</v>
      </c>
      <c r="AD1201">
        <f t="shared" si="350"/>
        <v>0.13513513513513514</v>
      </c>
      <c r="AF1201" t="str">
        <f t="shared" si="351"/>
        <v>----</v>
      </c>
      <c r="AG1201" t="str">
        <f t="shared" si="352"/>
        <v>----</v>
      </c>
      <c r="AH1201" t="str">
        <f t="shared" si="353"/>
        <v>----</v>
      </c>
      <c r="AI1201" t="str">
        <f t="shared" si="354"/>
        <v>AlipatNoN</v>
      </c>
      <c r="AJ1201" t="str">
        <f t="shared" si="355"/>
        <v>----</v>
      </c>
      <c r="AK1201" t="str">
        <f t="shared" si="356"/>
        <v>----</v>
      </c>
      <c r="AM1201" s="4">
        <f t="shared" si="357"/>
        <v>365.3178014134449</v>
      </c>
      <c r="AN1201" s="4">
        <f t="shared" si="341"/>
        <v>365</v>
      </c>
      <c r="AO1201" s="4">
        <f t="shared" si="358"/>
        <v>0.31780141344489721</v>
      </c>
    </row>
    <row r="1202" spans="1:41" x14ac:dyDescent="0.25">
      <c r="A1202">
        <v>21</v>
      </c>
      <c r="B1202">
        <v>34</v>
      </c>
      <c r="C1202">
        <v>0</v>
      </c>
      <c r="D1202">
        <v>6</v>
      </c>
      <c r="E1202">
        <v>0</v>
      </c>
      <c r="F1202">
        <v>0</v>
      </c>
      <c r="H1202">
        <v>381.22826120000002</v>
      </c>
      <c r="J1202">
        <v>5539943</v>
      </c>
      <c r="K1202">
        <v>6669132</v>
      </c>
      <c r="L1202">
        <v>6132887</v>
      </c>
      <c r="O1202">
        <v>12540543</v>
      </c>
      <c r="P1202">
        <v>12611598</v>
      </c>
      <c r="Q1202">
        <v>10557530</v>
      </c>
      <c r="S1202">
        <f t="shared" si="342"/>
        <v>1.6190476190476191</v>
      </c>
      <c r="T1202">
        <f t="shared" si="343"/>
        <v>0.2857142857142857</v>
      </c>
      <c r="V1202" s="4">
        <f t="shared" si="344"/>
        <v>381.22826117989996</v>
      </c>
      <c r="W1202">
        <f t="shared" si="345"/>
        <v>5</v>
      </c>
      <c r="X1202">
        <f t="shared" si="346"/>
        <v>0.23809523809523808</v>
      </c>
      <c r="Y1202">
        <f t="shared" si="347"/>
        <v>0.14705882352941177</v>
      </c>
      <c r="Z1202">
        <f t="shared" si="348"/>
        <v>0.83333333333333337</v>
      </c>
      <c r="AA1202" t="str">
        <f t="shared" si="349"/>
        <v>O</v>
      </c>
      <c r="AD1202">
        <f t="shared" si="350"/>
        <v>0.1111111111111111</v>
      </c>
      <c r="AF1202" t="str">
        <f t="shared" si="351"/>
        <v>----</v>
      </c>
      <c r="AG1202" t="str">
        <f t="shared" si="352"/>
        <v>----</v>
      </c>
      <c r="AH1202" t="str">
        <f t="shared" si="353"/>
        <v>----</v>
      </c>
      <c r="AI1202" t="str">
        <f t="shared" si="354"/>
        <v>AlipatNoN</v>
      </c>
      <c r="AJ1202" t="str">
        <f t="shared" si="355"/>
        <v>----</v>
      </c>
      <c r="AK1202" t="str">
        <f t="shared" si="356"/>
        <v>----</v>
      </c>
      <c r="AM1202" s="4">
        <f t="shared" si="357"/>
        <v>381.31641460193015</v>
      </c>
      <c r="AN1202" s="4">
        <f t="shared" si="341"/>
        <v>381</v>
      </c>
      <c r="AO1202" s="4">
        <f t="shared" si="358"/>
        <v>0.31641460193014836</v>
      </c>
    </row>
    <row r="1203" spans="1:41" x14ac:dyDescent="0.25">
      <c r="A1203">
        <v>21</v>
      </c>
      <c r="B1203">
        <v>34</v>
      </c>
      <c r="C1203">
        <v>0</v>
      </c>
      <c r="D1203">
        <v>7</v>
      </c>
      <c r="E1203">
        <v>0</v>
      </c>
      <c r="F1203">
        <v>0</v>
      </c>
      <c r="H1203">
        <v>397.22317579999998</v>
      </c>
      <c r="J1203">
        <v>11039197</v>
      </c>
      <c r="K1203">
        <v>11072549</v>
      </c>
      <c r="L1203">
        <v>10473956</v>
      </c>
      <c r="O1203">
        <v>19898311</v>
      </c>
      <c r="P1203">
        <v>21413305</v>
      </c>
      <c r="Q1203">
        <v>19151927</v>
      </c>
      <c r="S1203">
        <f t="shared" si="342"/>
        <v>1.6190476190476191</v>
      </c>
      <c r="T1203">
        <f t="shared" si="343"/>
        <v>0.33333333333333331</v>
      </c>
      <c r="V1203" s="4">
        <f t="shared" si="344"/>
        <v>397.22317577989998</v>
      </c>
      <c r="W1203">
        <f t="shared" si="345"/>
        <v>5</v>
      </c>
      <c r="X1203">
        <f t="shared" si="346"/>
        <v>0.23809523809523808</v>
      </c>
      <c r="Y1203">
        <f t="shared" si="347"/>
        <v>0.14705882352941177</v>
      </c>
      <c r="Z1203">
        <f t="shared" si="348"/>
        <v>0.7142857142857143</v>
      </c>
      <c r="AA1203" t="str">
        <f t="shared" si="349"/>
        <v>O</v>
      </c>
      <c r="AD1203">
        <f t="shared" si="350"/>
        <v>8.5714285714285715E-2</v>
      </c>
      <c r="AF1203" t="str">
        <f t="shared" si="351"/>
        <v>----</v>
      </c>
      <c r="AG1203" t="str">
        <f t="shared" si="352"/>
        <v>----</v>
      </c>
      <c r="AH1203" t="str">
        <f t="shared" si="353"/>
        <v>----</v>
      </c>
      <c r="AI1203" t="str">
        <f t="shared" si="354"/>
        <v>AlipatNoN</v>
      </c>
      <c r="AJ1203" t="str">
        <f t="shared" si="355"/>
        <v>----</v>
      </c>
      <c r="AK1203" t="str">
        <f t="shared" si="356"/>
        <v>----</v>
      </c>
      <c r="AM1203" s="4">
        <f t="shared" si="357"/>
        <v>397.31502779041546</v>
      </c>
      <c r="AN1203" s="4">
        <f t="shared" si="341"/>
        <v>397</v>
      </c>
      <c r="AO1203" s="4">
        <f t="shared" si="358"/>
        <v>0.31502779041545637</v>
      </c>
    </row>
    <row r="1204" spans="1:41" x14ac:dyDescent="0.25">
      <c r="A1204">
        <v>21</v>
      </c>
      <c r="B1204">
        <v>34</v>
      </c>
      <c r="C1204">
        <v>0</v>
      </c>
      <c r="D1204">
        <v>8</v>
      </c>
      <c r="E1204">
        <v>0</v>
      </c>
      <c r="F1204">
        <v>0</v>
      </c>
      <c r="H1204">
        <v>413.21809039999999</v>
      </c>
      <c r="J1204">
        <v>11243634</v>
      </c>
      <c r="K1204">
        <v>11874849</v>
      </c>
      <c r="L1204">
        <v>11124509</v>
      </c>
      <c r="O1204">
        <v>19354916</v>
      </c>
      <c r="P1204">
        <v>19854349</v>
      </c>
      <c r="Q1204">
        <v>17637278</v>
      </c>
      <c r="S1204">
        <f t="shared" si="342"/>
        <v>1.6190476190476191</v>
      </c>
      <c r="T1204">
        <f t="shared" si="343"/>
        <v>0.38095238095238093</v>
      </c>
      <c r="V1204" s="4">
        <f t="shared" si="344"/>
        <v>413.21809037989999</v>
      </c>
      <c r="W1204">
        <f t="shared" si="345"/>
        <v>5</v>
      </c>
      <c r="X1204">
        <f t="shared" si="346"/>
        <v>0.23809523809523808</v>
      </c>
      <c r="Y1204">
        <f t="shared" si="347"/>
        <v>0.14705882352941177</v>
      </c>
      <c r="Z1204">
        <f t="shared" si="348"/>
        <v>0.625</v>
      </c>
      <c r="AA1204" t="str">
        <f t="shared" si="349"/>
        <v>O</v>
      </c>
      <c r="AD1204">
        <f t="shared" si="350"/>
        <v>5.8823529411764705E-2</v>
      </c>
      <c r="AF1204" t="str">
        <f t="shared" si="351"/>
        <v>----</v>
      </c>
      <c r="AG1204" t="str">
        <f t="shared" si="352"/>
        <v>----</v>
      </c>
      <c r="AH1204" t="str">
        <f t="shared" si="353"/>
        <v>----</v>
      </c>
      <c r="AI1204" t="str">
        <f t="shared" si="354"/>
        <v>AlipatNoN</v>
      </c>
      <c r="AJ1204" t="str">
        <f t="shared" si="355"/>
        <v>----</v>
      </c>
      <c r="AK1204" t="str">
        <f t="shared" si="356"/>
        <v>----</v>
      </c>
      <c r="AM1204" s="4">
        <f t="shared" si="357"/>
        <v>413.31364097890076</v>
      </c>
      <c r="AN1204" s="4">
        <f t="shared" si="341"/>
        <v>413</v>
      </c>
      <c r="AO1204" s="4">
        <f t="shared" si="358"/>
        <v>0.31364097890076437</v>
      </c>
    </row>
    <row r="1205" spans="1:41" x14ac:dyDescent="0.25">
      <c r="A1205">
        <v>21</v>
      </c>
      <c r="B1205">
        <v>34</v>
      </c>
      <c r="C1205">
        <v>0</v>
      </c>
      <c r="D1205">
        <v>9</v>
      </c>
      <c r="E1205">
        <v>0</v>
      </c>
      <c r="F1205">
        <v>0</v>
      </c>
      <c r="H1205">
        <v>429.21300500000001</v>
      </c>
      <c r="J1205">
        <v>8826126</v>
      </c>
      <c r="K1205">
        <v>8643029</v>
      </c>
      <c r="L1205">
        <v>8039667</v>
      </c>
      <c r="O1205">
        <v>13955969</v>
      </c>
      <c r="P1205">
        <v>15102907</v>
      </c>
      <c r="Q1205">
        <v>13024197</v>
      </c>
      <c r="S1205">
        <f t="shared" si="342"/>
        <v>1.6190476190476191</v>
      </c>
      <c r="T1205">
        <f t="shared" si="343"/>
        <v>0.42857142857142855</v>
      </c>
      <c r="V1205" s="4">
        <f t="shared" si="344"/>
        <v>429.21300497989995</v>
      </c>
      <c r="W1205">
        <f t="shared" si="345"/>
        <v>5</v>
      </c>
      <c r="X1205">
        <f t="shared" si="346"/>
        <v>0.23809523809523808</v>
      </c>
      <c r="Y1205">
        <f t="shared" si="347"/>
        <v>0.14705882352941177</v>
      </c>
      <c r="Z1205">
        <f t="shared" si="348"/>
        <v>0.55555555555555558</v>
      </c>
      <c r="AA1205" t="str">
        <f t="shared" si="349"/>
        <v>O</v>
      </c>
      <c r="AD1205">
        <f t="shared" si="350"/>
        <v>3.0303030303030304E-2</v>
      </c>
      <c r="AF1205" t="str">
        <f t="shared" si="351"/>
        <v>----</v>
      </c>
      <c r="AG1205" t="str">
        <f t="shared" si="352"/>
        <v>----</v>
      </c>
      <c r="AH1205" t="str">
        <f t="shared" si="353"/>
        <v>----</v>
      </c>
      <c r="AI1205" t="str">
        <f t="shared" si="354"/>
        <v>AlipatNoN</v>
      </c>
      <c r="AJ1205" t="str">
        <f t="shared" si="355"/>
        <v>----</v>
      </c>
      <c r="AK1205" t="str">
        <f t="shared" si="356"/>
        <v>----</v>
      </c>
      <c r="AM1205" s="4">
        <f t="shared" si="357"/>
        <v>429.31225416738602</v>
      </c>
      <c r="AN1205" s="4">
        <f t="shared" si="341"/>
        <v>429</v>
      </c>
      <c r="AO1205" s="4">
        <f t="shared" si="358"/>
        <v>0.31225416738601552</v>
      </c>
    </row>
    <row r="1206" spans="1:41" x14ac:dyDescent="0.25">
      <c r="A1206">
        <v>21</v>
      </c>
      <c r="B1206">
        <v>34</v>
      </c>
      <c r="C1206">
        <v>0</v>
      </c>
      <c r="D1206">
        <v>10</v>
      </c>
      <c r="E1206">
        <v>0</v>
      </c>
      <c r="F1206">
        <v>0</v>
      </c>
      <c r="H1206">
        <v>445.20791960000003</v>
      </c>
      <c r="J1206">
        <v>20276510</v>
      </c>
      <c r="K1206">
        <v>21401193</v>
      </c>
      <c r="L1206">
        <v>20143900</v>
      </c>
      <c r="O1206">
        <v>30891723</v>
      </c>
      <c r="P1206">
        <v>34086993</v>
      </c>
      <c r="Q1206">
        <v>27931951</v>
      </c>
      <c r="S1206">
        <f t="shared" si="342"/>
        <v>1.6190476190476191</v>
      </c>
      <c r="T1206">
        <f t="shared" si="343"/>
        <v>0.47619047619047616</v>
      </c>
      <c r="V1206" s="4">
        <f t="shared" si="344"/>
        <v>445.20791957989996</v>
      </c>
      <c r="W1206">
        <f t="shared" si="345"/>
        <v>5</v>
      </c>
      <c r="X1206">
        <f t="shared" si="346"/>
        <v>0.23809523809523808</v>
      </c>
      <c r="Y1206">
        <f t="shared" si="347"/>
        <v>0.14705882352941177</v>
      </c>
      <c r="Z1206">
        <f t="shared" si="348"/>
        <v>0.5</v>
      </c>
      <c r="AA1206" t="str">
        <f t="shared" si="349"/>
        <v>O</v>
      </c>
      <c r="AD1206">
        <f t="shared" si="350"/>
        <v>0</v>
      </c>
      <c r="AF1206" t="str">
        <f t="shared" si="351"/>
        <v>----</v>
      </c>
      <c r="AG1206" t="str">
        <f t="shared" si="352"/>
        <v>----</v>
      </c>
      <c r="AH1206" t="str">
        <f t="shared" si="353"/>
        <v>----</v>
      </c>
      <c r="AI1206" t="str">
        <f t="shared" si="354"/>
        <v>AlipatNoN</v>
      </c>
      <c r="AJ1206" t="str">
        <f t="shared" si="355"/>
        <v>----</v>
      </c>
      <c r="AK1206" t="str">
        <f t="shared" si="356"/>
        <v>----</v>
      </c>
      <c r="AM1206" s="4">
        <f t="shared" si="357"/>
        <v>445.31086735587138</v>
      </c>
      <c r="AN1206" s="4">
        <f t="shared" si="341"/>
        <v>445</v>
      </c>
      <c r="AO1206" s="4">
        <f t="shared" si="358"/>
        <v>0.31086735587138037</v>
      </c>
    </row>
    <row r="1207" spans="1:41" x14ac:dyDescent="0.25">
      <c r="A1207">
        <v>21</v>
      </c>
      <c r="B1207">
        <v>34</v>
      </c>
      <c r="C1207">
        <v>0</v>
      </c>
      <c r="D1207">
        <v>11</v>
      </c>
      <c r="E1207">
        <v>0</v>
      </c>
      <c r="F1207">
        <v>0</v>
      </c>
      <c r="H1207">
        <v>461.20283419999998</v>
      </c>
      <c r="J1207">
        <v>10223144</v>
      </c>
      <c r="K1207">
        <v>9829145</v>
      </c>
      <c r="L1207">
        <v>9916766</v>
      </c>
      <c r="O1207">
        <v>14428929</v>
      </c>
      <c r="P1207">
        <v>14724461</v>
      </c>
      <c r="Q1207">
        <v>12886130</v>
      </c>
      <c r="S1207">
        <f t="shared" si="342"/>
        <v>1.6190476190476191</v>
      </c>
      <c r="T1207">
        <f t="shared" si="343"/>
        <v>0.52380952380952384</v>
      </c>
      <c r="V1207" s="4">
        <f t="shared" si="344"/>
        <v>461.20283417989998</v>
      </c>
      <c r="W1207">
        <f t="shared" si="345"/>
        <v>5</v>
      </c>
      <c r="X1207">
        <f t="shared" si="346"/>
        <v>0.23809523809523808</v>
      </c>
      <c r="Y1207">
        <f t="shared" si="347"/>
        <v>0.14705882352941177</v>
      </c>
      <c r="Z1207">
        <f t="shared" si="348"/>
        <v>0.45454545454545453</v>
      </c>
      <c r="AA1207" t="str">
        <f t="shared" si="349"/>
        <v>O</v>
      </c>
      <c r="AD1207">
        <f t="shared" si="350"/>
        <v>-3.2258064516129031E-2</v>
      </c>
      <c r="AF1207" t="str">
        <f t="shared" si="351"/>
        <v>----</v>
      </c>
      <c r="AG1207" t="str">
        <f t="shared" si="352"/>
        <v>----</v>
      </c>
      <c r="AH1207" t="str">
        <f t="shared" si="353"/>
        <v>----</v>
      </c>
      <c r="AI1207" t="str">
        <f t="shared" si="354"/>
        <v>AlipatNoN</v>
      </c>
      <c r="AJ1207" t="str">
        <f t="shared" si="355"/>
        <v>----</v>
      </c>
      <c r="AK1207" t="str">
        <f t="shared" si="356"/>
        <v>----</v>
      </c>
      <c r="AM1207" s="4">
        <f t="shared" si="357"/>
        <v>461.30948054435669</v>
      </c>
      <c r="AN1207" s="4">
        <f t="shared" si="341"/>
        <v>461</v>
      </c>
      <c r="AO1207" s="4">
        <f t="shared" si="358"/>
        <v>0.30948054435668837</v>
      </c>
    </row>
    <row r="1208" spans="1:41" x14ac:dyDescent="0.25">
      <c r="A1208">
        <v>21</v>
      </c>
      <c r="B1208">
        <v>34</v>
      </c>
      <c r="C1208">
        <v>0</v>
      </c>
      <c r="D1208">
        <v>12</v>
      </c>
      <c r="E1208">
        <v>0</v>
      </c>
      <c r="F1208">
        <v>0</v>
      </c>
      <c r="H1208">
        <v>477.1977488</v>
      </c>
      <c r="J1208">
        <v>2309151</v>
      </c>
      <c r="K1208">
        <v>2129973</v>
      </c>
      <c r="L1208">
        <v>1539716</v>
      </c>
      <c r="O1208">
        <v>2804452</v>
      </c>
      <c r="P1208">
        <v>2618771</v>
      </c>
      <c r="Q1208">
        <v>2098850</v>
      </c>
      <c r="S1208">
        <f t="shared" si="342"/>
        <v>1.6190476190476191</v>
      </c>
      <c r="T1208">
        <f t="shared" si="343"/>
        <v>0.5714285714285714</v>
      </c>
      <c r="V1208" s="4">
        <f t="shared" si="344"/>
        <v>477.1977487799</v>
      </c>
      <c r="W1208">
        <f t="shared" si="345"/>
        <v>5</v>
      </c>
      <c r="X1208">
        <f t="shared" si="346"/>
        <v>0.23809523809523808</v>
      </c>
      <c r="Y1208">
        <f t="shared" si="347"/>
        <v>0.14705882352941177</v>
      </c>
      <c r="Z1208">
        <f t="shared" si="348"/>
        <v>0.41666666666666669</v>
      </c>
      <c r="AA1208" t="str">
        <f t="shared" si="349"/>
        <v>O</v>
      </c>
      <c r="AD1208">
        <f t="shared" si="350"/>
        <v>-6.6666666666666666E-2</v>
      </c>
      <c r="AF1208" t="str">
        <f t="shared" si="351"/>
        <v>----</v>
      </c>
      <c r="AG1208" t="str">
        <f t="shared" si="352"/>
        <v>----</v>
      </c>
      <c r="AH1208" t="str">
        <f t="shared" si="353"/>
        <v>----</v>
      </c>
      <c r="AI1208" t="str">
        <f t="shared" si="354"/>
        <v>AlipatNoN</v>
      </c>
      <c r="AJ1208" t="str">
        <f t="shared" si="355"/>
        <v>----</v>
      </c>
      <c r="AK1208" t="str">
        <f t="shared" si="356"/>
        <v>----</v>
      </c>
      <c r="AM1208" s="4">
        <f t="shared" si="357"/>
        <v>477.308093732842</v>
      </c>
      <c r="AN1208" s="4">
        <f t="shared" si="341"/>
        <v>477</v>
      </c>
      <c r="AO1208" s="4">
        <f t="shared" si="358"/>
        <v>0.30809373284199637</v>
      </c>
    </row>
    <row r="1209" spans="1:41" x14ac:dyDescent="0.25">
      <c r="A1209">
        <v>21</v>
      </c>
      <c r="B1209">
        <v>34</v>
      </c>
      <c r="C1209">
        <v>0</v>
      </c>
      <c r="D1209">
        <v>16</v>
      </c>
      <c r="E1209">
        <v>0</v>
      </c>
      <c r="F1209">
        <v>0</v>
      </c>
      <c r="H1209">
        <v>541.17740719999995</v>
      </c>
      <c r="J1209">
        <v>3644874</v>
      </c>
      <c r="K1209">
        <v>3113508</v>
      </c>
      <c r="L1209">
        <v>3252843</v>
      </c>
      <c r="O1209">
        <v>4525298</v>
      </c>
      <c r="P1209">
        <v>4529781</v>
      </c>
      <c r="Q1209">
        <v>3443750</v>
      </c>
      <c r="S1209">
        <f t="shared" si="342"/>
        <v>1.6190476190476191</v>
      </c>
      <c r="T1209">
        <f t="shared" si="343"/>
        <v>0.76190476190476186</v>
      </c>
      <c r="V1209" s="4">
        <f t="shared" si="344"/>
        <v>541.1774071799</v>
      </c>
      <c r="W1209">
        <f t="shared" si="345"/>
        <v>5</v>
      </c>
      <c r="X1209">
        <f t="shared" si="346"/>
        <v>0.23809523809523808</v>
      </c>
      <c r="Y1209">
        <f t="shared" si="347"/>
        <v>0.14705882352941177</v>
      </c>
      <c r="Z1209">
        <f t="shared" si="348"/>
        <v>0.3125</v>
      </c>
      <c r="AA1209" t="str">
        <f t="shared" si="349"/>
        <v>O</v>
      </c>
      <c r="AD1209">
        <f t="shared" si="350"/>
        <v>-0.23076923076923078</v>
      </c>
      <c r="AF1209" t="str">
        <f t="shared" si="351"/>
        <v>----</v>
      </c>
      <c r="AG1209" t="str">
        <f t="shared" si="352"/>
        <v>----</v>
      </c>
      <c r="AH1209" t="str">
        <f t="shared" si="353"/>
        <v>----</v>
      </c>
      <c r="AI1209" t="str">
        <f t="shared" si="354"/>
        <v>----</v>
      </c>
      <c r="AJ1209" t="str">
        <f t="shared" si="355"/>
        <v>SatFACarb</v>
      </c>
      <c r="AK1209" t="str">
        <f t="shared" si="356"/>
        <v>----</v>
      </c>
      <c r="AM1209" s="4">
        <f t="shared" si="357"/>
        <v>541.30254648678317</v>
      </c>
      <c r="AN1209" s="4">
        <f t="shared" si="341"/>
        <v>541</v>
      </c>
      <c r="AO1209" s="4">
        <f t="shared" si="358"/>
        <v>0.30254648678317153</v>
      </c>
    </row>
    <row r="1210" spans="1:41" x14ac:dyDescent="0.25">
      <c r="A1210">
        <v>21</v>
      </c>
      <c r="B1210">
        <v>34</v>
      </c>
      <c r="C1210">
        <v>0</v>
      </c>
      <c r="D1210">
        <v>17</v>
      </c>
      <c r="E1210">
        <v>0</v>
      </c>
      <c r="F1210">
        <v>0</v>
      </c>
      <c r="H1210">
        <v>557.17232179999996</v>
      </c>
      <c r="J1210">
        <v>2413938</v>
      </c>
      <c r="K1210">
        <v>2189581</v>
      </c>
      <c r="L1210">
        <v>2063022</v>
      </c>
      <c r="O1210" t="s">
        <v>14</v>
      </c>
      <c r="P1210" t="s">
        <v>14</v>
      </c>
      <c r="Q1210" t="s">
        <v>14</v>
      </c>
      <c r="S1210">
        <f t="shared" si="342"/>
        <v>1.6190476190476191</v>
      </c>
      <c r="T1210">
        <f t="shared" si="343"/>
        <v>0.80952380952380953</v>
      </c>
      <c r="V1210" s="4">
        <f t="shared" si="344"/>
        <v>557.17232177990002</v>
      </c>
      <c r="W1210">
        <f t="shared" si="345"/>
        <v>5</v>
      </c>
      <c r="X1210">
        <f t="shared" si="346"/>
        <v>0.23809523809523808</v>
      </c>
      <c r="Y1210">
        <f t="shared" si="347"/>
        <v>0.14705882352941177</v>
      </c>
      <c r="Z1210">
        <f t="shared" si="348"/>
        <v>0.29411764705882354</v>
      </c>
      <c r="AA1210" t="str">
        <f t="shared" si="349"/>
        <v>O</v>
      </c>
      <c r="AD1210">
        <f t="shared" si="350"/>
        <v>-0.28000000000000003</v>
      </c>
      <c r="AF1210" t="str">
        <f t="shared" si="351"/>
        <v>----</v>
      </c>
      <c r="AG1210" t="str">
        <f t="shared" si="352"/>
        <v>----</v>
      </c>
      <c r="AH1210" t="str">
        <f t="shared" si="353"/>
        <v>----</v>
      </c>
      <c r="AI1210" t="str">
        <f t="shared" si="354"/>
        <v>----</v>
      </c>
      <c r="AJ1210" t="str">
        <f t="shared" si="355"/>
        <v>SatFACarb</v>
      </c>
      <c r="AK1210" t="str">
        <f t="shared" si="356"/>
        <v>----</v>
      </c>
      <c r="AM1210" s="4">
        <f t="shared" si="357"/>
        <v>557.30115967526854</v>
      </c>
      <c r="AN1210" s="4">
        <f t="shared" si="341"/>
        <v>557</v>
      </c>
      <c r="AO1210" s="4">
        <f t="shared" si="358"/>
        <v>0.30115967526853638</v>
      </c>
    </row>
    <row r="1211" spans="1:41" x14ac:dyDescent="0.25">
      <c r="A1211">
        <v>21</v>
      </c>
      <c r="B1211">
        <v>34</v>
      </c>
      <c r="C1211">
        <v>0</v>
      </c>
      <c r="D1211">
        <v>18</v>
      </c>
      <c r="E1211">
        <v>0</v>
      </c>
      <c r="F1211">
        <v>0</v>
      </c>
      <c r="H1211">
        <v>573.16723639999998</v>
      </c>
      <c r="J1211">
        <v>2478880</v>
      </c>
      <c r="K1211">
        <v>2405021</v>
      </c>
      <c r="L1211">
        <v>2218270</v>
      </c>
      <c r="O1211" t="s">
        <v>14</v>
      </c>
      <c r="P1211" t="s">
        <v>14</v>
      </c>
      <c r="Q1211" t="s">
        <v>14</v>
      </c>
      <c r="S1211">
        <f t="shared" si="342"/>
        <v>1.6190476190476191</v>
      </c>
      <c r="T1211">
        <f t="shared" si="343"/>
        <v>0.8571428571428571</v>
      </c>
      <c r="V1211" s="4">
        <f t="shared" si="344"/>
        <v>573.16723637990003</v>
      </c>
      <c r="W1211">
        <f t="shared" si="345"/>
        <v>5</v>
      </c>
      <c r="X1211">
        <f t="shared" si="346"/>
        <v>0.23809523809523808</v>
      </c>
      <c r="Y1211">
        <f t="shared" si="347"/>
        <v>0.14705882352941177</v>
      </c>
      <c r="Z1211">
        <f t="shared" si="348"/>
        <v>0.27777777777777779</v>
      </c>
      <c r="AA1211" t="str">
        <f t="shared" si="349"/>
        <v>O</v>
      </c>
      <c r="AD1211">
        <f t="shared" si="350"/>
        <v>-0.33333333333333331</v>
      </c>
      <c r="AF1211" t="str">
        <f t="shared" si="351"/>
        <v>----</v>
      </c>
      <c r="AG1211" t="str">
        <f t="shared" si="352"/>
        <v>----</v>
      </c>
      <c r="AH1211" t="str">
        <f t="shared" si="353"/>
        <v>----</v>
      </c>
      <c r="AI1211" t="str">
        <f t="shared" si="354"/>
        <v>----</v>
      </c>
      <c r="AJ1211" t="str">
        <f t="shared" si="355"/>
        <v>SatFACarb</v>
      </c>
      <c r="AK1211" t="str">
        <f t="shared" si="356"/>
        <v>----</v>
      </c>
      <c r="AM1211" s="4">
        <f t="shared" si="357"/>
        <v>573.29977286375379</v>
      </c>
      <c r="AN1211" s="4">
        <f t="shared" si="341"/>
        <v>573</v>
      </c>
      <c r="AO1211" s="4">
        <f t="shared" si="358"/>
        <v>0.29977286375378753</v>
      </c>
    </row>
    <row r="1212" spans="1:41" x14ac:dyDescent="0.25">
      <c r="A1212">
        <v>21</v>
      </c>
      <c r="B1212">
        <v>34</v>
      </c>
      <c r="C1212">
        <v>0</v>
      </c>
      <c r="D1212">
        <v>19</v>
      </c>
      <c r="E1212">
        <v>0</v>
      </c>
      <c r="F1212">
        <v>0</v>
      </c>
      <c r="H1212">
        <v>589.16215099999999</v>
      </c>
      <c r="J1212">
        <v>2644703</v>
      </c>
      <c r="K1212">
        <v>2175201</v>
      </c>
      <c r="L1212">
        <v>2367834</v>
      </c>
      <c r="O1212" t="s">
        <v>14</v>
      </c>
      <c r="P1212" t="s">
        <v>14</v>
      </c>
      <c r="Q1212" t="s">
        <v>14</v>
      </c>
      <c r="S1212">
        <f t="shared" si="342"/>
        <v>1.6190476190476191</v>
      </c>
      <c r="T1212">
        <f t="shared" si="343"/>
        <v>0.90476190476190477</v>
      </c>
      <c r="V1212" s="4">
        <f t="shared" si="344"/>
        <v>589.16215097990005</v>
      </c>
      <c r="W1212">
        <f t="shared" si="345"/>
        <v>5</v>
      </c>
      <c r="X1212">
        <f t="shared" si="346"/>
        <v>0.23809523809523808</v>
      </c>
      <c r="Y1212">
        <f t="shared" si="347"/>
        <v>0.14705882352941177</v>
      </c>
      <c r="Z1212">
        <f t="shared" si="348"/>
        <v>0.26315789473684209</v>
      </c>
      <c r="AA1212" t="str">
        <f t="shared" si="349"/>
        <v>O</v>
      </c>
      <c r="AD1212">
        <f t="shared" si="350"/>
        <v>-0.39130434782608697</v>
      </c>
      <c r="AF1212" t="str">
        <f t="shared" si="351"/>
        <v>----</v>
      </c>
      <c r="AG1212" t="str">
        <f t="shared" si="352"/>
        <v>----</v>
      </c>
      <c r="AH1212" t="str">
        <f t="shared" si="353"/>
        <v>----</v>
      </c>
      <c r="AI1212" t="str">
        <f t="shared" si="354"/>
        <v>----</v>
      </c>
      <c r="AJ1212" t="str">
        <f t="shared" si="355"/>
        <v>SatFACarb</v>
      </c>
      <c r="AK1212" t="str">
        <f t="shared" si="356"/>
        <v>----</v>
      </c>
      <c r="AM1212" s="4">
        <f t="shared" si="357"/>
        <v>589.29838605223915</v>
      </c>
      <c r="AN1212" s="4">
        <f t="shared" si="341"/>
        <v>589</v>
      </c>
      <c r="AO1212" s="4">
        <f t="shared" si="358"/>
        <v>0.29838605223915238</v>
      </c>
    </row>
    <row r="1213" spans="1:41" x14ac:dyDescent="0.25">
      <c r="A1213">
        <v>21</v>
      </c>
      <c r="B1213">
        <v>34</v>
      </c>
      <c r="C1213">
        <v>4</v>
      </c>
      <c r="D1213">
        <v>6</v>
      </c>
      <c r="E1213">
        <v>0</v>
      </c>
      <c r="F1213">
        <v>0</v>
      </c>
      <c r="H1213">
        <v>437.24055720000001</v>
      </c>
      <c r="J1213" t="s">
        <v>14</v>
      </c>
      <c r="K1213" t="s">
        <v>14</v>
      </c>
      <c r="L1213" t="s">
        <v>14</v>
      </c>
      <c r="O1213">
        <v>2192710</v>
      </c>
      <c r="P1213">
        <v>1927213</v>
      </c>
      <c r="Q1213">
        <v>2105989</v>
      </c>
      <c r="S1213">
        <f t="shared" si="342"/>
        <v>1.6190476190476191</v>
      </c>
      <c r="T1213">
        <f t="shared" si="343"/>
        <v>0.2857142857142857</v>
      </c>
      <c r="V1213" s="4">
        <f t="shared" si="344"/>
        <v>437.24055717989995</v>
      </c>
      <c r="W1213">
        <f t="shared" si="345"/>
        <v>7</v>
      </c>
      <c r="X1213">
        <f t="shared" si="346"/>
        <v>0.33333333333333331</v>
      </c>
      <c r="Y1213">
        <f t="shared" si="347"/>
        <v>0.20588235294117646</v>
      </c>
      <c r="Z1213">
        <f t="shared" si="348"/>
        <v>1.1666666666666667</v>
      </c>
      <c r="AA1213" t="str">
        <f t="shared" si="349"/>
        <v>CRAM</v>
      </c>
      <c r="AD1213">
        <f t="shared" si="350"/>
        <v>0.14285714285714285</v>
      </c>
      <c r="AF1213" t="str">
        <f t="shared" si="351"/>
        <v>----</v>
      </c>
      <c r="AG1213" t="str">
        <f t="shared" si="352"/>
        <v>----</v>
      </c>
      <c r="AH1213" t="str">
        <f t="shared" si="353"/>
        <v>----</v>
      </c>
      <c r="AI1213" t="str">
        <f t="shared" si="354"/>
        <v>----</v>
      </c>
      <c r="AJ1213" t="str">
        <f t="shared" si="355"/>
        <v>----</v>
      </c>
      <c r="AK1213" t="str">
        <f t="shared" si="356"/>
        <v>Alipat+N</v>
      </c>
      <c r="AM1213" s="4">
        <f t="shared" si="357"/>
        <v>437.34166262063121</v>
      </c>
      <c r="AN1213" s="4">
        <f t="shared" si="341"/>
        <v>437</v>
      </c>
      <c r="AO1213" s="4">
        <f t="shared" si="358"/>
        <v>0.34166262063121167</v>
      </c>
    </row>
    <row r="1214" spans="1:41" x14ac:dyDescent="0.25">
      <c r="A1214">
        <v>21</v>
      </c>
      <c r="B1214">
        <v>34</v>
      </c>
      <c r="C1214">
        <v>4</v>
      </c>
      <c r="D1214">
        <v>7</v>
      </c>
      <c r="E1214">
        <v>0</v>
      </c>
      <c r="F1214">
        <v>0</v>
      </c>
      <c r="H1214">
        <v>453.23547180000003</v>
      </c>
      <c r="J1214" t="s">
        <v>14</v>
      </c>
      <c r="K1214" t="s">
        <v>14</v>
      </c>
      <c r="L1214" t="s">
        <v>14</v>
      </c>
      <c r="O1214">
        <v>1906311</v>
      </c>
      <c r="P1214">
        <v>2471059</v>
      </c>
      <c r="Q1214">
        <v>2288714</v>
      </c>
      <c r="S1214">
        <f t="shared" si="342"/>
        <v>1.6190476190476191</v>
      </c>
      <c r="T1214">
        <f t="shared" si="343"/>
        <v>0.33333333333333331</v>
      </c>
      <c r="V1214" s="4">
        <f t="shared" si="344"/>
        <v>453.23547177989997</v>
      </c>
      <c r="W1214">
        <f t="shared" si="345"/>
        <v>7</v>
      </c>
      <c r="X1214">
        <f t="shared" si="346"/>
        <v>0.33333333333333331</v>
      </c>
      <c r="Y1214">
        <f t="shared" si="347"/>
        <v>0.20588235294117646</v>
      </c>
      <c r="Z1214">
        <f t="shared" si="348"/>
        <v>1</v>
      </c>
      <c r="AA1214" t="str">
        <f t="shared" si="349"/>
        <v>CRAM</v>
      </c>
      <c r="AD1214">
        <f t="shared" si="350"/>
        <v>0.1111111111111111</v>
      </c>
      <c r="AF1214" t="str">
        <f t="shared" si="351"/>
        <v>----</v>
      </c>
      <c r="AG1214" t="str">
        <f t="shared" si="352"/>
        <v>----</v>
      </c>
      <c r="AH1214" t="str">
        <f t="shared" si="353"/>
        <v>----</v>
      </c>
      <c r="AI1214" t="str">
        <f t="shared" si="354"/>
        <v>----</v>
      </c>
      <c r="AJ1214" t="str">
        <f t="shared" si="355"/>
        <v>----</v>
      </c>
      <c r="AK1214" t="str">
        <f t="shared" si="356"/>
        <v>Alipat+N</v>
      </c>
      <c r="AM1214" s="4">
        <f t="shared" si="357"/>
        <v>453.34027580911652</v>
      </c>
      <c r="AN1214" s="4">
        <f t="shared" si="341"/>
        <v>453</v>
      </c>
      <c r="AO1214" s="4">
        <f t="shared" si="358"/>
        <v>0.34027580911651967</v>
      </c>
    </row>
    <row r="1215" spans="1:41" x14ac:dyDescent="0.25">
      <c r="A1215">
        <v>21</v>
      </c>
      <c r="B1215">
        <v>34</v>
      </c>
      <c r="C1215">
        <v>4</v>
      </c>
      <c r="D1215">
        <v>8</v>
      </c>
      <c r="E1215">
        <v>0</v>
      </c>
      <c r="F1215">
        <v>0</v>
      </c>
      <c r="H1215">
        <v>469.23038639999999</v>
      </c>
      <c r="J1215" t="s">
        <v>14</v>
      </c>
      <c r="K1215" t="s">
        <v>14</v>
      </c>
      <c r="L1215" t="s">
        <v>14</v>
      </c>
      <c r="O1215">
        <v>3005059</v>
      </c>
      <c r="P1215">
        <v>2788131</v>
      </c>
      <c r="Q1215">
        <v>2692089</v>
      </c>
      <c r="S1215">
        <f t="shared" si="342"/>
        <v>1.6190476190476191</v>
      </c>
      <c r="T1215">
        <f t="shared" si="343"/>
        <v>0.38095238095238093</v>
      </c>
      <c r="V1215" s="4">
        <f t="shared" si="344"/>
        <v>469.23038637989998</v>
      </c>
      <c r="W1215">
        <f t="shared" si="345"/>
        <v>7</v>
      </c>
      <c r="X1215">
        <f t="shared" si="346"/>
        <v>0.33333333333333331</v>
      </c>
      <c r="Y1215">
        <f t="shared" si="347"/>
        <v>0.20588235294117646</v>
      </c>
      <c r="Z1215">
        <f t="shared" si="348"/>
        <v>0.875</v>
      </c>
      <c r="AA1215" t="str">
        <f t="shared" si="349"/>
        <v>CRAM</v>
      </c>
      <c r="AD1215">
        <f t="shared" si="350"/>
        <v>7.6923076923076927E-2</v>
      </c>
      <c r="AF1215" t="str">
        <f t="shared" si="351"/>
        <v>----</v>
      </c>
      <c r="AG1215" t="str">
        <f t="shared" si="352"/>
        <v>----</v>
      </c>
      <c r="AH1215" t="str">
        <f t="shared" si="353"/>
        <v>----</v>
      </c>
      <c r="AI1215" t="str">
        <f t="shared" si="354"/>
        <v>----</v>
      </c>
      <c r="AJ1215" t="str">
        <f t="shared" si="355"/>
        <v>----</v>
      </c>
      <c r="AK1215" t="str">
        <f t="shared" si="356"/>
        <v>Alipat+N</v>
      </c>
      <c r="AM1215" s="4">
        <f t="shared" si="357"/>
        <v>469.33888899760183</v>
      </c>
      <c r="AN1215" s="4">
        <f t="shared" si="341"/>
        <v>469</v>
      </c>
      <c r="AO1215" s="4">
        <f t="shared" si="358"/>
        <v>0.33888899760182767</v>
      </c>
    </row>
    <row r="1216" spans="1:41" x14ac:dyDescent="0.25">
      <c r="A1216">
        <v>21</v>
      </c>
      <c r="B1216">
        <v>35</v>
      </c>
      <c r="C1216">
        <v>5</v>
      </c>
      <c r="D1216">
        <v>8</v>
      </c>
      <c r="E1216">
        <v>0</v>
      </c>
      <c r="F1216">
        <v>0</v>
      </c>
      <c r="H1216">
        <v>484.24128539999998</v>
      </c>
      <c r="J1216">
        <v>1811599</v>
      </c>
      <c r="K1216">
        <v>1997944</v>
      </c>
      <c r="L1216">
        <v>1930271</v>
      </c>
      <c r="O1216">
        <v>2523582</v>
      </c>
      <c r="P1216">
        <v>2821731</v>
      </c>
      <c r="Q1216">
        <v>2165218</v>
      </c>
      <c r="S1216">
        <f t="shared" si="342"/>
        <v>1.6666666666666667</v>
      </c>
      <c r="T1216">
        <f t="shared" si="343"/>
        <v>0.38095238095238093</v>
      </c>
      <c r="V1216" s="4">
        <f t="shared" si="344"/>
        <v>484.24128537990003</v>
      </c>
      <c r="W1216">
        <f t="shared" si="345"/>
        <v>7</v>
      </c>
      <c r="X1216">
        <f t="shared" si="346"/>
        <v>0.33333333333333331</v>
      </c>
      <c r="Y1216">
        <f t="shared" si="347"/>
        <v>0.2</v>
      </c>
      <c r="Z1216">
        <f t="shared" si="348"/>
        <v>0.875</v>
      </c>
      <c r="AA1216" t="str">
        <f t="shared" si="349"/>
        <v>CRAM</v>
      </c>
      <c r="AD1216">
        <f t="shared" si="350"/>
        <v>4.1666666666666664E-2</v>
      </c>
      <c r="AF1216" t="str">
        <f t="shared" si="351"/>
        <v>----</v>
      </c>
      <c r="AG1216" t="str">
        <f t="shared" si="352"/>
        <v>----</v>
      </c>
      <c r="AH1216" t="str">
        <f t="shared" si="353"/>
        <v>----</v>
      </c>
      <c r="AI1216" t="str">
        <f t="shared" si="354"/>
        <v>----</v>
      </c>
      <c r="AJ1216" t="str">
        <f t="shared" si="355"/>
        <v>----</v>
      </c>
      <c r="AK1216" t="str">
        <f t="shared" si="356"/>
        <v>Alipat+N</v>
      </c>
      <c r="AM1216" s="4">
        <f t="shared" si="357"/>
        <v>484.35325904696873</v>
      </c>
      <c r="AN1216" s="4">
        <f t="shared" si="341"/>
        <v>484</v>
      </c>
      <c r="AO1216" s="4">
        <f t="shared" si="358"/>
        <v>0.35325904696873067</v>
      </c>
    </row>
    <row r="1217" spans="1:41" x14ac:dyDescent="0.25">
      <c r="A1217">
        <v>21</v>
      </c>
      <c r="B1217">
        <v>36</v>
      </c>
      <c r="C1217">
        <v>0</v>
      </c>
      <c r="D1217">
        <v>5</v>
      </c>
      <c r="E1217">
        <v>0</v>
      </c>
      <c r="F1217">
        <v>0</v>
      </c>
      <c r="H1217">
        <v>367.2489966</v>
      </c>
      <c r="J1217" t="s">
        <v>14</v>
      </c>
      <c r="K1217" t="s">
        <v>14</v>
      </c>
      <c r="L1217" t="s">
        <v>14</v>
      </c>
      <c r="O1217">
        <v>3056371</v>
      </c>
      <c r="P1217">
        <v>3258535</v>
      </c>
      <c r="Q1217">
        <v>2810290</v>
      </c>
      <c r="S1217">
        <f t="shared" si="342"/>
        <v>1.7142857142857142</v>
      </c>
      <c r="T1217">
        <f t="shared" si="343"/>
        <v>0.23809523809523808</v>
      </c>
      <c r="V1217" s="4">
        <f t="shared" si="344"/>
        <v>367.24899657989994</v>
      </c>
      <c r="W1217">
        <f t="shared" si="345"/>
        <v>4</v>
      </c>
      <c r="X1217">
        <f t="shared" si="346"/>
        <v>0.19047619047619047</v>
      </c>
      <c r="Y1217">
        <f t="shared" si="347"/>
        <v>0.1111111111111111</v>
      </c>
      <c r="Z1217">
        <f t="shared" si="348"/>
        <v>0.8</v>
      </c>
      <c r="AA1217" t="str">
        <f t="shared" si="349"/>
        <v>O</v>
      </c>
      <c r="AD1217">
        <f t="shared" si="350"/>
        <v>8.1081081081081086E-2</v>
      </c>
      <c r="AF1217" t="str">
        <f t="shared" si="351"/>
        <v>----</v>
      </c>
      <c r="AG1217" t="str">
        <f t="shared" si="352"/>
        <v>----</v>
      </c>
      <c r="AH1217" t="str">
        <f t="shared" si="353"/>
        <v>----</v>
      </c>
      <c r="AI1217" t="str">
        <f t="shared" si="354"/>
        <v>AlipatNoN</v>
      </c>
      <c r="AJ1217" t="str">
        <f t="shared" si="355"/>
        <v>----</v>
      </c>
      <c r="AK1217" t="str">
        <f t="shared" si="356"/>
        <v>----</v>
      </c>
      <c r="AM1217" s="4">
        <f t="shared" si="357"/>
        <v>367.33391750282806</v>
      </c>
      <c r="AN1217" s="4">
        <f t="shared" si="341"/>
        <v>367</v>
      </c>
      <c r="AO1217" s="4">
        <f t="shared" si="358"/>
        <v>0.33391750282805788</v>
      </c>
    </row>
    <row r="1218" spans="1:41" x14ac:dyDescent="0.25">
      <c r="A1218">
        <v>21</v>
      </c>
      <c r="B1218">
        <v>36</v>
      </c>
      <c r="C1218">
        <v>0</v>
      </c>
      <c r="D1218">
        <v>6</v>
      </c>
      <c r="E1218">
        <v>0</v>
      </c>
      <c r="F1218">
        <v>0</v>
      </c>
      <c r="H1218">
        <v>383.24391120000001</v>
      </c>
      <c r="J1218">
        <v>3489543</v>
      </c>
      <c r="K1218">
        <v>3932466</v>
      </c>
      <c r="L1218">
        <v>3452569</v>
      </c>
      <c r="O1218">
        <v>7027840</v>
      </c>
      <c r="P1218">
        <v>7006739</v>
      </c>
      <c r="Q1218">
        <v>5943860</v>
      </c>
      <c r="S1218">
        <f t="shared" si="342"/>
        <v>1.7142857142857142</v>
      </c>
      <c r="T1218">
        <f t="shared" si="343"/>
        <v>0.2857142857142857</v>
      </c>
      <c r="V1218" s="4">
        <f t="shared" si="344"/>
        <v>383.24391117989995</v>
      </c>
      <c r="W1218">
        <f t="shared" si="345"/>
        <v>4</v>
      </c>
      <c r="X1218">
        <f t="shared" si="346"/>
        <v>0.19047619047619047</v>
      </c>
      <c r="Y1218">
        <f t="shared" si="347"/>
        <v>0.1111111111111111</v>
      </c>
      <c r="Z1218">
        <f t="shared" si="348"/>
        <v>0.66666666666666663</v>
      </c>
      <c r="AA1218" t="str">
        <f t="shared" si="349"/>
        <v>O</v>
      </c>
      <c r="AD1218">
        <f t="shared" si="350"/>
        <v>5.5555555555555552E-2</v>
      </c>
      <c r="AF1218" t="str">
        <f t="shared" si="351"/>
        <v>----</v>
      </c>
      <c r="AG1218" t="str">
        <f t="shared" si="352"/>
        <v>----</v>
      </c>
      <c r="AH1218" t="str">
        <f t="shared" si="353"/>
        <v>----</v>
      </c>
      <c r="AI1218" t="str">
        <f t="shared" si="354"/>
        <v>AlipatNoN</v>
      </c>
      <c r="AJ1218" t="str">
        <f t="shared" si="355"/>
        <v>----</v>
      </c>
      <c r="AK1218" t="str">
        <f t="shared" si="356"/>
        <v>----</v>
      </c>
      <c r="AM1218" s="4">
        <f t="shared" si="357"/>
        <v>383.33253069131337</v>
      </c>
      <c r="AN1218" s="4">
        <f t="shared" ref="AN1218:AN1281" si="359">INT(AM1218)</f>
        <v>383</v>
      </c>
      <c r="AO1218" s="4">
        <f t="shared" si="358"/>
        <v>0.33253069131336588</v>
      </c>
    </row>
    <row r="1219" spans="1:41" x14ac:dyDescent="0.25">
      <c r="A1219">
        <v>21</v>
      </c>
      <c r="B1219">
        <v>36</v>
      </c>
      <c r="C1219">
        <v>0</v>
      </c>
      <c r="D1219">
        <v>7</v>
      </c>
      <c r="E1219">
        <v>0</v>
      </c>
      <c r="F1219">
        <v>0</v>
      </c>
      <c r="H1219">
        <v>399.23882579999997</v>
      </c>
      <c r="J1219">
        <v>8254305</v>
      </c>
      <c r="K1219">
        <v>8795475</v>
      </c>
      <c r="L1219">
        <v>8612621</v>
      </c>
      <c r="O1219">
        <v>15720689</v>
      </c>
      <c r="P1219">
        <v>16240378</v>
      </c>
      <c r="Q1219">
        <v>14282026</v>
      </c>
      <c r="S1219">
        <f t="shared" ref="S1219:S1282" si="360">B1219/A1219</f>
        <v>1.7142857142857142</v>
      </c>
      <c r="T1219">
        <f t="shared" ref="T1219:T1282" si="361">D1219/A1219</f>
        <v>0.33333333333333331</v>
      </c>
      <c r="V1219" s="4">
        <f t="shared" ref="V1219:V1282" si="362">A1219*12+(B1219-1)*1.007825+C1219*14.003074+D1219*15.9949146+E1219*31.9720707+F1219*30.9737615+0.0005485799</f>
        <v>399.23882577989997</v>
      </c>
      <c r="W1219">
        <f t="shared" ref="W1219:W1282" si="363">1+A1219-B1219/2+C1219/2+F1219/2</f>
        <v>4</v>
      </c>
      <c r="X1219">
        <f t="shared" ref="X1219:X1282" si="364">W1219/A1219</f>
        <v>0.19047619047619047</v>
      </c>
      <c r="Y1219">
        <f t="shared" ref="Y1219:Y1282" si="365">W1219/B1219</f>
        <v>0.1111111111111111</v>
      </c>
      <c r="Z1219">
        <f t="shared" ref="Z1219:Z1282" si="366">W1219/D1219</f>
        <v>0.5714285714285714</v>
      </c>
      <c r="AA1219" t="str">
        <f t="shared" ref="AA1219:AA1282" si="367">IF(X1219&gt;=0.3,IF(X1219&lt;=0.68,IF(Y1219&gt;=0.2,IF(Y1219&lt;=0.95,IF(Z1219&gt;=0.77,IF(Z1219&lt;=1.75,"CRAM","O"),"O"),"O"),"O"),"O"),"O")</f>
        <v>O</v>
      </c>
      <c r="AD1219">
        <f t="shared" ref="AD1219:AD1282" si="368">(1+A1219-D1219/2-E1219-B1219/2)/(A1219-D1219/2-E1219-C1219-F1219)</f>
        <v>2.8571428571428571E-2</v>
      </c>
      <c r="AF1219" t="str">
        <f t="shared" ref="AF1219:AF1282" si="369">IF(AD1219&gt;0.66,"CondAr","----")</f>
        <v>----</v>
      </c>
      <c r="AG1219" t="str">
        <f t="shared" ref="AG1219:AG1282" si="370">IF(AND((AD1219&gt;0.5),(AD1219&lt;=0.66)),"Aromatic","----")</f>
        <v>----</v>
      </c>
      <c r="AH1219" t="str">
        <f t="shared" ref="AH1219:AH1282" si="371">IF(AND((AD1219&lt;=0.5),(S1219&lt;1.5)),"HUnSatLig","----")</f>
        <v>----</v>
      </c>
      <c r="AI1219" t="str">
        <f t="shared" ref="AI1219:AI1282" si="372">IF(AND((T1219&lt;0.6),(S1219&gt;=1.5),(C1219=0)),"AlipatNoN","----")</f>
        <v>AlipatNoN</v>
      </c>
      <c r="AJ1219" t="str">
        <f t="shared" ref="AJ1219:AJ1282" si="373">IF(AND((S1219&gt;=1.5),(T1219&gt;=0.6)),"SatFACarb","----")</f>
        <v>----</v>
      </c>
      <c r="AK1219" t="str">
        <f t="shared" ref="AK1219:AK1282" si="374">IF(AND((T1219&lt;0.6),(S1219&gt;=1.5),(C1219&gt;0)),"Alipat+N","----")</f>
        <v>----</v>
      </c>
      <c r="AM1219" s="4">
        <f t="shared" ref="AM1219:AM1282" si="375">V1219*(44/43.989828)</f>
        <v>399.33114387979867</v>
      </c>
      <c r="AN1219" s="4">
        <f t="shared" si="359"/>
        <v>399</v>
      </c>
      <c r="AO1219" s="4">
        <f t="shared" ref="AO1219:AO1282" si="376">AM1219-AN1219</f>
        <v>0.33114387979867388</v>
      </c>
    </row>
    <row r="1220" spans="1:41" x14ac:dyDescent="0.25">
      <c r="A1220">
        <v>21</v>
      </c>
      <c r="B1220">
        <v>36</v>
      </c>
      <c r="C1220">
        <v>0</v>
      </c>
      <c r="D1220">
        <v>8</v>
      </c>
      <c r="E1220">
        <v>0</v>
      </c>
      <c r="F1220">
        <v>0</v>
      </c>
      <c r="H1220">
        <v>415.23374039999999</v>
      </c>
      <c r="J1220">
        <v>9209973</v>
      </c>
      <c r="K1220">
        <v>9865824</v>
      </c>
      <c r="L1220">
        <v>10043180</v>
      </c>
      <c r="O1220">
        <v>16852286</v>
      </c>
      <c r="P1220">
        <v>17462350</v>
      </c>
      <c r="Q1220">
        <v>15572849</v>
      </c>
      <c r="S1220">
        <f t="shared" si="360"/>
        <v>1.7142857142857142</v>
      </c>
      <c r="T1220">
        <f t="shared" si="361"/>
        <v>0.38095238095238093</v>
      </c>
      <c r="V1220" s="4">
        <f t="shared" si="362"/>
        <v>415.23374037989998</v>
      </c>
      <c r="W1220">
        <f t="shared" si="363"/>
        <v>4</v>
      </c>
      <c r="X1220">
        <f t="shared" si="364"/>
        <v>0.19047619047619047</v>
      </c>
      <c r="Y1220">
        <f t="shared" si="365"/>
        <v>0.1111111111111111</v>
      </c>
      <c r="Z1220">
        <f t="shared" si="366"/>
        <v>0.5</v>
      </c>
      <c r="AA1220" t="str">
        <f t="shared" si="367"/>
        <v>O</v>
      </c>
      <c r="AD1220">
        <f t="shared" si="368"/>
        <v>0</v>
      </c>
      <c r="AF1220" t="str">
        <f t="shared" si="369"/>
        <v>----</v>
      </c>
      <c r="AG1220" t="str">
        <f t="shared" si="370"/>
        <v>----</v>
      </c>
      <c r="AH1220" t="str">
        <f t="shared" si="371"/>
        <v>----</v>
      </c>
      <c r="AI1220" t="str">
        <f t="shared" si="372"/>
        <v>AlipatNoN</v>
      </c>
      <c r="AJ1220" t="str">
        <f t="shared" si="373"/>
        <v>----</v>
      </c>
      <c r="AK1220" t="str">
        <f t="shared" si="374"/>
        <v>----</v>
      </c>
      <c r="AM1220" s="4">
        <f t="shared" si="375"/>
        <v>415.32975706828398</v>
      </c>
      <c r="AN1220" s="4">
        <f t="shared" si="359"/>
        <v>415</v>
      </c>
      <c r="AO1220" s="4">
        <f t="shared" si="376"/>
        <v>0.32975706828398188</v>
      </c>
    </row>
    <row r="1221" spans="1:41" x14ac:dyDescent="0.25">
      <c r="A1221">
        <v>21</v>
      </c>
      <c r="B1221">
        <v>36</v>
      </c>
      <c r="C1221">
        <v>0</v>
      </c>
      <c r="D1221">
        <v>9</v>
      </c>
      <c r="E1221">
        <v>0</v>
      </c>
      <c r="F1221">
        <v>0</v>
      </c>
      <c r="H1221">
        <v>431.228655</v>
      </c>
      <c r="J1221">
        <v>8981553</v>
      </c>
      <c r="K1221">
        <v>8329601</v>
      </c>
      <c r="L1221">
        <v>8299606</v>
      </c>
      <c r="O1221">
        <v>18047743</v>
      </c>
      <c r="P1221">
        <v>19600229</v>
      </c>
      <c r="Q1221">
        <v>15612671</v>
      </c>
      <c r="S1221">
        <f t="shared" si="360"/>
        <v>1.7142857142857142</v>
      </c>
      <c r="T1221">
        <f t="shared" si="361"/>
        <v>0.42857142857142855</v>
      </c>
      <c r="V1221" s="4">
        <f t="shared" si="362"/>
        <v>431.2286549799</v>
      </c>
      <c r="W1221">
        <f t="shared" si="363"/>
        <v>4</v>
      </c>
      <c r="X1221">
        <f t="shared" si="364"/>
        <v>0.19047619047619047</v>
      </c>
      <c r="Y1221">
        <f t="shared" si="365"/>
        <v>0.1111111111111111</v>
      </c>
      <c r="Z1221">
        <f t="shared" si="366"/>
        <v>0.44444444444444442</v>
      </c>
      <c r="AA1221" t="str">
        <f t="shared" si="367"/>
        <v>O</v>
      </c>
      <c r="AD1221">
        <f t="shared" si="368"/>
        <v>-3.0303030303030304E-2</v>
      </c>
      <c r="AF1221" t="str">
        <f t="shared" si="369"/>
        <v>----</v>
      </c>
      <c r="AG1221" t="str">
        <f t="shared" si="370"/>
        <v>----</v>
      </c>
      <c r="AH1221" t="str">
        <f t="shared" si="371"/>
        <v>----</v>
      </c>
      <c r="AI1221" t="str">
        <f t="shared" si="372"/>
        <v>AlipatNoN</v>
      </c>
      <c r="AJ1221" t="str">
        <f t="shared" si="373"/>
        <v>----</v>
      </c>
      <c r="AK1221" t="str">
        <f t="shared" si="374"/>
        <v>----</v>
      </c>
      <c r="AM1221" s="4">
        <f t="shared" si="375"/>
        <v>431.32837025676929</v>
      </c>
      <c r="AN1221" s="4">
        <f t="shared" si="359"/>
        <v>431</v>
      </c>
      <c r="AO1221" s="4">
        <f t="shared" si="376"/>
        <v>0.32837025676928988</v>
      </c>
    </row>
    <row r="1222" spans="1:41" x14ac:dyDescent="0.25">
      <c r="A1222">
        <v>21</v>
      </c>
      <c r="B1222">
        <v>36</v>
      </c>
      <c r="C1222">
        <v>0</v>
      </c>
      <c r="D1222">
        <v>10</v>
      </c>
      <c r="E1222">
        <v>0</v>
      </c>
      <c r="F1222">
        <v>0</v>
      </c>
      <c r="H1222">
        <v>447.22356960000002</v>
      </c>
      <c r="J1222">
        <v>31786003</v>
      </c>
      <c r="K1222">
        <v>35339756</v>
      </c>
      <c r="L1222">
        <v>34086478</v>
      </c>
      <c r="O1222">
        <v>49946159</v>
      </c>
      <c r="P1222">
        <v>55943129</v>
      </c>
      <c r="Q1222">
        <v>45347940</v>
      </c>
      <c r="S1222">
        <f t="shared" si="360"/>
        <v>1.7142857142857142</v>
      </c>
      <c r="T1222">
        <f t="shared" si="361"/>
        <v>0.47619047619047616</v>
      </c>
      <c r="V1222" s="4">
        <f t="shared" si="362"/>
        <v>447.22356957989996</v>
      </c>
      <c r="W1222">
        <f t="shared" si="363"/>
        <v>4</v>
      </c>
      <c r="X1222">
        <f t="shared" si="364"/>
        <v>0.19047619047619047</v>
      </c>
      <c r="Y1222">
        <f t="shared" si="365"/>
        <v>0.1111111111111111</v>
      </c>
      <c r="Z1222">
        <f t="shared" si="366"/>
        <v>0.4</v>
      </c>
      <c r="AA1222" t="str">
        <f t="shared" si="367"/>
        <v>O</v>
      </c>
      <c r="AD1222">
        <f t="shared" si="368"/>
        <v>-6.25E-2</v>
      </c>
      <c r="AF1222" t="str">
        <f t="shared" si="369"/>
        <v>----</v>
      </c>
      <c r="AG1222" t="str">
        <f t="shared" si="370"/>
        <v>----</v>
      </c>
      <c r="AH1222" t="str">
        <f t="shared" si="371"/>
        <v>----</v>
      </c>
      <c r="AI1222" t="str">
        <f t="shared" si="372"/>
        <v>AlipatNoN</v>
      </c>
      <c r="AJ1222" t="str">
        <f t="shared" si="373"/>
        <v>----</v>
      </c>
      <c r="AK1222" t="str">
        <f t="shared" si="374"/>
        <v>----</v>
      </c>
      <c r="AM1222" s="4">
        <f t="shared" si="375"/>
        <v>447.32698344525454</v>
      </c>
      <c r="AN1222" s="4">
        <f t="shared" si="359"/>
        <v>447</v>
      </c>
      <c r="AO1222" s="4">
        <f t="shared" si="376"/>
        <v>0.32698344525454104</v>
      </c>
    </row>
    <row r="1223" spans="1:41" x14ac:dyDescent="0.25">
      <c r="A1223">
        <v>21</v>
      </c>
      <c r="B1223">
        <v>36</v>
      </c>
      <c r="C1223">
        <v>0</v>
      </c>
      <c r="D1223">
        <v>11</v>
      </c>
      <c r="E1223">
        <v>0</v>
      </c>
      <c r="F1223">
        <v>0</v>
      </c>
      <c r="H1223">
        <v>463.21848419999998</v>
      </c>
      <c r="J1223">
        <v>13184414</v>
      </c>
      <c r="K1223">
        <v>12315352</v>
      </c>
      <c r="L1223">
        <v>14350550</v>
      </c>
      <c r="O1223">
        <v>19360457</v>
      </c>
      <c r="P1223">
        <v>18152774</v>
      </c>
      <c r="Q1223">
        <v>17342515</v>
      </c>
      <c r="S1223">
        <f t="shared" si="360"/>
        <v>1.7142857142857142</v>
      </c>
      <c r="T1223">
        <f t="shared" si="361"/>
        <v>0.52380952380952384</v>
      </c>
      <c r="V1223" s="4">
        <f t="shared" si="362"/>
        <v>463.21848417989997</v>
      </c>
      <c r="W1223">
        <f t="shared" si="363"/>
        <v>4</v>
      </c>
      <c r="X1223">
        <f t="shared" si="364"/>
        <v>0.19047619047619047</v>
      </c>
      <c r="Y1223">
        <f t="shared" si="365"/>
        <v>0.1111111111111111</v>
      </c>
      <c r="Z1223">
        <f t="shared" si="366"/>
        <v>0.36363636363636365</v>
      </c>
      <c r="AA1223" t="str">
        <f t="shared" si="367"/>
        <v>O</v>
      </c>
      <c r="AD1223">
        <f t="shared" si="368"/>
        <v>-9.6774193548387094E-2</v>
      </c>
      <c r="AF1223" t="str">
        <f t="shared" si="369"/>
        <v>----</v>
      </c>
      <c r="AG1223" t="str">
        <f t="shared" si="370"/>
        <v>----</v>
      </c>
      <c r="AH1223" t="str">
        <f t="shared" si="371"/>
        <v>----</v>
      </c>
      <c r="AI1223" t="str">
        <f t="shared" si="372"/>
        <v>AlipatNoN</v>
      </c>
      <c r="AJ1223" t="str">
        <f t="shared" si="373"/>
        <v>----</v>
      </c>
      <c r="AK1223" t="str">
        <f t="shared" si="374"/>
        <v>----</v>
      </c>
      <c r="AM1223" s="4">
        <f t="shared" si="375"/>
        <v>463.32559663373985</v>
      </c>
      <c r="AN1223" s="4">
        <f t="shared" si="359"/>
        <v>463</v>
      </c>
      <c r="AO1223" s="4">
        <f t="shared" si="376"/>
        <v>0.32559663373984904</v>
      </c>
    </row>
    <row r="1224" spans="1:41" x14ac:dyDescent="0.25">
      <c r="A1224">
        <v>21</v>
      </c>
      <c r="B1224">
        <v>36</v>
      </c>
      <c r="C1224">
        <v>0</v>
      </c>
      <c r="D1224">
        <v>12</v>
      </c>
      <c r="E1224">
        <v>0</v>
      </c>
      <c r="F1224">
        <v>0</v>
      </c>
      <c r="H1224">
        <v>479.21339879999999</v>
      </c>
      <c r="J1224">
        <v>2004014</v>
      </c>
      <c r="K1224">
        <v>1998912</v>
      </c>
      <c r="L1224">
        <v>2206300</v>
      </c>
      <c r="O1224">
        <v>2726168</v>
      </c>
      <c r="P1224">
        <v>3081670</v>
      </c>
      <c r="Q1224">
        <v>2301168</v>
      </c>
      <c r="S1224">
        <f t="shared" si="360"/>
        <v>1.7142857142857142</v>
      </c>
      <c r="T1224">
        <f t="shared" si="361"/>
        <v>0.5714285714285714</v>
      </c>
      <c r="V1224" s="4">
        <f t="shared" si="362"/>
        <v>479.21339877989993</v>
      </c>
      <c r="W1224">
        <f t="shared" si="363"/>
        <v>4</v>
      </c>
      <c r="X1224">
        <f t="shared" si="364"/>
        <v>0.19047619047619047</v>
      </c>
      <c r="Y1224">
        <f t="shared" si="365"/>
        <v>0.1111111111111111</v>
      </c>
      <c r="Z1224">
        <f t="shared" si="366"/>
        <v>0.33333333333333331</v>
      </c>
      <c r="AA1224" t="str">
        <f t="shared" si="367"/>
        <v>O</v>
      </c>
      <c r="AD1224">
        <f t="shared" si="368"/>
        <v>-0.13333333333333333</v>
      </c>
      <c r="AF1224" t="str">
        <f t="shared" si="369"/>
        <v>----</v>
      </c>
      <c r="AG1224" t="str">
        <f t="shared" si="370"/>
        <v>----</v>
      </c>
      <c r="AH1224" t="str">
        <f t="shared" si="371"/>
        <v>----</v>
      </c>
      <c r="AI1224" t="str">
        <f t="shared" si="372"/>
        <v>AlipatNoN</v>
      </c>
      <c r="AJ1224" t="str">
        <f t="shared" si="373"/>
        <v>----</v>
      </c>
      <c r="AK1224" t="str">
        <f t="shared" si="374"/>
        <v>----</v>
      </c>
      <c r="AM1224" s="4">
        <f t="shared" si="375"/>
        <v>479.32420982222516</v>
      </c>
      <c r="AN1224" s="4">
        <f t="shared" si="359"/>
        <v>479</v>
      </c>
      <c r="AO1224" s="4">
        <f t="shared" si="376"/>
        <v>0.32420982222515704</v>
      </c>
    </row>
    <row r="1225" spans="1:41" x14ac:dyDescent="0.25">
      <c r="A1225">
        <v>21</v>
      </c>
      <c r="B1225">
        <v>36</v>
      </c>
      <c r="C1225">
        <v>0</v>
      </c>
      <c r="D1225">
        <v>13</v>
      </c>
      <c r="E1225">
        <v>0</v>
      </c>
      <c r="F1225">
        <v>0</v>
      </c>
      <c r="H1225">
        <v>495.20831340000001</v>
      </c>
      <c r="J1225" t="s">
        <v>14</v>
      </c>
      <c r="K1225" t="s">
        <v>14</v>
      </c>
      <c r="L1225" t="s">
        <v>14</v>
      </c>
      <c r="O1225">
        <v>2335134</v>
      </c>
      <c r="P1225">
        <v>2533909</v>
      </c>
      <c r="Q1225">
        <v>1844353</v>
      </c>
      <c r="S1225">
        <f t="shared" si="360"/>
        <v>1.7142857142857142</v>
      </c>
      <c r="T1225">
        <f t="shared" si="361"/>
        <v>0.61904761904761907</v>
      </c>
      <c r="V1225" s="4">
        <f t="shared" si="362"/>
        <v>495.20831337989995</v>
      </c>
      <c r="W1225">
        <f t="shared" si="363"/>
        <v>4</v>
      </c>
      <c r="X1225">
        <f t="shared" si="364"/>
        <v>0.19047619047619047</v>
      </c>
      <c r="Y1225">
        <f t="shared" si="365"/>
        <v>0.1111111111111111</v>
      </c>
      <c r="Z1225">
        <f t="shared" si="366"/>
        <v>0.30769230769230771</v>
      </c>
      <c r="AA1225" t="str">
        <f t="shared" si="367"/>
        <v>O</v>
      </c>
      <c r="AD1225">
        <f t="shared" si="368"/>
        <v>-0.17241379310344829</v>
      </c>
      <c r="AF1225" t="str">
        <f t="shared" si="369"/>
        <v>----</v>
      </c>
      <c r="AG1225" t="str">
        <f t="shared" si="370"/>
        <v>----</v>
      </c>
      <c r="AH1225" t="str">
        <f t="shared" si="371"/>
        <v>----</v>
      </c>
      <c r="AI1225" t="str">
        <f t="shared" si="372"/>
        <v>----</v>
      </c>
      <c r="AJ1225" t="str">
        <f t="shared" si="373"/>
        <v>SatFACarb</v>
      </c>
      <c r="AK1225" t="str">
        <f t="shared" si="374"/>
        <v>----</v>
      </c>
      <c r="AM1225" s="4">
        <f t="shared" si="375"/>
        <v>495.32282301071047</v>
      </c>
      <c r="AN1225" s="4">
        <f t="shared" si="359"/>
        <v>495</v>
      </c>
      <c r="AO1225" s="4">
        <f t="shared" si="376"/>
        <v>0.32282301071046504</v>
      </c>
    </row>
    <row r="1226" spans="1:41" x14ac:dyDescent="0.25">
      <c r="A1226">
        <v>21</v>
      </c>
      <c r="B1226">
        <v>36</v>
      </c>
      <c r="C1226">
        <v>0</v>
      </c>
      <c r="D1226">
        <v>14</v>
      </c>
      <c r="E1226">
        <v>0</v>
      </c>
      <c r="F1226">
        <v>0</v>
      </c>
      <c r="H1226">
        <v>511.20322800000002</v>
      </c>
      <c r="J1226" t="s">
        <v>14</v>
      </c>
      <c r="K1226" t="s">
        <v>14</v>
      </c>
      <c r="L1226" t="s">
        <v>14</v>
      </c>
      <c r="O1226">
        <v>2117211</v>
      </c>
      <c r="P1226">
        <v>2479738</v>
      </c>
      <c r="Q1226">
        <v>1667117</v>
      </c>
      <c r="S1226">
        <f t="shared" si="360"/>
        <v>1.7142857142857142</v>
      </c>
      <c r="T1226">
        <f t="shared" si="361"/>
        <v>0.66666666666666663</v>
      </c>
      <c r="V1226" s="4">
        <f t="shared" si="362"/>
        <v>511.20322797989996</v>
      </c>
      <c r="W1226">
        <f t="shared" si="363"/>
        <v>4</v>
      </c>
      <c r="X1226">
        <f t="shared" si="364"/>
        <v>0.19047619047619047</v>
      </c>
      <c r="Y1226">
        <f t="shared" si="365"/>
        <v>0.1111111111111111</v>
      </c>
      <c r="Z1226">
        <f t="shared" si="366"/>
        <v>0.2857142857142857</v>
      </c>
      <c r="AA1226" t="str">
        <f t="shared" si="367"/>
        <v>O</v>
      </c>
      <c r="AD1226">
        <f t="shared" si="368"/>
        <v>-0.21428571428571427</v>
      </c>
      <c r="AF1226" t="str">
        <f t="shared" si="369"/>
        <v>----</v>
      </c>
      <c r="AG1226" t="str">
        <f t="shared" si="370"/>
        <v>----</v>
      </c>
      <c r="AH1226" t="str">
        <f t="shared" si="371"/>
        <v>----</v>
      </c>
      <c r="AI1226" t="str">
        <f t="shared" si="372"/>
        <v>----</v>
      </c>
      <c r="AJ1226" t="str">
        <f t="shared" si="373"/>
        <v>SatFACarb</v>
      </c>
      <c r="AK1226" t="str">
        <f t="shared" si="374"/>
        <v>----</v>
      </c>
      <c r="AM1226" s="4">
        <f t="shared" si="375"/>
        <v>511.32143619919577</v>
      </c>
      <c r="AN1226" s="4">
        <f t="shared" si="359"/>
        <v>511</v>
      </c>
      <c r="AO1226" s="4">
        <f t="shared" si="376"/>
        <v>0.32143619919577304</v>
      </c>
    </row>
    <row r="1227" spans="1:41" x14ac:dyDescent="0.25">
      <c r="A1227">
        <v>21</v>
      </c>
      <c r="B1227">
        <v>36</v>
      </c>
      <c r="C1227">
        <v>0</v>
      </c>
      <c r="D1227">
        <v>17</v>
      </c>
      <c r="E1227">
        <v>0</v>
      </c>
      <c r="F1227">
        <v>0</v>
      </c>
      <c r="H1227">
        <v>559.18797180000001</v>
      </c>
      <c r="J1227">
        <v>1857348</v>
      </c>
      <c r="K1227">
        <v>1885906</v>
      </c>
      <c r="L1227">
        <v>1628313</v>
      </c>
      <c r="O1227">
        <v>2594720</v>
      </c>
      <c r="P1227">
        <v>2125209</v>
      </c>
      <c r="Q1227">
        <v>1990319</v>
      </c>
      <c r="S1227">
        <f t="shared" si="360"/>
        <v>1.7142857142857142</v>
      </c>
      <c r="T1227">
        <f t="shared" si="361"/>
        <v>0.80952380952380953</v>
      </c>
      <c r="V1227" s="4">
        <f t="shared" si="362"/>
        <v>559.18797177990007</v>
      </c>
      <c r="W1227">
        <f t="shared" si="363"/>
        <v>4</v>
      </c>
      <c r="X1227">
        <f t="shared" si="364"/>
        <v>0.19047619047619047</v>
      </c>
      <c r="Y1227">
        <f t="shared" si="365"/>
        <v>0.1111111111111111</v>
      </c>
      <c r="Z1227">
        <f t="shared" si="366"/>
        <v>0.23529411764705882</v>
      </c>
      <c r="AA1227" t="str">
        <f t="shared" si="367"/>
        <v>O</v>
      </c>
      <c r="AD1227">
        <f t="shared" si="368"/>
        <v>-0.36</v>
      </c>
      <c r="AF1227" t="str">
        <f t="shared" si="369"/>
        <v>----</v>
      </c>
      <c r="AG1227" t="str">
        <f t="shared" si="370"/>
        <v>----</v>
      </c>
      <c r="AH1227" t="str">
        <f t="shared" si="371"/>
        <v>----</v>
      </c>
      <c r="AI1227" t="str">
        <f t="shared" si="372"/>
        <v>----</v>
      </c>
      <c r="AJ1227" t="str">
        <f t="shared" si="373"/>
        <v>SatFACarb</v>
      </c>
      <c r="AK1227" t="str">
        <f t="shared" si="374"/>
        <v>----</v>
      </c>
      <c r="AM1227" s="4">
        <f t="shared" si="375"/>
        <v>559.31727576465175</v>
      </c>
      <c r="AN1227" s="4">
        <f t="shared" si="359"/>
        <v>559</v>
      </c>
      <c r="AO1227" s="4">
        <f t="shared" si="376"/>
        <v>0.31727576465175389</v>
      </c>
    </row>
    <row r="1228" spans="1:41" x14ac:dyDescent="0.25">
      <c r="A1228">
        <v>21</v>
      </c>
      <c r="B1228">
        <v>36</v>
      </c>
      <c r="C1228">
        <v>4</v>
      </c>
      <c r="D1228">
        <v>7</v>
      </c>
      <c r="E1228">
        <v>0</v>
      </c>
      <c r="F1228">
        <v>0</v>
      </c>
      <c r="H1228">
        <v>455.25112180000002</v>
      </c>
      <c r="J1228">
        <v>2958408</v>
      </c>
      <c r="K1228">
        <v>2719261</v>
      </c>
      <c r="L1228">
        <v>2612033</v>
      </c>
      <c r="O1228">
        <v>4754446</v>
      </c>
      <c r="P1228">
        <v>5982774</v>
      </c>
      <c r="Q1228">
        <v>4535732</v>
      </c>
      <c r="S1228">
        <f t="shared" si="360"/>
        <v>1.7142857142857142</v>
      </c>
      <c r="T1228">
        <f t="shared" si="361"/>
        <v>0.33333333333333331</v>
      </c>
      <c r="V1228" s="4">
        <f t="shared" si="362"/>
        <v>455.25112177989996</v>
      </c>
      <c r="W1228">
        <f t="shared" si="363"/>
        <v>6</v>
      </c>
      <c r="X1228">
        <f t="shared" si="364"/>
        <v>0.2857142857142857</v>
      </c>
      <c r="Y1228">
        <f t="shared" si="365"/>
        <v>0.16666666666666666</v>
      </c>
      <c r="Z1228">
        <f t="shared" si="366"/>
        <v>0.8571428571428571</v>
      </c>
      <c r="AA1228" t="str">
        <f t="shared" si="367"/>
        <v>O</v>
      </c>
      <c r="AD1228">
        <f t="shared" si="368"/>
        <v>3.7037037037037035E-2</v>
      </c>
      <c r="AF1228" t="str">
        <f t="shared" si="369"/>
        <v>----</v>
      </c>
      <c r="AG1228" t="str">
        <f t="shared" si="370"/>
        <v>----</v>
      </c>
      <c r="AH1228" t="str">
        <f t="shared" si="371"/>
        <v>----</v>
      </c>
      <c r="AI1228" t="str">
        <f t="shared" si="372"/>
        <v>----</v>
      </c>
      <c r="AJ1228" t="str">
        <f t="shared" si="373"/>
        <v>----</v>
      </c>
      <c r="AK1228" t="str">
        <f t="shared" si="374"/>
        <v>Alipat+N</v>
      </c>
      <c r="AM1228" s="4">
        <f t="shared" si="375"/>
        <v>455.35639189849968</v>
      </c>
      <c r="AN1228" s="4">
        <f t="shared" si="359"/>
        <v>455</v>
      </c>
      <c r="AO1228" s="4">
        <f t="shared" si="376"/>
        <v>0.35639189849968034</v>
      </c>
    </row>
    <row r="1229" spans="1:41" x14ac:dyDescent="0.25">
      <c r="A1229">
        <v>21</v>
      </c>
      <c r="B1229">
        <v>36</v>
      </c>
      <c r="C1229">
        <v>4</v>
      </c>
      <c r="D1229">
        <v>8</v>
      </c>
      <c r="E1229">
        <v>0</v>
      </c>
      <c r="F1229">
        <v>0</v>
      </c>
      <c r="H1229">
        <v>471.24603639999998</v>
      </c>
      <c r="J1229" t="s">
        <v>14</v>
      </c>
      <c r="K1229" t="s">
        <v>14</v>
      </c>
      <c r="L1229" t="s">
        <v>14</v>
      </c>
      <c r="O1229">
        <v>2973321</v>
      </c>
      <c r="P1229">
        <v>2528049</v>
      </c>
      <c r="Q1229">
        <v>2340876</v>
      </c>
      <c r="S1229">
        <f t="shared" si="360"/>
        <v>1.7142857142857142</v>
      </c>
      <c r="T1229">
        <f t="shared" si="361"/>
        <v>0.38095238095238093</v>
      </c>
      <c r="V1229" s="4">
        <f t="shared" si="362"/>
        <v>471.24603637989998</v>
      </c>
      <c r="W1229">
        <f t="shared" si="363"/>
        <v>6</v>
      </c>
      <c r="X1229">
        <f t="shared" si="364"/>
        <v>0.2857142857142857</v>
      </c>
      <c r="Y1229">
        <f t="shared" si="365"/>
        <v>0.16666666666666666</v>
      </c>
      <c r="Z1229">
        <f t="shared" si="366"/>
        <v>0.75</v>
      </c>
      <c r="AA1229" t="str">
        <f t="shared" si="367"/>
        <v>O</v>
      </c>
      <c r="AD1229">
        <f t="shared" si="368"/>
        <v>0</v>
      </c>
      <c r="AF1229" t="str">
        <f t="shared" si="369"/>
        <v>----</v>
      </c>
      <c r="AG1229" t="str">
        <f t="shared" si="370"/>
        <v>----</v>
      </c>
      <c r="AH1229" t="str">
        <f t="shared" si="371"/>
        <v>----</v>
      </c>
      <c r="AI1229" t="str">
        <f t="shared" si="372"/>
        <v>----</v>
      </c>
      <c r="AJ1229" t="str">
        <f t="shared" si="373"/>
        <v>----</v>
      </c>
      <c r="AK1229" t="str">
        <f t="shared" si="374"/>
        <v>Alipat+N</v>
      </c>
      <c r="AM1229" s="4">
        <f t="shared" si="375"/>
        <v>471.35500508698505</v>
      </c>
      <c r="AN1229" s="4">
        <f t="shared" si="359"/>
        <v>471</v>
      </c>
      <c r="AO1229" s="4">
        <f t="shared" si="376"/>
        <v>0.35500508698504518</v>
      </c>
    </row>
    <row r="1230" spans="1:41" x14ac:dyDescent="0.25">
      <c r="A1230">
        <v>21</v>
      </c>
      <c r="B1230">
        <v>37</v>
      </c>
      <c r="C1230">
        <v>5</v>
      </c>
      <c r="D1230">
        <v>6</v>
      </c>
      <c r="E1230">
        <v>0</v>
      </c>
      <c r="F1230">
        <v>0</v>
      </c>
      <c r="H1230">
        <v>454.2671062</v>
      </c>
      <c r="J1230" t="s">
        <v>14</v>
      </c>
      <c r="K1230" t="s">
        <v>14</v>
      </c>
      <c r="L1230" t="s">
        <v>14</v>
      </c>
      <c r="O1230">
        <v>1725511</v>
      </c>
      <c r="P1230">
        <v>2949730</v>
      </c>
      <c r="Q1230">
        <v>2124283</v>
      </c>
      <c r="S1230">
        <f t="shared" si="360"/>
        <v>1.7619047619047619</v>
      </c>
      <c r="T1230">
        <f t="shared" si="361"/>
        <v>0.2857142857142857</v>
      </c>
      <c r="V1230" s="4">
        <f t="shared" si="362"/>
        <v>454.2671061799</v>
      </c>
      <c r="W1230">
        <f t="shared" si="363"/>
        <v>6</v>
      </c>
      <c r="X1230">
        <f t="shared" si="364"/>
        <v>0.2857142857142857</v>
      </c>
      <c r="Y1230">
        <f t="shared" si="365"/>
        <v>0.16216216216216217</v>
      </c>
      <c r="Z1230">
        <f t="shared" si="366"/>
        <v>1</v>
      </c>
      <c r="AA1230" t="str">
        <f t="shared" si="367"/>
        <v>O</v>
      </c>
      <c r="AD1230">
        <f t="shared" si="368"/>
        <v>3.8461538461538464E-2</v>
      </c>
      <c r="AF1230" t="str">
        <f t="shared" si="369"/>
        <v>----</v>
      </c>
      <c r="AG1230" t="str">
        <f t="shared" si="370"/>
        <v>----</v>
      </c>
      <c r="AH1230" t="str">
        <f t="shared" si="371"/>
        <v>----</v>
      </c>
      <c r="AI1230" t="str">
        <f t="shared" si="372"/>
        <v>----</v>
      </c>
      <c r="AJ1230" t="str">
        <f t="shared" si="373"/>
        <v>----</v>
      </c>
      <c r="AK1230" t="str">
        <f t="shared" si="374"/>
        <v>Alipat+N</v>
      </c>
      <c r="AM1230" s="4">
        <f t="shared" si="375"/>
        <v>454.37214875938133</v>
      </c>
      <c r="AN1230" s="4">
        <f t="shared" si="359"/>
        <v>454</v>
      </c>
      <c r="AO1230" s="4">
        <f t="shared" si="376"/>
        <v>0.37214875938133218</v>
      </c>
    </row>
    <row r="1231" spans="1:41" x14ac:dyDescent="0.25">
      <c r="A1231">
        <v>21</v>
      </c>
      <c r="B1231">
        <v>37</v>
      </c>
      <c r="C1231">
        <v>5</v>
      </c>
      <c r="D1231">
        <v>8</v>
      </c>
      <c r="E1231">
        <v>0</v>
      </c>
      <c r="F1231">
        <v>0</v>
      </c>
      <c r="H1231">
        <v>486.25693539999997</v>
      </c>
      <c r="J1231" t="s">
        <v>14</v>
      </c>
      <c r="K1231" t="s">
        <v>14</v>
      </c>
      <c r="L1231" t="s">
        <v>14</v>
      </c>
      <c r="O1231">
        <v>1820173</v>
      </c>
      <c r="P1231">
        <v>2578091</v>
      </c>
      <c r="Q1231">
        <v>1867346</v>
      </c>
      <c r="S1231">
        <f t="shared" si="360"/>
        <v>1.7619047619047619</v>
      </c>
      <c r="T1231">
        <f t="shared" si="361"/>
        <v>0.38095238095238093</v>
      </c>
      <c r="V1231" s="4">
        <f t="shared" si="362"/>
        <v>486.25693537990003</v>
      </c>
      <c r="W1231">
        <f t="shared" si="363"/>
        <v>6</v>
      </c>
      <c r="X1231">
        <f t="shared" si="364"/>
        <v>0.2857142857142857</v>
      </c>
      <c r="Y1231">
        <f t="shared" si="365"/>
        <v>0.16216216216216217</v>
      </c>
      <c r="Z1231">
        <f t="shared" si="366"/>
        <v>0.75</v>
      </c>
      <c r="AA1231" t="str">
        <f t="shared" si="367"/>
        <v>O</v>
      </c>
      <c r="AD1231">
        <f t="shared" si="368"/>
        <v>-4.1666666666666664E-2</v>
      </c>
      <c r="AF1231" t="str">
        <f t="shared" si="369"/>
        <v>----</v>
      </c>
      <c r="AG1231" t="str">
        <f t="shared" si="370"/>
        <v>----</v>
      </c>
      <c r="AH1231" t="str">
        <f t="shared" si="371"/>
        <v>----</v>
      </c>
      <c r="AI1231" t="str">
        <f t="shared" si="372"/>
        <v>----</v>
      </c>
      <c r="AJ1231" t="str">
        <f t="shared" si="373"/>
        <v>----</v>
      </c>
      <c r="AK1231" t="str">
        <f t="shared" si="374"/>
        <v>Alipat+N</v>
      </c>
      <c r="AM1231" s="4">
        <f t="shared" si="375"/>
        <v>486.36937513635195</v>
      </c>
      <c r="AN1231" s="4">
        <f t="shared" si="359"/>
        <v>486</v>
      </c>
      <c r="AO1231" s="4">
        <f t="shared" si="376"/>
        <v>0.36937513635194819</v>
      </c>
    </row>
    <row r="1232" spans="1:41" x14ac:dyDescent="0.25">
      <c r="A1232">
        <v>21</v>
      </c>
      <c r="B1232">
        <v>38</v>
      </c>
      <c r="C1232">
        <v>0</v>
      </c>
      <c r="D1232">
        <v>6</v>
      </c>
      <c r="E1232">
        <v>0</v>
      </c>
      <c r="F1232">
        <v>0</v>
      </c>
      <c r="H1232">
        <v>385.25956120000001</v>
      </c>
      <c r="J1232" t="s">
        <v>14</v>
      </c>
      <c r="K1232" t="s">
        <v>14</v>
      </c>
      <c r="L1232" t="s">
        <v>14</v>
      </c>
      <c r="O1232">
        <v>3466860</v>
      </c>
      <c r="P1232">
        <v>3533830</v>
      </c>
      <c r="Q1232">
        <v>3152376</v>
      </c>
      <c r="S1232">
        <f t="shared" si="360"/>
        <v>1.8095238095238095</v>
      </c>
      <c r="T1232">
        <f t="shared" si="361"/>
        <v>0.2857142857142857</v>
      </c>
      <c r="V1232" s="4">
        <f t="shared" si="362"/>
        <v>385.2595611799</v>
      </c>
      <c r="W1232">
        <f t="shared" si="363"/>
        <v>3</v>
      </c>
      <c r="X1232">
        <f t="shared" si="364"/>
        <v>0.14285714285714285</v>
      </c>
      <c r="Y1232">
        <f t="shared" si="365"/>
        <v>7.8947368421052627E-2</v>
      </c>
      <c r="Z1232">
        <f t="shared" si="366"/>
        <v>0.5</v>
      </c>
      <c r="AA1232" t="str">
        <f t="shared" si="367"/>
        <v>O</v>
      </c>
      <c r="AD1232">
        <f t="shared" si="368"/>
        <v>0</v>
      </c>
      <c r="AF1232" t="str">
        <f t="shared" si="369"/>
        <v>----</v>
      </c>
      <c r="AG1232" t="str">
        <f t="shared" si="370"/>
        <v>----</v>
      </c>
      <c r="AH1232" t="str">
        <f t="shared" si="371"/>
        <v>----</v>
      </c>
      <c r="AI1232" t="str">
        <f t="shared" si="372"/>
        <v>AlipatNoN</v>
      </c>
      <c r="AJ1232" t="str">
        <f t="shared" si="373"/>
        <v>----</v>
      </c>
      <c r="AK1232" t="str">
        <f t="shared" si="374"/>
        <v>----</v>
      </c>
      <c r="AM1232" s="4">
        <f t="shared" si="375"/>
        <v>385.34864678069664</v>
      </c>
      <c r="AN1232" s="4">
        <f t="shared" si="359"/>
        <v>385</v>
      </c>
      <c r="AO1232" s="4">
        <f t="shared" si="376"/>
        <v>0.34864678069664023</v>
      </c>
    </row>
    <row r="1233" spans="1:41" x14ac:dyDescent="0.25">
      <c r="A1233">
        <v>21</v>
      </c>
      <c r="B1233">
        <v>38</v>
      </c>
      <c r="C1233">
        <v>0</v>
      </c>
      <c r="D1233">
        <v>7</v>
      </c>
      <c r="E1233">
        <v>0</v>
      </c>
      <c r="F1233">
        <v>0</v>
      </c>
      <c r="H1233">
        <v>401.25447580000002</v>
      </c>
      <c r="J1233">
        <v>2746548</v>
      </c>
      <c r="K1233">
        <v>3818083</v>
      </c>
      <c r="L1233">
        <v>2543122</v>
      </c>
      <c r="O1233">
        <v>6127096</v>
      </c>
      <c r="P1233">
        <v>6799387</v>
      </c>
      <c r="Q1233">
        <v>6368759</v>
      </c>
      <c r="S1233">
        <f t="shared" si="360"/>
        <v>1.8095238095238095</v>
      </c>
      <c r="T1233">
        <f t="shared" si="361"/>
        <v>0.33333333333333331</v>
      </c>
      <c r="V1233" s="4">
        <f t="shared" si="362"/>
        <v>401.25447577990002</v>
      </c>
      <c r="W1233">
        <f t="shared" si="363"/>
        <v>3</v>
      </c>
      <c r="X1233">
        <f t="shared" si="364"/>
        <v>0.14285714285714285</v>
      </c>
      <c r="Y1233">
        <f t="shared" si="365"/>
        <v>7.8947368421052627E-2</v>
      </c>
      <c r="Z1233">
        <f t="shared" si="366"/>
        <v>0.42857142857142855</v>
      </c>
      <c r="AA1233" t="str">
        <f t="shared" si="367"/>
        <v>O</v>
      </c>
      <c r="AD1233">
        <f t="shared" si="368"/>
        <v>-2.8571428571428571E-2</v>
      </c>
      <c r="AF1233" t="str">
        <f t="shared" si="369"/>
        <v>----</v>
      </c>
      <c r="AG1233" t="str">
        <f t="shared" si="370"/>
        <v>----</v>
      </c>
      <c r="AH1233" t="str">
        <f t="shared" si="371"/>
        <v>----</v>
      </c>
      <c r="AI1233" t="str">
        <f t="shared" si="372"/>
        <v>AlipatNoN</v>
      </c>
      <c r="AJ1233" t="str">
        <f t="shared" si="373"/>
        <v>----</v>
      </c>
      <c r="AK1233" t="str">
        <f t="shared" si="374"/>
        <v>----</v>
      </c>
      <c r="AM1233" s="4">
        <f t="shared" si="375"/>
        <v>401.34725996918195</v>
      </c>
      <c r="AN1233" s="4">
        <f t="shared" si="359"/>
        <v>401</v>
      </c>
      <c r="AO1233" s="4">
        <f t="shared" si="376"/>
        <v>0.34725996918194824</v>
      </c>
    </row>
    <row r="1234" spans="1:41" x14ac:dyDescent="0.25">
      <c r="A1234">
        <v>21</v>
      </c>
      <c r="B1234">
        <v>38</v>
      </c>
      <c r="C1234">
        <v>0</v>
      </c>
      <c r="D1234">
        <v>8</v>
      </c>
      <c r="E1234">
        <v>0</v>
      </c>
      <c r="F1234">
        <v>0</v>
      </c>
      <c r="H1234">
        <v>417.24939039999998</v>
      </c>
      <c r="J1234">
        <v>4193363</v>
      </c>
      <c r="K1234">
        <v>4912774</v>
      </c>
      <c r="L1234">
        <v>4622111</v>
      </c>
      <c r="O1234">
        <v>7910717</v>
      </c>
      <c r="P1234">
        <v>8594549</v>
      </c>
      <c r="Q1234">
        <v>7501608</v>
      </c>
      <c r="S1234">
        <f t="shared" si="360"/>
        <v>1.8095238095238095</v>
      </c>
      <c r="T1234">
        <f t="shared" si="361"/>
        <v>0.38095238095238093</v>
      </c>
      <c r="V1234" s="4">
        <f t="shared" si="362"/>
        <v>417.24939037990003</v>
      </c>
      <c r="W1234">
        <f t="shared" si="363"/>
        <v>3</v>
      </c>
      <c r="X1234">
        <f t="shared" si="364"/>
        <v>0.14285714285714285</v>
      </c>
      <c r="Y1234">
        <f t="shared" si="365"/>
        <v>7.8947368421052627E-2</v>
      </c>
      <c r="Z1234">
        <f t="shared" si="366"/>
        <v>0.375</v>
      </c>
      <c r="AA1234" t="str">
        <f t="shared" si="367"/>
        <v>O</v>
      </c>
      <c r="AD1234">
        <f t="shared" si="368"/>
        <v>-5.8823529411764705E-2</v>
      </c>
      <c r="AF1234" t="str">
        <f t="shared" si="369"/>
        <v>----</v>
      </c>
      <c r="AG1234" t="str">
        <f t="shared" si="370"/>
        <v>----</v>
      </c>
      <c r="AH1234" t="str">
        <f t="shared" si="371"/>
        <v>----</v>
      </c>
      <c r="AI1234" t="str">
        <f t="shared" si="372"/>
        <v>AlipatNoN</v>
      </c>
      <c r="AJ1234" t="str">
        <f t="shared" si="373"/>
        <v>----</v>
      </c>
      <c r="AK1234" t="str">
        <f t="shared" si="374"/>
        <v>----</v>
      </c>
      <c r="AM1234" s="4">
        <f t="shared" si="375"/>
        <v>417.34587315766726</v>
      </c>
      <c r="AN1234" s="4">
        <f t="shared" si="359"/>
        <v>417</v>
      </c>
      <c r="AO1234" s="4">
        <f t="shared" si="376"/>
        <v>0.34587315766725624</v>
      </c>
    </row>
    <row r="1235" spans="1:41" x14ac:dyDescent="0.25">
      <c r="A1235">
        <v>21</v>
      </c>
      <c r="B1235">
        <v>38</v>
      </c>
      <c r="C1235">
        <v>0</v>
      </c>
      <c r="D1235">
        <v>9</v>
      </c>
      <c r="E1235">
        <v>0</v>
      </c>
      <c r="F1235">
        <v>0</v>
      </c>
      <c r="H1235">
        <v>433.244305</v>
      </c>
      <c r="J1235">
        <v>7056196</v>
      </c>
      <c r="K1235">
        <v>7323939</v>
      </c>
      <c r="L1235">
        <v>6219693</v>
      </c>
      <c r="O1235">
        <v>12243571</v>
      </c>
      <c r="P1235">
        <v>14934789</v>
      </c>
      <c r="Q1235">
        <v>11186736</v>
      </c>
      <c r="S1235">
        <f t="shared" si="360"/>
        <v>1.8095238095238095</v>
      </c>
      <c r="T1235">
        <f t="shared" si="361"/>
        <v>0.42857142857142855</v>
      </c>
      <c r="V1235" s="4">
        <f t="shared" si="362"/>
        <v>433.24430497990005</v>
      </c>
      <c r="W1235">
        <f t="shared" si="363"/>
        <v>3</v>
      </c>
      <c r="X1235">
        <f t="shared" si="364"/>
        <v>0.14285714285714285</v>
      </c>
      <c r="Y1235">
        <f t="shared" si="365"/>
        <v>7.8947368421052627E-2</v>
      </c>
      <c r="Z1235">
        <f t="shared" si="366"/>
        <v>0.33333333333333331</v>
      </c>
      <c r="AA1235" t="str">
        <f t="shared" si="367"/>
        <v>O</v>
      </c>
      <c r="AD1235">
        <f t="shared" si="368"/>
        <v>-9.0909090909090912E-2</v>
      </c>
      <c r="AF1235" t="str">
        <f t="shared" si="369"/>
        <v>----</v>
      </c>
      <c r="AG1235" t="str">
        <f t="shared" si="370"/>
        <v>----</v>
      </c>
      <c r="AH1235" t="str">
        <f t="shared" si="371"/>
        <v>----</v>
      </c>
      <c r="AI1235" t="str">
        <f t="shared" si="372"/>
        <v>AlipatNoN</v>
      </c>
      <c r="AJ1235" t="str">
        <f t="shared" si="373"/>
        <v>----</v>
      </c>
      <c r="AK1235" t="str">
        <f t="shared" si="374"/>
        <v>----</v>
      </c>
      <c r="AM1235" s="4">
        <f t="shared" si="375"/>
        <v>433.34448634615256</v>
      </c>
      <c r="AN1235" s="4">
        <f t="shared" si="359"/>
        <v>433</v>
      </c>
      <c r="AO1235" s="4">
        <f t="shared" si="376"/>
        <v>0.34448634615256424</v>
      </c>
    </row>
    <row r="1236" spans="1:41" x14ac:dyDescent="0.25">
      <c r="A1236">
        <v>21</v>
      </c>
      <c r="B1236">
        <v>38</v>
      </c>
      <c r="C1236">
        <v>0</v>
      </c>
      <c r="D1236">
        <v>10</v>
      </c>
      <c r="E1236">
        <v>0</v>
      </c>
      <c r="F1236">
        <v>0</v>
      </c>
      <c r="H1236">
        <v>449.23921960000001</v>
      </c>
      <c r="J1236">
        <v>2767630</v>
      </c>
      <c r="K1236">
        <v>2290033</v>
      </c>
      <c r="L1236">
        <v>2948481</v>
      </c>
      <c r="O1236">
        <v>4668824</v>
      </c>
      <c r="P1236">
        <v>5194597</v>
      </c>
      <c r="Q1236">
        <v>3602339</v>
      </c>
      <c r="S1236">
        <f t="shared" si="360"/>
        <v>1.8095238095238095</v>
      </c>
      <c r="T1236">
        <f t="shared" si="361"/>
        <v>0.47619047619047616</v>
      </c>
      <c r="V1236" s="4">
        <f t="shared" si="362"/>
        <v>449.23921957990001</v>
      </c>
      <c r="W1236">
        <f t="shared" si="363"/>
        <v>3</v>
      </c>
      <c r="X1236">
        <f t="shared" si="364"/>
        <v>0.14285714285714285</v>
      </c>
      <c r="Y1236">
        <f t="shared" si="365"/>
        <v>7.8947368421052627E-2</v>
      </c>
      <c r="Z1236">
        <f t="shared" si="366"/>
        <v>0.3</v>
      </c>
      <c r="AA1236" t="str">
        <f t="shared" si="367"/>
        <v>O</v>
      </c>
      <c r="AD1236">
        <f t="shared" si="368"/>
        <v>-0.125</v>
      </c>
      <c r="AF1236" t="str">
        <f t="shared" si="369"/>
        <v>----</v>
      </c>
      <c r="AG1236" t="str">
        <f t="shared" si="370"/>
        <v>----</v>
      </c>
      <c r="AH1236" t="str">
        <f t="shared" si="371"/>
        <v>----</v>
      </c>
      <c r="AI1236" t="str">
        <f t="shared" si="372"/>
        <v>AlipatNoN</v>
      </c>
      <c r="AJ1236" t="str">
        <f t="shared" si="373"/>
        <v>----</v>
      </c>
      <c r="AK1236" t="str">
        <f t="shared" si="374"/>
        <v>----</v>
      </c>
      <c r="AM1236" s="4">
        <f t="shared" si="375"/>
        <v>449.34309953463782</v>
      </c>
      <c r="AN1236" s="4">
        <f t="shared" si="359"/>
        <v>449</v>
      </c>
      <c r="AO1236" s="4">
        <f t="shared" si="376"/>
        <v>0.3430995346378154</v>
      </c>
    </row>
    <row r="1237" spans="1:41" x14ac:dyDescent="0.25">
      <c r="A1237">
        <v>21</v>
      </c>
      <c r="B1237">
        <v>38</v>
      </c>
      <c r="C1237">
        <v>0</v>
      </c>
      <c r="D1237">
        <v>11</v>
      </c>
      <c r="E1237">
        <v>0</v>
      </c>
      <c r="F1237">
        <v>0</v>
      </c>
      <c r="H1237">
        <v>465.23413420000003</v>
      </c>
      <c r="J1237">
        <v>2413355</v>
      </c>
      <c r="K1237">
        <v>2693794</v>
      </c>
      <c r="L1237">
        <v>2347099</v>
      </c>
      <c r="O1237">
        <v>4011682</v>
      </c>
      <c r="P1237">
        <v>4334893</v>
      </c>
      <c r="Q1237">
        <v>3387403</v>
      </c>
      <c r="S1237">
        <f t="shared" si="360"/>
        <v>1.8095238095238095</v>
      </c>
      <c r="T1237">
        <f t="shared" si="361"/>
        <v>0.52380952380952384</v>
      </c>
      <c r="V1237" s="4">
        <f t="shared" si="362"/>
        <v>465.23413417990002</v>
      </c>
      <c r="W1237">
        <f t="shared" si="363"/>
        <v>3</v>
      </c>
      <c r="X1237">
        <f t="shared" si="364"/>
        <v>0.14285714285714285</v>
      </c>
      <c r="Y1237">
        <f t="shared" si="365"/>
        <v>7.8947368421052627E-2</v>
      </c>
      <c r="Z1237">
        <f t="shared" si="366"/>
        <v>0.27272727272727271</v>
      </c>
      <c r="AA1237" t="str">
        <f t="shared" si="367"/>
        <v>O</v>
      </c>
      <c r="AD1237">
        <f t="shared" si="368"/>
        <v>-0.16129032258064516</v>
      </c>
      <c r="AF1237" t="str">
        <f t="shared" si="369"/>
        <v>----</v>
      </c>
      <c r="AG1237" t="str">
        <f t="shared" si="370"/>
        <v>----</v>
      </c>
      <c r="AH1237" t="str">
        <f t="shared" si="371"/>
        <v>----</v>
      </c>
      <c r="AI1237" t="str">
        <f t="shared" si="372"/>
        <v>AlipatNoN</v>
      </c>
      <c r="AJ1237" t="str">
        <f t="shared" si="373"/>
        <v>----</v>
      </c>
      <c r="AK1237" t="str">
        <f t="shared" si="374"/>
        <v>----</v>
      </c>
      <c r="AM1237" s="4">
        <f t="shared" si="375"/>
        <v>465.34171272312312</v>
      </c>
      <c r="AN1237" s="4">
        <f t="shared" si="359"/>
        <v>465</v>
      </c>
      <c r="AO1237" s="4">
        <f t="shared" si="376"/>
        <v>0.3417127231231234</v>
      </c>
    </row>
    <row r="1238" spans="1:41" x14ac:dyDescent="0.25">
      <c r="A1238">
        <v>21</v>
      </c>
      <c r="B1238">
        <v>38</v>
      </c>
      <c r="C1238">
        <v>0</v>
      </c>
      <c r="D1238">
        <v>12</v>
      </c>
      <c r="E1238">
        <v>0</v>
      </c>
      <c r="F1238">
        <v>0</v>
      </c>
      <c r="H1238">
        <v>481.22904879999999</v>
      </c>
      <c r="J1238" t="s">
        <v>14</v>
      </c>
      <c r="K1238" t="s">
        <v>14</v>
      </c>
      <c r="L1238" t="s">
        <v>14</v>
      </c>
      <c r="O1238">
        <v>1745749</v>
      </c>
      <c r="P1238">
        <v>2532352</v>
      </c>
      <c r="Q1238">
        <v>2080074</v>
      </c>
      <c r="S1238">
        <f t="shared" si="360"/>
        <v>1.8095238095238095</v>
      </c>
      <c r="T1238">
        <f t="shared" si="361"/>
        <v>0.5714285714285714</v>
      </c>
      <c r="V1238" s="4">
        <f t="shared" si="362"/>
        <v>481.22904877989998</v>
      </c>
      <c r="W1238">
        <f t="shared" si="363"/>
        <v>3</v>
      </c>
      <c r="X1238">
        <f t="shared" si="364"/>
        <v>0.14285714285714285</v>
      </c>
      <c r="Y1238">
        <f t="shared" si="365"/>
        <v>7.8947368421052627E-2</v>
      </c>
      <c r="Z1238">
        <f t="shared" si="366"/>
        <v>0.25</v>
      </c>
      <c r="AA1238" t="str">
        <f t="shared" si="367"/>
        <v>O</v>
      </c>
      <c r="AD1238">
        <f t="shared" si="368"/>
        <v>-0.2</v>
      </c>
      <c r="AF1238" t="str">
        <f t="shared" si="369"/>
        <v>----</v>
      </c>
      <c r="AG1238" t="str">
        <f t="shared" si="370"/>
        <v>----</v>
      </c>
      <c r="AH1238" t="str">
        <f t="shared" si="371"/>
        <v>----</v>
      </c>
      <c r="AI1238" t="str">
        <f t="shared" si="372"/>
        <v>AlipatNoN</v>
      </c>
      <c r="AJ1238" t="str">
        <f t="shared" si="373"/>
        <v>----</v>
      </c>
      <c r="AK1238" t="str">
        <f t="shared" si="374"/>
        <v>----</v>
      </c>
      <c r="AM1238" s="4">
        <f t="shared" si="375"/>
        <v>481.34032591160837</v>
      </c>
      <c r="AN1238" s="4">
        <f t="shared" si="359"/>
        <v>481</v>
      </c>
      <c r="AO1238" s="4">
        <f t="shared" si="376"/>
        <v>0.34032591160837455</v>
      </c>
    </row>
    <row r="1239" spans="1:41" x14ac:dyDescent="0.25">
      <c r="A1239">
        <v>21</v>
      </c>
      <c r="B1239">
        <v>38</v>
      </c>
      <c r="C1239">
        <v>0</v>
      </c>
      <c r="D1239">
        <v>13</v>
      </c>
      <c r="E1239">
        <v>0</v>
      </c>
      <c r="F1239">
        <v>0</v>
      </c>
      <c r="H1239">
        <v>497.2239634</v>
      </c>
      <c r="J1239" t="s">
        <v>14</v>
      </c>
      <c r="K1239" t="s">
        <v>14</v>
      </c>
      <c r="L1239" t="s">
        <v>14</v>
      </c>
      <c r="O1239">
        <v>2658302</v>
      </c>
      <c r="P1239">
        <v>2134634</v>
      </c>
      <c r="Q1239">
        <v>1772805</v>
      </c>
      <c r="S1239">
        <f t="shared" si="360"/>
        <v>1.8095238095238095</v>
      </c>
      <c r="T1239">
        <f t="shared" si="361"/>
        <v>0.61904761904761907</v>
      </c>
      <c r="V1239" s="4">
        <f t="shared" si="362"/>
        <v>497.2239633799</v>
      </c>
      <c r="W1239">
        <f t="shared" si="363"/>
        <v>3</v>
      </c>
      <c r="X1239">
        <f t="shared" si="364"/>
        <v>0.14285714285714285</v>
      </c>
      <c r="Y1239">
        <f t="shared" si="365"/>
        <v>7.8947368421052627E-2</v>
      </c>
      <c r="Z1239">
        <f t="shared" si="366"/>
        <v>0.23076923076923078</v>
      </c>
      <c r="AA1239" t="str">
        <f t="shared" si="367"/>
        <v>O</v>
      </c>
      <c r="AD1239">
        <f t="shared" si="368"/>
        <v>-0.2413793103448276</v>
      </c>
      <c r="AF1239" t="str">
        <f t="shared" si="369"/>
        <v>----</v>
      </c>
      <c r="AG1239" t="str">
        <f t="shared" si="370"/>
        <v>----</v>
      </c>
      <c r="AH1239" t="str">
        <f t="shared" si="371"/>
        <v>----</v>
      </c>
      <c r="AI1239" t="str">
        <f t="shared" si="372"/>
        <v>----</v>
      </c>
      <c r="AJ1239" t="str">
        <f t="shared" si="373"/>
        <v>SatFACarb</v>
      </c>
      <c r="AK1239" t="str">
        <f t="shared" si="374"/>
        <v>----</v>
      </c>
      <c r="AM1239" s="4">
        <f t="shared" si="375"/>
        <v>497.33893910009368</v>
      </c>
      <c r="AN1239" s="4">
        <f t="shared" si="359"/>
        <v>497</v>
      </c>
      <c r="AO1239" s="4">
        <f t="shared" si="376"/>
        <v>0.33893910009368255</v>
      </c>
    </row>
    <row r="1240" spans="1:41" x14ac:dyDescent="0.25">
      <c r="A1240">
        <v>21</v>
      </c>
      <c r="B1240">
        <v>38</v>
      </c>
      <c r="C1240">
        <v>0</v>
      </c>
      <c r="D1240">
        <v>14</v>
      </c>
      <c r="E1240">
        <v>0</v>
      </c>
      <c r="F1240">
        <v>0</v>
      </c>
      <c r="H1240">
        <v>513.21887800000002</v>
      </c>
      <c r="J1240" t="s">
        <v>14</v>
      </c>
      <c r="K1240" t="s">
        <v>14</v>
      </c>
      <c r="L1240" t="s">
        <v>14</v>
      </c>
      <c r="O1240">
        <v>2270365</v>
      </c>
      <c r="P1240">
        <v>1855155</v>
      </c>
      <c r="Q1240">
        <v>1759874</v>
      </c>
      <c r="S1240">
        <f t="shared" si="360"/>
        <v>1.8095238095238095</v>
      </c>
      <c r="T1240">
        <f t="shared" si="361"/>
        <v>0.66666666666666663</v>
      </c>
      <c r="V1240" s="4">
        <f t="shared" si="362"/>
        <v>513.21887797990007</v>
      </c>
      <c r="W1240">
        <f t="shared" si="363"/>
        <v>3</v>
      </c>
      <c r="X1240">
        <f t="shared" si="364"/>
        <v>0.14285714285714285</v>
      </c>
      <c r="Y1240">
        <f t="shared" si="365"/>
        <v>7.8947368421052627E-2</v>
      </c>
      <c r="Z1240">
        <f t="shared" si="366"/>
        <v>0.21428571428571427</v>
      </c>
      <c r="AA1240" t="str">
        <f t="shared" si="367"/>
        <v>O</v>
      </c>
      <c r="AD1240">
        <f t="shared" si="368"/>
        <v>-0.2857142857142857</v>
      </c>
      <c r="AF1240" t="str">
        <f t="shared" si="369"/>
        <v>----</v>
      </c>
      <c r="AG1240" t="str">
        <f t="shared" si="370"/>
        <v>----</v>
      </c>
      <c r="AH1240" t="str">
        <f t="shared" si="371"/>
        <v>----</v>
      </c>
      <c r="AI1240" t="str">
        <f t="shared" si="372"/>
        <v>----</v>
      </c>
      <c r="AJ1240" t="str">
        <f t="shared" si="373"/>
        <v>SatFACarb</v>
      </c>
      <c r="AK1240" t="str">
        <f t="shared" si="374"/>
        <v>----</v>
      </c>
      <c r="AM1240" s="4">
        <f t="shared" si="375"/>
        <v>513.3375522885791</v>
      </c>
      <c r="AN1240" s="4">
        <f t="shared" si="359"/>
        <v>513</v>
      </c>
      <c r="AO1240" s="4">
        <f t="shared" si="376"/>
        <v>0.33755228857910424</v>
      </c>
    </row>
    <row r="1241" spans="1:41" x14ac:dyDescent="0.25">
      <c r="A1241">
        <v>21</v>
      </c>
      <c r="B1241">
        <v>38</v>
      </c>
      <c r="C1241">
        <v>4</v>
      </c>
      <c r="D1241">
        <v>5</v>
      </c>
      <c r="E1241">
        <v>0</v>
      </c>
      <c r="F1241">
        <v>0</v>
      </c>
      <c r="H1241">
        <v>425.27694259999998</v>
      </c>
      <c r="J1241" t="s">
        <v>14</v>
      </c>
      <c r="K1241" t="s">
        <v>14</v>
      </c>
      <c r="L1241" t="s">
        <v>14</v>
      </c>
      <c r="O1241">
        <v>1757784</v>
      </c>
      <c r="P1241">
        <v>2072636</v>
      </c>
      <c r="Q1241">
        <v>1634598</v>
      </c>
      <c r="S1241">
        <f t="shared" si="360"/>
        <v>1.8095238095238095</v>
      </c>
      <c r="T1241">
        <f t="shared" si="361"/>
        <v>0.23809523809523808</v>
      </c>
      <c r="V1241" s="4">
        <f t="shared" si="362"/>
        <v>425.27694257989998</v>
      </c>
      <c r="W1241">
        <f t="shared" si="363"/>
        <v>5</v>
      </c>
      <c r="X1241">
        <f t="shared" si="364"/>
        <v>0.23809523809523808</v>
      </c>
      <c r="Y1241">
        <f t="shared" si="365"/>
        <v>0.13157894736842105</v>
      </c>
      <c r="Z1241">
        <f t="shared" si="366"/>
        <v>1</v>
      </c>
      <c r="AA1241" t="str">
        <f t="shared" si="367"/>
        <v>O</v>
      </c>
      <c r="AD1241">
        <f t="shared" si="368"/>
        <v>3.4482758620689655E-2</v>
      </c>
      <c r="AF1241" t="str">
        <f t="shared" si="369"/>
        <v>----</v>
      </c>
      <c r="AG1241" t="str">
        <f t="shared" si="370"/>
        <v>----</v>
      </c>
      <c r="AH1241" t="str">
        <f t="shared" si="371"/>
        <v>----</v>
      </c>
      <c r="AI1241" t="str">
        <f t="shared" si="372"/>
        <v>----</v>
      </c>
      <c r="AJ1241" t="str">
        <f t="shared" si="373"/>
        <v>----</v>
      </c>
      <c r="AK1241" t="str">
        <f t="shared" si="374"/>
        <v>Alipat+N</v>
      </c>
      <c r="AM1241" s="4">
        <f t="shared" si="375"/>
        <v>425.37528161091234</v>
      </c>
      <c r="AN1241" s="4">
        <f t="shared" si="359"/>
        <v>425</v>
      </c>
      <c r="AO1241" s="4">
        <f t="shared" si="376"/>
        <v>0.37528161091233869</v>
      </c>
    </row>
    <row r="1242" spans="1:41" x14ac:dyDescent="0.25">
      <c r="A1242">
        <v>21</v>
      </c>
      <c r="B1242">
        <v>38</v>
      </c>
      <c r="C1242">
        <v>4</v>
      </c>
      <c r="D1242">
        <v>6</v>
      </c>
      <c r="E1242">
        <v>0</v>
      </c>
      <c r="F1242">
        <v>0</v>
      </c>
      <c r="H1242">
        <v>441.2718572</v>
      </c>
      <c r="J1242" t="s">
        <v>14</v>
      </c>
      <c r="K1242" t="s">
        <v>14</v>
      </c>
      <c r="L1242" t="s">
        <v>14</v>
      </c>
      <c r="O1242">
        <v>2777094</v>
      </c>
      <c r="P1242">
        <v>2843455</v>
      </c>
      <c r="Q1242">
        <v>2030800</v>
      </c>
      <c r="S1242">
        <f t="shared" si="360"/>
        <v>1.8095238095238095</v>
      </c>
      <c r="T1242">
        <f t="shared" si="361"/>
        <v>0.2857142857142857</v>
      </c>
      <c r="V1242" s="4">
        <f t="shared" si="362"/>
        <v>441.2718571799</v>
      </c>
      <c r="W1242">
        <f t="shared" si="363"/>
        <v>5</v>
      </c>
      <c r="X1242">
        <f t="shared" si="364"/>
        <v>0.23809523809523808</v>
      </c>
      <c r="Y1242">
        <f t="shared" si="365"/>
        <v>0.13157894736842105</v>
      </c>
      <c r="Z1242">
        <f t="shared" si="366"/>
        <v>0.83333333333333337</v>
      </c>
      <c r="AA1242" t="str">
        <f t="shared" si="367"/>
        <v>O</v>
      </c>
      <c r="AD1242">
        <f t="shared" si="368"/>
        <v>0</v>
      </c>
      <c r="AF1242" t="str">
        <f t="shared" si="369"/>
        <v>----</v>
      </c>
      <c r="AG1242" t="str">
        <f t="shared" si="370"/>
        <v>----</v>
      </c>
      <c r="AH1242" t="str">
        <f t="shared" si="371"/>
        <v>----</v>
      </c>
      <c r="AI1242" t="str">
        <f t="shared" si="372"/>
        <v>----</v>
      </c>
      <c r="AJ1242" t="str">
        <f t="shared" si="373"/>
        <v>----</v>
      </c>
      <c r="AK1242" t="str">
        <f t="shared" si="374"/>
        <v>Alipat+N</v>
      </c>
      <c r="AM1242" s="4">
        <f t="shared" si="375"/>
        <v>441.37389479939765</v>
      </c>
      <c r="AN1242" s="4">
        <f t="shared" si="359"/>
        <v>441</v>
      </c>
      <c r="AO1242" s="4">
        <f t="shared" si="376"/>
        <v>0.37389479939764669</v>
      </c>
    </row>
    <row r="1243" spans="1:41" x14ac:dyDescent="0.25">
      <c r="A1243">
        <v>21</v>
      </c>
      <c r="B1243">
        <v>38</v>
      </c>
      <c r="C1243">
        <v>4</v>
      </c>
      <c r="D1243">
        <v>7</v>
      </c>
      <c r="E1243">
        <v>0</v>
      </c>
      <c r="F1243">
        <v>0</v>
      </c>
      <c r="H1243">
        <v>457.26677180000001</v>
      </c>
      <c r="J1243" t="s">
        <v>14</v>
      </c>
      <c r="K1243" t="s">
        <v>14</v>
      </c>
      <c r="L1243" t="s">
        <v>14</v>
      </c>
      <c r="O1243">
        <v>2543011</v>
      </c>
      <c r="P1243">
        <v>3673572</v>
      </c>
      <c r="Q1243">
        <v>2042673</v>
      </c>
      <c r="S1243">
        <f t="shared" si="360"/>
        <v>1.8095238095238095</v>
      </c>
      <c r="T1243">
        <f t="shared" si="361"/>
        <v>0.33333333333333331</v>
      </c>
      <c r="V1243" s="4">
        <f t="shared" si="362"/>
        <v>457.26677177990001</v>
      </c>
      <c r="W1243">
        <f t="shared" si="363"/>
        <v>5</v>
      </c>
      <c r="X1243">
        <f t="shared" si="364"/>
        <v>0.23809523809523808</v>
      </c>
      <c r="Y1243">
        <f t="shared" si="365"/>
        <v>0.13157894736842105</v>
      </c>
      <c r="Z1243">
        <f t="shared" si="366"/>
        <v>0.7142857142857143</v>
      </c>
      <c r="AA1243" t="str">
        <f t="shared" si="367"/>
        <v>O</v>
      </c>
      <c r="AD1243">
        <f t="shared" si="368"/>
        <v>-3.7037037037037035E-2</v>
      </c>
      <c r="AF1243" t="str">
        <f t="shared" si="369"/>
        <v>----</v>
      </c>
      <c r="AG1243" t="str">
        <f t="shared" si="370"/>
        <v>----</v>
      </c>
      <c r="AH1243" t="str">
        <f t="shared" si="371"/>
        <v>----</v>
      </c>
      <c r="AI1243" t="str">
        <f t="shared" si="372"/>
        <v>----</v>
      </c>
      <c r="AJ1243" t="str">
        <f t="shared" si="373"/>
        <v>----</v>
      </c>
      <c r="AK1243" t="str">
        <f t="shared" si="374"/>
        <v>Alipat+N</v>
      </c>
      <c r="AM1243" s="4">
        <f t="shared" si="375"/>
        <v>457.37250798788295</v>
      </c>
      <c r="AN1243" s="4">
        <f t="shared" si="359"/>
        <v>457</v>
      </c>
      <c r="AO1243" s="4">
        <f t="shared" si="376"/>
        <v>0.37250798788295469</v>
      </c>
    </row>
    <row r="1244" spans="1:41" x14ac:dyDescent="0.25">
      <c r="A1244">
        <v>21</v>
      </c>
      <c r="B1244">
        <v>40</v>
      </c>
      <c r="C1244">
        <v>0</v>
      </c>
      <c r="D1244">
        <v>6</v>
      </c>
      <c r="E1244">
        <v>0</v>
      </c>
      <c r="F1244">
        <v>0</v>
      </c>
      <c r="H1244">
        <v>387.2752112</v>
      </c>
      <c r="J1244" t="s">
        <v>14</v>
      </c>
      <c r="K1244" t="s">
        <v>14</v>
      </c>
      <c r="L1244" t="s">
        <v>14</v>
      </c>
      <c r="O1244">
        <v>1841730</v>
      </c>
      <c r="P1244">
        <v>1896420</v>
      </c>
      <c r="Q1244">
        <v>2169763</v>
      </c>
      <c r="S1244">
        <f t="shared" si="360"/>
        <v>1.9047619047619047</v>
      </c>
      <c r="T1244">
        <f t="shared" si="361"/>
        <v>0.2857142857142857</v>
      </c>
      <c r="V1244" s="4">
        <f t="shared" si="362"/>
        <v>387.2752111799</v>
      </c>
      <c r="W1244">
        <f t="shared" si="363"/>
        <v>2</v>
      </c>
      <c r="X1244">
        <f t="shared" si="364"/>
        <v>9.5238095238095233E-2</v>
      </c>
      <c r="Y1244">
        <f t="shared" si="365"/>
        <v>0.05</v>
      </c>
      <c r="Z1244">
        <f t="shared" si="366"/>
        <v>0.33333333333333331</v>
      </c>
      <c r="AA1244" t="str">
        <f t="shared" si="367"/>
        <v>O</v>
      </c>
      <c r="AD1244">
        <f t="shared" si="368"/>
        <v>-5.5555555555555552E-2</v>
      </c>
      <c r="AF1244" t="str">
        <f t="shared" si="369"/>
        <v>----</v>
      </c>
      <c r="AG1244" t="str">
        <f t="shared" si="370"/>
        <v>----</v>
      </c>
      <c r="AH1244" t="str">
        <f t="shared" si="371"/>
        <v>----</v>
      </c>
      <c r="AI1244" t="str">
        <f t="shared" si="372"/>
        <v>AlipatNoN</v>
      </c>
      <c r="AJ1244" t="str">
        <f t="shared" si="373"/>
        <v>----</v>
      </c>
      <c r="AK1244" t="str">
        <f t="shared" si="374"/>
        <v>----</v>
      </c>
      <c r="AM1244" s="4">
        <f t="shared" si="375"/>
        <v>387.3647628700798</v>
      </c>
      <c r="AN1244" s="4">
        <f t="shared" si="359"/>
        <v>387</v>
      </c>
      <c r="AO1244" s="4">
        <f t="shared" si="376"/>
        <v>0.3647628700798009</v>
      </c>
    </row>
    <row r="1245" spans="1:41" x14ac:dyDescent="0.25">
      <c r="A1245">
        <v>21</v>
      </c>
      <c r="B1245">
        <v>40</v>
      </c>
      <c r="C1245">
        <v>0</v>
      </c>
      <c r="D1245">
        <v>7</v>
      </c>
      <c r="E1245">
        <v>0</v>
      </c>
      <c r="F1245">
        <v>0</v>
      </c>
      <c r="H1245">
        <v>403.27012580000002</v>
      </c>
      <c r="J1245">
        <v>1979347</v>
      </c>
      <c r="K1245">
        <v>1914194</v>
      </c>
      <c r="L1245">
        <v>1712881</v>
      </c>
      <c r="O1245">
        <v>3456729</v>
      </c>
      <c r="P1245">
        <v>3589400</v>
      </c>
      <c r="Q1245">
        <v>3599004</v>
      </c>
      <c r="S1245">
        <f t="shared" si="360"/>
        <v>1.9047619047619047</v>
      </c>
      <c r="T1245">
        <f t="shared" si="361"/>
        <v>0.33333333333333331</v>
      </c>
      <c r="V1245" s="4">
        <f t="shared" si="362"/>
        <v>403.27012577990001</v>
      </c>
      <c r="W1245">
        <f t="shared" si="363"/>
        <v>2</v>
      </c>
      <c r="X1245">
        <f t="shared" si="364"/>
        <v>9.5238095238095233E-2</v>
      </c>
      <c r="Y1245">
        <f t="shared" si="365"/>
        <v>0.05</v>
      </c>
      <c r="Z1245">
        <f t="shared" si="366"/>
        <v>0.2857142857142857</v>
      </c>
      <c r="AA1245" t="str">
        <f t="shared" si="367"/>
        <v>O</v>
      </c>
      <c r="AD1245">
        <f t="shared" si="368"/>
        <v>-8.5714285714285715E-2</v>
      </c>
      <c r="AF1245" t="str">
        <f t="shared" si="369"/>
        <v>----</v>
      </c>
      <c r="AG1245" t="str">
        <f t="shared" si="370"/>
        <v>----</v>
      </c>
      <c r="AH1245" t="str">
        <f t="shared" si="371"/>
        <v>----</v>
      </c>
      <c r="AI1245" t="str">
        <f t="shared" si="372"/>
        <v>AlipatNoN</v>
      </c>
      <c r="AJ1245" t="str">
        <f t="shared" si="373"/>
        <v>----</v>
      </c>
      <c r="AK1245" t="str">
        <f t="shared" si="374"/>
        <v>----</v>
      </c>
      <c r="AM1245" s="4">
        <f t="shared" si="375"/>
        <v>403.36337605856511</v>
      </c>
      <c r="AN1245" s="4">
        <f t="shared" si="359"/>
        <v>403</v>
      </c>
      <c r="AO1245" s="4">
        <f t="shared" si="376"/>
        <v>0.36337605856510891</v>
      </c>
    </row>
    <row r="1246" spans="1:41" x14ac:dyDescent="0.25">
      <c r="A1246">
        <v>21</v>
      </c>
      <c r="B1246">
        <v>40</v>
      </c>
      <c r="C1246">
        <v>0</v>
      </c>
      <c r="D1246">
        <v>8</v>
      </c>
      <c r="E1246">
        <v>0</v>
      </c>
      <c r="F1246">
        <v>0</v>
      </c>
      <c r="H1246">
        <v>419.26504039999998</v>
      </c>
      <c r="J1246">
        <v>3645453</v>
      </c>
      <c r="K1246">
        <v>4069015</v>
      </c>
      <c r="L1246">
        <v>4246263</v>
      </c>
      <c r="O1246">
        <v>6523171</v>
      </c>
      <c r="P1246">
        <v>8774790</v>
      </c>
      <c r="Q1246">
        <v>6083271</v>
      </c>
      <c r="S1246">
        <f t="shared" si="360"/>
        <v>1.9047619047619047</v>
      </c>
      <c r="T1246">
        <f t="shared" si="361"/>
        <v>0.38095238095238093</v>
      </c>
      <c r="V1246" s="4">
        <f t="shared" si="362"/>
        <v>419.26504037990003</v>
      </c>
      <c r="W1246">
        <f t="shared" si="363"/>
        <v>2</v>
      </c>
      <c r="X1246">
        <f t="shared" si="364"/>
        <v>9.5238095238095233E-2</v>
      </c>
      <c r="Y1246">
        <f t="shared" si="365"/>
        <v>0.05</v>
      </c>
      <c r="Z1246">
        <f t="shared" si="366"/>
        <v>0.25</v>
      </c>
      <c r="AA1246" t="str">
        <f t="shared" si="367"/>
        <v>O</v>
      </c>
      <c r="AD1246">
        <f t="shared" si="368"/>
        <v>-0.11764705882352941</v>
      </c>
      <c r="AF1246" t="str">
        <f t="shared" si="369"/>
        <v>----</v>
      </c>
      <c r="AG1246" t="str">
        <f t="shared" si="370"/>
        <v>----</v>
      </c>
      <c r="AH1246" t="str">
        <f t="shared" si="371"/>
        <v>----</v>
      </c>
      <c r="AI1246" t="str">
        <f t="shared" si="372"/>
        <v>AlipatNoN</v>
      </c>
      <c r="AJ1246" t="str">
        <f t="shared" si="373"/>
        <v>----</v>
      </c>
      <c r="AK1246" t="str">
        <f t="shared" si="374"/>
        <v>----</v>
      </c>
      <c r="AM1246" s="4">
        <f t="shared" si="375"/>
        <v>419.36198924705047</v>
      </c>
      <c r="AN1246" s="4">
        <f t="shared" si="359"/>
        <v>419</v>
      </c>
      <c r="AO1246" s="4">
        <f t="shared" si="376"/>
        <v>0.36198924705047375</v>
      </c>
    </row>
    <row r="1247" spans="1:41" x14ac:dyDescent="0.25">
      <c r="A1247">
        <v>21</v>
      </c>
      <c r="B1247">
        <v>40</v>
      </c>
      <c r="C1247">
        <v>0</v>
      </c>
      <c r="D1247">
        <v>9</v>
      </c>
      <c r="E1247">
        <v>0</v>
      </c>
      <c r="F1247">
        <v>0</v>
      </c>
      <c r="H1247">
        <v>435.25995499999999</v>
      </c>
      <c r="J1247">
        <v>2290250</v>
      </c>
      <c r="K1247">
        <v>2369211</v>
      </c>
      <c r="L1247">
        <v>2445560</v>
      </c>
      <c r="O1247">
        <v>4381150</v>
      </c>
      <c r="P1247">
        <v>5575323</v>
      </c>
      <c r="Q1247">
        <v>3686747</v>
      </c>
      <c r="S1247">
        <f t="shared" si="360"/>
        <v>1.9047619047619047</v>
      </c>
      <c r="T1247">
        <f t="shared" si="361"/>
        <v>0.42857142857142855</v>
      </c>
      <c r="V1247" s="4">
        <f t="shared" si="362"/>
        <v>435.25995497989999</v>
      </c>
      <c r="W1247">
        <f t="shared" si="363"/>
        <v>2</v>
      </c>
      <c r="X1247">
        <f t="shared" si="364"/>
        <v>9.5238095238095233E-2</v>
      </c>
      <c r="Y1247">
        <f t="shared" si="365"/>
        <v>0.05</v>
      </c>
      <c r="Z1247">
        <f t="shared" si="366"/>
        <v>0.22222222222222221</v>
      </c>
      <c r="AA1247" t="str">
        <f t="shared" si="367"/>
        <v>O</v>
      </c>
      <c r="AD1247">
        <f t="shared" si="368"/>
        <v>-0.15151515151515152</v>
      </c>
      <c r="AF1247" t="str">
        <f t="shared" si="369"/>
        <v>----</v>
      </c>
      <c r="AG1247" t="str">
        <f t="shared" si="370"/>
        <v>----</v>
      </c>
      <c r="AH1247" t="str">
        <f t="shared" si="371"/>
        <v>----</v>
      </c>
      <c r="AI1247" t="str">
        <f t="shared" si="372"/>
        <v>AlipatNoN</v>
      </c>
      <c r="AJ1247" t="str">
        <f t="shared" si="373"/>
        <v>----</v>
      </c>
      <c r="AK1247" t="str">
        <f t="shared" si="374"/>
        <v>----</v>
      </c>
      <c r="AM1247" s="4">
        <f t="shared" si="375"/>
        <v>435.36060243553572</v>
      </c>
      <c r="AN1247" s="4">
        <f t="shared" si="359"/>
        <v>435</v>
      </c>
      <c r="AO1247" s="4">
        <f t="shared" si="376"/>
        <v>0.36060243553572491</v>
      </c>
    </row>
    <row r="1248" spans="1:41" x14ac:dyDescent="0.25">
      <c r="A1248">
        <v>21</v>
      </c>
      <c r="B1248">
        <v>40</v>
      </c>
      <c r="C1248">
        <v>0</v>
      </c>
      <c r="D1248">
        <v>10</v>
      </c>
      <c r="E1248">
        <v>0</v>
      </c>
      <c r="F1248">
        <v>0</v>
      </c>
      <c r="H1248">
        <v>451.25486960000001</v>
      </c>
      <c r="J1248" t="s">
        <v>14</v>
      </c>
      <c r="K1248" t="s">
        <v>14</v>
      </c>
      <c r="L1248" t="s">
        <v>14</v>
      </c>
      <c r="O1248">
        <v>3647754</v>
      </c>
      <c r="P1248">
        <v>4283127</v>
      </c>
      <c r="Q1248">
        <v>2179310</v>
      </c>
      <c r="S1248">
        <f t="shared" si="360"/>
        <v>1.9047619047619047</v>
      </c>
      <c r="T1248">
        <f t="shared" si="361"/>
        <v>0.47619047619047616</v>
      </c>
      <c r="V1248" s="4">
        <f t="shared" si="362"/>
        <v>451.2548695799</v>
      </c>
      <c r="W1248">
        <f t="shared" si="363"/>
        <v>2</v>
      </c>
      <c r="X1248">
        <f t="shared" si="364"/>
        <v>9.5238095238095233E-2</v>
      </c>
      <c r="Y1248">
        <f t="shared" si="365"/>
        <v>0.05</v>
      </c>
      <c r="Z1248">
        <f t="shared" si="366"/>
        <v>0.2</v>
      </c>
      <c r="AA1248" t="str">
        <f t="shared" si="367"/>
        <v>O</v>
      </c>
      <c r="AD1248">
        <f t="shared" si="368"/>
        <v>-0.1875</v>
      </c>
      <c r="AF1248" t="str">
        <f t="shared" si="369"/>
        <v>----</v>
      </c>
      <c r="AG1248" t="str">
        <f t="shared" si="370"/>
        <v>----</v>
      </c>
      <c r="AH1248" t="str">
        <f t="shared" si="371"/>
        <v>----</v>
      </c>
      <c r="AI1248" t="str">
        <f t="shared" si="372"/>
        <v>AlipatNoN</v>
      </c>
      <c r="AJ1248" t="str">
        <f t="shared" si="373"/>
        <v>----</v>
      </c>
      <c r="AK1248" t="str">
        <f t="shared" si="374"/>
        <v>----</v>
      </c>
      <c r="AM1248" s="4">
        <f t="shared" si="375"/>
        <v>451.35921562402103</v>
      </c>
      <c r="AN1248" s="4">
        <f t="shared" si="359"/>
        <v>451</v>
      </c>
      <c r="AO1248" s="4">
        <f t="shared" si="376"/>
        <v>0.35921562402103291</v>
      </c>
    </row>
    <row r="1249" spans="1:41" x14ac:dyDescent="0.25">
      <c r="A1249">
        <v>21</v>
      </c>
      <c r="B1249">
        <v>42</v>
      </c>
      <c r="C1249">
        <v>0</v>
      </c>
      <c r="D1249">
        <v>6</v>
      </c>
      <c r="E1249">
        <v>0</v>
      </c>
      <c r="F1249">
        <v>0</v>
      </c>
      <c r="H1249">
        <v>389.29086119999999</v>
      </c>
      <c r="J1249" t="s">
        <v>14</v>
      </c>
      <c r="K1249" t="s">
        <v>14</v>
      </c>
      <c r="L1249" t="s">
        <v>14</v>
      </c>
      <c r="O1249">
        <v>1610751</v>
      </c>
      <c r="P1249">
        <v>2211245</v>
      </c>
      <c r="Q1249">
        <v>2106163</v>
      </c>
      <c r="S1249">
        <f t="shared" si="360"/>
        <v>2</v>
      </c>
      <c r="T1249">
        <f t="shared" si="361"/>
        <v>0.2857142857142857</v>
      </c>
      <c r="V1249" s="4">
        <f t="shared" si="362"/>
        <v>389.29086117989999</v>
      </c>
      <c r="W1249">
        <f t="shared" si="363"/>
        <v>1</v>
      </c>
      <c r="X1249">
        <f t="shared" si="364"/>
        <v>4.7619047619047616E-2</v>
      </c>
      <c r="Y1249">
        <f t="shared" si="365"/>
        <v>2.3809523809523808E-2</v>
      </c>
      <c r="Z1249">
        <f t="shared" si="366"/>
        <v>0.16666666666666666</v>
      </c>
      <c r="AA1249" t="str">
        <f t="shared" si="367"/>
        <v>O</v>
      </c>
      <c r="AD1249">
        <f t="shared" si="368"/>
        <v>-0.1111111111111111</v>
      </c>
      <c r="AF1249" t="str">
        <f t="shared" si="369"/>
        <v>----</v>
      </c>
      <c r="AG1249" t="str">
        <f t="shared" si="370"/>
        <v>----</v>
      </c>
      <c r="AH1249" t="str">
        <f t="shared" si="371"/>
        <v>----</v>
      </c>
      <c r="AI1249" t="str">
        <f t="shared" si="372"/>
        <v>AlipatNoN</v>
      </c>
      <c r="AJ1249" t="str">
        <f t="shared" si="373"/>
        <v>----</v>
      </c>
      <c r="AK1249" t="str">
        <f t="shared" si="374"/>
        <v>----</v>
      </c>
      <c r="AM1249" s="4">
        <f t="shared" si="375"/>
        <v>389.38087895946302</v>
      </c>
      <c r="AN1249" s="4">
        <f t="shared" si="359"/>
        <v>389</v>
      </c>
      <c r="AO1249" s="4">
        <f t="shared" si="376"/>
        <v>0.38087895946301842</v>
      </c>
    </row>
    <row r="1250" spans="1:41" x14ac:dyDescent="0.25">
      <c r="A1250">
        <v>21</v>
      </c>
      <c r="B1250">
        <v>42</v>
      </c>
      <c r="C1250">
        <v>0</v>
      </c>
      <c r="D1250">
        <v>7</v>
      </c>
      <c r="E1250">
        <v>0</v>
      </c>
      <c r="F1250">
        <v>0</v>
      </c>
      <c r="H1250">
        <v>405.28577580000001</v>
      </c>
      <c r="J1250">
        <v>1607356</v>
      </c>
      <c r="K1250">
        <v>1626400</v>
      </c>
      <c r="L1250">
        <v>1740712</v>
      </c>
      <c r="O1250">
        <v>2999700</v>
      </c>
      <c r="P1250">
        <v>3371506</v>
      </c>
      <c r="Q1250">
        <v>2438424</v>
      </c>
      <c r="S1250">
        <f t="shared" si="360"/>
        <v>2</v>
      </c>
      <c r="T1250">
        <f t="shared" si="361"/>
        <v>0.33333333333333331</v>
      </c>
      <c r="V1250" s="4">
        <f t="shared" si="362"/>
        <v>405.28577577990001</v>
      </c>
      <c r="W1250">
        <f t="shared" si="363"/>
        <v>1</v>
      </c>
      <c r="X1250">
        <f t="shared" si="364"/>
        <v>4.7619047619047616E-2</v>
      </c>
      <c r="Y1250">
        <f t="shared" si="365"/>
        <v>2.3809523809523808E-2</v>
      </c>
      <c r="Z1250">
        <f t="shared" si="366"/>
        <v>0.14285714285714285</v>
      </c>
      <c r="AA1250" t="str">
        <f t="shared" si="367"/>
        <v>O</v>
      </c>
      <c r="AD1250">
        <f t="shared" si="368"/>
        <v>-0.14285714285714285</v>
      </c>
      <c r="AF1250" t="str">
        <f t="shared" si="369"/>
        <v>----</v>
      </c>
      <c r="AG1250" t="str">
        <f t="shared" si="370"/>
        <v>----</v>
      </c>
      <c r="AH1250" t="str">
        <f t="shared" si="371"/>
        <v>----</v>
      </c>
      <c r="AI1250" t="str">
        <f t="shared" si="372"/>
        <v>AlipatNoN</v>
      </c>
      <c r="AJ1250" t="str">
        <f t="shared" si="373"/>
        <v>----</v>
      </c>
      <c r="AK1250" t="str">
        <f t="shared" si="374"/>
        <v>----</v>
      </c>
      <c r="AM1250" s="4">
        <f t="shared" si="375"/>
        <v>405.37949214794833</v>
      </c>
      <c r="AN1250" s="4">
        <f t="shared" si="359"/>
        <v>405</v>
      </c>
      <c r="AO1250" s="4">
        <f t="shared" si="376"/>
        <v>0.37949214794832642</v>
      </c>
    </row>
    <row r="1251" spans="1:41" x14ac:dyDescent="0.25">
      <c r="A1251">
        <v>22</v>
      </c>
      <c r="B1251">
        <v>14</v>
      </c>
      <c r="C1251">
        <v>0</v>
      </c>
      <c r="D1251">
        <v>8</v>
      </c>
      <c r="E1251">
        <v>0</v>
      </c>
      <c r="F1251">
        <v>0</v>
      </c>
      <c r="H1251">
        <v>405.0615904</v>
      </c>
      <c r="J1251">
        <v>2064037</v>
      </c>
      <c r="K1251">
        <v>1963019</v>
      </c>
      <c r="L1251">
        <v>1767830</v>
      </c>
      <c r="O1251" t="s">
        <v>14</v>
      </c>
      <c r="P1251" t="s">
        <v>14</v>
      </c>
      <c r="Q1251" t="s">
        <v>14</v>
      </c>
      <c r="S1251">
        <f t="shared" si="360"/>
        <v>0.63636363636363635</v>
      </c>
      <c r="T1251">
        <f t="shared" si="361"/>
        <v>0.36363636363636365</v>
      </c>
      <c r="V1251" s="4">
        <f t="shared" si="362"/>
        <v>405.0615903799</v>
      </c>
      <c r="W1251">
        <f t="shared" si="363"/>
        <v>16</v>
      </c>
      <c r="X1251">
        <f t="shared" si="364"/>
        <v>0.72727272727272729</v>
      </c>
      <c r="Y1251">
        <f t="shared" si="365"/>
        <v>1.1428571428571428</v>
      </c>
      <c r="Z1251">
        <f t="shared" si="366"/>
        <v>2</v>
      </c>
      <c r="AA1251" t="str">
        <f t="shared" si="367"/>
        <v>O</v>
      </c>
      <c r="AD1251">
        <f t="shared" si="368"/>
        <v>0.66666666666666663</v>
      </c>
      <c r="AF1251" t="str">
        <f t="shared" si="369"/>
        <v>CondAr</v>
      </c>
      <c r="AG1251" t="str">
        <f t="shared" si="370"/>
        <v>----</v>
      </c>
      <c r="AH1251" t="str">
        <f t="shared" si="371"/>
        <v>----</v>
      </c>
      <c r="AI1251" t="str">
        <f t="shared" si="372"/>
        <v>----</v>
      </c>
      <c r="AJ1251" t="str">
        <f t="shared" si="373"/>
        <v>----</v>
      </c>
      <c r="AK1251" t="str">
        <f t="shared" si="374"/>
        <v>----</v>
      </c>
      <c r="AM1251" s="4">
        <f t="shared" si="375"/>
        <v>405.15525490837558</v>
      </c>
      <c r="AN1251" s="4">
        <f t="shared" si="359"/>
        <v>405</v>
      </c>
      <c r="AO1251" s="4">
        <f t="shared" si="376"/>
        <v>0.15525490837558209</v>
      </c>
    </row>
    <row r="1252" spans="1:41" x14ac:dyDescent="0.25">
      <c r="A1252">
        <v>22</v>
      </c>
      <c r="B1252">
        <v>14</v>
      </c>
      <c r="C1252">
        <v>0</v>
      </c>
      <c r="D1252">
        <v>9</v>
      </c>
      <c r="E1252">
        <v>0</v>
      </c>
      <c r="F1252">
        <v>0</v>
      </c>
      <c r="H1252">
        <v>421.05650500000002</v>
      </c>
      <c r="J1252">
        <v>2226611</v>
      </c>
      <c r="K1252">
        <v>1957523</v>
      </c>
      <c r="L1252">
        <v>2315968</v>
      </c>
      <c r="O1252" t="s">
        <v>14</v>
      </c>
      <c r="P1252" t="s">
        <v>14</v>
      </c>
      <c r="Q1252" t="s">
        <v>14</v>
      </c>
      <c r="S1252">
        <f t="shared" si="360"/>
        <v>0.63636363636363635</v>
      </c>
      <c r="T1252">
        <f t="shared" si="361"/>
        <v>0.40909090909090912</v>
      </c>
      <c r="V1252" s="4">
        <f t="shared" si="362"/>
        <v>421.05650497990001</v>
      </c>
      <c r="W1252">
        <f t="shared" si="363"/>
        <v>16</v>
      </c>
      <c r="X1252">
        <f t="shared" si="364"/>
        <v>0.72727272727272729</v>
      </c>
      <c r="Y1252">
        <f t="shared" si="365"/>
        <v>1.1428571428571428</v>
      </c>
      <c r="Z1252">
        <f t="shared" si="366"/>
        <v>1.7777777777777777</v>
      </c>
      <c r="AA1252" t="str">
        <f t="shared" si="367"/>
        <v>O</v>
      </c>
      <c r="AD1252">
        <f t="shared" si="368"/>
        <v>0.65714285714285714</v>
      </c>
      <c r="AF1252" t="str">
        <f t="shared" si="369"/>
        <v>----</v>
      </c>
      <c r="AG1252" t="str">
        <f t="shared" si="370"/>
        <v>Aromatic</v>
      </c>
      <c r="AH1252" t="str">
        <f t="shared" si="371"/>
        <v>----</v>
      </c>
      <c r="AI1252" t="str">
        <f t="shared" si="372"/>
        <v>----</v>
      </c>
      <c r="AJ1252" t="str">
        <f t="shared" si="373"/>
        <v>----</v>
      </c>
      <c r="AK1252" t="str">
        <f t="shared" si="374"/>
        <v>----</v>
      </c>
      <c r="AM1252" s="4">
        <f t="shared" si="375"/>
        <v>421.15386809686089</v>
      </c>
      <c r="AN1252" s="4">
        <f t="shared" si="359"/>
        <v>421</v>
      </c>
      <c r="AO1252" s="4">
        <f t="shared" si="376"/>
        <v>0.15386809686089009</v>
      </c>
    </row>
    <row r="1253" spans="1:41" x14ac:dyDescent="0.25">
      <c r="A1253">
        <v>22</v>
      </c>
      <c r="B1253">
        <v>14</v>
      </c>
      <c r="C1253">
        <v>0</v>
      </c>
      <c r="D1253">
        <v>10</v>
      </c>
      <c r="E1253">
        <v>0</v>
      </c>
      <c r="F1253">
        <v>0</v>
      </c>
      <c r="H1253">
        <v>437.05141959999997</v>
      </c>
      <c r="J1253">
        <v>2657636</v>
      </c>
      <c r="K1253">
        <v>2025048</v>
      </c>
      <c r="L1253">
        <v>2034256</v>
      </c>
      <c r="O1253" t="s">
        <v>14</v>
      </c>
      <c r="P1253" t="s">
        <v>14</v>
      </c>
      <c r="Q1253" t="s">
        <v>14</v>
      </c>
      <c r="S1253">
        <f t="shared" si="360"/>
        <v>0.63636363636363635</v>
      </c>
      <c r="T1253">
        <f t="shared" si="361"/>
        <v>0.45454545454545453</v>
      </c>
      <c r="V1253" s="4">
        <f t="shared" si="362"/>
        <v>437.05141957989997</v>
      </c>
      <c r="W1253">
        <f t="shared" si="363"/>
        <v>16</v>
      </c>
      <c r="X1253">
        <f t="shared" si="364"/>
        <v>0.72727272727272729</v>
      </c>
      <c r="Y1253">
        <f t="shared" si="365"/>
        <v>1.1428571428571428</v>
      </c>
      <c r="Z1253">
        <f t="shared" si="366"/>
        <v>1.6</v>
      </c>
      <c r="AA1253" t="str">
        <f t="shared" si="367"/>
        <v>O</v>
      </c>
      <c r="AD1253">
        <f t="shared" si="368"/>
        <v>0.6470588235294118</v>
      </c>
      <c r="AF1253" t="str">
        <f t="shared" si="369"/>
        <v>----</v>
      </c>
      <c r="AG1253" t="str">
        <f t="shared" si="370"/>
        <v>Aromatic</v>
      </c>
      <c r="AH1253" t="str">
        <f t="shared" si="371"/>
        <v>----</v>
      </c>
      <c r="AI1253" t="str">
        <f t="shared" si="372"/>
        <v>----</v>
      </c>
      <c r="AJ1253" t="str">
        <f t="shared" si="373"/>
        <v>----</v>
      </c>
      <c r="AK1253" t="str">
        <f t="shared" si="374"/>
        <v>----</v>
      </c>
      <c r="AM1253" s="4">
        <f t="shared" si="375"/>
        <v>437.15248128534614</v>
      </c>
      <c r="AN1253" s="4">
        <f t="shared" si="359"/>
        <v>437</v>
      </c>
      <c r="AO1253" s="4">
        <f t="shared" si="376"/>
        <v>0.15248128534614125</v>
      </c>
    </row>
    <row r="1254" spans="1:41" x14ac:dyDescent="0.25">
      <c r="A1254">
        <v>22</v>
      </c>
      <c r="B1254">
        <v>14</v>
      </c>
      <c r="C1254">
        <v>0</v>
      </c>
      <c r="D1254">
        <v>11</v>
      </c>
      <c r="E1254">
        <v>0</v>
      </c>
      <c r="F1254">
        <v>0</v>
      </c>
      <c r="H1254">
        <v>453.04633419999999</v>
      </c>
      <c r="J1254">
        <v>2685758</v>
      </c>
      <c r="K1254">
        <v>2804371</v>
      </c>
      <c r="L1254">
        <v>1870349</v>
      </c>
      <c r="O1254" t="s">
        <v>14</v>
      </c>
      <c r="P1254" t="s">
        <v>14</v>
      </c>
      <c r="Q1254" t="s">
        <v>14</v>
      </c>
      <c r="S1254">
        <f t="shared" si="360"/>
        <v>0.63636363636363635</v>
      </c>
      <c r="T1254">
        <f t="shared" si="361"/>
        <v>0.5</v>
      </c>
      <c r="V1254" s="4">
        <f t="shared" si="362"/>
        <v>453.04633417989999</v>
      </c>
      <c r="W1254">
        <f t="shared" si="363"/>
        <v>16</v>
      </c>
      <c r="X1254">
        <f t="shared" si="364"/>
        <v>0.72727272727272729</v>
      </c>
      <c r="Y1254">
        <f t="shared" si="365"/>
        <v>1.1428571428571428</v>
      </c>
      <c r="Z1254">
        <f t="shared" si="366"/>
        <v>1.4545454545454546</v>
      </c>
      <c r="AA1254" t="str">
        <f t="shared" si="367"/>
        <v>O</v>
      </c>
      <c r="AD1254">
        <f t="shared" si="368"/>
        <v>0.63636363636363635</v>
      </c>
      <c r="AF1254" t="str">
        <f t="shared" si="369"/>
        <v>----</v>
      </c>
      <c r="AG1254" t="str">
        <f t="shared" si="370"/>
        <v>Aromatic</v>
      </c>
      <c r="AH1254" t="str">
        <f t="shared" si="371"/>
        <v>----</v>
      </c>
      <c r="AI1254" t="str">
        <f t="shared" si="372"/>
        <v>----</v>
      </c>
      <c r="AJ1254" t="str">
        <f t="shared" si="373"/>
        <v>----</v>
      </c>
      <c r="AK1254" t="str">
        <f t="shared" si="374"/>
        <v>----</v>
      </c>
      <c r="AM1254" s="4">
        <f t="shared" si="375"/>
        <v>453.15109447383145</v>
      </c>
      <c r="AN1254" s="4">
        <f t="shared" si="359"/>
        <v>453</v>
      </c>
      <c r="AO1254" s="4">
        <f t="shared" si="376"/>
        <v>0.15109447383144925</v>
      </c>
    </row>
    <row r="1255" spans="1:41" x14ac:dyDescent="0.25">
      <c r="A1255">
        <v>22</v>
      </c>
      <c r="B1255">
        <v>14</v>
      </c>
      <c r="C1255">
        <v>0</v>
      </c>
      <c r="D1255">
        <v>12</v>
      </c>
      <c r="E1255">
        <v>0</v>
      </c>
      <c r="F1255">
        <v>0</v>
      </c>
      <c r="H1255">
        <v>469.04124880000001</v>
      </c>
      <c r="J1255">
        <v>2541709</v>
      </c>
      <c r="K1255">
        <v>2332763</v>
      </c>
      <c r="L1255">
        <v>2382744</v>
      </c>
      <c r="O1255" t="s">
        <v>14</v>
      </c>
      <c r="P1255" t="s">
        <v>14</v>
      </c>
      <c r="Q1255" t="s">
        <v>14</v>
      </c>
      <c r="S1255">
        <f t="shared" si="360"/>
        <v>0.63636363636363635</v>
      </c>
      <c r="T1255">
        <f t="shared" si="361"/>
        <v>0.54545454545454541</v>
      </c>
      <c r="V1255" s="4">
        <f t="shared" si="362"/>
        <v>469.04124877989995</v>
      </c>
      <c r="W1255">
        <f t="shared" si="363"/>
        <v>16</v>
      </c>
      <c r="X1255">
        <f t="shared" si="364"/>
        <v>0.72727272727272729</v>
      </c>
      <c r="Y1255">
        <f t="shared" si="365"/>
        <v>1.1428571428571428</v>
      </c>
      <c r="Z1255">
        <f t="shared" si="366"/>
        <v>1.3333333333333333</v>
      </c>
      <c r="AA1255" t="str">
        <f t="shared" si="367"/>
        <v>O</v>
      </c>
      <c r="AD1255">
        <f t="shared" si="368"/>
        <v>0.625</v>
      </c>
      <c r="AF1255" t="str">
        <f t="shared" si="369"/>
        <v>----</v>
      </c>
      <c r="AG1255" t="str">
        <f t="shared" si="370"/>
        <v>Aromatic</v>
      </c>
      <c r="AH1255" t="str">
        <f t="shared" si="371"/>
        <v>----</v>
      </c>
      <c r="AI1255" t="str">
        <f t="shared" si="372"/>
        <v>----</v>
      </c>
      <c r="AJ1255" t="str">
        <f t="shared" si="373"/>
        <v>----</v>
      </c>
      <c r="AK1255" t="str">
        <f t="shared" si="374"/>
        <v>----</v>
      </c>
      <c r="AM1255" s="4">
        <f t="shared" si="375"/>
        <v>469.1497076623167</v>
      </c>
      <c r="AN1255" s="4">
        <f t="shared" si="359"/>
        <v>469</v>
      </c>
      <c r="AO1255" s="4">
        <f t="shared" si="376"/>
        <v>0.14970766231670041</v>
      </c>
    </row>
    <row r="1256" spans="1:41" x14ac:dyDescent="0.25">
      <c r="A1256">
        <v>22</v>
      </c>
      <c r="B1256">
        <v>14</v>
      </c>
      <c r="C1256">
        <v>0</v>
      </c>
      <c r="D1256">
        <v>13</v>
      </c>
      <c r="E1256">
        <v>0</v>
      </c>
      <c r="F1256">
        <v>0</v>
      </c>
      <c r="H1256">
        <v>485.03616340000002</v>
      </c>
      <c r="J1256">
        <v>2345126</v>
      </c>
      <c r="K1256">
        <v>2157700</v>
      </c>
      <c r="L1256">
        <v>2169370</v>
      </c>
      <c r="O1256" t="s">
        <v>14</v>
      </c>
      <c r="P1256" t="s">
        <v>14</v>
      </c>
      <c r="Q1256" t="s">
        <v>14</v>
      </c>
      <c r="S1256">
        <f t="shared" si="360"/>
        <v>0.63636363636363635</v>
      </c>
      <c r="T1256">
        <f t="shared" si="361"/>
        <v>0.59090909090909094</v>
      </c>
      <c r="V1256" s="4">
        <f t="shared" si="362"/>
        <v>485.03616337989996</v>
      </c>
      <c r="W1256">
        <f t="shared" si="363"/>
        <v>16</v>
      </c>
      <c r="X1256">
        <f t="shared" si="364"/>
        <v>0.72727272727272729</v>
      </c>
      <c r="Y1256">
        <f t="shared" si="365"/>
        <v>1.1428571428571428</v>
      </c>
      <c r="Z1256">
        <f t="shared" si="366"/>
        <v>1.2307692307692308</v>
      </c>
      <c r="AA1256" t="str">
        <f t="shared" si="367"/>
        <v>O</v>
      </c>
      <c r="AD1256">
        <f t="shared" si="368"/>
        <v>0.61290322580645162</v>
      </c>
      <c r="AF1256" t="str">
        <f t="shared" si="369"/>
        <v>----</v>
      </c>
      <c r="AG1256" t="str">
        <f t="shared" si="370"/>
        <v>Aromatic</v>
      </c>
      <c r="AH1256" t="str">
        <f t="shared" si="371"/>
        <v>----</v>
      </c>
      <c r="AI1256" t="str">
        <f t="shared" si="372"/>
        <v>----</v>
      </c>
      <c r="AJ1256" t="str">
        <f t="shared" si="373"/>
        <v>----</v>
      </c>
      <c r="AK1256" t="str">
        <f t="shared" si="374"/>
        <v>----</v>
      </c>
      <c r="AM1256" s="4">
        <f t="shared" si="375"/>
        <v>485.14832085080207</v>
      </c>
      <c r="AN1256" s="4">
        <f t="shared" si="359"/>
        <v>485</v>
      </c>
      <c r="AO1256" s="4">
        <f t="shared" si="376"/>
        <v>0.14832085080206525</v>
      </c>
    </row>
    <row r="1257" spans="1:41" x14ac:dyDescent="0.25">
      <c r="A1257">
        <v>22</v>
      </c>
      <c r="B1257">
        <v>14</v>
      </c>
      <c r="C1257">
        <v>0</v>
      </c>
      <c r="D1257">
        <v>14</v>
      </c>
      <c r="E1257">
        <v>0</v>
      </c>
      <c r="F1257">
        <v>0</v>
      </c>
      <c r="H1257">
        <v>501.03107799999998</v>
      </c>
      <c r="J1257">
        <v>1703297</v>
      </c>
      <c r="K1257">
        <v>1896949</v>
      </c>
      <c r="L1257">
        <v>1803940</v>
      </c>
      <c r="O1257" t="s">
        <v>14</v>
      </c>
      <c r="P1257" t="s">
        <v>14</v>
      </c>
      <c r="Q1257" t="s">
        <v>14</v>
      </c>
      <c r="S1257">
        <f t="shared" si="360"/>
        <v>0.63636363636363635</v>
      </c>
      <c r="T1257">
        <f t="shared" si="361"/>
        <v>0.63636363636363635</v>
      </c>
      <c r="V1257" s="4">
        <f t="shared" si="362"/>
        <v>501.03107797989998</v>
      </c>
      <c r="W1257">
        <f t="shared" si="363"/>
        <v>16</v>
      </c>
      <c r="X1257">
        <f t="shared" si="364"/>
        <v>0.72727272727272729</v>
      </c>
      <c r="Y1257">
        <f t="shared" si="365"/>
        <v>1.1428571428571428</v>
      </c>
      <c r="Z1257">
        <f t="shared" si="366"/>
        <v>1.1428571428571428</v>
      </c>
      <c r="AA1257" t="str">
        <f t="shared" si="367"/>
        <v>O</v>
      </c>
      <c r="AD1257">
        <f t="shared" si="368"/>
        <v>0.6</v>
      </c>
      <c r="AF1257" t="str">
        <f t="shared" si="369"/>
        <v>----</v>
      </c>
      <c r="AG1257" t="str">
        <f t="shared" si="370"/>
        <v>Aromatic</v>
      </c>
      <c r="AH1257" t="str">
        <f t="shared" si="371"/>
        <v>----</v>
      </c>
      <c r="AI1257" t="str">
        <f t="shared" si="372"/>
        <v>----</v>
      </c>
      <c r="AJ1257" t="str">
        <f t="shared" si="373"/>
        <v>----</v>
      </c>
      <c r="AK1257" t="str">
        <f t="shared" si="374"/>
        <v>----</v>
      </c>
      <c r="AM1257" s="4">
        <f t="shared" si="375"/>
        <v>501.14693403928737</v>
      </c>
      <c r="AN1257" s="4">
        <f t="shared" si="359"/>
        <v>501</v>
      </c>
      <c r="AO1257" s="4">
        <f t="shared" si="376"/>
        <v>0.14693403928737325</v>
      </c>
    </row>
    <row r="1258" spans="1:41" x14ac:dyDescent="0.25">
      <c r="A1258">
        <v>22</v>
      </c>
      <c r="B1258">
        <v>16</v>
      </c>
      <c r="C1258">
        <v>0</v>
      </c>
      <c r="D1258">
        <v>8</v>
      </c>
      <c r="E1258">
        <v>0</v>
      </c>
      <c r="F1258">
        <v>0</v>
      </c>
      <c r="H1258">
        <v>407.07724039999999</v>
      </c>
      <c r="J1258">
        <v>2748255</v>
      </c>
      <c r="K1258">
        <v>3218620</v>
      </c>
      <c r="L1258">
        <v>2715179</v>
      </c>
      <c r="O1258" t="s">
        <v>14</v>
      </c>
      <c r="P1258" t="s">
        <v>14</v>
      </c>
      <c r="Q1258" t="s">
        <v>14</v>
      </c>
      <c r="S1258">
        <f t="shared" si="360"/>
        <v>0.72727272727272729</v>
      </c>
      <c r="T1258">
        <f t="shared" si="361"/>
        <v>0.36363636363636365</v>
      </c>
      <c r="V1258" s="4">
        <f t="shared" si="362"/>
        <v>407.07724037989999</v>
      </c>
      <c r="W1258">
        <f t="shared" si="363"/>
        <v>15</v>
      </c>
      <c r="X1258">
        <f t="shared" si="364"/>
        <v>0.68181818181818177</v>
      </c>
      <c r="Y1258">
        <f t="shared" si="365"/>
        <v>0.9375</v>
      </c>
      <c r="Z1258">
        <f t="shared" si="366"/>
        <v>1.875</v>
      </c>
      <c r="AA1258" t="str">
        <f t="shared" si="367"/>
        <v>O</v>
      </c>
      <c r="AD1258">
        <f t="shared" si="368"/>
        <v>0.61111111111111116</v>
      </c>
      <c r="AF1258" t="str">
        <f t="shared" si="369"/>
        <v>----</v>
      </c>
      <c r="AG1258" t="str">
        <f t="shared" si="370"/>
        <v>Aromatic</v>
      </c>
      <c r="AH1258" t="str">
        <f t="shared" si="371"/>
        <v>----</v>
      </c>
      <c r="AI1258" t="str">
        <f t="shared" si="372"/>
        <v>----</v>
      </c>
      <c r="AJ1258" t="str">
        <f t="shared" si="373"/>
        <v>----</v>
      </c>
      <c r="AK1258" t="str">
        <f t="shared" si="374"/>
        <v>----</v>
      </c>
      <c r="AM1258" s="4">
        <f t="shared" si="375"/>
        <v>407.1713709977588</v>
      </c>
      <c r="AN1258" s="4">
        <f t="shared" si="359"/>
        <v>407</v>
      </c>
      <c r="AO1258" s="4">
        <f t="shared" si="376"/>
        <v>0.1713709977587996</v>
      </c>
    </row>
    <row r="1259" spans="1:41" x14ac:dyDescent="0.25">
      <c r="A1259">
        <v>22</v>
      </c>
      <c r="B1259">
        <v>16</v>
      </c>
      <c r="C1259">
        <v>0</v>
      </c>
      <c r="D1259">
        <v>9</v>
      </c>
      <c r="E1259">
        <v>0</v>
      </c>
      <c r="F1259">
        <v>0</v>
      </c>
      <c r="H1259">
        <v>423.07215500000001</v>
      </c>
      <c r="J1259">
        <v>3425074</v>
      </c>
      <c r="K1259">
        <v>2778749</v>
      </c>
      <c r="L1259">
        <v>2941548</v>
      </c>
      <c r="O1259" t="s">
        <v>14</v>
      </c>
      <c r="P1259" t="s">
        <v>14</v>
      </c>
      <c r="Q1259" t="s">
        <v>14</v>
      </c>
      <c r="S1259">
        <f t="shared" si="360"/>
        <v>0.72727272727272729</v>
      </c>
      <c r="T1259">
        <f t="shared" si="361"/>
        <v>0.40909090909090912</v>
      </c>
      <c r="V1259" s="4">
        <f t="shared" si="362"/>
        <v>423.07215497989995</v>
      </c>
      <c r="W1259">
        <f t="shared" si="363"/>
        <v>15</v>
      </c>
      <c r="X1259">
        <f t="shared" si="364"/>
        <v>0.68181818181818177</v>
      </c>
      <c r="Y1259">
        <f t="shared" si="365"/>
        <v>0.9375</v>
      </c>
      <c r="Z1259">
        <f t="shared" si="366"/>
        <v>1.6666666666666667</v>
      </c>
      <c r="AA1259" t="str">
        <f t="shared" si="367"/>
        <v>O</v>
      </c>
      <c r="AD1259">
        <f t="shared" si="368"/>
        <v>0.6</v>
      </c>
      <c r="AF1259" t="str">
        <f t="shared" si="369"/>
        <v>----</v>
      </c>
      <c r="AG1259" t="str">
        <f t="shared" si="370"/>
        <v>Aromatic</v>
      </c>
      <c r="AH1259" t="str">
        <f t="shared" si="371"/>
        <v>----</v>
      </c>
      <c r="AI1259" t="str">
        <f t="shared" si="372"/>
        <v>----</v>
      </c>
      <c r="AJ1259" t="str">
        <f t="shared" si="373"/>
        <v>----</v>
      </c>
      <c r="AK1259" t="str">
        <f t="shared" si="374"/>
        <v>----</v>
      </c>
      <c r="AM1259" s="4">
        <f t="shared" si="375"/>
        <v>423.16998418624405</v>
      </c>
      <c r="AN1259" s="4">
        <f t="shared" si="359"/>
        <v>423</v>
      </c>
      <c r="AO1259" s="4">
        <f t="shared" si="376"/>
        <v>0.16998418624405076</v>
      </c>
    </row>
    <row r="1260" spans="1:41" x14ac:dyDescent="0.25">
      <c r="A1260">
        <v>22</v>
      </c>
      <c r="B1260">
        <v>16</v>
      </c>
      <c r="C1260">
        <v>0</v>
      </c>
      <c r="D1260">
        <v>10</v>
      </c>
      <c r="E1260">
        <v>0</v>
      </c>
      <c r="F1260">
        <v>0</v>
      </c>
      <c r="H1260">
        <v>439.06706960000002</v>
      </c>
      <c r="J1260">
        <v>3910746</v>
      </c>
      <c r="K1260">
        <v>2941923</v>
      </c>
      <c r="L1260">
        <v>3658124</v>
      </c>
      <c r="O1260" t="s">
        <v>14</v>
      </c>
      <c r="P1260" t="s">
        <v>14</v>
      </c>
      <c r="Q1260" t="s">
        <v>14</v>
      </c>
      <c r="S1260">
        <f t="shared" si="360"/>
        <v>0.72727272727272729</v>
      </c>
      <c r="T1260">
        <f t="shared" si="361"/>
        <v>0.45454545454545453</v>
      </c>
      <c r="V1260" s="4">
        <f t="shared" si="362"/>
        <v>439.06706957989996</v>
      </c>
      <c r="W1260">
        <f t="shared" si="363"/>
        <v>15</v>
      </c>
      <c r="X1260">
        <f t="shared" si="364"/>
        <v>0.68181818181818177</v>
      </c>
      <c r="Y1260">
        <f t="shared" si="365"/>
        <v>0.9375</v>
      </c>
      <c r="Z1260">
        <f t="shared" si="366"/>
        <v>1.5</v>
      </c>
      <c r="AA1260" t="str">
        <f t="shared" si="367"/>
        <v>O</v>
      </c>
      <c r="AD1260">
        <f t="shared" si="368"/>
        <v>0.58823529411764708</v>
      </c>
      <c r="AF1260" t="str">
        <f t="shared" si="369"/>
        <v>----</v>
      </c>
      <c r="AG1260" t="str">
        <f t="shared" si="370"/>
        <v>Aromatic</v>
      </c>
      <c r="AH1260" t="str">
        <f t="shared" si="371"/>
        <v>----</v>
      </c>
      <c r="AI1260" t="str">
        <f t="shared" si="372"/>
        <v>----</v>
      </c>
      <c r="AJ1260" t="str">
        <f t="shared" si="373"/>
        <v>----</v>
      </c>
      <c r="AK1260" t="str">
        <f t="shared" si="374"/>
        <v>----</v>
      </c>
      <c r="AM1260" s="4">
        <f t="shared" si="375"/>
        <v>439.16859737472936</v>
      </c>
      <c r="AN1260" s="4">
        <f t="shared" si="359"/>
        <v>439</v>
      </c>
      <c r="AO1260" s="4">
        <f t="shared" si="376"/>
        <v>0.16859737472935876</v>
      </c>
    </row>
    <row r="1261" spans="1:41" x14ac:dyDescent="0.25">
      <c r="A1261">
        <v>22</v>
      </c>
      <c r="B1261">
        <v>16</v>
      </c>
      <c r="C1261">
        <v>0</v>
      </c>
      <c r="D1261">
        <v>11</v>
      </c>
      <c r="E1261">
        <v>0</v>
      </c>
      <c r="F1261">
        <v>0</v>
      </c>
      <c r="H1261">
        <v>455.06198419999998</v>
      </c>
      <c r="J1261">
        <v>3430493</v>
      </c>
      <c r="K1261">
        <v>3341351</v>
      </c>
      <c r="L1261">
        <v>3723090</v>
      </c>
      <c r="O1261" t="s">
        <v>14</v>
      </c>
      <c r="P1261" t="s">
        <v>14</v>
      </c>
      <c r="Q1261" t="s">
        <v>14</v>
      </c>
      <c r="S1261">
        <f t="shared" si="360"/>
        <v>0.72727272727272729</v>
      </c>
      <c r="T1261">
        <f t="shared" si="361"/>
        <v>0.5</v>
      </c>
      <c r="V1261" s="4">
        <f t="shared" si="362"/>
        <v>455.06198417989998</v>
      </c>
      <c r="W1261">
        <f t="shared" si="363"/>
        <v>15</v>
      </c>
      <c r="X1261">
        <f t="shared" si="364"/>
        <v>0.68181818181818177</v>
      </c>
      <c r="Y1261">
        <f t="shared" si="365"/>
        <v>0.9375</v>
      </c>
      <c r="Z1261">
        <f t="shared" si="366"/>
        <v>1.3636363636363635</v>
      </c>
      <c r="AA1261" t="str">
        <f t="shared" si="367"/>
        <v>O</v>
      </c>
      <c r="AD1261">
        <f t="shared" si="368"/>
        <v>0.5757575757575758</v>
      </c>
      <c r="AF1261" t="str">
        <f t="shared" si="369"/>
        <v>----</v>
      </c>
      <c r="AG1261" t="str">
        <f t="shared" si="370"/>
        <v>Aromatic</v>
      </c>
      <c r="AH1261" t="str">
        <f t="shared" si="371"/>
        <v>----</v>
      </c>
      <c r="AI1261" t="str">
        <f t="shared" si="372"/>
        <v>----</v>
      </c>
      <c r="AJ1261" t="str">
        <f t="shared" si="373"/>
        <v>----</v>
      </c>
      <c r="AK1261" t="str">
        <f t="shared" si="374"/>
        <v>----</v>
      </c>
      <c r="AM1261" s="4">
        <f t="shared" si="375"/>
        <v>455.16721056321467</v>
      </c>
      <c r="AN1261" s="4">
        <f t="shared" si="359"/>
        <v>455</v>
      </c>
      <c r="AO1261" s="4">
        <f t="shared" si="376"/>
        <v>0.16721056321466676</v>
      </c>
    </row>
    <row r="1262" spans="1:41" x14ac:dyDescent="0.25">
      <c r="A1262">
        <v>22</v>
      </c>
      <c r="B1262">
        <v>16</v>
      </c>
      <c r="C1262">
        <v>0</v>
      </c>
      <c r="D1262">
        <v>12</v>
      </c>
      <c r="E1262">
        <v>0</v>
      </c>
      <c r="F1262">
        <v>0</v>
      </c>
      <c r="H1262">
        <v>471.0568988</v>
      </c>
      <c r="J1262">
        <v>4138070</v>
      </c>
      <c r="K1262">
        <v>3674692</v>
      </c>
      <c r="L1262">
        <v>3433282</v>
      </c>
      <c r="O1262" t="s">
        <v>14</v>
      </c>
      <c r="P1262" t="s">
        <v>14</v>
      </c>
      <c r="Q1262" t="s">
        <v>14</v>
      </c>
      <c r="S1262">
        <f t="shared" si="360"/>
        <v>0.72727272727272729</v>
      </c>
      <c r="T1262">
        <f t="shared" si="361"/>
        <v>0.54545454545454541</v>
      </c>
      <c r="V1262" s="4">
        <f t="shared" si="362"/>
        <v>471.0568987799</v>
      </c>
      <c r="W1262">
        <f t="shared" si="363"/>
        <v>15</v>
      </c>
      <c r="X1262">
        <f t="shared" si="364"/>
        <v>0.68181818181818177</v>
      </c>
      <c r="Y1262">
        <f t="shared" si="365"/>
        <v>0.9375</v>
      </c>
      <c r="Z1262">
        <f t="shared" si="366"/>
        <v>1.25</v>
      </c>
      <c r="AA1262" t="str">
        <f t="shared" si="367"/>
        <v>O</v>
      </c>
      <c r="AD1262">
        <f t="shared" si="368"/>
        <v>0.5625</v>
      </c>
      <c r="AF1262" t="str">
        <f t="shared" si="369"/>
        <v>----</v>
      </c>
      <c r="AG1262" t="str">
        <f t="shared" si="370"/>
        <v>Aromatic</v>
      </c>
      <c r="AH1262" t="str">
        <f t="shared" si="371"/>
        <v>----</v>
      </c>
      <c r="AI1262" t="str">
        <f t="shared" si="372"/>
        <v>----</v>
      </c>
      <c r="AJ1262" t="str">
        <f t="shared" si="373"/>
        <v>----</v>
      </c>
      <c r="AK1262" t="str">
        <f t="shared" si="374"/>
        <v>----</v>
      </c>
      <c r="AM1262" s="4">
        <f t="shared" si="375"/>
        <v>471.16582375169997</v>
      </c>
      <c r="AN1262" s="4">
        <f t="shared" si="359"/>
        <v>471</v>
      </c>
      <c r="AO1262" s="4">
        <f t="shared" si="376"/>
        <v>0.16582375169997476</v>
      </c>
    </row>
    <row r="1263" spans="1:41" x14ac:dyDescent="0.25">
      <c r="A1263">
        <v>22</v>
      </c>
      <c r="B1263">
        <v>16</v>
      </c>
      <c r="C1263">
        <v>0</v>
      </c>
      <c r="D1263">
        <v>13</v>
      </c>
      <c r="E1263">
        <v>0</v>
      </c>
      <c r="F1263">
        <v>0</v>
      </c>
      <c r="H1263">
        <v>487.05181340000001</v>
      </c>
      <c r="J1263">
        <v>3694822</v>
      </c>
      <c r="K1263">
        <v>2996391</v>
      </c>
      <c r="L1263">
        <v>3411476</v>
      </c>
      <c r="O1263" t="s">
        <v>14</v>
      </c>
      <c r="P1263" t="s">
        <v>14</v>
      </c>
      <c r="Q1263" t="s">
        <v>14</v>
      </c>
      <c r="S1263">
        <f t="shared" si="360"/>
        <v>0.72727272727272729</v>
      </c>
      <c r="T1263">
        <f t="shared" si="361"/>
        <v>0.59090909090909094</v>
      </c>
      <c r="V1263" s="4">
        <f t="shared" si="362"/>
        <v>487.05181337990001</v>
      </c>
      <c r="W1263">
        <f t="shared" si="363"/>
        <v>15</v>
      </c>
      <c r="X1263">
        <f t="shared" si="364"/>
        <v>0.68181818181818177</v>
      </c>
      <c r="Y1263">
        <f t="shared" si="365"/>
        <v>0.9375</v>
      </c>
      <c r="Z1263">
        <f t="shared" si="366"/>
        <v>1.1538461538461537</v>
      </c>
      <c r="AA1263" t="str">
        <f t="shared" si="367"/>
        <v>O</v>
      </c>
      <c r="AD1263">
        <f t="shared" si="368"/>
        <v>0.54838709677419351</v>
      </c>
      <c r="AF1263" t="str">
        <f t="shared" si="369"/>
        <v>----</v>
      </c>
      <c r="AG1263" t="str">
        <f t="shared" si="370"/>
        <v>Aromatic</v>
      </c>
      <c r="AH1263" t="str">
        <f t="shared" si="371"/>
        <v>----</v>
      </c>
      <c r="AI1263" t="str">
        <f t="shared" si="372"/>
        <v>----</v>
      </c>
      <c r="AJ1263" t="str">
        <f t="shared" si="373"/>
        <v>----</v>
      </c>
      <c r="AK1263" t="str">
        <f t="shared" si="374"/>
        <v>----</v>
      </c>
      <c r="AM1263" s="4">
        <f t="shared" si="375"/>
        <v>487.16443694018528</v>
      </c>
      <c r="AN1263" s="4">
        <f t="shared" si="359"/>
        <v>487</v>
      </c>
      <c r="AO1263" s="4">
        <f t="shared" si="376"/>
        <v>0.16443694018528277</v>
      </c>
    </row>
    <row r="1264" spans="1:41" x14ac:dyDescent="0.25">
      <c r="A1264">
        <v>22</v>
      </c>
      <c r="B1264">
        <v>16</v>
      </c>
      <c r="C1264">
        <v>0</v>
      </c>
      <c r="D1264">
        <v>14</v>
      </c>
      <c r="E1264">
        <v>0</v>
      </c>
      <c r="F1264">
        <v>0</v>
      </c>
      <c r="H1264">
        <v>503.04672799999997</v>
      </c>
      <c r="J1264">
        <v>2913267</v>
      </c>
      <c r="K1264">
        <v>2633260</v>
      </c>
      <c r="L1264">
        <v>2667213</v>
      </c>
      <c r="O1264" t="s">
        <v>14</v>
      </c>
      <c r="P1264" t="s">
        <v>14</v>
      </c>
      <c r="Q1264" t="s">
        <v>14</v>
      </c>
      <c r="S1264">
        <f t="shared" si="360"/>
        <v>0.72727272727272729</v>
      </c>
      <c r="T1264">
        <f t="shared" si="361"/>
        <v>0.63636363636363635</v>
      </c>
      <c r="V1264" s="4">
        <f t="shared" si="362"/>
        <v>503.04672797989997</v>
      </c>
      <c r="W1264">
        <f t="shared" si="363"/>
        <v>15</v>
      </c>
      <c r="X1264">
        <f t="shared" si="364"/>
        <v>0.68181818181818177</v>
      </c>
      <c r="Y1264">
        <f t="shared" si="365"/>
        <v>0.9375</v>
      </c>
      <c r="Z1264">
        <f t="shared" si="366"/>
        <v>1.0714285714285714</v>
      </c>
      <c r="AA1264" t="str">
        <f t="shared" si="367"/>
        <v>O</v>
      </c>
      <c r="AD1264">
        <f t="shared" si="368"/>
        <v>0.53333333333333333</v>
      </c>
      <c r="AF1264" t="str">
        <f t="shared" si="369"/>
        <v>----</v>
      </c>
      <c r="AG1264" t="str">
        <f t="shared" si="370"/>
        <v>Aromatic</v>
      </c>
      <c r="AH1264" t="str">
        <f t="shared" si="371"/>
        <v>----</v>
      </c>
      <c r="AI1264" t="str">
        <f t="shared" si="372"/>
        <v>----</v>
      </c>
      <c r="AJ1264" t="str">
        <f t="shared" si="373"/>
        <v>----</v>
      </c>
      <c r="AK1264" t="str">
        <f t="shared" si="374"/>
        <v>----</v>
      </c>
      <c r="AM1264" s="4">
        <f t="shared" si="375"/>
        <v>503.16305012867053</v>
      </c>
      <c r="AN1264" s="4">
        <f t="shared" si="359"/>
        <v>503</v>
      </c>
      <c r="AO1264" s="4">
        <f t="shared" si="376"/>
        <v>0.16305012867053392</v>
      </c>
    </row>
    <row r="1265" spans="1:41" x14ac:dyDescent="0.25">
      <c r="A1265">
        <v>22</v>
      </c>
      <c r="B1265">
        <v>16</v>
      </c>
      <c r="C1265">
        <v>0</v>
      </c>
      <c r="D1265">
        <v>15</v>
      </c>
      <c r="E1265">
        <v>0</v>
      </c>
      <c r="F1265">
        <v>0</v>
      </c>
      <c r="H1265">
        <v>519.04164260000005</v>
      </c>
      <c r="J1265">
        <v>2031962</v>
      </c>
      <c r="K1265">
        <v>1767339</v>
      </c>
      <c r="L1265">
        <v>1802859</v>
      </c>
      <c r="O1265" t="s">
        <v>14</v>
      </c>
      <c r="P1265" t="s">
        <v>14</v>
      </c>
      <c r="Q1265" t="s">
        <v>14</v>
      </c>
      <c r="S1265">
        <f t="shared" si="360"/>
        <v>0.72727272727272729</v>
      </c>
      <c r="T1265">
        <f t="shared" si="361"/>
        <v>0.68181818181818177</v>
      </c>
      <c r="V1265" s="4">
        <f t="shared" si="362"/>
        <v>519.04164257989999</v>
      </c>
      <c r="W1265">
        <f t="shared" si="363"/>
        <v>15</v>
      </c>
      <c r="X1265">
        <f t="shared" si="364"/>
        <v>0.68181818181818177</v>
      </c>
      <c r="Y1265">
        <f t="shared" si="365"/>
        <v>0.9375</v>
      </c>
      <c r="Z1265">
        <f t="shared" si="366"/>
        <v>1</v>
      </c>
      <c r="AA1265" t="str">
        <f t="shared" si="367"/>
        <v>O</v>
      </c>
      <c r="AD1265">
        <f t="shared" si="368"/>
        <v>0.51724137931034486</v>
      </c>
      <c r="AF1265" t="str">
        <f t="shared" si="369"/>
        <v>----</v>
      </c>
      <c r="AG1265" t="str">
        <f t="shared" si="370"/>
        <v>Aromatic</v>
      </c>
      <c r="AH1265" t="str">
        <f t="shared" si="371"/>
        <v>----</v>
      </c>
      <c r="AI1265" t="str">
        <f t="shared" si="372"/>
        <v>----</v>
      </c>
      <c r="AJ1265" t="str">
        <f t="shared" si="373"/>
        <v>----</v>
      </c>
      <c r="AK1265" t="str">
        <f t="shared" si="374"/>
        <v>----</v>
      </c>
      <c r="AM1265" s="4">
        <f t="shared" si="375"/>
        <v>519.1616633171559</v>
      </c>
      <c r="AN1265" s="4">
        <f t="shared" si="359"/>
        <v>519</v>
      </c>
      <c r="AO1265" s="4">
        <f t="shared" si="376"/>
        <v>0.16166331715589877</v>
      </c>
    </row>
    <row r="1266" spans="1:41" x14ac:dyDescent="0.25">
      <c r="A1266">
        <v>22</v>
      </c>
      <c r="B1266">
        <v>18</v>
      </c>
      <c r="C1266">
        <v>0</v>
      </c>
      <c r="D1266">
        <v>7</v>
      </c>
      <c r="E1266">
        <v>0</v>
      </c>
      <c r="F1266">
        <v>0</v>
      </c>
      <c r="H1266">
        <v>393.09797579999997</v>
      </c>
      <c r="J1266">
        <v>2196022</v>
      </c>
      <c r="K1266">
        <v>2182497</v>
      </c>
      <c r="L1266">
        <v>1934621</v>
      </c>
      <c r="O1266" t="s">
        <v>14</v>
      </c>
      <c r="P1266" t="s">
        <v>14</v>
      </c>
      <c r="Q1266" t="s">
        <v>14</v>
      </c>
      <c r="S1266">
        <f t="shared" si="360"/>
        <v>0.81818181818181823</v>
      </c>
      <c r="T1266">
        <f t="shared" si="361"/>
        <v>0.31818181818181818</v>
      </c>
      <c r="V1266" s="4">
        <f t="shared" si="362"/>
        <v>393.09797577989997</v>
      </c>
      <c r="W1266">
        <f t="shared" si="363"/>
        <v>14</v>
      </c>
      <c r="X1266">
        <f t="shared" si="364"/>
        <v>0.63636363636363635</v>
      </c>
      <c r="Y1266">
        <f t="shared" si="365"/>
        <v>0.77777777777777779</v>
      </c>
      <c r="Z1266">
        <f t="shared" si="366"/>
        <v>2</v>
      </c>
      <c r="AA1266" t="str">
        <f t="shared" si="367"/>
        <v>O</v>
      </c>
      <c r="AD1266">
        <f t="shared" si="368"/>
        <v>0.56756756756756754</v>
      </c>
      <c r="AF1266" t="str">
        <f t="shared" si="369"/>
        <v>----</v>
      </c>
      <c r="AG1266" t="str">
        <f t="shared" si="370"/>
        <v>Aromatic</v>
      </c>
      <c r="AH1266" t="str">
        <f t="shared" si="371"/>
        <v>----</v>
      </c>
      <c r="AI1266" t="str">
        <f t="shared" si="372"/>
        <v>----</v>
      </c>
      <c r="AJ1266" t="str">
        <f t="shared" si="373"/>
        <v>----</v>
      </c>
      <c r="AK1266" t="str">
        <f t="shared" si="374"/>
        <v>----</v>
      </c>
      <c r="AM1266" s="4">
        <f t="shared" si="375"/>
        <v>393.18887389865665</v>
      </c>
      <c r="AN1266" s="4">
        <f t="shared" si="359"/>
        <v>393</v>
      </c>
      <c r="AO1266" s="4">
        <f t="shared" si="376"/>
        <v>0.18887389865665227</v>
      </c>
    </row>
    <row r="1267" spans="1:41" x14ac:dyDescent="0.25">
      <c r="A1267">
        <v>22</v>
      </c>
      <c r="B1267">
        <v>18</v>
      </c>
      <c r="C1267">
        <v>0</v>
      </c>
      <c r="D1267">
        <v>8</v>
      </c>
      <c r="E1267">
        <v>0</v>
      </c>
      <c r="F1267">
        <v>0</v>
      </c>
      <c r="H1267">
        <v>409.09289039999999</v>
      </c>
      <c r="J1267">
        <v>2843624</v>
      </c>
      <c r="K1267">
        <v>2270543</v>
      </c>
      <c r="L1267">
        <v>2774173</v>
      </c>
      <c r="O1267" t="s">
        <v>14</v>
      </c>
      <c r="P1267" t="s">
        <v>14</v>
      </c>
      <c r="Q1267" t="s">
        <v>14</v>
      </c>
      <c r="S1267">
        <f t="shared" si="360"/>
        <v>0.81818181818181823</v>
      </c>
      <c r="T1267">
        <f t="shared" si="361"/>
        <v>0.36363636363636365</v>
      </c>
      <c r="V1267" s="4">
        <f t="shared" si="362"/>
        <v>409.09289037989998</v>
      </c>
      <c r="W1267">
        <f t="shared" si="363"/>
        <v>14</v>
      </c>
      <c r="X1267">
        <f t="shared" si="364"/>
        <v>0.63636363636363635</v>
      </c>
      <c r="Y1267">
        <f t="shared" si="365"/>
        <v>0.77777777777777779</v>
      </c>
      <c r="Z1267">
        <f t="shared" si="366"/>
        <v>1.75</v>
      </c>
      <c r="AA1267" t="str">
        <f t="shared" si="367"/>
        <v>CRAM</v>
      </c>
      <c r="AD1267">
        <f t="shared" si="368"/>
        <v>0.55555555555555558</v>
      </c>
      <c r="AF1267" t="str">
        <f t="shared" si="369"/>
        <v>----</v>
      </c>
      <c r="AG1267" t="str">
        <f t="shared" si="370"/>
        <v>Aromatic</v>
      </c>
      <c r="AH1267" t="str">
        <f t="shared" si="371"/>
        <v>----</v>
      </c>
      <c r="AI1267" t="str">
        <f t="shared" si="372"/>
        <v>----</v>
      </c>
      <c r="AJ1267" t="str">
        <f t="shared" si="373"/>
        <v>----</v>
      </c>
      <c r="AK1267" t="str">
        <f t="shared" si="374"/>
        <v>----</v>
      </c>
      <c r="AM1267" s="4">
        <f t="shared" si="375"/>
        <v>409.18748708714196</v>
      </c>
      <c r="AN1267" s="4">
        <f t="shared" si="359"/>
        <v>409</v>
      </c>
      <c r="AO1267" s="4">
        <f t="shared" si="376"/>
        <v>0.18748708714196027</v>
      </c>
    </row>
    <row r="1268" spans="1:41" x14ac:dyDescent="0.25">
      <c r="A1268">
        <v>22</v>
      </c>
      <c r="B1268">
        <v>18</v>
      </c>
      <c r="C1268">
        <v>0</v>
      </c>
      <c r="D1268">
        <v>9</v>
      </c>
      <c r="E1268">
        <v>0</v>
      </c>
      <c r="F1268">
        <v>0</v>
      </c>
      <c r="H1268">
        <v>425.087805</v>
      </c>
      <c r="J1268">
        <v>3483286</v>
      </c>
      <c r="K1268">
        <v>3426902</v>
      </c>
      <c r="L1268">
        <v>3729923</v>
      </c>
      <c r="O1268" t="s">
        <v>14</v>
      </c>
      <c r="P1268" t="s">
        <v>14</v>
      </c>
      <c r="Q1268" t="s">
        <v>14</v>
      </c>
      <c r="S1268">
        <f t="shared" si="360"/>
        <v>0.81818181818181823</v>
      </c>
      <c r="T1268">
        <f t="shared" si="361"/>
        <v>0.40909090909090912</v>
      </c>
      <c r="V1268" s="4">
        <f t="shared" si="362"/>
        <v>425.0878049799</v>
      </c>
      <c r="W1268">
        <f t="shared" si="363"/>
        <v>14</v>
      </c>
      <c r="X1268">
        <f t="shared" si="364"/>
        <v>0.63636363636363635</v>
      </c>
      <c r="Y1268">
        <f t="shared" si="365"/>
        <v>0.77777777777777779</v>
      </c>
      <c r="Z1268">
        <f t="shared" si="366"/>
        <v>1.5555555555555556</v>
      </c>
      <c r="AA1268" t="str">
        <f t="shared" si="367"/>
        <v>CRAM</v>
      </c>
      <c r="AD1268">
        <f t="shared" si="368"/>
        <v>0.54285714285714282</v>
      </c>
      <c r="AF1268" t="str">
        <f t="shared" si="369"/>
        <v>----</v>
      </c>
      <c r="AG1268" t="str">
        <f t="shared" si="370"/>
        <v>Aromatic</v>
      </c>
      <c r="AH1268" t="str">
        <f t="shared" si="371"/>
        <v>----</v>
      </c>
      <c r="AI1268" t="str">
        <f t="shared" si="372"/>
        <v>----</v>
      </c>
      <c r="AJ1268" t="str">
        <f t="shared" si="373"/>
        <v>----</v>
      </c>
      <c r="AK1268" t="str">
        <f t="shared" si="374"/>
        <v>----</v>
      </c>
      <c r="AM1268" s="4">
        <f t="shared" si="375"/>
        <v>425.18610027562733</v>
      </c>
      <c r="AN1268" s="4">
        <f t="shared" si="359"/>
        <v>425</v>
      </c>
      <c r="AO1268" s="4">
        <f t="shared" si="376"/>
        <v>0.18610027562732512</v>
      </c>
    </row>
    <row r="1269" spans="1:41" x14ac:dyDescent="0.25">
      <c r="A1269">
        <v>22</v>
      </c>
      <c r="B1269">
        <v>18</v>
      </c>
      <c r="C1269">
        <v>0</v>
      </c>
      <c r="D1269">
        <v>10</v>
      </c>
      <c r="E1269">
        <v>0</v>
      </c>
      <c r="F1269">
        <v>0</v>
      </c>
      <c r="H1269">
        <v>441.08271960000002</v>
      </c>
      <c r="J1269">
        <v>4038475</v>
      </c>
      <c r="K1269">
        <v>3591018</v>
      </c>
      <c r="L1269">
        <v>4591810</v>
      </c>
      <c r="O1269" t="s">
        <v>14</v>
      </c>
      <c r="P1269" t="s">
        <v>14</v>
      </c>
      <c r="Q1269" t="s">
        <v>14</v>
      </c>
      <c r="S1269">
        <f t="shared" si="360"/>
        <v>0.81818181818181823</v>
      </c>
      <c r="T1269">
        <f t="shared" si="361"/>
        <v>0.45454545454545453</v>
      </c>
      <c r="V1269" s="4">
        <f t="shared" si="362"/>
        <v>441.08271957989996</v>
      </c>
      <c r="W1269">
        <f t="shared" si="363"/>
        <v>14</v>
      </c>
      <c r="X1269">
        <f t="shared" si="364"/>
        <v>0.63636363636363635</v>
      </c>
      <c r="Y1269">
        <f t="shared" si="365"/>
        <v>0.77777777777777779</v>
      </c>
      <c r="Z1269">
        <f t="shared" si="366"/>
        <v>1.4</v>
      </c>
      <c r="AA1269" t="str">
        <f t="shared" si="367"/>
        <v>CRAM</v>
      </c>
      <c r="AD1269">
        <f t="shared" si="368"/>
        <v>0.52941176470588236</v>
      </c>
      <c r="AF1269" t="str">
        <f t="shared" si="369"/>
        <v>----</v>
      </c>
      <c r="AG1269" t="str">
        <f t="shared" si="370"/>
        <v>Aromatic</v>
      </c>
      <c r="AH1269" t="str">
        <f t="shared" si="371"/>
        <v>----</v>
      </c>
      <c r="AI1269" t="str">
        <f t="shared" si="372"/>
        <v>----</v>
      </c>
      <c r="AJ1269" t="str">
        <f t="shared" si="373"/>
        <v>----</v>
      </c>
      <c r="AK1269" t="str">
        <f t="shared" si="374"/>
        <v>----</v>
      </c>
      <c r="AM1269" s="4">
        <f t="shared" si="375"/>
        <v>441.18471346411258</v>
      </c>
      <c r="AN1269" s="4">
        <f t="shared" si="359"/>
        <v>441</v>
      </c>
      <c r="AO1269" s="4">
        <f t="shared" si="376"/>
        <v>0.18471346411257628</v>
      </c>
    </row>
    <row r="1270" spans="1:41" x14ac:dyDescent="0.25">
      <c r="A1270">
        <v>22</v>
      </c>
      <c r="B1270">
        <v>18</v>
      </c>
      <c r="C1270">
        <v>0</v>
      </c>
      <c r="D1270">
        <v>11</v>
      </c>
      <c r="E1270">
        <v>0</v>
      </c>
      <c r="F1270">
        <v>0</v>
      </c>
      <c r="H1270">
        <v>457.07763419999998</v>
      </c>
      <c r="J1270">
        <v>5298061</v>
      </c>
      <c r="K1270">
        <v>4742083</v>
      </c>
      <c r="L1270">
        <v>5246625</v>
      </c>
      <c r="O1270" t="s">
        <v>14</v>
      </c>
      <c r="P1270" t="s">
        <v>14</v>
      </c>
      <c r="Q1270" t="s">
        <v>14</v>
      </c>
      <c r="S1270">
        <f t="shared" si="360"/>
        <v>0.81818181818181823</v>
      </c>
      <c r="T1270">
        <f t="shared" si="361"/>
        <v>0.5</v>
      </c>
      <c r="V1270" s="4">
        <f t="shared" si="362"/>
        <v>457.07763417989997</v>
      </c>
      <c r="W1270">
        <f t="shared" si="363"/>
        <v>14</v>
      </c>
      <c r="X1270">
        <f t="shared" si="364"/>
        <v>0.63636363636363635</v>
      </c>
      <c r="Y1270">
        <f t="shared" si="365"/>
        <v>0.77777777777777779</v>
      </c>
      <c r="Z1270">
        <f t="shared" si="366"/>
        <v>1.2727272727272727</v>
      </c>
      <c r="AA1270" t="str">
        <f t="shared" si="367"/>
        <v>CRAM</v>
      </c>
      <c r="AD1270">
        <f t="shared" si="368"/>
        <v>0.51515151515151514</v>
      </c>
      <c r="AF1270" t="str">
        <f t="shared" si="369"/>
        <v>----</v>
      </c>
      <c r="AG1270" t="str">
        <f t="shared" si="370"/>
        <v>Aromatic</v>
      </c>
      <c r="AH1270" t="str">
        <f t="shared" si="371"/>
        <v>----</v>
      </c>
      <c r="AI1270" t="str">
        <f t="shared" si="372"/>
        <v>----</v>
      </c>
      <c r="AJ1270" t="str">
        <f t="shared" si="373"/>
        <v>----</v>
      </c>
      <c r="AK1270" t="str">
        <f t="shared" si="374"/>
        <v>----</v>
      </c>
      <c r="AM1270" s="4">
        <f t="shared" si="375"/>
        <v>457.18332665259788</v>
      </c>
      <c r="AN1270" s="4">
        <f t="shared" si="359"/>
        <v>457</v>
      </c>
      <c r="AO1270" s="4">
        <f t="shared" si="376"/>
        <v>0.18332665259788428</v>
      </c>
    </row>
    <row r="1271" spans="1:41" x14ac:dyDescent="0.25">
      <c r="A1271">
        <v>22</v>
      </c>
      <c r="B1271">
        <v>18</v>
      </c>
      <c r="C1271">
        <v>0</v>
      </c>
      <c r="D1271">
        <v>12</v>
      </c>
      <c r="E1271">
        <v>0</v>
      </c>
      <c r="F1271">
        <v>0</v>
      </c>
      <c r="H1271">
        <v>473.07254879999999</v>
      </c>
      <c r="J1271">
        <v>5070898</v>
      </c>
      <c r="K1271">
        <v>5194294</v>
      </c>
      <c r="L1271">
        <v>4717305</v>
      </c>
      <c r="O1271" t="s">
        <v>14</v>
      </c>
      <c r="P1271" t="s">
        <v>14</v>
      </c>
      <c r="Q1271" t="s">
        <v>14</v>
      </c>
      <c r="S1271">
        <f t="shared" si="360"/>
        <v>0.81818181818181823</v>
      </c>
      <c r="T1271">
        <f t="shared" si="361"/>
        <v>0.54545454545454541</v>
      </c>
      <c r="V1271" s="4">
        <f t="shared" si="362"/>
        <v>473.07254877989993</v>
      </c>
      <c r="W1271">
        <f t="shared" si="363"/>
        <v>14</v>
      </c>
      <c r="X1271">
        <f t="shared" si="364"/>
        <v>0.63636363636363635</v>
      </c>
      <c r="Y1271">
        <f t="shared" si="365"/>
        <v>0.77777777777777779</v>
      </c>
      <c r="Z1271">
        <f t="shared" si="366"/>
        <v>1.1666666666666667</v>
      </c>
      <c r="AA1271" t="str">
        <f t="shared" si="367"/>
        <v>CRAM</v>
      </c>
      <c r="AD1271">
        <f t="shared" si="368"/>
        <v>0.5</v>
      </c>
      <c r="AF1271" t="str">
        <f t="shared" si="369"/>
        <v>----</v>
      </c>
      <c r="AG1271" t="str">
        <f t="shared" si="370"/>
        <v>----</v>
      </c>
      <c r="AH1271" t="str">
        <f t="shared" si="371"/>
        <v>HUnSatLig</v>
      </c>
      <c r="AI1271" t="str">
        <f t="shared" si="372"/>
        <v>----</v>
      </c>
      <c r="AJ1271" t="str">
        <f t="shared" si="373"/>
        <v>----</v>
      </c>
      <c r="AK1271" t="str">
        <f t="shared" si="374"/>
        <v>----</v>
      </c>
      <c r="AM1271" s="4">
        <f t="shared" si="375"/>
        <v>473.18193984108314</v>
      </c>
      <c r="AN1271" s="4">
        <f t="shared" si="359"/>
        <v>473</v>
      </c>
      <c r="AO1271" s="4">
        <f t="shared" si="376"/>
        <v>0.18193984108313543</v>
      </c>
    </row>
    <row r="1272" spans="1:41" x14ac:dyDescent="0.25">
      <c r="A1272">
        <v>22</v>
      </c>
      <c r="B1272">
        <v>18</v>
      </c>
      <c r="C1272">
        <v>0</v>
      </c>
      <c r="D1272">
        <v>13</v>
      </c>
      <c r="E1272">
        <v>0</v>
      </c>
      <c r="F1272">
        <v>0</v>
      </c>
      <c r="H1272">
        <v>489.06746340000001</v>
      </c>
      <c r="J1272">
        <v>4717873</v>
      </c>
      <c r="K1272">
        <v>4680398</v>
      </c>
      <c r="L1272">
        <v>4266518</v>
      </c>
      <c r="O1272" t="s">
        <v>14</v>
      </c>
      <c r="P1272" t="s">
        <v>14</v>
      </c>
      <c r="Q1272" t="s">
        <v>14</v>
      </c>
      <c r="S1272">
        <f t="shared" si="360"/>
        <v>0.81818181818181823</v>
      </c>
      <c r="T1272">
        <f t="shared" si="361"/>
        <v>0.59090909090909094</v>
      </c>
      <c r="V1272" s="4">
        <f t="shared" si="362"/>
        <v>489.06746337989995</v>
      </c>
      <c r="W1272">
        <f t="shared" si="363"/>
        <v>14</v>
      </c>
      <c r="X1272">
        <f t="shared" si="364"/>
        <v>0.63636363636363635</v>
      </c>
      <c r="Y1272">
        <f t="shared" si="365"/>
        <v>0.77777777777777779</v>
      </c>
      <c r="Z1272">
        <f t="shared" si="366"/>
        <v>1.0769230769230769</v>
      </c>
      <c r="AA1272" t="str">
        <f t="shared" si="367"/>
        <v>CRAM</v>
      </c>
      <c r="AD1272">
        <f t="shared" si="368"/>
        <v>0.4838709677419355</v>
      </c>
      <c r="AF1272" t="str">
        <f t="shared" si="369"/>
        <v>----</v>
      </c>
      <c r="AG1272" t="str">
        <f t="shared" si="370"/>
        <v>----</v>
      </c>
      <c r="AH1272" t="str">
        <f t="shared" si="371"/>
        <v>HUnSatLig</v>
      </c>
      <c r="AI1272" t="str">
        <f t="shared" si="372"/>
        <v>----</v>
      </c>
      <c r="AJ1272" t="str">
        <f t="shared" si="373"/>
        <v>----</v>
      </c>
      <c r="AK1272" t="str">
        <f t="shared" si="374"/>
        <v>----</v>
      </c>
      <c r="AM1272" s="4">
        <f t="shared" si="375"/>
        <v>489.18055302956844</v>
      </c>
      <c r="AN1272" s="4">
        <f t="shared" si="359"/>
        <v>489</v>
      </c>
      <c r="AO1272" s="4">
        <f t="shared" si="376"/>
        <v>0.18055302956844343</v>
      </c>
    </row>
    <row r="1273" spans="1:41" x14ac:dyDescent="0.25">
      <c r="A1273">
        <v>22</v>
      </c>
      <c r="B1273">
        <v>18</v>
      </c>
      <c r="C1273">
        <v>0</v>
      </c>
      <c r="D1273">
        <v>14</v>
      </c>
      <c r="E1273">
        <v>0</v>
      </c>
      <c r="F1273">
        <v>0</v>
      </c>
      <c r="H1273">
        <v>505.06237800000002</v>
      </c>
      <c r="J1273">
        <v>4004967</v>
      </c>
      <c r="K1273">
        <v>2920547</v>
      </c>
      <c r="L1273">
        <v>3291898</v>
      </c>
      <c r="O1273" t="s">
        <v>14</v>
      </c>
      <c r="P1273" t="s">
        <v>14</v>
      </c>
      <c r="Q1273" t="s">
        <v>14</v>
      </c>
      <c r="S1273">
        <f t="shared" si="360"/>
        <v>0.81818181818181823</v>
      </c>
      <c r="T1273">
        <f t="shared" si="361"/>
        <v>0.63636363636363635</v>
      </c>
      <c r="V1273" s="4">
        <f t="shared" si="362"/>
        <v>505.06237797989996</v>
      </c>
      <c r="W1273">
        <f t="shared" si="363"/>
        <v>14</v>
      </c>
      <c r="X1273">
        <f t="shared" si="364"/>
        <v>0.63636363636363635</v>
      </c>
      <c r="Y1273">
        <f t="shared" si="365"/>
        <v>0.77777777777777779</v>
      </c>
      <c r="Z1273">
        <f t="shared" si="366"/>
        <v>1</v>
      </c>
      <c r="AA1273" t="str">
        <f t="shared" si="367"/>
        <v>CRAM</v>
      </c>
      <c r="AD1273">
        <f t="shared" si="368"/>
        <v>0.46666666666666667</v>
      </c>
      <c r="AF1273" t="str">
        <f t="shared" si="369"/>
        <v>----</v>
      </c>
      <c r="AG1273" t="str">
        <f t="shared" si="370"/>
        <v>----</v>
      </c>
      <c r="AH1273" t="str">
        <f t="shared" si="371"/>
        <v>HUnSatLig</v>
      </c>
      <c r="AI1273" t="str">
        <f t="shared" si="372"/>
        <v>----</v>
      </c>
      <c r="AJ1273" t="str">
        <f t="shared" si="373"/>
        <v>----</v>
      </c>
      <c r="AK1273" t="str">
        <f t="shared" si="374"/>
        <v>----</v>
      </c>
      <c r="AM1273" s="4">
        <f t="shared" si="375"/>
        <v>505.17916621805375</v>
      </c>
      <c r="AN1273" s="4">
        <f t="shared" si="359"/>
        <v>505</v>
      </c>
      <c r="AO1273" s="4">
        <f t="shared" si="376"/>
        <v>0.17916621805375144</v>
      </c>
    </row>
    <row r="1274" spans="1:41" x14ac:dyDescent="0.25">
      <c r="A1274">
        <v>22</v>
      </c>
      <c r="B1274">
        <v>18</v>
      </c>
      <c r="C1274">
        <v>0</v>
      </c>
      <c r="D1274">
        <v>15</v>
      </c>
      <c r="E1274">
        <v>0</v>
      </c>
      <c r="F1274">
        <v>0</v>
      </c>
      <c r="H1274">
        <v>521.05729259999998</v>
      </c>
      <c r="J1274">
        <v>2870707</v>
      </c>
      <c r="K1274">
        <v>2548173</v>
      </c>
      <c r="L1274">
        <v>2274978</v>
      </c>
      <c r="O1274" t="s">
        <v>14</v>
      </c>
      <c r="P1274" t="s">
        <v>14</v>
      </c>
      <c r="Q1274" t="s">
        <v>14</v>
      </c>
      <c r="S1274">
        <f t="shared" si="360"/>
        <v>0.81818181818181823</v>
      </c>
      <c r="T1274">
        <f t="shared" si="361"/>
        <v>0.68181818181818177</v>
      </c>
      <c r="V1274" s="4">
        <f t="shared" si="362"/>
        <v>521.05729257990004</v>
      </c>
      <c r="W1274">
        <f t="shared" si="363"/>
        <v>14</v>
      </c>
      <c r="X1274">
        <f t="shared" si="364"/>
        <v>0.63636363636363635</v>
      </c>
      <c r="Y1274">
        <f t="shared" si="365"/>
        <v>0.77777777777777779</v>
      </c>
      <c r="Z1274">
        <f t="shared" si="366"/>
        <v>0.93333333333333335</v>
      </c>
      <c r="AA1274" t="str">
        <f t="shared" si="367"/>
        <v>CRAM</v>
      </c>
      <c r="AD1274">
        <f t="shared" si="368"/>
        <v>0.44827586206896552</v>
      </c>
      <c r="AF1274" t="str">
        <f t="shared" si="369"/>
        <v>----</v>
      </c>
      <c r="AG1274" t="str">
        <f t="shared" si="370"/>
        <v>----</v>
      </c>
      <c r="AH1274" t="str">
        <f t="shared" si="371"/>
        <v>HUnSatLig</v>
      </c>
      <c r="AI1274" t="str">
        <f t="shared" si="372"/>
        <v>----</v>
      </c>
      <c r="AJ1274" t="str">
        <f t="shared" si="373"/>
        <v>----</v>
      </c>
      <c r="AK1274" t="str">
        <f t="shared" si="374"/>
        <v>----</v>
      </c>
      <c r="AM1274" s="4">
        <f t="shared" si="375"/>
        <v>521.17777940653912</v>
      </c>
      <c r="AN1274" s="4">
        <f t="shared" si="359"/>
        <v>521</v>
      </c>
      <c r="AO1274" s="4">
        <f t="shared" si="376"/>
        <v>0.17777940653911628</v>
      </c>
    </row>
    <row r="1275" spans="1:41" x14ac:dyDescent="0.25">
      <c r="A1275">
        <v>22</v>
      </c>
      <c r="B1275">
        <v>20</v>
      </c>
      <c r="C1275">
        <v>0</v>
      </c>
      <c r="D1275">
        <v>7</v>
      </c>
      <c r="E1275">
        <v>0</v>
      </c>
      <c r="F1275">
        <v>0</v>
      </c>
      <c r="H1275">
        <v>395.11362580000002</v>
      </c>
      <c r="J1275">
        <v>2331157</v>
      </c>
      <c r="K1275">
        <v>2028745</v>
      </c>
      <c r="L1275">
        <v>2575497</v>
      </c>
      <c r="O1275" t="s">
        <v>14</v>
      </c>
      <c r="P1275" t="s">
        <v>14</v>
      </c>
      <c r="Q1275" t="s">
        <v>14</v>
      </c>
      <c r="S1275">
        <f t="shared" si="360"/>
        <v>0.90909090909090906</v>
      </c>
      <c r="T1275">
        <f t="shared" si="361"/>
        <v>0.31818181818181818</v>
      </c>
      <c r="V1275" s="4">
        <f t="shared" si="362"/>
        <v>395.11362577990002</v>
      </c>
      <c r="W1275">
        <f t="shared" si="363"/>
        <v>13</v>
      </c>
      <c r="X1275">
        <f t="shared" si="364"/>
        <v>0.59090909090909094</v>
      </c>
      <c r="Y1275">
        <f t="shared" si="365"/>
        <v>0.65</v>
      </c>
      <c r="Z1275">
        <f t="shared" si="366"/>
        <v>1.8571428571428572</v>
      </c>
      <c r="AA1275" t="str">
        <f t="shared" si="367"/>
        <v>O</v>
      </c>
      <c r="AD1275">
        <f t="shared" si="368"/>
        <v>0.51351351351351349</v>
      </c>
      <c r="AF1275" t="str">
        <f t="shared" si="369"/>
        <v>----</v>
      </c>
      <c r="AG1275" t="str">
        <f t="shared" si="370"/>
        <v>Aromatic</v>
      </c>
      <c r="AH1275" t="str">
        <f t="shared" si="371"/>
        <v>----</v>
      </c>
      <c r="AI1275" t="str">
        <f t="shared" si="372"/>
        <v>----</v>
      </c>
      <c r="AJ1275" t="str">
        <f t="shared" si="373"/>
        <v>----</v>
      </c>
      <c r="AK1275" t="str">
        <f t="shared" si="374"/>
        <v>----</v>
      </c>
      <c r="AM1275" s="4">
        <f t="shared" si="375"/>
        <v>395.20498998803993</v>
      </c>
      <c r="AN1275" s="4">
        <f t="shared" si="359"/>
        <v>395</v>
      </c>
      <c r="AO1275" s="4">
        <f t="shared" si="376"/>
        <v>0.20498998803992663</v>
      </c>
    </row>
    <row r="1276" spans="1:41" x14ac:dyDescent="0.25">
      <c r="A1276">
        <v>22</v>
      </c>
      <c r="B1276">
        <v>20</v>
      </c>
      <c r="C1276">
        <v>0</v>
      </c>
      <c r="D1276">
        <v>8</v>
      </c>
      <c r="E1276">
        <v>0</v>
      </c>
      <c r="F1276">
        <v>0</v>
      </c>
      <c r="H1276">
        <v>411.10854039999998</v>
      </c>
      <c r="J1276">
        <v>3802179</v>
      </c>
      <c r="K1276">
        <v>3306436</v>
      </c>
      <c r="L1276">
        <v>2936044</v>
      </c>
      <c r="O1276">
        <v>2183914</v>
      </c>
      <c r="P1276">
        <v>1693611</v>
      </c>
      <c r="Q1276">
        <v>1952429</v>
      </c>
      <c r="S1276">
        <f t="shared" si="360"/>
        <v>0.90909090909090906</v>
      </c>
      <c r="T1276">
        <f t="shared" si="361"/>
        <v>0.36363636363636365</v>
      </c>
      <c r="V1276" s="4">
        <f t="shared" si="362"/>
        <v>411.10854037990003</v>
      </c>
      <c r="W1276">
        <f t="shared" si="363"/>
        <v>13</v>
      </c>
      <c r="X1276">
        <f t="shared" si="364"/>
        <v>0.59090909090909094</v>
      </c>
      <c r="Y1276">
        <f t="shared" si="365"/>
        <v>0.65</v>
      </c>
      <c r="Z1276">
        <f t="shared" si="366"/>
        <v>1.625</v>
      </c>
      <c r="AA1276" t="str">
        <f t="shared" si="367"/>
        <v>CRAM</v>
      </c>
      <c r="AD1276">
        <f t="shared" si="368"/>
        <v>0.5</v>
      </c>
      <c r="AF1276" t="str">
        <f t="shared" si="369"/>
        <v>----</v>
      </c>
      <c r="AG1276" t="str">
        <f t="shared" si="370"/>
        <v>----</v>
      </c>
      <c r="AH1276" t="str">
        <f t="shared" si="371"/>
        <v>HUnSatLig</v>
      </c>
      <c r="AI1276" t="str">
        <f t="shared" si="372"/>
        <v>----</v>
      </c>
      <c r="AJ1276" t="str">
        <f t="shared" si="373"/>
        <v>----</v>
      </c>
      <c r="AK1276" t="str">
        <f t="shared" si="374"/>
        <v>----</v>
      </c>
      <c r="AM1276" s="4">
        <f t="shared" si="375"/>
        <v>411.20360317652523</v>
      </c>
      <c r="AN1276" s="4">
        <f t="shared" si="359"/>
        <v>411</v>
      </c>
      <c r="AO1276" s="4">
        <f t="shared" si="376"/>
        <v>0.20360317652523463</v>
      </c>
    </row>
    <row r="1277" spans="1:41" x14ac:dyDescent="0.25">
      <c r="A1277">
        <v>22</v>
      </c>
      <c r="B1277">
        <v>20</v>
      </c>
      <c r="C1277">
        <v>0</v>
      </c>
      <c r="D1277">
        <v>9</v>
      </c>
      <c r="E1277">
        <v>0</v>
      </c>
      <c r="F1277">
        <v>0</v>
      </c>
      <c r="H1277">
        <v>427.103455</v>
      </c>
      <c r="J1277">
        <v>4321762</v>
      </c>
      <c r="K1277">
        <v>4222494</v>
      </c>
      <c r="L1277">
        <v>4667783</v>
      </c>
      <c r="O1277">
        <v>2569723</v>
      </c>
      <c r="P1277">
        <v>2104839</v>
      </c>
      <c r="Q1277">
        <v>1941129</v>
      </c>
      <c r="S1277">
        <f t="shared" si="360"/>
        <v>0.90909090909090906</v>
      </c>
      <c r="T1277">
        <f t="shared" si="361"/>
        <v>0.40909090909090912</v>
      </c>
      <c r="V1277" s="4">
        <f t="shared" si="362"/>
        <v>427.10345497990005</v>
      </c>
      <c r="W1277">
        <f t="shared" si="363"/>
        <v>13</v>
      </c>
      <c r="X1277">
        <f t="shared" si="364"/>
        <v>0.59090909090909094</v>
      </c>
      <c r="Y1277">
        <f t="shared" si="365"/>
        <v>0.65</v>
      </c>
      <c r="Z1277">
        <f t="shared" si="366"/>
        <v>1.4444444444444444</v>
      </c>
      <c r="AA1277" t="str">
        <f t="shared" si="367"/>
        <v>CRAM</v>
      </c>
      <c r="AD1277">
        <f t="shared" si="368"/>
        <v>0.48571428571428571</v>
      </c>
      <c r="AF1277" t="str">
        <f t="shared" si="369"/>
        <v>----</v>
      </c>
      <c r="AG1277" t="str">
        <f t="shared" si="370"/>
        <v>----</v>
      </c>
      <c r="AH1277" t="str">
        <f t="shared" si="371"/>
        <v>HUnSatLig</v>
      </c>
      <c r="AI1277" t="str">
        <f t="shared" si="372"/>
        <v>----</v>
      </c>
      <c r="AJ1277" t="str">
        <f t="shared" si="373"/>
        <v>----</v>
      </c>
      <c r="AK1277" t="str">
        <f t="shared" si="374"/>
        <v>----</v>
      </c>
      <c r="AM1277" s="4">
        <f t="shared" si="375"/>
        <v>427.20221636501054</v>
      </c>
      <c r="AN1277" s="4">
        <f t="shared" si="359"/>
        <v>427</v>
      </c>
      <c r="AO1277" s="4">
        <f t="shared" si="376"/>
        <v>0.20221636501054263</v>
      </c>
    </row>
    <row r="1278" spans="1:41" x14ac:dyDescent="0.25">
      <c r="A1278">
        <v>22</v>
      </c>
      <c r="B1278">
        <v>20</v>
      </c>
      <c r="C1278">
        <v>0</v>
      </c>
      <c r="D1278">
        <v>10</v>
      </c>
      <c r="E1278">
        <v>0</v>
      </c>
      <c r="F1278">
        <v>0</v>
      </c>
      <c r="H1278">
        <v>443.09836960000001</v>
      </c>
      <c r="J1278">
        <v>5801530</v>
      </c>
      <c r="K1278">
        <v>4691693</v>
      </c>
      <c r="L1278">
        <v>4836341</v>
      </c>
      <c r="O1278">
        <v>2814835</v>
      </c>
      <c r="P1278">
        <v>2137296</v>
      </c>
      <c r="Q1278">
        <v>2281996</v>
      </c>
      <c r="S1278">
        <f t="shared" si="360"/>
        <v>0.90909090909090906</v>
      </c>
      <c r="T1278">
        <f t="shared" si="361"/>
        <v>0.45454545454545453</v>
      </c>
      <c r="V1278" s="4">
        <f t="shared" si="362"/>
        <v>443.09836957990001</v>
      </c>
      <c r="W1278">
        <f t="shared" si="363"/>
        <v>13</v>
      </c>
      <c r="X1278">
        <f t="shared" si="364"/>
        <v>0.59090909090909094</v>
      </c>
      <c r="Y1278">
        <f t="shared" si="365"/>
        <v>0.65</v>
      </c>
      <c r="Z1278">
        <f t="shared" si="366"/>
        <v>1.3</v>
      </c>
      <c r="AA1278" t="str">
        <f t="shared" si="367"/>
        <v>CRAM</v>
      </c>
      <c r="AD1278">
        <f t="shared" si="368"/>
        <v>0.47058823529411764</v>
      </c>
      <c r="AF1278" t="str">
        <f t="shared" si="369"/>
        <v>----</v>
      </c>
      <c r="AG1278" t="str">
        <f t="shared" si="370"/>
        <v>----</v>
      </c>
      <c r="AH1278" t="str">
        <f t="shared" si="371"/>
        <v>HUnSatLig</v>
      </c>
      <c r="AI1278" t="str">
        <f t="shared" si="372"/>
        <v>----</v>
      </c>
      <c r="AJ1278" t="str">
        <f t="shared" si="373"/>
        <v>----</v>
      </c>
      <c r="AK1278" t="str">
        <f t="shared" si="374"/>
        <v>----</v>
      </c>
      <c r="AM1278" s="4">
        <f t="shared" si="375"/>
        <v>443.20082955349579</v>
      </c>
      <c r="AN1278" s="4">
        <f t="shared" si="359"/>
        <v>443</v>
      </c>
      <c r="AO1278" s="4">
        <f t="shared" si="376"/>
        <v>0.20082955349579379</v>
      </c>
    </row>
    <row r="1279" spans="1:41" x14ac:dyDescent="0.25">
      <c r="A1279">
        <v>22</v>
      </c>
      <c r="B1279">
        <v>20</v>
      </c>
      <c r="C1279">
        <v>0</v>
      </c>
      <c r="D1279">
        <v>11</v>
      </c>
      <c r="E1279">
        <v>0</v>
      </c>
      <c r="F1279">
        <v>0</v>
      </c>
      <c r="H1279">
        <v>459.09328420000003</v>
      </c>
      <c r="J1279">
        <v>6162131</v>
      </c>
      <c r="K1279">
        <v>6073194</v>
      </c>
      <c r="L1279">
        <v>6146556</v>
      </c>
      <c r="O1279">
        <v>2590543</v>
      </c>
      <c r="P1279">
        <v>1880486</v>
      </c>
      <c r="Q1279">
        <v>2170573</v>
      </c>
      <c r="S1279">
        <f t="shared" si="360"/>
        <v>0.90909090909090906</v>
      </c>
      <c r="T1279">
        <f t="shared" si="361"/>
        <v>0.5</v>
      </c>
      <c r="V1279" s="4">
        <f t="shared" si="362"/>
        <v>459.09328417990002</v>
      </c>
      <c r="W1279">
        <f t="shared" si="363"/>
        <v>13</v>
      </c>
      <c r="X1279">
        <f t="shared" si="364"/>
        <v>0.59090909090909094</v>
      </c>
      <c r="Y1279">
        <f t="shared" si="365"/>
        <v>0.65</v>
      </c>
      <c r="Z1279">
        <f t="shared" si="366"/>
        <v>1.1818181818181819</v>
      </c>
      <c r="AA1279" t="str">
        <f t="shared" si="367"/>
        <v>CRAM</v>
      </c>
      <c r="AD1279">
        <f t="shared" si="368"/>
        <v>0.45454545454545453</v>
      </c>
      <c r="AF1279" t="str">
        <f t="shared" si="369"/>
        <v>----</v>
      </c>
      <c r="AG1279" t="str">
        <f t="shared" si="370"/>
        <v>----</v>
      </c>
      <c r="AH1279" t="str">
        <f t="shared" si="371"/>
        <v>HUnSatLig</v>
      </c>
      <c r="AI1279" t="str">
        <f t="shared" si="372"/>
        <v>----</v>
      </c>
      <c r="AJ1279" t="str">
        <f t="shared" si="373"/>
        <v>----</v>
      </c>
      <c r="AK1279" t="str">
        <f t="shared" si="374"/>
        <v>----</v>
      </c>
      <c r="AM1279" s="4">
        <f t="shared" si="375"/>
        <v>459.19944274198116</v>
      </c>
      <c r="AN1279" s="4">
        <f t="shared" si="359"/>
        <v>459</v>
      </c>
      <c r="AO1279" s="4">
        <f t="shared" si="376"/>
        <v>0.19944274198115863</v>
      </c>
    </row>
    <row r="1280" spans="1:41" x14ac:dyDescent="0.25">
      <c r="A1280">
        <v>22</v>
      </c>
      <c r="B1280">
        <v>20</v>
      </c>
      <c r="C1280">
        <v>0</v>
      </c>
      <c r="D1280">
        <v>12</v>
      </c>
      <c r="E1280">
        <v>0</v>
      </c>
      <c r="F1280">
        <v>0</v>
      </c>
      <c r="H1280">
        <v>475.08819879999999</v>
      </c>
      <c r="J1280">
        <v>6530080</v>
      </c>
      <c r="K1280">
        <v>5966385</v>
      </c>
      <c r="L1280">
        <v>5461690</v>
      </c>
      <c r="O1280" t="s">
        <v>14</v>
      </c>
      <c r="P1280" t="s">
        <v>14</v>
      </c>
      <c r="Q1280" t="s">
        <v>14</v>
      </c>
      <c r="S1280">
        <f t="shared" si="360"/>
        <v>0.90909090909090906</v>
      </c>
      <c r="T1280">
        <f t="shared" si="361"/>
        <v>0.54545454545454541</v>
      </c>
      <c r="V1280" s="4">
        <f t="shared" si="362"/>
        <v>475.08819877989998</v>
      </c>
      <c r="W1280">
        <f t="shared" si="363"/>
        <v>13</v>
      </c>
      <c r="X1280">
        <f t="shared" si="364"/>
        <v>0.59090909090909094</v>
      </c>
      <c r="Y1280">
        <f t="shared" si="365"/>
        <v>0.65</v>
      </c>
      <c r="Z1280">
        <f t="shared" si="366"/>
        <v>1.0833333333333333</v>
      </c>
      <c r="AA1280" t="str">
        <f t="shared" si="367"/>
        <v>CRAM</v>
      </c>
      <c r="AD1280">
        <f t="shared" si="368"/>
        <v>0.4375</v>
      </c>
      <c r="AF1280" t="str">
        <f t="shared" si="369"/>
        <v>----</v>
      </c>
      <c r="AG1280" t="str">
        <f t="shared" si="370"/>
        <v>----</v>
      </c>
      <c r="AH1280" t="str">
        <f t="shared" si="371"/>
        <v>HUnSatLig</v>
      </c>
      <c r="AI1280" t="str">
        <f t="shared" si="372"/>
        <v>----</v>
      </c>
      <c r="AJ1280" t="str">
        <f t="shared" si="373"/>
        <v>----</v>
      </c>
      <c r="AK1280" t="str">
        <f t="shared" si="374"/>
        <v>----</v>
      </c>
      <c r="AM1280" s="4">
        <f t="shared" si="375"/>
        <v>475.19805593046641</v>
      </c>
      <c r="AN1280" s="4">
        <f t="shared" si="359"/>
        <v>475</v>
      </c>
      <c r="AO1280" s="4">
        <f t="shared" si="376"/>
        <v>0.19805593046640979</v>
      </c>
    </row>
    <row r="1281" spans="1:41" x14ac:dyDescent="0.25">
      <c r="A1281">
        <v>22</v>
      </c>
      <c r="B1281">
        <v>20</v>
      </c>
      <c r="C1281">
        <v>0</v>
      </c>
      <c r="D1281">
        <v>13</v>
      </c>
      <c r="E1281">
        <v>0</v>
      </c>
      <c r="F1281">
        <v>0</v>
      </c>
      <c r="H1281">
        <v>491.0831134</v>
      </c>
      <c r="J1281">
        <v>5057925</v>
      </c>
      <c r="K1281">
        <v>4937465</v>
      </c>
      <c r="L1281">
        <v>4216351</v>
      </c>
      <c r="O1281" t="s">
        <v>14</v>
      </c>
      <c r="P1281" t="s">
        <v>14</v>
      </c>
      <c r="Q1281" t="s">
        <v>14</v>
      </c>
      <c r="S1281">
        <f t="shared" si="360"/>
        <v>0.90909090909090906</v>
      </c>
      <c r="T1281">
        <f t="shared" si="361"/>
        <v>0.59090909090909094</v>
      </c>
      <c r="V1281" s="4">
        <f t="shared" si="362"/>
        <v>491.0831133799</v>
      </c>
      <c r="W1281">
        <f t="shared" si="363"/>
        <v>13</v>
      </c>
      <c r="X1281">
        <f t="shared" si="364"/>
        <v>0.59090909090909094</v>
      </c>
      <c r="Y1281">
        <f t="shared" si="365"/>
        <v>0.65</v>
      </c>
      <c r="Z1281">
        <f t="shared" si="366"/>
        <v>1</v>
      </c>
      <c r="AA1281" t="str">
        <f t="shared" si="367"/>
        <v>CRAM</v>
      </c>
      <c r="AD1281">
        <f t="shared" si="368"/>
        <v>0.41935483870967744</v>
      </c>
      <c r="AF1281" t="str">
        <f t="shared" si="369"/>
        <v>----</v>
      </c>
      <c r="AG1281" t="str">
        <f t="shared" si="370"/>
        <v>----</v>
      </c>
      <c r="AH1281" t="str">
        <f t="shared" si="371"/>
        <v>HUnSatLig</v>
      </c>
      <c r="AI1281" t="str">
        <f t="shared" si="372"/>
        <v>----</v>
      </c>
      <c r="AJ1281" t="str">
        <f t="shared" si="373"/>
        <v>----</v>
      </c>
      <c r="AK1281" t="str">
        <f t="shared" si="374"/>
        <v>----</v>
      </c>
      <c r="AM1281" s="4">
        <f t="shared" si="375"/>
        <v>491.19666911895172</v>
      </c>
      <c r="AN1281" s="4">
        <f t="shared" si="359"/>
        <v>491</v>
      </c>
      <c r="AO1281" s="4">
        <f t="shared" si="376"/>
        <v>0.19666911895171779</v>
      </c>
    </row>
    <row r="1282" spans="1:41" x14ac:dyDescent="0.25">
      <c r="A1282">
        <v>22</v>
      </c>
      <c r="B1282">
        <v>20</v>
      </c>
      <c r="C1282">
        <v>0</v>
      </c>
      <c r="D1282">
        <v>14</v>
      </c>
      <c r="E1282">
        <v>0</v>
      </c>
      <c r="F1282">
        <v>0</v>
      </c>
      <c r="H1282">
        <v>507.07802800000002</v>
      </c>
      <c r="J1282">
        <v>4186332</v>
      </c>
      <c r="K1282">
        <v>4282521</v>
      </c>
      <c r="L1282">
        <v>3526442</v>
      </c>
      <c r="O1282" t="s">
        <v>14</v>
      </c>
      <c r="P1282" t="s">
        <v>14</v>
      </c>
      <c r="Q1282" t="s">
        <v>14</v>
      </c>
      <c r="S1282">
        <f t="shared" si="360"/>
        <v>0.90909090909090906</v>
      </c>
      <c r="T1282">
        <f t="shared" si="361"/>
        <v>0.63636363636363635</v>
      </c>
      <c r="V1282" s="4">
        <f t="shared" si="362"/>
        <v>507.07802797990001</v>
      </c>
      <c r="W1282">
        <f t="shared" si="363"/>
        <v>13</v>
      </c>
      <c r="X1282">
        <f t="shared" si="364"/>
        <v>0.59090909090909094</v>
      </c>
      <c r="Y1282">
        <f t="shared" si="365"/>
        <v>0.65</v>
      </c>
      <c r="Z1282">
        <f t="shared" si="366"/>
        <v>0.9285714285714286</v>
      </c>
      <c r="AA1282" t="str">
        <f t="shared" si="367"/>
        <v>CRAM</v>
      </c>
      <c r="AD1282">
        <f t="shared" si="368"/>
        <v>0.4</v>
      </c>
      <c r="AF1282" t="str">
        <f t="shared" si="369"/>
        <v>----</v>
      </c>
      <c r="AG1282" t="str">
        <f t="shared" si="370"/>
        <v>----</v>
      </c>
      <c r="AH1282" t="str">
        <f t="shared" si="371"/>
        <v>HUnSatLig</v>
      </c>
      <c r="AI1282" t="str">
        <f t="shared" si="372"/>
        <v>----</v>
      </c>
      <c r="AJ1282" t="str">
        <f t="shared" si="373"/>
        <v>----</v>
      </c>
      <c r="AK1282" t="str">
        <f t="shared" si="374"/>
        <v>----</v>
      </c>
      <c r="AM1282" s="4">
        <f t="shared" si="375"/>
        <v>507.19528230743703</v>
      </c>
      <c r="AN1282" s="4">
        <f t="shared" ref="AN1282:AN1345" si="377">INT(AM1282)</f>
        <v>507</v>
      </c>
      <c r="AO1282" s="4">
        <f t="shared" si="376"/>
        <v>0.19528230743702579</v>
      </c>
    </row>
    <row r="1283" spans="1:41" x14ac:dyDescent="0.25">
      <c r="A1283">
        <v>22</v>
      </c>
      <c r="B1283">
        <v>20</v>
      </c>
      <c r="C1283">
        <v>0</v>
      </c>
      <c r="D1283">
        <v>15</v>
      </c>
      <c r="E1283">
        <v>0</v>
      </c>
      <c r="F1283">
        <v>0</v>
      </c>
      <c r="H1283">
        <v>523.07294260000003</v>
      </c>
      <c r="J1283">
        <v>2828295</v>
      </c>
      <c r="K1283">
        <v>2648042</v>
      </c>
      <c r="L1283">
        <v>2207449</v>
      </c>
      <c r="O1283" t="s">
        <v>14</v>
      </c>
      <c r="P1283" t="s">
        <v>14</v>
      </c>
      <c r="Q1283" t="s">
        <v>14</v>
      </c>
      <c r="S1283">
        <f t="shared" ref="S1283:S1346" si="378">B1283/A1283</f>
        <v>0.90909090909090906</v>
      </c>
      <c r="T1283">
        <f t="shared" ref="T1283:T1346" si="379">D1283/A1283</f>
        <v>0.68181818181818177</v>
      </c>
      <c r="V1283" s="4">
        <f t="shared" ref="V1283:V1346" si="380">A1283*12+(B1283-1)*1.007825+C1283*14.003074+D1283*15.9949146+E1283*31.9720707+F1283*30.9737615+0.0005485799</f>
        <v>523.07294257990009</v>
      </c>
      <c r="W1283">
        <f t="shared" ref="W1283:W1346" si="381">1+A1283-B1283/2+C1283/2+F1283/2</f>
        <v>13</v>
      </c>
      <c r="X1283">
        <f t="shared" ref="X1283:X1346" si="382">W1283/A1283</f>
        <v>0.59090909090909094</v>
      </c>
      <c r="Y1283">
        <f t="shared" ref="Y1283:Y1346" si="383">W1283/B1283</f>
        <v>0.65</v>
      </c>
      <c r="Z1283">
        <f t="shared" ref="Z1283:Z1346" si="384">W1283/D1283</f>
        <v>0.8666666666666667</v>
      </c>
      <c r="AA1283" t="str">
        <f t="shared" ref="AA1283:AA1346" si="385">IF(X1283&gt;=0.3,IF(X1283&lt;=0.68,IF(Y1283&gt;=0.2,IF(Y1283&lt;=0.95,IF(Z1283&gt;=0.77,IF(Z1283&lt;=1.75,"CRAM","O"),"O"),"O"),"O"),"O"),"O")</f>
        <v>CRAM</v>
      </c>
      <c r="AD1283">
        <f t="shared" ref="AD1283:AD1346" si="386">(1+A1283-D1283/2-E1283-B1283/2)/(A1283-D1283/2-E1283-C1283-F1283)</f>
        <v>0.37931034482758619</v>
      </c>
      <c r="AF1283" t="str">
        <f t="shared" ref="AF1283:AF1346" si="387">IF(AD1283&gt;0.66,"CondAr","----")</f>
        <v>----</v>
      </c>
      <c r="AG1283" t="str">
        <f t="shared" ref="AG1283:AG1346" si="388">IF(AND((AD1283&gt;0.5),(AD1283&lt;=0.66)),"Aromatic","----")</f>
        <v>----</v>
      </c>
      <c r="AH1283" t="str">
        <f t="shared" ref="AH1283:AH1346" si="389">IF(AND((AD1283&lt;=0.5),(S1283&lt;1.5)),"HUnSatLig","----")</f>
        <v>HUnSatLig</v>
      </c>
      <c r="AI1283" t="str">
        <f t="shared" ref="AI1283:AI1346" si="390">IF(AND((T1283&lt;0.6),(S1283&gt;=1.5),(C1283=0)),"AlipatNoN","----")</f>
        <v>----</v>
      </c>
      <c r="AJ1283" t="str">
        <f t="shared" ref="AJ1283:AJ1346" si="391">IF(AND((S1283&gt;=1.5),(T1283&gt;=0.6)),"SatFACarb","----")</f>
        <v>----</v>
      </c>
      <c r="AK1283" t="str">
        <f t="shared" ref="AK1283:AK1346" si="392">IF(AND((T1283&lt;0.6),(S1283&gt;=1.5),(C1283&gt;0)),"Alipat+N","----")</f>
        <v>----</v>
      </c>
      <c r="AM1283" s="4">
        <f t="shared" ref="AM1283:AM1346" si="393">V1283*(44/43.989828)</f>
        <v>523.19389549592233</v>
      </c>
      <c r="AN1283" s="4">
        <f t="shared" si="377"/>
        <v>523</v>
      </c>
      <c r="AO1283" s="4">
        <f t="shared" ref="AO1283:AO1346" si="394">AM1283-AN1283</f>
        <v>0.19389549592233379</v>
      </c>
    </row>
    <row r="1284" spans="1:41" x14ac:dyDescent="0.25">
      <c r="A1284">
        <v>22</v>
      </c>
      <c r="B1284">
        <v>22</v>
      </c>
      <c r="C1284">
        <v>0</v>
      </c>
      <c r="D1284">
        <v>7</v>
      </c>
      <c r="E1284">
        <v>0</v>
      </c>
      <c r="F1284">
        <v>0</v>
      </c>
      <c r="H1284">
        <v>397.12927580000002</v>
      </c>
      <c r="J1284">
        <v>3261898</v>
      </c>
      <c r="K1284">
        <v>3137558</v>
      </c>
      <c r="L1284">
        <v>3431382</v>
      </c>
      <c r="O1284">
        <v>2225593</v>
      </c>
      <c r="P1284">
        <v>2303913</v>
      </c>
      <c r="Q1284">
        <v>2685483</v>
      </c>
      <c r="S1284">
        <f t="shared" si="378"/>
        <v>1</v>
      </c>
      <c r="T1284">
        <f t="shared" si="379"/>
        <v>0.31818181818181818</v>
      </c>
      <c r="V1284" s="4">
        <f t="shared" si="380"/>
        <v>397.12927577990001</v>
      </c>
      <c r="W1284">
        <f t="shared" si="381"/>
        <v>12</v>
      </c>
      <c r="X1284">
        <f t="shared" si="382"/>
        <v>0.54545454545454541</v>
      </c>
      <c r="Y1284">
        <f t="shared" si="383"/>
        <v>0.54545454545454541</v>
      </c>
      <c r="Z1284">
        <f t="shared" si="384"/>
        <v>1.7142857142857142</v>
      </c>
      <c r="AA1284" t="str">
        <f t="shared" si="385"/>
        <v>CRAM</v>
      </c>
      <c r="AD1284">
        <f t="shared" si="386"/>
        <v>0.45945945945945948</v>
      </c>
      <c r="AF1284" t="str">
        <f t="shared" si="387"/>
        <v>----</v>
      </c>
      <c r="AG1284" t="str">
        <f t="shared" si="388"/>
        <v>----</v>
      </c>
      <c r="AH1284" t="str">
        <f t="shared" si="389"/>
        <v>HUnSatLig</v>
      </c>
      <c r="AI1284" t="str">
        <f t="shared" si="390"/>
        <v>----</v>
      </c>
      <c r="AJ1284" t="str">
        <f t="shared" si="391"/>
        <v>----</v>
      </c>
      <c r="AK1284" t="str">
        <f t="shared" si="392"/>
        <v>----</v>
      </c>
      <c r="AM1284" s="4">
        <f t="shared" si="393"/>
        <v>397.22110607742314</v>
      </c>
      <c r="AN1284" s="4">
        <f t="shared" si="377"/>
        <v>397</v>
      </c>
      <c r="AO1284" s="4">
        <f t="shared" si="394"/>
        <v>0.22110607742314414</v>
      </c>
    </row>
    <row r="1285" spans="1:41" x14ac:dyDescent="0.25">
      <c r="A1285">
        <v>22</v>
      </c>
      <c r="B1285">
        <v>22</v>
      </c>
      <c r="C1285">
        <v>0</v>
      </c>
      <c r="D1285">
        <v>8</v>
      </c>
      <c r="E1285">
        <v>0</v>
      </c>
      <c r="F1285">
        <v>0</v>
      </c>
      <c r="H1285">
        <v>413.12419039999997</v>
      </c>
      <c r="J1285">
        <v>4857969</v>
      </c>
      <c r="K1285">
        <v>4604446</v>
      </c>
      <c r="L1285">
        <v>4497179</v>
      </c>
      <c r="O1285">
        <v>3534114</v>
      </c>
      <c r="P1285">
        <v>3142665</v>
      </c>
      <c r="Q1285">
        <v>3115936</v>
      </c>
      <c r="S1285">
        <f t="shared" si="378"/>
        <v>1</v>
      </c>
      <c r="T1285">
        <f t="shared" si="379"/>
        <v>0.36363636363636365</v>
      </c>
      <c r="V1285" s="4">
        <f t="shared" si="380"/>
        <v>413.12419037990003</v>
      </c>
      <c r="W1285">
        <f t="shared" si="381"/>
        <v>12</v>
      </c>
      <c r="X1285">
        <f t="shared" si="382"/>
        <v>0.54545454545454541</v>
      </c>
      <c r="Y1285">
        <f t="shared" si="383"/>
        <v>0.54545454545454541</v>
      </c>
      <c r="Z1285">
        <f t="shared" si="384"/>
        <v>1.5</v>
      </c>
      <c r="AA1285" t="str">
        <f t="shared" si="385"/>
        <v>CRAM</v>
      </c>
      <c r="AD1285">
        <f t="shared" si="386"/>
        <v>0.44444444444444442</v>
      </c>
      <c r="AF1285" t="str">
        <f t="shared" si="387"/>
        <v>----</v>
      </c>
      <c r="AG1285" t="str">
        <f t="shared" si="388"/>
        <v>----</v>
      </c>
      <c r="AH1285" t="str">
        <f t="shared" si="389"/>
        <v>HUnSatLig</v>
      </c>
      <c r="AI1285" t="str">
        <f t="shared" si="390"/>
        <v>----</v>
      </c>
      <c r="AJ1285" t="str">
        <f t="shared" si="391"/>
        <v>----</v>
      </c>
      <c r="AK1285" t="str">
        <f t="shared" si="392"/>
        <v>----</v>
      </c>
      <c r="AM1285" s="4">
        <f t="shared" si="393"/>
        <v>413.21971926590845</v>
      </c>
      <c r="AN1285" s="4">
        <f t="shared" si="377"/>
        <v>413</v>
      </c>
      <c r="AO1285" s="4">
        <f t="shared" si="394"/>
        <v>0.21971926590845214</v>
      </c>
    </row>
    <row r="1286" spans="1:41" x14ac:dyDescent="0.25">
      <c r="A1286">
        <v>22</v>
      </c>
      <c r="B1286">
        <v>22</v>
      </c>
      <c r="C1286">
        <v>0</v>
      </c>
      <c r="D1286">
        <v>9</v>
      </c>
      <c r="E1286">
        <v>0</v>
      </c>
      <c r="F1286">
        <v>0</v>
      </c>
      <c r="H1286">
        <v>429.11910499999999</v>
      </c>
      <c r="J1286">
        <v>6055192</v>
      </c>
      <c r="K1286">
        <v>6347224</v>
      </c>
      <c r="L1286">
        <v>5943546</v>
      </c>
      <c r="O1286">
        <v>4192135</v>
      </c>
      <c r="P1286">
        <v>3305406</v>
      </c>
      <c r="Q1286">
        <v>3118542</v>
      </c>
      <c r="S1286">
        <f t="shared" si="378"/>
        <v>1</v>
      </c>
      <c r="T1286">
        <f t="shared" si="379"/>
        <v>0.40909090909090912</v>
      </c>
      <c r="V1286" s="4">
        <f t="shared" si="380"/>
        <v>429.11910497989999</v>
      </c>
      <c r="W1286">
        <f t="shared" si="381"/>
        <v>12</v>
      </c>
      <c r="X1286">
        <f t="shared" si="382"/>
        <v>0.54545454545454541</v>
      </c>
      <c r="Y1286">
        <f t="shared" si="383"/>
        <v>0.54545454545454541</v>
      </c>
      <c r="Z1286">
        <f t="shared" si="384"/>
        <v>1.3333333333333333</v>
      </c>
      <c r="AA1286" t="str">
        <f t="shared" si="385"/>
        <v>CRAM</v>
      </c>
      <c r="AD1286">
        <f t="shared" si="386"/>
        <v>0.42857142857142855</v>
      </c>
      <c r="AF1286" t="str">
        <f t="shared" si="387"/>
        <v>----</v>
      </c>
      <c r="AG1286" t="str">
        <f t="shared" si="388"/>
        <v>----</v>
      </c>
      <c r="AH1286" t="str">
        <f t="shared" si="389"/>
        <v>HUnSatLig</v>
      </c>
      <c r="AI1286" t="str">
        <f t="shared" si="390"/>
        <v>----</v>
      </c>
      <c r="AJ1286" t="str">
        <f t="shared" si="391"/>
        <v>----</v>
      </c>
      <c r="AK1286" t="str">
        <f t="shared" si="392"/>
        <v>----</v>
      </c>
      <c r="AM1286" s="4">
        <f t="shared" si="393"/>
        <v>429.2183324543937</v>
      </c>
      <c r="AN1286" s="4">
        <f t="shared" si="377"/>
        <v>429</v>
      </c>
      <c r="AO1286" s="4">
        <f t="shared" si="394"/>
        <v>0.2183324543937033</v>
      </c>
    </row>
    <row r="1287" spans="1:41" x14ac:dyDescent="0.25">
      <c r="A1287">
        <v>22</v>
      </c>
      <c r="B1287">
        <v>22</v>
      </c>
      <c r="C1287">
        <v>0</v>
      </c>
      <c r="D1287">
        <v>10</v>
      </c>
      <c r="E1287">
        <v>0</v>
      </c>
      <c r="F1287">
        <v>0</v>
      </c>
      <c r="H1287">
        <v>445.11401960000001</v>
      </c>
      <c r="J1287">
        <v>7253291</v>
      </c>
      <c r="K1287">
        <v>6532719</v>
      </c>
      <c r="L1287">
        <v>6590246</v>
      </c>
      <c r="O1287">
        <v>3874515</v>
      </c>
      <c r="P1287">
        <v>3733590</v>
      </c>
      <c r="Q1287">
        <v>3587385</v>
      </c>
      <c r="S1287">
        <f t="shared" si="378"/>
        <v>1</v>
      </c>
      <c r="T1287">
        <f t="shared" si="379"/>
        <v>0.45454545454545453</v>
      </c>
      <c r="V1287" s="4">
        <f t="shared" si="380"/>
        <v>445.1140195799</v>
      </c>
      <c r="W1287">
        <f t="shared" si="381"/>
        <v>12</v>
      </c>
      <c r="X1287">
        <f t="shared" si="382"/>
        <v>0.54545454545454541</v>
      </c>
      <c r="Y1287">
        <f t="shared" si="383"/>
        <v>0.54545454545454541</v>
      </c>
      <c r="Z1287">
        <f t="shared" si="384"/>
        <v>1.2</v>
      </c>
      <c r="AA1287" t="str">
        <f t="shared" si="385"/>
        <v>CRAM</v>
      </c>
      <c r="AD1287">
        <f t="shared" si="386"/>
        <v>0.41176470588235292</v>
      </c>
      <c r="AF1287" t="str">
        <f t="shared" si="387"/>
        <v>----</v>
      </c>
      <c r="AG1287" t="str">
        <f t="shared" si="388"/>
        <v>----</v>
      </c>
      <c r="AH1287" t="str">
        <f t="shared" si="389"/>
        <v>HUnSatLig</v>
      </c>
      <c r="AI1287" t="str">
        <f t="shared" si="390"/>
        <v>----</v>
      </c>
      <c r="AJ1287" t="str">
        <f t="shared" si="391"/>
        <v>----</v>
      </c>
      <c r="AK1287" t="str">
        <f t="shared" si="392"/>
        <v>----</v>
      </c>
      <c r="AM1287" s="4">
        <f t="shared" si="393"/>
        <v>445.21694564287901</v>
      </c>
      <c r="AN1287" s="4">
        <f t="shared" si="377"/>
        <v>445</v>
      </c>
      <c r="AO1287" s="4">
        <f t="shared" si="394"/>
        <v>0.2169456428790113</v>
      </c>
    </row>
    <row r="1288" spans="1:41" x14ac:dyDescent="0.25">
      <c r="A1288">
        <v>22</v>
      </c>
      <c r="B1288">
        <v>22</v>
      </c>
      <c r="C1288">
        <v>0</v>
      </c>
      <c r="D1288">
        <v>11</v>
      </c>
      <c r="E1288">
        <v>0</v>
      </c>
      <c r="F1288">
        <v>0</v>
      </c>
      <c r="H1288">
        <v>461.10893420000002</v>
      </c>
      <c r="J1288">
        <v>7407151</v>
      </c>
      <c r="K1288">
        <v>7041820</v>
      </c>
      <c r="L1288">
        <v>7024997</v>
      </c>
      <c r="O1288">
        <v>2463492</v>
      </c>
      <c r="P1288">
        <v>2793839</v>
      </c>
      <c r="Q1288">
        <v>2721909</v>
      </c>
      <c r="S1288">
        <f t="shared" si="378"/>
        <v>1</v>
      </c>
      <c r="T1288">
        <f t="shared" si="379"/>
        <v>0.5</v>
      </c>
      <c r="V1288" s="4">
        <f t="shared" si="380"/>
        <v>461.10893417990002</v>
      </c>
      <c r="W1288">
        <f t="shared" si="381"/>
        <v>12</v>
      </c>
      <c r="X1288">
        <f t="shared" si="382"/>
        <v>0.54545454545454541</v>
      </c>
      <c r="Y1288">
        <f t="shared" si="383"/>
        <v>0.54545454545454541</v>
      </c>
      <c r="Z1288">
        <f t="shared" si="384"/>
        <v>1.0909090909090908</v>
      </c>
      <c r="AA1288" t="str">
        <f t="shared" si="385"/>
        <v>CRAM</v>
      </c>
      <c r="AD1288">
        <f t="shared" si="386"/>
        <v>0.39393939393939392</v>
      </c>
      <c r="AF1288" t="str">
        <f t="shared" si="387"/>
        <v>----</v>
      </c>
      <c r="AG1288" t="str">
        <f t="shared" si="388"/>
        <v>----</v>
      </c>
      <c r="AH1288" t="str">
        <f t="shared" si="389"/>
        <v>HUnSatLig</v>
      </c>
      <c r="AI1288" t="str">
        <f t="shared" si="390"/>
        <v>----</v>
      </c>
      <c r="AJ1288" t="str">
        <f t="shared" si="391"/>
        <v>----</v>
      </c>
      <c r="AK1288" t="str">
        <f t="shared" si="392"/>
        <v>----</v>
      </c>
      <c r="AM1288" s="4">
        <f t="shared" si="393"/>
        <v>461.21555883136432</v>
      </c>
      <c r="AN1288" s="4">
        <f t="shared" si="377"/>
        <v>461</v>
      </c>
      <c r="AO1288" s="4">
        <f t="shared" si="394"/>
        <v>0.2155588313643193</v>
      </c>
    </row>
    <row r="1289" spans="1:41" x14ac:dyDescent="0.25">
      <c r="A1289">
        <v>22</v>
      </c>
      <c r="B1289">
        <v>22</v>
      </c>
      <c r="C1289">
        <v>0</v>
      </c>
      <c r="D1289">
        <v>12</v>
      </c>
      <c r="E1289">
        <v>0</v>
      </c>
      <c r="F1289">
        <v>0</v>
      </c>
      <c r="H1289">
        <v>477.10384879999998</v>
      </c>
      <c r="J1289">
        <v>6882335</v>
      </c>
      <c r="K1289">
        <v>6238772</v>
      </c>
      <c r="L1289">
        <v>6022791</v>
      </c>
      <c r="O1289" t="s">
        <v>14</v>
      </c>
      <c r="P1289" t="s">
        <v>14</v>
      </c>
      <c r="Q1289" t="s">
        <v>14</v>
      </c>
      <c r="S1289">
        <f t="shared" si="378"/>
        <v>1</v>
      </c>
      <c r="T1289">
        <f t="shared" si="379"/>
        <v>0.54545454545454541</v>
      </c>
      <c r="V1289" s="4">
        <f t="shared" si="380"/>
        <v>477.10384877990003</v>
      </c>
      <c r="W1289">
        <f t="shared" si="381"/>
        <v>12</v>
      </c>
      <c r="X1289">
        <f t="shared" si="382"/>
        <v>0.54545454545454541</v>
      </c>
      <c r="Y1289">
        <f t="shared" si="383"/>
        <v>0.54545454545454541</v>
      </c>
      <c r="Z1289">
        <f t="shared" si="384"/>
        <v>1</v>
      </c>
      <c r="AA1289" t="str">
        <f t="shared" si="385"/>
        <v>CRAM</v>
      </c>
      <c r="AD1289">
        <f t="shared" si="386"/>
        <v>0.375</v>
      </c>
      <c r="AF1289" t="str">
        <f t="shared" si="387"/>
        <v>----</v>
      </c>
      <c r="AG1289" t="str">
        <f t="shared" si="388"/>
        <v>----</v>
      </c>
      <c r="AH1289" t="str">
        <f t="shared" si="389"/>
        <v>HUnSatLig</v>
      </c>
      <c r="AI1289" t="str">
        <f t="shared" si="390"/>
        <v>----</v>
      </c>
      <c r="AJ1289" t="str">
        <f t="shared" si="391"/>
        <v>----</v>
      </c>
      <c r="AK1289" t="str">
        <f t="shared" si="392"/>
        <v>----</v>
      </c>
      <c r="AM1289" s="4">
        <f t="shared" si="393"/>
        <v>477.21417201984963</v>
      </c>
      <c r="AN1289" s="4">
        <f t="shared" si="377"/>
        <v>477</v>
      </c>
      <c r="AO1289" s="4">
        <f t="shared" si="394"/>
        <v>0.2141720198496273</v>
      </c>
    </row>
    <row r="1290" spans="1:41" x14ac:dyDescent="0.25">
      <c r="A1290">
        <v>22</v>
      </c>
      <c r="B1290">
        <v>22</v>
      </c>
      <c r="C1290">
        <v>0</v>
      </c>
      <c r="D1290">
        <v>13</v>
      </c>
      <c r="E1290">
        <v>0</v>
      </c>
      <c r="F1290">
        <v>0</v>
      </c>
      <c r="H1290">
        <v>493.0987634</v>
      </c>
      <c r="J1290">
        <v>5033440</v>
      </c>
      <c r="K1290">
        <v>4716328</v>
      </c>
      <c r="L1290">
        <v>4969007</v>
      </c>
      <c r="O1290" t="s">
        <v>14</v>
      </c>
      <c r="P1290" t="s">
        <v>14</v>
      </c>
      <c r="Q1290" t="s">
        <v>14</v>
      </c>
      <c r="S1290">
        <f t="shared" si="378"/>
        <v>1</v>
      </c>
      <c r="T1290">
        <f t="shared" si="379"/>
        <v>0.59090909090909094</v>
      </c>
      <c r="V1290" s="4">
        <f t="shared" si="380"/>
        <v>493.09876337990005</v>
      </c>
      <c r="W1290">
        <f t="shared" si="381"/>
        <v>12</v>
      </c>
      <c r="X1290">
        <f t="shared" si="382"/>
        <v>0.54545454545454541</v>
      </c>
      <c r="Y1290">
        <f t="shared" si="383"/>
        <v>0.54545454545454541</v>
      </c>
      <c r="Z1290">
        <f t="shared" si="384"/>
        <v>0.92307692307692313</v>
      </c>
      <c r="AA1290" t="str">
        <f t="shared" si="385"/>
        <v>CRAM</v>
      </c>
      <c r="AD1290">
        <f t="shared" si="386"/>
        <v>0.35483870967741937</v>
      </c>
      <c r="AF1290" t="str">
        <f t="shared" si="387"/>
        <v>----</v>
      </c>
      <c r="AG1290" t="str">
        <f t="shared" si="388"/>
        <v>----</v>
      </c>
      <c r="AH1290" t="str">
        <f t="shared" si="389"/>
        <v>HUnSatLig</v>
      </c>
      <c r="AI1290" t="str">
        <f t="shared" si="390"/>
        <v>----</v>
      </c>
      <c r="AJ1290" t="str">
        <f t="shared" si="391"/>
        <v>----</v>
      </c>
      <c r="AK1290" t="str">
        <f t="shared" si="392"/>
        <v>----</v>
      </c>
      <c r="AM1290" s="4">
        <f t="shared" si="393"/>
        <v>493.21278520833494</v>
      </c>
      <c r="AN1290" s="4">
        <f t="shared" si="377"/>
        <v>493</v>
      </c>
      <c r="AO1290" s="4">
        <f t="shared" si="394"/>
        <v>0.21278520833493531</v>
      </c>
    </row>
    <row r="1291" spans="1:41" x14ac:dyDescent="0.25">
      <c r="A1291">
        <v>22</v>
      </c>
      <c r="B1291">
        <v>22</v>
      </c>
      <c r="C1291">
        <v>0</v>
      </c>
      <c r="D1291">
        <v>14</v>
      </c>
      <c r="E1291">
        <v>0</v>
      </c>
      <c r="F1291">
        <v>0</v>
      </c>
      <c r="H1291">
        <v>509.09367800000001</v>
      </c>
      <c r="J1291">
        <v>3874127</v>
      </c>
      <c r="K1291">
        <v>3198158</v>
      </c>
      <c r="L1291">
        <v>3321692</v>
      </c>
      <c r="O1291" t="s">
        <v>14</v>
      </c>
      <c r="P1291" t="s">
        <v>14</v>
      </c>
      <c r="Q1291" t="s">
        <v>14</v>
      </c>
      <c r="S1291">
        <f t="shared" si="378"/>
        <v>1</v>
      </c>
      <c r="T1291">
        <f t="shared" si="379"/>
        <v>0.63636363636363635</v>
      </c>
      <c r="V1291" s="4">
        <f t="shared" si="380"/>
        <v>509.09367797990001</v>
      </c>
      <c r="W1291">
        <f t="shared" si="381"/>
        <v>12</v>
      </c>
      <c r="X1291">
        <f t="shared" si="382"/>
        <v>0.54545454545454541</v>
      </c>
      <c r="Y1291">
        <f t="shared" si="383"/>
        <v>0.54545454545454541</v>
      </c>
      <c r="Z1291">
        <f t="shared" si="384"/>
        <v>0.8571428571428571</v>
      </c>
      <c r="AA1291" t="str">
        <f t="shared" si="385"/>
        <v>CRAM</v>
      </c>
      <c r="AD1291">
        <f t="shared" si="386"/>
        <v>0.33333333333333331</v>
      </c>
      <c r="AF1291" t="str">
        <f t="shared" si="387"/>
        <v>----</v>
      </c>
      <c r="AG1291" t="str">
        <f t="shared" si="388"/>
        <v>----</v>
      </c>
      <c r="AH1291" t="str">
        <f t="shared" si="389"/>
        <v>HUnSatLig</v>
      </c>
      <c r="AI1291" t="str">
        <f t="shared" si="390"/>
        <v>----</v>
      </c>
      <c r="AJ1291" t="str">
        <f t="shared" si="391"/>
        <v>----</v>
      </c>
      <c r="AK1291" t="str">
        <f t="shared" si="392"/>
        <v>----</v>
      </c>
      <c r="AM1291" s="4">
        <f t="shared" si="393"/>
        <v>509.21139839682024</v>
      </c>
      <c r="AN1291" s="4">
        <f t="shared" si="377"/>
        <v>509</v>
      </c>
      <c r="AO1291" s="4">
        <f t="shared" si="394"/>
        <v>0.21139839682024331</v>
      </c>
    </row>
    <row r="1292" spans="1:41" x14ac:dyDescent="0.25">
      <c r="A1292">
        <v>22</v>
      </c>
      <c r="B1292">
        <v>22</v>
      </c>
      <c r="C1292">
        <v>0</v>
      </c>
      <c r="D1292">
        <v>15</v>
      </c>
      <c r="E1292">
        <v>0</v>
      </c>
      <c r="F1292">
        <v>0</v>
      </c>
      <c r="H1292">
        <v>525.08859259999997</v>
      </c>
      <c r="J1292">
        <v>2166868</v>
      </c>
      <c r="K1292">
        <v>1978883</v>
      </c>
      <c r="L1292">
        <v>2201871</v>
      </c>
      <c r="O1292" t="s">
        <v>14</v>
      </c>
      <c r="P1292" t="s">
        <v>14</v>
      </c>
      <c r="Q1292" t="s">
        <v>14</v>
      </c>
      <c r="S1292">
        <f t="shared" si="378"/>
        <v>1</v>
      </c>
      <c r="T1292">
        <f t="shared" si="379"/>
        <v>0.68181818181818177</v>
      </c>
      <c r="V1292" s="4">
        <f t="shared" si="380"/>
        <v>525.08859257990014</v>
      </c>
      <c r="W1292">
        <f t="shared" si="381"/>
        <v>12</v>
      </c>
      <c r="X1292">
        <f t="shared" si="382"/>
        <v>0.54545454545454541</v>
      </c>
      <c r="Y1292">
        <f t="shared" si="383"/>
        <v>0.54545454545454541</v>
      </c>
      <c r="Z1292">
        <f t="shared" si="384"/>
        <v>0.8</v>
      </c>
      <c r="AA1292" t="str">
        <f t="shared" si="385"/>
        <v>CRAM</v>
      </c>
      <c r="AD1292">
        <f t="shared" si="386"/>
        <v>0.31034482758620691</v>
      </c>
      <c r="AF1292" t="str">
        <f t="shared" si="387"/>
        <v>----</v>
      </c>
      <c r="AG1292" t="str">
        <f t="shared" si="388"/>
        <v>----</v>
      </c>
      <c r="AH1292" t="str">
        <f t="shared" si="389"/>
        <v>HUnSatLig</v>
      </c>
      <c r="AI1292" t="str">
        <f t="shared" si="390"/>
        <v>----</v>
      </c>
      <c r="AJ1292" t="str">
        <f t="shared" si="391"/>
        <v>----</v>
      </c>
      <c r="AK1292" t="str">
        <f t="shared" si="392"/>
        <v>----</v>
      </c>
      <c r="AM1292" s="4">
        <f t="shared" si="393"/>
        <v>525.21001158530566</v>
      </c>
      <c r="AN1292" s="4">
        <f t="shared" si="377"/>
        <v>525</v>
      </c>
      <c r="AO1292" s="4">
        <f t="shared" si="394"/>
        <v>0.21001158530566499</v>
      </c>
    </row>
    <row r="1293" spans="1:41" x14ac:dyDescent="0.25">
      <c r="A1293">
        <v>22</v>
      </c>
      <c r="B1293">
        <v>24</v>
      </c>
      <c r="C1293">
        <v>0</v>
      </c>
      <c r="D1293">
        <v>6</v>
      </c>
      <c r="E1293">
        <v>0</v>
      </c>
      <c r="F1293">
        <v>0</v>
      </c>
      <c r="H1293">
        <v>383.15001119999999</v>
      </c>
      <c r="J1293">
        <v>2131432</v>
      </c>
      <c r="K1293">
        <v>2671899</v>
      </c>
      <c r="L1293">
        <v>2325633</v>
      </c>
      <c r="O1293">
        <v>2070633</v>
      </c>
      <c r="P1293">
        <v>2644475</v>
      </c>
      <c r="Q1293">
        <v>2477599</v>
      </c>
      <c r="S1293">
        <f t="shared" si="378"/>
        <v>1.0909090909090908</v>
      </c>
      <c r="T1293">
        <f t="shared" si="379"/>
        <v>0.27272727272727271</v>
      </c>
      <c r="V1293" s="4">
        <f t="shared" si="380"/>
        <v>383.15001117989999</v>
      </c>
      <c r="W1293">
        <f t="shared" si="381"/>
        <v>11</v>
      </c>
      <c r="X1293">
        <f t="shared" si="382"/>
        <v>0.5</v>
      </c>
      <c r="Y1293">
        <f t="shared" si="383"/>
        <v>0.45833333333333331</v>
      </c>
      <c r="Z1293">
        <f t="shared" si="384"/>
        <v>1.8333333333333333</v>
      </c>
      <c r="AA1293" t="str">
        <f t="shared" si="385"/>
        <v>O</v>
      </c>
      <c r="AD1293">
        <f t="shared" si="386"/>
        <v>0.42105263157894735</v>
      </c>
      <c r="AF1293" t="str">
        <f t="shared" si="387"/>
        <v>----</v>
      </c>
      <c r="AG1293" t="str">
        <f t="shared" si="388"/>
        <v>----</v>
      </c>
      <c r="AH1293" t="str">
        <f t="shared" si="389"/>
        <v>HUnSatLig</v>
      </c>
      <c r="AI1293" t="str">
        <f t="shared" si="390"/>
        <v>----</v>
      </c>
      <c r="AJ1293" t="str">
        <f t="shared" si="391"/>
        <v>----</v>
      </c>
      <c r="AK1293" t="str">
        <f t="shared" si="392"/>
        <v>----</v>
      </c>
      <c r="AM1293" s="4">
        <f t="shared" si="393"/>
        <v>383.238608978321</v>
      </c>
      <c r="AN1293" s="4">
        <f t="shared" si="377"/>
        <v>383</v>
      </c>
      <c r="AO1293" s="4">
        <f t="shared" si="394"/>
        <v>0.23860897832099681</v>
      </c>
    </row>
    <row r="1294" spans="1:41" x14ac:dyDescent="0.25">
      <c r="A1294">
        <v>22</v>
      </c>
      <c r="B1294">
        <v>24</v>
      </c>
      <c r="C1294">
        <v>0</v>
      </c>
      <c r="D1294">
        <v>7</v>
      </c>
      <c r="E1294">
        <v>0</v>
      </c>
      <c r="F1294">
        <v>0</v>
      </c>
      <c r="H1294">
        <v>399.14492580000001</v>
      </c>
      <c r="J1294">
        <v>5011280</v>
      </c>
      <c r="K1294">
        <v>4959558</v>
      </c>
      <c r="L1294">
        <v>4677376</v>
      </c>
      <c r="O1294">
        <v>4384996</v>
      </c>
      <c r="P1294">
        <v>4705004</v>
      </c>
      <c r="Q1294">
        <v>4609311</v>
      </c>
      <c r="S1294">
        <f t="shared" si="378"/>
        <v>1.0909090909090908</v>
      </c>
      <c r="T1294">
        <f t="shared" si="379"/>
        <v>0.31818181818181818</v>
      </c>
      <c r="V1294" s="4">
        <f t="shared" si="380"/>
        <v>399.14492577990001</v>
      </c>
      <c r="W1294">
        <f t="shared" si="381"/>
        <v>11</v>
      </c>
      <c r="X1294">
        <f t="shared" si="382"/>
        <v>0.5</v>
      </c>
      <c r="Y1294">
        <f t="shared" si="383"/>
        <v>0.45833333333333331</v>
      </c>
      <c r="Z1294">
        <f t="shared" si="384"/>
        <v>1.5714285714285714</v>
      </c>
      <c r="AA1294" t="str">
        <f t="shared" si="385"/>
        <v>CRAM</v>
      </c>
      <c r="AD1294">
        <f t="shared" si="386"/>
        <v>0.40540540540540543</v>
      </c>
      <c r="AF1294" t="str">
        <f t="shared" si="387"/>
        <v>----</v>
      </c>
      <c r="AG1294" t="str">
        <f t="shared" si="388"/>
        <v>----</v>
      </c>
      <c r="AH1294" t="str">
        <f t="shared" si="389"/>
        <v>HUnSatLig</v>
      </c>
      <c r="AI1294" t="str">
        <f t="shared" si="390"/>
        <v>----</v>
      </c>
      <c r="AJ1294" t="str">
        <f t="shared" si="391"/>
        <v>----</v>
      </c>
      <c r="AK1294" t="str">
        <f t="shared" si="392"/>
        <v>----</v>
      </c>
      <c r="AM1294" s="4">
        <f t="shared" si="393"/>
        <v>399.2372221668063</v>
      </c>
      <c r="AN1294" s="4">
        <f t="shared" si="377"/>
        <v>399</v>
      </c>
      <c r="AO1294" s="4">
        <f t="shared" si="394"/>
        <v>0.23722216680630481</v>
      </c>
    </row>
    <row r="1295" spans="1:41" x14ac:dyDescent="0.25">
      <c r="A1295">
        <v>22</v>
      </c>
      <c r="B1295">
        <v>24</v>
      </c>
      <c r="C1295">
        <v>0</v>
      </c>
      <c r="D1295">
        <v>8</v>
      </c>
      <c r="E1295">
        <v>0</v>
      </c>
      <c r="F1295">
        <v>0</v>
      </c>
      <c r="H1295">
        <v>415.13984040000003</v>
      </c>
      <c r="J1295">
        <v>6690934</v>
      </c>
      <c r="K1295">
        <v>7285341</v>
      </c>
      <c r="L1295">
        <v>6219564</v>
      </c>
      <c r="O1295">
        <v>5409085</v>
      </c>
      <c r="P1295">
        <v>5882955</v>
      </c>
      <c r="Q1295">
        <v>5271412</v>
      </c>
      <c r="S1295">
        <f t="shared" si="378"/>
        <v>1.0909090909090908</v>
      </c>
      <c r="T1295">
        <f t="shared" si="379"/>
        <v>0.36363636363636365</v>
      </c>
      <c r="V1295" s="4">
        <f t="shared" si="380"/>
        <v>415.13984037990002</v>
      </c>
      <c r="W1295">
        <f t="shared" si="381"/>
        <v>11</v>
      </c>
      <c r="X1295">
        <f t="shared" si="382"/>
        <v>0.5</v>
      </c>
      <c r="Y1295">
        <f t="shared" si="383"/>
        <v>0.45833333333333331</v>
      </c>
      <c r="Z1295">
        <f t="shared" si="384"/>
        <v>1.375</v>
      </c>
      <c r="AA1295" t="str">
        <f t="shared" si="385"/>
        <v>CRAM</v>
      </c>
      <c r="AD1295">
        <f t="shared" si="386"/>
        <v>0.3888888888888889</v>
      </c>
      <c r="AF1295" t="str">
        <f t="shared" si="387"/>
        <v>----</v>
      </c>
      <c r="AG1295" t="str">
        <f t="shared" si="388"/>
        <v>----</v>
      </c>
      <c r="AH1295" t="str">
        <f t="shared" si="389"/>
        <v>HUnSatLig</v>
      </c>
      <c r="AI1295" t="str">
        <f t="shared" si="390"/>
        <v>----</v>
      </c>
      <c r="AJ1295" t="str">
        <f t="shared" si="391"/>
        <v>----</v>
      </c>
      <c r="AK1295" t="str">
        <f t="shared" si="392"/>
        <v>----</v>
      </c>
      <c r="AM1295" s="4">
        <f t="shared" si="393"/>
        <v>415.23583535529167</v>
      </c>
      <c r="AN1295" s="4">
        <f t="shared" si="377"/>
        <v>415</v>
      </c>
      <c r="AO1295" s="4">
        <f t="shared" si="394"/>
        <v>0.23583535529166966</v>
      </c>
    </row>
    <row r="1296" spans="1:41" x14ac:dyDescent="0.25">
      <c r="A1296">
        <v>22</v>
      </c>
      <c r="B1296">
        <v>24</v>
      </c>
      <c r="C1296">
        <v>0</v>
      </c>
      <c r="D1296">
        <v>9</v>
      </c>
      <c r="E1296">
        <v>0</v>
      </c>
      <c r="F1296">
        <v>0</v>
      </c>
      <c r="H1296">
        <v>431.13475499999998</v>
      </c>
      <c r="J1296">
        <v>8102972</v>
      </c>
      <c r="K1296">
        <v>7491973</v>
      </c>
      <c r="L1296">
        <v>6825054</v>
      </c>
      <c r="O1296">
        <v>6570758</v>
      </c>
      <c r="P1296">
        <v>6311785</v>
      </c>
      <c r="Q1296">
        <v>5587721</v>
      </c>
      <c r="S1296">
        <f t="shared" si="378"/>
        <v>1.0909090909090908</v>
      </c>
      <c r="T1296">
        <f t="shared" si="379"/>
        <v>0.40909090909090912</v>
      </c>
      <c r="V1296" s="4">
        <f t="shared" si="380"/>
        <v>431.13475497990004</v>
      </c>
      <c r="W1296">
        <f t="shared" si="381"/>
        <v>11</v>
      </c>
      <c r="X1296">
        <f t="shared" si="382"/>
        <v>0.5</v>
      </c>
      <c r="Y1296">
        <f t="shared" si="383"/>
        <v>0.45833333333333331</v>
      </c>
      <c r="Z1296">
        <f t="shared" si="384"/>
        <v>1.2222222222222223</v>
      </c>
      <c r="AA1296" t="str">
        <f t="shared" si="385"/>
        <v>CRAM</v>
      </c>
      <c r="AD1296">
        <f t="shared" si="386"/>
        <v>0.37142857142857144</v>
      </c>
      <c r="AF1296" t="str">
        <f t="shared" si="387"/>
        <v>----</v>
      </c>
      <c r="AG1296" t="str">
        <f t="shared" si="388"/>
        <v>----</v>
      </c>
      <c r="AH1296" t="str">
        <f t="shared" si="389"/>
        <v>HUnSatLig</v>
      </c>
      <c r="AI1296" t="str">
        <f t="shared" si="390"/>
        <v>----</v>
      </c>
      <c r="AJ1296" t="str">
        <f t="shared" si="391"/>
        <v>----</v>
      </c>
      <c r="AK1296" t="str">
        <f t="shared" si="392"/>
        <v>----</v>
      </c>
      <c r="AM1296" s="4">
        <f t="shared" si="393"/>
        <v>431.23444854377698</v>
      </c>
      <c r="AN1296" s="4">
        <f t="shared" si="377"/>
        <v>431</v>
      </c>
      <c r="AO1296" s="4">
        <f t="shared" si="394"/>
        <v>0.23444854377697766</v>
      </c>
    </row>
    <row r="1297" spans="1:41" x14ac:dyDescent="0.25">
      <c r="A1297">
        <v>22</v>
      </c>
      <c r="B1297">
        <v>24</v>
      </c>
      <c r="C1297">
        <v>0</v>
      </c>
      <c r="D1297">
        <v>10</v>
      </c>
      <c r="E1297">
        <v>0</v>
      </c>
      <c r="F1297">
        <v>0</v>
      </c>
      <c r="H1297">
        <v>447.1296696</v>
      </c>
      <c r="J1297">
        <v>8420383</v>
      </c>
      <c r="K1297">
        <v>8515058</v>
      </c>
      <c r="L1297">
        <v>7765591</v>
      </c>
      <c r="O1297">
        <v>4681270</v>
      </c>
      <c r="P1297">
        <v>5245918</v>
      </c>
      <c r="Q1297">
        <v>4400237</v>
      </c>
      <c r="S1297">
        <f t="shared" si="378"/>
        <v>1.0909090909090908</v>
      </c>
      <c r="T1297">
        <f t="shared" si="379"/>
        <v>0.45454545454545453</v>
      </c>
      <c r="V1297" s="4">
        <f t="shared" si="380"/>
        <v>447.1296695799</v>
      </c>
      <c r="W1297">
        <f t="shared" si="381"/>
        <v>11</v>
      </c>
      <c r="X1297">
        <f t="shared" si="382"/>
        <v>0.5</v>
      </c>
      <c r="Y1297">
        <f t="shared" si="383"/>
        <v>0.45833333333333331</v>
      </c>
      <c r="Z1297">
        <f t="shared" si="384"/>
        <v>1.1000000000000001</v>
      </c>
      <c r="AA1297" t="str">
        <f t="shared" si="385"/>
        <v>CRAM</v>
      </c>
      <c r="AD1297">
        <f t="shared" si="386"/>
        <v>0.35294117647058826</v>
      </c>
      <c r="AF1297" t="str">
        <f t="shared" si="387"/>
        <v>----</v>
      </c>
      <c r="AG1297" t="str">
        <f t="shared" si="388"/>
        <v>----</v>
      </c>
      <c r="AH1297" t="str">
        <f t="shared" si="389"/>
        <v>HUnSatLig</v>
      </c>
      <c r="AI1297" t="str">
        <f t="shared" si="390"/>
        <v>----</v>
      </c>
      <c r="AJ1297" t="str">
        <f t="shared" si="391"/>
        <v>----</v>
      </c>
      <c r="AK1297" t="str">
        <f t="shared" si="392"/>
        <v>----</v>
      </c>
      <c r="AM1297" s="4">
        <f t="shared" si="393"/>
        <v>447.23306173226223</v>
      </c>
      <c r="AN1297" s="4">
        <f t="shared" si="377"/>
        <v>447</v>
      </c>
      <c r="AO1297" s="4">
        <f t="shared" si="394"/>
        <v>0.23306173226222882</v>
      </c>
    </row>
    <row r="1298" spans="1:41" x14ac:dyDescent="0.25">
      <c r="A1298">
        <v>22</v>
      </c>
      <c r="B1298">
        <v>24</v>
      </c>
      <c r="C1298">
        <v>0</v>
      </c>
      <c r="D1298">
        <v>11</v>
      </c>
      <c r="E1298">
        <v>0</v>
      </c>
      <c r="F1298">
        <v>0</v>
      </c>
      <c r="H1298">
        <v>463.12458420000002</v>
      </c>
      <c r="J1298">
        <v>8682916</v>
      </c>
      <c r="K1298">
        <v>7793370</v>
      </c>
      <c r="L1298">
        <v>7153884</v>
      </c>
      <c r="O1298">
        <v>4244171</v>
      </c>
      <c r="P1298">
        <v>3583303</v>
      </c>
      <c r="Q1298">
        <v>3427382</v>
      </c>
      <c r="S1298">
        <f t="shared" si="378"/>
        <v>1.0909090909090908</v>
      </c>
      <c r="T1298">
        <f t="shared" si="379"/>
        <v>0.5</v>
      </c>
      <c r="V1298" s="4">
        <f t="shared" si="380"/>
        <v>463.12458417990001</v>
      </c>
      <c r="W1298">
        <f t="shared" si="381"/>
        <v>11</v>
      </c>
      <c r="X1298">
        <f t="shared" si="382"/>
        <v>0.5</v>
      </c>
      <c r="Y1298">
        <f t="shared" si="383"/>
        <v>0.45833333333333331</v>
      </c>
      <c r="Z1298">
        <f t="shared" si="384"/>
        <v>1</v>
      </c>
      <c r="AA1298" t="str">
        <f t="shared" si="385"/>
        <v>CRAM</v>
      </c>
      <c r="AD1298">
        <f t="shared" si="386"/>
        <v>0.33333333333333331</v>
      </c>
      <c r="AF1298" t="str">
        <f t="shared" si="387"/>
        <v>----</v>
      </c>
      <c r="AG1298" t="str">
        <f t="shared" si="388"/>
        <v>----</v>
      </c>
      <c r="AH1298" t="str">
        <f t="shared" si="389"/>
        <v>HUnSatLig</v>
      </c>
      <c r="AI1298" t="str">
        <f t="shared" si="390"/>
        <v>----</v>
      </c>
      <c r="AJ1298" t="str">
        <f t="shared" si="391"/>
        <v>----</v>
      </c>
      <c r="AK1298" t="str">
        <f t="shared" si="392"/>
        <v>----</v>
      </c>
      <c r="AM1298" s="4">
        <f t="shared" si="393"/>
        <v>463.23167492074754</v>
      </c>
      <c r="AN1298" s="4">
        <f t="shared" si="377"/>
        <v>463</v>
      </c>
      <c r="AO1298" s="4">
        <f t="shared" si="394"/>
        <v>0.23167492074753682</v>
      </c>
    </row>
    <row r="1299" spans="1:41" x14ac:dyDescent="0.25">
      <c r="A1299">
        <v>22</v>
      </c>
      <c r="B1299">
        <v>24</v>
      </c>
      <c r="C1299">
        <v>0</v>
      </c>
      <c r="D1299">
        <v>12</v>
      </c>
      <c r="E1299">
        <v>0</v>
      </c>
      <c r="F1299">
        <v>0</v>
      </c>
      <c r="H1299">
        <v>479.11949879999997</v>
      </c>
      <c r="J1299">
        <v>6237229</v>
      </c>
      <c r="K1299">
        <v>6406719</v>
      </c>
      <c r="L1299">
        <v>6039133</v>
      </c>
      <c r="O1299">
        <v>2837781</v>
      </c>
      <c r="P1299">
        <v>2043843</v>
      </c>
      <c r="Q1299">
        <v>2167020</v>
      </c>
      <c r="S1299">
        <f t="shared" si="378"/>
        <v>1.0909090909090908</v>
      </c>
      <c r="T1299">
        <f t="shared" si="379"/>
        <v>0.54545454545454541</v>
      </c>
      <c r="V1299" s="4">
        <f t="shared" si="380"/>
        <v>479.11949877989997</v>
      </c>
      <c r="W1299">
        <f t="shared" si="381"/>
        <v>11</v>
      </c>
      <c r="X1299">
        <f t="shared" si="382"/>
        <v>0.5</v>
      </c>
      <c r="Y1299">
        <f t="shared" si="383"/>
        <v>0.45833333333333331</v>
      </c>
      <c r="Z1299">
        <f t="shared" si="384"/>
        <v>0.91666666666666663</v>
      </c>
      <c r="AA1299" t="str">
        <f t="shared" si="385"/>
        <v>CRAM</v>
      </c>
      <c r="AD1299">
        <f t="shared" si="386"/>
        <v>0.3125</v>
      </c>
      <c r="AF1299" t="str">
        <f t="shared" si="387"/>
        <v>----</v>
      </c>
      <c r="AG1299" t="str">
        <f t="shared" si="388"/>
        <v>----</v>
      </c>
      <c r="AH1299" t="str">
        <f t="shared" si="389"/>
        <v>HUnSatLig</v>
      </c>
      <c r="AI1299" t="str">
        <f t="shared" si="390"/>
        <v>----</v>
      </c>
      <c r="AJ1299" t="str">
        <f t="shared" si="391"/>
        <v>----</v>
      </c>
      <c r="AK1299" t="str">
        <f t="shared" si="392"/>
        <v>----</v>
      </c>
      <c r="AM1299" s="4">
        <f t="shared" si="393"/>
        <v>479.23028810923279</v>
      </c>
      <c r="AN1299" s="4">
        <f t="shared" si="377"/>
        <v>479</v>
      </c>
      <c r="AO1299" s="4">
        <f t="shared" si="394"/>
        <v>0.23028810923278797</v>
      </c>
    </row>
    <row r="1300" spans="1:41" x14ac:dyDescent="0.25">
      <c r="A1300">
        <v>22</v>
      </c>
      <c r="B1300">
        <v>24</v>
      </c>
      <c r="C1300">
        <v>0</v>
      </c>
      <c r="D1300">
        <v>13</v>
      </c>
      <c r="E1300">
        <v>0</v>
      </c>
      <c r="F1300">
        <v>0</v>
      </c>
      <c r="H1300">
        <v>495.11441339999999</v>
      </c>
      <c r="J1300">
        <v>5087811</v>
      </c>
      <c r="K1300">
        <v>4386649</v>
      </c>
      <c r="L1300">
        <v>4362821</v>
      </c>
      <c r="O1300" t="s">
        <v>14</v>
      </c>
      <c r="P1300" t="s">
        <v>14</v>
      </c>
      <c r="Q1300" t="s">
        <v>14</v>
      </c>
      <c r="S1300">
        <f t="shared" si="378"/>
        <v>1.0909090909090908</v>
      </c>
      <c r="T1300">
        <f t="shared" si="379"/>
        <v>0.59090909090909094</v>
      </c>
      <c r="V1300" s="4">
        <f t="shared" si="380"/>
        <v>495.11441337989999</v>
      </c>
      <c r="W1300">
        <f t="shared" si="381"/>
        <v>11</v>
      </c>
      <c r="X1300">
        <f t="shared" si="382"/>
        <v>0.5</v>
      </c>
      <c r="Y1300">
        <f t="shared" si="383"/>
        <v>0.45833333333333331</v>
      </c>
      <c r="Z1300">
        <f t="shared" si="384"/>
        <v>0.84615384615384615</v>
      </c>
      <c r="AA1300" t="str">
        <f t="shared" si="385"/>
        <v>CRAM</v>
      </c>
      <c r="AD1300">
        <f t="shared" si="386"/>
        <v>0.29032258064516131</v>
      </c>
      <c r="AF1300" t="str">
        <f t="shared" si="387"/>
        <v>----</v>
      </c>
      <c r="AG1300" t="str">
        <f t="shared" si="388"/>
        <v>----</v>
      </c>
      <c r="AH1300" t="str">
        <f t="shared" si="389"/>
        <v>HUnSatLig</v>
      </c>
      <c r="AI1300" t="str">
        <f t="shared" si="390"/>
        <v>----</v>
      </c>
      <c r="AJ1300" t="str">
        <f t="shared" si="391"/>
        <v>----</v>
      </c>
      <c r="AK1300" t="str">
        <f t="shared" si="392"/>
        <v>----</v>
      </c>
      <c r="AM1300" s="4">
        <f t="shared" si="393"/>
        <v>495.2289012977181</v>
      </c>
      <c r="AN1300" s="4">
        <f t="shared" si="377"/>
        <v>495</v>
      </c>
      <c r="AO1300" s="4">
        <f t="shared" si="394"/>
        <v>0.22890129771809598</v>
      </c>
    </row>
    <row r="1301" spans="1:41" x14ac:dyDescent="0.25">
      <c r="A1301">
        <v>22</v>
      </c>
      <c r="B1301">
        <v>24</v>
      </c>
      <c r="C1301">
        <v>0</v>
      </c>
      <c r="D1301">
        <v>14</v>
      </c>
      <c r="E1301">
        <v>0</v>
      </c>
      <c r="F1301">
        <v>0</v>
      </c>
      <c r="H1301">
        <v>511.109328</v>
      </c>
      <c r="J1301">
        <v>3273153</v>
      </c>
      <c r="K1301">
        <v>2920192</v>
      </c>
      <c r="L1301">
        <v>2285457</v>
      </c>
      <c r="O1301" t="s">
        <v>14</v>
      </c>
      <c r="P1301" t="s">
        <v>14</v>
      </c>
      <c r="Q1301" t="s">
        <v>14</v>
      </c>
      <c r="S1301">
        <f t="shared" si="378"/>
        <v>1.0909090909090908</v>
      </c>
      <c r="T1301">
        <f t="shared" si="379"/>
        <v>0.63636363636363635</v>
      </c>
      <c r="V1301" s="4">
        <f t="shared" si="380"/>
        <v>511.1093279799</v>
      </c>
      <c r="W1301">
        <f t="shared" si="381"/>
        <v>11</v>
      </c>
      <c r="X1301">
        <f t="shared" si="382"/>
        <v>0.5</v>
      </c>
      <c r="Y1301">
        <f t="shared" si="383"/>
        <v>0.45833333333333331</v>
      </c>
      <c r="Z1301">
        <f t="shared" si="384"/>
        <v>0.7857142857142857</v>
      </c>
      <c r="AA1301" t="str">
        <f t="shared" si="385"/>
        <v>CRAM</v>
      </c>
      <c r="AD1301">
        <f t="shared" si="386"/>
        <v>0.26666666666666666</v>
      </c>
      <c r="AF1301" t="str">
        <f t="shared" si="387"/>
        <v>----</v>
      </c>
      <c r="AG1301" t="str">
        <f t="shared" si="388"/>
        <v>----</v>
      </c>
      <c r="AH1301" t="str">
        <f t="shared" si="389"/>
        <v>HUnSatLig</v>
      </c>
      <c r="AI1301" t="str">
        <f t="shared" si="390"/>
        <v>----</v>
      </c>
      <c r="AJ1301" t="str">
        <f t="shared" si="391"/>
        <v>----</v>
      </c>
      <c r="AK1301" t="str">
        <f t="shared" si="392"/>
        <v>----</v>
      </c>
      <c r="AM1301" s="4">
        <f t="shared" si="393"/>
        <v>511.2275144862034</v>
      </c>
      <c r="AN1301" s="4">
        <f t="shared" si="377"/>
        <v>511</v>
      </c>
      <c r="AO1301" s="4">
        <f t="shared" si="394"/>
        <v>0.22751448620340398</v>
      </c>
    </row>
    <row r="1302" spans="1:41" x14ac:dyDescent="0.25">
      <c r="A1302">
        <v>22</v>
      </c>
      <c r="B1302">
        <v>24</v>
      </c>
      <c r="C1302">
        <v>0</v>
      </c>
      <c r="D1302">
        <v>15</v>
      </c>
      <c r="E1302">
        <v>0</v>
      </c>
      <c r="F1302">
        <v>0</v>
      </c>
      <c r="H1302">
        <v>527.10424260000002</v>
      </c>
      <c r="J1302">
        <v>2386586</v>
      </c>
      <c r="K1302">
        <v>2526743</v>
      </c>
      <c r="L1302">
        <v>1744196</v>
      </c>
      <c r="O1302" t="s">
        <v>14</v>
      </c>
      <c r="P1302" t="s">
        <v>14</v>
      </c>
      <c r="Q1302" t="s">
        <v>14</v>
      </c>
      <c r="S1302">
        <f t="shared" si="378"/>
        <v>1.0909090909090908</v>
      </c>
      <c r="T1302">
        <f t="shared" si="379"/>
        <v>0.68181818181818177</v>
      </c>
      <c r="V1302" s="4">
        <f t="shared" si="380"/>
        <v>527.10424257990007</v>
      </c>
      <c r="W1302">
        <f t="shared" si="381"/>
        <v>11</v>
      </c>
      <c r="X1302">
        <f t="shared" si="382"/>
        <v>0.5</v>
      </c>
      <c r="Y1302">
        <f t="shared" si="383"/>
        <v>0.45833333333333331</v>
      </c>
      <c r="Z1302">
        <f t="shared" si="384"/>
        <v>0.73333333333333328</v>
      </c>
      <c r="AA1302" t="str">
        <f t="shared" si="385"/>
        <v>O</v>
      </c>
      <c r="AD1302">
        <f t="shared" si="386"/>
        <v>0.2413793103448276</v>
      </c>
      <c r="AF1302" t="str">
        <f t="shared" si="387"/>
        <v>----</v>
      </c>
      <c r="AG1302" t="str">
        <f t="shared" si="388"/>
        <v>----</v>
      </c>
      <c r="AH1302" t="str">
        <f t="shared" si="389"/>
        <v>HUnSatLig</v>
      </c>
      <c r="AI1302" t="str">
        <f t="shared" si="390"/>
        <v>----</v>
      </c>
      <c r="AJ1302" t="str">
        <f t="shared" si="391"/>
        <v>----</v>
      </c>
      <c r="AK1302" t="str">
        <f t="shared" si="392"/>
        <v>----</v>
      </c>
      <c r="AM1302" s="4">
        <f t="shared" si="393"/>
        <v>527.22612767468877</v>
      </c>
      <c r="AN1302" s="4">
        <f t="shared" si="377"/>
        <v>527</v>
      </c>
      <c r="AO1302" s="4">
        <f t="shared" si="394"/>
        <v>0.22612767468876882</v>
      </c>
    </row>
    <row r="1303" spans="1:41" x14ac:dyDescent="0.25">
      <c r="A1303">
        <v>22</v>
      </c>
      <c r="B1303">
        <v>26</v>
      </c>
      <c r="C1303">
        <v>0</v>
      </c>
      <c r="D1303">
        <v>5</v>
      </c>
      <c r="E1303">
        <v>0</v>
      </c>
      <c r="F1303">
        <v>0</v>
      </c>
      <c r="H1303">
        <v>369.17074659999997</v>
      </c>
      <c r="J1303">
        <v>1928522</v>
      </c>
      <c r="K1303">
        <v>1618661</v>
      </c>
      <c r="L1303">
        <v>2244946</v>
      </c>
      <c r="O1303">
        <v>2546997</v>
      </c>
      <c r="P1303">
        <v>2643678</v>
      </c>
      <c r="Q1303">
        <v>2339801</v>
      </c>
      <c r="S1303">
        <f t="shared" si="378"/>
        <v>1.1818181818181819</v>
      </c>
      <c r="T1303">
        <f t="shared" si="379"/>
        <v>0.22727272727272727</v>
      </c>
      <c r="V1303" s="4">
        <f t="shared" si="380"/>
        <v>369.17074657990003</v>
      </c>
      <c r="W1303">
        <f t="shared" si="381"/>
        <v>10</v>
      </c>
      <c r="X1303">
        <f t="shared" si="382"/>
        <v>0.45454545454545453</v>
      </c>
      <c r="Y1303">
        <f t="shared" si="383"/>
        <v>0.38461538461538464</v>
      </c>
      <c r="Z1303">
        <f t="shared" si="384"/>
        <v>2</v>
      </c>
      <c r="AA1303" t="str">
        <f t="shared" si="385"/>
        <v>O</v>
      </c>
      <c r="AD1303">
        <f t="shared" si="386"/>
        <v>0.38461538461538464</v>
      </c>
      <c r="AF1303" t="str">
        <f t="shared" si="387"/>
        <v>----</v>
      </c>
      <c r="AG1303" t="str">
        <f t="shared" si="388"/>
        <v>----</v>
      </c>
      <c r="AH1303" t="str">
        <f t="shared" si="389"/>
        <v>HUnSatLig</v>
      </c>
      <c r="AI1303" t="str">
        <f t="shared" si="390"/>
        <v>----</v>
      </c>
      <c r="AJ1303" t="str">
        <f t="shared" si="391"/>
        <v>----</v>
      </c>
      <c r="AK1303" t="str">
        <f t="shared" si="392"/>
        <v>----</v>
      </c>
      <c r="AM1303" s="4">
        <f t="shared" si="393"/>
        <v>369.25611187921896</v>
      </c>
      <c r="AN1303" s="4">
        <f t="shared" si="377"/>
        <v>369</v>
      </c>
      <c r="AO1303" s="4">
        <f t="shared" si="394"/>
        <v>0.25611187921896317</v>
      </c>
    </row>
    <row r="1304" spans="1:41" x14ac:dyDescent="0.25">
      <c r="A1304">
        <v>22</v>
      </c>
      <c r="B1304">
        <v>26</v>
      </c>
      <c r="C1304">
        <v>0</v>
      </c>
      <c r="D1304">
        <v>6</v>
      </c>
      <c r="E1304">
        <v>0</v>
      </c>
      <c r="F1304">
        <v>0</v>
      </c>
      <c r="H1304">
        <v>385.16566119999999</v>
      </c>
      <c r="J1304">
        <v>4004208</v>
      </c>
      <c r="K1304">
        <v>3960561</v>
      </c>
      <c r="L1304">
        <v>3725424</v>
      </c>
      <c r="O1304">
        <v>5390934</v>
      </c>
      <c r="P1304">
        <v>5815279</v>
      </c>
      <c r="Q1304">
        <v>5106659</v>
      </c>
      <c r="S1304">
        <f t="shared" si="378"/>
        <v>1.1818181818181819</v>
      </c>
      <c r="T1304">
        <f t="shared" si="379"/>
        <v>0.27272727272727271</v>
      </c>
      <c r="V1304" s="4">
        <f t="shared" si="380"/>
        <v>385.16566117989998</v>
      </c>
      <c r="W1304">
        <f t="shared" si="381"/>
        <v>10</v>
      </c>
      <c r="X1304">
        <f t="shared" si="382"/>
        <v>0.45454545454545453</v>
      </c>
      <c r="Y1304">
        <f t="shared" si="383"/>
        <v>0.38461538461538464</v>
      </c>
      <c r="Z1304">
        <f t="shared" si="384"/>
        <v>1.6666666666666667</v>
      </c>
      <c r="AA1304" t="str">
        <f t="shared" si="385"/>
        <v>CRAM</v>
      </c>
      <c r="AD1304">
        <f t="shared" si="386"/>
        <v>0.36842105263157893</v>
      </c>
      <c r="AF1304" t="str">
        <f t="shared" si="387"/>
        <v>----</v>
      </c>
      <c r="AG1304" t="str">
        <f t="shared" si="388"/>
        <v>----</v>
      </c>
      <c r="AH1304" t="str">
        <f t="shared" si="389"/>
        <v>HUnSatLig</v>
      </c>
      <c r="AI1304" t="str">
        <f t="shared" si="390"/>
        <v>----</v>
      </c>
      <c r="AJ1304" t="str">
        <f t="shared" si="391"/>
        <v>----</v>
      </c>
      <c r="AK1304" t="str">
        <f t="shared" si="392"/>
        <v>----</v>
      </c>
      <c r="AM1304" s="4">
        <f t="shared" si="393"/>
        <v>385.25472506770421</v>
      </c>
      <c r="AN1304" s="4">
        <f t="shared" si="377"/>
        <v>385</v>
      </c>
      <c r="AO1304" s="4">
        <f t="shared" si="394"/>
        <v>0.25472506770421433</v>
      </c>
    </row>
    <row r="1305" spans="1:41" x14ac:dyDescent="0.25">
      <c r="A1305">
        <v>22</v>
      </c>
      <c r="B1305">
        <v>26</v>
      </c>
      <c r="C1305">
        <v>0</v>
      </c>
      <c r="D1305">
        <v>7</v>
      </c>
      <c r="E1305">
        <v>0</v>
      </c>
      <c r="F1305">
        <v>0</v>
      </c>
      <c r="H1305">
        <v>401.1605758</v>
      </c>
      <c r="J1305">
        <v>7789734</v>
      </c>
      <c r="K1305">
        <v>7669335</v>
      </c>
      <c r="L1305">
        <v>7566343</v>
      </c>
      <c r="O1305">
        <v>9056748</v>
      </c>
      <c r="P1305">
        <v>10457102</v>
      </c>
      <c r="Q1305">
        <v>8623598</v>
      </c>
      <c r="S1305">
        <f t="shared" si="378"/>
        <v>1.1818181818181819</v>
      </c>
      <c r="T1305">
        <f t="shared" si="379"/>
        <v>0.31818181818181818</v>
      </c>
      <c r="V1305" s="4">
        <f t="shared" si="380"/>
        <v>401.1605757799</v>
      </c>
      <c r="W1305">
        <f t="shared" si="381"/>
        <v>10</v>
      </c>
      <c r="X1305">
        <f t="shared" si="382"/>
        <v>0.45454545454545453</v>
      </c>
      <c r="Y1305">
        <f t="shared" si="383"/>
        <v>0.38461538461538464</v>
      </c>
      <c r="Z1305">
        <f t="shared" si="384"/>
        <v>1.4285714285714286</v>
      </c>
      <c r="AA1305" t="str">
        <f t="shared" si="385"/>
        <v>CRAM</v>
      </c>
      <c r="AD1305">
        <f t="shared" si="386"/>
        <v>0.35135135135135137</v>
      </c>
      <c r="AF1305" t="str">
        <f t="shared" si="387"/>
        <v>----</v>
      </c>
      <c r="AG1305" t="str">
        <f t="shared" si="388"/>
        <v>----</v>
      </c>
      <c r="AH1305" t="str">
        <f t="shared" si="389"/>
        <v>HUnSatLig</v>
      </c>
      <c r="AI1305" t="str">
        <f t="shared" si="390"/>
        <v>----</v>
      </c>
      <c r="AJ1305" t="str">
        <f t="shared" si="391"/>
        <v>----</v>
      </c>
      <c r="AK1305" t="str">
        <f t="shared" si="392"/>
        <v>----</v>
      </c>
      <c r="AM1305" s="4">
        <f t="shared" si="393"/>
        <v>401.25333825618952</v>
      </c>
      <c r="AN1305" s="4">
        <f t="shared" si="377"/>
        <v>401</v>
      </c>
      <c r="AO1305" s="4">
        <f t="shared" si="394"/>
        <v>0.25333825618952233</v>
      </c>
    </row>
    <row r="1306" spans="1:41" x14ac:dyDescent="0.25">
      <c r="A1306">
        <v>22</v>
      </c>
      <c r="B1306">
        <v>26</v>
      </c>
      <c r="C1306">
        <v>0</v>
      </c>
      <c r="D1306">
        <v>8</v>
      </c>
      <c r="E1306">
        <v>0</v>
      </c>
      <c r="F1306">
        <v>0</v>
      </c>
      <c r="H1306">
        <v>417.15549040000002</v>
      </c>
      <c r="J1306">
        <v>9599061</v>
      </c>
      <c r="K1306">
        <v>9222789</v>
      </c>
      <c r="L1306">
        <v>9514784</v>
      </c>
      <c r="O1306">
        <v>10485053</v>
      </c>
      <c r="P1306">
        <v>10800244</v>
      </c>
      <c r="Q1306">
        <v>8722220</v>
      </c>
      <c r="S1306">
        <f t="shared" si="378"/>
        <v>1.1818181818181819</v>
      </c>
      <c r="T1306">
        <f t="shared" si="379"/>
        <v>0.36363636363636365</v>
      </c>
      <c r="V1306" s="4">
        <f t="shared" si="380"/>
        <v>417.15549037990002</v>
      </c>
      <c r="W1306">
        <f t="shared" si="381"/>
        <v>10</v>
      </c>
      <c r="X1306">
        <f t="shared" si="382"/>
        <v>0.45454545454545453</v>
      </c>
      <c r="Y1306">
        <f t="shared" si="383"/>
        <v>0.38461538461538464</v>
      </c>
      <c r="Z1306">
        <f t="shared" si="384"/>
        <v>1.25</v>
      </c>
      <c r="AA1306" t="str">
        <f t="shared" si="385"/>
        <v>CRAM</v>
      </c>
      <c r="AD1306">
        <f t="shared" si="386"/>
        <v>0.33333333333333331</v>
      </c>
      <c r="AF1306" t="str">
        <f t="shared" si="387"/>
        <v>----</v>
      </c>
      <c r="AG1306" t="str">
        <f t="shared" si="388"/>
        <v>----</v>
      </c>
      <c r="AH1306" t="str">
        <f t="shared" si="389"/>
        <v>HUnSatLig</v>
      </c>
      <c r="AI1306" t="str">
        <f t="shared" si="390"/>
        <v>----</v>
      </c>
      <c r="AJ1306" t="str">
        <f t="shared" si="391"/>
        <v>----</v>
      </c>
      <c r="AK1306" t="str">
        <f t="shared" si="392"/>
        <v>----</v>
      </c>
      <c r="AM1306" s="4">
        <f t="shared" si="393"/>
        <v>417.25195144467483</v>
      </c>
      <c r="AN1306" s="4">
        <f t="shared" si="377"/>
        <v>417</v>
      </c>
      <c r="AO1306" s="4">
        <f t="shared" si="394"/>
        <v>0.25195144467483033</v>
      </c>
    </row>
    <row r="1307" spans="1:41" x14ac:dyDescent="0.25">
      <c r="A1307">
        <v>22</v>
      </c>
      <c r="B1307">
        <v>26</v>
      </c>
      <c r="C1307">
        <v>0</v>
      </c>
      <c r="D1307">
        <v>9</v>
      </c>
      <c r="E1307">
        <v>0</v>
      </c>
      <c r="F1307">
        <v>0</v>
      </c>
      <c r="H1307">
        <v>433.15040499999998</v>
      </c>
      <c r="J1307">
        <v>9997135</v>
      </c>
      <c r="K1307">
        <v>9261351</v>
      </c>
      <c r="L1307">
        <v>8758197</v>
      </c>
      <c r="O1307">
        <v>9337466</v>
      </c>
      <c r="P1307">
        <v>8932105</v>
      </c>
      <c r="Q1307">
        <v>8702522</v>
      </c>
      <c r="S1307">
        <f t="shared" si="378"/>
        <v>1.1818181818181819</v>
      </c>
      <c r="T1307">
        <f t="shared" si="379"/>
        <v>0.40909090909090912</v>
      </c>
      <c r="V1307" s="4">
        <f t="shared" si="380"/>
        <v>433.15040497989997</v>
      </c>
      <c r="W1307">
        <f t="shared" si="381"/>
        <v>10</v>
      </c>
      <c r="X1307">
        <f t="shared" si="382"/>
        <v>0.45454545454545453</v>
      </c>
      <c r="Y1307">
        <f t="shared" si="383"/>
        <v>0.38461538461538464</v>
      </c>
      <c r="Z1307">
        <f t="shared" si="384"/>
        <v>1.1111111111111112</v>
      </c>
      <c r="AA1307" t="str">
        <f t="shared" si="385"/>
        <v>CRAM</v>
      </c>
      <c r="AD1307">
        <f t="shared" si="386"/>
        <v>0.31428571428571428</v>
      </c>
      <c r="AF1307" t="str">
        <f t="shared" si="387"/>
        <v>----</v>
      </c>
      <c r="AG1307" t="str">
        <f t="shared" si="388"/>
        <v>----</v>
      </c>
      <c r="AH1307" t="str">
        <f t="shared" si="389"/>
        <v>HUnSatLig</v>
      </c>
      <c r="AI1307" t="str">
        <f t="shared" si="390"/>
        <v>----</v>
      </c>
      <c r="AJ1307" t="str">
        <f t="shared" si="391"/>
        <v>----</v>
      </c>
      <c r="AK1307" t="str">
        <f t="shared" si="392"/>
        <v>----</v>
      </c>
      <c r="AM1307" s="4">
        <f t="shared" si="393"/>
        <v>433.25056463316008</v>
      </c>
      <c r="AN1307" s="4">
        <f t="shared" si="377"/>
        <v>433</v>
      </c>
      <c r="AO1307" s="4">
        <f t="shared" si="394"/>
        <v>0.25056463316008148</v>
      </c>
    </row>
    <row r="1308" spans="1:41" x14ac:dyDescent="0.25">
      <c r="A1308">
        <v>22</v>
      </c>
      <c r="B1308">
        <v>26</v>
      </c>
      <c r="C1308">
        <v>0</v>
      </c>
      <c r="D1308">
        <v>10</v>
      </c>
      <c r="E1308">
        <v>0</v>
      </c>
      <c r="F1308">
        <v>0</v>
      </c>
      <c r="H1308">
        <v>449.14531959999999</v>
      </c>
      <c r="J1308">
        <v>8612634</v>
      </c>
      <c r="K1308">
        <v>8127862</v>
      </c>
      <c r="L1308">
        <v>8220043</v>
      </c>
      <c r="O1308">
        <v>6999455</v>
      </c>
      <c r="P1308">
        <v>6342506</v>
      </c>
      <c r="Q1308">
        <v>6591404</v>
      </c>
      <c r="S1308">
        <f t="shared" si="378"/>
        <v>1.1818181818181819</v>
      </c>
      <c r="T1308">
        <f t="shared" si="379"/>
        <v>0.45454545454545453</v>
      </c>
      <c r="V1308" s="4">
        <f t="shared" si="380"/>
        <v>449.14531957989999</v>
      </c>
      <c r="W1308">
        <f t="shared" si="381"/>
        <v>10</v>
      </c>
      <c r="X1308">
        <f t="shared" si="382"/>
        <v>0.45454545454545453</v>
      </c>
      <c r="Y1308">
        <f t="shared" si="383"/>
        <v>0.38461538461538464</v>
      </c>
      <c r="Z1308">
        <f t="shared" si="384"/>
        <v>1</v>
      </c>
      <c r="AA1308" t="str">
        <f t="shared" si="385"/>
        <v>CRAM</v>
      </c>
      <c r="AD1308">
        <f t="shared" si="386"/>
        <v>0.29411764705882354</v>
      </c>
      <c r="AF1308" t="str">
        <f t="shared" si="387"/>
        <v>----</v>
      </c>
      <c r="AG1308" t="str">
        <f t="shared" si="388"/>
        <v>----</v>
      </c>
      <c r="AH1308" t="str">
        <f t="shared" si="389"/>
        <v>HUnSatLig</v>
      </c>
      <c r="AI1308" t="str">
        <f t="shared" si="390"/>
        <v>----</v>
      </c>
      <c r="AJ1308" t="str">
        <f t="shared" si="391"/>
        <v>----</v>
      </c>
      <c r="AK1308" t="str">
        <f t="shared" si="392"/>
        <v>----</v>
      </c>
      <c r="AM1308" s="4">
        <f t="shared" si="393"/>
        <v>449.24917782164545</v>
      </c>
      <c r="AN1308" s="4">
        <f t="shared" si="377"/>
        <v>449</v>
      </c>
      <c r="AO1308" s="4">
        <f t="shared" si="394"/>
        <v>0.24917782164544633</v>
      </c>
    </row>
    <row r="1309" spans="1:41" x14ac:dyDescent="0.25">
      <c r="A1309">
        <v>22</v>
      </c>
      <c r="B1309">
        <v>26</v>
      </c>
      <c r="C1309">
        <v>0</v>
      </c>
      <c r="D1309">
        <v>11</v>
      </c>
      <c r="E1309">
        <v>0</v>
      </c>
      <c r="F1309">
        <v>0</v>
      </c>
      <c r="H1309">
        <v>465.14023420000001</v>
      </c>
      <c r="J1309">
        <v>8822064</v>
      </c>
      <c r="K1309">
        <v>8207013</v>
      </c>
      <c r="L1309">
        <v>8271969</v>
      </c>
      <c r="O1309">
        <v>5349027</v>
      </c>
      <c r="P1309">
        <v>4897070</v>
      </c>
      <c r="Q1309">
        <v>4708365</v>
      </c>
      <c r="S1309">
        <f t="shared" si="378"/>
        <v>1.1818181818181819</v>
      </c>
      <c r="T1309">
        <f t="shared" si="379"/>
        <v>0.5</v>
      </c>
      <c r="V1309" s="4">
        <f t="shared" si="380"/>
        <v>465.14023417990001</v>
      </c>
      <c r="W1309">
        <f t="shared" si="381"/>
        <v>10</v>
      </c>
      <c r="X1309">
        <f t="shared" si="382"/>
        <v>0.45454545454545453</v>
      </c>
      <c r="Y1309">
        <f t="shared" si="383"/>
        <v>0.38461538461538464</v>
      </c>
      <c r="Z1309">
        <f t="shared" si="384"/>
        <v>0.90909090909090906</v>
      </c>
      <c r="AA1309" t="str">
        <f t="shared" si="385"/>
        <v>CRAM</v>
      </c>
      <c r="AD1309">
        <f t="shared" si="386"/>
        <v>0.27272727272727271</v>
      </c>
      <c r="AF1309" t="str">
        <f t="shared" si="387"/>
        <v>----</v>
      </c>
      <c r="AG1309" t="str">
        <f t="shared" si="388"/>
        <v>----</v>
      </c>
      <c r="AH1309" t="str">
        <f t="shared" si="389"/>
        <v>HUnSatLig</v>
      </c>
      <c r="AI1309" t="str">
        <f t="shared" si="390"/>
        <v>----</v>
      </c>
      <c r="AJ1309" t="str">
        <f t="shared" si="391"/>
        <v>----</v>
      </c>
      <c r="AK1309" t="str">
        <f t="shared" si="392"/>
        <v>----</v>
      </c>
      <c r="AM1309" s="4">
        <f t="shared" si="393"/>
        <v>465.24779101013075</v>
      </c>
      <c r="AN1309" s="4">
        <f t="shared" si="377"/>
        <v>465</v>
      </c>
      <c r="AO1309" s="4">
        <f t="shared" si="394"/>
        <v>0.24779101013075433</v>
      </c>
    </row>
    <row r="1310" spans="1:41" x14ac:dyDescent="0.25">
      <c r="A1310">
        <v>22</v>
      </c>
      <c r="B1310">
        <v>26</v>
      </c>
      <c r="C1310">
        <v>0</v>
      </c>
      <c r="D1310">
        <v>12</v>
      </c>
      <c r="E1310">
        <v>0</v>
      </c>
      <c r="F1310">
        <v>0</v>
      </c>
      <c r="H1310">
        <v>481.13514880000002</v>
      </c>
      <c r="J1310">
        <v>6173770</v>
      </c>
      <c r="K1310">
        <v>5332561</v>
      </c>
      <c r="L1310">
        <v>5679678</v>
      </c>
      <c r="O1310">
        <v>3483474</v>
      </c>
      <c r="P1310">
        <v>2227197</v>
      </c>
      <c r="Q1310">
        <v>2504005</v>
      </c>
      <c r="S1310">
        <f t="shared" si="378"/>
        <v>1.1818181818181819</v>
      </c>
      <c r="T1310">
        <f t="shared" si="379"/>
        <v>0.54545454545454541</v>
      </c>
      <c r="V1310" s="4">
        <f t="shared" si="380"/>
        <v>481.13514877990002</v>
      </c>
      <c r="W1310">
        <f t="shared" si="381"/>
        <v>10</v>
      </c>
      <c r="X1310">
        <f t="shared" si="382"/>
        <v>0.45454545454545453</v>
      </c>
      <c r="Y1310">
        <f t="shared" si="383"/>
        <v>0.38461538461538464</v>
      </c>
      <c r="Z1310">
        <f t="shared" si="384"/>
        <v>0.83333333333333337</v>
      </c>
      <c r="AA1310" t="str">
        <f t="shared" si="385"/>
        <v>CRAM</v>
      </c>
      <c r="AD1310">
        <f t="shared" si="386"/>
        <v>0.25</v>
      </c>
      <c r="AF1310" t="str">
        <f t="shared" si="387"/>
        <v>----</v>
      </c>
      <c r="AG1310" t="str">
        <f t="shared" si="388"/>
        <v>----</v>
      </c>
      <c r="AH1310" t="str">
        <f t="shared" si="389"/>
        <v>HUnSatLig</v>
      </c>
      <c r="AI1310" t="str">
        <f t="shared" si="390"/>
        <v>----</v>
      </c>
      <c r="AJ1310" t="str">
        <f t="shared" si="391"/>
        <v>----</v>
      </c>
      <c r="AK1310" t="str">
        <f t="shared" si="392"/>
        <v>----</v>
      </c>
      <c r="AM1310" s="4">
        <f t="shared" si="393"/>
        <v>481.24640419861606</v>
      </c>
      <c r="AN1310" s="4">
        <f t="shared" si="377"/>
        <v>481</v>
      </c>
      <c r="AO1310" s="4">
        <f t="shared" si="394"/>
        <v>0.24640419861606233</v>
      </c>
    </row>
    <row r="1311" spans="1:41" x14ac:dyDescent="0.25">
      <c r="A1311">
        <v>22</v>
      </c>
      <c r="B1311">
        <v>26</v>
      </c>
      <c r="C1311">
        <v>0</v>
      </c>
      <c r="D1311">
        <v>13</v>
      </c>
      <c r="E1311">
        <v>0</v>
      </c>
      <c r="F1311">
        <v>0</v>
      </c>
      <c r="H1311">
        <v>497.13006339999998</v>
      </c>
      <c r="J1311">
        <v>4108971</v>
      </c>
      <c r="K1311">
        <v>3889037</v>
      </c>
      <c r="L1311">
        <v>3442272</v>
      </c>
      <c r="O1311" t="s">
        <v>14</v>
      </c>
      <c r="P1311" t="s">
        <v>14</v>
      </c>
      <c r="Q1311" t="s">
        <v>14</v>
      </c>
      <c r="S1311">
        <f t="shared" si="378"/>
        <v>1.1818181818181819</v>
      </c>
      <c r="T1311">
        <f t="shared" si="379"/>
        <v>0.59090909090909094</v>
      </c>
      <c r="V1311" s="4">
        <f t="shared" si="380"/>
        <v>497.13006337990004</v>
      </c>
      <c r="W1311">
        <f t="shared" si="381"/>
        <v>10</v>
      </c>
      <c r="X1311">
        <f t="shared" si="382"/>
        <v>0.45454545454545453</v>
      </c>
      <c r="Y1311">
        <f t="shared" si="383"/>
        <v>0.38461538461538464</v>
      </c>
      <c r="Z1311">
        <f t="shared" si="384"/>
        <v>0.76923076923076927</v>
      </c>
      <c r="AA1311" t="str">
        <f t="shared" si="385"/>
        <v>O</v>
      </c>
      <c r="AD1311">
        <f t="shared" si="386"/>
        <v>0.22580645161290322</v>
      </c>
      <c r="AF1311" t="str">
        <f t="shared" si="387"/>
        <v>----</v>
      </c>
      <c r="AG1311" t="str">
        <f t="shared" si="388"/>
        <v>----</v>
      </c>
      <c r="AH1311" t="str">
        <f t="shared" si="389"/>
        <v>HUnSatLig</v>
      </c>
      <c r="AI1311" t="str">
        <f t="shared" si="390"/>
        <v>----</v>
      </c>
      <c r="AJ1311" t="str">
        <f t="shared" si="391"/>
        <v>----</v>
      </c>
      <c r="AK1311" t="str">
        <f t="shared" si="392"/>
        <v>----</v>
      </c>
      <c r="AM1311" s="4">
        <f t="shared" si="393"/>
        <v>497.24501738710137</v>
      </c>
      <c r="AN1311" s="4">
        <f t="shared" si="377"/>
        <v>497</v>
      </c>
      <c r="AO1311" s="4">
        <f t="shared" si="394"/>
        <v>0.24501738710137033</v>
      </c>
    </row>
    <row r="1312" spans="1:41" x14ac:dyDescent="0.25">
      <c r="A1312">
        <v>22</v>
      </c>
      <c r="B1312">
        <v>26</v>
      </c>
      <c r="C1312">
        <v>0</v>
      </c>
      <c r="D1312">
        <v>14</v>
      </c>
      <c r="E1312">
        <v>0</v>
      </c>
      <c r="F1312">
        <v>0</v>
      </c>
      <c r="H1312">
        <v>513.12497800000006</v>
      </c>
      <c r="J1312">
        <v>2345520</v>
      </c>
      <c r="K1312">
        <v>2135857</v>
      </c>
      <c r="L1312">
        <v>2195911</v>
      </c>
      <c r="O1312" t="s">
        <v>14</v>
      </c>
      <c r="P1312" t="s">
        <v>14</v>
      </c>
      <c r="Q1312" t="s">
        <v>14</v>
      </c>
      <c r="S1312">
        <f t="shared" si="378"/>
        <v>1.1818181818181819</v>
      </c>
      <c r="T1312">
        <f t="shared" si="379"/>
        <v>0.63636363636363635</v>
      </c>
      <c r="V1312" s="4">
        <f t="shared" si="380"/>
        <v>513.12497797990011</v>
      </c>
      <c r="W1312">
        <f t="shared" si="381"/>
        <v>10</v>
      </c>
      <c r="X1312">
        <f t="shared" si="382"/>
        <v>0.45454545454545453</v>
      </c>
      <c r="Y1312">
        <f t="shared" si="383"/>
        <v>0.38461538461538464</v>
      </c>
      <c r="Z1312">
        <f t="shared" si="384"/>
        <v>0.7142857142857143</v>
      </c>
      <c r="AA1312" t="str">
        <f t="shared" si="385"/>
        <v>O</v>
      </c>
      <c r="AD1312">
        <f t="shared" si="386"/>
        <v>0.2</v>
      </c>
      <c r="AF1312" t="str">
        <f t="shared" si="387"/>
        <v>----</v>
      </c>
      <c r="AG1312" t="str">
        <f t="shared" si="388"/>
        <v>----</v>
      </c>
      <c r="AH1312" t="str">
        <f t="shared" si="389"/>
        <v>HUnSatLig</v>
      </c>
      <c r="AI1312" t="str">
        <f t="shared" si="390"/>
        <v>----</v>
      </c>
      <c r="AJ1312" t="str">
        <f t="shared" si="391"/>
        <v>----</v>
      </c>
      <c r="AK1312" t="str">
        <f t="shared" si="392"/>
        <v>----</v>
      </c>
      <c r="AM1312" s="4">
        <f t="shared" si="393"/>
        <v>513.24363057558674</v>
      </c>
      <c r="AN1312" s="4">
        <f t="shared" si="377"/>
        <v>513</v>
      </c>
      <c r="AO1312" s="4">
        <f t="shared" si="394"/>
        <v>0.24363057558673518</v>
      </c>
    </row>
    <row r="1313" spans="1:41" x14ac:dyDescent="0.25">
      <c r="A1313">
        <v>22</v>
      </c>
      <c r="B1313">
        <v>28</v>
      </c>
      <c r="C1313">
        <v>0</v>
      </c>
      <c r="D1313">
        <v>5</v>
      </c>
      <c r="E1313">
        <v>0</v>
      </c>
      <c r="F1313">
        <v>0</v>
      </c>
      <c r="H1313">
        <v>371.18639660000002</v>
      </c>
      <c r="J1313">
        <v>3219011</v>
      </c>
      <c r="K1313">
        <v>2338063</v>
      </c>
      <c r="L1313">
        <v>2893735</v>
      </c>
      <c r="O1313">
        <v>3853197</v>
      </c>
      <c r="P1313">
        <v>4447531</v>
      </c>
      <c r="Q1313">
        <v>4078098</v>
      </c>
      <c r="S1313">
        <f t="shared" si="378"/>
        <v>1.2727272727272727</v>
      </c>
      <c r="T1313">
        <f t="shared" si="379"/>
        <v>0.22727272727272727</v>
      </c>
      <c r="V1313" s="4">
        <f t="shared" si="380"/>
        <v>371.18639657989996</v>
      </c>
      <c r="W1313">
        <f t="shared" si="381"/>
        <v>9</v>
      </c>
      <c r="X1313">
        <f t="shared" si="382"/>
        <v>0.40909090909090912</v>
      </c>
      <c r="Y1313">
        <f t="shared" si="383"/>
        <v>0.32142857142857145</v>
      </c>
      <c r="Z1313">
        <f t="shared" si="384"/>
        <v>1.8</v>
      </c>
      <c r="AA1313" t="str">
        <f t="shared" si="385"/>
        <v>O</v>
      </c>
      <c r="AD1313">
        <f t="shared" si="386"/>
        <v>0.33333333333333331</v>
      </c>
      <c r="AF1313" t="str">
        <f t="shared" si="387"/>
        <v>----</v>
      </c>
      <c r="AG1313" t="str">
        <f t="shared" si="388"/>
        <v>----</v>
      </c>
      <c r="AH1313" t="str">
        <f t="shared" si="389"/>
        <v>HUnSatLig</v>
      </c>
      <c r="AI1313" t="str">
        <f t="shared" si="390"/>
        <v>----</v>
      </c>
      <c r="AJ1313" t="str">
        <f t="shared" si="391"/>
        <v>----</v>
      </c>
      <c r="AK1313" t="str">
        <f t="shared" si="392"/>
        <v>----</v>
      </c>
      <c r="AM1313" s="4">
        <f t="shared" si="393"/>
        <v>371.27222796860212</v>
      </c>
      <c r="AN1313" s="4">
        <f t="shared" si="377"/>
        <v>371</v>
      </c>
      <c r="AO1313" s="4">
        <f t="shared" si="394"/>
        <v>0.27222796860212384</v>
      </c>
    </row>
    <row r="1314" spans="1:41" x14ac:dyDescent="0.25">
      <c r="A1314">
        <v>22</v>
      </c>
      <c r="B1314">
        <v>28</v>
      </c>
      <c r="C1314">
        <v>0</v>
      </c>
      <c r="D1314">
        <v>6</v>
      </c>
      <c r="E1314">
        <v>0</v>
      </c>
      <c r="F1314">
        <v>0</v>
      </c>
      <c r="H1314">
        <v>387.18131119999998</v>
      </c>
      <c r="J1314">
        <v>5672923</v>
      </c>
      <c r="K1314">
        <v>5639348</v>
      </c>
      <c r="L1314">
        <v>5985864</v>
      </c>
      <c r="O1314">
        <v>9003053</v>
      </c>
      <c r="P1314">
        <v>10466767</v>
      </c>
      <c r="Q1314">
        <v>7721360</v>
      </c>
      <c r="S1314">
        <f t="shared" si="378"/>
        <v>1.2727272727272727</v>
      </c>
      <c r="T1314">
        <f t="shared" si="379"/>
        <v>0.27272727272727271</v>
      </c>
      <c r="V1314" s="4">
        <f t="shared" si="380"/>
        <v>387.18131117989998</v>
      </c>
      <c r="W1314">
        <f t="shared" si="381"/>
        <v>9</v>
      </c>
      <c r="X1314">
        <f t="shared" si="382"/>
        <v>0.40909090909090912</v>
      </c>
      <c r="Y1314">
        <f t="shared" si="383"/>
        <v>0.32142857142857145</v>
      </c>
      <c r="Z1314">
        <f t="shared" si="384"/>
        <v>1.5</v>
      </c>
      <c r="AA1314" t="str">
        <f t="shared" si="385"/>
        <v>CRAM</v>
      </c>
      <c r="AD1314">
        <f t="shared" si="386"/>
        <v>0.31578947368421051</v>
      </c>
      <c r="AF1314" t="str">
        <f t="shared" si="387"/>
        <v>----</v>
      </c>
      <c r="AG1314" t="str">
        <f t="shared" si="388"/>
        <v>----</v>
      </c>
      <c r="AH1314" t="str">
        <f t="shared" si="389"/>
        <v>HUnSatLig</v>
      </c>
      <c r="AI1314" t="str">
        <f t="shared" si="390"/>
        <v>----</v>
      </c>
      <c r="AJ1314" t="str">
        <f t="shared" si="391"/>
        <v>----</v>
      </c>
      <c r="AK1314" t="str">
        <f t="shared" si="392"/>
        <v>----</v>
      </c>
      <c r="AM1314" s="4">
        <f t="shared" si="393"/>
        <v>387.27084115708743</v>
      </c>
      <c r="AN1314" s="4">
        <f t="shared" si="377"/>
        <v>387</v>
      </c>
      <c r="AO1314" s="4">
        <f t="shared" si="394"/>
        <v>0.27084115708743184</v>
      </c>
    </row>
    <row r="1315" spans="1:41" x14ac:dyDescent="0.25">
      <c r="A1315">
        <v>22</v>
      </c>
      <c r="B1315">
        <v>28</v>
      </c>
      <c r="C1315">
        <v>0</v>
      </c>
      <c r="D1315">
        <v>7</v>
      </c>
      <c r="E1315">
        <v>0</v>
      </c>
      <c r="F1315">
        <v>0</v>
      </c>
      <c r="H1315">
        <v>403.1762258</v>
      </c>
      <c r="J1315">
        <v>10091975</v>
      </c>
      <c r="K1315">
        <v>10186568</v>
      </c>
      <c r="L1315">
        <v>10321127</v>
      </c>
      <c r="O1315">
        <v>14041808</v>
      </c>
      <c r="P1315">
        <v>15446285</v>
      </c>
      <c r="Q1315">
        <v>13979285</v>
      </c>
      <c r="S1315">
        <f t="shared" si="378"/>
        <v>1.2727272727272727</v>
      </c>
      <c r="T1315">
        <f t="shared" si="379"/>
        <v>0.31818181818181818</v>
      </c>
      <c r="V1315" s="4">
        <f t="shared" si="380"/>
        <v>403.17622577989999</v>
      </c>
      <c r="W1315">
        <f t="shared" si="381"/>
        <v>9</v>
      </c>
      <c r="X1315">
        <f t="shared" si="382"/>
        <v>0.40909090909090912</v>
      </c>
      <c r="Y1315">
        <f t="shared" si="383"/>
        <v>0.32142857142857145</v>
      </c>
      <c r="Z1315">
        <f t="shared" si="384"/>
        <v>1.2857142857142858</v>
      </c>
      <c r="AA1315" t="str">
        <f t="shared" si="385"/>
        <v>CRAM</v>
      </c>
      <c r="AD1315">
        <f t="shared" si="386"/>
        <v>0.29729729729729731</v>
      </c>
      <c r="AF1315" t="str">
        <f t="shared" si="387"/>
        <v>----</v>
      </c>
      <c r="AG1315" t="str">
        <f t="shared" si="388"/>
        <v>----</v>
      </c>
      <c r="AH1315" t="str">
        <f t="shared" si="389"/>
        <v>HUnSatLig</v>
      </c>
      <c r="AI1315" t="str">
        <f t="shared" si="390"/>
        <v>----</v>
      </c>
      <c r="AJ1315" t="str">
        <f t="shared" si="391"/>
        <v>----</v>
      </c>
      <c r="AK1315" t="str">
        <f t="shared" si="392"/>
        <v>----</v>
      </c>
      <c r="AM1315" s="4">
        <f t="shared" si="393"/>
        <v>403.26945434557274</v>
      </c>
      <c r="AN1315" s="4">
        <f t="shared" si="377"/>
        <v>403</v>
      </c>
      <c r="AO1315" s="4">
        <f t="shared" si="394"/>
        <v>0.26945434557273984</v>
      </c>
    </row>
    <row r="1316" spans="1:41" x14ac:dyDescent="0.25">
      <c r="A1316">
        <v>22</v>
      </c>
      <c r="B1316">
        <v>28</v>
      </c>
      <c r="C1316">
        <v>0</v>
      </c>
      <c r="D1316">
        <v>8</v>
      </c>
      <c r="E1316">
        <v>0</v>
      </c>
      <c r="F1316">
        <v>0</v>
      </c>
      <c r="H1316">
        <v>419.17114040000001</v>
      </c>
      <c r="J1316">
        <v>11544593</v>
      </c>
      <c r="K1316">
        <v>11268758</v>
      </c>
      <c r="L1316">
        <v>11476730</v>
      </c>
      <c r="O1316">
        <v>14140709</v>
      </c>
      <c r="P1316">
        <v>15533189</v>
      </c>
      <c r="Q1316">
        <v>13958860</v>
      </c>
      <c r="S1316">
        <f t="shared" si="378"/>
        <v>1.2727272727272727</v>
      </c>
      <c r="T1316">
        <f t="shared" si="379"/>
        <v>0.36363636363636365</v>
      </c>
      <c r="V1316" s="4">
        <f t="shared" si="380"/>
        <v>419.17114037990001</v>
      </c>
      <c r="W1316">
        <f t="shared" si="381"/>
        <v>9</v>
      </c>
      <c r="X1316">
        <f t="shared" si="382"/>
        <v>0.40909090909090912</v>
      </c>
      <c r="Y1316">
        <f t="shared" si="383"/>
        <v>0.32142857142857145</v>
      </c>
      <c r="Z1316">
        <f t="shared" si="384"/>
        <v>1.125</v>
      </c>
      <c r="AA1316" t="str">
        <f t="shared" si="385"/>
        <v>CRAM</v>
      </c>
      <c r="AD1316">
        <f t="shared" si="386"/>
        <v>0.27777777777777779</v>
      </c>
      <c r="AF1316" t="str">
        <f t="shared" si="387"/>
        <v>----</v>
      </c>
      <c r="AG1316" t="str">
        <f t="shared" si="388"/>
        <v>----</v>
      </c>
      <c r="AH1316" t="str">
        <f t="shared" si="389"/>
        <v>HUnSatLig</v>
      </c>
      <c r="AI1316" t="str">
        <f t="shared" si="390"/>
        <v>----</v>
      </c>
      <c r="AJ1316" t="str">
        <f t="shared" si="391"/>
        <v>----</v>
      </c>
      <c r="AK1316" t="str">
        <f t="shared" si="392"/>
        <v>----</v>
      </c>
      <c r="AM1316" s="4">
        <f t="shared" si="393"/>
        <v>419.26806753405805</v>
      </c>
      <c r="AN1316" s="4">
        <f t="shared" si="377"/>
        <v>419</v>
      </c>
      <c r="AO1316" s="4">
        <f t="shared" si="394"/>
        <v>0.26806753405804784</v>
      </c>
    </row>
    <row r="1317" spans="1:41" x14ac:dyDescent="0.25">
      <c r="A1317">
        <v>22</v>
      </c>
      <c r="B1317">
        <v>28</v>
      </c>
      <c r="C1317">
        <v>0</v>
      </c>
      <c r="D1317">
        <v>9</v>
      </c>
      <c r="E1317">
        <v>0</v>
      </c>
      <c r="F1317">
        <v>0</v>
      </c>
      <c r="H1317">
        <v>435.16605499999997</v>
      </c>
      <c r="J1317">
        <v>10555990</v>
      </c>
      <c r="K1317">
        <v>10115264</v>
      </c>
      <c r="L1317">
        <v>9882369</v>
      </c>
      <c r="O1317">
        <v>12016102</v>
      </c>
      <c r="P1317">
        <v>11758240</v>
      </c>
      <c r="Q1317">
        <v>10258789</v>
      </c>
      <c r="S1317">
        <f t="shared" si="378"/>
        <v>1.2727272727272727</v>
      </c>
      <c r="T1317">
        <f t="shared" si="379"/>
        <v>0.40909090909090912</v>
      </c>
      <c r="V1317" s="4">
        <f t="shared" si="380"/>
        <v>435.16605497990003</v>
      </c>
      <c r="W1317">
        <f t="shared" si="381"/>
        <v>9</v>
      </c>
      <c r="X1317">
        <f t="shared" si="382"/>
        <v>0.40909090909090912</v>
      </c>
      <c r="Y1317">
        <f t="shared" si="383"/>
        <v>0.32142857142857145</v>
      </c>
      <c r="Z1317">
        <f t="shared" si="384"/>
        <v>1</v>
      </c>
      <c r="AA1317" t="str">
        <f t="shared" si="385"/>
        <v>CRAM</v>
      </c>
      <c r="AD1317">
        <f t="shared" si="386"/>
        <v>0.25714285714285712</v>
      </c>
      <c r="AF1317" t="str">
        <f t="shared" si="387"/>
        <v>----</v>
      </c>
      <c r="AG1317" t="str">
        <f t="shared" si="388"/>
        <v>----</v>
      </c>
      <c r="AH1317" t="str">
        <f t="shared" si="389"/>
        <v>HUnSatLig</v>
      </c>
      <c r="AI1317" t="str">
        <f t="shared" si="390"/>
        <v>----</v>
      </c>
      <c r="AJ1317" t="str">
        <f t="shared" si="391"/>
        <v>----</v>
      </c>
      <c r="AK1317" t="str">
        <f t="shared" si="392"/>
        <v>----</v>
      </c>
      <c r="AM1317" s="4">
        <f t="shared" si="393"/>
        <v>435.26668072254336</v>
      </c>
      <c r="AN1317" s="4">
        <f t="shared" si="377"/>
        <v>435</v>
      </c>
      <c r="AO1317" s="4">
        <f t="shared" si="394"/>
        <v>0.26668072254335584</v>
      </c>
    </row>
    <row r="1318" spans="1:41" x14ac:dyDescent="0.25">
      <c r="A1318">
        <v>22</v>
      </c>
      <c r="B1318">
        <v>28</v>
      </c>
      <c r="C1318">
        <v>0</v>
      </c>
      <c r="D1318">
        <v>10</v>
      </c>
      <c r="E1318">
        <v>0</v>
      </c>
      <c r="F1318">
        <v>0</v>
      </c>
      <c r="H1318">
        <v>451.16096959999999</v>
      </c>
      <c r="J1318">
        <v>8411678</v>
      </c>
      <c r="K1318">
        <v>8555774</v>
      </c>
      <c r="L1318">
        <v>7675075</v>
      </c>
      <c r="O1318">
        <v>8154384</v>
      </c>
      <c r="P1318">
        <v>7218940</v>
      </c>
      <c r="Q1318">
        <v>6769398</v>
      </c>
      <c r="S1318">
        <f t="shared" si="378"/>
        <v>1.2727272727272727</v>
      </c>
      <c r="T1318">
        <f t="shared" si="379"/>
        <v>0.45454545454545453</v>
      </c>
      <c r="V1318" s="4">
        <f t="shared" si="380"/>
        <v>451.16096957989998</v>
      </c>
      <c r="W1318">
        <f t="shared" si="381"/>
        <v>9</v>
      </c>
      <c r="X1318">
        <f t="shared" si="382"/>
        <v>0.40909090909090912</v>
      </c>
      <c r="Y1318">
        <f t="shared" si="383"/>
        <v>0.32142857142857145</v>
      </c>
      <c r="Z1318">
        <f t="shared" si="384"/>
        <v>0.9</v>
      </c>
      <c r="AA1318" t="str">
        <f t="shared" si="385"/>
        <v>CRAM</v>
      </c>
      <c r="AD1318">
        <f t="shared" si="386"/>
        <v>0.23529411764705882</v>
      </c>
      <c r="AF1318" t="str">
        <f t="shared" si="387"/>
        <v>----</v>
      </c>
      <c r="AG1318" t="str">
        <f t="shared" si="388"/>
        <v>----</v>
      </c>
      <c r="AH1318" t="str">
        <f t="shared" si="389"/>
        <v>HUnSatLig</v>
      </c>
      <c r="AI1318" t="str">
        <f t="shared" si="390"/>
        <v>----</v>
      </c>
      <c r="AJ1318" t="str">
        <f t="shared" si="391"/>
        <v>----</v>
      </c>
      <c r="AK1318" t="str">
        <f t="shared" si="392"/>
        <v>----</v>
      </c>
      <c r="AM1318" s="4">
        <f t="shared" si="393"/>
        <v>451.26529391102861</v>
      </c>
      <c r="AN1318" s="4">
        <f t="shared" si="377"/>
        <v>451</v>
      </c>
      <c r="AO1318" s="4">
        <f t="shared" si="394"/>
        <v>0.265293911028607</v>
      </c>
    </row>
    <row r="1319" spans="1:41" x14ac:dyDescent="0.25">
      <c r="A1319">
        <v>22</v>
      </c>
      <c r="B1319">
        <v>28</v>
      </c>
      <c r="C1319">
        <v>0</v>
      </c>
      <c r="D1319">
        <v>11</v>
      </c>
      <c r="E1319">
        <v>0</v>
      </c>
      <c r="F1319">
        <v>0</v>
      </c>
      <c r="H1319">
        <v>467.1558842</v>
      </c>
      <c r="J1319">
        <v>7961810</v>
      </c>
      <c r="K1319">
        <v>7373434</v>
      </c>
      <c r="L1319">
        <v>7204851</v>
      </c>
      <c r="O1319">
        <v>4983436</v>
      </c>
      <c r="P1319">
        <v>4882722</v>
      </c>
      <c r="Q1319">
        <v>4826105</v>
      </c>
      <c r="S1319">
        <f t="shared" si="378"/>
        <v>1.2727272727272727</v>
      </c>
      <c r="T1319">
        <f t="shared" si="379"/>
        <v>0.5</v>
      </c>
      <c r="V1319" s="4">
        <f t="shared" si="380"/>
        <v>467.1558841799</v>
      </c>
      <c r="W1319">
        <f t="shared" si="381"/>
        <v>9</v>
      </c>
      <c r="X1319">
        <f t="shared" si="382"/>
        <v>0.40909090909090912</v>
      </c>
      <c r="Y1319">
        <f t="shared" si="383"/>
        <v>0.32142857142857145</v>
      </c>
      <c r="Z1319">
        <f t="shared" si="384"/>
        <v>0.81818181818181823</v>
      </c>
      <c r="AA1319" t="str">
        <f t="shared" si="385"/>
        <v>CRAM</v>
      </c>
      <c r="AD1319">
        <f t="shared" si="386"/>
        <v>0.21212121212121213</v>
      </c>
      <c r="AF1319" t="str">
        <f t="shared" si="387"/>
        <v>----</v>
      </c>
      <c r="AG1319" t="str">
        <f t="shared" si="388"/>
        <v>----</v>
      </c>
      <c r="AH1319" t="str">
        <f t="shared" si="389"/>
        <v>HUnSatLig</v>
      </c>
      <c r="AI1319" t="str">
        <f t="shared" si="390"/>
        <v>----</v>
      </c>
      <c r="AJ1319" t="str">
        <f t="shared" si="391"/>
        <v>----</v>
      </c>
      <c r="AK1319" t="str">
        <f t="shared" si="392"/>
        <v>----</v>
      </c>
      <c r="AM1319" s="4">
        <f t="shared" si="393"/>
        <v>467.26390709951391</v>
      </c>
      <c r="AN1319" s="4">
        <f t="shared" si="377"/>
        <v>467</v>
      </c>
      <c r="AO1319" s="4">
        <f t="shared" si="394"/>
        <v>0.263907099513915</v>
      </c>
    </row>
    <row r="1320" spans="1:41" x14ac:dyDescent="0.25">
      <c r="A1320">
        <v>22</v>
      </c>
      <c r="B1320">
        <v>28</v>
      </c>
      <c r="C1320">
        <v>0</v>
      </c>
      <c r="D1320">
        <v>12</v>
      </c>
      <c r="E1320">
        <v>0</v>
      </c>
      <c r="F1320">
        <v>0</v>
      </c>
      <c r="H1320">
        <v>483.15079880000002</v>
      </c>
      <c r="J1320">
        <v>4897907</v>
      </c>
      <c r="K1320">
        <v>4165225</v>
      </c>
      <c r="L1320">
        <v>3813927</v>
      </c>
      <c r="O1320">
        <v>2939798</v>
      </c>
      <c r="P1320">
        <v>2285629</v>
      </c>
      <c r="Q1320">
        <v>2212777</v>
      </c>
      <c r="S1320">
        <f t="shared" si="378"/>
        <v>1.2727272727272727</v>
      </c>
      <c r="T1320">
        <f t="shared" si="379"/>
        <v>0.54545454545454541</v>
      </c>
      <c r="V1320" s="4">
        <f t="shared" si="380"/>
        <v>483.15079877989996</v>
      </c>
      <c r="W1320">
        <f t="shared" si="381"/>
        <v>9</v>
      </c>
      <c r="X1320">
        <f t="shared" si="382"/>
        <v>0.40909090909090912</v>
      </c>
      <c r="Y1320">
        <f t="shared" si="383"/>
        <v>0.32142857142857145</v>
      </c>
      <c r="Z1320">
        <f t="shared" si="384"/>
        <v>0.75</v>
      </c>
      <c r="AA1320" t="str">
        <f t="shared" si="385"/>
        <v>O</v>
      </c>
      <c r="AD1320">
        <f t="shared" si="386"/>
        <v>0.1875</v>
      </c>
      <c r="AF1320" t="str">
        <f t="shared" si="387"/>
        <v>----</v>
      </c>
      <c r="AG1320" t="str">
        <f t="shared" si="388"/>
        <v>----</v>
      </c>
      <c r="AH1320" t="str">
        <f t="shared" si="389"/>
        <v>HUnSatLig</v>
      </c>
      <c r="AI1320" t="str">
        <f t="shared" si="390"/>
        <v>----</v>
      </c>
      <c r="AJ1320" t="str">
        <f t="shared" si="391"/>
        <v>----</v>
      </c>
      <c r="AK1320" t="str">
        <f t="shared" si="392"/>
        <v>----</v>
      </c>
      <c r="AM1320" s="4">
        <f t="shared" si="393"/>
        <v>483.26252028799922</v>
      </c>
      <c r="AN1320" s="4">
        <f t="shared" si="377"/>
        <v>483</v>
      </c>
      <c r="AO1320" s="4">
        <f t="shared" si="394"/>
        <v>0.262520287999223</v>
      </c>
    </row>
    <row r="1321" spans="1:41" x14ac:dyDescent="0.25">
      <c r="A1321">
        <v>22</v>
      </c>
      <c r="B1321">
        <v>28</v>
      </c>
      <c r="C1321">
        <v>0</v>
      </c>
      <c r="D1321">
        <v>13</v>
      </c>
      <c r="E1321">
        <v>0</v>
      </c>
      <c r="F1321">
        <v>0</v>
      </c>
      <c r="H1321">
        <v>499.14571339999998</v>
      </c>
      <c r="J1321">
        <v>2787096</v>
      </c>
      <c r="K1321">
        <v>2336706</v>
      </c>
      <c r="L1321">
        <v>2144385</v>
      </c>
      <c r="O1321" t="s">
        <v>14</v>
      </c>
      <c r="P1321" t="s">
        <v>14</v>
      </c>
      <c r="Q1321" t="s">
        <v>14</v>
      </c>
      <c r="S1321">
        <f t="shared" si="378"/>
        <v>1.2727272727272727</v>
      </c>
      <c r="T1321">
        <f t="shared" si="379"/>
        <v>0.59090909090909094</v>
      </c>
      <c r="V1321" s="4">
        <f t="shared" si="380"/>
        <v>499.14571337989997</v>
      </c>
      <c r="W1321">
        <f t="shared" si="381"/>
        <v>9</v>
      </c>
      <c r="X1321">
        <f t="shared" si="382"/>
        <v>0.40909090909090912</v>
      </c>
      <c r="Y1321">
        <f t="shared" si="383"/>
        <v>0.32142857142857145</v>
      </c>
      <c r="Z1321">
        <f t="shared" si="384"/>
        <v>0.69230769230769229</v>
      </c>
      <c r="AA1321" t="str">
        <f t="shared" si="385"/>
        <v>O</v>
      </c>
      <c r="AD1321">
        <f t="shared" si="386"/>
        <v>0.16129032258064516</v>
      </c>
      <c r="AF1321" t="str">
        <f t="shared" si="387"/>
        <v>----</v>
      </c>
      <c r="AG1321" t="str">
        <f t="shared" si="388"/>
        <v>----</v>
      </c>
      <c r="AH1321" t="str">
        <f t="shared" si="389"/>
        <v>HUnSatLig</v>
      </c>
      <c r="AI1321" t="str">
        <f t="shared" si="390"/>
        <v>----</v>
      </c>
      <c r="AJ1321" t="str">
        <f t="shared" si="391"/>
        <v>----</v>
      </c>
      <c r="AK1321" t="str">
        <f t="shared" si="392"/>
        <v>----</v>
      </c>
      <c r="AM1321" s="4">
        <f t="shared" si="393"/>
        <v>499.26113347648453</v>
      </c>
      <c r="AN1321" s="4">
        <f t="shared" si="377"/>
        <v>499</v>
      </c>
      <c r="AO1321" s="4">
        <f t="shared" si="394"/>
        <v>0.261133476484531</v>
      </c>
    </row>
    <row r="1322" spans="1:41" x14ac:dyDescent="0.25">
      <c r="A1322">
        <v>22</v>
      </c>
      <c r="B1322">
        <v>28</v>
      </c>
      <c r="C1322">
        <v>0</v>
      </c>
      <c r="D1322">
        <v>14</v>
      </c>
      <c r="E1322">
        <v>0</v>
      </c>
      <c r="F1322">
        <v>0</v>
      </c>
      <c r="H1322">
        <v>515.14062799999999</v>
      </c>
      <c r="J1322">
        <v>1709723</v>
      </c>
      <c r="K1322">
        <v>1835358</v>
      </c>
      <c r="L1322">
        <v>1535487</v>
      </c>
      <c r="O1322" t="s">
        <v>14</v>
      </c>
      <c r="P1322" t="s">
        <v>14</v>
      </c>
      <c r="Q1322" t="s">
        <v>14</v>
      </c>
      <c r="S1322">
        <f t="shared" si="378"/>
        <v>1.2727272727272727</v>
      </c>
      <c r="T1322">
        <f t="shared" si="379"/>
        <v>0.63636363636363635</v>
      </c>
      <c r="V1322" s="4">
        <f t="shared" si="380"/>
        <v>515.14062797990005</v>
      </c>
      <c r="W1322">
        <f t="shared" si="381"/>
        <v>9</v>
      </c>
      <c r="X1322">
        <f t="shared" si="382"/>
        <v>0.40909090909090912</v>
      </c>
      <c r="Y1322">
        <f t="shared" si="383"/>
        <v>0.32142857142857145</v>
      </c>
      <c r="Z1322">
        <f t="shared" si="384"/>
        <v>0.6428571428571429</v>
      </c>
      <c r="AA1322" t="str">
        <f t="shared" si="385"/>
        <v>O</v>
      </c>
      <c r="AD1322">
        <f t="shared" si="386"/>
        <v>0.13333333333333333</v>
      </c>
      <c r="AF1322" t="str">
        <f t="shared" si="387"/>
        <v>----</v>
      </c>
      <c r="AG1322" t="str">
        <f t="shared" si="388"/>
        <v>----</v>
      </c>
      <c r="AH1322" t="str">
        <f t="shared" si="389"/>
        <v>HUnSatLig</v>
      </c>
      <c r="AI1322" t="str">
        <f t="shared" si="390"/>
        <v>----</v>
      </c>
      <c r="AJ1322" t="str">
        <f t="shared" si="391"/>
        <v>----</v>
      </c>
      <c r="AK1322" t="str">
        <f t="shared" si="392"/>
        <v>----</v>
      </c>
      <c r="AM1322" s="4">
        <f t="shared" si="393"/>
        <v>515.25974666496984</v>
      </c>
      <c r="AN1322" s="4">
        <f t="shared" si="377"/>
        <v>515</v>
      </c>
      <c r="AO1322" s="4">
        <f t="shared" si="394"/>
        <v>0.259746664969839</v>
      </c>
    </row>
    <row r="1323" spans="1:41" x14ac:dyDescent="0.25">
      <c r="A1323">
        <v>22</v>
      </c>
      <c r="B1323">
        <v>29</v>
      </c>
      <c r="C1323">
        <v>1</v>
      </c>
      <c r="D1323">
        <v>11</v>
      </c>
      <c r="E1323">
        <v>0</v>
      </c>
      <c r="F1323">
        <v>0</v>
      </c>
      <c r="H1323">
        <v>482.1667832</v>
      </c>
      <c r="J1323">
        <v>7228509</v>
      </c>
      <c r="K1323">
        <v>6879836</v>
      </c>
      <c r="L1323">
        <v>6266417</v>
      </c>
      <c r="O1323">
        <v>7545716</v>
      </c>
      <c r="P1323">
        <v>10010141</v>
      </c>
      <c r="Q1323">
        <v>6658423</v>
      </c>
      <c r="S1323">
        <f t="shared" si="378"/>
        <v>1.3181818181818181</v>
      </c>
      <c r="T1323">
        <f t="shared" si="379"/>
        <v>0.5</v>
      </c>
      <c r="V1323" s="4">
        <f t="shared" si="380"/>
        <v>482.16678317990005</v>
      </c>
      <c r="W1323">
        <f t="shared" si="381"/>
        <v>9</v>
      </c>
      <c r="X1323">
        <f t="shared" si="382"/>
        <v>0.40909090909090912</v>
      </c>
      <c r="Y1323">
        <f t="shared" si="383"/>
        <v>0.31034482758620691</v>
      </c>
      <c r="Z1323">
        <f t="shared" si="384"/>
        <v>0.81818181818181823</v>
      </c>
      <c r="AA1323" t="str">
        <f t="shared" si="385"/>
        <v>CRAM</v>
      </c>
      <c r="AD1323">
        <f t="shared" si="386"/>
        <v>0.19354838709677419</v>
      </c>
      <c r="AF1323" t="str">
        <f t="shared" si="387"/>
        <v>----</v>
      </c>
      <c r="AG1323" t="str">
        <f t="shared" si="388"/>
        <v>----</v>
      </c>
      <c r="AH1323" t="str">
        <f t="shared" si="389"/>
        <v>HUnSatLig</v>
      </c>
      <c r="AI1323" t="str">
        <f t="shared" si="390"/>
        <v>----</v>
      </c>
      <c r="AJ1323" t="str">
        <f t="shared" si="391"/>
        <v>----</v>
      </c>
      <c r="AK1323" t="str">
        <f t="shared" si="392"/>
        <v>----</v>
      </c>
      <c r="AM1323" s="4">
        <f t="shared" si="393"/>
        <v>482.27827714888087</v>
      </c>
      <c r="AN1323" s="4">
        <f t="shared" si="377"/>
        <v>482</v>
      </c>
      <c r="AO1323" s="4">
        <f t="shared" si="394"/>
        <v>0.27827714888087485</v>
      </c>
    </row>
    <row r="1324" spans="1:41" x14ac:dyDescent="0.25">
      <c r="A1324">
        <v>22</v>
      </c>
      <c r="B1324">
        <v>30</v>
      </c>
      <c r="C1324">
        <v>0</v>
      </c>
      <c r="D1324">
        <v>5</v>
      </c>
      <c r="E1324">
        <v>0</v>
      </c>
      <c r="F1324">
        <v>0</v>
      </c>
      <c r="H1324">
        <v>373.20204660000002</v>
      </c>
      <c r="J1324">
        <v>2958644</v>
      </c>
      <c r="K1324">
        <v>2998578</v>
      </c>
      <c r="L1324">
        <v>3593714</v>
      </c>
      <c r="O1324">
        <v>4647386</v>
      </c>
      <c r="P1324">
        <v>5761904</v>
      </c>
      <c r="Q1324">
        <v>5325889</v>
      </c>
      <c r="S1324">
        <f t="shared" si="378"/>
        <v>1.3636363636363635</v>
      </c>
      <c r="T1324">
        <f t="shared" si="379"/>
        <v>0.22727272727272727</v>
      </c>
      <c r="V1324" s="4">
        <f t="shared" si="380"/>
        <v>373.20204657990001</v>
      </c>
      <c r="W1324">
        <f t="shared" si="381"/>
        <v>8</v>
      </c>
      <c r="X1324">
        <f t="shared" si="382"/>
        <v>0.36363636363636365</v>
      </c>
      <c r="Y1324">
        <f t="shared" si="383"/>
        <v>0.26666666666666666</v>
      </c>
      <c r="Z1324">
        <f t="shared" si="384"/>
        <v>1.6</v>
      </c>
      <c r="AA1324" t="str">
        <f t="shared" si="385"/>
        <v>CRAM</v>
      </c>
      <c r="AD1324">
        <f t="shared" si="386"/>
        <v>0.28205128205128205</v>
      </c>
      <c r="AF1324" t="str">
        <f t="shared" si="387"/>
        <v>----</v>
      </c>
      <c r="AG1324" t="str">
        <f t="shared" si="388"/>
        <v>----</v>
      </c>
      <c r="AH1324" t="str">
        <f t="shared" si="389"/>
        <v>HUnSatLig</v>
      </c>
      <c r="AI1324" t="str">
        <f t="shared" si="390"/>
        <v>----</v>
      </c>
      <c r="AJ1324" t="str">
        <f t="shared" si="391"/>
        <v>----</v>
      </c>
      <c r="AK1324" t="str">
        <f t="shared" si="392"/>
        <v>----</v>
      </c>
      <c r="AM1324" s="4">
        <f t="shared" si="393"/>
        <v>373.28834405798534</v>
      </c>
      <c r="AN1324" s="4">
        <f t="shared" si="377"/>
        <v>373</v>
      </c>
      <c r="AO1324" s="4">
        <f t="shared" si="394"/>
        <v>0.28834405798534135</v>
      </c>
    </row>
    <row r="1325" spans="1:41" x14ac:dyDescent="0.25">
      <c r="A1325">
        <v>22</v>
      </c>
      <c r="B1325">
        <v>30</v>
      </c>
      <c r="C1325">
        <v>0</v>
      </c>
      <c r="D1325">
        <v>6</v>
      </c>
      <c r="E1325">
        <v>0</v>
      </c>
      <c r="F1325">
        <v>0</v>
      </c>
      <c r="H1325">
        <v>389.19696119999998</v>
      </c>
      <c r="J1325">
        <v>6845991</v>
      </c>
      <c r="K1325">
        <v>7464546</v>
      </c>
      <c r="L1325">
        <v>6872071</v>
      </c>
      <c r="O1325">
        <v>12294635</v>
      </c>
      <c r="P1325">
        <v>12558232</v>
      </c>
      <c r="Q1325">
        <v>11480865</v>
      </c>
      <c r="S1325">
        <f t="shared" si="378"/>
        <v>1.3636363636363635</v>
      </c>
      <c r="T1325">
        <f t="shared" si="379"/>
        <v>0.27272727272727271</v>
      </c>
      <c r="V1325" s="4">
        <f t="shared" si="380"/>
        <v>389.19696117989997</v>
      </c>
      <c r="W1325">
        <f t="shared" si="381"/>
        <v>8</v>
      </c>
      <c r="X1325">
        <f t="shared" si="382"/>
        <v>0.36363636363636365</v>
      </c>
      <c r="Y1325">
        <f t="shared" si="383"/>
        <v>0.26666666666666666</v>
      </c>
      <c r="Z1325">
        <f t="shared" si="384"/>
        <v>1.3333333333333333</v>
      </c>
      <c r="AA1325" t="str">
        <f t="shared" si="385"/>
        <v>CRAM</v>
      </c>
      <c r="AD1325">
        <f t="shared" si="386"/>
        <v>0.26315789473684209</v>
      </c>
      <c r="AF1325" t="str">
        <f t="shared" si="387"/>
        <v>----</v>
      </c>
      <c r="AG1325" t="str">
        <f t="shared" si="388"/>
        <v>----</v>
      </c>
      <c r="AH1325" t="str">
        <f t="shared" si="389"/>
        <v>HUnSatLig</v>
      </c>
      <c r="AI1325" t="str">
        <f t="shared" si="390"/>
        <v>----</v>
      </c>
      <c r="AJ1325" t="str">
        <f t="shared" si="391"/>
        <v>----</v>
      </c>
      <c r="AK1325" t="str">
        <f t="shared" si="392"/>
        <v>----</v>
      </c>
      <c r="AM1325" s="4">
        <f t="shared" si="393"/>
        <v>389.28695724647065</v>
      </c>
      <c r="AN1325" s="4">
        <f t="shared" si="377"/>
        <v>389</v>
      </c>
      <c r="AO1325" s="4">
        <f t="shared" si="394"/>
        <v>0.28695724647064935</v>
      </c>
    </row>
    <row r="1326" spans="1:41" x14ac:dyDescent="0.25">
      <c r="A1326">
        <v>22</v>
      </c>
      <c r="B1326">
        <v>30</v>
      </c>
      <c r="C1326">
        <v>0</v>
      </c>
      <c r="D1326">
        <v>7</v>
      </c>
      <c r="E1326">
        <v>0</v>
      </c>
      <c r="F1326">
        <v>0</v>
      </c>
      <c r="H1326">
        <v>405.19187579999999</v>
      </c>
      <c r="J1326">
        <v>11110066</v>
      </c>
      <c r="K1326">
        <v>11886615</v>
      </c>
      <c r="L1326">
        <v>11474337</v>
      </c>
      <c r="O1326">
        <v>17789837</v>
      </c>
      <c r="P1326">
        <v>19837416</v>
      </c>
      <c r="Q1326">
        <v>16006932</v>
      </c>
      <c r="S1326">
        <f t="shared" si="378"/>
        <v>1.3636363636363635</v>
      </c>
      <c r="T1326">
        <f t="shared" si="379"/>
        <v>0.31818181818181818</v>
      </c>
      <c r="V1326" s="4">
        <f t="shared" si="380"/>
        <v>405.19187577989999</v>
      </c>
      <c r="W1326">
        <f t="shared" si="381"/>
        <v>8</v>
      </c>
      <c r="X1326">
        <f t="shared" si="382"/>
        <v>0.36363636363636365</v>
      </c>
      <c r="Y1326">
        <f t="shared" si="383"/>
        <v>0.26666666666666666</v>
      </c>
      <c r="Z1326">
        <f t="shared" si="384"/>
        <v>1.1428571428571428</v>
      </c>
      <c r="AA1326" t="str">
        <f t="shared" si="385"/>
        <v>CRAM</v>
      </c>
      <c r="AD1326">
        <f t="shared" si="386"/>
        <v>0.24324324324324326</v>
      </c>
      <c r="AF1326" t="str">
        <f t="shared" si="387"/>
        <v>----</v>
      </c>
      <c r="AG1326" t="str">
        <f t="shared" si="388"/>
        <v>----</v>
      </c>
      <c r="AH1326" t="str">
        <f t="shared" si="389"/>
        <v>HUnSatLig</v>
      </c>
      <c r="AI1326" t="str">
        <f t="shared" si="390"/>
        <v>----</v>
      </c>
      <c r="AJ1326" t="str">
        <f t="shared" si="391"/>
        <v>----</v>
      </c>
      <c r="AK1326" t="str">
        <f t="shared" si="392"/>
        <v>----</v>
      </c>
      <c r="AM1326" s="4">
        <f t="shared" si="393"/>
        <v>405.28557043495596</v>
      </c>
      <c r="AN1326" s="4">
        <f t="shared" si="377"/>
        <v>405</v>
      </c>
      <c r="AO1326" s="4">
        <f t="shared" si="394"/>
        <v>0.28557043495595735</v>
      </c>
    </row>
    <row r="1327" spans="1:41" x14ac:dyDescent="0.25">
      <c r="A1327">
        <v>22</v>
      </c>
      <c r="B1327">
        <v>30</v>
      </c>
      <c r="C1327">
        <v>0</v>
      </c>
      <c r="D1327">
        <v>8</v>
      </c>
      <c r="E1327">
        <v>0</v>
      </c>
      <c r="F1327">
        <v>0</v>
      </c>
      <c r="H1327">
        <v>421.18679040000001</v>
      </c>
      <c r="J1327">
        <v>11702188</v>
      </c>
      <c r="K1327">
        <v>11981458</v>
      </c>
      <c r="L1327">
        <v>11593403</v>
      </c>
      <c r="O1327">
        <v>16680181</v>
      </c>
      <c r="P1327">
        <v>17773697</v>
      </c>
      <c r="Q1327">
        <v>15470164</v>
      </c>
      <c r="S1327">
        <f t="shared" si="378"/>
        <v>1.3636363636363635</v>
      </c>
      <c r="T1327">
        <f t="shared" si="379"/>
        <v>0.36363636363636365</v>
      </c>
      <c r="V1327" s="4">
        <f t="shared" si="380"/>
        <v>421.1867903799</v>
      </c>
      <c r="W1327">
        <f t="shared" si="381"/>
        <v>8</v>
      </c>
      <c r="X1327">
        <f t="shared" si="382"/>
        <v>0.36363636363636365</v>
      </c>
      <c r="Y1327">
        <f t="shared" si="383"/>
        <v>0.26666666666666666</v>
      </c>
      <c r="Z1327">
        <f t="shared" si="384"/>
        <v>1</v>
      </c>
      <c r="AA1327" t="str">
        <f t="shared" si="385"/>
        <v>CRAM</v>
      </c>
      <c r="AD1327">
        <f t="shared" si="386"/>
        <v>0.22222222222222221</v>
      </c>
      <c r="AF1327" t="str">
        <f t="shared" si="387"/>
        <v>----</v>
      </c>
      <c r="AG1327" t="str">
        <f t="shared" si="388"/>
        <v>----</v>
      </c>
      <c r="AH1327" t="str">
        <f t="shared" si="389"/>
        <v>HUnSatLig</v>
      </c>
      <c r="AI1327" t="str">
        <f t="shared" si="390"/>
        <v>----</v>
      </c>
      <c r="AJ1327" t="str">
        <f t="shared" si="391"/>
        <v>----</v>
      </c>
      <c r="AK1327" t="str">
        <f t="shared" si="392"/>
        <v>----</v>
      </c>
      <c r="AM1327" s="4">
        <f t="shared" si="393"/>
        <v>421.28418362344127</v>
      </c>
      <c r="AN1327" s="4">
        <f t="shared" si="377"/>
        <v>421</v>
      </c>
      <c r="AO1327" s="4">
        <f t="shared" si="394"/>
        <v>0.28418362344126535</v>
      </c>
    </row>
    <row r="1328" spans="1:41" x14ac:dyDescent="0.25">
      <c r="A1328">
        <v>22</v>
      </c>
      <c r="B1328">
        <v>30</v>
      </c>
      <c r="C1328">
        <v>0</v>
      </c>
      <c r="D1328">
        <v>9</v>
      </c>
      <c r="E1328">
        <v>0</v>
      </c>
      <c r="F1328">
        <v>0</v>
      </c>
      <c r="H1328">
        <v>437.18170500000002</v>
      </c>
      <c r="J1328">
        <v>10488147</v>
      </c>
      <c r="K1328">
        <v>9605201</v>
      </c>
      <c r="L1328">
        <v>8856132</v>
      </c>
      <c r="O1328">
        <v>12921163</v>
      </c>
      <c r="P1328">
        <v>13070896</v>
      </c>
      <c r="Q1328">
        <v>12030092</v>
      </c>
      <c r="S1328">
        <f t="shared" si="378"/>
        <v>1.3636363636363635</v>
      </c>
      <c r="T1328">
        <f t="shared" si="379"/>
        <v>0.40909090909090912</v>
      </c>
      <c r="V1328" s="4">
        <f t="shared" si="380"/>
        <v>437.18170497989996</v>
      </c>
      <c r="W1328">
        <f t="shared" si="381"/>
        <v>8</v>
      </c>
      <c r="X1328">
        <f t="shared" si="382"/>
        <v>0.36363636363636365</v>
      </c>
      <c r="Y1328">
        <f t="shared" si="383"/>
        <v>0.26666666666666666</v>
      </c>
      <c r="Z1328">
        <f t="shared" si="384"/>
        <v>0.88888888888888884</v>
      </c>
      <c r="AA1328" t="str">
        <f t="shared" si="385"/>
        <v>CRAM</v>
      </c>
      <c r="AD1328">
        <f t="shared" si="386"/>
        <v>0.2</v>
      </c>
      <c r="AF1328" t="str">
        <f t="shared" si="387"/>
        <v>----</v>
      </c>
      <c r="AG1328" t="str">
        <f t="shared" si="388"/>
        <v>----</v>
      </c>
      <c r="AH1328" t="str">
        <f t="shared" si="389"/>
        <v>HUnSatLig</v>
      </c>
      <c r="AI1328" t="str">
        <f t="shared" si="390"/>
        <v>----</v>
      </c>
      <c r="AJ1328" t="str">
        <f t="shared" si="391"/>
        <v>----</v>
      </c>
      <c r="AK1328" t="str">
        <f t="shared" si="392"/>
        <v>----</v>
      </c>
      <c r="AM1328" s="4">
        <f t="shared" si="393"/>
        <v>437.28279681192652</v>
      </c>
      <c r="AN1328" s="4">
        <f t="shared" si="377"/>
        <v>437</v>
      </c>
      <c r="AO1328" s="4">
        <f t="shared" si="394"/>
        <v>0.28279681192651651</v>
      </c>
    </row>
    <row r="1329" spans="1:41" x14ac:dyDescent="0.25">
      <c r="A1329">
        <v>22</v>
      </c>
      <c r="B1329">
        <v>30</v>
      </c>
      <c r="C1329">
        <v>0</v>
      </c>
      <c r="D1329">
        <v>10</v>
      </c>
      <c r="E1329">
        <v>0</v>
      </c>
      <c r="F1329">
        <v>0</v>
      </c>
      <c r="H1329">
        <v>453.17661959999998</v>
      </c>
      <c r="J1329">
        <v>7549231</v>
      </c>
      <c r="K1329">
        <v>7312524</v>
      </c>
      <c r="L1329">
        <v>7037952</v>
      </c>
      <c r="O1329">
        <v>7646347</v>
      </c>
      <c r="P1329">
        <v>7726741</v>
      </c>
      <c r="Q1329">
        <v>6298191</v>
      </c>
      <c r="S1329">
        <f t="shared" si="378"/>
        <v>1.3636363636363635</v>
      </c>
      <c r="T1329">
        <f t="shared" si="379"/>
        <v>0.45454545454545453</v>
      </c>
      <c r="V1329" s="4">
        <f t="shared" si="380"/>
        <v>453.17661957989998</v>
      </c>
      <c r="W1329">
        <f t="shared" si="381"/>
        <v>8</v>
      </c>
      <c r="X1329">
        <f t="shared" si="382"/>
        <v>0.36363636363636365</v>
      </c>
      <c r="Y1329">
        <f t="shared" si="383"/>
        <v>0.26666666666666666</v>
      </c>
      <c r="Z1329">
        <f t="shared" si="384"/>
        <v>0.8</v>
      </c>
      <c r="AA1329" t="str">
        <f t="shared" si="385"/>
        <v>CRAM</v>
      </c>
      <c r="AD1329">
        <f t="shared" si="386"/>
        <v>0.17647058823529413</v>
      </c>
      <c r="AF1329" t="str">
        <f t="shared" si="387"/>
        <v>----</v>
      </c>
      <c r="AG1329" t="str">
        <f t="shared" si="388"/>
        <v>----</v>
      </c>
      <c r="AH1329" t="str">
        <f t="shared" si="389"/>
        <v>HUnSatLig</v>
      </c>
      <c r="AI1329" t="str">
        <f t="shared" si="390"/>
        <v>----</v>
      </c>
      <c r="AJ1329" t="str">
        <f t="shared" si="391"/>
        <v>----</v>
      </c>
      <c r="AK1329" t="str">
        <f t="shared" si="392"/>
        <v>----</v>
      </c>
      <c r="AM1329" s="4">
        <f t="shared" si="393"/>
        <v>453.28141000041182</v>
      </c>
      <c r="AN1329" s="4">
        <f t="shared" si="377"/>
        <v>453</v>
      </c>
      <c r="AO1329" s="4">
        <f t="shared" si="394"/>
        <v>0.28141000041182451</v>
      </c>
    </row>
    <row r="1330" spans="1:41" x14ac:dyDescent="0.25">
      <c r="A1330">
        <v>22</v>
      </c>
      <c r="B1330">
        <v>30</v>
      </c>
      <c r="C1330">
        <v>0</v>
      </c>
      <c r="D1330">
        <v>11</v>
      </c>
      <c r="E1330">
        <v>0</v>
      </c>
      <c r="F1330">
        <v>0</v>
      </c>
      <c r="H1330">
        <v>469.1715342</v>
      </c>
      <c r="J1330">
        <v>5641353</v>
      </c>
      <c r="K1330">
        <v>5216857</v>
      </c>
      <c r="L1330">
        <v>5198738</v>
      </c>
      <c r="O1330">
        <v>4740739</v>
      </c>
      <c r="P1330">
        <v>4134179</v>
      </c>
      <c r="Q1330">
        <v>3998713</v>
      </c>
      <c r="S1330">
        <f t="shared" si="378"/>
        <v>1.3636363636363635</v>
      </c>
      <c r="T1330">
        <f t="shared" si="379"/>
        <v>0.5</v>
      </c>
      <c r="V1330" s="4">
        <f t="shared" si="380"/>
        <v>469.17153417989999</v>
      </c>
      <c r="W1330">
        <f t="shared" si="381"/>
        <v>8</v>
      </c>
      <c r="X1330">
        <f t="shared" si="382"/>
        <v>0.36363636363636365</v>
      </c>
      <c r="Y1330">
        <f t="shared" si="383"/>
        <v>0.26666666666666666</v>
      </c>
      <c r="Z1330">
        <f t="shared" si="384"/>
        <v>0.72727272727272729</v>
      </c>
      <c r="AA1330" t="str">
        <f t="shared" si="385"/>
        <v>O</v>
      </c>
      <c r="AD1330">
        <f t="shared" si="386"/>
        <v>0.15151515151515152</v>
      </c>
      <c r="AF1330" t="str">
        <f t="shared" si="387"/>
        <v>----</v>
      </c>
      <c r="AG1330" t="str">
        <f t="shared" si="388"/>
        <v>----</v>
      </c>
      <c r="AH1330" t="str">
        <f t="shared" si="389"/>
        <v>HUnSatLig</v>
      </c>
      <c r="AI1330" t="str">
        <f t="shared" si="390"/>
        <v>----</v>
      </c>
      <c r="AJ1330" t="str">
        <f t="shared" si="391"/>
        <v>----</v>
      </c>
      <c r="AK1330" t="str">
        <f t="shared" si="392"/>
        <v>----</v>
      </c>
      <c r="AM1330" s="4">
        <f t="shared" si="393"/>
        <v>469.28002318889713</v>
      </c>
      <c r="AN1330" s="4">
        <f t="shared" si="377"/>
        <v>469</v>
      </c>
      <c r="AO1330" s="4">
        <f t="shared" si="394"/>
        <v>0.28002318889713251</v>
      </c>
    </row>
    <row r="1331" spans="1:41" x14ac:dyDescent="0.25">
      <c r="A1331">
        <v>22</v>
      </c>
      <c r="B1331">
        <v>30</v>
      </c>
      <c r="C1331">
        <v>0</v>
      </c>
      <c r="D1331">
        <v>12</v>
      </c>
      <c r="E1331">
        <v>0</v>
      </c>
      <c r="F1331">
        <v>0</v>
      </c>
      <c r="H1331">
        <v>485.16644880000001</v>
      </c>
      <c r="J1331">
        <v>3254442</v>
      </c>
      <c r="K1331">
        <v>3004550</v>
      </c>
      <c r="L1331">
        <v>2946586</v>
      </c>
      <c r="O1331">
        <v>2653666</v>
      </c>
      <c r="P1331">
        <v>2468995</v>
      </c>
      <c r="Q1331">
        <v>2698773</v>
      </c>
      <c r="S1331">
        <f t="shared" si="378"/>
        <v>1.3636363636363635</v>
      </c>
      <c r="T1331">
        <f t="shared" si="379"/>
        <v>0.54545454545454541</v>
      </c>
      <c r="V1331" s="4">
        <f t="shared" si="380"/>
        <v>485.16644877990001</v>
      </c>
      <c r="W1331">
        <f t="shared" si="381"/>
        <v>8</v>
      </c>
      <c r="X1331">
        <f t="shared" si="382"/>
        <v>0.36363636363636365</v>
      </c>
      <c r="Y1331">
        <f t="shared" si="383"/>
        <v>0.26666666666666666</v>
      </c>
      <c r="Z1331">
        <f t="shared" si="384"/>
        <v>0.66666666666666663</v>
      </c>
      <c r="AA1331" t="str">
        <f t="shared" si="385"/>
        <v>O</v>
      </c>
      <c r="AD1331">
        <f t="shared" si="386"/>
        <v>0.125</v>
      </c>
      <c r="AF1331" t="str">
        <f t="shared" si="387"/>
        <v>----</v>
      </c>
      <c r="AG1331" t="str">
        <f t="shared" si="388"/>
        <v>----</v>
      </c>
      <c r="AH1331" t="str">
        <f t="shared" si="389"/>
        <v>HUnSatLig</v>
      </c>
      <c r="AI1331" t="str">
        <f t="shared" si="390"/>
        <v>----</v>
      </c>
      <c r="AJ1331" t="str">
        <f t="shared" si="391"/>
        <v>----</v>
      </c>
      <c r="AK1331" t="str">
        <f t="shared" si="392"/>
        <v>----</v>
      </c>
      <c r="AM1331" s="4">
        <f t="shared" si="393"/>
        <v>485.27863637738244</v>
      </c>
      <c r="AN1331" s="4">
        <f t="shared" si="377"/>
        <v>485</v>
      </c>
      <c r="AO1331" s="4">
        <f t="shared" si="394"/>
        <v>0.27863637738244051</v>
      </c>
    </row>
    <row r="1332" spans="1:41" x14ac:dyDescent="0.25">
      <c r="A1332">
        <v>22</v>
      </c>
      <c r="B1332">
        <v>30</v>
      </c>
      <c r="C1332">
        <v>0</v>
      </c>
      <c r="D1332">
        <v>13</v>
      </c>
      <c r="E1332">
        <v>0</v>
      </c>
      <c r="F1332">
        <v>0</v>
      </c>
      <c r="H1332">
        <v>501.16136340000003</v>
      </c>
      <c r="J1332">
        <v>2557832</v>
      </c>
      <c r="K1332">
        <v>2051577</v>
      </c>
      <c r="L1332">
        <v>1713574</v>
      </c>
      <c r="O1332" t="s">
        <v>14</v>
      </c>
      <c r="P1332" t="s">
        <v>14</v>
      </c>
      <c r="Q1332" t="s">
        <v>14</v>
      </c>
      <c r="S1332">
        <f t="shared" si="378"/>
        <v>1.3636363636363635</v>
      </c>
      <c r="T1332">
        <f t="shared" si="379"/>
        <v>0.59090909090909094</v>
      </c>
      <c r="V1332" s="4">
        <f t="shared" si="380"/>
        <v>501.16136337990002</v>
      </c>
      <c r="W1332">
        <f t="shared" si="381"/>
        <v>8</v>
      </c>
      <c r="X1332">
        <f t="shared" si="382"/>
        <v>0.36363636363636365</v>
      </c>
      <c r="Y1332">
        <f t="shared" si="383"/>
        <v>0.26666666666666666</v>
      </c>
      <c r="Z1332">
        <f t="shared" si="384"/>
        <v>0.61538461538461542</v>
      </c>
      <c r="AA1332" t="str">
        <f t="shared" si="385"/>
        <v>O</v>
      </c>
      <c r="AD1332">
        <f t="shared" si="386"/>
        <v>9.6774193548387094E-2</v>
      </c>
      <c r="AF1332" t="str">
        <f t="shared" si="387"/>
        <v>----</v>
      </c>
      <c r="AG1332" t="str">
        <f t="shared" si="388"/>
        <v>----</v>
      </c>
      <c r="AH1332" t="str">
        <f t="shared" si="389"/>
        <v>HUnSatLig</v>
      </c>
      <c r="AI1332" t="str">
        <f t="shared" si="390"/>
        <v>----</v>
      </c>
      <c r="AJ1332" t="str">
        <f t="shared" si="391"/>
        <v>----</v>
      </c>
      <c r="AK1332" t="str">
        <f t="shared" si="392"/>
        <v>----</v>
      </c>
      <c r="AM1332" s="4">
        <f t="shared" si="393"/>
        <v>501.27724956586775</v>
      </c>
      <c r="AN1332" s="4">
        <f t="shared" si="377"/>
        <v>501</v>
      </c>
      <c r="AO1332" s="4">
        <f t="shared" si="394"/>
        <v>0.27724956586774852</v>
      </c>
    </row>
    <row r="1333" spans="1:41" x14ac:dyDescent="0.25">
      <c r="A1333">
        <v>22</v>
      </c>
      <c r="B1333">
        <v>32</v>
      </c>
      <c r="C1333">
        <v>0</v>
      </c>
      <c r="D1333">
        <v>5</v>
      </c>
      <c r="E1333">
        <v>0</v>
      </c>
      <c r="F1333">
        <v>0</v>
      </c>
      <c r="H1333">
        <v>375.21769660000001</v>
      </c>
      <c r="J1333">
        <v>2734107</v>
      </c>
      <c r="K1333">
        <v>3693900</v>
      </c>
      <c r="L1333">
        <v>3312179</v>
      </c>
      <c r="O1333">
        <v>5257244</v>
      </c>
      <c r="P1333">
        <v>5901740</v>
      </c>
      <c r="Q1333">
        <v>5518946</v>
      </c>
      <c r="S1333">
        <f t="shared" si="378"/>
        <v>1.4545454545454546</v>
      </c>
      <c r="T1333">
        <f t="shared" si="379"/>
        <v>0.22727272727272727</v>
      </c>
      <c r="V1333" s="4">
        <f t="shared" si="380"/>
        <v>375.21769657989995</v>
      </c>
      <c r="W1333">
        <f t="shared" si="381"/>
        <v>7</v>
      </c>
      <c r="X1333">
        <f t="shared" si="382"/>
        <v>0.31818181818181818</v>
      </c>
      <c r="Y1333">
        <f t="shared" si="383"/>
        <v>0.21875</v>
      </c>
      <c r="Z1333">
        <f t="shared" si="384"/>
        <v>1.4</v>
      </c>
      <c r="AA1333" t="str">
        <f t="shared" si="385"/>
        <v>CRAM</v>
      </c>
      <c r="AD1333">
        <f t="shared" si="386"/>
        <v>0.23076923076923078</v>
      </c>
      <c r="AF1333" t="str">
        <f t="shared" si="387"/>
        <v>----</v>
      </c>
      <c r="AG1333" t="str">
        <f t="shared" si="388"/>
        <v>----</v>
      </c>
      <c r="AH1333" t="str">
        <f t="shared" si="389"/>
        <v>HUnSatLig</v>
      </c>
      <c r="AI1333" t="str">
        <f t="shared" si="390"/>
        <v>----</v>
      </c>
      <c r="AJ1333" t="str">
        <f t="shared" si="391"/>
        <v>----</v>
      </c>
      <c r="AK1333" t="str">
        <f t="shared" si="392"/>
        <v>----</v>
      </c>
      <c r="AM1333" s="4">
        <f t="shared" si="393"/>
        <v>375.3044601473685</v>
      </c>
      <c r="AN1333" s="4">
        <f t="shared" si="377"/>
        <v>375</v>
      </c>
      <c r="AO1333" s="4">
        <f t="shared" si="394"/>
        <v>0.30446014736850202</v>
      </c>
    </row>
    <row r="1334" spans="1:41" x14ac:dyDescent="0.25">
      <c r="A1334">
        <v>22</v>
      </c>
      <c r="B1334">
        <v>32</v>
      </c>
      <c r="C1334">
        <v>0</v>
      </c>
      <c r="D1334">
        <v>6</v>
      </c>
      <c r="E1334">
        <v>0</v>
      </c>
      <c r="F1334">
        <v>0</v>
      </c>
      <c r="H1334">
        <v>391.21261120000003</v>
      </c>
      <c r="J1334">
        <v>7261265</v>
      </c>
      <c r="K1334">
        <v>6889465</v>
      </c>
      <c r="L1334">
        <v>6514092</v>
      </c>
      <c r="O1334">
        <v>11844495</v>
      </c>
      <c r="P1334">
        <v>13250890</v>
      </c>
      <c r="Q1334">
        <v>11612311</v>
      </c>
      <c r="S1334">
        <f t="shared" si="378"/>
        <v>1.4545454545454546</v>
      </c>
      <c r="T1334">
        <f t="shared" si="379"/>
        <v>0.27272727272727271</v>
      </c>
      <c r="V1334" s="4">
        <f t="shared" si="380"/>
        <v>391.21261117989997</v>
      </c>
      <c r="W1334">
        <f t="shared" si="381"/>
        <v>7</v>
      </c>
      <c r="X1334">
        <f t="shared" si="382"/>
        <v>0.31818181818181818</v>
      </c>
      <c r="Y1334">
        <f t="shared" si="383"/>
        <v>0.21875</v>
      </c>
      <c r="Z1334">
        <f t="shared" si="384"/>
        <v>1.1666666666666667</v>
      </c>
      <c r="AA1334" t="str">
        <f t="shared" si="385"/>
        <v>CRAM</v>
      </c>
      <c r="AD1334">
        <f t="shared" si="386"/>
        <v>0.21052631578947367</v>
      </c>
      <c r="AF1334" t="str">
        <f t="shared" si="387"/>
        <v>----</v>
      </c>
      <c r="AG1334" t="str">
        <f t="shared" si="388"/>
        <v>----</v>
      </c>
      <c r="AH1334" t="str">
        <f t="shared" si="389"/>
        <v>HUnSatLig</v>
      </c>
      <c r="AI1334" t="str">
        <f t="shared" si="390"/>
        <v>----</v>
      </c>
      <c r="AJ1334" t="str">
        <f t="shared" si="391"/>
        <v>----</v>
      </c>
      <c r="AK1334" t="str">
        <f t="shared" si="392"/>
        <v>----</v>
      </c>
      <c r="AM1334" s="4">
        <f t="shared" si="393"/>
        <v>391.30307333585381</v>
      </c>
      <c r="AN1334" s="4">
        <f t="shared" si="377"/>
        <v>391</v>
      </c>
      <c r="AO1334" s="4">
        <f t="shared" si="394"/>
        <v>0.30307333585381002</v>
      </c>
    </row>
    <row r="1335" spans="1:41" x14ac:dyDescent="0.25">
      <c r="A1335">
        <v>22</v>
      </c>
      <c r="B1335">
        <v>32</v>
      </c>
      <c r="C1335">
        <v>0</v>
      </c>
      <c r="D1335">
        <v>7</v>
      </c>
      <c r="E1335">
        <v>0</v>
      </c>
      <c r="F1335">
        <v>0</v>
      </c>
      <c r="H1335">
        <v>407.20752579999998</v>
      </c>
      <c r="J1335">
        <v>10755946</v>
      </c>
      <c r="K1335">
        <v>10424519</v>
      </c>
      <c r="L1335">
        <v>10057268</v>
      </c>
      <c r="O1335">
        <v>16819237</v>
      </c>
      <c r="P1335">
        <v>17797793</v>
      </c>
      <c r="Q1335">
        <v>14929771</v>
      </c>
      <c r="S1335">
        <f t="shared" si="378"/>
        <v>1.4545454545454546</v>
      </c>
      <c r="T1335">
        <f t="shared" si="379"/>
        <v>0.31818181818181818</v>
      </c>
      <c r="V1335" s="4">
        <f t="shared" si="380"/>
        <v>407.20752577989998</v>
      </c>
      <c r="W1335">
        <f t="shared" si="381"/>
        <v>7</v>
      </c>
      <c r="X1335">
        <f t="shared" si="382"/>
        <v>0.31818181818181818</v>
      </c>
      <c r="Y1335">
        <f t="shared" si="383"/>
        <v>0.21875</v>
      </c>
      <c r="Z1335">
        <f t="shared" si="384"/>
        <v>1</v>
      </c>
      <c r="AA1335" t="str">
        <f t="shared" si="385"/>
        <v>CRAM</v>
      </c>
      <c r="AD1335">
        <f t="shared" si="386"/>
        <v>0.1891891891891892</v>
      </c>
      <c r="AF1335" t="str">
        <f t="shared" si="387"/>
        <v>----</v>
      </c>
      <c r="AG1335" t="str">
        <f t="shared" si="388"/>
        <v>----</v>
      </c>
      <c r="AH1335" t="str">
        <f t="shared" si="389"/>
        <v>HUnSatLig</v>
      </c>
      <c r="AI1335" t="str">
        <f t="shared" si="390"/>
        <v>----</v>
      </c>
      <c r="AJ1335" t="str">
        <f t="shared" si="391"/>
        <v>----</v>
      </c>
      <c r="AK1335" t="str">
        <f t="shared" si="392"/>
        <v>----</v>
      </c>
      <c r="AM1335" s="4">
        <f t="shared" si="393"/>
        <v>407.30168652433912</v>
      </c>
      <c r="AN1335" s="4">
        <f t="shared" si="377"/>
        <v>407</v>
      </c>
      <c r="AO1335" s="4">
        <f t="shared" si="394"/>
        <v>0.30168652433911802</v>
      </c>
    </row>
    <row r="1336" spans="1:41" x14ac:dyDescent="0.25">
      <c r="A1336">
        <v>22</v>
      </c>
      <c r="B1336">
        <v>32</v>
      </c>
      <c r="C1336">
        <v>0</v>
      </c>
      <c r="D1336">
        <v>8</v>
      </c>
      <c r="E1336">
        <v>0</v>
      </c>
      <c r="F1336">
        <v>0</v>
      </c>
      <c r="H1336">
        <v>423.2024404</v>
      </c>
      <c r="J1336">
        <v>10401577</v>
      </c>
      <c r="K1336">
        <v>10885755</v>
      </c>
      <c r="L1336">
        <v>9848421</v>
      </c>
      <c r="O1336">
        <v>16221362</v>
      </c>
      <c r="P1336">
        <v>16798824</v>
      </c>
      <c r="Q1336">
        <v>13991369</v>
      </c>
      <c r="S1336">
        <f t="shared" si="378"/>
        <v>1.4545454545454546</v>
      </c>
      <c r="T1336">
        <f t="shared" si="379"/>
        <v>0.36363636363636365</v>
      </c>
      <c r="V1336" s="4">
        <f t="shared" si="380"/>
        <v>423.2024403799</v>
      </c>
      <c r="W1336">
        <f t="shared" si="381"/>
        <v>7</v>
      </c>
      <c r="X1336">
        <f t="shared" si="382"/>
        <v>0.31818181818181818</v>
      </c>
      <c r="Y1336">
        <f t="shared" si="383"/>
        <v>0.21875</v>
      </c>
      <c r="Z1336">
        <f t="shared" si="384"/>
        <v>0.875</v>
      </c>
      <c r="AA1336" t="str">
        <f t="shared" si="385"/>
        <v>CRAM</v>
      </c>
      <c r="AD1336">
        <f t="shared" si="386"/>
        <v>0.16666666666666666</v>
      </c>
      <c r="AF1336" t="str">
        <f t="shared" si="387"/>
        <v>----</v>
      </c>
      <c r="AG1336" t="str">
        <f t="shared" si="388"/>
        <v>----</v>
      </c>
      <c r="AH1336" t="str">
        <f t="shared" si="389"/>
        <v>HUnSatLig</v>
      </c>
      <c r="AI1336" t="str">
        <f t="shared" si="390"/>
        <v>----</v>
      </c>
      <c r="AJ1336" t="str">
        <f t="shared" si="391"/>
        <v>----</v>
      </c>
      <c r="AK1336" t="str">
        <f t="shared" si="392"/>
        <v>----</v>
      </c>
      <c r="AM1336" s="4">
        <f t="shared" si="393"/>
        <v>423.30029971282448</v>
      </c>
      <c r="AN1336" s="4">
        <f t="shared" si="377"/>
        <v>423</v>
      </c>
      <c r="AO1336" s="4">
        <f t="shared" si="394"/>
        <v>0.30029971282448287</v>
      </c>
    </row>
    <row r="1337" spans="1:41" x14ac:dyDescent="0.25">
      <c r="A1337">
        <v>22</v>
      </c>
      <c r="B1337">
        <v>32</v>
      </c>
      <c r="C1337">
        <v>0</v>
      </c>
      <c r="D1337">
        <v>9</v>
      </c>
      <c r="E1337">
        <v>0</v>
      </c>
      <c r="F1337">
        <v>0</v>
      </c>
      <c r="H1337">
        <v>439.19735500000002</v>
      </c>
      <c r="J1337">
        <v>8804424</v>
      </c>
      <c r="K1337">
        <v>7940060</v>
      </c>
      <c r="L1337">
        <v>8118655</v>
      </c>
      <c r="O1337">
        <v>12171436</v>
      </c>
      <c r="P1337">
        <v>11663803</v>
      </c>
      <c r="Q1337">
        <v>9729969</v>
      </c>
      <c r="S1337">
        <f t="shared" si="378"/>
        <v>1.4545454545454546</v>
      </c>
      <c r="T1337">
        <f t="shared" si="379"/>
        <v>0.40909090909090912</v>
      </c>
      <c r="V1337" s="4">
        <f t="shared" si="380"/>
        <v>439.19735497990001</v>
      </c>
      <c r="W1337">
        <f t="shared" si="381"/>
        <v>7</v>
      </c>
      <c r="X1337">
        <f t="shared" si="382"/>
        <v>0.31818181818181818</v>
      </c>
      <c r="Y1337">
        <f t="shared" si="383"/>
        <v>0.21875</v>
      </c>
      <c r="Z1337">
        <f t="shared" si="384"/>
        <v>0.77777777777777779</v>
      </c>
      <c r="AA1337" t="str">
        <f t="shared" si="385"/>
        <v>CRAM</v>
      </c>
      <c r="AD1337">
        <f t="shared" si="386"/>
        <v>0.14285714285714285</v>
      </c>
      <c r="AF1337" t="str">
        <f t="shared" si="387"/>
        <v>----</v>
      </c>
      <c r="AG1337" t="str">
        <f t="shared" si="388"/>
        <v>----</v>
      </c>
      <c r="AH1337" t="str">
        <f t="shared" si="389"/>
        <v>HUnSatLig</v>
      </c>
      <c r="AI1337" t="str">
        <f t="shared" si="390"/>
        <v>----</v>
      </c>
      <c r="AJ1337" t="str">
        <f t="shared" si="391"/>
        <v>----</v>
      </c>
      <c r="AK1337" t="str">
        <f t="shared" si="392"/>
        <v>----</v>
      </c>
      <c r="AM1337" s="4">
        <f t="shared" si="393"/>
        <v>439.29891290130979</v>
      </c>
      <c r="AN1337" s="4">
        <f t="shared" si="377"/>
        <v>439</v>
      </c>
      <c r="AO1337" s="4">
        <f t="shared" si="394"/>
        <v>0.29891290130979087</v>
      </c>
    </row>
    <row r="1338" spans="1:41" x14ac:dyDescent="0.25">
      <c r="A1338">
        <v>22</v>
      </c>
      <c r="B1338">
        <v>32</v>
      </c>
      <c r="C1338">
        <v>0</v>
      </c>
      <c r="D1338">
        <v>10</v>
      </c>
      <c r="E1338">
        <v>0</v>
      </c>
      <c r="F1338">
        <v>0</v>
      </c>
      <c r="H1338">
        <v>455.19226959999997</v>
      </c>
      <c r="J1338">
        <v>6225999</v>
      </c>
      <c r="K1338">
        <v>5890080</v>
      </c>
      <c r="L1338">
        <v>5729094</v>
      </c>
      <c r="O1338">
        <v>7437329</v>
      </c>
      <c r="P1338">
        <v>7315000</v>
      </c>
      <c r="Q1338">
        <v>6427064</v>
      </c>
      <c r="S1338">
        <f t="shared" si="378"/>
        <v>1.4545454545454546</v>
      </c>
      <c r="T1338">
        <f t="shared" si="379"/>
        <v>0.45454545454545453</v>
      </c>
      <c r="V1338" s="4">
        <f t="shared" si="380"/>
        <v>455.19226957989997</v>
      </c>
      <c r="W1338">
        <f t="shared" si="381"/>
        <v>7</v>
      </c>
      <c r="X1338">
        <f t="shared" si="382"/>
        <v>0.31818181818181818</v>
      </c>
      <c r="Y1338">
        <f t="shared" si="383"/>
        <v>0.21875</v>
      </c>
      <c r="Z1338">
        <f t="shared" si="384"/>
        <v>0.7</v>
      </c>
      <c r="AA1338" t="str">
        <f t="shared" si="385"/>
        <v>O</v>
      </c>
      <c r="AD1338">
        <f t="shared" si="386"/>
        <v>0.11764705882352941</v>
      </c>
      <c r="AF1338" t="str">
        <f t="shared" si="387"/>
        <v>----</v>
      </c>
      <c r="AG1338" t="str">
        <f t="shared" si="388"/>
        <v>----</v>
      </c>
      <c r="AH1338" t="str">
        <f t="shared" si="389"/>
        <v>HUnSatLig</v>
      </c>
      <c r="AI1338" t="str">
        <f t="shared" si="390"/>
        <v>----</v>
      </c>
      <c r="AJ1338" t="str">
        <f t="shared" si="391"/>
        <v>----</v>
      </c>
      <c r="AK1338" t="str">
        <f t="shared" si="392"/>
        <v>----</v>
      </c>
      <c r="AM1338" s="4">
        <f t="shared" si="393"/>
        <v>455.29752608979504</v>
      </c>
      <c r="AN1338" s="4">
        <f t="shared" si="377"/>
        <v>455</v>
      </c>
      <c r="AO1338" s="4">
        <f t="shared" si="394"/>
        <v>0.29752608979504203</v>
      </c>
    </row>
    <row r="1339" spans="1:41" x14ac:dyDescent="0.25">
      <c r="A1339">
        <v>22</v>
      </c>
      <c r="B1339">
        <v>32</v>
      </c>
      <c r="C1339">
        <v>0</v>
      </c>
      <c r="D1339">
        <v>11</v>
      </c>
      <c r="E1339">
        <v>0</v>
      </c>
      <c r="F1339">
        <v>0</v>
      </c>
      <c r="H1339">
        <v>471.18718419999999</v>
      </c>
      <c r="J1339">
        <v>4526163</v>
      </c>
      <c r="K1339">
        <v>3961411</v>
      </c>
      <c r="L1339">
        <v>3880765</v>
      </c>
      <c r="O1339">
        <v>4465289</v>
      </c>
      <c r="P1339">
        <v>4163888</v>
      </c>
      <c r="Q1339">
        <v>4120587</v>
      </c>
      <c r="S1339">
        <f t="shared" si="378"/>
        <v>1.4545454545454546</v>
      </c>
      <c r="T1339">
        <f t="shared" si="379"/>
        <v>0.5</v>
      </c>
      <c r="V1339" s="4">
        <f t="shared" si="380"/>
        <v>471.18718417989999</v>
      </c>
      <c r="W1339">
        <f t="shared" si="381"/>
        <v>7</v>
      </c>
      <c r="X1339">
        <f t="shared" si="382"/>
        <v>0.31818181818181818</v>
      </c>
      <c r="Y1339">
        <f t="shared" si="383"/>
        <v>0.21875</v>
      </c>
      <c r="Z1339">
        <f t="shared" si="384"/>
        <v>0.63636363636363635</v>
      </c>
      <c r="AA1339" t="str">
        <f t="shared" si="385"/>
        <v>O</v>
      </c>
      <c r="AD1339">
        <f t="shared" si="386"/>
        <v>9.0909090909090912E-2</v>
      </c>
      <c r="AF1339" t="str">
        <f t="shared" si="387"/>
        <v>----</v>
      </c>
      <c r="AG1339" t="str">
        <f t="shared" si="388"/>
        <v>----</v>
      </c>
      <c r="AH1339" t="str">
        <f t="shared" si="389"/>
        <v>HUnSatLig</v>
      </c>
      <c r="AI1339" t="str">
        <f t="shared" si="390"/>
        <v>----</v>
      </c>
      <c r="AJ1339" t="str">
        <f t="shared" si="391"/>
        <v>----</v>
      </c>
      <c r="AK1339" t="str">
        <f t="shared" si="392"/>
        <v>----</v>
      </c>
      <c r="AM1339" s="4">
        <f t="shared" si="393"/>
        <v>471.29613927828035</v>
      </c>
      <c r="AN1339" s="4">
        <f t="shared" si="377"/>
        <v>471</v>
      </c>
      <c r="AO1339" s="4">
        <f t="shared" si="394"/>
        <v>0.29613927828035003</v>
      </c>
    </row>
    <row r="1340" spans="1:41" x14ac:dyDescent="0.25">
      <c r="A1340">
        <v>22</v>
      </c>
      <c r="B1340">
        <v>32</v>
      </c>
      <c r="C1340">
        <v>0</v>
      </c>
      <c r="D1340">
        <v>12</v>
      </c>
      <c r="E1340">
        <v>0</v>
      </c>
      <c r="F1340">
        <v>0</v>
      </c>
      <c r="H1340">
        <v>487.18209880000001</v>
      </c>
      <c r="J1340">
        <v>2512107</v>
      </c>
      <c r="K1340">
        <v>2489001</v>
      </c>
      <c r="L1340">
        <v>2331668</v>
      </c>
      <c r="O1340">
        <v>3349555</v>
      </c>
      <c r="P1340">
        <v>3331790</v>
      </c>
      <c r="Q1340">
        <v>2745992</v>
      </c>
      <c r="S1340">
        <f t="shared" si="378"/>
        <v>1.4545454545454546</v>
      </c>
      <c r="T1340">
        <f t="shared" si="379"/>
        <v>0.54545454545454541</v>
      </c>
      <c r="V1340" s="4">
        <f t="shared" si="380"/>
        <v>487.18209877989995</v>
      </c>
      <c r="W1340">
        <f t="shared" si="381"/>
        <v>7</v>
      </c>
      <c r="X1340">
        <f t="shared" si="382"/>
        <v>0.31818181818181818</v>
      </c>
      <c r="Y1340">
        <f t="shared" si="383"/>
        <v>0.21875</v>
      </c>
      <c r="Z1340">
        <f t="shared" si="384"/>
        <v>0.58333333333333337</v>
      </c>
      <c r="AA1340" t="str">
        <f t="shared" si="385"/>
        <v>O</v>
      </c>
      <c r="AD1340">
        <f t="shared" si="386"/>
        <v>6.25E-2</v>
      </c>
      <c r="AF1340" t="str">
        <f t="shared" si="387"/>
        <v>----</v>
      </c>
      <c r="AG1340" t="str">
        <f t="shared" si="388"/>
        <v>----</v>
      </c>
      <c r="AH1340" t="str">
        <f t="shared" si="389"/>
        <v>HUnSatLig</v>
      </c>
      <c r="AI1340" t="str">
        <f t="shared" si="390"/>
        <v>----</v>
      </c>
      <c r="AJ1340" t="str">
        <f t="shared" si="391"/>
        <v>----</v>
      </c>
      <c r="AK1340" t="str">
        <f t="shared" si="392"/>
        <v>----</v>
      </c>
      <c r="AM1340" s="4">
        <f t="shared" si="393"/>
        <v>487.2947524667656</v>
      </c>
      <c r="AN1340" s="4">
        <f t="shared" si="377"/>
        <v>487</v>
      </c>
      <c r="AO1340" s="4">
        <f t="shared" si="394"/>
        <v>0.29475246676560118</v>
      </c>
    </row>
    <row r="1341" spans="1:41" x14ac:dyDescent="0.25">
      <c r="A1341">
        <v>22</v>
      </c>
      <c r="B1341">
        <v>34</v>
      </c>
      <c r="C1341">
        <v>0</v>
      </c>
      <c r="D1341">
        <v>5</v>
      </c>
      <c r="E1341">
        <v>0</v>
      </c>
      <c r="F1341">
        <v>0</v>
      </c>
      <c r="H1341">
        <v>377.2333466</v>
      </c>
      <c r="J1341">
        <v>1931509</v>
      </c>
      <c r="K1341">
        <v>2644316</v>
      </c>
      <c r="L1341">
        <v>2062439</v>
      </c>
      <c r="O1341">
        <v>4119120</v>
      </c>
      <c r="P1341">
        <v>4911069</v>
      </c>
      <c r="Q1341">
        <v>4651124</v>
      </c>
      <c r="S1341">
        <f t="shared" si="378"/>
        <v>1.5454545454545454</v>
      </c>
      <c r="T1341">
        <f t="shared" si="379"/>
        <v>0.22727272727272727</v>
      </c>
      <c r="V1341" s="4">
        <f t="shared" si="380"/>
        <v>377.2333465799</v>
      </c>
      <c r="W1341">
        <f t="shared" si="381"/>
        <v>6</v>
      </c>
      <c r="X1341">
        <f t="shared" si="382"/>
        <v>0.27272727272727271</v>
      </c>
      <c r="Y1341">
        <f t="shared" si="383"/>
        <v>0.17647058823529413</v>
      </c>
      <c r="Z1341">
        <f t="shared" si="384"/>
        <v>1.2</v>
      </c>
      <c r="AA1341" t="str">
        <f t="shared" si="385"/>
        <v>O</v>
      </c>
      <c r="AD1341">
        <f t="shared" si="386"/>
        <v>0.17948717948717949</v>
      </c>
      <c r="AF1341" t="str">
        <f t="shared" si="387"/>
        <v>----</v>
      </c>
      <c r="AG1341" t="str">
        <f t="shared" si="388"/>
        <v>----</v>
      </c>
      <c r="AH1341" t="str">
        <f t="shared" si="389"/>
        <v>----</v>
      </c>
      <c r="AI1341" t="str">
        <f t="shared" si="390"/>
        <v>AlipatNoN</v>
      </c>
      <c r="AJ1341" t="str">
        <f t="shared" si="391"/>
        <v>----</v>
      </c>
      <c r="AK1341" t="str">
        <f t="shared" si="392"/>
        <v>----</v>
      </c>
      <c r="AM1341" s="4">
        <f t="shared" si="393"/>
        <v>377.32057623675178</v>
      </c>
      <c r="AN1341" s="4">
        <f t="shared" si="377"/>
        <v>377</v>
      </c>
      <c r="AO1341" s="4">
        <f t="shared" si="394"/>
        <v>0.32057623675177638</v>
      </c>
    </row>
    <row r="1342" spans="1:41" x14ac:dyDescent="0.25">
      <c r="A1342">
        <v>22</v>
      </c>
      <c r="B1342">
        <v>34</v>
      </c>
      <c r="C1342">
        <v>0</v>
      </c>
      <c r="D1342">
        <v>6</v>
      </c>
      <c r="E1342">
        <v>0</v>
      </c>
      <c r="F1342">
        <v>0</v>
      </c>
      <c r="H1342">
        <v>393.22826120000002</v>
      </c>
      <c r="J1342">
        <v>5367382</v>
      </c>
      <c r="K1342">
        <v>5652857</v>
      </c>
      <c r="L1342">
        <v>4947765</v>
      </c>
      <c r="O1342">
        <v>10966296</v>
      </c>
      <c r="P1342">
        <v>12294882</v>
      </c>
      <c r="Q1342">
        <v>10740207</v>
      </c>
      <c r="S1342">
        <f t="shared" si="378"/>
        <v>1.5454545454545454</v>
      </c>
      <c r="T1342">
        <f t="shared" si="379"/>
        <v>0.27272727272727271</v>
      </c>
      <c r="V1342" s="4">
        <f t="shared" si="380"/>
        <v>393.22826117989996</v>
      </c>
      <c r="W1342">
        <f t="shared" si="381"/>
        <v>6</v>
      </c>
      <c r="X1342">
        <f t="shared" si="382"/>
        <v>0.27272727272727271</v>
      </c>
      <c r="Y1342">
        <f t="shared" si="383"/>
        <v>0.17647058823529413</v>
      </c>
      <c r="Z1342">
        <f t="shared" si="384"/>
        <v>1</v>
      </c>
      <c r="AA1342" t="str">
        <f t="shared" si="385"/>
        <v>O</v>
      </c>
      <c r="AD1342">
        <f t="shared" si="386"/>
        <v>0.15789473684210525</v>
      </c>
      <c r="AF1342" t="str">
        <f t="shared" si="387"/>
        <v>----</v>
      </c>
      <c r="AG1342" t="str">
        <f t="shared" si="388"/>
        <v>----</v>
      </c>
      <c r="AH1342" t="str">
        <f t="shared" si="389"/>
        <v>----</v>
      </c>
      <c r="AI1342" t="str">
        <f t="shared" si="390"/>
        <v>AlipatNoN</v>
      </c>
      <c r="AJ1342" t="str">
        <f t="shared" si="391"/>
        <v>----</v>
      </c>
      <c r="AK1342" t="str">
        <f t="shared" si="392"/>
        <v>----</v>
      </c>
      <c r="AM1342" s="4">
        <f t="shared" si="393"/>
        <v>393.31918942523703</v>
      </c>
      <c r="AN1342" s="4">
        <f t="shared" si="377"/>
        <v>393</v>
      </c>
      <c r="AO1342" s="4">
        <f t="shared" si="394"/>
        <v>0.31918942523702754</v>
      </c>
    </row>
    <row r="1343" spans="1:41" x14ac:dyDescent="0.25">
      <c r="A1343">
        <v>22</v>
      </c>
      <c r="B1343">
        <v>34</v>
      </c>
      <c r="C1343">
        <v>0</v>
      </c>
      <c r="D1343">
        <v>7</v>
      </c>
      <c r="E1343">
        <v>0</v>
      </c>
      <c r="F1343">
        <v>0</v>
      </c>
      <c r="H1343">
        <v>409.22317579999998</v>
      </c>
      <c r="J1343">
        <v>7649264</v>
      </c>
      <c r="K1343">
        <v>8671575</v>
      </c>
      <c r="L1343">
        <v>8062627</v>
      </c>
      <c r="O1343">
        <v>13675674</v>
      </c>
      <c r="P1343">
        <v>15389497</v>
      </c>
      <c r="Q1343">
        <v>12095389</v>
      </c>
      <c r="S1343">
        <f t="shared" si="378"/>
        <v>1.5454545454545454</v>
      </c>
      <c r="T1343">
        <f t="shared" si="379"/>
        <v>0.31818181818181818</v>
      </c>
      <c r="V1343" s="4">
        <f t="shared" si="380"/>
        <v>409.22317577989998</v>
      </c>
      <c r="W1343">
        <f t="shared" si="381"/>
        <v>6</v>
      </c>
      <c r="X1343">
        <f t="shared" si="382"/>
        <v>0.27272727272727271</v>
      </c>
      <c r="Y1343">
        <f t="shared" si="383"/>
        <v>0.17647058823529413</v>
      </c>
      <c r="Z1343">
        <f t="shared" si="384"/>
        <v>0.8571428571428571</v>
      </c>
      <c r="AA1343" t="str">
        <f t="shared" si="385"/>
        <v>O</v>
      </c>
      <c r="AD1343">
        <f t="shared" si="386"/>
        <v>0.13513513513513514</v>
      </c>
      <c r="AF1343" t="str">
        <f t="shared" si="387"/>
        <v>----</v>
      </c>
      <c r="AG1343" t="str">
        <f t="shared" si="388"/>
        <v>----</v>
      </c>
      <c r="AH1343" t="str">
        <f t="shared" si="389"/>
        <v>----</v>
      </c>
      <c r="AI1343" t="str">
        <f t="shared" si="390"/>
        <v>AlipatNoN</v>
      </c>
      <c r="AJ1343" t="str">
        <f t="shared" si="391"/>
        <v>----</v>
      </c>
      <c r="AK1343" t="str">
        <f t="shared" si="392"/>
        <v>----</v>
      </c>
      <c r="AM1343" s="4">
        <f t="shared" si="393"/>
        <v>409.31780261372234</v>
      </c>
      <c r="AN1343" s="4">
        <f t="shared" si="377"/>
        <v>409</v>
      </c>
      <c r="AO1343" s="4">
        <f t="shared" si="394"/>
        <v>0.31780261372233554</v>
      </c>
    </row>
    <row r="1344" spans="1:41" x14ac:dyDescent="0.25">
      <c r="A1344">
        <v>22</v>
      </c>
      <c r="B1344">
        <v>34</v>
      </c>
      <c r="C1344">
        <v>0</v>
      </c>
      <c r="D1344">
        <v>8</v>
      </c>
      <c r="E1344">
        <v>0</v>
      </c>
      <c r="F1344">
        <v>0</v>
      </c>
      <c r="H1344">
        <v>425.21809039999999</v>
      </c>
      <c r="J1344">
        <v>8564363</v>
      </c>
      <c r="K1344">
        <v>8776275</v>
      </c>
      <c r="L1344">
        <v>7630331</v>
      </c>
      <c r="O1344">
        <v>14488667</v>
      </c>
      <c r="P1344">
        <v>14521405</v>
      </c>
      <c r="Q1344">
        <v>11801899</v>
      </c>
      <c r="S1344">
        <f t="shared" si="378"/>
        <v>1.5454545454545454</v>
      </c>
      <c r="T1344">
        <f t="shared" si="379"/>
        <v>0.36363636363636365</v>
      </c>
      <c r="V1344" s="4">
        <f t="shared" si="380"/>
        <v>425.21809037989999</v>
      </c>
      <c r="W1344">
        <f t="shared" si="381"/>
        <v>6</v>
      </c>
      <c r="X1344">
        <f t="shared" si="382"/>
        <v>0.27272727272727271</v>
      </c>
      <c r="Y1344">
        <f t="shared" si="383"/>
        <v>0.17647058823529413</v>
      </c>
      <c r="Z1344">
        <f t="shared" si="384"/>
        <v>0.75</v>
      </c>
      <c r="AA1344" t="str">
        <f t="shared" si="385"/>
        <v>O</v>
      </c>
      <c r="AD1344">
        <f t="shared" si="386"/>
        <v>0.1111111111111111</v>
      </c>
      <c r="AF1344" t="str">
        <f t="shared" si="387"/>
        <v>----</v>
      </c>
      <c r="AG1344" t="str">
        <f t="shared" si="388"/>
        <v>----</v>
      </c>
      <c r="AH1344" t="str">
        <f t="shared" si="389"/>
        <v>----</v>
      </c>
      <c r="AI1344" t="str">
        <f t="shared" si="390"/>
        <v>AlipatNoN</v>
      </c>
      <c r="AJ1344" t="str">
        <f t="shared" si="391"/>
        <v>----</v>
      </c>
      <c r="AK1344" t="str">
        <f t="shared" si="392"/>
        <v>----</v>
      </c>
      <c r="AM1344" s="4">
        <f t="shared" si="393"/>
        <v>425.31641580220764</v>
      </c>
      <c r="AN1344" s="4">
        <f t="shared" si="377"/>
        <v>425</v>
      </c>
      <c r="AO1344" s="4">
        <f t="shared" si="394"/>
        <v>0.31641580220764354</v>
      </c>
    </row>
    <row r="1345" spans="1:41" x14ac:dyDescent="0.25">
      <c r="A1345">
        <v>22</v>
      </c>
      <c r="B1345">
        <v>34</v>
      </c>
      <c r="C1345">
        <v>0</v>
      </c>
      <c r="D1345">
        <v>9</v>
      </c>
      <c r="E1345">
        <v>0</v>
      </c>
      <c r="F1345">
        <v>0</v>
      </c>
      <c r="H1345">
        <v>441.21300500000001</v>
      </c>
      <c r="J1345">
        <v>6680377</v>
      </c>
      <c r="K1345">
        <v>7225186</v>
      </c>
      <c r="L1345">
        <v>6430901</v>
      </c>
      <c r="O1345">
        <v>11304970</v>
      </c>
      <c r="P1345">
        <v>10856771</v>
      </c>
      <c r="Q1345">
        <v>9164502</v>
      </c>
      <c r="S1345">
        <f t="shared" si="378"/>
        <v>1.5454545454545454</v>
      </c>
      <c r="T1345">
        <f t="shared" si="379"/>
        <v>0.40909090909090912</v>
      </c>
      <c r="V1345" s="4">
        <f t="shared" si="380"/>
        <v>441.21300497989995</v>
      </c>
      <c r="W1345">
        <f t="shared" si="381"/>
        <v>6</v>
      </c>
      <c r="X1345">
        <f t="shared" si="382"/>
        <v>0.27272727272727271</v>
      </c>
      <c r="Y1345">
        <f t="shared" si="383"/>
        <v>0.17647058823529413</v>
      </c>
      <c r="Z1345">
        <f t="shared" si="384"/>
        <v>0.66666666666666663</v>
      </c>
      <c r="AA1345" t="str">
        <f t="shared" si="385"/>
        <v>O</v>
      </c>
      <c r="AD1345">
        <f t="shared" si="386"/>
        <v>8.5714285714285715E-2</v>
      </c>
      <c r="AF1345" t="str">
        <f t="shared" si="387"/>
        <v>----</v>
      </c>
      <c r="AG1345" t="str">
        <f t="shared" si="388"/>
        <v>----</v>
      </c>
      <c r="AH1345" t="str">
        <f t="shared" si="389"/>
        <v>----</v>
      </c>
      <c r="AI1345" t="str">
        <f t="shared" si="390"/>
        <v>AlipatNoN</v>
      </c>
      <c r="AJ1345" t="str">
        <f t="shared" si="391"/>
        <v>----</v>
      </c>
      <c r="AK1345" t="str">
        <f t="shared" si="392"/>
        <v>----</v>
      </c>
      <c r="AM1345" s="4">
        <f t="shared" si="393"/>
        <v>441.31502899069289</v>
      </c>
      <c r="AN1345" s="4">
        <f t="shared" si="377"/>
        <v>441</v>
      </c>
      <c r="AO1345" s="4">
        <f t="shared" si="394"/>
        <v>0.31502899069289469</v>
      </c>
    </row>
    <row r="1346" spans="1:41" x14ac:dyDescent="0.25">
      <c r="A1346">
        <v>22</v>
      </c>
      <c r="B1346">
        <v>34</v>
      </c>
      <c r="C1346">
        <v>0</v>
      </c>
      <c r="D1346">
        <v>10</v>
      </c>
      <c r="E1346">
        <v>0</v>
      </c>
      <c r="F1346">
        <v>0</v>
      </c>
      <c r="H1346">
        <v>457.20791960000003</v>
      </c>
      <c r="J1346">
        <v>4748161</v>
      </c>
      <c r="K1346">
        <v>5456829</v>
      </c>
      <c r="L1346">
        <v>4710038</v>
      </c>
      <c r="O1346">
        <v>7162790</v>
      </c>
      <c r="P1346">
        <v>7337446</v>
      </c>
      <c r="Q1346">
        <v>6392117</v>
      </c>
      <c r="S1346">
        <f t="shared" si="378"/>
        <v>1.5454545454545454</v>
      </c>
      <c r="T1346">
        <f t="shared" si="379"/>
        <v>0.45454545454545453</v>
      </c>
      <c r="V1346" s="4">
        <f t="shared" si="380"/>
        <v>457.20791957989996</v>
      </c>
      <c r="W1346">
        <f t="shared" si="381"/>
        <v>6</v>
      </c>
      <c r="X1346">
        <f t="shared" si="382"/>
        <v>0.27272727272727271</v>
      </c>
      <c r="Y1346">
        <f t="shared" si="383"/>
        <v>0.17647058823529413</v>
      </c>
      <c r="Z1346">
        <f t="shared" si="384"/>
        <v>0.6</v>
      </c>
      <c r="AA1346" t="str">
        <f t="shared" si="385"/>
        <v>O</v>
      </c>
      <c r="AD1346">
        <f t="shared" si="386"/>
        <v>5.8823529411764705E-2</v>
      </c>
      <c r="AF1346" t="str">
        <f t="shared" si="387"/>
        <v>----</v>
      </c>
      <c r="AG1346" t="str">
        <f t="shared" si="388"/>
        <v>----</v>
      </c>
      <c r="AH1346" t="str">
        <f t="shared" si="389"/>
        <v>----</v>
      </c>
      <c r="AI1346" t="str">
        <f t="shared" si="390"/>
        <v>AlipatNoN</v>
      </c>
      <c r="AJ1346" t="str">
        <f t="shared" si="391"/>
        <v>----</v>
      </c>
      <c r="AK1346" t="str">
        <f t="shared" si="392"/>
        <v>----</v>
      </c>
      <c r="AM1346" s="4">
        <f t="shared" si="393"/>
        <v>457.31364217917826</v>
      </c>
      <c r="AN1346" s="4">
        <f t="shared" ref="AN1346:AN1409" si="395">INT(AM1346)</f>
        <v>457</v>
      </c>
      <c r="AO1346" s="4">
        <f t="shared" si="394"/>
        <v>0.31364217917825954</v>
      </c>
    </row>
    <row r="1347" spans="1:41" x14ac:dyDescent="0.25">
      <c r="A1347">
        <v>22</v>
      </c>
      <c r="B1347">
        <v>34</v>
      </c>
      <c r="C1347">
        <v>0</v>
      </c>
      <c r="D1347">
        <v>11</v>
      </c>
      <c r="E1347">
        <v>0</v>
      </c>
      <c r="F1347">
        <v>0</v>
      </c>
      <c r="H1347">
        <v>473.20283419999998</v>
      </c>
      <c r="J1347">
        <v>4182065</v>
      </c>
      <c r="K1347">
        <v>3585590</v>
      </c>
      <c r="L1347">
        <v>3186420</v>
      </c>
      <c r="O1347">
        <v>4972188</v>
      </c>
      <c r="P1347">
        <v>4889928</v>
      </c>
      <c r="Q1347">
        <v>4250671</v>
      </c>
      <c r="S1347">
        <f t="shared" ref="S1347:S1410" si="396">B1347/A1347</f>
        <v>1.5454545454545454</v>
      </c>
      <c r="T1347">
        <f t="shared" ref="T1347:T1410" si="397">D1347/A1347</f>
        <v>0.5</v>
      </c>
      <c r="V1347" s="4">
        <f t="shared" ref="V1347:V1410" si="398">A1347*12+(B1347-1)*1.007825+C1347*14.003074+D1347*15.9949146+E1347*31.9720707+F1347*30.9737615+0.0005485799</f>
        <v>473.20283417989998</v>
      </c>
      <c r="W1347">
        <f t="shared" ref="W1347:W1410" si="399">1+A1347-B1347/2+C1347/2+F1347/2</f>
        <v>6</v>
      </c>
      <c r="X1347">
        <f t="shared" ref="X1347:X1410" si="400">W1347/A1347</f>
        <v>0.27272727272727271</v>
      </c>
      <c r="Y1347">
        <f t="shared" ref="Y1347:Y1410" si="401">W1347/B1347</f>
        <v>0.17647058823529413</v>
      </c>
      <c r="Z1347">
        <f t="shared" ref="Z1347:Z1410" si="402">W1347/D1347</f>
        <v>0.54545454545454541</v>
      </c>
      <c r="AA1347" t="str">
        <f t="shared" ref="AA1347:AA1410" si="403">IF(X1347&gt;=0.3,IF(X1347&lt;=0.68,IF(Y1347&gt;=0.2,IF(Y1347&lt;=0.95,IF(Z1347&gt;=0.77,IF(Z1347&lt;=1.75,"CRAM","O"),"O"),"O"),"O"),"O"),"O")</f>
        <v>O</v>
      </c>
      <c r="AD1347">
        <f t="shared" ref="AD1347:AD1410" si="404">(1+A1347-D1347/2-E1347-B1347/2)/(A1347-D1347/2-E1347-C1347-F1347)</f>
        <v>3.0303030303030304E-2</v>
      </c>
      <c r="AF1347" t="str">
        <f t="shared" ref="AF1347:AF1410" si="405">IF(AD1347&gt;0.66,"CondAr","----")</f>
        <v>----</v>
      </c>
      <c r="AG1347" t="str">
        <f t="shared" ref="AG1347:AG1410" si="406">IF(AND((AD1347&gt;0.5),(AD1347&lt;=0.66)),"Aromatic","----")</f>
        <v>----</v>
      </c>
      <c r="AH1347" t="str">
        <f t="shared" ref="AH1347:AH1410" si="407">IF(AND((AD1347&lt;=0.5),(S1347&lt;1.5)),"HUnSatLig","----")</f>
        <v>----</v>
      </c>
      <c r="AI1347" t="str">
        <f t="shared" ref="AI1347:AI1410" si="408">IF(AND((T1347&lt;0.6),(S1347&gt;=1.5),(C1347=0)),"AlipatNoN","----")</f>
        <v>AlipatNoN</v>
      </c>
      <c r="AJ1347" t="str">
        <f t="shared" ref="AJ1347:AJ1410" si="409">IF(AND((S1347&gt;=1.5),(T1347&gt;=0.6)),"SatFACarb","----")</f>
        <v>----</v>
      </c>
      <c r="AK1347" t="str">
        <f t="shared" ref="AK1347:AK1410" si="410">IF(AND((T1347&lt;0.6),(S1347&gt;=1.5),(C1347&gt;0)),"Alipat+N","----")</f>
        <v>----</v>
      </c>
      <c r="AM1347" s="4">
        <f t="shared" ref="AM1347:AM1410" si="411">V1347*(44/43.989828)</f>
        <v>473.31225536766357</v>
      </c>
      <c r="AN1347" s="4">
        <f t="shared" si="395"/>
        <v>473</v>
      </c>
      <c r="AO1347" s="4">
        <f t="shared" ref="AO1347:AO1410" si="412">AM1347-AN1347</f>
        <v>0.31225536766356754</v>
      </c>
    </row>
    <row r="1348" spans="1:41" x14ac:dyDescent="0.25">
      <c r="A1348">
        <v>22</v>
      </c>
      <c r="B1348">
        <v>34</v>
      </c>
      <c r="C1348">
        <v>0</v>
      </c>
      <c r="D1348">
        <v>12</v>
      </c>
      <c r="E1348">
        <v>0</v>
      </c>
      <c r="F1348">
        <v>0</v>
      </c>
      <c r="H1348">
        <v>489.1977488</v>
      </c>
      <c r="J1348">
        <v>2728246</v>
      </c>
      <c r="K1348">
        <v>2620625</v>
      </c>
      <c r="L1348">
        <v>2684951</v>
      </c>
      <c r="O1348">
        <v>3984521</v>
      </c>
      <c r="P1348">
        <v>3621661</v>
      </c>
      <c r="Q1348">
        <v>3469058</v>
      </c>
      <c r="S1348">
        <f t="shared" si="396"/>
        <v>1.5454545454545454</v>
      </c>
      <c r="T1348">
        <f t="shared" si="397"/>
        <v>0.54545454545454541</v>
      </c>
      <c r="V1348" s="4">
        <f t="shared" si="398"/>
        <v>489.1977487799</v>
      </c>
      <c r="W1348">
        <f t="shared" si="399"/>
        <v>6</v>
      </c>
      <c r="X1348">
        <f t="shared" si="400"/>
        <v>0.27272727272727271</v>
      </c>
      <c r="Y1348">
        <f t="shared" si="401"/>
        <v>0.17647058823529413</v>
      </c>
      <c r="Z1348">
        <f t="shared" si="402"/>
        <v>0.5</v>
      </c>
      <c r="AA1348" t="str">
        <f t="shared" si="403"/>
        <v>O</v>
      </c>
      <c r="AD1348">
        <f t="shared" si="404"/>
        <v>0</v>
      </c>
      <c r="AF1348" t="str">
        <f t="shared" si="405"/>
        <v>----</v>
      </c>
      <c r="AG1348" t="str">
        <f t="shared" si="406"/>
        <v>----</v>
      </c>
      <c r="AH1348" t="str">
        <f t="shared" si="407"/>
        <v>----</v>
      </c>
      <c r="AI1348" t="str">
        <f t="shared" si="408"/>
        <v>AlipatNoN</v>
      </c>
      <c r="AJ1348" t="str">
        <f t="shared" si="409"/>
        <v>----</v>
      </c>
      <c r="AK1348" t="str">
        <f t="shared" si="410"/>
        <v>----</v>
      </c>
      <c r="AM1348" s="4">
        <f t="shared" si="411"/>
        <v>489.31086855614888</v>
      </c>
      <c r="AN1348" s="4">
        <f t="shared" si="395"/>
        <v>489</v>
      </c>
      <c r="AO1348" s="4">
        <f t="shared" si="412"/>
        <v>0.31086855614887554</v>
      </c>
    </row>
    <row r="1349" spans="1:41" x14ac:dyDescent="0.25">
      <c r="A1349">
        <v>22</v>
      </c>
      <c r="B1349">
        <v>34</v>
      </c>
      <c r="C1349">
        <v>0</v>
      </c>
      <c r="D1349">
        <v>18</v>
      </c>
      <c r="E1349">
        <v>0</v>
      </c>
      <c r="F1349">
        <v>0</v>
      </c>
      <c r="H1349">
        <v>585.16723639999998</v>
      </c>
      <c r="J1349">
        <v>3361809</v>
      </c>
      <c r="K1349">
        <v>2442213</v>
      </c>
      <c r="L1349">
        <v>2458739</v>
      </c>
      <c r="O1349">
        <v>2290537</v>
      </c>
      <c r="P1349">
        <v>1971514</v>
      </c>
      <c r="Q1349">
        <v>1497397</v>
      </c>
      <c r="S1349">
        <f t="shared" si="396"/>
        <v>1.5454545454545454</v>
      </c>
      <c r="T1349">
        <f t="shared" si="397"/>
        <v>0.81818181818181823</v>
      </c>
      <c r="V1349" s="4">
        <f t="shared" si="398"/>
        <v>585.16723637990003</v>
      </c>
      <c r="W1349">
        <f t="shared" si="399"/>
        <v>6</v>
      </c>
      <c r="X1349">
        <f t="shared" si="400"/>
        <v>0.27272727272727271</v>
      </c>
      <c r="Y1349">
        <f t="shared" si="401"/>
        <v>0.17647058823529413</v>
      </c>
      <c r="Z1349">
        <f t="shared" si="402"/>
        <v>0.33333333333333331</v>
      </c>
      <c r="AA1349" t="str">
        <f t="shared" si="403"/>
        <v>O</v>
      </c>
      <c r="AD1349">
        <f t="shared" si="404"/>
        <v>-0.23076923076923078</v>
      </c>
      <c r="AF1349" t="str">
        <f t="shared" si="405"/>
        <v>----</v>
      </c>
      <c r="AG1349" t="str">
        <f t="shared" si="406"/>
        <v>----</v>
      </c>
      <c r="AH1349" t="str">
        <f t="shared" si="407"/>
        <v>----</v>
      </c>
      <c r="AI1349" t="str">
        <f t="shared" si="408"/>
        <v>----</v>
      </c>
      <c r="AJ1349" t="str">
        <f t="shared" si="409"/>
        <v>SatFACarb</v>
      </c>
      <c r="AK1349" t="str">
        <f t="shared" si="410"/>
        <v>----</v>
      </c>
      <c r="AM1349" s="4">
        <f t="shared" si="411"/>
        <v>585.30254768706072</v>
      </c>
      <c r="AN1349" s="4">
        <f t="shared" si="395"/>
        <v>585</v>
      </c>
      <c r="AO1349" s="4">
        <f t="shared" si="412"/>
        <v>0.30254768706072355</v>
      </c>
    </row>
    <row r="1350" spans="1:41" x14ac:dyDescent="0.25">
      <c r="A1350">
        <v>22</v>
      </c>
      <c r="B1350">
        <v>34</v>
      </c>
      <c r="C1350">
        <v>0</v>
      </c>
      <c r="D1350">
        <v>19</v>
      </c>
      <c r="E1350">
        <v>0</v>
      </c>
      <c r="F1350">
        <v>0</v>
      </c>
      <c r="H1350">
        <v>601.16215099999999</v>
      </c>
      <c r="J1350">
        <v>2021642</v>
      </c>
      <c r="K1350">
        <v>2372533</v>
      </c>
      <c r="L1350">
        <v>1775552</v>
      </c>
      <c r="O1350" t="s">
        <v>14</v>
      </c>
      <c r="P1350" t="s">
        <v>14</v>
      </c>
      <c r="Q1350" t="s">
        <v>14</v>
      </c>
      <c r="S1350">
        <f t="shared" si="396"/>
        <v>1.5454545454545454</v>
      </c>
      <c r="T1350">
        <f t="shared" si="397"/>
        <v>0.86363636363636365</v>
      </c>
      <c r="V1350" s="4">
        <f t="shared" si="398"/>
        <v>601.16215097990005</v>
      </c>
      <c r="W1350">
        <f t="shared" si="399"/>
        <v>6</v>
      </c>
      <c r="X1350">
        <f t="shared" si="400"/>
        <v>0.27272727272727271</v>
      </c>
      <c r="Y1350">
        <f t="shared" si="401"/>
        <v>0.17647058823529413</v>
      </c>
      <c r="Z1350">
        <f t="shared" si="402"/>
        <v>0.31578947368421051</v>
      </c>
      <c r="AA1350" t="str">
        <f t="shared" si="403"/>
        <v>O</v>
      </c>
      <c r="AD1350">
        <f t="shared" si="404"/>
        <v>-0.28000000000000003</v>
      </c>
      <c r="AF1350" t="str">
        <f t="shared" si="405"/>
        <v>----</v>
      </c>
      <c r="AG1350" t="str">
        <f t="shared" si="406"/>
        <v>----</v>
      </c>
      <c r="AH1350" t="str">
        <f t="shared" si="407"/>
        <v>----</v>
      </c>
      <c r="AI1350" t="str">
        <f t="shared" si="408"/>
        <v>----</v>
      </c>
      <c r="AJ1350" t="str">
        <f t="shared" si="409"/>
        <v>SatFACarb</v>
      </c>
      <c r="AK1350" t="str">
        <f t="shared" si="410"/>
        <v>----</v>
      </c>
      <c r="AM1350" s="4">
        <f t="shared" si="411"/>
        <v>601.30116087554597</v>
      </c>
      <c r="AN1350" s="4">
        <f t="shared" si="395"/>
        <v>601</v>
      </c>
      <c r="AO1350" s="4">
        <f t="shared" si="412"/>
        <v>0.3011608755459747</v>
      </c>
    </row>
    <row r="1351" spans="1:41" x14ac:dyDescent="0.25">
      <c r="A1351">
        <v>22</v>
      </c>
      <c r="B1351">
        <v>35</v>
      </c>
      <c r="C1351">
        <v>3</v>
      </c>
      <c r="D1351">
        <v>13</v>
      </c>
      <c r="E1351">
        <v>0</v>
      </c>
      <c r="F1351">
        <v>0</v>
      </c>
      <c r="H1351">
        <v>548.20971039999995</v>
      </c>
      <c r="J1351" t="s">
        <v>14</v>
      </c>
      <c r="K1351" t="s">
        <v>14</v>
      </c>
      <c r="L1351" t="s">
        <v>14</v>
      </c>
      <c r="O1351">
        <v>1832049</v>
      </c>
      <c r="P1351">
        <v>1947532</v>
      </c>
      <c r="Q1351">
        <v>1551094</v>
      </c>
      <c r="S1351">
        <f t="shared" si="396"/>
        <v>1.5909090909090908</v>
      </c>
      <c r="T1351">
        <f t="shared" si="397"/>
        <v>0.59090909090909094</v>
      </c>
      <c r="V1351" s="4">
        <f t="shared" si="398"/>
        <v>548.20971037990012</v>
      </c>
      <c r="W1351">
        <f t="shared" si="399"/>
        <v>7</v>
      </c>
      <c r="X1351">
        <f t="shared" si="400"/>
        <v>0.31818181818181818</v>
      </c>
      <c r="Y1351">
        <f t="shared" si="401"/>
        <v>0.2</v>
      </c>
      <c r="Z1351">
        <f t="shared" si="402"/>
        <v>0.53846153846153844</v>
      </c>
      <c r="AA1351" t="str">
        <f t="shared" si="403"/>
        <v>O</v>
      </c>
      <c r="AD1351">
        <f t="shared" si="404"/>
        <v>-0.08</v>
      </c>
      <c r="AF1351" t="str">
        <f t="shared" si="405"/>
        <v>----</v>
      </c>
      <c r="AG1351" t="str">
        <f t="shared" si="406"/>
        <v>----</v>
      </c>
      <c r="AH1351" t="str">
        <f t="shared" si="407"/>
        <v>----</v>
      </c>
      <c r="AI1351" t="str">
        <f t="shared" si="408"/>
        <v>----</v>
      </c>
      <c r="AJ1351" t="str">
        <f t="shared" si="409"/>
        <v>----</v>
      </c>
      <c r="AK1351" t="str">
        <f t="shared" si="410"/>
        <v>Alipat+N</v>
      </c>
      <c r="AM1351" s="4">
        <f t="shared" si="411"/>
        <v>548.33647580335162</v>
      </c>
      <c r="AN1351" s="4">
        <f t="shared" si="395"/>
        <v>548</v>
      </c>
      <c r="AO1351" s="4">
        <f t="shared" si="412"/>
        <v>0.3364758033516182</v>
      </c>
    </row>
    <row r="1352" spans="1:41" x14ac:dyDescent="0.25">
      <c r="A1352">
        <v>22</v>
      </c>
      <c r="B1352">
        <v>36</v>
      </c>
      <c r="C1352">
        <v>0</v>
      </c>
      <c r="D1352">
        <v>5</v>
      </c>
      <c r="E1352">
        <v>0</v>
      </c>
      <c r="F1352">
        <v>0</v>
      </c>
      <c r="H1352">
        <v>379.2489966</v>
      </c>
      <c r="J1352" t="s">
        <v>14</v>
      </c>
      <c r="K1352" t="s">
        <v>14</v>
      </c>
      <c r="L1352" t="s">
        <v>14</v>
      </c>
      <c r="O1352">
        <v>3453045</v>
      </c>
      <c r="P1352">
        <v>4154882</v>
      </c>
      <c r="Q1352">
        <v>4086389</v>
      </c>
      <c r="S1352">
        <f t="shared" si="396"/>
        <v>1.6363636363636365</v>
      </c>
      <c r="T1352">
        <f t="shared" si="397"/>
        <v>0.22727272727272727</v>
      </c>
      <c r="V1352" s="4">
        <f t="shared" si="398"/>
        <v>379.24899657989994</v>
      </c>
      <c r="W1352">
        <f t="shared" si="399"/>
        <v>5</v>
      </c>
      <c r="X1352">
        <f t="shared" si="400"/>
        <v>0.22727272727272727</v>
      </c>
      <c r="Y1352">
        <f t="shared" si="401"/>
        <v>0.1388888888888889</v>
      </c>
      <c r="Z1352">
        <f t="shared" si="402"/>
        <v>1</v>
      </c>
      <c r="AA1352" t="str">
        <f t="shared" si="403"/>
        <v>O</v>
      </c>
      <c r="AD1352">
        <f t="shared" si="404"/>
        <v>0.12820512820512819</v>
      </c>
      <c r="AF1352" t="str">
        <f t="shared" si="405"/>
        <v>----</v>
      </c>
      <c r="AG1352" t="str">
        <f t="shared" si="406"/>
        <v>----</v>
      </c>
      <c r="AH1352" t="str">
        <f t="shared" si="407"/>
        <v>----</v>
      </c>
      <c r="AI1352" t="str">
        <f t="shared" si="408"/>
        <v>AlipatNoN</v>
      </c>
      <c r="AJ1352" t="str">
        <f t="shared" si="409"/>
        <v>----</v>
      </c>
      <c r="AK1352" t="str">
        <f t="shared" si="410"/>
        <v>----</v>
      </c>
      <c r="AM1352" s="4">
        <f t="shared" si="411"/>
        <v>379.33669232613494</v>
      </c>
      <c r="AN1352" s="4">
        <f t="shared" si="395"/>
        <v>379</v>
      </c>
      <c r="AO1352" s="4">
        <f t="shared" si="412"/>
        <v>0.33669232613493705</v>
      </c>
    </row>
    <row r="1353" spans="1:41" x14ac:dyDescent="0.25">
      <c r="A1353">
        <v>22</v>
      </c>
      <c r="B1353">
        <v>36</v>
      </c>
      <c r="C1353">
        <v>0</v>
      </c>
      <c r="D1353">
        <v>6</v>
      </c>
      <c r="E1353">
        <v>0</v>
      </c>
      <c r="F1353">
        <v>0</v>
      </c>
      <c r="H1353">
        <v>395.24391120000001</v>
      </c>
      <c r="J1353">
        <v>4325427</v>
      </c>
      <c r="K1353">
        <v>5059295</v>
      </c>
      <c r="L1353">
        <v>4530336</v>
      </c>
      <c r="O1353">
        <v>8726146</v>
      </c>
      <c r="P1353">
        <v>8606815</v>
      </c>
      <c r="Q1353">
        <v>8688422</v>
      </c>
      <c r="S1353">
        <f t="shared" si="396"/>
        <v>1.6363636363636365</v>
      </c>
      <c r="T1353">
        <f t="shared" si="397"/>
        <v>0.27272727272727271</v>
      </c>
      <c r="V1353" s="4">
        <f t="shared" si="398"/>
        <v>395.24391117989995</v>
      </c>
      <c r="W1353">
        <f t="shared" si="399"/>
        <v>5</v>
      </c>
      <c r="X1353">
        <f t="shared" si="400"/>
        <v>0.22727272727272727</v>
      </c>
      <c r="Y1353">
        <f t="shared" si="401"/>
        <v>0.1388888888888889</v>
      </c>
      <c r="Z1353">
        <f t="shared" si="402"/>
        <v>0.83333333333333337</v>
      </c>
      <c r="AA1353" t="str">
        <f t="shared" si="403"/>
        <v>O</v>
      </c>
      <c r="AD1353">
        <f t="shared" si="404"/>
        <v>0.10526315789473684</v>
      </c>
      <c r="AF1353" t="str">
        <f t="shared" si="405"/>
        <v>----</v>
      </c>
      <c r="AG1353" t="str">
        <f t="shared" si="406"/>
        <v>----</v>
      </c>
      <c r="AH1353" t="str">
        <f t="shared" si="407"/>
        <v>----</v>
      </c>
      <c r="AI1353" t="str">
        <f t="shared" si="408"/>
        <v>AlipatNoN</v>
      </c>
      <c r="AJ1353" t="str">
        <f t="shared" si="409"/>
        <v>----</v>
      </c>
      <c r="AK1353" t="str">
        <f t="shared" si="410"/>
        <v>----</v>
      </c>
      <c r="AM1353" s="4">
        <f t="shared" si="411"/>
        <v>395.33530551462025</v>
      </c>
      <c r="AN1353" s="4">
        <f t="shared" si="395"/>
        <v>395</v>
      </c>
      <c r="AO1353" s="4">
        <f t="shared" si="412"/>
        <v>0.33530551462024505</v>
      </c>
    </row>
    <row r="1354" spans="1:41" x14ac:dyDescent="0.25">
      <c r="A1354">
        <v>22</v>
      </c>
      <c r="B1354">
        <v>36</v>
      </c>
      <c r="C1354">
        <v>0</v>
      </c>
      <c r="D1354">
        <v>7</v>
      </c>
      <c r="E1354">
        <v>0</v>
      </c>
      <c r="F1354">
        <v>0</v>
      </c>
      <c r="H1354">
        <v>411.23882579999997</v>
      </c>
      <c r="J1354">
        <v>5870663</v>
      </c>
      <c r="K1354">
        <v>7016906</v>
      </c>
      <c r="L1354">
        <v>5562096</v>
      </c>
      <c r="O1354">
        <v>11359471</v>
      </c>
      <c r="P1354">
        <v>11852722</v>
      </c>
      <c r="Q1354">
        <v>9709486</v>
      </c>
      <c r="S1354">
        <f t="shared" si="396"/>
        <v>1.6363636363636365</v>
      </c>
      <c r="T1354">
        <f t="shared" si="397"/>
        <v>0.31818181818181818</v>
      </c>
      <c r="V1354" s="4">
        <f t="shared" si="398"/>
        <v>411.23882577989997</v>
      </c>
      <c r="W1354">
        <f t="shared" si="399"/>
        <v>5</v>
      </c>
      <c r="X1354">
        <f t="shared" si="400"/>
        <v>0.22727272727272727</v>
      </c>
      <c r="Y1354">
        <f t="shared" si="401"/>
        <v>0.1388888888888889</v>
      </c>
      <c r="Z1354">
        <f t="shared" si="402"/>
        <v>0.7142857142857143</v>
      </c>
      <c r="AA1354" t="str">
        <f t="shared" si="403"/>
        <v>O</v>
      </c>
      <c r="AD1354">
        <f t="shared" si="404"/>
        <v>8.1081081081081086E-2</v>
      </c>
      <c r="AF1354" t="str">
        <f t="shared" si="405"/>
        <v>----</v>
      </c>
      <c r="AG1354" t="str">
        <f t="shared" si="406"/>
        <v>----</v>
      </c>
      <c r="AH1354" t="str">
        <f t="shared" si="407"/>
        <v>----</v>
      </c>
      <c r="AI1354" t="str">
        <f t="shared" si="408"/>
        <v>AlipatNoN</v>
      </c>
      <c r="AJ1354" t="str">
        <f t="shared" si="409"/>
        <v>----</v>
      </c>
      <c r="AK1354" t="str">
        <f t="shared" si="410"/>
        <v>----</v>
      </c>
      <c r="AM1354" s="4">
        <f t="shared" si="411"/>
        <v>411.33391870310555</v>
      </c>
      <c r="AN1354" s="4">
        <f t="shared" si="395"/>
        <v>411</v>
      </c>
      <c r="AO1354" s="4">
        <f t="shared" si="412"/>
        <v>0.33391870310555305</v>
      </c>
    </row>
    <row r="1355" spans="1:41" x14ac:dyDescent="0.25">
      <c r="A1355">
        <v>22</v>
      </c>
      <c r="B1355">
        <v>36</v>
      </c>
      <c r="C1355">
        <v>0</v>
      </c>
      <c r="D1355">
        <v>8</v>
      </c>
      <c r="E1355">
        <v>0</v>
      </c>
      <c r="F1355">
        <v>0</v>
      </c>
      <c r="H1355">
        <v>427.23374039999999</v>
      </c>
      <c r="J1355">
        <v>5875157</v>
      </c>
      <c r="K1355">
        <v>5854746</v>
      </c>
      <c r="L1355">
        <v>5691774</v>
      </c>
      <c r="O1355">
        <v>11564020</v>
      </c>
      <c r="P1355">
        <v>10517506</v>
      </c>
      <c r="Q1355">
        <v>9651325</v>
      </c>
      <c r="S1355">
        <f t="shared" si="396"/>
        <v>1.6363636363636365</v>
      </c>
      <c r="T1355">
        <f t="shared" si="397"/>
        <v>0.36363636363636365</v>
      </c>
      <c r="V1355" s="4">
        <f t="shared" si="398"/>
        <v>427.23374037989998</v>
      </c>
      <c r="W1355">
        <f t="shared" si="399"/>
        <v>5</v>
      </c>
      <c r="X1355">
        <f t="shared" si="400"/>
        <v>0.22727272727272727</v>
      </c>
      <c r="Y1355">
        <f t="shared" si="401"/>
        <v>0.1388888888888889</v>
      </c>
      <c r="Z1355">
        <f t="shared" si="402"/>
        <v>0.625</v>
      </c>
      <c r="AA1355" t="str">
        <f t="shared" si="403"/>
        <v>O</v>
      </c>
      <c r="AD1355">
        <f t="shared" si="404"/>
        <v>5.5555555555555552E-2</v>
      </c>
      <c r="AF1355" t="str">
        <f t="shared" si="405"/>
        <v>----</v>
      </c>
      <c r="AG1355" t="str">
        <f t="shared" si="406"/>
        <v>----</v>
      </c>
      <c r="AH1355" t="str">
        <f t="shared" si="407"/>
        <v>----</v>
      </c>
      <c r="AI1355" t="str">
        <f t="shared" si="408"/>
        <v>AlipatNoN</v>
      </c>
      <c r="AJ1355" t="str">
        <f t="shared" si="409"/>
        <v>----</v>
      </c>
      <c r="AK1355" t="str">
        <f t="shared" si="410"/>
        <v>----</v>
      </c>
      <c r="AM1355" s="4">
        <f t="shared" si="411"/>
        <v>427.33253189159086</v>
      </c>
      <c r="AN1355" s="4">
        <f t="shared" si="395"/>
        <v>427</v>
      </c>
      <c r="AO1355" s="4">
        <f t="shared" si="412"/>
        <v>0.33253189159086105</v>
      </c>
    </row>
    <row r="1356" spans="1:41" x14ac:dyDescent="0.25">
      <c r="A1356">
        <v>22</v>
      </c>
      <c r="B1356">
        <v>36</v>
      </c>
      <c r="C1356">
        <v>0</v>
      </c>
      <c r="D1356">
        <v>9</v>
      </c>
      <c r="E1356">
        <v>0</v>
      </c>
      <c r="F1356">
        <v>0</v>
      </c>
      <c r="H1356">
        <v>443.228655</v>
      </c>
      <c r="J1356">
        <v>5207593</v>
      </c>
      <c r="K1356">
        <v>4680421</v>
      </c>
      <c r="L1356">
        <v>4934631</v>
      </c>
      <c r="O1356">
        <v>9809769</v>
      </c>
      <c r="P1356">
        <v>8722632</v>
      </c>
      <c r="Q1356">
        <v>7978494</v>
      </c>
      <c r="S1356">
        <f t="shared" si="396"/>
        <v>1.6363636363636365</v>
      </c>
      <c r="T1356">
        <f t="shared" si="397"/>
        <v>0.40909090909090912</v>
      </c>
      <c r="V1356" s="4">
        <f t="shared" si="398"/>
        <v>443.2286549799</v>
      </c>
      <c r="W1356">
        <f t="shared" si="399"/>
        <v>5</v>
      </c>
      <c r="X1356">
        <f t="shared" si="400"/>
        <v>0.22727272727272727</v>
      </c>
      <c r="Y1356">
        <f t="shared" si="401"/>
        <v>0.1388888888888889</v>
      </c>
      <c r="Z1356">
        <f t="shared" si="402"/>
        <v>0.55555555555555558</v>
      </c>
      <c r="AA1356" t="str">
        <f t="shared" si="403"/>
        <v>O</v>
      </c>
      <c r="AD1356">
        <f t="shared" si="404"/>
        <v>2.8571428571428571E-2</v>
      </c>
      <c r="AF1356" t="str">
        <f t="shared" si="405"/>
        <v>----</v>
      </c>
      <c r="AG1356" t="str">
        <f t="shared" si="406"/>
        <v>----</v>
      </c>
      <c r="AH1356" t="str">
        <f t="shared" si="407"/>
        <v>----</v>
      </c>
      <c r="AI1356" t="str">
        <f t="shared" si="408"/>
        <v>AlipatNoN</v>
      </c>
      <c r="AJ1356" t="str">
        <f t="shared" si="409"/>
        <v>----</v>
      </c>
      <c r="AK1356" t="str">
        <f t="shared" si="410"/>
        <v>----</v>
      </c>
      <c r="AM1356" s="4">
        <f t="shared" si="411"/>
        <v>443.33114508007617</v>
      </c>
      <c r="AN1356" s="4">
        <f t="shared" si="395"/>
        <v>443</v>
      </c>
      <c r="AO1356" s="4">
        <f t="shared" si="412"/>
        <v>0.33114508007616905</v>
      </c>
    </row>
    <row r="1357" spans="1:41" x14ac:dyDescent="0.25">
      <c r="A1357">
        <v>22</v>
      </c>
      <c r="B1357">
        <v>36</v>
      </c>
      <c r="C1357">
        <v>0</v>
      </c>
      <c r="D1357">
        <v>10</v>
      </c>
      <c r="E1357">
        <v>0</v>
      </c>
      <c r="F1357">
        <v>0</v>
      </c>
      <c r="H1357">
        <v>459.22356960000002</v>
      </c>
      <c r="J1357">
        <v>4519623</v>
      </c>
      <c r="K1357">
        <v>4502372</v>
      </c>
      <c r="L1357">
        <v>4766194</v>
      </c>
      <c r="O1357">
        <v>8039242</v>
      </c>
      <c r="P1357">
        <v>8005026</v>
      </c>
      <c r="Q1357">
        <v>7542983</v>
      </c>
      <c r="S1357">
        <f t="shared" si="396"/>
        <v>1.6363636363636365</v>
      </c>
      <c r="T1357">
        <f t="shared" si="397"/>
        <v>0.45454545454545453</v>
      </c>
      <c r="V1357" s="4">
        <f t="shared" si="398"/>
        <v>459.22356957989996</v>
      </c>
      <c r="W1357">
        <f t="shared" si="399"/>
        <v>5</v>
      </c>
      <c r="X1357">
        <f t="shared" si="400"/>
        <v>0.22727272727272727</v>
      </c>
      <c r="Y1357">
        <f t="shared" si="401"/>
        <v>0.1388888888888889</v>
      </c>
      <c r="Z1357">
        <f t="shared" si="402"/>
        <v>0.5</v>
      </c>
      <c r="AA1357" t="str">
        <f t="shared" si="403"/>
        <v>O</v>
      </c>
      <c r="AD1357">
        <f t="shared" si="404"/>
        <v>0</v>
      </c>
      <c r="AF1357" t="str">
        <f t="shared" si="405"/>
        <v>----</v>
      </c>
      <c r="AG1357" t="str">
        <f t="shared" si="406"/>
        <v>----</v>
      </c>
      <c r="AH1357" t="str">
        <f t="shared" si="407"/>
        <v>----</v>
      </c>
      <c r="AI1357" t="str">
        <f t="shared" si="408"/>
        <v>AlipatNoN</v>
      </c>
      <c r="AJ1357" t="str">
        <f t="shared" si="409"/>
        <v>----</v>
      </c>
      <c r="AK1357" t="str">
        <f t="shared" si="410"/>
        <v>----</v>
      </c>
      <c r="AM1357" s="4">
        <f t="shared" si="411"/>
        <v>459.32975826856142</v>
      </c>
      <c r="AN1357" s="4">
        <f t="shared" si="395"/>
        <v>459</v>
      </c>
      <c r="AO1357" s="4">
        <f t="shared" si="412"/>
        <v>0.32975826856142021</v>
      </c>
    </row>
    <row r="1358" spans="1:41" x14ac:dyDescent="0.25">
      <c r="A1358">
        <v>22</v>
      </c>
      <c r="B1358">
        <v>36</v>
      </c>
      <c r="C1358">
        <v>0</v>
      </c>
      <c r="D1358">
        <v>11</v>
      </c>
      <c r="E1358">
        <v>0</v>
      </c>
      <c r="F1358">
        <v>0</v>
      </c>
      <c r="H1358">
        <v>475.21848419999998</v>
      </c>
      <c r="J1358">
        <v>4313120</v>
      </c>
      <c r="K1358">
        <v>4234801</v>
      </c>
      <c r="L1358">
        <v>3787447</v>
      </c>
      <c r="O1358">
        <v>6798011</v>
      </c>
      <c r="P1358">
        <v>6051177</v>
      </c>
      <c r="Q1358">
        <v>5719138</v>
      </c>
      <c r="S1358">
        <f t="shared" si="396"/>
        <v>1.6363636363636365</v>
      </c>
      <c r="T1358">
        <f t="shared" si="397"/>
        <v>0.5</v>
      </c>
      <c r="V1358" s="4">
        <f t="shared" si="398"/>
        <v>475.21848417989997</v>
      </c>
      <c r="W1358">
        <f t="shared" si="399"/>
        <v>5</v>
      </c>
      <c r="X1358">
        <f t="shared" si="400"/>
        <v>0.22727272727272727</v>
      </c>
      <c r="Y1358">
        <f t="shared" si="401"/>
        <v>0.1388888888888889</v>
      </c>
      <c r="Z1358">
        <f t="shared" si="402"/>
        <v>0.45454545454545453</v>
      </c>
      <c r="AA1358" t="str">
        <f t="shared" si="403"/>
        <v>O</v>
      </c>
      <c r="AD1358">
        <f t="shared" si="404"/>
        <v>-3.0303030303030304E-2</v>
      </c>
      <c r="AF1358" t="str">
        <f t="shared" si="405"/>
        <v>----</v>
      </c>
      <c r="AG1358" t="str">
        <f t="shared" si="406"/>
        <v>----</v>
      </c>
      <c r="AH1358" t="str">
        <f t="shared" si="407"/>
        <v>----</v>
      </c>
      <c r="AI1358" t="str">
        <f t="shared" si="408"/>
        <v>AlipatNoN</v>
      </c>
      <c r="AJ1358" t="str">
        <f t="shared" si="409"/>
        <v>----</v>
      </c>
      <c r="AK1358" t="str">
        <f t="shared" si="410"/>
        <v>----</v>
      </c>
      <c r="AM1358" s="4">
        <f t="shared" si="411"/>
        <v>475.32837145704673</v>
      </c>
      <c r="AN1358" s="4">
        <f t="shared" si="395"/>
        <v>475</v>
      </c>
      <c r="AO1358" s="4">
        <f t="shared" si="412"/>
        <v>0.32837145704672821</v>
      </c>
    </row>
    <row r="1359" spans="1:41" x14ac:dyDescent="0.25">
      <c r="A1359">
        <v>22</v>
      </c>
      <c r="B1359">
        <v>36</v>
      </c>
      <c r="C1359">
        <v>0</v>
      </c>
      <c r="D1359">
        <v>11</v>
      </c>
      <c r="E1359">
        <v>1</v>
      </c>
      <c r="F1359">
        <v>0</v>
      </c>
      <c r="H1359">
        <v>507.1905549</v>
      </c>
      <c r="J1359" t="s">
        <v>14</v>
      </c>
      <c r="K1359" t="s">
        <v>14</v>
      </c>
      <c r="L1359" t="s">
        <v>14</v>
      </c>
      <c r="O1359">
        <v>2771394</v>
      </c>
      <c r="P1359">
        <v>2736118</v>
      </c>
      <c r="Q1359">
        <v>2258789</v>
      </c>
      <c r="S1359">
        <f t="shared" si="396"/>
        <v>1.6363636363636365</v>
      </c>
      <c r="T1359">
        <f t="shared" si="397"/>
        <v>0.5</v>
      </c>
      <c r="V1359" s="4">
        <f t="shared" si="398"/>
        <v>507.19055487989999</v>
      </c>
      <c r="W1359">
        <f t="shared" si="399"/>
        <v>5</v>
      </c>
      <c r="X1359">
        <f t="shared" si="400"/>
        <v>0.22727272727272727</v>
      </c>
      <c r="Y1359">
        <f t="shared" si="401"/>
        <v>0.1388888888888889</v>
      </c>
      <c r="Z1359">
        <f t="shared" si="402"/>
        <v>0.45454545454545453</v>
      </c>
      <c r="AA1359" t="str">
        <f t="shared" si="403"/>
        <v>O</v>
      </c>
      <c r="AD1359">
        <f t="shared" si="404"/>
        <v>-9.6774193548387094E-2</v>
      </c>
      <c r="AF1359" t="str">
        <f t="shared" si="405"/>
        <v>----</v>
      </c>
      <c r="AG1359" t="str">
        <f t="shared" si="406"/>
        <v>----</v>
      </c>
      <c r="AH1359" t="str">
        <f t="shared" si="407"/>
        <v>----</v>
      </c>
      <c r="AI1359" t="str">
        <f t="shared" si="408"/>
        <v>AlipatNoN</v>
      </c>
      <c r="AJ1359" t="str">
        <f t="shared" si="409"/>
        <v>----</v>
      </c>
      <c r="AK1359" t="str">
        <f t="shared" si="410"/>
        <v>----</v>
      </c>
      <c r="AM1359" s="4">
        <f t="shared" si="411"/>
        <v>507.30783522762573</v>
      </c>
      <c r="AN1359" s="4">
        <f t="shared" si="395"/>
        <v>507</v>
      </c>
      <c r="AO1359" s="4">
        <f t="shared" si="412"/>
        <v>0.30783522762573057</v>
      </c>
    </row>
    <row r="1360" spans="1:41" x14ac:dyDescent="0.25">
      <c r="A1360">
        <v>22</v>
      </c>
      <c r="B1360">
        <v>36</v>
      </c>
      <c r="C1360">
        <v>0</v>
      </c>
      <c r="D1360">
        <v>12</v>
      </c>
      <c r="E1360">
        <v>0</v>
      </c>
      <c r="F1360">
        <v>0</v>
      </c>
      <c r="H1360">
        <v>491.21339879999999</v>
      </c>
      <c r="J1360">
        <v>5797258</v>
      </c>
      <c r="K1360">
        <v>5122812</v>
      </c>
      <c r="L1360">
        <v>6452768</v>
      </c>
      <c r="O1360">
        <v>11056356</v>
      </c>
      <c r="P1360">
        <v>10121070</v>
      </c>
      <c r="Q1360">
        <v>9257856</v>
      </c>
      <c r="S1360">
        <f t="shared" si="396"/>
        <v>1.6363636363636365</v>
      </c>
      <c r="T1360">
        <f t="shared" si="397"/>
        <v>0.54545454545454541</v>
      </c>
      <c r="V1360" s="4">
        <f t="shared" si="398"/>
        <v>491.21339877989993</v>
      </c>
      <c r="W1360">
        <f t="shared" si="399"/>
        <v>5</v>
      </c>
      <c r="X1360">
        <f t="shared" si="400"/>
        <v>0.22727272727272727</v>
      </c>
      <c r="Y1360">
        <f t="shared" si="401"/>
        <v>0.1388888888888889</v>
      </c>
      <c r="Z1360">
        <f t="shared" si="402"/>
        <v>0.41666666666666669</v>
      </c>
      <c r="AA1360" t="str">
        <f t="shared" si="403"/>
        <v>O</v>
      </c>
      <c r="AD1360">
        <f t="shared" si="404"/>
        <v>-6.25E-2</v>
      </c>
      <c r="AF1360" t="str">
        <f t="shared" si="405"/>
        <v>----</v>
      </c>
      <c r="AG1360" t="str">
        <f t="shared" si="406"/>
        <v>----</v>
      </c>
      <c r="AH1360" t="str">
        <f t="shared" si="407"/>
        <v>----</v>
      </c>
      <c r="AI1360" t="str">
        <f t="shared" si="408"/>
        <v>AlipatNoN</v>
      </c>
      <c r="AJ1360" t="str">
        <f t="shared" si="409"/>
        <v>----</v>
      </c>
      <c r="AK1360" t="str">
        <f t="shared" si="410"/>
        <v>----</v>
      </c>
      <c r="AM1360" s="4">
        <f t="shared" si="411"/>
        <v>491.32698464553204</v>
      </c>
      <c r="AN1360" s="4">
        <f t="shared" si="395"/>
        <v>491</v>
      </c>
      <c r="AO1360" s="4">
        <f t="shared" si="412"/>
        <v>0.32698464553203621</v>
      </c>
    </row>
    <row r="1361" spans="1:41" x14ac:dyDescent="0.25">
      <c r="A1361">
        <v>22</v>
      </c>
      <c r="B1361">
        <v>36</v>
      </c>
      <c r="C1361">
        <v>0</v>
      </c>
      <c r="D1361">
        <v>13</v>
      </c>
      <c r="E1361">
        <v>0</v>
      </c>
      <c r="F1361">
        <v>0</v>
      </c>
      <c r="H1361">
        <v>507.20831340000001</v>
      </c>
      <c r="J1361">
        <v>2794723</v>
      </c>
      <c r="K1361">
        <v>2237596</v>
      </c>
      <c r="L1361">
        <v>2671405</v>
      </c>
      <c r="O1361">
        <v>3498947</v>
      </c>
      <c r="P1361">
        <v>3783159</v>
      </c>
      <c r="Q1361">
        <v>2959718</v>
      </c>
      <c r="S1361">
        <f t="shared" si="396"/>
        <v>1.6363636363636365</v>
      </c>
      <c r="T1361">
        <f t="shared" si="397"/>
        <v>0.59090909090909094</v>
      </c>
      <c r="V1361" s="4">
        <f t="shared" si="398"/>
        <v>507.20831337989995</v>
      </c>
      <c r="W1361">
        <f t="shared" si="399"/>
        <v>5</v>
      </c>
      <c r="X1361">
        <f t="shared" si="400"/>
        <v>0.22727272727272727</v>
      </c>
      <c r="Y1361">
        <f t="shared" si="401"/>
        <v>0.1388888888888889</v>
      </c>
      <c r="Z1361">
        <f t="shared" si="402"/>
        <v>0.38461538461538464</v>
      </c>
      <c r="AA1361" t="str">
        <f t="shared" si="403"/>
        <v>O</v>
      </c>
      <c r="AD1361">
        <f t="shared" si="404"/>
        <v>-9.6774193548387094E-2</v>
      </c>
      <c r="AF1361" t="str">
        <f t="shared" si="405"/>
        <v>----</v>
      </c>
      <c r="AG1361" t="str">
        <f t="shared" si="406"/>
        <v>----</v>
      </c>
      <c r="AH1361" t="str">
        <f t="shared" si="407"/>
        <v>----</v>
      </c>
      <c r="AI1361" t="str">
        <f t="shared" si="408"/>
        <v>AlipatNoN</v>
      </c>
      <c r="AJ1361" t="str">
        <f t="shared" si="409"/>
        <v>----</v>
      </c>
      <c r="AK1361" t="str">
        <f t="shared" si="410"/>
        <v>----</v>
      </c>
      <c r="AM1361" s="4">
        <f t="shared" si="411"/>
        <v>507.32559783401734</v>
      </c>
      <c r="AN1361" s="4">
        <f t="shared" si="395"/>
        <v>507</v>
      </c>
      <c r="AO1361" s="4">
        <f t="shared" si="412"/>
        <v>0.32559783401734421</v>
      </c>
    </row>
    <row r="1362" spans="1:41" x14ac:dyDescent="0.25">
      <c r="A1362">
        <v>22</v>
      </c>
      <c r="B1362">
        <v>36</v>
      </c>
      <c r="C1362">
        <v>0</v>
      </c>
      <c r="D1362">
        <v>17</v>
      </c>
      <c r="E1362">
        <v>0</v>
      </c>
      <c r="F1362">
        <v>0</v>
      </c>
      <c r="H1362">
        <v>571.18797180000001</v>
      </c>
      <c r="J1362">
        <v>1717639</v>
      </c>
      <c r="K1362">
        <v>2394878</v>
      </c>
      <c r="L1362">
        <v>1634159</v>
      </c>
      <c r="O1362">
        <v>2309910</v>
      </c>
      <c r="P1362">
        <v>2604260</v>
      </c>
      <c r="Q1362">
        <v>1751040</v>
      </c>
      <c r="S1362">
        <f t="shared" si="396"/>
        <v>1.6363636363636365</v>
      </c>
      <c r="T1362">
        <f t="shared" si="397"/>
        <v>0.77272727272727271</v>
      </c>
      <c r="V1362" s="4">
        <f t="shared" si="398"/>
        <v>571.18797177990007</v>
      </c>
      <c r="W1362">
        <f t="shared" si="399"/>
        <v>5</v>
      </c>
      <c r="X1362">
        <f t="shared" si="400"/>
        <v>0.22727272727272727</v>
      </c>
      <c r="Y1362">
        <f t="shared" si="401"/>
        <v>0.1388888888888889</v>
      </c>
      <c r="Z1362">
        <f t="shared" si="402"/>
        <v>0.29411764705882354</v>
      </c>
      <c r="AA1362" t="str">
        <f t="shared" si="403"/>
        <v>O</v>
      </c>
      <c r="AD1362">
        <f t="shared" si="404"/>
        <v>-0.25925925925925924</v>
      </c>
      <c r="AF1362" t="str">
        <f t="shared" si="405"/>
        <v>----</v>
      </c>
      <c r="AG1362" t="str">
        <f t="shared" si="406"/>
        <v>----</v>
      </c>
      <c r="AH1362" t="str">
        <f t="shared" si="407"/>
        <v>----</v>
      </c>
      <c r="AI1362" t="str">
        <f t="shared" si="408"/>
        <v>----</v>
      </c>
      <c r="AJ1362" t="str">
        <f t="shared" si="409"/>
        <v>SatFACarb</v>
      </c>
      <c r="AK1362" t="str">
        <f t="shared" si="410"/>
        <v>----</v>
      </c>
      <c r="AM1362" s="4">
        <f t="shared" si="411"/>
        <v>571.32005058795869</v>
      </c>
      <c r="AN1362" s="4">
        <f t="shared" si="395"/>
        <v>571</v>
      </c>
      <c r="AO1362" s="4">
        <f t="shared" si="412"/>
        <v>0.3200505879586899</v>
      </c>
    </row>
    <row r="1363" spans="1:41" x14ac:dyDescent="0.25">
      <c r="A1363">
        <v>22</v>
      </c>
      <c r="B1363">
        <v>36</v>
      </c>
      <c r="C1363">
        <v>0</v>
      </c>
      <c r="D1363">
        <v>18</v>
      </c>
      <c r="E1363">
        <v>0</v>
      </c>
      <c r="F1363">
        <v>0</v>
      </c>
      <c r="H1363">
        <v>587.18288640000003</v>
      </c>
      <c r="J1363">
        <v>6268793</v>
      </c>
      <c r="K1363">
        <v>5818211</v>
      </c>
      <c r="L1363">
        <v>5215720</v>
      </c>
      <c r="O1363">
        <v>2979718</v>
      </c>
      <c r="P1363">
        <v>2733229</v>
      </c>
      <c r="Q1363">
        <v>1935578</v>
      </c>
      <c r="S1363">
        <f t="shared" si="396"/>
        <v>1.6363636363636365</v>
      </c>
      <c r="T1363">
        <f t="shared" si="397"/>
        <v>0.81818181818181823</v>
      </c>
      <c r="V1363" s="4">
        <f t="shared" si="398"/>
        <v>587.18288637989997</v>
      </c>
      <c r="W1363">
        <f t="shared" si="399"/>
        <v>5</v>
      </c>
      <c r="X1363">
        <f t="shared" si="400"/>
        <v>0.22727272727272727</v>
      </c>
      <c r="Y1363">
        <f t="shared" si="401"/>
        <v>0.1388888888888889</v>
      </c>
      <c r="Z1363">
        <f t="shared" si="402"/>
        <v>0.27777777777777779</v>
      </c>
      <c r="AA1363" t="str">
        <f t="shared" si="403"/>
        <v>O</v>
      </c>
      <c r="AD1363">
        <f t="shared" si="404"/>
        <v>-0.30769230769230771</v>
      </c>
      <c r="AF1363" t="str">
        <f t="shared" si="405"/>
        <v>----</v>
      </c>
      <c r="AG1363" t="str">
        <f t="shared" si="406"/>
        <v>----</v>
      </c>
      <c r="AH1363" t="str">
        <f t="shared" si="407"/>
        <v>----</v>
      </c>
      <c r="AI1363" t="str">
        <f t="shared" si="408"/>
        <v>----</v>
      </c>
      <c r="AJ1363" t="str">
        <f t="shared" si="409"/>
        <v>SatFACarb</v>
      </c>
      <c r="AK1363" t="str">
        <f t="shared" si="410"/>
        <v>----</v>
      </c>
      <c r="AM1363" s="4">
        <f t="shared" si="411"/>
        <v>587.31866377644383</v>
      </c>
      <c r="AN1363" s="4">
        <f t="shared" si="395"/>
        <v>587</v>
      </c>
      <c r="AO1363" s="4">
        <f t="shared" si="412"/>
        <v>0.31866377644382737</v>
      </c>
    </row>
    <row r="1364" spans="1:41" x14ac:dyDescent="0.25">
      <c r="A1364">
        <v>22</v>
      </c>
      <c r="B1364">
        <v>36</v>
      </c>
      <c r="C1364">
        <v>0</v>
      </c>
      <c r="D1364">
        <v>19</v>
      </c>
      <c r="E1364">
        <v>0</v>
      </c>
      <c r="F1364">
        <v>0</v>
      </c>
      <c r="H1364">
        <v>603.17780100000004</v>
      </c>
      <c r="J1364">
        <v>8514148</v>
      </c>
      <c r="K1364">
        <v>8178478</v>
      </c>
      <c r="L1364">
        <v>7215395</v>
      </c>
      <c r="O1364">
        <v>6076522</v>
      </c>
      <c r="P1364">
        <v>6984798</v>
      </c>
      <c r="Q1364">
        <v>6024303</v>
      </c>
      <c r="S1364">
        <f t="shared" si="396"/>
        <v>1.6363636363636365</v>
      </c>
      <c r="T1364">
        <f t="shared" si="397"/>
        <v>0.86363636363636365</v>
      </c>
      <c r="V1364" s="4">
        <f t="shared" si="398"/>
        <v>603.1778009799001</v>
      </c>
      <c r="W1364">
        <f t="shared" si="399"/>
        <v>5</v>
      </c>
      <c r="X1364">
        <f t="shared" si="400"/>
        <v>0.22727272727272727</v>
      </c>
      <c r="Y1364">
        <f t="shared" si="401"/>
        <v>0.1388888888888889</v>
      </c>
      <c r="Z1364">
        <f t="shared" si="402"/>
        <v>0.26315789473684209</v>
      </c>
      <c r="AA1364" t="str">
        <f t="shared" si="403"/>
        <v>O</v>
      </c>
      <c r="AD1364">
        <f t="shared" si="404"/>
        <v>-0.36</v>
      </c>
      <c r="AF1364" t="str">
        <f t="shared" si="405"/>
        <v>----</v>
      </c>
      <c r="AG1364" t="str">
        <f t="shared" si="406"/>
        <v>----</v>
      </c>
      <c r="AH1364" t="str">
        <f t="shared" si="407"/>
        <v>----</v>
      </c>
      <c r="AI1364" t="str">
        <f t="shared" si="408"/>
        <v>----</v>
      </c>
      <c r="AJ1364" t="str">
        <f t="shared" si="409"/>
        <v>SatFACarb</v>
      </c>
      <c r="AK1364" t="str">
        <f t="shared" si="410"/>
        <v>----</v>
      </c>
      <c r="AM1364" s="4">
        <f t="shared" si="411"/>
        <v>603.31727696492931</v>
      </c>
      <c r="AN1364" s="4">
        <f t="shared" si="395"/>
        <v>603</v>
      </c>
      <c r="AO1364" s="4">
        <f t="shared" si="412"/>
        <v>0.3172769649293059</v>
      </c>
    </row>
    <row r="1365" spans="1:41" x14ac:dyDescent="0.25">
      <c r="A1365">
        <v>22</v>
      </c>
      <c r="B1365">
        <v>36</v>
      </c>
      <c r="C1365">
        <v>4</v>
      </c>
      <c r="D1365">
        <v>8</v>
      </c>
      <c r="E1365">
        <v>0</v>
      </c>
      <c r="F1365">
        <v>0</v>
      </c>
      <c r="H1365">
        <v>483.24603639999998</v>
      </c>
      <c r="J1365" t="s">
        <v>14</v>
      </c>
      <c r="K1365" t="s">
        <v>14</v>
      </c>
      <c r="L1365" t="s">
        <v>14</v>
      </c>
      <c r="O1365">
        <v>2202521</v>
      </c>
      <c r="P1365">
        <v>2034241</v>
      </c>
      <c r="Q1365">
        <v>1561006</v>
      </c>
      <c r="S1365">
        <f t="shared" si="396"/>
        <v>1.6363636363636365</v>
      </c>
      <c r="T1365">
        <f t="shared" si="397"/>
        <v>0.36363636363636365</v>
      </c>
      <c r="V1365" s="4">
        <f t="shared" si="398"/>
        <v>483.24603637989998</v>
      </c>
      <c r="W1365">
        <f t="shared" si="399"/>
        <v>7</v>
      </c>
      <c r="X1365">
        <f t="shared" si="400"/>
        <v>0.31818181818181818</v>
      </c>
      <c r="Y1365">
        <f t="shared" si="401"/>
        <v>0.19444444444444445</v>
      </c>
      <c r="Z1365">
        <f t="shared" si="402"/>
        <v>0.875</v>
      </c>
      <c r="AA1365" t="str">
        <f t="shared" si="403"/>
        <v>O</v>
      </c>
      <c r="AD1365">
        <f t="shared" si="404"/>
        <v>7.1428571428571425E-2</v>
      </c>
      <c r="AF1365" t="str">
        <f t="shared" si="405"/>
        <v>----</v>
      </c>
      <c r="AG1365" t="str">
        <f t="shared" si="406"/>
        <v>----</v>
      </c>
      <c r="AH1365" t="str">
        <f t="shared" si="407"/>
        <v>----</v>
      </c>
      <c r="AI1365" t="str">
        <f t="shared" si="408"/>
        <v>----</v>
      </c>
      <c r="AJ1365" t="str">
        <f t="shared" si="409"/>
        <v>----</v>
      </c>
      <c r="AK1365" t="str">
        <f t="shared" si="410"/>
        <v>Alipat+N</v>
      </c>
      <c r="AM1365" s="4">
        <f t="shared" si="411"/>
        <v>483.35777991029192</v>
      </c>
      <c r="AN1365" s="4">
        <f t="shared" si="395"/>
        <v>483</v>
      </c>
      <c r="AO1365" s="4">
        <f t="shared" si="412"/>
        <v>0.35777991029192435</v>
      </c>
    </row>
    <row r="1366" spans="1:41" x14ac:dyDescent="0.25">
      <c r="A1366">
        <v>22</v>
      </c>
      <c r="B1366">
        <v>37</v>
      </c>
      <c r="C1366">
        <v>3</v>
      </c>
      <c r="D1366">
        <v>14</v>
      </c>
      <c r="E1366">
        <v>0</v>
      </c>
      <c r="F1366">
        <v>0</v>
      </c>
      <c r="H1366">
        <v>566.22027500000002</v>
      </c>
      <c r="J1366" t="s">
        <v>14</v>
      </c>
      <c r="K1366" t="s">
        <v>14</v>
      </c>
      <c r="L1366" t="s">
        <v>14</v>
      </c>
      <c r="O1366">
        <v>2008892</v>
      </c>
      <c r="P1366">
        <v>1638419</v>
      </c>
      <c r="Q1366">
        <v>1816346</v>
      </c>
      <c r="S1366">
        <f t="shared" si="396"/>
        <v>1.6818181818181819</v>
      </c>
      <c r="T1366">
        <f t="shared" si="397"/>
        <v>0.63636363636363635</v>
      </c>
      <c r="V1366" s="4">
        <f t="shared" si="398"/>
        <v>566.22027497990007</v>
      </c>
      <c r="W1366">
        <f t="shared" si="399"/>
        <v>6</v>
      </c>
      <c r="X1366">
        <f t="shared" si="400"/>
        <v>0.27272727272727271</v>
      </c>
      <c r="Y1366">
        <f t="shared" si="401"/>
        <v>0.16216216216216217</v>
      </c>
      <c r="Z1366">
        <f t="shared" si="402"/>
        <v>0.42857142857142855</v>
      </c>
      <c r="AA1366" t="str">
        <f t="shared" si="403"/>
        <v>O</v>
      </c>
      <c r="AD1366">
        <f t="shared" si="404"/>
        <v>-0.20833333333333334</v>
      </c>
      <c r="AF1366" t="str">
        <f t="shared" si="405"/>
        <v>----</v>
      </c>
      <c r="AG1366" t="str">
        <f t="shared" si="406"/>
        <v>----</v>
      </c>
      <c r="AH1366" t="str">
        <f t="shared" si="407"/>
        <v>----</v>
      </c>
      <c r="AI1366" t="str">
        <f t="shared" si="408"/>
        <v>----</v>
      </c>
      <c r="AJ1366" t="str">
        <f t="shared" si="409"/>
        <v>SatFACarb</v>
      </c>
      <c r="AK1366" t="str">
        <f t="shared" si="410"/>
        <v>----</v>
      </c>
      <c r="AM1366" s="4">
        <f t="shared" si="411"/>
        <v>566.35120508122009</v>
      </c>
      <c r="AN1366" s="4">
        <f t="shared" si="395"/>
        <v>566</v>
      </c>
      <c r="AO1366" s="4">
        <f t="shared" si="412"/>
        <v>0.35120508122008687</v>
      </c>
    </row>
    <row r="1367" spans="1:41" x14ac:dyDescent="0.25">
      <c r="A1367">
        <v>22</v>
      </c>
      <c r="B1367">
        <v>37</v>
      </c>
      <c r="C1367">
        <v>5</v>
      </c>
      <c r="D1367">
        <v>8</v>
      </c>
      <c r="E1367">
        <v>0</v>
      </c>
      <c r="F1367">
        <v>0</v>
      </c>
      <c r="H1367">
        <v>498.25693539999997</v>
      </c>
      <c r="J1367" t="s">
        <v>14</v>
      </c>
      <c r="K1367" t="s">
        <v>14</v>
      </c>
      <c r="L1367" t="s">
        <v>14</v>
      </c>
      <c r="O1367">
        <v>2369071</v>
      </c>
      <c r="P1367">
        <v>2494614</v>
      </c>
      <c r="Q1367">
        <v>2170696</v>
      </c>
      <c r="S1367">
        <f t="shared" si="396"/>
        <v>1.6818181818181819</v>
      </c>
      <c r="T1367">
        <f t="shared" si="397"/>
        <v>0.36363636363636365</v>
      </c>
      <c r="V1367" s="4">
        <f t="shared" si="398"/>
        <v>498.25693537990003</v>
      </c>
      <c r="W1367">
        <f t="shared" si="399"/>
        <v>7</v>
      </c>
      <c r="X1367">
        <f t="shared" si="400"/>
        <v>0.31818181818181818</v>
      </c>
      <c r="Y1367">
        <f t="shared" si="401"/>
        <v>0.1891891891891892</v>
      </c>
      <c r="Z1367">
        <f t="shared" si="402"/>
        <v>0.875</v>
      </c>
      <c r="AA1367" t="str">
        <f t="shared" si="403"/>
        <v>O</v>
      </c>
      <c r="AD1367">
        <f t="shared" si="404"/>
        <v>3.8461538461538464E-2</v>
      </c>
      <c r="AF1367" t="str">
        <f t="shared" si="405"/>
        <v>----</v>
      </c>
      <c r="AG1367" t="str">
        <f t="shared" si="406"/>
        <v>----</v>
      </c>
      <c r="AH1367" t="str">
        <f t="shared" si="407"/>
        <v>----</v>
      </c>
      <c r="AI1367" t="str">
        <f t="shared" si="408"/>
        <v>----</v>
      </c>
      <c r="AJ1367" t="str">
        <f t="shared" si="409"/>
        <v>----</v>
      </c>
      <c r="AK1367" t="str">
        <f t="shared" si="410"/>
        <v>Alipat+N</v>
      </c>
      <c r="AM1367" s="4">
        <f t="shared" si="411"/>
        <v>498.37214995965883</v>
      </c>
      <c r="AN1367" s="4">
        <f t="shared" si="395"/>
        <v>498</v>
      </c>
      <c r="AO1367" s="4">
        <f t="shared" si="412"/>
        <v>0.37214995965882736</v>
      </c>
    </row>
    <row r="1368" spans="1:41" x14ac:dyDescent="0.25">
      <c r="A1368">
        <v>22</v>
      </c>
      <c r="B1368">
        <v>38</v>
      </c>
      <c r="C1368">
        <v>0</v>
      </c>
      <c r="D1368">
        <v>6</v>
      </c>
      <c r="E1368">
        <v>0</v>
      </c>
      <c r="F1368">
        <v>0</v>
      </c>
      <c r="H1368">
        <v>397.25956120000001</v>
      </c>
      <c r="J1368">
        <v>1829348</v>
      </c>
      <c r="K1368">
        <v>2332202</v>
      </c>
      <c r="L1368">
        <v>1918442</v>
      </c>
      <c r="O1368">
        <v>3867597</v>
      </c>
      <c r="P1368">
        <v>3636671</v>
      </c>
      <c r="Q1368">
        <v>3235900</v>
      </c>
      <c r="S1368">
        <f t="shared" si="396"/>
        <v>1.7272727272727273</v>
      </c>
      <c r="T1368">
        <f t="shared" si="397"/>
        <v>0.27272727272727271</v>
      </c>
      <c r="V1368" s="4">
        <f t="shared" si="398"/>
        <v>397.2595611799</v>
      </c>
      <c r="W1368">
        <f t="shared" si="399"/>
        <v>4</v>
      </c>
      <c r="X1368">
        <f t="shared" si="400"/>
        <v>0.18181818181818182</v>
      </c>
      <c r="Y1368">
        <f t="shared" si="401"/>
        <v>0.10526315789473684</v>
      </c>
      <c r="Z1368">
        <f t="shared" si="402"/>
        <v>0.66666666666666663</v>
      </c>
      <c r="AA1368" t="str">
        <f t="shared" si="403"/>
        <v>O</v>
      </c>
      <c r="AD1368">
        <f t="shared" si="404"/>
        <v>5.2631578947368418E-2</v>
      </c>
      <c r="AF1368" t="str">
        <f t="shared" si="405"/>
        <v>----</v>
      </c>
      <c r="AG1368" t="str">
        <f t="shared" si="406"/>
        <v>----</v>
      </c>
      <c r="AH1368" t="str">
        <f t="shared" si="407"/>
        <v>----</v>
      </c>
      <c r="AI1368" t="str">
        <f t="shared" si="408"/>
        <v>AlipatNoN</v>
      </c>
      <c r="AJ1368" t="str">
        <f t="shared" si="409"/>
        <v>----</v>
      </c>
      <c r="AK1368" t="str">
        <f t="shared" si="410"/>
        <v>----</v>
      </c>
      <c r="AM1368" s="4">
        <f t="shared" si="411"/>
        <v>397.35142160400352</v>
      </c>
      <c r="AN1368" s="4">
        <f t="shared" si="395"/>
        <v>397</v>
      </c>
      <c r="AO1368" s="4">
        <f t="shared" si="412"/>
        <v>0.35142160400351941</v>
      </c>
    </row>
    <row r="1369" spans="1:41" x14ac:dyDescent="0.25">
      <c r="A1369">
        <v>22</v>
      </c>
      <c r="B1369">
        <v>38</v>
      </c>
      <c r="C1369">
        <v>0</v>
      </c>
      <c r="D1369">
        <v>7</v>
      </c>
      <c r="E1369">
        <v>0</v>
      </c>
      <c r="F1369">
        <v>0</v>
      </c>
      <c r="H1369">
        <v>413.25447580000002</v>
      </c>
      <c r="J1369">
        <v>3144818</v>
      </c>
      <c r="K1369">
        <v>3474978</v>
      </c>
      <c r="L1369">
        <v>3240733</v>
      </c>
      <c r="O1369">
        <v>6480165</v>
      </c>
      <c r="P1369">
        <v>6151182</v>
      </c>
      <c r="Q1369">
        <v>5632926</v>
      </c>
      <c r="S1369">
        <f t="shared" si="396"/>
        <v>1.7272727272727273</v>
      </c>
      <c r="T1369">
        <f t="shared" si="397"/>
        <v>0.31818181818181818</v>
      </c>
      <c r="V1369" s="4">
        <f t="shared" si="398"/>
        <v>413.25447577990002</v>
      </c>
      <c r="W1369">
        <f t="shared" si="399"/>
        <v>4</v>
      </c>
      <c r="X1369">
        <f t="shared" si="400"/>
        <v>0.18181818181818182</v>
      </c>
      <c r="Y1369">
        <f t="shared" si="401"/>
        <v>0.10526315789473684</v>
      </c>
      <c r="Z1369">
        <f t="shared" si="402"/>
        <v>0.5714285714285714</v>
      </c>
      <c r="AA1369" t="str">
        <f t="shared" si="403"/>
        <v>O</v>
      </c>
      <c r="AD1369">
        <f t="shared" si="404"/>
        <v>2.7027027027027029E-2</v>
      </c>
      <c r="AF1369" t="str">
        <f t="shared" si="405"/>
        <v>----</v>
      </c>
      <c r="AG1369" t="str">
        <f t="shared" si="406"/>
        <v>----</v>
      </c>
      <c r="AH1369" t="str">
        <f t="shared" si="407"/>
        <v>----</v>
      </c>
      <c r="AI1369" t="str">
        <f t="shared" si="408"/>
        <v>AlipatNoN</v>
      </c>
      <c r="AJ1369" t="str">
        <f t="shared" si="409"/>
        <v>----</v>
      </c>
      <c r="AK1369" t="str">
        <f t="shared" si="410"/>
        <v>----</v>
      </c>
      <c r="AM1369" s="4">
        <f t="shared" si="411"/>
        <v>413.35003479248883</v>
      </c>
      <c r="AN1369" s="4">
        <f t="shared" si="395"/>
        <v>413</v>
      </c>
      <c r="AO1369" s="4">
        <f t="shared" si="412"/>
        <v>0.35003479248882741</v>
      </c>
    </row>
    <row r="1370" spans="1:41" x14ac:dyDescent="0.25">
      <c r="A1370">
        <v>22</v>
      </c>
      <c r="B1370">
        <v>38</v>
      </c>
      <c r="C1370">
        <v>0</v>
      </c>
      <c r="D1370">
        <v>8</v>
      </c>
      <c r="E1370">
        <v>0</v>
      </c>
      <c r="F1370">
        <v>0</v>
      </c>
      <c r="H1370">
        <v>429.24939039999998</v>
      </c>
      <c r="J1370">
        <v>3865866</v>
      </c>
      <c r="K1370">
        <v>3669459</v>
      </c>
      <c r="L1370">
        <v>3318000</v>
      </c>
      <c r="O1370">
        <v>7420799</v>
      </c>
      <c r="P1370">
        <v>6677433</v>
      </c>
      <c r="Q1370">
        <v>5917634</v>
      </c>
      <c r="S1370">
        <f t="shared" si="396"/>
        <v>1.7272727272727273</v>
      </c>
      <c r="T1370">
        <f t="shared" si="397"/>
        <v>0.36363636363636365</v>
      </c>
      <c r="V1370" s="4">
        <f t="shared" si="398"/>
        <v>429.24939037990003</v>
      </c>
      <c r="W1370">
        <f t="shared" si="399"/>
        <v>4</v>
      </c>
      <c r="X1370">
        <f t="shared" si="400"/>
        <v>0.18181818181818182</v>
      </c>
      <c r="Y1370">
        <f t="shared" si="401"/>
        <v>0.10526315789473684</v>
      </c>
      <c r="Z1370">
        <f t="shared" si="402"/>
        <v>0.5</v>
      </c>
      <c r="AA1370" t="str">
        <f t="shared" si="403"/>
        <v>O</v>
      </c>
      <c r="AD1370">
        <f t="shared" si="404"/>
        <v>0</v>
      </c>
      <c r="AF1370" t="str">
        <f t="shared" si="405"/>
        <v>----</v>
      </c>
      <c r="AG1370" t="str">
        <f t="shared" si="406"/>
        <v>----</v>
      </c>
      <c r="AH1370" t="str">
        <f t="shared" si="407"/>
        <v>----</v>
      </c>
      <c r="AI1370" t="str">
        <f t="shared" si="408"/>
        <v>AlipatNoN</v>
      </c>
      <c r="AJ1370" t="str">
        <f t="shared" si="409"/>
        <v>----</v>
      </c>
      <c r="AK1370" t="str">
        <f t="shared" si="410"/>
        <v>----</v>
      </c>
      <c r="AM1370" s="4">
        <f t="shared" si="411"/>
        <v>429.34864798097414</v>
      </c>
      <c r="AN1370" s="4">
        <f t="shared" si="395"/>
        <v>429</v>
      </c>
      <c r="AO1370" s="4">
        <f t="shared" si="412"/>
        <v>0.34864798097413541</v>
      </c>
    </row>
    <row r="1371" spans="1:41" x14ac:dyDescent="0.25">
      <c r="A1371">
        <v>22</v>
      </c>
      <c r="B1371">
        <v>38</v>
      </c>
      <c r="C1371">
        <v>0</v>
      </c>
      <c r="D1371">
        <v>9</v>
      </c>
      <c r="E1371">
        <v>0</v>
      </c>
      <c r="F1371">
        <v>0</v>
      </c>
      <c r="H1371">
        <v>445.244305</v>
      </c>
      <c r="J1371">
        <v>4589849</v>
      </c>
      <c r="K1371">
        <v>3982951</v>
      </c>
      <c r="L1371">
        <v>4304664</v>
      </c>
      <c r="O1371">
        <v>10903241</v>
      </c>
      <c r="P1371">
        <v>11712591</v>
      </c>
      <c r="Q1371">
        <v>8527148</v>
      </c>
      <c r="S1371">
        <f t="shared" si="396"/>
        <v>1.7272727272727273</v>
      </c>
      <c r="T1371">
        <f t="shared" si="397"/>
        <v>0.40909090909090912</v>
      </c>
      <c r="V1371" s="4">
        <f t="shared" si="398"/>
        <v>445.24430497990005</v>
      </c>
      <c r="W1371">
        <f t="shared" si="399"/>
        <v>4</v>
      </c>
      <c r="X1371">
        <f t="shared" si="400"/>
        <v>0.18181818181818182</v>
      </c>
      <c r="Y1371">
        <f t="shared" si="401"/>
        <v>0.10526315789473684</v>
      </c>
      <c r="Z1371">
        <f t="shared" si="402"/>
        <v>0.44444444444444442</v>
      </c>
      <c r="AA1371" t="str">
        <f t="shared" si="403"/>
        <v>O</v>
      </c>
      <c r="AD1371">
        <f t="shared" si="404"/>
        <v>-2.8571428571428571E-2</v>
      </c>
      <c r="AF1371" t="str">
        <f t="shared" si="405"/>
        <v>----</v>
      </c>
      <c r="AG1371" t="str">
        <f t="shared" si="406"/>
        <v>----</v>
      </c>
      <c r="AH1371" t="str">
        <f t="shared" si="407"/>
        <v>----</v>
      </c>
      <c r="AI1371" t="str">
        <f t="shared" si="408"/>
        <v>AlipatNoN</v>
      </c>
      <c r="AJ1371" t="str">
        <f t="shared" si="409"/>
        <v>----</v>
      </c>
      <c r="AK1371" t="str">
        <f t="shared" si="410"/>
        <v>----</v>
      </c>
      <c r="AM1371" s="4">
        <f t="shared" si="411"/>
        <v>445.34726116945944</v>
      </c>
      <c r="AN1371" s="4">
        <f t="shared" si="395"/>
        <v>445</v>
      </c>
      <c r="AO1371" s="4">
        <f t="shared" si="412"/>
        <v>0.34726116945944341</v>
      </c>
    </row>
    <row r="1372" spans="1:41" x14ac:dyDescent="0.25">
      <c r="A1372">
        <v>22</v>
      </c>
      <c r="B1372">
        <v>38</v>
      </c>
      <c r="C1372">
        <v>0</v>
      </c>
      <c r="D1372">
        <v>10</v>
      </c>
      <c r="E1372">
        <v>0</v>
      </c>
      <c r="F1372">
        <v>0</v>
      </c>
      <c r="H1372">
        <v>461.23921960000001</v>
      </c>
      <c r="J1372">
        <v>4306469</v>
      </c>
      <c r="K1372">
        <v>5004055</v>
      </c>
      <c r="L1372">
        <v>5878108</v>
      </c>
      <c r="O1372">
        <v>9532160</v>
      </c>
      <c r="P1372">
        <v>10280300</v>
      </c>
      <c r="Q1372">
        <v>8890481</v>
      </c>
      <c r="S1372">
        <f t="shared" si="396"/>
        <v>1.7272727272727273</v>
      </c>
      <c r="T1372">
        <f t="shared" si="397"/>
        <v>0.45454545454545453</v>
      </c>
      <c r="V1372" s="4">
        <f t="shared" si="398"/>
        <v>461.23921957990001</v>
      </c>
      <c r="W1372">
        <f t="shared" si="399"/>
        <v>4</v>
      </c>
      <c r="X1372">
        <f t="shared" si="400"/>
        <v>0.18181818181818182</v>
      </c>
      <c r="Y1372">
        <f t="shared" si="401"/>
        <v>0.10526315789473684</v>
      </c>
      <c r="Z1372">
        <f t="shared" si="402"/>
        <v>0.4</v>
      </c>
      <c r="AA1372" t="str">
        <f t="shared" si="403"/>
        <v>O</v>
      </c>
      <c r="AD1372">
        <f t="shared" si="404"/>
        <v>-5.8823529411764705E-2</v>
      </c>
      <c r="AF1372" t="str">
        <f t="shared" si="405"/>
        <v>----</v>
      </c>
      <c r="AG1372" t="str">
        <f t="shared" si="406"/>
        <v>----</v>
      </c>
      <c r="AH1372" t="str">
        <f t="shared" si="407"/>
        <v>----</v>
      </c>
      <c r="AI1372" t="str">
        <f t="shared" si="408"/>
        <v>AlipatNoN</v>
      </c>
      <c r="AJ1372" t="str">
        <f t="shared" si="409"/>
        <v>----</v>
      </c>
      <c r="AK1372" t="str">
        <f t="shared" si="410"/>
        <v>----</v>
      </c>
      <c r="AM1372" s="4">
        <f t="shared" si="411"/>
        <v>461.34587435794469</v>
      </c>
      <c r="AN1372" s="4">
        <f t="shared" si="395"/>
        <v>461</v>
      </c>
      <c r="AO1372" s="4">
        <f t="shared" si="412"/>
        <v>0.34587435794469457</v>
      </c>
    </row>
    <row r="1373" spans="1:41" x14ac:dyDescent="0.25">
      <c r="A1373">
        <v>22</v>
      </c>
      <c r="B1373">
        <v>38</v>
      </c>
      <c r="C1373">
        <v>0</v>
      </c>
      <c r="D1373">
        <v>11</v>
      </c>
      <c r="E1373">
        <v>0</v>
      </c>
      <c r="F1373">
        <v>0</v>
      </c>
      <c r="H1373">
        <v>477.23413420000003</v>
      </c>
      <c r="J1373">
        <v>5911583</v>
      </c>
      <c r="K1373">
        <v>5259829</v>
      </c>
      <c r="L1373">
        <v>5373572</v>
      </c>
      <c r="O1373">
        <v>9312997</v>
      </c>
      <c r="P1373">
        <v>8887700</v>
      </c>
      <c r="Q1373">
        <v>8577187</v>
      </c>
      <c r="S1373">
        <f t="shared" si="396"/>
        <v>1.7272727272727273</v>
      </c>
      <c r="T1373">
        <f t="shared" si="397"/>
        <v>0.5</v>
      </c>
      <c r="V1373" s="4">
        <f t="shared" si="398"/>
        <v>477.23413417990002</v>
      </c>
      <c r="W1373">
        <f t="shared" si="399"/>
        <v>4</v>
      </c>
      <c r="X1373">
        <f t="shared" si="400"/>
        <v>0.18181818181818182</v>
      </c>
      <c r="Y1373">
        <f t="shared" si="401"/>
        <v>0.10526315789473684</v>
      </c>
      <c r="Z1373">
        <f t="shared" si="402"/>
        <v>0.36363636363636365</v>
      </c>
      <c r="AA1373" t="str">
        <f t="shared" si="403"/>
        <v>O</v>
      </c>
      <c r="AD1373">
        <f t="shared" si="404"/>
        <v>-9.0909090909090912E-2</v>
      </c>
      <c r="AF1373" t="str">
        <f t="shared" si="405"/>
        <v>----</v>
      </c>
      <c r="AG1373" t="str">
        <f t="shared" si="406"/>
        <v>----</v>
      </c>
      <c r="AH1373" t="str">
        <f t="shared" si="407"/>
        <v>----</v>
      </c>
      <c r="AI1373" t="str">
        <f t="shared" si="408"/>
        <v>AlipatNoN</v>
      </c>
      <c r="AJ1373" t="str">
        <f t="shared" si="409"/>
        <v>----</v>
      </c>
      <c r="AK1373" t="str">
        <f t="shared" si="410"/>
        <v>----</v>
      </c>
      <c r="AM1373" s="4">
        <f t="shared" si="411"/>
        <v>477.34448754643</v>
      </c>
      <c r="AN1373" s="4">
        <f t="shared" si="395"/>
        <v>477</v>
      </c>
      <c r="AO1373" s="4">
        <f t="shared" si="412"/>
        <v>0.34448754643000257</v>
      </c>
    </row>
    <row r="1374" spans="1:41" x14ac:dyDescent="0.25">
      <c r="A1374">
        <v>22</v>
      </c>
      <c r="B1374">
        <v>38</v>
      </c>
      <c r="C1374">
        <v>0</v>
      </c>
      <c r="D1374">
        <v>12</v>
      </c>
      <c r="E1374">
        <v>0</v>
      </c>
      <c r="F1374">
        <v>0</v>
      </c>
      <c r="H1374">
        <v>493.22904879999999</v>
      </c>
      <c r="J1374">
        <v>5083622</v>
      </c>
      <c r="K1374">
        <v>4490027</v>
      </c>
      <c r="L1374">
        <v>5126704</v>
      </c>
      <c r="O1374">
        <v>8717633</v>
      </c>
      <c r="P1374">
        <v>8153026</v>
      </c>
      <c r="Q1374">
        <v>7896065</v>
      </c>
      <c r="S1374">
        <f t="shared" si="396"/>
        <v>1.7272727272727273</v>
      </c>
      <c r="T1374">
        <f t="shared" si="397"/>
        <v>0.54545454545454541</v>
      </c>
      <c r="V1374" s="4">
        <f t="shared" si="398"/>
        <v>493.22904877989998</v>
      </c>
      <c r="W1374">
        <f t="shared" si="399"/>
        <v>4</v>
      </c>
      <c r="X1374">
        <f t="shared" si="400"/>
        <v>0.18181818181818182</v>
      </c>
      <c r="Y1374">
        <f t="shared" si="401"/>
        <v>0.10526315789473684</v>
      </c>
      <c r="Z1374">
        <f t="shared" si="402"/>
        <v>0.33333333333333331</v>
      </c>
      <c r="AA1374" t="str">
        <f t="shared" si="403"/>
        <v>O</v>
      </c>
      <c r="AD1374">
        <f t="shared" si="404"/>
        <v>-0.125</v>
      </c>
      <c r="AF1374" t="str">
        <f t="shared" si="405"/>
        <v>----</v>
      </c>
      <c r="AG1374" t="str">
        <f t="shared" si="406"/>
        <v>----</v>
      </c>
      <c r="AH1374" t="str">
        <f t="shared" si="407"/>
        <v>----</v>
      </c>
      <c r="AI1374" t="str">
        <f t="shared" si="408"/>
        <v>AlipatNoN</v>
      </c>
      <c r="AJ1374" t="str">
        <f t="shared" si="409"/>
        <v>----</v>
      </c>
      <c r="AK1374" t="str">
        <f t="shared" si="410"/>
        <v>----</v>
      </c>
      <c r="AM1374" s="4">
        <f t="shared" si="411"/>
        <v>493.34310073491525</v>
      </c>
      <c r="AN1374" s="4">
        <f t="shared" si="395"/>
        <v>493</v>
      </c>
      <c r="AO1374" s="4">
        <f t="shared" si="412"/>
        <v>0.34310073491525372</v>
      </c>
    </row>
    <row r="1375" spans="1:41" x14ac:dyDescent="0.25">
      <c r="A1375">
        <v>22</v>
      </c>
      <c r="B1375">
        <v>38</v>
      </c>
      <c r="C1375">
        <v>0</v>
      </c>
      <c r="D1375">
        <v>13</v>
      </c>
      <c r="E1375">
        <v>0</v>
      </c>
      <c r="F1375">
        <v>0</v>
      </c>
      <c r="H1375">
        <v>509.2239634</v>
      </c>
      <c r="J1375" t="s">
        <v>14</v>
      </c>
      <c r="K1375" t="s">
        <v>14</v>
      </c>
      <c r="L1375" t="s">
        <v>14</v>
      </c>
      <c r="O1375">
        <v>2814995</v>
      </c>
      <c r="P1375">
        <v>2261564</v>
      </c>
      <c r="Q1375">
        <v>2123215</v>
      </c>
      <c r="S1375">
        <f t="shared" si="396"/>
        <v>1.7272727272727273</v>
      </c>
      <c r="T1375">
        <f t="shared" si="397"/>
        <v>0.59090909090909094</v>
      </c>
      <c r="V1375" s="4">
        <f t="shared" si="398"/>
        <v>509.2239633799</v>
      </c>
      <c r="W1375">
        <f t="shared" si="399"/>
        <v>4</v>
      </c>
      <c r="X1375">
        <f t="shared" si="400"/>
        <v>0.18181818181818182</v>
      </c>
      <c r="Y1375">
        <f t="shared" si="401"/>
        <v>0.10526315789473684</v>
      </c>
      <c r="Z1375">
        <f t="shared" si="402"/>
        <v>0.30769230769230771</v>
      </c>
      <c r="AA1375" t="str">
        <f t="shared" si="403"/>
        <v>O</v>
      </c>
      <c r="AD1375">
        <f t="shared" si="404"/>
        <v>-0.16129032258064516</v>
      </c>
      <c r="AF1375" t="str">
        <f t="shared" si="405"/>
        <v>----</v>
      </c>
      <c r="AG1375" t="str">
        <f t="shared" si="406"/>
        <v>----</v>
      </c>
      <c r="AH1375" t="str">
        <f t="shared" si="407"/>
        <v>----</v>
      </c>
      <c r="AI1375" t="str">
        <f t="shared" si="408"/>
        <v>AlipatNoN</v>
      </c>
      <c r="AJ1375" t="str">
        <f t="shared" si="409"/>
        <v>----</v>
      </c>
      <c r="AK1375" t="str">
        <f t="shared" si="410"/>
        <v>----</v>
      </c>
      <c r="AM1375" s="4">
        <f t="shared" si="411"/>
        <v>509.34171392340056</v>
      </c>
      <c r="AN1375" s="4">
        <f t="shared" si="395"/>
        <v>509</v>
      </c>
      <c r="AO1375" s="4">
        <f t="shared" si="412"/>
        <v>0.34171392340056173</v>
      </c>
    </row>
    <row r="1376" spans="1:41" x14ac:dyDescent="0.25">
      <c r="A1376">
        <v>22</v>
      </c>
      <c r="B1376">
        <v>38</v>
      </c>
      <c r="C1376">
        <v>0</v>
      </c>
      <c r="D1376">
        <v>14</v>
      </c>
      <c r="E1376">
        <v>0</v>
      </c>
      <c r="F1376">
        <v>0</v>
      </c>
      <c r="H1376">
        <v>525.21887800000002</v>
      </c>
      <c r="J1376" t="s">
        <v>14</v>
      </c>
      <c r="K1376" t="s">
        <v>14</v>
      </c>
      <c r="L1376" t="s">
        <v>14</v>
      </c>
      <c r="O1376">
        <v>2191724</v>
      </c>
      <c r="P1376">
        <v>2276694</v>
      </c>
      <c r="Q1376">
        <v>1882475</v>
      </c>
      <c r="S1376">
        <f t="shared" si="396"/>
        <v>1.7272727272727273</v>
      </c>
      <c r="T1376">
        <f t="shared" si="397"/>
        <v>0.63636363636363635</v>
      </c>
      <c r="V1376" s="4">
        <f t="shared" si="398"/>
        <v>525.21887797990007</v>
      </c>
      <c r="W1376">
        <f t="shared" si="399"/>
        <v>4</v>
      </c>
      <c r="X1376">
        <f t="shared" si="400"/>
        <v>0.18181818181818182</v>
      </c>
      <c r="Y1376">
        <f t="shared" si="401"/>
        <v>0.10526315789473684</v>
      </c>
      <c r="Z1376">
        <f t="shared" si="402"/>
        <v>0.2857142857142857</v>
      </c>
      <c r="AA1376" t="str">
        <f t="shared" si="403"/>
        <v>O</v>
      </c>
      <c r="AD1376">
        <f t="shared" si="404"/>
        <v>-0.2</v>
      </c>
      <c r="AF1376" t="str">
        <f t="shared" si="405"/>
        <v>----</v>
      </c>
      <c r="AG1376" t="str">
        <f t="shared" si="406"/>
        <v>----</v>
      </c>
      <c r="AH1376" t="str">
        <f t="shared" si="407"/>
        <v>----</v>
      </c>
      <c r="AI1376" t="str">
        <f t="shared" si="408"/>
        <v>----</v>
      </c>
      <c r="AJ1376" t="str">
        <f t="shared" si="409"/>
        <v>SatFACarb</v>
      </c>
      <c r="AK1376" t="str">
        <f t="shared" si="410"/>
        <v>----</v>
      </c>
      <c r="AM1376" s="4">
        <f t="shared" si="411"/>
        <v>525.34032711188593</v>
      </c>
      <c r="AN1376" s="4">
        <f t="shared" si="395"/>
        <v>525</v>
      </c>
      <c r="AO1376" s="4">
        <f t="shared" si="412"/>
        <v>0.34032711188592657</v>
      </c>
    </row>
    <row r="1377" spans="1:41" x14ac:dyDescent="0.25">
      <c r="A1377">
        <v>22</v>
      </c>
      <c r="B1377">
        <v>38</v>
      </c>
      <c r="C1377">
        <v>0</v>
      </c>
      <c r="D1377">
        <v>17</v>
      </c>
      <c r="E1377">
        <v>0</v>
      </c>
      <c r="F1377">
        <v>0</v>
      </c>
      <c r="H1377">
        <v>573.20362179999995</v>
      </c>
      <c r="J1377" t="s">
        <v>14</v>
      </c>
      <c r="K1377" t="s">
        <v>14</v>
      </c>
      <c r="L1377" t="s">
        <v>14</v>
      </c>
      <c r="O1377">
        <v>1926417</v>
      </c>
      <c r="P1377">
        <v>2145891</v>
      </c>
      <c r="Q1377">
        <v>1663888</v>
      </c>
      <c r="S1377">
        <f t="shared" si="396"/>
        <v>1.7272727272727273</v>
      </c>
      <c r="T1377">
        <f t="shared" si="397"/>
        <v>0.77272727272727271</v>
      </c>
      <c r="V1377" s="4">
        <f t="shared" si="398"/>
        <v>573.20362177990012</v>
      </c>
      <c r="W1377">
        <f t="shared" si="399"/>
        <v>4</v>
      </c>
      <c r="X1377">
        <f t="shared" si="400"/>
        <v>0.18181818181818182</v>
      </c>
      <c r="Y1377">
        <f t="shared" si="401"/>
        <v>0.10526315789473684</v>
      </c>
      <c r="Z1377">
        <f t="shared" si="402"/>
        <v>0.23529411764705882</v>
      </c>
      <c r="AA1377" t="str">
        <f t="shared" si="403"/>
        <v>O</v>
      </c>
      <c r="AD1377">
        <f t="shared" si="404"/>
        <v>-0.33333333333333331</v>
      </c>
      <c r="AF1377" t="str">
        <f t="shared" si="405"/>
        <v>----</v>
      </c>
      <c r="AG1377" t="str">
        <f t="shared" si="406"/>
        <v>----</v>
      </c>
      <c r="AH1377" t="str">
        <f t="shared" si="407"/>
        <v>----</v>
      </c>
      <c r="AI1377" t="str">
        <f t="shared" si="408"/>
        <v>----</v>
      </c>
      <c r="AJ1377" t="str">
        <f t="shared" si="409"/>
        <v>SatFACarb</v>
      </c>
      <c r="AK1377" t="str">
        <f t="shared" si="410"/>
        <v>----</v>
      </c>
      <c r="AM1377" s="4">
        <f t="shared" si="411"/>
        <v>573.33616667734191</v>
      </c>
      <c r="AN1377" s="4">
        <f t="shared" si="395"/>
        <v>573</v>
      </c>
      <c r="AO1377" s="4">
        <f t="shared" si="412"/>
        <v>0.33616667734190742</v>
      </c>
    </row>
    <row r="1378" spans="1:41" x14ac:dyDescent="0.25">
      <c r="A1378">
        <v>22</v>
      </c>
      <c r="B1378">
        <v>38</v>
      </c>
      <c r="C1378">
        <v>0</v>
      </c>
      <c r="D1378">
        <v>18</v>
      </c>
      <c r="E1378">
        <v>0</v>
      </c>
      <c r="F1378">
        <v>0</v>
      </c>
      <c r="H1378">
        <v>589.19853639999997</v>
      </c>
      <c r="J1378">
        <v>1873116</v>
      </c>
      <c r="K1378">
        <v>2045662</v>
      </c>
      <c r="L1378">
        <v>1596503</v>
      </c>
      <c r="O1378" t="s">
        <v>14</v>
      </c>
      <c r="P1378" t="s">
        <v>14</v>
      </c>
      <c r="Q1378" t="s">
        <v>14</v>
      </c>
      <c r="S1378">
        <f t="shared" si="396"/>
        <v>1.7272727272727273</v>
      </c>
      <c r="T1378">
        <f t="shared" si="397"/>
        <v>0.81818181818181823</v>
      </c>
      <c r="V1378" s="4">
        <f t="shared" si="398"/>
        <v>589.19853637990002</v>
      </c>
      <c r="W1378">
        <f t="shared" si="399"/>
        <v>4</v>
      </c>
      <c r="X1378">
        <f t="shared" si="400"/>
        <v>0.18181818181818182</v>
      </c>
      <c r="Y1378">
        <f t="shared" si="401"/>
        <v>0.10526315789473684</v>
      </c>
      <c r="Z1378">
        <f t="shared" si="402"/>
        <v>0.22222222222222221</v>
      </c>
      <c r="AA1378" t="str">
        <f t="shared" si="403"/>
        <v>O</v>
      </c>
      <c r="AD1378">
        <f t="shared" si="404"/>
        <v>-0.38461538461538464</v>
      </c>
      <c r="AF1378" t="str">
        <f t="shared" si="405"/>
        <v>----</v>
      </c>
      <c r="AG1378" t="str">
        <f t="shared" si="406"/>
        <v>----</v>
      </c>
      <c r="AH1378" t="str">
        <f t="shared" si="407"/>
        <v>----</v>
      </c>
      <c r="AI1378" t="str">
        <f t="shared" si="408"/>
        <v>----</v>
      </c>
      <c r="AJ1378" t="str">
        <f t="shared" si="409"/>
        <v>SatFACarb</v>
      </c>
      <c r="AK1378" t="str">
        <f t="shared" si="410"/>
        <v>----</v>
      </c>
      <c r="AM1378" s="4">
        <f t="shared" si="411"/>
        <v>589.33477986582716</v>
      </c>
      <c r="AN1378" s="4">
        <f t="shared" si="395"/>
        <v>589</v>
      </c>
      <c r="AO1378" s="4">
        <f t="shared" si="412"/>
        <v>0.33477986582715857</v>
      </c>
    </row>
    <row r="1379" spans="1:41" x14ac:dyDescent="0.25">
      <c r="A1379">
        <v>22</v>
      </c>
      <c r="B1379">
        <v>38</v>
      </c>
      <c r="C1379">
        <v>4</v>
      </c>
      <c r="D1379">
        <v>7</v>
      </c>
      <c r="E1379">
        <v>0</v>
      </c>
      <c r="F1379">
        <v>0</v>
      </c>
      <c r="H1379">
        <v>469.26677180000001</v>
      </c>
      <c r="J1379" t="s">
        <v>14</v>
      </c>
      <c r="K1379" t="s">
        <v>14</v>
      </c>
      <c r="L1379" t="s">
        <v>14</v>
      </c>
      <c r="O1379">
        <v>2315395</v>
      </c>
      <c r="P1379">
        <v>2547492</v>
      </c>
      <c r="Q1379">
        <v>2568185</v>
      </c>
      <c r="S1379">
        <f t="shared" si="396"/>
        <v>1.7272727272727273</v>
      </c>
      <c r="T1379">
        <f t="shared" si="397"/>
        <v>0.31818181818181818</v>
      </c>
      <c r="V1379" s="4">
        <f t="shared" si="398"/>
        <v>469.26677177990001</v>
      </c>
      <c r="W1379">
        <f t="shared" si="399"/>
        <v>6</v>
      </c>
      <c r="X1379">
        <f t="shared" si="400"/>
        <v>0.27272727272727271</v>
      </c>
      <c r="Y1379">
        <f t="shared" si="401"/>
        <v>0.15789473684210525</v>
      </c>
      <c r="Z1379">
        <f t="shared" si="402"/>
        <v>0.8571428571428571</v>
      </c>
      <c r="AA1379" t="str">
        <f t="shared" si="403"/>
        <v>O</v>
      </c>
      <c r="AD1379">
        <f t="shared" si="404"/>
        <v>3.4482758620689655E-2</v>
      </c>
      <c r="AF1379" t="str">
        <f t="shared" si="405"/>
        <v>----</v>
      </c>
      <c r="AG1379" t="str">
        <f t="shared" si="406"/>
        <v>----</v>
      </c>
      <c r="AH1379" t="str">
        <f t="shared" si="407"/>
        <v>----</v>
      </c>
      <c r="AI1379" t="str">
        <f t="shared" si="408"/>
        <v>----</v>
      </c>
      <c r="AJ1379" t="str">
        <f t="shared" si="409"/>
        <v>----</v>
      </c>
      <c r="AK1379" t="str">
        <f t="shared" si="410"/>
        <v>Alipat+N</v>
      </c>
      <c r="AM1379" s="4">
        <f t="shared" si="411"/>
        <v>469.37528281118983</v>
      </c>
      <c r="AN1379" s="4">
        <f t="shared" si="395"/>
        <v>469</v>
      </c>
      <c r="AO1379" s="4">
        <f t="shared" si="412"/>
        <v>0.37528281118983386</v>
      </c>
    </row>
    <row r="1380" spans="1:41" x14ac:dyDescent="0.25">
      <c r="A1380">
        <v>22</v>
      </c>
      <c r="B1380">
        <v>40</v>
      </c>
      <c r="C1380">
        <v>0</v>
      </c>
      <c r="D1380">
        <v>6</v>
      </c>
      <c r="E1380">
        <v>0</v>
      </c>
      <c r="F1380">
        <v>0</v>
      </c>
      <c r="H1380">
        <v>399.2752112</v>
      </c>
      <c r="J1380" t="s">
        <v>14</v>
      </c>
      <c r="K1380" t="s">
        <v>14</v>
      </c>
      <c r="L1380" t="s">
        <v>14</v>
      </c>
      <c r="O1380">
        <v>2828534</v>
      </c>
      <c r="P1380">
        <v>2196736</v>
      </c>
      <c r="Q1380">
        <v>2472750</v>
      </c>
      <c r="S1380">
        <f t="shared" si="396"/>
        <v>1.8181818181818181</v>
      </c>
      <c r="T1380">
        <f t="shared" si="397"/>
        <v>0.27272727272727271</v>
      </c>
      <c r="V1380" s="4">
        <f t="shared" si="398"/>
        <v>399.2752111799</v>
      </c>
      <c r="W1380">
        <f t="shared" si="399"/>
        <v>3</v>
      </c>
      <c r="X1380">
        <f t="shared" si="400"/>
        <v>0.13636363636363635</v>
      </c>
      <c r="Y1380">
        <f t="shared" si="401"/>
        <v>7.4999999999999997E-2</v>
      </c>
      <c r="Z1380">
        <f t="shared" si="402"/>
        <v>0.5</v>
      </c>
      <c r="AA1380" t="str">
        <f t="shared" si="403"/>
        <v>O</v>
      </c>
      <c r="AD1380">
        <f t="shared" si="404"/>
        <v>0</v>
      </c>
      <c r="AF1380" t="str">
        <f t="shared" si="405"/>
        <v>----</v>
      </c>
      <c r="AG1380" t="str">
        <f t="shared" si="406"/>
        <v>----</v>
      </c>
      <c r="AH1380" t="str">
        <f t="shared" si="407"/>
        <v>----</v>
      </c>
      <c r="AI1380" t="str">
        <f t="shared" si="408"/>
        <v>AlipatNoN</v>
      </c>
      <c r="AJ1380" t="str">
        <f t="shared" si="409"/>
        <v>----</v>
      </c>
      <c r="AK1380" t="str">
        <f t="shared" si="410"/>
        <v>----</v>
      </c>
      <c r="AM1380" s="4">
        <f t="shared" si="411"/>
        <v>399.36753769338668</v>
      </c>
      <c r="AN1380" s="4">
        <f t="shared" si="395"/>
        <v>399</v>
      </c>
      <c r="AO1380" s="4">
        <f t="shared" si="412"/>
        <v>0.36753769338668008</v>
      </c>
    </row>
    <row r="1381" spans="1:41" x14ac:dyDescent="0.25">
      <c r="A1381">
        <v>22</v>
      </c>
      <c r="B1381">
        <v>40</v>
      </c>
      <c r="C1381">
        <v>0</v>
      </c>
      <c r="D1381">
        <v>7</v>
      </c>
      <c r="E1381">
        <v>0</v>
      </c>
      <c r="F1381">
        <v>0</v>
      </c>
      <c r="H1381">
        <v>415.27012580000002</v>
      </c>
      <c r="J1381">
        <v>1943669</v>
      </c>
      <c r="K1381">
        <v>1790049</v>
      </c>
      <c r="L1381">
        <v>1853740</v>
      </c>
      <c r="O1381">
        <v>3884350</v>
      </c>
      <c r="P1381">
        <v>4335695</v>
      </c>
      <c r="Q1381">
        <v>3331952</v>
      </c>
      <c r="S1381">
        <f t="shared" si="396"/>
        <v>1.8181818181818181</v>
      </c>
      <c r="T1381">
        <f t="shared" si="397"/>
        <v>0.31818181818181818</v>
      </c>
      <c r="V1381" s="4">
        <f t="shared" si="398"/>
        <v>415.27012577990001</v>
      </c>
      <c r="W1381">
        <f t="shared" si="399"/>
        <v>3</v>
      </c>
      <c r="X1381">
        <f t="shared" si="400"/>
        <v>0.13636363636363635</v>
      </c>
      <c r="Y1381">
        <f t="shared" si="401"/>
        <v>7.4999999999999997E-2</v>
      </c>
      <c r="Z1381">
        <f t="shared" si="402"/>
        <v>0.42857142857142855</v>
      </c>
      <c r="AA1381" t="str">
        <f t="shared" si="403"/>
        <v>O</v>
      </c>
      <c r="AD1381">
        <f t="shared" si="404"/>
        <v>-2.7027027027027029E-2</v>
      </c>
      <c r="AF1381" t="str">
        <f t="shared" si="405"/>
        <v>----</v>
      </c>
      <c r="AG1381" t="str">
        <f t="shared" si="406"/>
        <v>----</v>
      </c>
      <c r="AH1381" t="str">
        <f t="shared" si="407"/>
        <v>----</v>
      </c>
      <c r="AI1381" t="str">
        <f t="shared" si="408"/>
        <v>AlipatNoN</v>
      </c>
      <c r="AJ1381" t="str">
        <f t="shared" si="409"/>
        <v>----</v>
      </c>
      <c r="AK1381" t="str">
        <f t="shared" si="410"/>
        <v>----</v>
      </c>
      <c r="AM1381" s="4">
        <f t="shared" si="411"/>
        <v>415.36615088187199</v>
      </c>
      <c r="AN1381" s="4">
        <f t="shared" si="395"/>
        <v>415</v>
      </c>
      <c r="AO1381" s="4">
        <f t="shared" si="412"/>
        <v>0.36615088187198808</v>
      </c>
    </row>
    <row r="1382" spans="1:41" x14ac:dyDescent="0.25">
      <c r="A1382">
        <v>22</v>
      </c>
      <c r="B1382">
        <v>40</v>
      </c>
      <c r="C1382">
        <v>0</v>
      </c>
      <c r="D1382">
        <v>8</v>
      </c>
      <c r="E1382">
        <v>0</v>
      </c>
      <c r="F1382">
        <v>0</v>
      </c>
      <c r="H1382">
        <v>431.26504039999998</v>
      </c>
      <c r="J1382">
        <v>2008109</v>
      </c>
      <c r="K1382">
        <v>1918336</v>
      </c>
      <c r="L1382">
        <v>2047060</v>
      </c>
      <c r="O1382">
        <v>4074237</v>
      </c>
      <c r="P1382">
        <v>4248419</v>
      </c>
      <c r="Q1382">
        <v>3351291</v>
      </c>
      <c r="S1382">
        <f t="shared" si="396"/>
        <v>1.8181818181818181</v>
      </c>
      <c r="T1382">
        <f t="shared" si="397"/>
        <v>0.36363636363636365</v>
      </c>
      <c r="V1382" s="4">
        <f t="shared" si="398"/>
        <v>431.26504037990003</v>
      </c>
      <c r="W1382">
        <f t="shared" si="399"/>
        <v>3</v>
      </c>
      <c r="X1382">
        <f t="shared" si="400"/>
        <v>0.13636363636363635</v>
      </c>
      <c r="Y1382">
        <f t="shared" si="401"/>
        <v>7.4999999999999997E-2</v>
      </c>
      <c r="Z1382">
        <f t="shared" si="402"/>
        <v>0.375</v>
      </c>
      <c r="AA1382" t="str">
        <f t="shared" si="403"/>
        <v>O</v>
      </c>
      <c r="AD1382">
        <f t="shared" si="404"/>
        <v>-5.5555555555555552E-2</v>
      </c>
      <c r="AF1382" t="str">
        <f t="shared" si="405"/>
        <v>----</v>
      </c>
      <c r="AG1382" t="str">
        <f t="shared" si="406"/>
        <v>----</v>
      </c>
      <c r="AH1382" t="str">
        <f t="shared" si="407"/>
        <v>----</v>
      </c>
      <c r="AI1382" t="str">
        <f t="shared" si="408"/>
        <v>AlipatNoN</v>
      </c>
      <c r="AJ1382" t="str">
        <f t="shared" si="409"/>
        <v>----</v>
      </c>
      <c r="AK1382" t="str">
        <f t="shared" si="410"/>
        <v>----</v>
      </c>
      <c r="AM1382" s="4">
        <f t="shared" si="411"/>
        <v>431.36476407035735</v>
      </c>
      <c r="AN1382" s="4">
        <f t="shared" si="395"/>
        <v>431</v>
      </c>
      <c r="AO1382" s="4">
        <f t="shared" si="412"/>
        <v>0.36476407035735292</v>
      </c>
    </row>
    <row r="1383" spans="1:41" x14ac:dyDescent="0.25">
      <c r="A1383">
        <v>22</v>
      </c>
      <c r="B1383">
        <v>40</v>
      </c>
      <c r="C1383">
        <v>0</v>
      </c>
      <c r="D1383">
        <v>9</v>
      </c>
      <c r="E1383">
        <v>0</v>
      </c>
      <c r="F1383">
        <v>0</v>
      </c>
      <c r="H1383">
        <v>447.25995499999999</v>
      </c>
      <c r="J1383">
        <v>2645518</v>
      </c>
      <c r="K1383">
        <v>2409450</v>
      </c>
      <c r="L1383">
        <v>2512458</v>
      </c>
      <c r="O1383">
        <v>5638700</v>
      </c>
      <c r="P1383">
        <v>7055319</v>
      </c>
      <c r="Q1383">
        <v>5203041</v>
      </c>
      <c r="S1383">
        <f t="shared" si="396"/>
        <v>1.8181818181818181</v>
      </c>
      <c r="T1383">
        <f t="shared" si="397"/>
        <v>0.40909090909090912</v>
      </c>
      <c r="V1383" s="4">
        <f t="shared" si="398"/>
        <v>447.25995497989999</v>
      </c>
      <c r="W1383">
        <f t="shared" si="399"/>
        <v>3</v>
      </c>
      <c r="X1383">
        <f t="shared" si="400"/>
        <v>0.13636363636363635</v>
      </c>
      <c r="Y1383">
        <f t="shared" si="401"/>
        <v>7.4999999999999997E-2</v>
      </c>
      <c r="Z1383">
        <f t="shared" si="402"/>
        <v>0.33333333333333331</v>
      </c>
      <c r="AA1383" t="str">
        <f t="shared" si="403"/>
        <v>O</v>
      </c>
      <c r="AD1383">
        <f t="shared" si="404"/>
        <v>-8.5714285714285715E-2</v>
      </c>
      <c r="AF1383" t="str">
        <f t="shared" si="405"/>
        <v>----</v>
      </c>
      <c r="AG1383" t="str">
        <f t="shared" si="406"/>
        <v>----</v>
      </c>
      <c r="AH1383" t="str">
        <f t="shared" si="407"/>
        <v>----</v>
      </c>
      <c r="AI1383" t="str">
        <f t="shared" si="408"/>
        <v>AlipatNoN</v>
      </c>
      <c r="AJ1383" t="str">
        <f t="shared" si="409"/>
        <v>----</v>
      </c>
      <c r="AK1383" t="str">
        <f t="shared" si="410"/>
        <v>----</v>
      </c>
      <c r="AM1383" s="4">
        <f t="shared" si="411"/>
        <v>447.3633772588426</v>
      </c>
      <c r="AN1383" s="4">
        <f t="shared" si="395"/>
        <v>447</v>
      </c>
      <c r="AO1383" s="4">
        <f t="shared" si="412"/>
        <v>0.36337725884260408</v>
      </c>
    </row>
    <row r="1384" spans="1:41" x14ac:dyDescent="0.25">
      <c r="A1384">
        <v>22</v>
      </c>
      <c r="B1384">
        <v>40</v>
      </c>
      <c r="C1384">
        <v>0</v>
      </c>
      <c r="D1384">
        <v>10</v>
      </c>
      <c r="E1384">
        <v>0</v>
      </c>
      <c r="F1384">
        <v>0</v>
      </c>
      <c r="H1384">
        <v>463.25486960000001</v>
      </c>
      <c r="J1384" t="s">
        <v>14</v>
      </c>
      <c r="K1384" t="s">
        <v>14</v>
      </c>
      <c r="L1384" t="s">
        <v>14</v>
      </c>
      <c r="O1384">
        <v>2676424</v>
      </c>
      <c r="P1384">
        <v>3736901</v>
      </c>
      <c r="Q1384">
        <v>2748466</v>
      </c>
      <c r="S1384">
        <f t="shared" si="396"/>
        <v>1.8181818181818181</v>
      </c>
      <c r="T1384">
        <f t="shared" si="397"/>
        <v>0.45454545454545453</v>
      </c>
      <c r="V1384" s="4">
        <f t="shared" si="398"/>
        <v>463.2548695799</v>
      </c>
      <c r="W1384">
        <f t="shared" si="399"/>
        <v>3</v>
      </c>
      <c r="X1384">
        <f t="shared" si="400"/>
        <v>0.13636363636363635</v>
      </c>
      <c r="Y1384">
        <f t="shared" si="401"/>
        <v>7.4999999999999997E-2</v>
      </c>
      <c r="Z1384">
        <f t="shared" si="402"/>
        <v>0.3</v>
      </c>
      <c r="AA1384" t="str">
        <f t="shared" si="403"/>
        <v>O</v>
      </c>
      <c r="AD1384">
        <f t="shared" si="404"/>
        <v>-0.11764705882352941</v>
      </c>
      <c r="AF1384" t="str">
        <f t="shared" si="405"/>
        <v>----</v>
      </c>
      <c r="AG1384" t="str">
        <f t="shared" si="406"/>
        <v>----</v>
      </c>
      <c r="AH1384" t="str">
        <f t="shared" si="407"/>
        <v>----</v>
      </c>
      <c r="AI1384" t="str">
        <f t="shared" si="408"/>
        <v>AlipatNoN</v>
      </c>
      <c r="AJ1384" t="str">
        <f t="shared" si="409"/>
        <v>----</v>
      </c>
      <c r="AK1384" t="str">
        <f t="shared" si="410"/>
        <v>----</v>
      </c>
      <c r="AM1384" s="4">
        <f t="shared" si="411"/>
        <v>463.36199044732791</v>
      </c>
      <c r="AN1384" s="4">
        <f t="shared" si="395"/>
        <v>463</v>
      </c>
      <c r="AO1384" s="4">
        <f t="shared" si="412"/>
        <v>0.36199044732791208</v>
      </c>
    </row>
    <row r="1385" spans="1:41" x14ac:dyDescent="0.25">
      <c r="A1385">
        <v>22</v>
      </c>
      <c r="B1385">
        <v>40</v>
      </c>
      <c r="C1385">
        <v>0</v>
      </c>
      <c r="D1385">
        <v>11</v>
      </c>
      <c r="E1385">
        <v>0</v>
      </c>
      <c r="F1385">
        <v>0</v>
      </c>
      <c r="H1385">
        <v>479.24978420000002</v>
      </c>
      <c r="J1385" t="s">
        <v>14</v>
      </c>
      <c r="K1385" t="s">
        <v>14</v>
      </c>
      <c r="L1385" t="s">
        <v>14</v>
      </c>
      <c r="O1385">
        <v>1924377</v>
      </c>
      <c r="P1385">
        <v>1559495</v>
      </c>
      <c r="Q1385">
        <v>1880818</v>
      </c>
      <c r="S1385">
        <f t="shared" si="396"/>
        <v>1.8181818181818181</v>
      </c>
      <c r="T1385">
        <f t="shared" si="397"/>
        <v>0.5</v>
      </c>
      <c r="V1385" s="4">
        <f t="shared" si="398"/>
        <v>479.24978417990002</v>
      </c>
      <c r="W1385">
        <f t="shared" si="399"/>
        <v>3</v>
      </c>
      <c r="X1385">
        <f t="shared" si="400"/>
        <v>0.13636363636363635</v>
      </c>
      <c r="Y1385">
        <f t="shared" si="401"/>
        <v>7.4999999999999997E-2</v>
      </c>
      <c r="Z1385">
        <f t="shared" si="402"/>
        <v>0.27272727272727271</v>
      </c>
      <c r="AA1385" t="str">
        <f t="shared" si="403"/>
        <v>O</v>
      </c>
      <c r="AD1385">
        <f t="shared" si="404"/>
        <v>-0.15151515151515152</v>
      </c>
      <c r="AF1385" t="str">
        <f t="shared" si="405"/>
        <v>----</v>
      </c>
      <c r="AG1385" t="str">
        <f t="shared" si="406"/>
        <v>----</v>
      </c>
      <c r="AH1385" t="str">
        <f t="shared" si="407"/>
        <v>----</v>
      </c>
      <c r="AI1385" t="str">
        <f t="shared" si="408"/>
        <v>AlipatNoN</v>
      </c>
      <c r="AJ1385" t="str">
        <f t="shared" si="409"/>
        <v>----</v>
      </c>
      <c r="AK1385" t="str">
        <f t="shared" si="410"/>
        <v>----</v>
      </c>
      <c r="AM1385" s="4">
        <f t="shared" si="411"/>
        <v>479.36060363581322</v>
      </c>
      <c r="AN1385" s="4">
        <f t="shared" si="395"/>
        <v>479</v>
      </c>
      <c r="AO1385" s="4">
        <f t="shared" si="412"/>
        <v>0.36060363581322008</v>
      </c>
    </row>
    <row r="1386" spans="1:41" x14ac:dyDescent="0.25">
      <c r="A1386">
        <v>22</v>
      </c>
      <c r="B1386">
        <v>40</v>
      </c>
      <c r="C1386">
        <v>0</v>
      </c>
      <c r="D1386">
        <v>12</v>
      </c>
      <c r="E1386">
        <v>0</v>
      </c>
      <c r="F1386">
        <v>0</v>
      </c>
      <c r="H1386">
        <v>495.24469879999998</v>
      </c>
      <c r="J1386" t="s">
        <v>14</v>
      </c>
      <c r="K1386" t="s">
        <v>14</v>
      </c>
      <c r="L1386" t="s">
        <v>14</v>
      </c>
      <c r="O1386">
        <v>2862496</v>
      </c>
      <c r="P1386">
        <v>3108887</v>
      </c>
      <c r="Q1386">
        <v>1991300</v>
      </c>
      <c r="S1386">
        <f t="shared" si="396"/>
        <v>1.8181818181818181</v>
      </c>
      <c r="T1386">
        <f t="shared" si="397"/>
        <v>0.54545454545454541</v>
      </c>
      <c r="V1386" s="4">
        <f t="shared" si="398"/>
        <v>495.24469877990003</v>
      </c>
      <c r="W1386">
        <f t="shared" si="399"/>
        <v>3</v>
      </c>
      <c r="X1386">
        <f t="shared" si="400"/>
        <v>0.13636363636363635</v>
      </c>
      <c r="Y1386">
        <f t="shared" si="401"/>
        <v>7.4999999999999997E-2</v>
      </c>
      <c r="Z1386">
        <f t="shared" si="402"/>
        <v>0.25</v>
      </c>
      <c r="AA1386" t="str">
        <f t="shared" si="403"/>
        <v>O</v>
      </c>
      <c r="AD1386">
        <f t="shared" si="404"/>
        <v>-0.1875</v>
      </c>
      <c r="AF1386" t="str">
        <f t="shared" si="405"/>
        <v>----</v>
      </c>
      <c r="AG1386" t="str">
        <f t="shared" si="406"/>
        <v>----</v>
      </c>
      <c r="AH1386" t="str">
        <f t="shared" si="407"/>
        <v>----</v>
      </c>
      <c r="AI1386" t="str">
        <f t="shared" si="408"/>
        <v>AlipatNoN</v>
      </c>
      <c r="AJ1386" t="str">
        <f t="shared" si="409"/>
        <v>----</v>
      </c>
      <c r="AK1386" t="str">
        <f t="shared" si="410"/>
        <v>----</v>
      </c>
      <c r="AM1386" s="4">
        <f t="shared" si="411"/>
        <v>495.35921682429853</v>
      </c>
      <c r="AN1386" s="4">
        <f t="shared" si="395"/>
        <v>495</v>
      </c>
      <c r="AO1386" s="4">
        <f t="shared" si="412"/>
        <v>0.35921682429852808</v>
      </c>
    </row>
    <row r="1387" spans="1:41" x14ac:dyDescent="0.25">
      <c r="A1387">
        <v>22</v>
      </c>
      <c r="B1387">
        <v>40</v>
      </c>
      <c r="C1387">
        <v>0</v>
      </c>
      <c r="D1387">
        <v>13</v>
      </c>
      <c r="E1387">
        <v>0</v>
      </c>
      <c r="F1387">
        <v>0</v>
      </c>
      <c r="H1387">
        <v>511.2396134</v>
      </c>
      <c r="J1387" t="s">
        <v>14</v>
      </c>
      <c r="K1387" t="s">
        <v>14</v>
      </c>
      <c r="L1387" t="s">
        <v>14</v>
      </c>
      <c r="O1387">
        <v>2103388</v>
      </c>
      <c r="P1387">
        <v>2232955</v>
      </c>
      <c r="Q1387">
        <v>1761838</v>
      </c>
      <c r="S1387">
        <f t="shared" si="396"/>
        <v>1.8181818181818181</v>
      </c>
      <c r="T1387">
        <f t="shared" si="397"/>
        <v>0.59090909090909094</v>
      </c>
      <c r="V1387" s="4">
        <f t="shared" si="398"/>
        <v>511.23961337990005</v>
      </c>
      <c r="W1387">
        <f t="shared" si="399"/>
        <v>3</v>
      </c>
      <c r="X1387">
        <f t="shared" si="400"/>
        <v>0.13636363636363635</v>
      </c>
      <c r="Y1387">
        <f t="shared" si="401"/>
        <v>7.4999999999999997E-2</v>
      </c>
      <c r="Z1387">
        <f t="shared" si="402"/>
        <v>0.23076923076923078</v>
      </c>
      <c r="AA1387" t="str">
        <f t="shared" si="403"/>
        <v>O</v>
      </c>
      <c r="AD1387">
        <f t="shared" si="404"/>
        <v>-0.22580645161290322</v>
      </c>
      <c r="AF1387" t="str">
        <f t="shared" si="405"/>
        <v>----</v>
      </c>
      <c r="AG1387" t="str">
        <f t="shared" si="406"/>
        <v>----</v>
      </c>
      <c r="AH1387" t="str">
        <f t="shared" si="407"/>
        <v>----</v>
      </c>
      <c r="AI1387" t="str">
        <f t="shared" si="408"/>
        <v>AlipatNoN</v>
      </c>
      <c r="AJ1387" t="str">
        <f t="shared" si="409"/>
        <v>----</v>
      </c>
      <c r="AK1387" t="str">
        <f t="shared" si="410"/>
        <v>----</v>
      </c>
      <c r="AM1387" s="4">
        <f t="shared" si="411"/>
        <v>511.35783001278384</v>
      </c>
      <c r="AN1387" s="4">
        <f t="shared" si="395"/>
        <v>511</v>
      </c>
      <c r="AO1387" s="4">
        <f t="shared" si="412"/>
        <v>0.35783001278383608</v>
      </c>
    </row>
    <row r="1388" spans="1:41" x14ac:dyDescent="0.25">
      <c r="A1388">
        <v>22</v>
      </c>
      <c r="B1388">
        <v>42</v>
      </c>
      <c r="C1388">
        <v>0</v>
      </c>
      <c r="D1388">
        <v>4</v>
      </c>
      <c r="E1388">
        <v>0</v>
      </c>
      <c r="F1388">
        <v>0</v>
      </c>
      <c r="H1388">
        <v>369.30103200000002</v>
      </c>
      <c r="J1388" t="s">
        <v>14</v>
      </c>
      <c r="K1388" t="s">
        <v>14</v>
      </c>
      <c r="L1388" t="s">
        <v>14</v>
      </c>
      <c r="O1388">
        <v>2076508</v>
      </c>
      <c r="P1388">
        <v>1536260</v>
      </c>
      <c r="Q1388">
        <v>1945086</v>
      </c>
      <c r="S1388">
        <f t="shared" si="396"/>
        <v>1.9090909090909092</v>
      </c>
      <c r="T1388">
        <f t="shared" si="397"/>
        <v>0.18181818181818182</v>
      </c>
      <c r="V1388" s="4">
        <f t="shared" si="398"/>
        <v>369.30103197990002</v>
      </c>
      <c r="W1388">
        <f t="shared" si="399"/>
        <v>2</v>
      </c>
      <c r="X1388">
        <f t="shared" si="400"/>
        <v>9.0909090909090912E-2</v>
      </c>
      <c r="Y1388">
        <f t="shared" si="401"/>
        <v>4.7619047619047616E-2</v>
      </c>
      <c r="Z1388">
        <f t="shared" si="402"/>
        <v>0.5</v>
      </c>
      <c r="AA1388" t="str">
        <f t="shared" si="403"/>
        <v>O</v>
      </c>
      <c r="AD1388">
        <f t="shared" si="404"/>
        <v>0</v>
      </c>
      <c r="AF1388" t="str">
        <f t="shared" si="405"/>
        <v>----</v>
      </c>
      <c r="AG1388" t="str">
        <f t="shared" si="406"/>
        <v>----</v>
      </c>
      <c r="AH1388" t="str">
        <f t="shared" si="407"/>
        <v>----</v>
      </c>
      <c r="AI1388" t="str">
        <f t="shared" si="408"/>
        <v>AlipatNoN</v>
      </c>
      <c r="AJ1388" t="str">
        <f t="shared" si="409"/>
        <v>----</v>
      </c>
      <c r="AK1388" t="str">
        <f t="shared" si="410"/>
        <v>----</v>
      </c>
      <c r="AM1388" s="4">
        <f t="shared" si="411"/>
        <v>369.38642740579934</v>
      </c>
      <c r="AN1388" s="4">
        <f t="shared" si="395"/>
        <v>369</v>
      </c>
      <c r="AO1388" s="4">
        <f t="shared" si="412"/>
        <v>0.38642740579933843</v>
      </c>
    </row>
    <row r="1389" spans="1:41" x14ac:dyDescent="0.25">
      <c r="A1389">
        <v>22</v>
      </c>
      <c r="B1389">
        <v>42</v>
      </c>
      <c r="C1389">
        <v>0</v>
      </c>
      <c r="D1389">
        <v>7</v>
      </c>
      <c r="E1389">
        <v>0</v>
      </c>
      <c r="F1389">
        <v>0</v>
      </c>
      <c r="H1389">
        <v>417.28577580000001</v>
      </c>
      <c r="J1389" t="s">
        <v>14</v>
      </c>
      <c r="K1389" t="s">
        <v>14</v>
      </c>
      <c r="L1389" t="s">
        <v>14</v>
      </c>
      <c r="O1389">
        <v>1751868</v>
      </c>
      <c r="P1389">
        <v>2200182</v>
      </c>
      <c r="Q1389">
        <v>1834535</v>
      </c>
      <c r="S1389">
        <f t="shared" si="396"/>
        <v>1.9090909090909092</v>
      </c>
      <c r="T1389">
        <f t="shared" si="397"/>
        <v>0.31818181818181818</v>
      </c>
      <c r="V1389" s="4">
        <f t="shared" si="398"/>
        <v>417.28577577990001</v>
      </c>
      <c r="W1389">
        <f t="shared" si="399"/>
        <v>2</v>
      </c>
      <c r="X1389">
        <f t="shared" si="400"/>
        <v>9.0909090909090912E-2</v>
      </c>
      <c r="Y1389">
        <f t="shared" si="401"/>
        <v>4.7619047619047616E-2</v>
      </c>
      <c r="Z1389">
        <f t="shared" si="402"/>
        <v>0.2857142857142857</v>
      </c>
      <c r="AA1389" t="str">
        <f t="shared" si="403"/>
        <v>O</v>
      </c>
      <c r="AD1389">
        <f t="shared" si="404"/>
        <v>-8.1081081081081086E-2</v>
      </c>
      <c r="AF1389" t="str">
        <f t="shared" si="405"/>
        <v>----</v>
      </c>
      <c r="AG1389" t="str">
        <f t="shared" si="406"/>
        <v>----</v>
      </c>
      <c r="AH1389" t="str">
        <f t="shared" si="407"/>
        <v>----</v>
      </c>
      <c r="AI1389" t="str">
        <f t="shared" si="408"/>
        <v>AlipatNoN</v>
      </c>
      <c r="AJ1389" t="str">
        <f t="shared" si="409"/>
        <v>----</v>
      </c>
      <c r="AK1389" t="str">
        <f t="shared" si="410"/>
        <v>----</v>
      </c>
      <c r="AM1389" s="4">
        <f t="shared" si="411"/>
        <v>417.38226697125521</v>
      </c>
      <c r="AN1389" s="4">
        <f t="shared" si="395"/>
        <v>417</v>
      </c>
      <c r="AO1389" s="4">
        <f t="shared" si="412"/>
        <v>0.38226697125520559</v>
      </c>
    </row>
    <row r="1390" spans="1:41" x14ac:dyDescent="0.25">
      <c r="A1390">
        <v>22</v>
      </c>
      <c r="B1390">
        <v>42</v>
      </c>
      <c r="C1390">
        <v>0</v>
      </c>
      <c r="D1390">
        <v>8</v>
      </c>
      <c r="E1390">
        <v>0</v>
      </c>
      <c r="F1390">
        <v>0</v>
      </c>
      <c r="H1390">
        <v>433.28069040000003</v>
      </c>
      <c r="J1390" t="s">
        <v>14</v>
      </c>
      <c r="K1390" t="s">
        <v>14</v>
      </c>
      <c r="L1390" t="s">
        <v>14</v>
      </c>
      <c r="O1390">
        <v>2463856</v>
      </c>
      <c r="P1390">
        <v>3034371</v>
      </c>
      <c r="Q1390">
        <v>2955308</v>
      </c>
      <c r="S1390">
        <f t="shared" si="396"/>
        <v>1.9090909090909092</v>
      </c>
      <c r="T1390">
        <f t="shared" si="397"/>
        <v>0.36363636363636365</v>
      </c>
      <c r="V1390" s="4">
        <f t="shared" si="398"/>
        <v>433.28069037990002</v>
      </c>
      <c r="W1390">
        <f t="shared" si="399"/>
        <v>2</v>
      </c>
      <c r="X1390">
        <f t="shared" si="400"/>
        <v>9.0909090909090912E-2</v>
      </c>
      <c r="Y1390">
        <f t="shared" si="401"/>
        <v>4.7619047619047616E-2</v>
      </c>
      <c r="Z1390">
        <f t="shared" si="402"/>
        <v>0.25</v>
      </c>
      <c r="AA1390" t="str">
        <f t="shared" si="403"/>
        <v>O</v>
      </c>
      <c r="AD1390">
        <f t="shared" si="404"/>
        <v>-0.1111111111111111</v>
      </c>
      <c r="AF1390" t="str">
        <f t="shared" si="405"/>
        <v>----</v>
      </c>
      <c r="AG1390" t="str">
        <f t="shared" si="406"/>
        <v>----</v>
      </c>
      <c r="AH1390" t="str">
        <f t="shared" si="407"/>
        <v>----</v>
      </c>
      <c r="AI1390" t="str">
        <f t="shared" si="408"/>
        <v>AlipatNoN</v>
      </c>
      <c r="AJ1390" t="str">
        <f t="shared" si="409"/>
        <v>----</v>
      </c>
      <c r="AK1390" t="str">
        <f t="shared" si="410"/>
        <v>----</v>
      </c>
      <c r="AM1390" s="4">
        <f t="shared" si="411"/>
        <v>433.38088015974051</v>
      </c>
      <c r="AN1390" s="4">
        <f t="shared" si="395"/>
        <v>433</v>
      </c>
      <c r="AO1390" s="4">
        <f t="shared" si="412"/>
        <v>0.38088015974051359</v>
      </c>
    </row>
    <row r="1391" spans="1:41" x14ac:dyDescent="0.25">
      <c r="A1391">
        <v>22</v>
      </c>
      <c r="B1391">
        <v>42</v>
      </c>
      <c r="C1391">
        <v>0</v>
      </c>
      <c r="D1391">
        <v>9</v>
      </c>
      <c r="E1391">
        <v>0</v>
      </c>
      <c r="F1391">
        <v>0</v>
      </c>
      <c r="H1391">
        <v>449.27560499999998</v>
      </c>
      <c r="J1391">
        <v>2685193</v>
      </c>
      <c r="K1391">
        <v>2986350</v>
      </c>
      <c r="L1391">
        <v>2290046</v>
      </c>
      <c r="O1391">
        <v>4564374</v>
      </c>
      <c r="P1391">
        <v>5927779</v>
      </c>
      <c r="Q1391">
        <v>3677087</v>
      </c>
      <c r="S1391">
        <f t="shared" si="396"/>
        <v>1.9090909090909092</v>
      </c>
      <c r="T1391">
        <f t="shared" si="397"/>
        <v>0.40909090909090912</v>
      </c>
      <c r="V1391" s="4">
        <f t="shared" si="398"/>
        <v>449.27560497990004</v>
      </c>
      <c r="W1391">
        <f t="shared" si="399"/>
        <v>2</v>
      </c>
      <c r="X1391">
        <f t="shared" si="400"/>
        <v>9.0909090909090912E-2</v>
      </c>
      <c r="Y1391">
        <f t="shared" si="401"/>
        <v>4.7619047619047616E-2</v>
      </c>
      <c r="Z1391">
        <f t="shared" si="402"/>
        <v>0.22222222222222221</v>
      </c>
      <c r="AA1391" t="str">
        <f t="shared" si="403"/>
        <v>O</v>
      </c>
      <c r="AD1391">
        <f t="shared" si="404"/>
        <v>-0.14285714285714285</v>
      </c>
      <c r="AF1391" t="str">
        <f t="shared" si="405"/>
        <v>----</v>
      </c>
      <c r="AG1391" t="str">
        <f t="shared" si="406"/>
        <v>----</v>
      </c>
      <c r="AH1391" t="str">
        <f t="shared" si="407"/>
        <v>----</v>
      </c>
      <c r="AI1391" t="str">
        <f t="shared" si="408"/>
        <v>AlipatNoN</v>
      </c>
      <c r="AJ1391" t="str">
        <f t="shared" si="409"/>
        <v>----</v>
      </c>
      <c r="AK1391" t="str">
        <f t="shared" si="410"/>
        <v>----</v>
      </c>
      <c r="AM1391" s="4">
        <f t="shared" si="411"/>
        <v>449.37949334822582</v>
      </c>
      <c r="AN1391" s="4">
        <f t="shared" si="395"/>
        <v>449</v>
      </c>
      <c r="AO1391" s="4">
        <f t="shared" si="412"/>
        <v>0.37949334822582159</v>
      </c>
    </row>
    <row r="1392" spans="1:41" x14ac:dyDescent="0.25">
      <c r="A1392">
        <v>22</v>
      </c>
      <c r="B1392">
        <v>42</v>
      </c>
      <c r="C1392">
        <v>0</v>
      </c>
      <c r="D1392">
        <v>10</v>
      </c>
      <c r="E1392">
        <v>0</v>
      </c>
      <c r="F1392">
        <v>0</v>
      </c>
      <c r="H1392">
        <v>465.2705196</v>
      </c>
      <c r="J1392" t="s">
        <v>14</v>
      </c>
      <c r="K1392" t="s">
        <v>14</v>
      </c>
      <c r="L1392" t="s">
        <v>14</v>
      </c>
      <c r="O1392">
        <v>2238625</v>
      </c>
      <c r="P1392">
        <v>2828589</v>
      </c>
      <c r="Q1392">
        <v>2165259</v>
      </c>
      <c r="S1392">
        <f t="shared" si="396"/>
        <v>1.9090909090909092</v>
      </c>
      <c r="T1392">
        <f t="shared" si="397"/>
        <v>0.45454545454545453</v>
      </c>
      <c r="V1392" s="4">
        <f t="shared" si="398"/>
        <v>465.2705195799</v>
      </c>
      <c r="W1392">
        <f t="shared" si="399"/>
        <v>2</v>
      </c>
      <c r="X1392">
        <f t="shared" si="400"/>
        <v>9.0909090909090912E-2</v>
      </c>
      <c r="Y1392">
        <f t="shared" si="401"/>
        <v>4.7619047619047616E-2</v>
      </c>
      <c r="Z1392">
        <f t="shared" si="402"/>
        <v>0.2</v>
      </c>
      <c r="AA1392" t="str">
        <f t="shared" si="403"/>
        <v>O</v>
      </c>
      <c r="AD1392">
        <f t="shared" si="404"/>
        <v>-0.17647058823529413</v>
      </c>
      <c r="AF1392" t="str">
        <f t="shared" si="405"/>
        <v>----</v>
      </c>
      <c r="AG1392" t="str">
        <f t="shared" si="406"/>
        <v>----</v>
      </c>
      <c r="AH1392" t="str">
        <f t="shared" si="407"/>
        <v>----</v>
      </c>
      <c r="AI1392" t="str">
        <f t="shared" si="408"/>
        <v>AlipatNoN</v>
      </c>
      <c r="AJ1392" t="str">
        <f t="shared" si="409"/>
        <v>----</v>
      </c>
      <c r="AK1392" t="str">
        <f t="shared" si="410"/>
        <v>----</v>
      </c>
      <c r="AM1392" s="4">
        <f t="shared" si="411"/>
        <v>465.37810653671113</v>
      </c>
      <c r="AN1392" s="4">
        <f t="shared" si="395"/>
        <v>465</v>
      </c>
      <c r="AO1392" s="4">
        <f t="shared" si="412"/>
        <v>0.37810653671112959</v>
      </c>
    </row>
    <row r="1393" spans="1:41" x14ac:dyDescent="0.25">
      <c r="A1393">
        <v>22</v>
      </c>
      <c r="B1393">
        <v>43</v>
      </c>
      <c r="C1393">
        <v>1</v>
      </c>
      <c r="D1393">
        <v>1</v>
      </c>
      <c r="E1393">
        <v>0</v>
      </c>
      <c r="F1393">
        <v>0</v>
      </c>
      <c r="H1393">
        <v>336.32718720000003</v>
      </c>
      <c r="J1393">
        <v>13933698</v>
      </c>
      <c r="K1393">
        <v>5116202</v>
      </c>
      <c r="L1393">
        <v>2625220</v>
      </c>
      <c r="O1393" t="s">
        <v>14</v>
      </c>
      <c r="P1393" t="s">
        <v>14</v>
      </c>
      <c r="Q1393" t="s">
        <v>14</v>
      </c>
      <c r="S1393">
        <f t="shared" si="396"/>
        <v>1.9545454545454546</v>
      </c>
      <c r="T1393">
        <f t="shared" si="397"/>
        <v>4.5454545454545456E-2</v>
      </c>
      <c r="V1393" s="4">
        <f t="shared" si="398"/>
        <v>336.32718717990002</v>
      </c>
      <c r="W1393">
        <f t="shared" si="399"/>
        <v>2</v>
      </c>
      <c r="X1393">
        <f t="shared" si="400"/>
        <v>9.0909090909090912E-2</v>
      </c>
      <c r="Y1393">
        <f t="shared" si="401"/>
        <v>4.6511627906976744E-2</v>
      </c>
      <c r="Z1393">
        <f t="shared" si="402"/>
        <v>2</v>
      </c>
      <c r="AA1393" t="str">
        <f t="shared" si="403"/>
        <v>O</v>
      </c>
      <c r="AD1393">
        <f t="shared" si="404"/>
        <v>4.878048780487805E-2</v>
      </c>
      <c r="AF1393" t="str">
        <f t="shared" si="405"/>
        <v>----</v>
      </c>
      <c r="AG1393" t="str">
        <f t="shared" si="406"/>
        <v>----</v>
      </c>
      <c r="AH1393" t="str">
        <f t="shared" si="407"/>
        <v>----</v>
      </c>
      <c r="AI1393" t="str">
        <f t="shared" si="408"/>
        <v>----</v>
      </c>
      <c r="AJ1393" t="str">
        <f t="shared" si="409"/>
        <v>----</v>
      </c>
      <c r="AK1393" t="str">
        <f t="shared" si="410"/>
        <v>Alipat+N</v>
      </c>
      <c r="AM1393" s="4">
        <f t="shared" si="411"/>
        <v>336.40495788971032</v>
      </c>
      <c r="AN1393" s="4">
        <f t="shared" si="395"/>
        <v>336</v>
      </c>
      <c r="AO1393" s="4">
        <f t="shared" si="412"/>
        <v>0.40495788971031743</v>
      </c>
    </row>
    <row r="1394" spans="1:41" x14ac:dyDescent="0.25">
      <c r="A1394">
        <v>22</v>
      </c>
      <c r="B1394">
        <v>44</v>
      </c>
      <c r="C1394">
        <v>0</v>
      </c>
      <c r="D1394">
        <v>2</v>
      </c>
      <c r="E1394">
        <v>0</v>
      </c>
      <c r="F1394">
        <v>0</v>
      </c>
      <c r="H1394">
        <v>339.32685279999998</v>
      </c>
      <c r="J1394">
        <v>3373939</v>
      </c>
      <c r="K1394">
        <v>2498513</v>
      </c>
      <c r="L1394">
        <v>2309539</v>
      </c>
      <c r="O1394" t="s">
        <v>14</v>
      </c>
      <c r="P1394" t="s">
        <v>14</v>
      </c>
      <c r="Q1394" t="s">
        <v>14</v>
      </c>
      <c r="S1394">
        <f t="shared" si="396"/>
        <v>2</v>
      </c>
      <c r="T1394">
        <f t="shared" si="397"/>
        <v>9.0909090909090912E-2</v>
      </c>
      <c r="V1394" s="4">
        <f t="shared" si="398"/>
        <v>339.32685277989998</v>
      </c>
      <c r="W1394">
        <f t="shared" si="399"/>
        <v>1</v>
      </c>
      <c r="X1394">
        <f t="shared" si="400"/>
        <v>4.5454545454545456E-2</v>
      </c>
      <c r="Y1394">
        <f t="shared" si="401"/>
        <v>2.2727272727272728E-2</v>
      </c>
      <c r="Z1394">
        <f t="shared" si="402"/>
        <v>0.5</v>
      </c>
      <c r="AA1394" t="str">
        <f t="shared" si="403"/>
        <v>O</v>
      </c>
      <c r="AD1394">
        <f t="shared" si="404"/>
        <v>0</v>
      </c>
      <c r="AF1394" t="str">
        <f t="shared" si="405"/>
        <v>----</v>
      </c>
      <c r="AG1394" t="str">
        <f t="shared" si="406"/>
        <v>----</v>
      </c>
      <c r="AH1394" t="str">
        <f t="shared" si="407"/>
        <v>----</v>
      </c>
      <c r="AI1394" t="str">
        <f t="shared" si="408"/>
        <v>AlipatNoN</v>
      </c>
      <c r="AJ1394" t="str">
        <f t="shared" si="409"/>
        <v>----</v>
      </c>
      <c r="AK1394" t="str">
        <f t="shared" si="410"/>
        <v>----</v>
      </c>
      <c r="AM1394" s="4">
        <f t="shared" si="411"/>
        <v>339.40531711821188</v>
      </c>
      <c r="AN1394" s="4">
        <f t="shared" si="395"/>
        <v>339</v>
      </c>
      <c r="AO1394" s="4">
        <f t="shared" si="412"/>
        <v>0.4053171182118831</v>
      </c>
    </row>
    <row r="1395" spans="1:41" x14ac:dyDescent="0.25">
      <c r="A1395">
        <v>22</v>
      </c>
      <c r="B1395">
        <v>46</v>
      </c>
      <c r="C1395">
        <v>0</v>
      </c>
      <c r="D1395">
        <v>8</v>
      </c>
      <c r="E1395">
        <v>1</v>
      </c>
      <c r="F1395">
        <v>0</v>
      </c>
      <c r="H1395">
        <v>469.28406109999997</v>
      </c>
      <c r="J1395" t="s">
        <v>14</v>
      </c>
      <c r="K1395" t="s">
        <v>14</v>
      </c>
      <c r="L1395" t="s">
        <v>14</v>
      </c>
      <c r="O1395">
        <v>3227267</v>
      </c>
      <c r="P1395">
        <v>2931492</v>
      </c>
      <c r="Q1395">
        <v>2525177</v>
      </c>
      <c r="S1395">
        <f t="shared" si="396"/>
        <v>2.0909090909090908</v>
      </c>
      <c r="T1395">
        <f t="shared" si="397"/>
        <v>0.36363636363636365</v>
      </c>
      <c r="V1395" s="4">
        <f t="shared" si="398"/>
        <v>469.28406107990003</v>
      </c>
      <c r="W1395">
        <f t="shared" si="399"/>
        <v>0</v>
      </c>
      <c r="X1395">
        <f t="shared" si="400"/>
        <v>0</v>
      </c>
      <c r="Y1395">
        <f t="shared" si="401"/>
        <v>0</v>
      </c>
      <c r="Z1395">
        <f t="shared" si="402"/>
        <v>0</v>
      </c>
      <c r="AA1395" t="str">
        <f t="shared" si="403"/>
        <v>O</v>
      </c>
      <c r="AD1395">
        <f t="shared" si="404"/>
        <v>-0.29411764705882354</v>
      </c>
      <c r="AF1395" t="str">
        <f t="shared" si="405"/>
        <v>----</v>
      </c>
      <c r="AG1395" t="str">
        <f t="shared" si="406"/>
        <v>----</v>
      </c>
      <c r="AH1395" t="str">
        <f t="shared" si="407"/>
        <v>----</v>
      </c>
      <c r="AI1395" t="str">
        <f t="shared" si="408"/>
        <v>AlipatNoN</v>
      </c>
      <c r="AJ1395" t="str">
        <f t="shared" si="409"/>
        <v>----</v>
      </c>
      <c r="AK1395" t="str">
        <f t="shared" si="410"/>
        <v>----</v>
      </c>
      <c r="AM1395" s="4">
        <f t="shared" si="411"/>
        <v>469.39257610908589</v>
      </c>
      <c r="AN1395" s="4">
        <f t="shared" si="395"/>
        <v>469</v>
      </c>
      <c r="AO1395" s="4">
        <f t="shared" si="412"/>
        <v>0.39257610908589413</v>
      </c>
    </row>
    <row r="1396" spans="1:41" x14ac:dyDescent="0.25">
      <c r="A1396">
        <v>23</v>
      </c>
      <c r="B1396">
        <v>16</v>
      </c>
      <c r="C1396">
        <v>0</v>
      </c>
      <c r="D1396">
        <v>9</v>
      </c>
      <c r="E1396">
        <v>0</v>
      </c>
      <c r="F1396">
        <v>0</v>
      </c>
      <c r="H1396">
        <v>435.07215500000001</v>
      </c>
      <c r="J1396">
        <v>1773666</v>
      </c>
      <c r="K1396">
        <v>1818309</v>
      </c>
      <c r="L1396">
        <v>1829642</v>
      </c>
      <c r="O1396" t="s">
        <v>14</v>
      </c>
      <c r="P1396" t="s">
        <v>14</v>
      </c>
      <c r="Q1396" t="s">
        <v>14</v>
      </c>
      <c r="S1396">
        <f t="shared" si="396"/>
        <v>0.69565217391304346</v>
      </c>
      <c r="T1396">
        <f t="shared" si="397"/>
        <v>0.39130434782608697</v>
      </c>
      <c r="V1396" s="4">
        <f t="shared" si="398"/>
        <v>435.07215497989995</v>
      </c>
      <c r="W1396">
        <f t="shared" si="399"/>
        <v>16</v>
      </c>
      <c r="X1396">
        <f t="shared" si="400"/>
        <v>0.69565217391304346</v>
      </c>
      <c r="Y1396">
        <f t="shared" si="401"/>
        <v>1</v>
      </c>
      <c r="Z1396">
        <f t="shared" si="402"/>
        <v>1.7777777777777777</v>
      </c>
      <c r="AA1396" t="str">
        <f t="shared" si="403"/>
        <v>O</v>
      </c>
      <c r="AD1396">
        <f t="shared" si="404"/>
        <v>0.6216216216216216</v>
      </c>
      <c r="AF1396" t="str">
        <f t="shared" si="405"/>
        <v>----</v>
      </c>
      <c r="AG1396" t="str">
        <f t="shared" si="406"/>
        <v>Aromatic</v>
      </c>
      <c r="AH1396" t="str">
        <f t="shared" si="407"/>
        <v>----</v>
      </c>
      <c r="AI1396" t="str">
        <f t="shared" si="408"/>
        <v>----</v>
      </c>
      <c r="AJ1396" t="str">
        <f t="shared" si="409"/>
        <v>----</v>
      </c>
      <c r="AK1396" t="str">
        <f t="shared" si="410"/>
        <v>----</v>
      </c>
      <c r="AM1396" s="4">
        <f t="shared" si="411"/>
        <v>435.17275900955093</v>
      </c>
      <c r="AN1396" s="4">
        <f t="shared" si="395"/>
        <v>435</v>
      </c>
      <c r="AO1396" s="4">
        <f t="shared" si="412"/>
        <v>0.17275900955092993</v>
      </c>
    </row>
    <row r="1397" spans="1:41" x14ac:dyDescent="0.25">
      <c r="A1397">
        <v>23</v>
      </c>
      <c r="B1397">
        <v>16</v>
      </c>
      <c r="C1397">
        <v>0</v>
      </c>
      <c r="D1397">
        <v>10</v>
      </c>
      <c r="E1397">
        <v>0</v>
      </c>
      <c r="F1397">
        <v>0</v>
      </c>
      <c r="H1397">
        <v>451.06706960000002</v>
      </c>
      <c r="J1397">
        <v>2396202</v>
      </c>
      <c r="K1397">
        <v>2040580</v>
      </c>
      <c r="L1397">
        <v>2277068</v>
      </c>
      <c r="O1397" t="s">
        <v>14</v>
      </c>
      <c r="P1397" t="s">
        <v>14</v>
      </c>
      <c r="Q1397" t="s">
        <v>14</v>
      </c>
      <c r="S1397">
        <f t="shared" si="396"/>
        <v>0.69565217391304346</v>
      </c>
      <c r="T1397">
        <f t="shared" si="397"/>
        <v>0.43478260869565216</v>
      </c>
      <c r="V1397" s="4">
        <f t="shared" si="398"/>
        <v>451.06706957989996</v>
      </c>
      <c r="W1397">
        <f t="shared" si="399"/>
        <v>16</v>
      </c>
      <c r="X1397">
        <f t="shared" si="400"/>
        <v>0.69565217391304346</v>
      </c>
      <c r="Y1397">
        <f t="shared" si="401"/>
        <v>1</v>
      </c>
      <c r="Z1397">
        <f t="shared" si="402"/>
        <v>1.6</v>
      </c>
      <c r="AA1397" t="str">
        <f t="shared" si="403"/>
        <v>O</v>
      </c>
      <c r="AD1397">
        <f t="shared" si="404"/>
        <v>0.61111111111111116</v>
      </c>
      <c r="AF1397" t="str">
        <f t="shared" si="405"/>
        <v>----</v>
      </c>
      <c r="AG1397" t="str">
        <f t="shared" si="406"/>
        <v>Aromatic</v>
      </c>
      <c r="AH1397" t="str">
        <f t="shared" si="407"/>
        <v>----</v>
      </c>
      <c r="AI1397" t="str">
        <f t="shared" si="408"/>
        <v>----</v>
      </c>
      <c r="AJ1397" t="str">
        <f t="shared" si="409"/>
        <v>----</v>
      </c>
      <c r="AK1397" t="str">
        <f t="shared" si="410"/>
        <v>----</v>
      </c>
      <c r="AM1397" s="4">
        <f t="shared" si="411"/>
        <v>451.17137219803624</v>
      </c>
      <c r="AN1397" s="4">
        <f t="shared" si="395"/>
        <v>451</v>
      </c>
      <c r="AO1397" s="4">
        <f t="shared" si="412"/>
        <v>0.17137219803623793</v>
      </c>
    </row>
    <row r="1398" spans="1:41" x14ac:dyDescent="0.25">
      <c r="A1398">
        <v>23</v>
      </c>
      <c r="B1398">
        <v>16</v>
      </c>
      <c r="C1398">
        <v>0</v>
      </c>
      <c r="D1398">
        <v>11</v>
      </c>
      <c r="E1398">
        <v>0</v>
      </c>
      <c r="F1398">
        <v>0</v>
      </c>
      <c r="H1398">
        <v>467.06198419999998</v>
      </c>
      <c r="J1398">
        <v>2787030</v>
      </c>
      <c r="K1398">
        <v>2380411</v>
      </c>
      <c r="L1398">
        <v>2746360</v>
      </c>
      <c r="O1398" t="s">
        <v>14</v>
      </c>
      <c r="P1398" t="s">
        <v>14</v>
      </c>
      <c r="Q1398" t="s">
        <v>14</v>
      </c>
      <c r="S1398">
        <f t="shared" si="396"/>
        <v>0.69565217391304346</v>
      </c>
      <c r="T1398">
        <f t="shared" si="397"/>
        <v>0.47826086956521741</v>
      </c>
      <c r="V1398" s="4">
        <f t="shared" si="398"/>
        <v>467.06198417989998</v>
      </c>
      <c r="W1398">
        <f t="shared" si="399"/>
        <v>16</v>
      </c>
      <c r="X1398">
        <f t="shared" si="400"/>
        <v>0.69565217391304346</v>
      </c>
      <c r="Y1398">
        <f t="shared" si="401"/>
        <v>1</v>
      </c>
      <c r="Z1398">
        <f t="shared" si="402"/>
        <v>1.4545454545454546</v>
      </c>
      <c r="AA1398" t="str">
        <f t="shared" si="403"/>
        <v>O</v>
      </c>
      <c r="AD1398">
        <f t="shared" si="404"/>
        <v>0.6</v>
      </c>
      <c r="AF1398" t="str">
        <f t="shared" si="405"/>
        <v>----</v>
      </c>
      <c r="AG1398" t="str">
        <f t="shared" si="406"/>
        <v>Aromatic</v>
      </c>
      <c r="AH1398" t="str">
        <f t="shared" si="407"/>
        <v>----</v>
      </c>
      <c r="AI1398" t="str">
        <f t="shared" si="408"/>
        <v>----</v>
      </c>
      <c r="AJ1398" t="str">
        <f t="shared" si="409"/>
        <v>----</v>
      </c>
      <c r="AK1398" t="str">
        <f t="shared" si="410"/>
        <v>----</v>
      </c>
      <c r="AM1398" s="4">
        <f t="shared" si="411"/>
        <v>467.16998538652155</v>
      </c>
      <c r="AN1398" s="4">
        <f t="shared" si="395"/>
        <v>467</v>
      </c>
      <c r="AO1398" s="4">
        <f t="shared" si="412"/>
        <v>0.16998538652154593</v>
      </c>
    </row>
    <row r="1399" spans="1:41" x14ac:dyDescent="0.25">
      <c r="A1399">
        <v>23</v>
      </c>
      <c r="B1399">
        <v>16</v>
      </c>
      <c r="C1399">
        <v>0</v>
      </c>
      <c r="D1399">
        <v>12</v>
      </c>
      <c r="E1399">
        <v>0</v>
      </c>
      <c r="F1399">
        <v>0</v>
      </c>
      <c r="H1399">
        <v>483.0568988</v>
      </c>
      <c r="J1399">
        <v>3071089</v>
      </c>
      <c r="K1399">
        <v>2831975</v>
      </c>
      <c r="L1399">
        <v>2542120</v>
      </c>
      <c r="O1399" t="s">
        <v>14</v>
      </c>
      <c r="P1399" t="s">
        <v>14</v>
      </c>
      <c r="Q1399" t="s">
        <v>14</v>
      </c>
      <c r="S1399">
        <f t="shared" si="396"/>
        <v>0.69565217391304346</v>
      </c>
      <c r="T1399">
        <f t="shared" si="397"/>
        <v>0.52173913043478259</v>
      </c>
      <c r="V1399" s="4">
        <f t="shared" si="398"/>
        <v>483.0568987799</v>
      </c>
      <c r="W1399">
        <f t="shared" si="399"/>
        <v>16</v>
      </c>
      <c r="X1399">
        <f t="shared" si="400"/>
        <v>0.69565217391304346</v>
      </c>
      <c r="Y1399">
        <f t="shared" si="401"/>
        <v>1</v>
      </c>
      <c r="Z1399">
        <f t="shared" si="402"/>
        <v>1.3333333333333333</v>
      </c>
      <c r="AA1399" t="str">
        <f t="shared" si="403"/>
        <v>O</v>
      </c>
      <c r="AD1399">
        <f t="shared" si="404"/>
        <v>0.58823529411764708</v>
      </c>
      <c r="AF1399" t="str">
        <f t="shared" si="405"/>
        <v>----</v>
      </c>
      <c r="AG1399" t="str">
        <f t="shared" si="406"/>
        <v>Aromatic</v>
      </c>
      <c r="AH1399" t="str">
        <f t="shared" si="407"/>
        <v>----</v>
      </c>
      <c r="AI1399" t="str">
        <f t="shared" si="408"/>
        <v>----</v>
      </c>
      <c r="AJ1399" t="str">
        <f t="shared" si="409"/>
        <v>----</v>
      </c>
      <c r="AK1399" t="str">
        <f t="shared" si="410"/>
        <v>----</v>
      </c>
      <c r="AM1399" s="4">
        <f t="shared" si="411"/>
        <v>483.16859857500685</v>
      </c>
      <c r="AN1399" s="4">
        <f t="shared" si="395"/>
        <v>483</v>
      </c>
      <c r="AO1399" s="4">
        <f t="shared" si="412"/>
        <v>0.16859857500685393</v>
      </c>
    </row>
    <row r="1400" spans="1:41" x14ac:dyDescent="0.25">
      <c r="A1400">
        <v>23</v>
      </c>
      <c r="B1400">
        <v>16</v>
      </c>
      <c r="C1400">
        <v>0</v>
      </c>
      <c r="D1400">
        <v>13</v>
      </c>
      <c r="E1400">
        <v>0</v>
      </c>
      <c r="F1400">
        <v>0</v>
      </c>
      <c r="H1400">
        <v>499.05181340000001</v>
      </c>
      <c r="J1400">
        <v>3002642</v>
      </c>
      <c r="K1400">
        <v>2255296</v>
      </c>
      <c r="L1400">
        <v>2900095</v>
      </c>
      <c r="O1400" t="s">
        <v>14</v>
      </c>
      <c r="P1400" t="s">
        <v>14</v>
      </c>
      <c r="Q1400" t="s">
        <v>14</v>
      </c>
      <c r="S1400">
        <f t="shared" si="396"/>
        <v>0.69565217391304346</v>
      </c>
      <c r="T1400">
        <f t="shared" si="397"/>
        <v>0.56521739130434778</v>
      </c>
      <c r="V1400" s="4">
        <f t="shared" si="398"/>
        <v>499.05181337990001</v>
      </c>
      <c r="W1400">
        <f t="shared" si="399"/>
        <v>16</v>
      </c>
      <c r="X1400">
        <f t="shared" si="400"/>
        <v>0.69565217391304346</v>
      </c>
      <c r="Y1400">
        <f t="shared" si="401"/>
        <v>1</v>
      </c>
      <c r="Z1400">
        <f t="shared" si="402"/>
        <v>1.2307692307692308</v>
      </c>
      <c r="AA1400" t="str">
        <f t="shared" si="403"/>
        <v>O</v>
      </c>
      <c r="AD1400">
        <f t="shared" si="404"/>
        <v>0.5757575757575758</v>
      </c>
      <c r="AF1400" t="str">
        <f t="shared" si="405"/>
        <v>----</v>
      </c>
      <c r="AG1400" t="str">
        <f t="shared" si="406"/>
        <v>Aromatic</v>
      </c>
      <c r="AH1400" t="str">
        <f t="shared" si="407"/>
        <v>----</v>
      </c>
      <c r="AI1400" t="str">
        <f t="shared" si="408"/>
        <v>----</v>
      </c>
      <c r="AJ1400" t="str">
        <f t="shared" si="409"/>
        <v>----</v>
      </c>
      <c r="AK1400" t="str">
        <f t="shared" si="410"/>
        <v>----</v>
      </c>
      <c r="AM1400" s="4">
        <f t="shared" si="411"/>
        <v>499.16721176349216</v>
      </c>
      <c r="AN1400" s="4">
        <f t="shared" si="395"/>
        <v>499</v>
      </c>
      <c r="AO1400" s="4">
        <f t="shared" si="412"/>
        <v>0.16721176349216194</v>
      </c>
    </row>
    <row r="1401" spans="1:41" x14ac:dyDescent="0.25">
      <c r="A1401">
        <v>23</v>
      </c>
      <c r="B1401">
        <v>16</v>
      </c>
      <c r="C1401">
        <v>0</v>
      </c>
      <c r="D1401">
        <v>14</v>
      </c>
      <c r="E1401">
        <v>0</v>
      </c>
      <c r="F1401">
        <v>0</v>
      </c>
      <c r="H1401">
        <v>515.04672800000003</v>
      </c>
      <c r="J1401">
        <v>2469014</v>
      </c>
      <c r="K1401">
        <v>2115420</v>
      </c>
      <c r="L1401">
        <v>2412028</v>
      </c>
      <c r="O1401" t="s">
        <v>14</v>
      </c>
      <c r="P1401" t="s">
        <v>14</v>
      </c>
      <c r="Q1401" t="s">
        <v>14</v>
      </c>
      <c r="S1401">
        <f t="shared" si="396"/>
        <v>0.69565217391304346</v>
      </c>
      <c r="T1401">
        <f t="shared" si="397"/>
        <v>0.60869565217391308</v>
      </c>
      <c r="V1401" s="4">
        <f t="shared" si="398"/>
        <v>515.04672797990008</v>
      </c>
      <c r="W1401">
        <f t="shared" si="399"/>
        <v>16</v>
      </c>
      <c r="X1401">
        <f t="shared" si="400"/>
        <v>0.69565217391304346</v>
      </c>
      <c r="Y1401">
        <f t="shared" si="401"/>
        <v>1</v>
      </c>
      <c r="Z1401">
        <f t="shared" si="402"/>
        <v>1.1428571428571428</v>
      </c>
      <c r="AA1401" t="str">
        <f t="shared" si="403"/>
        <v>O</v>
      </c>
      <c r="AD1401">
        <f t="shared" si="404"/>
        <v>0.5625</v>
      </c>
      <c r="AF1401" t="str">
        <f t="shared" si="405"/>
        <v>----</v>
      </c>
      <c r="AG1401" t="str">
        <f t="shared" si="406"/>
        <v>Aromatic</v>
      </c>
      <c r="AH1401" t="str">
        <f t="shared" si="407"/>
        <v>----</v>
      </c>
      <c r="AI1401" t="str">
        <f t="shared" si="408"/>
        <v>----</v>
      </c>
      <c r="AJ1401" t="str">
        <f t="shared" si="409"/>
        <v>----</v>
      </c>
      <c r="AK1401" t="str">
        <f t="shared" si="410"/>
        <v>----</v>
      </c>
      <c r="AM1401" s="4">
        <f t="shared" si="411"/>
        <v>515.16582495197758</v>
      </c>
      <c r="AN1401" s="4">
        <f t="shared" si="395"/>
        <v>515</v>
      </c>
      <c r="AO1401" s="4">
        <f t="shared" si="412"/>
        <v>0.16582495197758362</v>
      </c>
    </row>
    <row r="1402" spans="1:41" x14ac:dyDescent="0.25">
      <c r="A1402">
        <v>23</v>
      </c>
      <c r="B1402">
        <v>16</v>
      </c>
      <c r="C1402">
        <v>0</v>
      </c>
      <c r="D1402">
        <v>15</v>
      </c>
      <c r="E1402">
        <v>0</v>
      </c>
      <c r="F1402">
        <v>0</v>
      </c>
      <c r="H1402">
        <v>531.04164260000005</v>
      </c>
      <c r="J1402">
        <v>1715985</v>
      </c>
      <c r="K1402">
        <v>1666866</v>
      </c>
      <c r="L1402">
        <v>1761189</v>
      </c>
      <c r="O1402" t="s">
        <v>14</v>
      </c>
      <c r="P1402" t="s">
        <v>14</v>
      </c>
      <c r="Q1402" t="s">
        <v>14</v>
      </c>
      <c r="S1402">
        <f t="shared" si="396"/>
        <v>0.69565217391304346</v>
      </c>
      <c r="T1402">
        <f t="shared" si="397"/>
        <v>0.65217391304347827</v>
      </c>
      <c r="V1402" s="4">
        <f t="shared" si="398"/>
        <v>531.04164257989999</v>
      </c>
      <c r="W1402">
        <f t="shared" si="399"/>
        <v>16</v>
      </c>
      <c r="X1402">
        <f t="shared" si="400"/>
        <v>0.69565217391304346</v>
      </c>
      <c r="Y1402">
        <f t="shared" si="401"/>
        <v>1</v>
      </c>
      <c r="Z1402">
        <f t="shared" si="402"/>
        <v>1.0666666666666667</v>
      </c>
      <c r="AA1402" t="str">
        <f t="shared" si="403"/>
        <v>O</v>
      </c>
      <c r="AD1402">
        <f t="shared" si="404"/>
        <v>0.54838709677419351</v>
      </c>
      <c r="AF1402" t="str">
        <f t="shared" si="405"/>
        <v>----</v>
      </c>
      <c r="AG1402" t="str">
        <f t="shared" si="406"/>
        <v>Aromatic</v>
      </c>
      <c r="AH1402" t="str">
        <f t="shared" si="407"/>
        <v>----</v>
      </c>
      <c r="AI1402" t="str">
        <f t="shared" si="408"/>
        <v>----</v>
      </c>
      <c r="AJ1402" t="str">
        <f t="shared" si="409"/>
        <v>----</v>
      </c>
      <c r="AK1402" t="str">
        <f t="shared" si="410"/>
        <v>----</v>
      </c>
      <c r="AM1402" s="4">
        <f t="shared" si="411"/>
        <v>531.16443814046272</v>
      </c>
      <c r="AN1402" s="4">
        <f t="shared" si="395"/>
        <v>531</v>
      </c>
      <c r="AO1402" s="4">
        <f t="shared" si="412"/>
        <v>0.16443814046272109</v>
      </c>
    </row>
    <row r="1403" spans="1:41" x14ac:dyDescent="0.25">
      <c r="A1403">
        <v>23</v>
      </c>
      <c r="B1403">
        <v>18</v>
      </c>
      <c r="C1403">
        <v>0</v>
      </c>
      <c r="D1403">
        <v>9</v>
      </c>
      <c r="E1403">
        <v>0</v>
      </c>
      <c r="F1403">
        <v>0</v>
      </c>
      <c r="H1403">
        <v>437.087805</v>
      </c>
      <c r="J1403">
        <v>2507615</v>
      </c>
      <c r="K1403">
        <v>1920086</v>
      </c>
      <c r="L1403">
        <v>2132045</v>
      </c>
      <c r="O1403" t="s">
        <v>14</v>
      </c>
      <c r="P1403" t="s">
        <v>14</v>
      </c>
      <c r="Q1403" t="s">
        <v>14</v>
      </c>
      <c r="S1403">
        <f t="shared" si="396"/>
        <v>0.78260869565217395</v>
      </c>
      <c r="T1403">
        <f t="shared" si="397"/>
        <v>0.39130434782608697</v>
      </c>
      <c r="V1403" s="4">
        <f t="shared" si="398"/>
        <v>437.0878049799</v>
      </c>
      <c r="W1403">
        <f t="shared" si="399"/>
        <v>15</v>
      </c>
      <c r="X1403">
        <f t="shared" si="400"/>
        <v>0.65217391304347827</v>
      </c>
      <c r="Y1403">
        <f t="shared" si="401"/>
        <v>0.83333333333333337</v>
      </c>
      <c r="Z1403">
        <f t="shared" si="402"/>
        <v>1.6666666666666667</v>
      </c>
      <c r="AA1403" t="str">
        <f t="shared" si="403"/>
        <v>CRAM</v>
      </c>
      <c r="AD1403">
        <f t="shared" si="404"/>
        <v>0.56756756756756754</v>
      </c>
      <c r="AF1403" t="str">
        <f t="shared" si="405"/>
        <v>----</v>
      </c>
      <c r="AG1403" t="str">
        <f t="shared" si="406"/>
        <v>Aromatic</v>
      </c>
      <c r="AH1403" t="str">
        <f t="shared" si="407"/>
        <v>----</v>
      </c>
      <c r="AI1403" t="str">
        <f t="shared" si="408"/>
        <v>----</v>
      </c>
      <c r="AJ1403" t="str">
        <f t="shared" si="409"/>
        <v>----</v>
      </c>
      <c r="AK1403" t="str">
        <f t="shared" si="410"/>
        <v>----</v>
      </c>
      <c r="AM1403" s="4">
        <f t="shared" si="411"/>
        <v>437.18887509893415</v>
      </c>
      <c r="AN1403" s="4">
        <f t="shared" si="395"/>
        <v>437</v>
      </c>
      <c r="AO1403" s="4">
        <f t="shared" si="412"/>
        <v>0.18887509893414745</v>
      </c>
    </row>
    <row r="1404" spans="1:41" x14ac:dyDescent="0.25">
      <c r="A1404">
        <v>23</v>
      </c>
      <c r="B1404">
        <v>18</v>
      </c>
      <c r="C1404">
        <v>0</v>
      </c>
      <c r="D1404">
        <v>10</v>
      </c>
      <c r="E1404">
        <v>0</v>
      </c>
      <c r="F1404">
        <v>0</v>
      </c>
      <c r="H1404">
        <v>453.08271960000002</v>
      </c>
      <c r="J1404">
        <v>3039034</v>
      </c>
      <c r="K1404">
        <v>2662545</v>
      </c>
      <c r="L1404">
        <v>2271753</v>
      </c>
      <c r="O1404" t="s">
        <v>14</v>
      </c>
      <c r="P1404" t="s">
        <v>14</v>
      </c>
      <c r="Q1404" t="s">
        <v>14</v>
      </c>
      <c r="S1404">
        <f t="shared" si="396"/>
        <v>0.78260869565217395</v>
      </c>
      <c r="T1404">
        <f t="shared" si="397"/>
        <v>0.43478260869565216</v>
      </c>
      <c r="V1404" s="4">
        <f t="shared" si="398"/>
        <v>453.08271957989996</v>
      </c>
      <c r="W1404">
        <f t="shared" si="399"/>
        <v>15</v>
      </c>
      <c r="X1404">
        <f t="shared" si="400"/>
        <v>0.65217391304347827</v>
      </c>
      <c r="Y1404">
        <f t="shared" si="401"/>
        <v>0.83333333333333337</v>
      </c>
      <c r="Z1404">
        <f t="shared" si="402"/>
        <v>1.5</v>
      </c>
      <c r="AA1404" t="str">
        <f t="shared" si="403"/>
        <v>CRAM</v>
      </c>
      <c r="AD1404">
        <f t="shared" si="404"/>
        <v>0.55555555555555558</v>
      </c>
      <c r="AF1404" t="str">
        <f t="shared" si="405"/>
        <v>----</v>
      </c>
      <c r="AG1404" t="str">
        <f t="shared" si="406"/>
        <v>Aromatic</v>
      </c>
      <c r="AH1404" t="str">
        <f t="shared" si="407"/>
        <v>----</v>
      </c>
      <c r="AI1404" t="str">
        <f t="shared" si="408"/>
        <v>----</v>
      </c>
      <c r="AJ1404" t="str">
        <f t="shared" si="409"/>
        <v>----</v>
      </c>
      <c r="AK1404" t="str">
        <f t="shared" si="410"/>
        <v>----</v>
      </c>
      <c r="AM1404" s="4">
        <f t="shared" si="411"/>
        <v>453.18748828741946</v>
      </c>
      <c r="AN1404" s="4">
        <f t="shared" si="395"/>
        <v>453</v>
      </c>
      <c r="AO1404" s="4">
        <f t="shared" si="412"/>
        <v>0.18748828741945545</v>
      </c>
    </row>
    <row r="1405" spans="1:41" x14ac:dyDescent="0.25">
      <c r="A1405">
        <v>23</v>
      </c>
      <c r="B1405">
        <v>18</v>
      </c>
      <c r="C1405">
        <v>0</v>
      </c>
      <c r="D1405">
        <v>11</v>
      </c>
      <c r="E1405">
        <v>0</v>
      </c>
      <c r="F1405">
        <v>0</v>
      </c>
      <c r="H1405">
        <v>469.07763419999998</v>
      </c>
      <c r="J1405">
        <v>3594379</v>
      </c>
      <c r="K1405">
        <v>3482203</v>
      </c>
      <c r="L1405">
        <v>3466134</v>
      </c>
      <c r="O1405" t="s">
        <v>14</v>
      </c>
      <c r="P1405" t="s">
        <v>14</v>
      </c>
      <c r="Q1405" t="s">
        <v>14</v>
      </c>
      <c r="S1405">
        <f t="shared" si="396"/>
        <v>0.78260869565217395</v>
      </c>
      <c r="T1405">
        <f t="shared" si="397"/>
        <v>0.47826086956521741</v>
      </c>
      <c r="V1405" s="4">
        <f t="shared" si="398"/>
        <v>469.07763417989997</v>
      </c>
      <c r="W1405">
        <f t="shared" si="399"/>
        <v>15</v>
      </c>
      <c r="X1405">
        <f t="shared" si="400"/>
        <v>0.65217391304347827</v>
      </c>
      <c r="Y1405">
        <f t="shared" si="401"/>
        <v>0.83333333333333337</v>
      </c>
      <c r="Z1405">
        <f t="shared" si="402"/>
        <v>1.3636363636363635</v>
      </c>
      <c r="AA1405" t="str">
        <f t="shared" si="403"/>
        <v>CRAM</v>
      </c>
      <c r="AD1405">
        <f t="shared" si="404"/>
        <v>0.54285714285714282</v>
      </c>
      <c r="AF1405" t="str">
        <f t="shared" si="405"/>
        <v>----</v>
      </c>
      <c r="AG1405" t="str">
        <f t="shared" si="406"/>
        <v>Aromatic</v>
      </c>
      <c r="AH1405" t="str">
        <f t="shared" si="407"/>
        <v>----</v>
      </c>
      <c r="AI1405" t="str">
        <f t="shared" si="408"/>
        <v>----</v>
      </c>
      <c r="AJ1405" t="str">
        <f t="shared" si="409"/>
        <v>----</v>
      </c>
      <c r="AK1405" t="str">
        <f t="shared" si="410"/>
        <v>----</v>
      </c>
      <c r="AM1405" s="4">
        <f t="shared" si="411"/>
        <v>469.18610147590476</v>
      </c>
      <c r="AN1405" s="4">
        <f t="shared" si="395"/>
        <v>469</v>
      </c>
      <c r="AO1405" s="4">
        <f t="shared" si="412"/>
        <v>0.18610147590476345</v>
      </c>
    </row>
    <row r="1406" spans="1:41" x14ac:dyDescent="0.25">
      <c r="A1406">
        <v>23</v>
      </c>
      <c r="B1406">
        <v>18</v>
      </c>
      <c r="C1406">
        <v>0</v>
      </c>
      <c r="D1406">
        <v>12</v>
      </c>
      <c r="E1406">
        <v>0</v>
      </c>
      <c r="F1406">
        <v>0</v>
      </c>
      <c r="H1406">
        <v>485.07254879999999</v>
      </c>
      <c r="J1406">
        <v>3777703</v>
      </c>
      <c r="K1406">
        <v>2968197</v>
      </c>
      <c r="L1406">
        <v>3230234</v>
      </c>
      <c r="O1406" t="s">
        <v>14</v>
      </c>
      <c r="P1406" t="s">
        <v>14</v>
      </c>
      <c r="Q1406" t="s">
        <v>14</v>
      </c>
      <c r="S1406">
        <f t="shared" si="396"/>
        <v>0.78260869565217395</v>
      </c>
      <c r="T1406">
        <f t="shared" si="397"/>
        <v>0.52173913043478259</v>
      </c>
      <c r="V1406" s="4">
        <f t="shared" si="398"/>
        <v>485.07254877989993</v>
      </c>
      <c r="W1406">
        <f t="shared" si="399"/>
        <v>15</v>
      </c>
      <c r="X1406">
        <f t="shared" si="400"/>
        <v>0.65217391304347827</v>
      </c>
      <c r="Y1406">
        <f t="shared" si="401"/>
        <v>0.83333333333333337</v>
      </c>
      <c r="Z1406">
        <f t="shared" si="402"/>
        <v>1.25</v>
      </c>
      <c r="AA1406" t="str">
        <f t="shared" si="403"/>
        <v>CRAM</v>
      </c>
      <c r="AD1406">
        <f t="shared" si="404"/>
        <v>0.52941176470588236</v>
      </c>
      <c r="AF1406" t="str">
        <f t="shared" si="405"/>
        <v>----</v>
      </c>
      <c r="AG1406" t="str">
        <f t="shared" si="406"/>
        <v>Aromatic</v>
      </c>
      <c r="AH1406" t="str">
        <f t="shared" si="407"/>
        <v>----</v>
      </c>
      <c r="AI1406" t="str">
        <f t="shared" si="408"/>
        <v>----</v>
      </c>
      <c r="AJ1406" t="str">
        <f t="shared" si="409"/>
        <v>----</v>
      </c>
      <c r="AK1406" t="str">
        <f t="shared" si="410"/>
        <v>----</v>
      </c>
      <c r="AM1406" s="4">
        <f t="shared" si="411"/>
        <v>485.18471466439001</v>
      </c>
      <c r="AN1406" s="4">
        <f t="shared" si="395"/>
        <v>485</v>
      </c>
      <c r="AO1406" s="4">
        <f t="shared" si="412"/>
        <v>0.1847146643900146</v>
      </c>
    </row>
    <row r="1407" spans="1:41" x14ac:dyDescent="0.25">
      <c r="A1407">
        <v>23</v>
      </c>
      <c r="B1407">
        <v>18</v>
      </c>
      <c r="C1407">
        <v>0</v>
      </c>
      <c r="D1407">
        <v>13</v>
      </c>
      <c r="E1407">
        <v>0</v>
      </c>
      <c r="F1407">
        <v>0</v>
      </c>
      <c r="H1407">
        <v>501.06746340000001</v>
      </c>
      <c r="J1407">
        <v>3629955</v>
      </c>
      <c r="K1407">
        <v>3078134</v>
      </c>
      <c r="L1407">
        <v>3024549</v>
      </c>
      <c r="O1407" t="s">
        <v>14</v>
      </c>
      <c r="P1407" t="s">
        <v>14</v>
      </c>
      <c r="Q1407" t="s">
        <v>14</v>
      </c>
      <c r="S1407">
        <f t="shared" si="396"/>
        <v>0.78260869565217395</v>
      </c>
      <c r="T1407">
        <f t="shared" si="397"/>
        <v>0.56521739130434778</v>
      </c>
      <c r="V1407" s="4">
        <f t="shared" si="398"/>
        <v>501.06746337989995</v>
      </c>
      <c r="W1407">
        <f t="shared" si="399"/>
        <v>15</v>
      </c>
      <c r="X1407">
        <f t="shared" si="400"/>
        <v>0.65217391304347827</v>
      </c>
      <c r="Y1407">
        <f t="shared" si="401"/>
        <v>0.83333333333333337</v>
      </c>
      <c r="Z1407">
        <f t="shared" si="402"/>
        <v>1.1538461538461537</v>
      </c>
      <c r="AA1407" t="str">
        <f t="shared" si="403"/>
        <v>CRAM</v>
      </c>
      <c r="AD1407">
        <f t="shared" si="404"/>
        <v>0.51515151515151514</v>
      </c>
      <c r="AF1407" t="str">
        <f t="shared" si="405"/>
        <v>----</v>
      </c>
      <c r="AG1407" t="str">
        <f t="shared" si="406"/>
        <v>Aromatic</v>
      </c>
      <c r="AH1407" t="str">
        <f t="shared" si="407"/>
        <v>----</v>
      </c>
      <c r="AI1407" t="str">
        <f t="shared" si="408"/>
        <v>----</v>
      </c>
      <c r="AJ1407" t="str">
        <f t="shared" si="409"/>
        <v>----</v>
      </c>
      <c r="AK1407" t="str">
        <f t="shared" si="410"/>
        <v>----</v>
      </c>
      <c r="AM1407" s="4">
        <f t="shared" si="411"/>
        <v>501.18332785287532</v>
      </c>
      <c r="AN1407" s="4">
        <f t="shared" si="395"/>
        <v>501</v>
      </c>
      <c r="AO1407" s="4">
        <f t="shared" si="412"/>
        <v>0.18332785287532261</v>
      </c>
    </row>
    <row r="1408" spans="1:41" x14ac:dyDescent="0.25">
      <c r="A1408">
        <v>23</v>
      </c>
      <c r="B1408">
        <v>18</v>
      </c>
      <c r="C1408">
        <v>0</v>
      </c>
      <c r="D1408">
        <v>14</v>
      </c>
      <c r="E1408">
        <v>0</v>
      </c>
      <c r="F1408">
        <v>0</v>
      </c>
      <c r="H1408">
        <v>517.06237799999997</v>
      </c>
      <c r="J1408">
        <v>3370748</v>
      </c>
      <c r="K1408">
        <v>3453318</v>
      </c>
      <c r="L1408">
        <v>3077172</v>
      </c>
      <c r="O1408" t="s">
        <v>14</v>
      </c>
      <c r="P1408" t="s">
        <v>14</v>
      </c>
      <c r="Q1408" t="s">
        <v>14</v>
      </c>
      <c r="S1408">
        <f t="shared" si="396"/>
        <v>0.78260869565217395</v>
      </c>
      <c r="T1408">
        <f t="shared" si="397"/>
        <v>0.60869565217391308</v>
      </c>
      <c r="V1408" s="4">
        <f t="shared" si="398"/>
        <v>517.06237797990002</v>
      </c>
      <c r="W1408">
        <f t="shared" si="399"/>
        <v>15</v>
      </c>
      <c r="X1408">
        <f t="shared" si="400"/>
        <v>0.65217391304347827</v>
      </c>
      <c r="Y1408">
        <f t="shared" si="401"/>
        <v>0.83333333333333337</v>
      </c>
      <c r="Z1408">
        <f t="shared" si="402"/>
        <v>1.0714285714285714</v>
      </c>
      <c r="AA1408" t="str">
        <f t="shared" si="403"/>
        <v>CRAM</v>
      </c>
      <c r="AD1408">
        <f t="shared" si="404"/>
        <v>0.5</v>
      </c>
      <c r="AF1408" t="str">
        <f t="shared" si="405"/>
        <v>----</v>
      </c>
      <c r="AG1408" t="str">
        <f t="shared" si="406"/>
        <v>----</v>
      </c>
      <c r="AH1408" t="str">
        <f t="shared" si="407"/>
        <v>HUnSatLig</v>
      </c>
      <c r="AI1408" t="str">
        <f t="shared" si="408"/>
        <v>----</v>
      </c>
      <c r="AJ1408" t="str">
        <f t="shared" si="409"/>
        <v>----</v>
      </c>
      <c r="AK1408" t="str">
        <f t="shared" si="410"/>
        <v>----</v>
      </c>
      <c r="AM1408" s="4">
        <f t="shared" si="411"/>
        <v>517.18194104136069</v>
      </c>
      <c r="AN1408" s="4">
        <f t="shared" si="395"/>
        <v>517</v>
      </c>
      <c r="AO1408" s="4">
        <f t="shared" si="412"/>
        <v>0.18194104136068745</v>
      </c>
    </row>
    <row r="1409" spans="1:41" x14ac:dyDescent="0.25">
      <c r="A1409">
        <v>23</v>
      </c>
      <c r="B1409">
        <v>18</v>
      </c>
      <c r="C1409">
        <v>0</v>
      </c>
      <c r="D1409">
        <v>15</v>
      </c>
      <c r="E1409">
        <v>0</v>
      </c>
      <c r="F1409">
        <v>0</v>
      </c>
      <c r="H1409">
        <v>533.05729259999998</v>
      </c>
      <c r="J1409">
        <v>2553156</v>
      </c>
      <c r="K1409">
        <v>2838073</v>
      </c>
      <c r="L1409">
        <v>2146259</v>
      </c>
      <c r="O1409" t="s">
        <v>14</v>
      </c>
      <c r="P1409" t="s">
        <v>14</v>
      </c>
      <c r="Q1409" t="s">
        <v>14</v>
      </c>
      <c r="S1409">
        <f t="shared" si="396"/>
        <v>0.78260869565217395</v>
      </c>
      <c r="T1409">
        <f t="shared" si="397"/>
        <v>0.65217391304347827</v>
      </c>
      <c r="V1409" s="4">
        <f t="shared" si="398"/>
        <v>533.05729257990004</v>
      </c>
      <c r="W1409">
        <f t="shared" si="399"/>
        <v>15</v>
      </c>
      <c r="X1409">
        <f t="shared" si="400"/>
        <v>0.65217391304347827</v>
      </c>
      <c r="Y1409">
        <f t="shared" si="401"/>
        <v>0.83333333333333337</v>
      </c>
      <c r="Z1409">
        <f t="shared" si="402"/>
        <v>1</v>
      </c>
      <c r="AA1409" t="str">
        <f t="shared" si="403"/>
        <v>CRAM</v>
      </c>
      <c r="AD1409">
        <f t="shared" si="404"/>
        <v>0.4838709677419355</v>
      </c>
      <c r="AF1409" t="str">
        <f t="shared" si="405"/>
        <v>----</v>
      </c>
      <c r="AG1409" t="str">
        <f t="shared" si="406"/>
        <v>----</v>
      </c>
      <c r="AH1409" t="str">
        <f t="shared" si="407"/>
        <v>HUnSatLig</v>
      </c>
      <c r="AI1409" t="str">
        <f t="shared" si="408"/>
        <v>----</v>
      </c>
      <c r="AJ1409" t="str">
        <f t="shared" si="409"/>
        <v>----</v>
      </c>
      <c r="AK1409" t="str">
        <f t="shared" si="410"/>
        <v>----</v>
      </c>
      <c r="AM1409" s="4">
        <f t="shared" si="411"/>
        <v>533.18055422984605</v>
      </c>
      <c r="AN1409" s="4">
        <f t="shared" si="395"/>
        <v>533</v>
      </c>
      <c r="AO1409" s="4">
        <f t="shared" si="412"/>
        <v>0.18055422984605229</v>
      </c>
    </row>
    <row r="1410" spans="1:41" x14ac:dyDescent="0.25">
      <c r="A1410">
        <v>23</v>
      </c>
      <c r="B1410">
        <v>20</v>
      </c>
      <c r="C1410">
        <v>0</v>
      </c>
      <c r="D1410">
        <v>8</v>
      </c>
      <c r="E1410">
        <v>0</v>
      </c>
      <c r="F1410">
        <v>0</v>
      </c>
      <c r="H1410">
        <v>423.10854039999998</v>
      </c>
      <c r="J1410">
        <v>2299696</v>
      </c>
      <c r="K1410">
        <v>2097277</v>
      </c>
      <c r="L1410">
        <v>2105450</v>
      </c>
      <c r="O1410" t="s">
        <v>14</v>
      </c>
      <c r="P1410" t="s">
        <v>14</v>
      </c>
      <c r="Q1410" t="s">
        <v>14</v>
      </c>
      <c r="S1410">
        <f t="shared" si="396"/>
        <v>0.86956521739130432</v>
      </c>
      <c r="T1410">
        <f t="shared" si="397"/>
        <v>0.34782608695652173</v>
      </c>
      <c r="V1410" s="4">
        <f t="shared" si="398"/>
        <v>423.10854037990003</v>
      </c>
      <c r="W1410">
        <f t="shared" si="399"/>
        <v>14</v>
      </c>
      <c r="X1410">
        <f t="shared" si="400"/>
        <v>0.60869565217391308</v>
      </c>
      <c r="Y1410">
        <f t="shared" si="401"/>
        <v>0.7</v>
      </c>
      <c r="Z1410">
        <f t="shared" si="402"/>
        <v>1.75</v>
      </c>
      <c r="AA1410" t="str">
        <f t="shared" si="403"/>
        <v>CRAM</v>
      </c>
      <c r="AD1410">
        <f t="shared" si="404"/>
        <v>0.52631578947368418</v>
      </c>
      <c r="AF1410" t="str">
        <f t="shared" si="405"/>
        <v>----</v>
      </c>
      <c r="AG1410" t="str">
        <f t="shared" si="406"/>
        <v>Aromatic</v>
      </c>
      <c r="AH1410" t="str">
        <f t="shared" si="407"/>
        <v>----</v>
      </c>
      <c r="AI1410" t="str">
        <f t="shared" si="408"/>
        <v>----</v>
      </c>
      <c r="AJ1410" t="str">
        <f t="shared" si="409"/>
        <v>----</v>
      </c>
      <c r="AK1410" t="str">
        <f t="shared" si="410"/>
        <v>----</v>
      </c>
      <c r="AM1410" s="4">
        <f t="shared" si="411"/>
        <v>423.20637799983211</v>
      </c>
      <c r="AN1410" s="4">
        <f t="shared" ref="AN1410:AN1473" si="413">INT(AM1410)</f>
        <v>423</v>
      </c>
      <c r="AO1410" s="4">
        <f t="shared" si="412"/>
        <v>0.2063779998321138</v>
      </c>
    </row>
    <row r="1411" spans="1:41" x14ac:dyDescent="0.25">
      <c r="A1411">
        <v>23</v>
      </c>
      <c r="B1411">
        <v>20</v>
      </c>
      <c r="C1411">
        <v>0</v>
      </c>
      <c r="D1411">
        <v>9</v>
      </c>
      <c r="E1411">
        <v>0</v>
      </c>
      <c r="F1411">
        <v>0</v>
      </c>
      <c r="H1411">
        <v>439.103455</v>
      </c>
      <c r="J1411">
        <v>2907221</v>
      </c>
      <c r="K1411">
        <v>2721761</v>
      </c>
      <c r="L1411">
        <v>2840968</v>
      </c>
      <c r="O1411" t="s">
        <v>14</v>
      </c>
      <c r="P1411" t="s">
        <v>14</v>
      </c>
      <c r="Q1411" t="s">
        <v>14</v>
      </c>
      <c r="S1411">
        <f t="shared" ref="S1411:S1474" si="414">B1411/A1411</f>
        <v>0.86956521739130432</v>
      </c>
      <c r="T1411">
        <f t="shared" ref="T1411:T1474" si="415">D1411/A1411</f>
        <v>0.39130434782608697</v>
      </c>
      <c r="V1411" s="4">
        <f t="shared" ref="V1411:V1474" si="416">A1411*12+(B1411-1)*1.007825+C1411*14.003074+D1411*15.9949146+E1411*31.9720707+F1411*30.9737615+0.0005485799</f>
        <v>439.10345497990005</v>
      </c>
      <c r="W1411">
        <f t="shared" ref="W1411:W1474" si="417">1+A1411-B1411/2+C1411/2+F1411/2</f>
        <v>14</v>
      </c>
      <c r="X1411">
        <f t="shared" ref="X1411:X1474" si="418">W1411/A1411</f>
        <v>0.60869565217391308</v>
      </c>
      <c r="Y1411">
        <f t="shared" ref="Y1411:Y1474" si="419">W1411/B1411</f>
        <v>0.7</v>
      </c>
      <c r="Z1411">
        <f t="shared" ref="Z1411:Z1474" si="420">W1411/D1411</f>
        <v>1.5555555555555556</v>
      </c>
      <c r="AA1411" t="str">
        <f t="shared" ref="AA1411:AA1474" si="421">IF(X1411&gt;=0.3,IF(X1411&lt;=0.68,IF(Y1411&gt;=0.2,IF(Y1411&lt;=0.95,IF(Z1411&gt;=0.77,IF(Z1411&lt;=1.75,"CRAM","O"),"O"),"O"),"O"),"O"),"O")</f>
        <v>CRAM</v>
      </c>
      <c r="AD1411">
        <f t="shared" ref="AD1411:AD1474" si="422">(1+A1411-D1411/2-E1411-B1411/2)/(A1411-D1411/2-E1411-C1411-F1411)</f>
        <v>0.51351351351351349</v>
      </c>
      <c r="AF1411" t="str">
        <f t="shared" ref="AF1411:AF1474" si="423">IF(AD1411&gt;0.66,"CondAr","----")</f>
        <v>----</v>
      </c>
      <c r="AG1411" t="str">
        <f t="shared" ref="AG1411:AG1474" si="424">IF(AND((AD1411&gt;0.5),(AD1411&lt;=0.66)),"Aromatic","----")</f>
        <v>Aromatic</v>
      </c>
      <c r="AH1411" t="str">
        <f t="shared" ref="AH1411:AH1474" si="425">IF(AND((AD1411&lt;=0.5),(S1411&lt;1.5)),"HUnSatLig","----")</f>
        <v>----</v>
      </c>
      <c r="AI1411" t="str">
        <f t="shared" ref="AI1411:AI1474" si="426">IF(AND((T1411&lt;0.6),(S1411&gt;=1.5),(C1411=0)),"AlipatNoN","----")</f>
        <v>----</v>
      </c>
      <c r="AJ1411" t="str">
        <f t="shared" ref="AJ1411:AJ1474" si="427">IF(AND((S1411&gt;=1.5),(T1411&gt;=0.6)),"SatFACarb","----")</f>
        <v>----</v>
      </c>
      <c r="AK1411" t="str">
        <f t="shared" ref="AK1411:AK1474" si="428">IF(AND((T1411&lt;0.6),(S1411&gt;=1.5),(C1411&gt;0)),"Alipat+N","----")</f>
        <v>----</v>
      </c>
      <c r="AM1411" s="4">
        <f t="shared" ref="AM1411:AM1474" si="429">V1411*(44/43.989828)</f>
        <v>439.20499118831742</v>
      </c>
      <c r="AN1411" s="4">
        <f t="shared" si="413"/>
        <v>439</v>
      </c>
      <c r="AO1411" s="4">
        <f t="shared" ref="AO1411:AO1474" si="430">AM1411-AN1411</f>
        <v>0.2049911883174218</v>
      </c>
    </row>
    <row r="1412" spans="1:41" x14ac:dyDescent="0.25">
      <c r="A1412">
        <v>23</v>
      </c>
      <c r="B1412">
        <v>20</v>
      </c>
      <c r="C1412">
        <v>0</v>
      </c>
      <c r="D1412">
        <v>10</v>
      </c>
      <c r="E1412">
        <v>0</v>
      </c>
      <c r="F1412">
        <v>0</v>
      </c>
      <c r="H1412">
        <v>455.09836960000001</v>
      </c>
      <c r="J1412">
        <v>3865689</v>
      </c>
      <c r="K1412">
        <v>3413029</v>
      </c>
      <c r="L1412">
        <v>3318607</v>
      </c>
      <c r="O1412" t="s">
        <v>14</v>
      </c>
      <c r="P1412" t="s">
        <v>14</v>
      </c>
      <c r="Q1412" t="s">
        <v>14</v>
      </c>
      <c r="S1412">
        <f t="shared" si="414"/>
        <v>0.86956521739130432</v>
      </c>
      <c r="T1412">
        <f t="shared" si="415"/>
        <v>0.43478260869565216</v>
      </c>
      <c r="V1412" s="4">
        <f t="shared" si="416"/>
        <v>455.09836957990001</v>
      </c>
      <c r="W1412">
        <f t="shared" si="417"/>
        <v>14</v>
      </c>
      <c r="X1412">
        <f t="shared" si="418"/>
        <v>0.60869565217391308</v>
      </c>
      <c r="Y1412">
        <f t="shared" si="419"/>
        <v>0.7</v>
      </c>
      <c r="Z1412">
        <f t="shared" si="420"/>
        <v>1.4</v>
      </c>
      <c r="AA1412" t="str">
        <f t="shared" si="421"/>
        <v>CRAM</v>
      </c>
      <c r="AD1412">
        <f t="shared" si="422"/>
        <v>0.5</v>
      </c>
      <c r="AF1412" t="str">
        <f t="shared" si="423"/>
        <v>----</v>
      </c>
      <c r="AG1412" t="str">
        <f t="shared" si="424"/>
        <v>----</v>
      </c>
      <c r="AH1412" t="str">
        <f t="shared" si="425"/>
        <v>HUnSatLig</v>
      </c>
      <c r="AI1412" t="str">
        <f t="shared" si="426"/>
        <v>----</v>
      </c>
      <c r="AJ1412" t="str">
        <f t="shared" si="427"/>
        <v>----</v>
      </c>
      <c r="AK1412" t="str">
        <f t="shared" si="428"/>
        <v>----</v>
      </c>
      <c r="AM1412" s="4">
        <f t="shared" si="429"/>
        <v>455.20360437680267</v>
      </c>
      <c r="AN1412" s="4">
        <f t="shared" si="413"/>
        <v>455</v>
      </c>
      <c r="AO1412" s="4">
        <f t="shared" si="430"/>
        <v>0.20360437680267296</v>
      </c>
    </row>
    <row r="1413" spans="1:41" x14ac:dyDescent="0.25">
      <c r="A1413">
        <v>23</v>
      </c>
      <c r="B1413">
        <v>20</v>
      </c>
      <c r="C1413">
        <v>0</v>
      </c>
      <c r="D1413">
        <v>11</v>
      </c>
      <c r="E1413">
        <v>0</v>
      </c>
      <c r="F1413">
        <v>0</v>
      </c>
      <c r="H1413">
        <v>471.09328420000003</v>
      </c>
      <c r="J1413">
        <v>4548693</v>
      </c>
      <c r="K1413">
        <v>4021828</v>
      </c>
      <c r="L1413">
        <v>3911489</v>
      </c>
      <c r="O1413" t="s">
        <v>14</v>
      </c>
      <c r="P1413" t="s">
        <v>14</v>
      </c>
      <c r="Q1413" t="s">
        <v>14</v>
      </c>
      <c r="S1413">
        <f t="shared" si="414"/>
        <v>0.86956521739130432</v>
      </c>
      <c r="T1413">
        <f t="shared" si="415"/>
        <v>0.47826086956521741</v>
      </c>
      <c r="V1413" s="4">
        <f t="shared" si="416"/>
        <v>471.09328417990002</v>
      </c>
      <c r="W1413">
        <f t="shared" si="417"/>
        <v>14</v>
      </c>
      <c r="X1413">
        <f t="shared" si="418"/>
        <v>0.60869565217391308</v>
      </c>
      <c r="Y1413">
        <f t="shared" si="419"/>
        <v>0.7</v>
      </c>
      <c r="Z1413">
        <f t="shared" si="420"/>
        <v>1.2727272727272727</v>
      </c>
      <c r="AA1413" t="str">
        <f t="shared" si="421"/>
        <v>CRAM</v>
      </c>
      <c r="AD1413">
        <f t="shared" si="422"/>
        <v>0.48571428571428571</v>
      </c>
      <c r="AF1413" t="str">
        <f t="shared" si="423"/>
        <v>----</v>
      </c>
      <c r="AG1413" t="str">
        <f t="shared" si="424"/>
        <v>----</v>
      </c>
      <c r="AH1413" t="str">
        <f t="shared" si="425"/>
        <v>HUnSatLig</v>
      </c>
      <c r="AI1413" t="str">
        <f t="shared" si="426"/>
        <v>----</v>
      </c>
      <c r="AJ1413" t="str">
        <f t="shared" si="427"/>
        <v>----</v>
      </c>
      <c r="AK1413" t="str">
        <f t="shared" si="428"/>
        <v>----</v>
      </c>
      <c r="AM1413" s="4">
        <f t="shared" si="429"/>
        <v>471.20221756528798</v>
      </c>
      <c r="AN1413" s="4">
        <f t="shared" si="413"/>
        <v>471</v>
      </c>
      <c r="AO1413" s="4">
        <f t="shared" si="430"/>
        <v>0.20221756528798096</v>
      </c>
    </row>
    <row r="1414" spans="1:41" x14ac:dyDescent="0.25">
      <c r="A1414">
        <v>23</v>
      </c>
      <c r="B1414">
        <v>20</v>
      </c>
      <c r="C1414">
        <v>0</v>
      </c>
      <c r="D1414">
        <v>12</v>
      </c>
      <c r="E1414">
        <v>0</v>
      </c>
      <c r="F1414">
        <v>0</v>
      </c>
      <c r="H1414">
        <v>487.08819879999999</v>
      </c>
      <c r="J1414">
        <v>4518119</v>
      </c>
      <c r="K1414">
        <v>3551912</v>
      </c>
      <c r="L1414">
        <v>4169236</v>
      </c>
      <c r="O1414" t="s">
        <v>14</v>
      </c>
      <c r="P1414" t="s">
        <v>14</v>
      </c>
      <c r="Q1414" t="s">
        <v>14</v>
      </c>
      <c r="S1414">
        <f t="shared" si="414"/>
        <v>0.86956521739130432</v>
      </c>
      <c r="T1414">
        <f t="shared" si="415"/>
        <v>0.52173913043478259</v>
      </c>
      <c r="V1414" s="4">
        <f t="shared" si="416"/>
        <v>487.08819877989998</v>
      </c>
      <c r="W1414">
        <f t="shared" si="417"/>
        <v>14</v>
      </c>
      <c r="X1414">
        <f t="shared" si="418"/>
        <v>0.60869565217391308</v>
      </c>
      <c r="Y1414">
        <f t="shared" si="419"/>
        <v>0.7</v>
      </c>
      <c r="Z1414">
        <f t="shared" si="420"/>
        <v>1.1666666666666667</v>
      </c>
      <c r="AA1414" t="str">
        <f t="shared" si="421"/>
        <v>CRAM</v>
      </c>
      <c r="AD1414">
        <f t="shared" si="422"/>
        <v>0.47058823529411764</v>
      </c>
      <c r="AF1414" t="str">
        <f t="shared" si="423"/>
        <v>----</v>
      </c>
      <c r="AG1414" t="str">
        <f t="shared" si="424"/>
        <v>----</v>
      </c>
      <c r="AH1414" t="str">
        <f t="shared" si="425"/>
        <v>HUnSatLig</v>
      </c>
      <c r="AI1414" t="str">
        <f t="shared" si="426"/>
        <v>----</v>
      </c>
      <c r="AJ1414" t="str">
        <f t="shared" si="427"/>
        <v>----</v>
      </c>
      <c r="AK1414" t="str">
        <f t="shared" si="428"/>
        <v>----</v>
      </c>
      <c r="AM1414" s="4">
        <f t="shared" si="429"/>
        <v>487.20083075377329</v>
      </c>
      <c r="AN1414" s="4">
        <f t="shared" si="413"/>
        <v>487</v>
      </c>
      <c r="AO1414" s="4">
        <f t="shared" si="430"/>
        <v>0.20083075377328896</v>
      </c>
    </row>
    <row r="1415" spans="1:41" x14ac:dyDescent="0.25">
      <c r="A1415">
        <v>23</v>
      </c>
      <c r="B1415">
        <v>20</v>
      </c>
      <c r="C1415">
        <v>0</v>
      </c>
      <c r="D1415">
        <v>13</v>
      </c>
      <c r="E1415">
        <v>0</v>
      </c>
      <c r="F1415">
        <v>0</v>
      </c>
      <c r="H1415">
        <v>503.0831134</v>
      </c>
      <c r="J1415">
        <v>4774901</v>
      </c>
      <c r="K1415">
        <v>4464685</v>
      </c>
      <c r="L1415">
        <v>3535566</v>
      </c>
      <c r="O1415" t="s">
        <v>14</v>
      </c>
      <c r="P1415" t="s">
        <v>14</v>
      </c>
      <c r="Q1415" t="s">
        <v>14</v>
      </c>
      <c r="S1415">
        <f t="shared" si="414"/>
        <v>0.86956521739130432</v>
      </c>
      <c r="T1415">
        <f t="shared" si="415"/>
        <v>0.56521739130434778</v>
      </c>
      <c r="V1415" s="4">
        <f t="shared" si="416"/>
        <v>503.0831133799</v>
      </c>
      <c r="W1415">
        <f t="shared" si="417"/>
        <v>14</v>
      </c>
      <c r="X1415">
        <f t="shared" si="418"/>
        <v>0.60869565217391308</v>
      </c>
      <c r="Y1415">
        <f t="shared" si="419"/>
        <v>0.7</v>
      </c>
      <c r="Z1415">
        <f t="shared" si="420"/>
        <v>1.0769230769230769</v>
      </c>
      <c r="AA1415" t="str">
        <f t="shared" si="421"/>
        <v>CRAM</v>
      </c>
      <c r="AD1415">
        <f t="shared" si="422"/>
        <v>0.45454545454545453</v>
      </c>
      <c r="AF1415" t="str">
        <f t="shared" si="423"/>
        <v>----</v>
      </c>
      <c r="AG1415" t="str">
        <f t="shared" si="424"/>
        <v>----</v>
      </c>
      <c r="AH1415" t="str">
        <f t="shared" si="425"/>
        <v>HUnSatLig</v>
      </c>
      <c r="AI1415" t="str">
        <f t="shared" si="426"/>
        <v>----</v>
      </c>
      <c r="AJ1415" t="str">
        <f t="shared" si="427"/>
        <v>----</v>
      </c>
      <c r="AK1415" t="str">
        <f t="shared" si="428"/>
        <v>----</v>
      </c>
      <c r="AM1415" s="4">
        <f t="shared" si="429"/>
        <v>503.1994439422586</v>
      </c>
      <c r="AN1415" s="4">
        <f t="shared" si="413"/>
        <v>503</v>
      </c>
      <c r="AO1415" s="4">
        <f t="shared" si="430"/>
        <v>0.19944394225859696</v>
      </c>
    </row>
    <row r="1416" spans="1:41" x14ac:dyDescent="0.25">
      <c r="A1416">
        <v>23</v>
      </c>
      <c r="B1416">
        <v>20</v>
      </c>
      <c r="C1416">
        <v>0</v>
      </c>
      <c r="D1416">
        <v>14</v>
      </c>
      <c r="E1416">
        <v>0</v>
      </c>
      <c r="F1416">
        <v>0</v>
      </c>
      <c r="H1416">
        <v>519.07802800000002</v>
      </c>
      <c r="J1416">
        <v>3816283</v>
      </c>
      <c r="K1416">
        <v>3418540</v>
      </c>
      <c r="L1416">
        <v>2946156</v>
      </c>
      <c r="O1416" t="s">
        <v>14</v>
      </c>
      <c r="P1416" t="s">
        <v>14</v>
      </c>
      <c r="Q1416" t="s">
        <v>14</v>
      </c>
      <c r="S1416">
        <f t="shared" si="414"/>
        <v>0.86956521739130432</v>
      </c>
      <c r="T1416">
        <f t="shared" si="415"/>
        <v>0.60869565217391308</v>
      </c>
      <c r="V1416" s="4">
        <f t="shared" si="416"/>
        <v>519.07802797990007</v>
      </c>
      <c r="W1416">
        <f t="shared" si="417"/>
        <v>14</v>
      </c>
      <c r="X1416">
        <f t="shared" si="418"/>
        <v>0.60869565217391308</v>
      </c>
      <c r="Y1416">
        <f t="shared" si="419"/>
        <v>0.7</v>
      </c>
      <c r="Z1416">
        <f t="shared" si="420"/>
        <v>1</v>
      </c>
      <c r="AA1416" t="str">
        <f t="shared" si="421"/>
        <v>CRAM</v>
      </c>
      <c r="AD1416">
        <f t="shared" si="422"/>
        <v>0.4375</v>
      </c>
      <c r="AF1416" t="str">
        <f t="shared" si="423"/>
        <v>----</v>
      </c>
      <c r="AG1416" t="str">
        <f t="shared" si="424"/>
        <v>----</v>
      </c>
      <c r="AH1416" t="str">
        <f t="shared" si="425"/>
        <v>HUnSatLig</v>
      </c>
      <c r="AI1416" t="str">
        <f t="shared" si="426"/>
        <v>----</v>
      </c>
      <c r="AJ1416" t="str">
        <f t="shared" si="427"/>
        <v>----</v>
      </c>
      <c r="AK1416" t="str">
        <f t="shared" si="428"/>
        <v>----</v>
      </c>
      <c r="AM1416" s="4">
        <f t="shared" si="429"/>
        <v>519.1980571307439</v>
      </c>
      <c r="AN1416" s="4">
        <f t="shared" si="413"/>
        <v>519</v>
      </c>
      <c r="AO1416" s="4">
        <f t="shared" si="430"/>
        <v>0.19805713074390496</v>
      </c>
    </row>
    <row r="1417" spans="1:41" x14ac:dyDescent="0.25">
      <c r="A1417">
        <v>23</v>
      </c>
      <c r="B1417">
        <v>20</v>
      </c>
      <c r="C1417">
        <v>0</v>
      </c>
      <c r="D1417">
        <v>15</v>
      </c>
      <c r="E1417">
        <v>0</v>
      </c>
      <c r="F1417">
        <v>0</v>
      </c>
      <c r="H1417">
        <v>535.07294260000003</v>
      </c>
      <c r="J1417">
        <v>3007856</v>
      </c>
      <c r="K1417">
        <v>2988603</v>
      </c>
      <c r="L1417">
        <v>2171390</v>
      </c>
      <c r="O1417" t="s">
        <v>14</v>
      </c>
      <c r="P1417" t="s">
        <v>14</v>
      </c>
      <c r="Q1417" t="s">
        <v>14</v>
      </c>
      <c r="S1417">
        <f t="shared" si="414"/>
        <v>0.86956521739130432</v>
      </c>
      <c r="T1417">
        <f t="shared" si="415"/>
        <v>0.65217391304347827</v>
      </c>
      <c r="V1417" s="4">
        <f t="shared" si="416"/>
        <v>535.07294257990009</v>
      </c>
      <c r="W1417">
        <f t="shared" si="417"/>
        <v>14</v>
      </c>
      <c r="X1417">
        <f t="shared" si="418"/>
        <v>0.60869565217391308</v>
      </c>
      <c r="Y1417">
        <f t="shared" si="419"/>
        <v>0.7</v>
      </c>
      <c r="Z1417">
        <f t="shared" si="420"/>
        <v>0.93333333333333335</v>
      </c>
      <c r="AA1417" t="str">
        <f t="shared" si="421"/>
        <v>CRAM</v>
      </c>
      <c r="AD1417">
        <f t="shared" si="422"/>
        <v>0.41935483870967744</v>
      </c>
      <c r="AF1417" t="str">
        <f t="shared" si="423"/>
        <v>----</v>
      </c>
      <c r="AG1417" t="str">
        <f t="shared" si="424"/>
        <v>----</v>
      </c>
      <c r="AH1417" t="str">
        <f t="shared" si="425"/>
        <v>HUnSatLig</v>
      </c>
      <c r="AI1417" t="str">
        <f t="shared" si="426"/>
        <v>----</v>
      </c>
      <c r="AJ1417" t="str">
        <f t="shared" si="427"/>
        <v>----</v>
      </c>
      <c r="AK1417" t="str">
        <f t="shared" si="428"/>
        <v>----</v>
      </c>
      <c r="AM1417" s="4">
        <f t="shared" si="429"/>
        <v>535.19667031922927</v>
      </c>
      <c r="AN1417" s="4">
        <f t="shared" si="413"/>
        <v>535</v>
      </c>
      <c r="AO1417" s="4">
        <f t="shared" si="430"/>
        <v>0.19667031922926981</v>
      </c>
    </row>
    <row r="1418" spans="1:41" x14ac:dyDescent="0.25">
      <c r="A1418">
        <v>23</v>
      </c>
      <c r="B1418">
        <v>20</v>
      </c>
      <c r="C1418">
        <v>0</v>
      </c>
      <c r="D1418">
        <v>16</v>
      </c>
      <c r="E1418">
        <v>0</v>
      </c>
      <c r="F1418">
        <v>0</v>
      </c>
      <c r="H1418">
        <v>551.06785720000005</v>
      </c>
      <c r="J1418">
        <v>2336717</v>
      </c>
      <c r="K1418">
        <v>1965982</v>
      </c>
      <c r="L1418">
        <v>1694913</v>
      </c>
      <c r="O1418" t="s">
        <v>14</v>
      </c>
      <c r="P1418" t="s">
        <v>14</v>
      </c>
      <c r="Q1418" t="s">
        <v>14</v>
      </c>
      <c r="S1418">
        <f t="shared" si="414"/>
        <v>0.86956521739130432</v>
      </c>
      <c r="T1418">
        <f t="shared" si="415"/>
        <v>0.69565217391304346</v>
      </c>
      <c r="V1418" s="4">
        <f t="shared" si="416"/>
        <v>551.0678571799001</v>
      </c>
      <c r="W1418">
        <f t="shared" si="417"/>
        <v>14</v>
      </c>
      <c r="X1418">
        <f t="shared" si="418"/>
        <v>0.60869565217391308</v>
      </c>
      <c r="Y1418">
        <f t="shared" si="419"/>
        <v>0.7</v>
      </c>
      <c r="Z1418">
        <f t="shared" si="420"/>
        <v>0.875</v>
      </c>
      <c r="AA1418" t="str">
        <f t="shared" si="421"/>
        <v>CRAM</v>
      </c>
      <c r="AD1418">
        <f t="shared" si="422"/>
        <v>0.4</v>
      </c>
      <c r="AF1418" t="str">
        <f t="shared" si="423"/>
        <v>----</v>
      </c>
      <c r="AG1418" t="str">
        <f t="shared" si="424"/>
        <v>----</v>
      </c>
      <c r="AH1418" t="str">
        <f t="shared" si="425"/>
        <v>HUnSatLig</v>
      </c>
      <c r="AI1418" t="str">
        <f t="shared" si="426"/>
        <v>----</v>
      </c>
      <c r="AJ1418" t="str">
        <f t="shared" si="427"/>
        <v>----</v>
      </c>
      <c r="AK1418" t="str">
        <f t="shared" si="428"/>
        <v>----</v>
      </c>
      <c r="AM1418" s="4">
        <f t="shared" si="429"/>
        <v>551.19528350771463</v>
      </c>
      <c r="AN1418" s="4">
        <f t="shared" si="413"/>
        <v>551</v>
      </c>
      <c r="AO1418" s="4">
        <f t="shared" si="430"/>
        <v>0.19528350771463465</v>
      </c>
    </row>
    <row r="1419" spans="1:41" x14ac:dyDescent="0.25">
      <c r="A1419">
        <v>23</v>
      </c>
      <c r="B1419">
        <v>22</v>
      </c>
      <c r="C1419">
        <v>0</v>
      </c>
      <c r="D1419">
        <v>8</v>
      </c>
      <c r="E1419">
        <v>0</v>
      </c>
      <c r="F1419">
        <v>0</v>
      </c>
      <c r="H1419">
        <v>425.12419039999997</v>
      </c>
      <c r="J1419">
        <v>3051667</v>
      </c>
      <c r="K1419">
        <v>2576469</v>
      </c>
      <c r="L1419">
        <v>2840065</v>
      </c>
      <c r="O1419">
        <v>1953376</v>
      </c>
      <c r="P1419">
        <v>2000960</v>
      </c>
      <c r="Q1419">
        <v>1574194</v>
      </c>
      <c r="S1419">
        <f t="shared" si="414"/>
        <v>0.95652173913043481</v>
      </c>
      <c r="T1419">
        <f t="shared" si="415"/>
        <v>0.34782608695652173</v>
      </c>
      <c r="V1419" s="4">
        <f t="shared" si="416"/>
        <v>425.12419037990003</v>
      </c>
      <c r="W1419">
        <f t="shared" si="417"/>
        <v>13</v>
      </c>
      <c r="X1419">
        <f t="shared" si="418"/>
        <v>0.56521739130434778</v>
      </c>
      <c r="Y1419">
        <f t="shared" si="419"/>
        <v>0.59090909090909094</v>
      </c>
      <c r="Z1419">
        <f t="shared" si="420"/>
        <v>1.625</v>
      </c>
      <c r="AA1419" t="str">
        <f t="shared" si="421"/>
        <v>CRAM</v>
      </c>
      <c r="AD1419">
        <f t="shared" si="422"/>
        <v>0.47368421052631576</v>
      </c>
      <c r="AF1419" t="str">
        <f t="shared" si="423"/>
        <v>----</v>
      </c>
      <c r="AG1419" t="str">
        <f t="shared" si="424"/>
        <v>----</v>
      </c>
      <c r="AH1419" t="str">
        <f t="shared" si="425"/>
        <v>HUnSatLig</v>
      </c>
      <c r="AI1419" t="str">
        <f t="shared" si="426"/>
        <v>----</v>
      </c>
      <c r="AJ1419" t="str">
        <f t="shared" si="427"/>
        <v>----</v>
      </c>
      <c r="AK1419" t="str">
        <f t="shared" si="428"/>
        <v>----</v>
      </c>
      <c r="AM1419" s="4">
        <f t="shared" si="429"/>
        <v>425.22249408921533</v>
      </c>
      <c r="AN1419" s="4">
        <f t="shared" si="413"/>
        <v>425</v>
      </c>
      <c r="AO1419" s="4">
        <f t="shared" si="430"/>
        <v>0.22249408921533131</v>
      </c>
    </row>
    <row r="1420" spans="1:41" x14ac:dyDescent="0.25">
      <c r="A1420">
        <v>23</v>
      </c>
      <c r="B1420">
        <v>22</v>
      </c>
      <c r="C1420">
        <v>0</v>
      </c>
      <c r="D1420">
        <v>9</v>
      </c>
      <c r="E1420">
        <v>0</v>
      </c>
      <c r="F1420">
        <v>0</v>
      </c>
      <c r="H1420">
        <v>441.11910499999999</v>
      </c>
      <c r="J1420">
        <v>3524422</v>
      </c>
      <c r="K1420">
        <v>3865447</v>
      </c>
      <c r="L1420">
        <v>3559614</v>
      </c>
      <c r="O1420">
        <v>2474002</v>
      </c>
      <c r="P1420">
        <v>2255176</v>
      </c>
      <c r="Q1420">
        <v>1816800</v>
      </c>
      <c r="S1420">
        <f t="shared" si="414"/>
        <v>0.95652173913043481</v>
      </c>
      <c r="T1420">
        <f t="shared" si="415"/>
        <v>0.39130434782608697</v>
      </c>
      <c r="V1420" s="4">
        <f t="shared" si="416"/>
        <v>441.11910497989999</v>
      </c>
      <c r="W1420">
        <f t="shared" si="417"/>
        <v>13</v>
      </c>
      <c r="X1420">
        <f t="shared" si="418"/>
        <v>0.56521739130434778</v>
      </c>
      <c r="Y1420">
        <f t="shared" si="419"/>
        <v>0.59090909090909094</v>
      </c>
      <c r="Z1420">
        <f t="shared" si="420"/>
        <v>1.4444444444444444</v>
      </c>
      <c r="AA1420" t="str">
        <f t="shared" si="421"/>
        <v>CRAM</v>
      </c>
      <c r="AD1420">
        <f t="shared" si="422"/>
        <v>0.45945945945945948</v>
      </c>
      <c r="AF1420" t="str">
        <f t="shared" si="423"/>
        <v>----</v>
      </c>
      <c r="AG1420" t="str">
        <f t="shared" si="424"/>
        <v>----</v>
      </c>
      <c r="AH1420" t="str">
        <f t="shared" si="425"/>
        <v>HUnSatLig</v>
      </c>
      <c r="AI1420" t="str">
        <f t="shared" si="426"/>
        <v>----</v>
      </c>
      <c r="AJ1420" t="str">
        <f t="shared" si="427"/>
        <v>----</v>
      </c>
      <c r="AK1420" t="str">
        <f t="shared" si="428"/>
        <v>----</v>
      </c>
      <c r="AM1420" s="4">
        <f t="shared" si="429"/>
        <v>441.22110727770058</v>
      </c>
      <c r="AN1420" s="4">
        <f t="shared" si="413"/>
        <v>441</v>
      </c>
      <c r="AO1420" s="4">
        <f t="shared" si="430"/>
        <v>0.22110727770058247</v>
      </c>
    </row>
    <row r="1421" spans="1:41" x14ac:dyDescent="0.25">
      <c r="A1421">
        <v>23</v>
      </c>
      <c r="B1421">
        <v>22</v>
      </c>
      <c r="C1421">
        <v>0</v>
      </c>
      <c r="D1421">
        <v>10</v>
      </c>
      <c r="E1421">
        <v>0</v>
      </c>
      <c r="F1421">
        <v>0</v>
      </c>
      <c r="H1421">
        <v>457.11401960000001</v>
      </c>
      <c r="J1421">
        <v>4776842</v>
      </c>
      <c r="K1421">
        <v>4306882</v>
      </c>
      <c r="L1421">
        <v>4277918</v>
      </c>
      <c r="O1421">
        <v>2169258</v>
      </c>
      <c r="P1421">
        <v>2143722</v>
      </c>
      <c r="Q1421">
        <v>2350906</v>
      </c>
      <c r="S1421">
        <f t="shared" si="414"/>
        <v>0.95652173913043481</v>
      </c>
      <c r="T1421">
        <f t="shared" si="415"/>
        <v>0.43478260869565216</v>
      </c>
      <c r="V1421" s="4">
        <f t="shared" si="416"/>
        <v>457.1140195799</v>
      </c>
      <c r="W1421">
        <f t="shared" si="417"/>
        <v>13</v>
      </c>
      <c r="X1421">
        <f t="shared" si="418"/>
        <v>0.56521739130434778</v>
      </c>
      <c r="Y1421">
        <f t="shared" si="419"/>
        <v>0.59090909090909094</v>
      </c>
      <c r="Z1421">
        <f t="shared" si="420"/>
        <v>1.3</v>
      </c>
      <c r="AA1421" t="str">
        <f t="shared" si="421"/>
        <v>CRAM</v>
      </c>
      <c r="AD1421">
        <f t="shared" si="422"/>
        <v>0.44444444444444442</v>
      </c>
      <c r="AF1421" t="str">
        <f t="shared" si="423"/>
        <v>----</v>
      </c>
      <c r="AG1421" t="str">
        <f t="shared" si="424"/>
        <v>----</v>
      </c>
      <c r="AH1421" t="str">
        <f t="shared" si="425"/>
        <v>HUnSatLig</v>
      </c>
      <c r="AI1421" t="str">
        <f t="shared" si="426"/>
        <v>----</v>
      </c>
      <c r="AJ1421" t="str">
        <f t="shared" si="427"/>
        <v>----</v>
      </c>
      <c r="AK1421" t="str">
        <f t="shared" si="428"/>
        <v>----</v>
      </c>
      <c r="AM1421" s="4">
        <f t="shared" si="429"/>
        <v>457.21972046618589</v>
      </c>
      <c r="AN1421" s="4">
        <f t="shared" si="413"/>
        <v>457</v>
      </c>
      <c r="AO1421" s="4">
        <f t="shared" si="430"/>
        <v>0.21972046618589047</v>
      </c>
    </row>
    <row r="1422" spans="1:41" x14ac:dyDescent="0.25">
      <c r="A1422">
        <v>23</v>
      </c>
      <c r="B1422">
        <v>22</v>
      </c>
      <c r="C1422">
        <v>0</v>
      </c>
      <c r="D1422">
        <v>11</v>
      </c>
      <c r="E1422">
        <v>0</v>
      </c>
      <c r="F1422">
        <v>0</v>
      </c>
      <c r="H1422">
        <v>473.10893420000002</v>
      </c>
      <c r="J1422">
        <v>5409842</v>
      </c>
      <c r="K1422">
        <v>5036598</v>
      </c>
      <c r="L1422">
        <v>5105399</v>
      </c>
      <c r="O1422">
        <v>1946267</v>
      </c>
      <c r="P1422">
        <v>1954118</v>
      </c>
      <c r="Q1422">
        <v>1955885</v>
      </c>
      <c r="S1422">
        <f t="shared" si="414"/>
        <v>0.95652173913043481</v>
      </c>
      <c r="T1422">
        <f t="shared" si="415"/>
        <v>0.47826086956521741</v>
      </c>
      <c r="V1422" s="4">
        <f t="shared" si="416"/>
        <v>473.10893417990002</v>
      </c>
      <c r="W1422">
        <f t="shared" si="417"/>
        <v>13</v>
      </c>
      <c r="X1422">
        <f t="shared" si="418"/>
        <v>0.56521739130434778</v>
      </c>
      <c r="Y1422">
        <f t="shared" si="419"/>
        <v>0.59090909090909094</v>
      </c>
      <c r="Z1422">
        <f t="shared" si="420"/>
        <v>1.1818181818181819</v>
      </c>
      <c r="AA1422" t="str">
        <f t="shared" si="421"/>
        <v>CRAM</v>
      </c>
      <c r="AD1422">
        <f t="shared" si="422"/>
        <v>0.42857142857142855</v>
      </c>
      <c r="AF1422" t="str">
        <f t="shared" si="423"/>
        <v>----</v>
      </c>
      <c r="AG1422" t="str">
        <f t="shared" si="424"/>
        <v>----</v>
      </c>
      <c r="AH1422" t="str">
        <f t="shared" si="425"/>
        <v>HUnSatLig</v>
      </c>
      <c r="AI1422" t="str">
        <f t="shared" si="426"/>
        <v>----</v>
      </c>
      <c r="AJ1422" t="str">
        <f t="shared" si="427"/>
        <v>----</v>
      </c>
      <c r="AK1422" t="str">
        <f t="shared" si="428"/>
        <v>----</v>
      </c>
      <c r="AM1422" s="4">
        <f t="shared" si="429"/>
        <v>473.2183336546712</v>
      </c>
      <c r="AN1422" s="4">
        <f t="shared" si="413"/>
        <v>473</v>
      </c>
      <c r="AO1422" s="4">
        <f t="shared" si="430"/>
        <v>0.21833365467119847</v>
      </c>
    </row>
    <row r="1423" spans="1:41" x14ac:dyDescent="0.25">
      <c r="A1423">
        <v>23</v>
      </c>
      <c r="B1423">
        <v>22</v>
      </c>
      <c r="C1423">
        <v>0</v>
      </c>
      <c r="D1423">
        <v>12</v>
      </c>
      <c r="E1423">
        <v>0</v>
      </c>
      <c r="F1423">
        <v>0</v>
      </c>
      <c r="H1423">
        <v>489.10384879999998</v>
      </c>
      <c r="J1423">
        <v>5206322</v>
      </c>
      <c r="K1423">
        <v>4826831</v>
      </c>
      <c r="L1423">
        <v>4189718</v>
      </c>
      <c r="O1423" t="s">
        <v>14</v>
      </c>
      <c r="P1423" t="s">
        <v>14</v>
      </c>
      <c r="Q1423" t="s">
        <v>14</v>
      </c>
      <c r="S1423">
        <f t="shared" si="414"/>
        <v>0.95652173913043481</v>
      </c>
      <c r="T1423">
        <f t="shared" si="415"/>
        <v>0.52173913043478259</v>
      </c>
      <c r="V1423" s="4">
        <f t="shared" si="416"/>
        <v>489.10384877990003</v>
      </c>
      <c r="W1423">
        <f t="shared" si="417"/>
        <v>13</v>
      </c>
      <c r="X1423">
        <f t="shared" si="418"/>
        <v>0.56521739130434778</v>
      </c>
      <c r="Y1423">
        <f t="shared" si="419"/>
        <v>0.59090909090909094</v>
      </c>
      <c r="Z1423">
        <f t="shared" si="420"/>
        <v>1.0833333333333333</v>
      </c>
      <c r="AA1423" t="str">
        <f t="shared" si="421"/>
        <v>CRAM</v>
      </c>
      <c r="AD1423">
        <f t="shared" si="422"/>
        <v>0.41176470588235292</v>
      </c>
      <c r="AF1423" t="str">
        <f t="shared" si="423"/>
        <v>----</v>
      </c>
      <c r="AG1423" t="str">
        <f t="shared" si="424"/>
        <v>----</v>
      </c>
      <c r="AH1423" t="str">
        <f t="shared" si="425"/>
        <v>HUnSatLig</v>
      </c>
      <c r="AI1423" t="str">
        <f t="shared" si="426"/>
        <v>----</v>
      </c>
      <c r="AJ1423" t="str">
        <f t="shared" si="427"/>
        <v>----</v>
      </c>
      <c r="AK1423" t="str">
        <f t="shared" si="428"/>
        <v>----</v>
      </c>
      <c r="AM1423" s="4">
        <f t="shared" si="429"/>
        <v>489.21694684315651</v>
      </c>
      <c r="AN1423" s="4">
        <f t="shared" si="413"/>
        <v>489</v>
      </c>
      <c r="AO1423" s="4">
        <f t="shared" si="430"/>
        <v>0.21694684315650647</v>
      </c>
    </row>
    <row r="1424" spans="1:41" x14ac:dyDescent="0.25">
      <c r="A1424">
        <v>23</v>
      </c>
      <c r="B1424">
        <v>22</v>
      </c>
      <c r="C1424">
        <v>0</v>
      </c>
      <c r="D1424">
        <v>13</v>
      </c>
      <c r="E1424">
        <v>0</v>
      </c>
      <c r="F1424">
        <v>0</v>
      </c>
      <c r="H1424">
        <v>505.0987634</v>
      </c>
      <c r="J1424">
        <v>4608105</v>
      </c>
      <c r="K1424">
        <v>4159588</v>
      </c>
      <c r="L1424">
        <v>4002555</v>
      </c>
      <c r="O1424" t="s">
        <v>14</v>
      </c>
      <c r="P1424" t="s">
        <v>14</v>
      </c>
      <c r="Q1424" t="s">
        <v>14</v>
      </c>
      <c r="S1424">
        <f t="shared" si="414"/>
        <v>0.95652173913043481</v>
      </c>
      <c r="T1424">
        <f t="shared" si="415"/>
        <v>0.56521739130434778</v>
      </c>
      <c r="V1424" s="4">
        <f t="shared" si="416"/>
        <v>505.09876337990005</v>
      </c>
      <c r="W1424">
        <f t="shared" si="417"/>
        <v>13</v>
      </c>
      <c r="X1424">
        <f t="shared" si="418"/>
        <v>0.56521739130434778</v>
      </c>
      <c r="Y1424">
        <f t="shared" si="419"/>
        <v>0.59090909090909094</v>
      </c>
      <c r="Z1424">
        <f t="shared" si="420"/>
        <v>1</v>
      </c>
      <c r="AA1424" t="str">
        <f t="shared" si="421"/>
        <v>CRAM</v>
      </c>
      <c r="AD1424">
        <f t="shared" si="422"/>
        <v>0.39393939393939392</v>
      </c>
      <c r="AF1424" t="str">
        <f t="shared" si="423"/>
        <v>----</v>
      </c>
      <c r="AG1424" t="str">
        <f t="shared" si="424"/>
        <v>----</v>
      </c>
      <c r="AH1424" t="str">
        <f t="shared" si="425"/>
        <v>HUnSatLig</v>
      </c>
      <c r="AI1424" t="str">
        <f t="shared" si="426"/>
        <v>----</v>
      </c>
      <c r="AJ1424" t="str">
        <f t="shared" si="427"/>
        <v>----</v>
      </c>
      <c r="AK1424" t="str">
        <f t="shared" si="428"/>
        <v>----</v>
      </c>
      <c r="AM1424" s="4">
        <f t="shared" si="429"/>
        <v>505.21556003164181</v>
      </c>
      <c r="AN1424" s="4">
        <f t="shared" si="413"/>
        <v>505</v>
      </c>
      <c r="AO1424" s="4">
        <f t="shared" si="430"/>
        <v>0.21556003164181448</v>
      </c>
    </row>
    <row r="1425" spans="1:41" x14ac:dyDescent="0.25">
      <c r="A1425">
        <v>23</v>
      </c>
      <c r="B1425">
        <v>22</v>
      </c>
      <c r="C1425">
        <v>0</v>
      </c>
      <c r="D1425">
        <v>14</v>
      </c>
      <c r="E1425">
        <v>0</v>
      </c>
      <c r="F1425">
        <v>0</v>
      </c>
      <c r="H1425">
        <v>521.09367799999995</v>
      </c>
      <c r="J1425">
        <v>3428277</v>
      </c>
      <c r="K1425">
        <v>3447245</v>
      </c>
      <c r="L1425">
        <v>3014307</v>
      </c>
      <c r="O1425" t="s">
        <v>14</v>
      </c>
      <c r="P1425" t="s">
        <v>14</v>
      </c>
      <c r="Q1425" t="s">
        <v>14</v>
      </c>
      <c r="S1425">
        <f t="shared" si="414"/>
        <v>0.95652173913043481</v>
      </c>
      <c r="T1425">
        <f t="shared" si="415"/>
        <v>0.60869565217391308</v>
      </c>
      <c r="V1425" s="4">
        <f t="shared" si="416"/>
        <v>521.09367797990001</v>
      </c>
      <c r="W1425">
        <f t="shared" si="417"/>
        <v>13</v>
      </c>
      <c r="X1425">
        <f t="shared" si="418"/>
        <v>0.56521739130434778</v>
      </c>
      <c r="Y1425">
        <f t="shared" si="419"/>
        <v>0.59090909090909094</v>
      </c>
      <c r="Z1425">
        <f t="shared" si="420"/>
        <v>0.9285714285714286</v>
      </c>
      <c r="AA1425" t="str">
        <f t="shared" si="421"/>
        <v>CRAM</v>
      </c>
      <c r="AD1425">
        <f t="shared" si="422"/>
        <v>0.375</v>
      </c>
      <c r="AF1425" t="str">
        <f t="shared" si="423"/>
        <v>----</v>
      </c>
      <c r="AG1425" t="str">
        <f t="shared" si="424"/>
        <v>----</v>
      </c>
      <c r="AH1425" t="str">
        <f t="shared" si="425"/>
        <v>HUnSatLig</v>
      </c>
      <c r="AI1425" t="str">
        <f t="shared" si="426"/>
        <v>----</v>
      </c>
      <c r="AJ1425" t="str">
        <f t="shared" si="427"/>
        <v>----</v>
      </c>
      <c r="AK1425" t="str">
        <f t="shared" si="428"/>
        <v>----</v>
      </c>
      <c r="AM1425" s="4">
        <f t="shared" si="429"/>
        <v>521.21417322012712</v>
      </c>
      <c r="AN1425" s="4">
        <f t="shared" si="413"/>
        <v>521</v>
      </c>
      <c r="AO1425" s="4">
        <f t="shared" si="430"/>
        <v>0.21417322012712248</v>
      </c>
    </row>
    <row r="1426" spans="1:41" x14ac:dyDescent="0.25">
      <c r="A1426">
        <v>23</v>
      </c>
      <c r="B1426">
        <v>22</v>
      </c>
      <c r="C1426">
        <v>0</v>
      </c>
      <c r="D1426">
        <v>15</v>
      </c>
      <c r="E1426">
        <v>0</v>
      </c>
      <c r="F1426">
        <v>0</v>
      </c>
      <c r="H1426">
        <v>537.08859259999997</v>
      </c>
      <c r="J1426">
        <v>3051925</v>
      </c>
      <c r="K1426">
        <v>2454584</v>
      </c>
      <c r="L1426">
        <v>2275878</v>
      </c>
      <c r="O1426" t="s">
        <v>14</v>
      </c>
      <c r="P1426" t="s">
        <v>14</v>
      </c>
      <c r="Q1426" t="s">
        <v>14</v>
      </c>
      <c r="S1426">
        <f t="shared" si="414"/>
        <v>0.95652173913043481</v>
      </c>
      <c r="T1426">
        <f t="shared" si="415"/>
        <v>0.65217391304347827</v>
      </c>
      <c r="V1426" s="4">
        <f t="shared" si="416"/>
        <v>537.08859257990014</v>
      </c>
      <c r="W1426">
        <f t="shared" si="417"/>
        <v>13</v>
      </c>
      <c r="X1426">
        <f t="shared" si="418"/>
        <v>0.56521739130434778</v>
      </c>
      <c r="Y1426">
        <f t="shared" si="419"/>
        <v>0.59090909090909094</v>
      </c>
      <c r="Z1426">
        <f t="shared" si="420"/>
        <v>0.8666666666666667</v>
      </c>
      <c r="AA1426" t="str">
        <f t="shared" si="421"/>
        <v>CRAM</v>
      </c>
      <c r="AD1426">
        <f t="shared" si="422"/>
        <v>0.35483870967741937</v>
      </c>
      <c r="AF1426" t="str">
        <f t="shared" si="423"/>
        <v>----</v>
      </c>
      <c r="AG1426" t="str">
        <f t="shared" si="424"/>
        <v>----</v>
      </c>
      <c r="AH1426" t="str">
        <f t="shared" si="425"/>
        <v>HUnSatLig</v>
      </c>
      <c r="AI1426" t="str">
        <f t="shared" si="426"/>
        <v>----</v>
      </c>
      <c r="AJ1426" t="str">
        <f t="shared" si="427"/>
        <v>----</v>
      </c>
      <c r="AK1426" t="str">
        <f t="shared" si="428"/>
        <v>----</v>
      </c>
      <c r="AM1426" s="4">
        <f t="shared" si="429"/>
        <v>537.21278640861249</v>
      </c>
      <c r="AN1426" s="4">
        <f t="shared" si="413"/>
        <v>537</v>
      </c>
      <c r="AO1426" s="4">
        <f t="shared" si="430"/>
        <v>0.21278640861248732</v>
      </c>
    </row>
    <row r="1427" spans="1:41" x14ac:dyDescent="0.25">
      <c r="A1427">
        <v>23</v>
      </c>
      <c r="B1427">
        <v>22</v>
      </c>
      <c r="C1427">
        <v>0</v>
      </c>
      <c r="D1427">
        <v>16</v>
      </c>
      <c r="E1427">
        <v>0</v>
      </c>
      <c r="F1427">
        <v>0</v>
      </c>
      <c r="H1427">
        <v>553.08350719999999</v>
      </c>
      <c r="J1427">
        <v>1768375</v>
      </c>
      <c r="K1427">
        <v>1831284</v>
      </c>
      <c r="L1427">
        <v>1524930</v>
      </c>
      <c r="O1427" t="s">
        <v>14</v>
      </c>
      <c r="P1427" t="s">
        <v>14</v>
      </c>
      <c r="Q1427" t="s">
        <v>14</v>
      </c>
      <c r="S1427">
        <f t="shared" si="414"/>
        <v>0.95652173913043481</v>
      </c>
      <c r="T1427">
        <f t="shared" si="415"/>
        <v>0.69565217391304346</v>
      </c>
      <c r="V1427" s="4">
        <f t="shared" si="416"/>
        <v>553.08350717990004</v>
      </c>
      <c r="W1427">
        <f t="shared" si="417"/>
        <v>13</v>
      </c>
      <c r="X1427">
        <f t="shared" si="418"/>
        <v>0.56521739130434778</v>
      </c>
      <c r="Y1427">
        <f t="shared" si="419"/>
        <v>0.59090909090909094</v>
      </c>
      <c r="Z1427">
        <f t="shared" si="420"/>
        <v>0.8125</v>
      </c>
      <c r="AA1427" t="str">
        <f t="shared" si="421"/>
        <v>CRAM</v>
      </c>
      <c r="AD1427">
        <f t="shared" si="422"/>
        <v>0.33333333333333331</v>
      </c>
      <c r="AF1427" t="str">
        <f t="shared" si="423"/>
        <v>----</v>
      </c>
      <c r="AG1427" t="str">
        <f t="shared" si="424"/>
        <v>----</v>
      </c>
      <c r="AH1427" t="str">
        <f t="shared" si="425"/>
        <v>HUnSatLig</v>
      </c>
      <c r="AI1427" t="str">
        <f t="shared" si="426"/>
        <v>----</v>
      </c>
      <c r="AJ1427" t="str">
        <f t="shared" si="427"/>
        <v>----</v>
      </c>
      <c r="AK1427" t="str">
        <f t="shared" si="428"/>
        <v>----</v>
      </c>
      <c r="AM1427" s="4">
        <f t="shared" si="429"/>
        <v>553.21139959709774</v>
      </c>
      <c r="AN1427" s="4">
        <f t="shared" si="413"/>
        <v>553</v>
      </c>
      <c r="AO1427" s="4">
        <f t="shared" si="430"/>
        <v>0.21139959709773848</v>
      </c>
    </row>
    <row r="1428" spans="1:41" x14ac:dyDescent="0.25">
      <c r="A1428">
        <v>23</v>
      </c>
      <c r="B1428">
        <v>24</v>
      </c>
      <c r="C1428">
        <v>0</v>
      </c>
      <c r="D1428">
        <v>7</v>
      </c>
      <c r="E1428">
        <v>0</v>
      </c>
      <c r="F1428">
        <v>0</v>
      </c>
      <c r="H1428">
        <v>411.14492580000001</v>
      </c>
      <c r="J1428">
        <v>2875460</v>
      </c>
      <c r="K1428">
        <v>2321350</v>
      </c>
      <c r="L1428">
        <v>2765037</v>
      </c>
      <c r="O1428">
        <v>2240747</v>
      </c>
      <c r="P1428">
        <v>2616749</v>
      </c>
      <c r="Q1428">
        <v>2143149</v>
      </c>
      <c r="S1428">
        <f t="shared" si="414"/>
        <v>1.0434782608695652</v>
      </c>
      <c r="T1428">
        <f t="shared" si="415"/>
        <v>0.30434782608695654</v>
      </c>
      <c r="V1428" s="4">
        <f t="shared" si="416"/>
        <v>411.14492577990001</v>
      </c>
      <c r="W1428">
        <f t="shared" si="417"/>
        <v>12</v>
      </c>
      <c r="X1428">
        <f t="shared" si="418"/>
        <v>0.52173913043478259</v>
      </c>
      <c r="Y1428">
        <f t="shared" si="419"/>
        <v>0.5</v>
      </c>
      <c r="Z1428">
        <f t="shared" si="420"/>
        <v>1.7142857142857142</v>
      </c>
      <c r="AA1428" t="str">
        <f t="shared" si="421"/>
        <v>CRAM</v>
      </c>
      <c r="AD1428">
        <f t="shared" si="422"/>
        <v>0.4358974358974359</v>
      </c>
      <c r="AF1428" t="str">
        <f t="shared" si="423"/>
        <v>----</v>
      </c>
      <c r="AG1428" t="str">
        <f t="shared" si="424"/>
        <v>----</v>
      </c>
      <c r="AH1428" t="str">
        <f t="shared" si="425"/>
        <v>HUnSatLig</v>
      </c>
      <c r="AI1428" t="str">
        <f t="shared" si="426"/>
        <v>----</v>
      </c>
      <c r="AJ1428" t="str">
        <f t="shared" si="427"/>
        <v>----</v>
      </c>
      <c r="AK1428" t="str">
        <f t="shared" si="428"/>
        <v>----</v>
      </c>
      <c r="AM1428" s="4">
        <f t="shared" si="429"/>
        <v>411.23999699011318</v>
      </c>
      <c r="AN1428" s="4">
        <f t="shared" si="413"/>
        <v>411</v>
      </c>
      <c r="AO1428" s="4">
        <f t="shared" si="430"/>
        <v>0.23999699011318398</v>
      </c>
    </row>
    <row r="1429" spans="1:41" x14ac:dyDescent="0.25">
      <c r="A1429">
        <v>23</v>
      </c>
      <c r="B1429">
        <v>24</v>
      </c>
      <c r="C1429">
        <v>0</v>
      </c>
      <c r="D1429">
        <v>8</v>
      </c>
      <c r="E1429">
        <v>0</v>
      </c>
      <c r="F1429">
        <v>0</v>
      </c>
      <c r="H1429">
        <v>427.13984040000003</v>
      </c>
      <c r="J1429">
        <v>3583454</v>
      </c>
      <c r="K1429">
        <v>3074077</v>
      </c>
      <c r="L1429">
        <v>3438980</v>
      </c>
      <c r="O1429">
        <v>2906617</v>
      </c>
      <c r="P1429">
        <v>3232774</v>
      </c>
      <c r="Q1429">
        <v>3002501</v>
      </c>
      <c r="S1429">
        <f t="shared" si="414"/>
        <v>1.0434782608695652</v>
      </c>
      <c r="T1429">
        <f t="shared" si="415"/>
        <v>0.34782608695652173</v>
      </c>
      <c r="V1429" s="4">
        <f t="shared" si="416"/>
        <v>427.13984037990002</v>
      </c>
      <c r="W1429">
        <f t="shared" si="417"/>
        <v>12</v>
      </c>
      <c r="X1429">
        <f t="shared" si="418"/>
        <v>0.52173913043478259</v>
      </c>
      <c r="Y1429">
        <f t="shared" si="419"/>
        <v>0.5</v>
      </c>
      <c r="Z1429">
        <f t="shared" si="420"/>
        <v>1.5</v>
      </c>
      <c r="AA1429" t="str">
        <f t="shared" si="421"/>
        <v>CRAM</v>
      </c>
      <c r="AD1429">
        <f t="shared" si="422"/>
        <v>0.42105263157894735</v>
      </c>
      <c r="AF1429" t="str">
        <f t="shared" si="423"/>
        <v>----</v>
      </c>
      <c r="AG1429" t="str">
        <f t="shared" si="424"/>
        <v>----</v>
      </c>
      <c r="AH1429" t="str">
        <f t="shared" si="425"/>
        <v>HUnSatLig</v>
      </c>
      <c r="AI1429" t="str">
        <f t="shared" si="426"/>
        <v>----</v>
      </c>
      <c r="AJ1429" t="str">
        <f t="shared" si="427"/>
        <v>----</v>
      </c>
      <c r="AK1429" t="str">
        <f t="shared" si="428"/>
        <v>----</v>
      </c>
      <c r="AM1429" s="4">
        <f t="shared" si="429"/>
        <v>427.23861017859855</v>
      </c>
      <c r="AN1429" s="4">
        <f t="shared" si="413"/>
        <v>427</v>
      </c>
      <c r="AO1429" s="4">
        <f t="shared" si="430"/>
        <v>0.23861017859854883</v>
      </c>
    </row>
    <row r="1430" spans="1:41" x14ac:dyDescent="0.25">
      <c r="A1430">
        <v>23</v>
      </c>
      <c r="B1430">
        <v>24</v>
      </c>
      <c r="C1430">
        <v>0</v>
      </c>
      <c r="D1430">
        <v>9</v>
      </c>
      <c r="E1430">
        <v>0</v>
      </c>
      <c r="F1430">
        <v>0</v>
      </c>
      <c r="H1430">
        <v>443.13475499999998</v>
      </c>
      <c r="J1430">
        <v>4974133</v>
      </c>
      <c r="K1430">
        <v>4964075</v>
      </c>
      <c r="L1430">
        <v>4297713</v>
      </c>
      <c r="O1430">
        <v>3647344</v>
      </c>
      <c r="P1430">
        <v>3299534</v>
      </c>
      <c r="Q1430">
        <v>3530248</v>
      </c>
      <c r="S1430">
        <f t="shared" si="414"/>
        <v>1.0434782608695652</v>
      </c>
      <c r="T1430">
        <f t="shared" si="415"/>
        <v>0.39130434782608697</v>
      </c>
      <c r="V1430" s="4">
        <f t="shared" si="416"/>
        <v>443.13475497990004</v>
      </c>
      <c r="W1430">
        <f t="shared" si="417"/>
        <v>12</v>
      </c>
      <c r="X1430">
        <f t="shared" si="418"/>
        <v>0.52173913043478259</v>
      </c>
      <c r="Y1430">
        <f t="shared" si="419"/>
        <v>0.5</v>
      </c>
      <c r="Z1430">
        <f t="shared" si="420"/>
        <v>1.3333333333333333</v>
      </c>
      <c r="AA1430" t="str">
        <f t="shared" si="421"/>
        <v>CRAM</v>
      </c>
      <c r="AD1430">
        <f t="shared" si="422"/>
        <v>0.40540540540540543</v>
      </c>
      <c r="AF1430" t="str">
        <f t="shared" si="423"/>
        <v>----</v>
      </c>
      <c r="AG1430" t="str">
        <f t="shared" si="424"/>
        <v>----</v>
      </c>
      <c r="AH1430" t="str">
        <f t="shared" si="425"/>
        <v>HUnSatLig</v>
      </c>
      <c r="AI1430" t="str">
        <f t="shared" si="426"/>
        <v>----</v>
      </c>
      <c r="AJ1430" t="str">
        <f t="shared" si="427"/>
        <v>----</v>
      </c>
      <c r="AK1430" t="str">
        <f t="shared" si="428"/>
        <v>----</v>
      </c>
      <c r="AM1430" s="4">
        <f t="shared" si="429"/>
        <v>443.23722336708386</v>
      </c>
      <c r="AN1430" s="4">
        <f t="shared" si="413"/>
        <v>443</v>
      </c>
      <c r="AO1430" s="4">
        <f t="shared" si="430"/>
        <v>0.23722336708385683</v>
      </c>
    </row>
    <row r="1431" spans="1:41" x14ac:dyDescent="0.25">
      <c r="A1431">
        <v>23</v>
      </c>
      <c r="B1431">
        <v>24</v>
      </c>
      <c r="C1431">
        <v>0</v>
      </c>
      <c r="D1431">
        <v>10</v>
      </c>
      <c r="E1431">
        <v>0</v>
      </c>
      <c r="F1431">
        <v>0</v>
      </c>
      <c r="H1431">
        <v>459.1296696</v>
      </c>
      <c r="J1431">
        <v>5426895</v>
      </c>
      <c r="K1431">
        <v>5648232</v>
      </c>
      <c r="L1431">
        <v>5340666</v>
      </c>
      <c r="O1431">
        <v>3046734</v>
      </c>
      <c r="P1431">
        <v>3010468</v>
      </c>
      <c r="Q1431">
        <v>2782923</v>
      </c>
      <c r="S1431">
        <f t="shared" si="414"/>
        <v>1.0434782608695652</v>
      </c>
      <c r="T1431">
        <f t="shared" si="415"/>
        <v>0.43478260869565216</v>
      </c>
      <c r="V1431" s="4">
        <f t="shared" si="416"/>
        <v>459.1296695799</v>
      </c>
      <c r="W1431">
        <f t="shared" si="417"/>
        <v>12</v>
      </c>
      <c r="X1431">
        <f t="shared" si="418"/>
        <v>0.52173913043478259</v>
      </c>
      <c r="Y1431">
        <f t="shared" si="419"/>
        <v>0.5</v>
      </c>
      <c r="Z1431">
        <f t="shared" si="420"/>
        <v>1.2</v>
      </c>
      <c r="AA1431" t="str">
        <f t="shared" si="421"/>
        <v>CRAM</v>
      </c>
      <c r="AD1431">
        <f t="shared" si="422"/>
        <v>0.3888888888888889</v>
      </c>
      <c r="AF1431" t="str">
        <f t="shared" si="423"/>
        <v>----</v>
      </c>
      <c r="AG1431" t="str">
        <f t="shared" si="424"/>
        <v>----</v>
      </c>
      <c r="AH1431" t="str">
        <f t="shared" si="425"/>
        <v>HUnSatLig</v>
      </c>
      <c r="AI1431" t="str">
        <f t="shared" si="426"/>
        <v>----</v>
      </c>
      <c r="AJ1431" t="str">
        <f t="shared" si="427"/>
        <v>----</v>
      </c>
      <c r="AK1431" t="str">
        <f t="shared" si="428"/>
        <v>----</v>
      </c>
      <c r="AM1431" s="4">
        <f t="shared" si="429"/>
        <v>459.23583655556911</v>
      </c>
      <c r="AN1431" s="4">
        <f t="shared" si="413"/>
        <v>459</v>
      </c>
      <c r="AO1431" s="4">
        <f t="shared" si="430"/>
        <v>0.23583655556910799</v>
      </c>
    </row>
    <row r="1432" spans="1:41" x14ac:dyDescent="0.25">
      <c r="A1432">
        <v>23</v>
      </c>
      <c r="B1432">
        <v>24</v>
      </c>
      <c r="C1432">
        <v>0</v>
      </c>
      <c r="D1432">
        <v>11</v>
      </c>
      <c r="E1432">
        <v>0</v>
      </c>
      <c r="F1432">
        <v>0</v>
      </c>
      <c r="H1432">
        <v>475.12458420000002</v>
      </c>
      <c r="J1432">
        <v>6174752</v>
      </c>
      <c r="K1432">
        <v>6019633</v>
      </c>
      <c r="L1432">
        <v>5595833</v>
      </c>
      <c r="O1432">
        <v>3409593</v>
      </c>
      <c r="P1432">
        <v>3135847</v>
      </c>
      <c r="Q1432">
        <v>2891871</v>
      </c>
      <c r="S1432">
        <f t="shared" si="414"/>
        <v>1.0434782608695652</v>
      </c>
      <c r="T1432">
        <f t="shared" si="415"/>
        <v>0.47826086956521741</v>
      </c>
      <c r="V1432" s="4">
        <f t="shared" si="416"/>
        <v>475.12458417990001</v>
      </c>
      <c r="W1432">
        <f t="shared" si="417"/>
        <v>12</v>
      </c>
      <c r="X1432">
        <f t="shared" si="418"/>
        <v>0.52173913043478259</v>
      </c>
      <c r="Y1432">
        <f t="shared" si="419"/>
        <v>0.5</v>
      </c>
      <c r="Z1432">
        <f t="shared" si="420"/>
        <v>1.0909090909090908</v>
      </c>
      <c r="AA1432" t="str">
        <f t="shared" si="421"/>
        <v>CRAM</v>
      </c>
      <c r="AD1432">
        <f t="shared" si="422"/>
        <v>0.37142857142857144</v>
      </c>
      <c r="AF1432" t="str">
        <f t="shared" si="423"/>
        <v>----</v>
      </c>
      <c r="AG1432" t="str">
        <f t="shared" si="424"/>
        <v>----</v>
      </c>
      <c r="AH1432" t="str">
        <f t="shared" si="425"/>
        <v>HUnSatLig</v>
      </c>
      <c r="AI1432" t="str">
        <f t="shared" si="426"/>
        <v>----</v>
      </c>
      <c r="AJ1432" t="str">
        <f t="shared" si="427"/>
        <v>----</v>
      </c>
      <c r="AK1432" t="str">
        <f t="shared" si="428"/>
        <v>----</v>
      </c>
      <c r="AM1432" s="4">
        <f t="shared" si="429"/>
        <v>475.23444974405442</v>
      </c>
      <c r="AN1432" s="4">
        <f t="shared" si="413"/>
        <v>475</v>
      </c>
      <c r="AO1432" s="4">
        <f t="shared" si="430"/>
        <v>0.23444974405441599</v>
      </c>
    </row>
    <row r="1433" spans="1:41" x14ac:dyDescent="0.25">
      <c r="A1433">
        <v>23</v>
      </c>
      <c r="B1433">
        <v>24</v>
      </c>
      <c r="C1433">
        <v>0</v>
      </c>
      <c r="D1433">
        <v>12</v>
      </c>
      <c r="E1433">
        <v>0</v>
      </c>
      <c r="F1433">
        <v>0</v>
      </c>
      <c r="H1433">
        <v>491.11949879999997</v>
      </c>
      <c r="J1433">
        <v>5183878</v>
      </c>
      <c r="K1433">
        <v>4660986</v>
      </c>
      <c r="L1433">
        <v>3976735</v>
      </c>
      <c r="O1433">
        <v>2416351</v>
      </c>
      <c r="P1433">
        <v>1727338</v>
      </c>
      <c r="Q1433">
        <v>1832314</v>
      </c>
      <c r="S1433">
        <f t="shared" si="414"/>
        <v>1.0434782608695652</v>
      </c>
      <c r="T1433">
        <f t="shared" si="415"/>
        <v>0.52173913043478259</v>
      </c>
      <c r="V1433" s="4">
        <f t="shared" si="416"/>
        <v>491.11949877989997</v>
      </c>
      <c r="W1433">
        <f t="shared" si="417"/>
        <v>12</v>
      </c>
      <c r="X1433">
        <f t="shared" si="418"/>
        <v>0.52173913043478259</v>
      </c>
      <c r="Y1433">
        <f t="shared" si="419"/>
        <v>0.5</v>
      </c>
      <c r="Z1433">
        <f t="shared" si="420"/>
        <v>1</v>
      </c>
      <c r="AA1433" t="str">
        <f t="shared" si="421"/>
        <v>CRAM</v>
      </c>
      <c r="AD1433">
        <f t="shared" si="422"/>
        <v>0.35294117647058826</v>
      </c>
      <c r="AF1433" t="str">
        <f t="shared" si="423"/>
        <v>----</v>
      </c>
      <c r="AG1433" t="str">
        <f t="shared" si="424"/>
        <v>----</v>
      </c>
      <c r="AH1433" t="str">
        <f t="shared" si="425"/>
        <v>HUnSatLig</v>
      </c>
      <c r="AI1433" t="str">
        <f t="shared" si="426"/>
        <v>----</v>
      </c>
      <c r="AJ1433" t="str">
        <f t="shared" si="427"/>
        <v>----</v>
      </c>
      <c r="AK1433" t="str">
        <f t="shared" si="428"/>
        <v>----</v>
      </c>
      <c r="AM1433" s="4">
        <f t="shared" si="429"/>
        <v>491.23306293253967</v>
      </c>
      <c r="AN1433" s="4">
        <f t="shared" si="413"/>
        <v>491</v>
      </c>
      <c r="AO1433" s="4">
        <f t="shared" si="430"/>
        <v>0.23306293253966714</v>
      </c>
    </row>
    <row r="1434" spans="1:41" x14ac:dyDescent="0.25">
      <c r="A1434">
        <v>23</v>
      </c>
      <c r="B1434">
        <v>24</v>
      </c>
      <c r="C1434">
        <v>0</v>
      </c>
      <c r="D1434">
        <v>13</v>
      </c>
      <c r="E1434">
        <v>0</v>
      </c>
      <c r="F1434">
        <v>0</v>
      </c>
      <c r="H1434">
        <v>507.11441339999999</v>
      </c>
      <c r="J1434">
        <v>4031710</v>
      </c>
      <c r="K1434">
        <v>3982490</v>
      </c>
      <c r="L1434">
        <v>3897131</v>
      </c>
      <c r="O1434" t="s">
        <v>14</v>
      </c>
      <c r="P1434" t="s">
        <v>14</v>
      </c>
      <c r="Q1434" t="s">
        <v>14</v>
      </c>
      <c r="S1434">
        <f t="shared" si="414"/>
        <v>1.0434782608695652</v>
      </c>
      <c r="T1434">
        <f t="shared" si="415"/>
        <v>0.56521739130434778</v>
      </c>
      <c r="V1434" s="4">
        <f t="shared" si="416"/>
        <v>507.11441337989999</v>
      </c>
      <c r="W1434">
        <f t="shared" si="417"/>
        <v>12</v>
      </c>
      <c r="X1434">
        <f t="shared" si="418"/>
        <v>0.52173913043478259</v>
      </c>
      <c r="Y1434">
        <f t="shared" si="419"/>
        <v>0.5</v>
      </c>
      <c r="Z1434">
        <f t="shared" si="420"/>
        <v>0.92307692307692313</v>
      </c>
      <c r="AA1434" t="str">
        <f t="shared" si="421"/>
        <v>CRAM</v>
      </c>
      <c r="AD1434">
        <f t="shared" si="422"/>
        <v>0.33333333333333331</v>
      </c>
      <c r="AF1434" t="str">
        <f t="shared" si="423"/>
        <v>----</v>
      </c>
      <c r="AG1434" t="str">
        <f t="shared" si="424"/>
        <v>----</v>
      </c>
      <c r="AH1434" t="str">
        <f t="shared" si="425"/>
        <v>HUnSatLig</v>
      </c>
      <c r="AI1434" t="str">
        <f t="shared" si="426"/>
        <v>----</v>
      </c>
      <c r="AJ1434" t="str">
        <f t="shared" si="427"/>
        <v>----</v>
      </c>
      <c r="AK1434" t="str">
        <f t="shared" si="428"/>
        <v>----</v>
      </c>
      <c r="AM1434" s="4">
        <f t="shared" si="429"/>
        <v>507.23167612102498</v>
      </c>
      <c r="AN1434" s="4">
        <f t="shared" si="413"/>
        <v>507</v>
      </c>
      <c r="AO1434" s="4">
        <f t="shared" si="430"/>
        <v>0.23167612102497515</v>
      </c>
    </row>
    <row r="1435" spans="1:41" x14ac:dyDescent="0.25">
      <c r="A1435">
        <v>23</v>
      </c>
      <c r="B1435">
        <v>24</v>
      </c>
      <c r="C1435">
        <v>0</v>
      </c>
      <c r="D1435">
        <v>14</v>
      </c>
      <c r="E1435">
        <v>0</v>
      </c>
      <c r="F1435">
        <v>0</v>
      </c>
      <c r="H1435">
        <v>523.109328</v>
      </c>
      <c r="J1435">
        <v>3220488</v>
      </c>
      <c r="K1435">
        <v>3342826</v>
      </c>
      <c r="L1435">
        <v>2699482</v>
      </c>
      <c r="O1435" t="s">
        <v>14</v>
      </c>
      <c r="P1435" t="s">
        <v>14</v>
      </c>
      <c r="Q1435" t="s">
        <v>14</v>
      </c>
      <c r="S1435">
        <f t="shared" si="414"/>
        <v>1.0434782608695652</v>
      </c>
      <c r="T1435">
        <f t="shared" si="415"/>
        <v>0.60869565217391308</v>
      </c>
      <c r="V1435" s="4">
        <f t="shared" si="416"/>
        <v>523.10932797990006</v>
      </c>
      <c r="W1435">
        <f t="shared" si="417"/>
        <v>12</v>
      </c>
      <c r="X1435">
        <f t="shared" si="418"/>
        <v>0.52173913043478259</v>
      </c>
      <c r="Y1435">
        <f t="shared" si="419"/>
        <v>0.5</v>
      </c>
      <c r="Z1435">
        <f t="shared" si="420"/>
        <v>0.8571428571428571</v>
      </c>
      <c r="AA1435" t="str">
        <f t="shared" si="421"/>
        <v>CRAM</v>
      </c>
      <c r="AD1435">
        <f t="shared" si="422"/>
        <v>0.3125</v>
      </c>
      <c r="AF1435" t="str">
        <f t="shared" si="423"/>
        <v>----</v>
      </c>
      <c r="AG1435" t="str">
        <f t="shared" si="424"/>
        <v>----</v>
      </c>
      <c r="AH1435" t="str">
        <f t="shared" si="425"/>
        <v>HUnSatLig</v>
      </c>
      <c r="AI1435" t="str">
        <f t="shared" si="426"/>
        <v>----</v>
      </c>
      <c r="AJ1435" t="str">
        <f t="shared" si="427"/>
        <v>----</v>
      </c>
      <c r="AK1435" t="str">
        <f t="shared" si="428"/>
        <v>----</v>
      </c>
      <c r="AM1435" s="4">
        <f t="shared" si="429"/>
        <v>523.23028930951034</v>
      </c>
      <c r="AN1435" s="4">
        <f t="shared" si="413"/>
        <v>523</v>
      </c>
      <c r="AO1435" s="4">
        <f t="shared" si="430"/>
        <v>0.23028930951033999</v>
      </c>
    </row>
    <row r="1436" spans="1:41" x14ac:dyDescent="0.25">
      <c r="A1436">
        <v>23</v>
      </c>
      <c r="B1436">
        <v>24</v>
      </c>
      <c r="C1436">
        <v>0</v>
      </c>
      <c r="D1436">
        <v>15</v>
      </c>
      <c r="E1436">
        <v>0</v>
      </c>
      <c r="F1436">
        <v>0</v>
      </c>
      <c r="H1436">
        <v>539.10424260000002</v>
      </c>
      <c r="J1436">
        <v>2288050</v>
      </c>
      <c r="K1436">
        <v>1961521</v>
      </c>
      <c r="L1436">
        <v>1801290</v>
      </c>
      <c r="O1436" t="s">
        <v>14</v>
      </c>
      <c r="P1436" t="s">
        <v>14</v>
      </c>
      <c r="Q1436" t="s">
        <v>14</v>
      </c>
      <c r="S1436">
        <f t="shared" si="414"/>
        <v>1.0434782608695652</v>
      </c>
      <c r="T1436">
        <f t="shared" si="415"/>
        <v>0.65217391304347827</v>
      </c>
      <c r="V1436" s="4">
        <f t="shared" si="416"/>
        <v>539.10424257990007</v>
      </c>
      <c r="W1436">
        <f t="shared" si="417"/>
        <v>12</v>
      </c>
      <c r="X1436">
        <f t="shared" si="418"/>
        <v>0.52173913043478259</v>
      </c>
      <c r="Y1436">
        <f t="shared" si="419"/>
        <v>0.5</v>
      </c>
      <c r="Z1436">
        <f t="shared" si="420"/>
        <v>0.8</v>
      </c>
      <c r="AA1436" t="str">
        <f t="shared" si="421"/>
        <v>CRAM</v>
      </c>
      <c r="AD1436">
        <f t="shared" si="422"/>
        <v>0.29032258064516131</v>
      </c>
      <c r="AF1436" t="str">
        <f t="shared" si="423"/>
        <v>----</v>
      </c>
      <c r="AG1436" t="str">
        <f t="shared" si="424"/>
        <v>----</v>
      </c>
      <c r="AH1436" t="str">
        <f t="shared" si="425"/>
        <v>HUnSatLig</v>
      </c>
      <c r="AI1436" t="str">
        <f t="shared" si="426"/>
        <v>----</v>
      </c>
      <c r="AJ1436" t="str">
        <f t="shared" si="427"/>
        <v>----</v>
      </c>
      <c r="AK1436" t="str">
        <f t="shared" si="428"/>
        <v>----</v>
      </c>
      <c r="AM1436" s="4">
        <f t="shared" si="429"/>
        <v>539.2289024979957</v>
      </c>
      <c r="AN1436" s="4">
        <f t="shared" si="413"/>
        <v>539</v>
      </c>
      <c r="AO1436" s="4">
        <f t="shared" si="430"/>
        <v>0.22890249799570483</v>
      </c>
    </row>
    <row r="1437" spans="1:41" x14ac:dyDescent="0.25">
      <c r="A1437">
        <v>23</v>
      </c>
      <c r="B1437">
        <v>26</v>
      </c>
      <c r="C1437">
        <v>0</v>
      </c>
      <c r="D1437">
        <v>6</v>
      </c>
      <c r="E1437">
        <v>0</v>
      </c>
      <c r="F1437">
        <v>0</v>
      </c>
      <c r="H1437">
        <v>397.16566119999999</v>
      </c>
      <c r="J1437">
        <v>2592721</v>
      </c>
      <c r="K1437">
        <v>2041884</v>
      </c>
      <c r="L1437">
        <v>2342363</v>
      </c>
      <c r="O1437">
        <v>2808254</v>
      </c>
      <c r="P1437">
        <v>2774959</v>
      </c>
      <c r="Q1437">
        <v>2630704</v>
      </c>
      <c r="S1437">
        <f t="shared" si="414"/>
        <v>1.1304347826086956</v>
      </c>
      <c r="T1437">
        <f t="shared" si="415"/>
        <v>0.2608695652173913</v>
      </c>
      <c r="V1437" s="4">
        <f t="shared" si="416"/>
        <v>397.16566117989998</v>
      </c>
      <c r="W1437">
        <f t="shared" si="417"/>
        <v>11</v>
      </c>
      <c r="X1437">
        <f t="shared" si="418"/>
        <v>0.47826086956521741</v>
      </c>
      <c r="Y1437">
        <f t="shared" si="419"/>
        <v>0.42307692307692307</v>
      </c>
      <c r="Z1437">
        <f t="shared" si="420"/>
        <v>1.8333333333333333</v>
      </c>
      <c r="AA1437" t="str">
        <f t="shared" si="421"/>
        <v>O</v>
      </c>
      <c r="AD1437">
        <f t="shared" si="422"/>
        <v>0.4</v>
      </c>
      <c r="AF1437" t="str">
        <f t="shared" si="423"/>
        <v>----</v>
      </c>
      <c r="AG1437" t="str">
        <f t="shared" si="424"/>
        <v>----</v>
      </c>
      <c r="AH1437" t="str">
        <f t="shared" si="425"/>
        <v>HUnSatLig</v>
      </c>
      <c r="AI1437" t="str">
        <f t="shared" si="426"/>
        <v>----</v>
      </c>
      <c r="AJ1437" t="str">
        <f t="shared" si="427"/>
        <v>----</v>
      </c>
      <c r="AK1437" t="str">
        <f t="shared" si="428"/>
        <v>----</v>
      </c>
      <c r="AM1437" s="4">
        <f t="shared" si="429"/>
        <v>397.25749989101109</v>
      </c>
      <c r="AN1437" s="4">
        <f t="shared" si="413"/>
        <v>397</v>
      </c>
      <c r="AO1437" s="4">
        <f t="shared" si="430"/>
        <v>0.2574998910110935</v>
      </c>
    </row>
    <row r="1438" spans="1:41" x14ac:dyDescent="0.25">
      <c r="A1438">
        <v>23</v>
      </c>
      <c r="B1438">
        <v>26</v>
      </c>
      <c r="C1438">
        <v>0</v>
      </c>
      <c r="D1438">
        <v>7</v>
      </c>
      <c r="E1438">
        <v>0</v>
      </c>
      <c r="F1438">
        <v>0</v>
      </c>
      <c r="H1438">
        <v>413.1605758</v>
      </c>
      <c r="J1438">
        <v>4100209</v>
      </c>
      <c r="K1438">
        <v>4194847</v>
      </c>
      <c r="L1438">
        <v>3778332</v>
      </c>
      <c r="O1438">
        <v>4547875</v>
      </c>
      <c r="P1438">
        <v>4830218</v>
      </c>
      <c r="Q1438">
        <v>4720543</v>
      </c>
      <c r="S1438">
        <f t="shared" si="414"/>
        <v>1.1304347826086956</v>
      </c>
      <c r="T1438">
        <f t="shared" si="415"/>
        <v>0.30434782608695654</v>
      </c>
      <c r="V1438" s="4">
        <f t="shared" si="416"/>
        <v>413.1605757799</v>
      </c>
      <c r="W1438">
        <f t="shared" si="417"/>
        <v>11</v>
      </c>
      <c r="X1438">
        <f t="shared" si="418"/>
        <v>0.47826086956521741</v>
      </c>
      <c r="Y1438">
        <f t="shared" si="419"/>
        <v>0.42307692307692307</v>
      </c>
      <c r="Z1438">
        <f t="shared" si="420"/>
        <v>1.5714285714285714</v>
      </c>
      <c r="AA1438" t="str">
        <f t="shared" si="421"/>
        <v>CRAM</v>
      </c>
      <c r="AD1438">
        <f t="shared" si="422"/>
        <v>0.38461538461538464</v>
      </c>
      <c r="AF1438" t="str">
        <f t="shared" si="423"/>
        <v>----</v>
      </c>
      <c r="AG1438" t="str">
        <f t="shared" si="424"/>
        <v>----</v>
      </c>
      <c r="AH1438" t="str">
        <f t="shared" si="425"/>
        <v>HUnSatLig</v>
      </c>
      <c r="AI1438" t="str">
        <f t="shared" si="426"/>
        <v>----</v>
      </c>
      <c r="AJ1438" t="str">
        <f t="shared" si="427"/>
        <v>----</v>
      </c>
      <c r="AK1438" t="str">
        <f t="shared" si="428"/>
        <v>----</v>
      </c>
      <c r="AM1438" s="4">
        <f t="shared" si="429"/>
        <v>413.2561130794964</v>
      </c>
      <c r="AN1438" s="4">
        <f t="shared" si="413"/>
        <v>413</v>
      </c>
      <c r="AO1438" s="4">
        <f t="shared" si="430"/>
        <v>0.2561130794964015</v>
      </c>
    </row>
    <row r="1439" spans="1:41" x14ac:dyDescent="0.25">
      <c r="A1439">
        <v>23</v>
      </c>
      <c r="B1439">
        <v>26</v>
      </c>
      <c r="C1439">
        <v>0</v>
      </c>
      <c r="D1439">
        <v>8</v>
      </c>
      <c r="E1439">
        <v>0</v>
      </c>
      <c r="F1439">
        <v>0</v>
      </c>
      <c r="H1439">
        <v>429.15549040000002</v>
      </c>
      <c r="J1439">
        <v>5200148</v>
      </c>
      <c r="K1439">
        <v>5400023</v>
      </c>
      <c r="L1439">
        <v>4966647</v>
      </c>
      <c r="O1439">
        <v>5387140</v>
      </c>
      <c r="P1439">
        <v>5500861</v>
      </c>
      <c r="Q1439">
        <v>5414859</v>
      </c>
      <c r="S1439">
        <f t="shared" si="414"/>
        <v>1.1304347826086956</v>
      </c>
      <c r="T1439">
        <f t="shared" si="415"/>
        <v>0.34782608695652173</v>
      </c>
      <c r="V1439" s="4">
        <f t="shared" si="416"/>
        <v>429.15549037990002</v>
      </c>
      <c r="W1439">
        <f t="shared" si="417"/>
        <v>11</v>
      </c>
      <c r="X1439">
        <f t="shared" si="418"/>
        <v>0.47826086956521741</v>
      </c>
      <c r="Y1439">
        <f t="shared" si="419"/>
        <v>0.42307692307692307</v>
      </c>
      <c r="Z1439">
        <f t="shared" si="420"/>
        <v>1.375</v>
      </c>
      <c r="AA1439" t="str">
        <f t="shared" si="421"/>
        <v>CRAM</v>
      </c>
      <c r="AD1439">
        <f t="shared" si="422"/>
        <v>0.36842105263157893</v>
      </c>
      <c r="AF1439" t="str">
        <f t="shared" si="423"/>
        <v>----</v>
      </c>
      <c r="AG1439" t="str">
        <f t="shared" si="424"/>
        <v>----</v>
      </c>
      <c r="AH1439" t="str">
        <f t="shared" si="425"/>
        <v>HUnSatLig</v>
      </c>
      <c r="AI1439" t="str">
        <f t="shared" si="426"/>
        <v>----</v>
      </c>
      <c r="AJ1439" t="str">
        <f t="shared" si="427"/>
        <v>----</v>
      </c>
      <c r="AK1439" t="str">
        <f t="shared" si="428"/>
        <v>----</v>
      </c>
      <c r="AM1439" s="4">
        <f t="shared" si="429"/>
        <v>429.25472626798171</v>
      </c>
      <c r="AN1439" s="4">
        <f t="shared" si="413"/>
        <v>429</v>
      </c>
      <c r="AO1439" s="4">
        <f t="shared" si="430"/>
        <v>0.2547262679817095</v>
      </c>
    </row>
    <row r="1440" spans="1:41" x14ac:dyDescent="0.25">
      <c r="A1440">
        <v>23</v>
      </c>
      <c r="B1440">
        <v>26</v>
      </c>
      <c r="C1440">
        <v>0</v>
      </c>
      <c r="D1440">
        <v>9</v>
      </c>
      <c r="E1440">
        <v>0</v>
      </c>
      <c r="F1440">
        <v>0</v>
      </c>
      <c r="H1440">
        <v>445.15040499999998</v>
      </c>
      <c r="J1440">
        <v>6608166</v>
      </c>
      <c r="K1440">
        <v>6505069</v>
      </c>
      <c r="L1440">
        <v>5723938</v>
      </c>
      <c r="O1440">
        <v>6121168</v>
      </c>
      <c r="P1440">
        <v>5588052</v>
      </c>
      <c r="Q1440">
        <v>4991285</v>
      </c>
      <c r="S1440">
        <f t="shared" si="414"/>
        <v>1.1304347826086956</v>
      </c>
      <c r="T1440">
        <f t="shared" si="415"/>
        <v>0.39130434782608697</v>
      </c>
      <c r="V1440" s="4">
        <f t="shared" si="416"/>
        <v>445.15040497989997</v>
      </c>
      <c r="W1440">
        <f t="shared" si="417"/>
        <v>11</v>
      </c>
      <c r="X1440">
        <f t="shared" si="418"/>
        <v>0.47826086956521741</v>
      </c>
      <c r="Y1440">
        <f t="shared" si="419"/>
        <v>0.42307692307692307</v>
      </c>
      <c r="Z1440">
        <f t="shared" si="420"/>
        <v>1.2222222222222223</v>
      </c>
      <c r="AA1440" t="str">
        <f t="shared" si="421"/>
        <v>CRAM</v>
      </c>
      <c r="AD1440">
        <f t="shared" si="422"/>
        <v>0.35135135135135137</v>
      </c>
      <c r="AF1440" t="str">
        <f t="shared" si="423"/>
        <v>----</v>
      </c>
      <c r="AG1440" t="str">
        <f t="shared" si="424"/>
        <v>----</v>
      </c>
      <c r="AH1440" t="str">
        <f t="shared" si="425"/>
        <v>HUnSatLig</v>
      </c>
      <c r="AI1440" t="str">
        <f t="shared" si="426"/>
        <v>----</v>
      </c>
      <c r="AJ1440" t="str">
        <f t="shared" si="427"/>
        <v>----</v>
      </c>
      <c r="AK1440" t="str">
        <f t="shared" si="428"/>
        <v>----</v>
      </c>
      <c r="AM1440" s="4">
        <f t="shared" si="429"/>
        <v>445.25333945646696</v>
      </c>
      <c r="AN1440" s="4">
        <f t="shared" si="413"/>
        <v>445</v>
      </c>
      <c r="AO1440" s="4">
        <f t="shared" si="430"/>
        <v>0.25333945646696066</v>
      </c>
    </row>
    <row r="1441" spans="1:41" x14ac:dyDescent="0.25">
      <c r="A1441">
        <v>23</v>
      </c>
      <c r="B1441">
        <v>26</v>
      </c>
      <c r="C1441">
        <v>0</v>
      </c>
      <c r="D1441">
        <v>10</v>
      </c>
      <c r="E1441">
        <v>0</v>
      </c>
      <c r="F1441">
        <v>0</v>
      </c>
      <c r="H1441">
        <v>461.14531959999999</v>
      </c>
      <c r="J1441">
        <v>7149100</v>
      </c>
      <c r="K1441">
        <v>6714139</v>
      </c>
      <c r="L1441">
        <v>7024994</v>
      </c>
      <c r="O1441">
        <v>5458691</v>
      </c>
      <c r="P1441">
        <v>5341550</v>
      </c>
      <c r="Q1441">
        <v>4922484</v>
      </c>
      <c r="S1441">
        <f t="shared" si="414"/>
        <v>1.1304347826086956</v>
      </c>
      <c r="T1441">
        <f t="shared" si="415"/>
        <v>0.43478260869565216</v>
      </c>
      <c r="V1441" s="4">
        <f t="shared" si="416"/>
        <v>461.14531957989999</v>
      </c>
      <c r="W1441">
        <f t="shared" si="417"/>
        <v>11</v>
      </c>
      <c r="X1441">
        <f t="shared" si="418"/>
        <v>0.47826086956521741</v>
      </c>
      <c r="Y1441">
        <f t="shared" si="419"/>
        <v>0.42307692307692307</v>
      </c>
      <c r="Z1441">
        <f t="shared" si="420"/>
        <v>1.1000000000000001</v>
      </c>
      <c r="AA1441" t="str">
        <f t="shared" si="421"/>
        <v>CRAM</v>
      </c>
      <c r="AD1441">
        <f t="shared" si="422"/>
        <v>0.33333333333333331</v>
      </c>
      <c r="AF1441" t="str">
        <f t="shared" si="423"/>
        <v>----</v>
      </c>
      <c r="AG1441" t="str">
        <f t="shared" si="424"/>
        <v>----</v>
      </c>
      <c r="AH1441" t="str">
        <f t="shared" si="425"/>
        <v>HUnSatLig</v>
      </c>
      <c r="AI1441" t="str">
        <f t="shared" si="426"/>
        <v>----</v>
      </c>
      <c r="AJ1441" t="str">
        <f t="shared" si="427"/>
        <v>----</v>
      </c>
      <c r="AK1441" t="str">
        <f t="shared" si="428"/>
        <v>----</v>
      </c>
      <c r="AM1441" s="4">
        <f t="shared" si="429"/>
        <v>461.25195264495233</v>
      </c>
      <c r="AN1441" s="4">
        <f t="shared" si="413"/>
        <v>461</v>
      </c>
      <c r="AO1441" s="4">
        <f t="shared" si="430"/>
        <v>0.2519526449523255</v>
      </c>
    </row>
    <row r="1442" spans="1:41" x14ac:dyDescent="0.25">
      <c r="A1442">
        <v>23</v>
      </c>
      <c r="B1442">
        <v>26</v>
      </c>
      <c r="C1442">
        <v>0</v>
      </c>
      <c r="D1442">
        <v>11</v>
      </c>
      <c r="E1442">
        <v>0</v>
      </c>
      <c r="F1442">
        <v>0</v>
      </c>
      <c r="H1442">
        <v>477.14023420000001</v>
      </c>
      <c r="J1442">
        <v>6896671</v>
      </c>
      <c r="K1442">
        <v>6591029</v>
      </c>
      <c r="L1442">
        <v>6336134</v>
      </c>
      <c r="O1442">
        <v>3598051</v>
      </c>
      <c r="P1442">
        <v>3974546</v>
      </c>
      <c r="Q1442">
        <v>3831968</v>
      </c>
      <c r="S1442">
        <f t="shared" si="414"/>
        <v>1.1304347826086956</v>
      </c>
      <c r="T1442">
        <f t="shared" si="415"/>
        <v>0.47826086956521741</v>
      </c>
      <c r="V1442" s="4">
        <f t="shared" si="416"/>
        <v>477.14023417990001</v>
      </c>
      <c r="W1442">
        <f t="shared" si="417"/>
        <v>11</v>
      </c>
      <c r="X1442">
        <f t="shared" si="418"/>
        <v>0.47826086956521741</v>
      </c>
      <c r="Y1442">
        <f t="shared" si="419"/>
        <v>0.42307692307692307</v>
      </c>
      <c r="Z1442">
        <f t="shared" si="420"/>
        <v>1</v>
      </c>
      <c r="AA1442" t="str">
        <f t="shared" si="421"/>
        <v>CRAM</v>
      </c>
      <c r="AD1442">
        <f t="shared" si="422"/>
        <v>0.31428571428571428</v>
      </c>
      <c r="AF1442" t="str">
        <f t="shared" si="423"/>
        <v>----</v>
      </c>
      <c r="AG1442" t="str">
        <f t="shared" si="424"/>
        <v>----</v>
      </c>
      <c r="AH1442" t="str">
        <f t="shared" si="425"/>
        <v>HUnSatLig</v>
      </c>
      <c r="AI1442" t="str">
        <f t="shared" si="426"/>
        <v>----</v>
      </c>
      <c r="AJ1442" t="str">
        <f t="shared" si="427"/>
        <v>----</v>
      </c>
      <c r="AK1442" t="str">
        <f t="shared" si="428"/>
        <v>----</v>
      </c>
      <c r="AM1442" s="4">
        <f t="shared" si="429"/>
        <v>477.25056583343763</v>
      </c>
      <c r="AN1442" s="4">
        <f t="shared" si="413"/>
        <v>477</v>
      </c>
      <c r="AO1442" s="4">
        <f t="shared" si="430"/>
        <v>0.2505658334376335</v>
      </c>
    </row>
    <row r="1443" spans="1:41" x14ac:dyDescent="0.25">
      <c r="A1443">
        <v>23</v>
      </c>
      <c r="B1443">
        <v>26</v>
      </c>
      <c r="C1443">
        <v>0</v>
      </c>
      <c r="D1443">
        <v>12</v>
      </c>
      <c r="E1443">
        <v>0</v>
      </c>
      <c r="F1443">
        <v>0</v>
      </c>
      <c r="H1443">
        <v>493.13514880000002</v>
      </c>
      <c r="J1443">
        <v>5210594</v>
      </c>
      <c r="K1443">
        <v>4993833</v>
      </c>
      <c r="L1443">
        <v>5235247</v>
      </c>
      <c r="O1443">
        <v>2822461</v>
      </c>
      <c r="P1443">
        <v>2107838</v>
      </c>
      <c r="Q1443">
        <v>2021371</v>
      </c>
      <c r="S1443">
        <f t="shared" si="414"/>
        <v>1.1304347826086956</v>
      </c>
      <c r="T1443">
        <f t="shared" si="415"/>
        <v>0.52173913043478259</v>
      </c>
      <c r="V1443" s="4">
        <f t="shared" si="416"/>
        <v>493.13514877990002</v>
      </c>
      <c r="W1443">
        <f t="shared" si="417"/>
        <v>11</v>
      </c>
      <c r="X1443">
        <f t="shared" si="418"/>
        <v>0.47826086956521741</v>
      </c>
      <c r="Y1443">
        <f t="shared" si="419"/>
        <v>0.42307692307692307</v>
      </c>
      <c r="Z1443">
        <f t="shared" si="420"/>
        <v>0.91666666666666663</v>
      </c>
      <c r="AA1443" t="str">
        <f t="shared" si="421"/>
        <v>CRAM</v>
      </c>
      <c r="AD1443">
        <f t="shared" si="422"/>
        <v>0.29411764705882354</v>
      </c>
      <c r="AF1443" t="str">
        <f t="shared" si="423"/>
        <v>----</v>
      </c>
      <c r="AG1443" t="str">
        <f t="shared" si="424"/>
        <v>----</v>
      </c>
      <c r="AH1443" t="str">
        <f t="shared" si="425"/>
        <v>HUnSatLig</v>
      </c>
      <c r="AI1443" t="str">
        <f t="shared" si="426"/>
        <v>----</v>
      </c>
      <c r="AJ1443" t="str">
        <f t="shared" si="427"/>
        <v>----</v>
      </c>
      <c r="AK1443" t="str">
        <f t="shared" si="428"/>
        <v>----</v>
      </c>
      <c r="AM1443" s="4">
        <f t="shared" si="429"/>
        <v>493.24917902192294</v>
      </c>
      <c r="AN1443" s="4">
        <f t="shared" si="413"/>
        <v>493</v>
      </c>
      <c r="AO1443" s="4">
        <f t="shared" si="430"/>
        <v>0.2491790219229415</v>
      </c>
    </row>
    <row r="1444" spans="1:41" x14ac:dyDescent="0.25">
      <c r="A1444">
        <v>23</v>
      </c>
      <c r="B1444">
        <v>26</v>
      </c>
      <c r="C1444">
        <v>0</v>
      </c>
      <c r="D1444">
        <v>13</v>
      </c>
      <c r="E1444">
        <v>0</v>
      </c>
      <c r="F1444">
        <v>0</v>
      </c>
      <c r="H1444">
        <v>509.13006339999998</v>
      </c>
      <c r="J1444">
        <v>3725649</v>
      </c>
      <c r="K1444">
        <v>3935438</v>
      </c>
      <c r="L1444">
        <v>3608413</v>
      </c>
      <c r="O1444" t="s">
        <v>14</v>
      </c>
      <c r="P1444" t="s">
        <v>14</v>
      </c>
      <c r="Q1444" t="s">
        <v>14</v>
      </c>
      <c r="S1444">
        <f t="shared" si="414"/>
        <v>1.1304347826086956</v>
      </c>
      <c r="T1444">
        <f t="shared" si="415"/>
        <v>0.56521739130434778</v>
      </c>
      <c r="V1444" s="4">
        <f t="shared" si="416"/>
        <v>509.13006337990004</v>
      </c>
      <c r="W1444">
        <f t="shared" si="417"/>
        <v>11</v>
      </c>
      <c r="X1444">
        <f t="shared" si="418"/>
        <v>0.47826086956521741</v>
      </c>
      <c r="Y1444">
        <f t="shared" si="419"/>
        <v>0.42307692307692307</v>
      </c>
      <c r="Z1444">
        <f t="shared" si="420"/>
        <v>0.84615384615384615</v>
      </c>
      <c r="AA1444" t="str">
        <f t="shared" si="421"/>
        <v>CRAM</v>
      </c>
      <c r="AD1444">
        <f t="shared" si="422"/>
        <v>0.27272727272727271</v>
      </c>
      <c r="AF1444" t="str">
        <f t="shared" si="423"/>
        <v>----</v>
      </c>
      <c r="AG1444" t="str">
        <f t="shared" si="424"/>
        <v>----</v>
      </c>
      <c r="AH1444" t="str">
        <f t="shared" si="425"/>
        <v>HUnSatLig</v>
      </c>
      <c r="AI1444" t="str">
        <f t="shared" si="426"/>
        <v>----</v>
      </c>
      <c r="AJ1444" t="str">
        <f t="shared" si="427"/>
        <v>----</v>
      </c>
      <c r="AK1444" t="str">
        <f t="shared" si="428"/>
        <v>----</v>
      </c>
      <c r="AM1444" s="4">
        <f t="shared" si="429"/>
        <v>509.24779221040825</v>
      </c>
      <c r="AN1444" s="4">
        <f t="shared" si="413"/>
        <v>509</v>
      </c>
      <c r="AO1444" s="4">
        <f t="shared" si="430"/>
        <v>0.2477922104082495</v>
      </c>
    </row>
    <row r="1445" spans="1:41" x14ac:dyDescent="0.25">
      <c r="A1445">
        <v>23</v>
      </c>
      <c r="B1445">
        <v>26</v>
      </c>
      <c r="C1445">
        <v>0</v>
      </c>
      <c r="D1445">
        <v>14</v>
      </c>
      <c r="E1445">
        <v>0</v>
      </c>
      <c r="F1445">
        <v>0</v>
      </c>
      <c r="H1445">
        <v>525.12497800000006</v>
      </c>
      <c r="J1445">
        <v>3171413</v>
      </c>
      <c r="K1445">
        <v>2624003</v>
      </c>
      <c r="L1445">
        <v>1961744</v>
      </c>
      <c r="O1445" t="s">
        <v>14</v>
      </c>
      <c r="P1445" t="s">
        <v>14</v>
      </c>
      <c r="Q1445" t="s">
        <v>14</v>
      </c>
      <c r="S1445">
        <f t="shared" si="414"/>
        <v>1.1304347826086956</v>
      </c>
      <c r="T1445">
        <f t="shared" si="415"/>
        <v>0.60869565217391308</v>
      </c>
      <c r="V1445" s="4">
        <f t="shared" si="416"/>
        <v>525.12497797990011</v>
      </c>
      <c r="W1445">
        <f t="shared" si="417"/>
        <v>11</v>
      </c>
      <c r="X1445">
        <f t="shared" si="418"/>
        <v>0.47826086956521741</v>
      </c>
      <c r="Y1445">
        <f t="shared" si="419"/>
        <v>0.42307692307692307</v>
      </c>
      <c r="Z1445">
        <f t="shared" si="420"/>
        <v>0.7857142857142857</v>
      </c>
      <c r="AA1445" t="str">
        <f t="shared" si="421"/>
        <v>CRAM</v>
      </c>
      <c r="AD1445">
        <f t="shared" si="422"/>
        <v>0.25</v>
      </c>
      <c r="AF1445" t="str">
        <f t="shared" si="423"/>
        <v>----</v>
      </c>
      <c r="AG1445" t="str">
        <f t="shared" si="424"/>
        <v>----</v>
      </c>
      <c r="AH1445" t="str">
        <f t="shared" si="425"/>
        <v>HUnSatLig</v>
      </c>
      <c r="AI1445" t="str">
        <f t="shared" si="426"/>
        <v>----</v>
      </c>
      <c r="AJ1445" t="str">
        <f t="shared" si="427"/>
        <v>----</v>
      </c>
      <c r="AK1445" t="str">
        <f t="shared" si="428"/>
        <v>----</v>
      </c>
      <c r="AM1445" s="4">
        <f t="shared" si="429"/>
        <v>525.24640539889367</v>
      </c>
      <c r="AN1445" s="4">
        <f t="shared" si="413"/>
        <v>525</v>
      </c>
      <c r="AO1445" s="4">
        <f t="shared" si="430"/>
        <v>0.24640539889367119</v>
      </c>
    </row>
    <row r="1446" spans="1:41" x14ac:dyDescent="0.25">
      <c r="A1446">
        <v>23</v>
      </c>
      <c r="B1446">
        <v>26</v>
      </c>
      <c r="C1446">
        <v>0</v>
      </c>
      <c r="D1446">
        <v>15</v>
      </c>
      <c r="E1446">
        <v>0</v>
      </c>
      <c r="F1446">
        <v>0</v>
      </c>
      <c r="H1446">
        <v>541.11989259999996</v>
      </c>
      <c r="J1446">
        <v>1761737</v>
      </c>
      <c r="K1446">
        <v>1729573</v>
      </c>
      <c r="L1446">
        <v>1878378</v>
      </c>
      <c r="O1446" t="s">
        <v>14</v>
      </c>
      <c r="P1446" t="s">
        <v>14</v>
      </c>
      <c r="Q1446" t="s">
        <v>14</v>
      </c>
      <c r="S1446">
        <f t="shared" si="414"/>
        <v>1.1304347826086956</v>
      </c>
      <c r="T1446">
        <f t="shared" si="415"/>
        <v>0.65217391304347827</v>
      </c>
      <c r="V1446" s="4">
        <f t="shared" si="416"/>
        <v>541.11989257990001</v>
      </c>
      <c r="W1446">
        <f t="shared" si="417"/>
        <v>11</v>
      </c>
      <c r="X1446">
        <f t="shared" si="418"/>
        <v>0.47826086956521741</v>
      </c>
      <c r="Y1446">
        <f t="shared" si="419"/>
        <v>0.42307692307692307</v>
      </c>
      <c r="Z1446">
        <f t="shared" si="420"/>
        <v>0.73333333333333328</v>
      </c>
      <c r="AA1446" t="str">
        <f t="shared" si="421"/>
        <v>O</v>
      </c>
      <c r="AD1446">
        <f t="shared" si="422"/>
        <v>0.22580645161290322</v>
      </c>
      <c r="AF1446" t="str">
        <f t="shared" si="423"/>
        <v>----</v>
      </c>
      <c r="AG1446" t="str">
        <f t="shared" si="424"/>
        <v>----</v>
      </c>
      <c r="AH1446" t="str">
        <f t="shared" si="425"/>
        <v>HUnSatLig</v>
      </c>
      <c r="AI1446" t="str">
        <f t="shared" si="426"/>
        <v>----</v>
      </c>
      <c r="AJ1446" t="str">
        <f t="shared" si="427"/>
        <v>----</v>
      </c>
      <c r="AK1446" t="str">
        <f t="shared" si="428"/>
        <v>----</v>
      </c>
      <c r="AM1446" s="4">
        <f t="shared" si="429"/>
        <v>541.24501858737881</v>
      </c>
      <c r="AN1446" s="4">
        <f t="shared" si="413"/>
        <v>541</v>
      </c>
      <c r="AO1446" s="4">
        <f t="shared" si="430"/>
        <v>0.24501858737880866</v>
      </c>
    </row>
    <row r="1447" spans="1:41" x14ac:dyDescent="0.25">
      <c r="A1447">
        <v>23</v>
      </c>
      <c r="B1447">
        <v>28</v>
      </c>
      <c r="C1447">
        <v>0</v>
      </c>
      <c r="D1447">
        <v>5</v>
      </c>
      <c r="E1447">
        <v>0</v>
      </c>
      <c r="F1447">
        <v>0</v>
      </c>
      <c r="H1447">
        <v>383.18639660000002</v>
      </c>
      <c r="J1447" t="s">
        <v>14</v>
      </c>
      <c r="K1447" t="s">
        <v>14</v>
      </c>
      <c r="L1447" t="s">
        <v>14</v>
      </c>
      <c r="O1447">
        <v>2175858</v>
      </c>
      <c r="P1447">
        <v>2849284</v>
      </c>
      <c r="Q1447">
        <v>2164775</v>
      </c>
      <c r="S1447">
        <f t="shared" si="414"/>
        <v>1.2173913043478262</v>
      </c>
      <c r="T1447">
        <f t="shared" si="415"/>
        <v>0.21739130434782608</v>
      </c>
      <c r="V1447" s="4">
        <f t="shared" si="416"/>
        <v>383.18639657989996</v>
      </c>
      <c r="W1447">
        <f t="shared" si="417"/>
        <v>10</v>
      </c>
      <c r="X1447">
        <f t="shared" si="418"/>
        <v>0.43478260869565216</v>
      </c>
      <c r="Y1447">
        <f t="shared" si="419"/>
        <v>0.35714285714285715</v>
      </c>
      <c r="Z1447">
        <f t="shared" si="420"/>
        <v>2</v>
      </c>
      <c r="AA1447" t="str">
        <f t="shared" si="421"/>
        <v>O</v>
      </c>
      <c r="AD1447">
        <f t="shared" si="422"/>
        <v>0.36585365853658536</v>
      </c>
      <c r="AF1447" t="str">
        <f t="shared" si="423"/>
        <v>----</v>
      </c>
      <c r="AG1447" t="str">
        <f t="shared" si="424"/>
        <v>----</v>
      </c>
      <c r="AH1447" t="str">
        <f t="shared" si="425"/>
        <v>HUnSatLig</v>
      </c>
      <c r="AI1447" t="str">
        <f t="shared" si="426"/>
        <v>----</v>
      </c>
      <c r="AJ1447" t="str">
        <f t="shared" si="427"/>
        <v>----</v>
      </c>
      <c r="AK1447" t="str">
        <f t="shared" si="428"/>
        <v>----</v>
      </c>
      <c r="AM1447" s="4">
        <f t="shared" si="429"/>
        <v>383.275002791909</v>
      </c>
      <c r="AN1447" s="4">
        <f t="shared" si="413"/>
        <v>383</v>
      </c>
      <c r="AO1447" s="4">
        <f t="shared" si="430"/>
        <v>0.27500279190900301</v>
      </c>
    </row>
    <row r="1448" spans="1:41" x14ac:dyDescent="0.25">
      <c r="A1448">
        <v>23</v>
      </c>
      <c r="B1448">
        <v>28</v>
      </c>
      <c r="C1448">
        <v>0</v>
      </c>
      <c r="D1448">
        <v>6</v>
      </c>
      <c r="E1448">
        <v>0</v>
      </c>
      <c r="F1448">
        <v>0</v>
      </c>
      <c r="H1448">
        <v>399.18131119999998</v>
      </c>
      <c r="J1448">
        <v>3950423</v>
      </c>
      <c r="K1448">
        <v>3444043</v>
      </c>
      <c r="L1448">
        <v>3833605</v>
      </c>
      <c r="O1448">
        <v>4931817</v>
      </c>
      <c r="P1448">
        <v>5427954</v>
      </c>
      <c r="Q1448">
        <v>4459811</v>
      </c>
      <c r="S1448">
        <f t="shared" si="414"/>
        <v>1.2173913043478262</v>
      </c>
      <c r="T1448">
        <f t="shared" si="415"/>
        <v>0.2608695652173913</v>
      </c>
      <c r="V1448" s="4">
        <f t="shared" si="416"/>
        <v>399.18131117989998</v>
      </c>
      <c r="W1448">
        <f t="shared" si="417"/>
        <v>10</v>
      </c>
      <c r="X1448">
        <f t="shared" si="418"/>
        <v>0.43478260869565216</v>
      </c>
      <c r="Y1448">
        <f t="shared" si="419"/>
        <v>0.35714285714285715</v>
      </c>
      <c r="Z1448">
        <f t="shared" si="420"/>
        <v>1.6666666666666667</v>
      </c>
      <c r="AA1448" t="str">
        <f t="shared" si="421"/>
        <v>CRAM</v>
      </c>
      <c r="AD1448">
        <f t="shared" si="422"/>
        <v>0.35</v>
      </c>
      <c r="AF1448" t="str">
        <f t="shared" si="423"/>
        <v>----</v>
      </c>
      <c r="AG1448" t="str">
        <f t="shared" si="424"/>
        <v>----</v>
      </c>
      <c r="AH1448" t="str">
        <f t="shared" si="425"/>
        <v>HUnSatLig</v>
      </c>
      <c r="AI1448" t="str">
        <f t="shared" si="426"/>
        <v>----</v>
      </c>
      <c r="AJ1448" t="str">
        <f t="shared" si="427"/>
        <v>----</v>
      </c>
      <c r="AK1448" t="str">
        <f t="shared" si="428"/>
        <v>----</v>
      </c>
      <c r="AM1448" s="4">
        <f t="shared" si="429"/>
        <v>399.27361598039431</v>
      </c>
      <c r="AN1448" s="4">
        <f t="shared" si="413"/>
        <v>399</v>
      </c>
      <c r="AO1448" s="4">
        <f t="shared" si="430"/>
        <v>0.27361598039431101</v>
      </c>
    </row>
    <row r="1449" spans="1:41" x14ac:dyDescent="0.25">
      <c r="A1449">
        <v>23</v>
      </c>
      <c r="B1449">
        <v>28</v>
      </c>
      <c r="C1449">
        <v>0</v>
      </c>
      <c r="D1449">
        <v>7</v>
      </c>
      <c r="E1449">
        <v>0</v>
      </c>
      <c r="F1449">
        <v>0</v>
      </c>
      <c r="H1449">
        <v>415.1762258</v>
      </c>
      <c r="J1449">
        <v>5485686</v>
      </c>
      <c r="K1449">
        <v>5783134</v>
      </c>
      <c r="L1449">
        <v>5695276</v>
      </c>
      <c r="O1449">
        <v>6636861</v>
      </c>
      <c r="P1449">
        <v>8256588</v>
      </c>
      <c r="Q1449">
        <v>6993779</v>
      </c>
      <c r="S1449">
        <f t="shared" si="414"/>
        <v>1.2173913043478262</v>
      </c>
      <c r="T1449">
        <f t="shared" si="415"/>
        <v>0.30434782608695654</v>
      </c>
      <c r="V1449" s="4">
        <f t="shared" si="416"/>
        <v>415.17622577989999</v>
      </c>
      <c r="W1449">
        <f t="shared" si="417"/>
        <v>10</v>
      </c>
      <c r="X1449">
        <f t="shared" si="418"/>
        <v>0.43478260869565216</v>
      </c>
      <c r="Y1449">
        <f t="shared" si="419"/>
        <v>0.35714285714285715</v>
      </c>
      <c r="Z1449">
        <f t="shared" si="420"/>
        <v>1.4285714285714286</v>
      </c>
      <c r="AA1449" t="str">
        <f t="shared" si="421"/>
        <v>CRAM</v>
      </c>
      <c r="AD1449">
        <f t="shared" si="422"/>
        <v>0.33333333333333331</v>
      </c>
      <c r="AF1449" t="str">
        <f t="shared" si="423"/>
        <v>----</v>
      </c>
      <c r="AG1449" t="str">
        <f t="shared" si="424"/>
        <v>----</v>
      </c>
      <c r="AH1449" t="str">
        <f t="shared" si="425"/>
        <v>HUnSatLig</v>
      </c>
      <c r="AI1449" t="str">
        <f t="shared" si="426"/>
        <v>----</v>
      </c>
      <c r="AJ1449" t="str">
        <f t="shared" si="427"/>
        <v>----</v>
      </c>
      <c r="AK1449" t="str">
        <f t="shared" si="428"/>
        <v>----</v>
      </c>
      <c r="AM1449" s="4">
        <f t="shared" si="429"/>
        <v>415.27222916887962</v>
      </c>
      <c r="AN1449" s="4">
        <f t="shared" si="413"/>
        <v>415</v>
      </c>
      <c r="AO1449" s="4">
        <f t="shared" si="430"/>
        <v>0.27222916887961901</v>
      </c>
    </row>
    <row r="1450" spans="1:41" x14ac:dyDescent="0.25">
      <c r="A1450">
        <v>23</v>
      </c>
      <c r="B1450">
        <v>28</v>
      </c>
      <c r="C1450">
        <v>0</v>
      </c>
      <c r="D1450">
        <v>8</v>
      </c>
      <c r="E1450">
        <v>0</v>
      </c>
      <c r="F1450">
        <v>0</v>
      </c>
      <c r="H1450">
        <v>431.17114040000001</v>
      </c>
      <c r="J1450">
        <v>7369783</v>
      </c>
      <c r="K1450">
        <v>6788484</v>
      </c>
      <c r="L1450">
        <v>7205979</v>
      </c>
      <c r="O1450">
        <v>9140995</v>
      </c>
      <c r="P1450">
        <v>9788264</v>
      </c>
      <c r="Q1450">
        <v>8049413</v>
      </c>
      <c r="S1450">
        <f t="shared" si="414"/>
        <v>1.2173913043478262</v>
      </c>
      <c r="T1450">
        <f t="shared" si="415"/>
        <v>0.34782608695652173</v>
      </c>
      <c r="V1450" s="4">
        <f t="shared" si="416"/>
        <v>431.17114037990001</v>
      </c>
      <c r="W1450">
        <f t="shared" si="417"/>
        <v>10</v>
      </c>
      <c r="X1450">
        <f t="shared" si="418"/>
        <v>0.43478260869565216</v>
      </c>
      <c r="Y1450">
        <f t="shared" si="419"/>
        <v>0.35714285714285715</v>
      </c>
      <c r="Z1450">
        <f t="shared" si="420"/>
        <v>1.25</v>
      </c>
      <c r="AA1450" t="str">
        <f t="shared" si="421"/>
        <v>CRAM</v>
      </c>
      <c r="AD1450">
        <f t="shared" si="422"/>
        <v>0.31578947368421051</v>
      </c>
      <c r="AF1450" t="str">
        <f t="shared" si="423"/>
        <v>----</v>
      </c>
      <c r="AG1450" t="str">
        <f t="shared" si="424"/>
        <v>----</v>
      </c>
      <c r="AH1450" t="str">
        <f t="shared" si="425"/>
        <v>HUnSatLig</v>
      </c>
      <c r="AI1450" t="str">
        <f t="shared" si="426"/>
        <v>----</v>
      </c>
      <c r="AJ1450" t="str">
        <f t="shared" si="427"/>
        <v>----</v>
      </c>
      <c r="AK1450" t="str">
        <f t="shared" si="428"/>
        <v>----</v>
      </c>
      <c r="AM1450" s="4">
        <f t="shared" si="429"/>
        <v>431.27084235736493</v>
      </c>
      <c r="AN1450" s="4">
        <f t="shared" si="413"/>
        <v>431</v>
      </c>
      <c r="AO1450" s="4">
        <f t="shared" si="430"/>
        <v>0.27084235736492701</v>
      </c>
    </row>
    <row r="1451" spans="1:41" x14ac:dyDescent="0.25">
      <c r="A1451">
        <v>23</v>
      </c>
      <c r="B1451">
        <v>28</v>
      </c>
      <c r="C1451">
        <v>0</v>
      </c>
      <c r="D1451">
        <v>9</v>
      </c>
      <c r="E1451">
        <v>0</v>
      </c>
      <c r="F1451">
        <v>0</v>
      </c>
      <c r="H1451">
        <v>447.16605499999997</v>
      </c>
      <c r="J1451">
        <v>7863322</v>
      </c>
      <c r="K1451">
        <v>7112176</v>
      </c>
      <c r="L1451">
        <v>7155283</v>
      </c>
      <c r="O1451">
        <v>8369715</v>
      </c>
      <c r="P1451">
        <v>8204252</v>
      </c>
      <c r="Q1451">
        <v>7705706</v>
      </c>
      <c r="S1451">
        <f t="shared" si="414"/>
        <v>1.2173913043478262</v>
      </c>
      <c r="T1451">
        <f t="shared" si="415"/>
        <v>0.39130434782608697</v>
      </c>
      <c r="V1451" s="4">
        <f t="shared" si="416"/>
        <v>447.16605497990003</v>
      </c>
      <c r="W1451">
        <f t="shared" si="417"/>
        <v>10</v>
      </c>
      <c r="X1451">
        <f t="shared" si="418"/>
        <v>0.43478260869565216</v>
      </c>
      <c r="Y1451">
        <f t="shared" si="419"/>
        <v>0.35714285714285715</v>
      </c>
      <c r="Z1451">
        <f t="shared" si="420"/>
        <v>1.1111111111111112</v>
      </c>
      <c r="AA1451" t="str">
        <f t="shared" si="421"/>
        <v>CRAM</v>
      </c>
      <c r="AD1451">
        <f t="shared" si="422"/>
        <v>0.29729729729729731</v>
      </c>
      <c r="AF1451" t="str">
        <f t="shared" si="423"/>
        <v>----</v>
      </c>
      <c r="AG1451" t="str">
        <f t="shared" si="424"/>
        <v>----</v>
      </c>
      <c r="AH1451" t="str">
        <f t="shared" si="425"/>
        <v>HUnSatLig</v>
      </c>
      <c r="AI1451" t="str">
        <f t="shared" si="426"/>
        <v>----</v>
      </c>
      <c r="AJ1451" t="str">
        <f t="shared" si="427"/>
        <v>----</v>
      </c>
      <c r="AK1451" t="str">
        <f t="shared" si="428"/>
        <v>----</v>
      </c>
      <c r="AM1451" s="4">
        <f t="shared" si="429"/>
        <v>447.26945554585024</v>
      </c>
      <c r="AN1451" s="4">
        <f t="shared" si="413"/>
        <v>447</v>
      </c>
      <c r="AO1451" s="4">
        <f t="shared" si="430"/>
        <v>0.26945554585023501</v>
      </c>
    </row>
    <row r="1452" spans="1:41" x14ac:dyDescent="0.25">
      <c r="A1452">
        <v>23</v>
      </c>
      <c r="B1452">
        <v>28</v>
      </c>
      <c r="C1452">
        <v>0</v>
      </c>
      <c r="D1452">
        <v>10</v>
      </c>
      <c r="E1452">
        <v>0</v>
      </c>
      <c r="F1452">
        <v>0</v>
      </c>
      <c r="H1452">
        <v>463.16096959999999</v>
      </c>
      <c r="J1452">
        <v>7507362</v>
      </c>
      <c r="K1452">
        <v>7346905</v>
      </c>
      <c r="L1452">
        <v>6912218</v>
      </c>
      <c r="O1452">
        <v>7224010</v>
      </c>
      <c r="P1452">
        <v>6866247</v>
      </c>
      <c r="Q1452">
        <v>6522933</v>
      </c>
      <c r="S1452">
        <f t="shared" si="414"/>
        <v>1.2173913043478262</v>
      </c>
      <c r="T1452">
        <f t="shared" si="415"/>
        <v>0.43478260869565216</v>
      </c>
      <c r="V1452" s="4">
        <f t="shared" si="416"/>
        <v>463.16096957989998</v>
      </c>
      <c r="W1452">
        <f t="shared" si="417"/>
        <v>10</v>
      </c>
      <c r="X1452">
        <f t="shared" si="418"/>
        <v>0.43478260869565216</v>
      </c>
      <c r="Y1452">
        <f t="shared" si="419"/>
        <v>0.35714285714285715</v>
      </c>
      <c r="Z1452">
        <f t="shared" si="420"/>
        <v>1</v>
      </c>
      <c r="AA1452" t="str">
        <f t="shared" si="421"/>
        <v>CRAM</v>
      </c>
      <c r="AD1452">
        <f t="shared" si="422"/>
        <v>0.27777777777777779</v>
      </c>
      <c r="AF1452" t="str">
        <f t="shared" si="423"/>
        <v>----</v>
      </c>
      <c r="AG1452" t="str">
        <f t="shared" si="424"/>
        <v>----</v>
      </c>
      <c r="AH1452" t="str">
        <f t="shared" si="425"/>
        <v>HUnSatLig</v>
      </c>
      <c r="AI1452" t="str">
        <f t="shared" si="426"/>
        <v>----</v>
      </c>
      <c r="AJ1452" t="str">
        <f t="shared" si="427"/>
        <v>----</v>
      </c>
      <c r="AK1452" t="str">
        <f t="shared" si="428"/>
        <v>----</v>
      </c>
      <c r="AM1452" s="4">
        <f t="shared" si="429"/>
        <v>463.26806873433549</v>
      </c>
      <c r="AN1452" s="4">
        <f t="shared" si="413"/>
        <v>463</v>
      </c>
      <c r="AO1452" s="4">
        <f t="shared" si="430"/>
        <v>0.26806873433548617</v>
      </c>
    </row>
    <row r="1453" spans="1:41" x14ac:dyDescent="0.25">
      <c r="A1453">
        <v>23</v>
      </c>
      <c r="B1453">
        <v>28</v>
      </c>
      <c r="C1453">
        <v>0</v>
      </c>
      <c r="D1453">
        <v>11</v>
      </c>
      <c r="E1453">
        <v>0</v>
      </c>
      <c r="F1453">
        <v>0</v>
      </c>
      <c r="H1453">
        <v>479.1558842</v>
      </c>
      <c r="J1453">
        <v>7466029</v>
      </c>
      <c r="K1453">
        <v>6470207</v>
      </c>
      <c r="L1453">
        <v>6522461</v>
      </c>
      <c r="O1453">
        <v>5602070</v>
      </c>
      <c r="P1453">
        <v>4814276</v>
      </c>
      <c r="Q1453">
        <v>5294318</v>
      </c>
      <c r="S1453">
        <f t="shared" si="414"/>
        <v>1.2173913043478262</v>
      </c>
      <c r="T1453">
        <f t="shared" si="415"/>
        <v>0.47826086956521741</v>
      </c>
      <c r="V1453" s="4">
        <f t="shared" si="416"/>
        <v>479.1558841799</v>
      </c>
      <c r="W1453">
        <f t="shared" si="417"/>
        <v>10</v>
      </c>
      <c r="X1453">
        <f t="shared" si="418"/>
        <v>0.43478260869565216</v>
      </c>
      <c r="Y1453">
        <f t="shared" si="419"/>
        <v>0.35714285714285715</v>
      </c>
      <c r="Z1453">
        <f t="shared" si="420"/>
        <v>0.90909090909090906</v>
      </c>
      <c r="AA1453" t="str">
        <f t="shared" si="421"/>
        <v>CRAM</v>
      </c>
      <c r="AD1453">
        <f t="shared" si="422"/>
        <v>0.25714285714285712</v>
      </c>
      <c r="AF1453" t="str">
        <f t="shared" si="423"/>
        <v>----</v>
      </c>
      <c r="AG1453" t="str">
        <f t="shared" si="424"/>
        <v>----</v>
      </c>
      <c r="AH1453" t="str">
        <f t="shared" si="425"/>
        <v>HUnSatLig</v>
      </c>
      <c r="AI1453" t="str">
        <f t="shared" si="426"/>
        <v>----</v>
      </c>
      <c r="AJ1453" t="str">
        <f t="shared" si="427"/>
        <v>----</v>
      </c>
      <c r="AK1453" t="str">
        <f t="shared" si="428"/>
        <v>----</v>
      </c>
      <c r="AM1453" s="4">
        <f t="shared" si="429"/>
        <v>479.26668192282079</v>
      </c>
      <c r="AN1453" s="4">
        <f t="shared" si="413"/>
        <v>479</v>
      </c>
      <c r="AO1453" s="4">
        <f t="shared" si="430"/>
        <v>0.26668192282079417</v>
      </c>
    </row>
    <row r="1454" spans="1:41" x14ac:dyDescent="0.25">
      <c r="A1454">
        <v>23</v>
      </c>
      <c r="B1454">
        <v>28</v>
      </c>
      <c r="C1454">
        <v>0</v>
      </c>
      <c r="D1454">
        <v>12</v>
      </c>
      <c r="E1454">
        <v>0</v>
      </c>
      <c r="F1454">
        <v>0</v>
      </c>
      <c r="H1454">
        <v>495.15079880000002</v>
      </c>
      <c r="J1454">
        <v>5198404</v>
      </c>
      <c r="K1454">
        <v>4903770</v>
      </c>
      <c r="L1454">
        <v>4821573</v>
      </c>
      <c r="O1454">
        <v>3943836</v>
      </c>
      <c r="P1454">
        <v>3208211</v>
      </c>
      <c r="Q1454">
        <v>2791038</v>
      </c>
      <c r="S1454">
        <f t="shared" si="414"/>
        <v>1.2173913043478262</v>
      </c>
      <c r="T1454">
        <f t="shared" si="415"/>
        <v>0.52173913043478259</v>
      </c>
      <c r="V1454" s="4">
        <f t="shared" si="416"/>
        <v>495.15079877989996</v>
      </c>
      <c r="W1454">
        <f t="shared" si="417"/>
        <v>10</v>
      </c>
      <c r="X1454">
        <f t="shared" si="418"/>
        <v>0.43478260869565216</v>
      </c>
      <c r="Y1454">
        <f t="shared" si="419"/>
        <v>0.35714285714285715</v>
      </c>
      <c r="Z1454">
        <f t="shared" si="420"/>
        <v>0.83333333333333337</v>
      </c>
      <c r="AA1454" t="str">
        <f t="shared" si="421"/>
        <v>CRAM</v>
      </c>
      <c r="AD1454">
        <f t="shared" si="422"/>
        <v>0.23529411764705882</v>
      </c>
      <c r="AF1454" t="str">
        <f t="shared" si="423"/>
        <v>----</v>
      </c>
      <c r="AG1454" t="str">
        <f t="shared" si="424"/>
        <v>----</v>
      </c>
      <c r="AH1454" t="str">
        <f t="shared" si="425"/>
        <v>HUnSatLig</v>
      </c>
      <c r="AI1454" t="str">
        <f t="shared" si="426"/>
        <v>----</v>
      </c>
      <c r="AJ1454" t="str">
        <f t="shared" si="427"/>
        <v>----</v>
      </c>
      <c r="AK1454" t="str">
        <f t="shared" si="428"/>
        <v>----</v>
      </c>
      <c r="AM1454" s="4">
        <f t="shared" si="429"/>
        <v>495.2652951113061</v>
      </c>
      <c r="AN1454" s="4">
        <f t="shared" si="413"/>
        <v>495</v>
      </c>
      <c r="AO1454" s="4">
        <f t="shared" si="430"/>
        <v>0.26529511130610217</v>
      </c>
    </row>
    <row r="1455" spans="1:41" x14ac:dyDescent="0.25">
      <c r="A1455">
        <v>23</v>
      </c>
      <c r="B1455">
        <v>28</v>
      </c>
      <c r="C1455">
        <v>0</v>
      </c>
      <c r="D1455">
        <v>13</v>
      </c>
      <c r="E1455">
        <v>0</v>
      </c>
      <c r="F1455">
        <v>0</v>
      </c>
      <c r="H1455">
        <v>511.14571339999998</v>
      </c>
      <c r="J1455">
        <v>3770819</v>
      </c>
      <c r="K1455">
        <v>3130625</v>
      </c>
      <c r="L1455">
        <v>3173266</v>
      </c>
      <c r="O1455">
        <v>1594201</v>
      </c>
      <c r="P1455">
        <v>1544824</v>
      </c>
      <c r="Q1455">
        <v>1733162</v>
      </c>
      <c r="S1455">
        <f t="shared" si="414"/>
        <v>1.2173913043478262</v>
      </c>
      <c r="T1455">
        <f t="shared" si="415"/>
        <v>0.56521739130434778</v>
      </c>
      <c r="V1455" s="4">
        <f t="shared" si="416"/>
        <v>511.14571337989997</v>
      </c>
      <c r="W1455">
        <f t="shared" si="417"/>
        <v>10</v>
      </c>
      <c r="X1455">
        <f t="shared" si="418"/>
        <v>0.43478260869565216</v>
      </c>
      <c r="Y1455">
        <f t="shared" si="419"/>
        <v>0.35714285714285715</v>
      </c>
      <c r="Z1455">
        <f t="shared" si="420"/>
        <v>0.76923076923076927</v>
      </c>
      <c r="AA1455" t="str">
        <f t="shared" si="421"/>
        <v>O</v>
      </c>
      <c r="AD1455">
        <f t="shared" si="422"/>
        <v>0.21212121212121213</v>
      </c>
      <c r="AF1455" t="str">
        <f t="shared" si="423"/>
        <v>----</v>
      </c>
      <c r="AG1455" t="str">
        <f t="shared" si="424"/>
        <v>----</v>
      </c>
      <c r="AH1455" t="str">
        <f t="shared" si="425"/>
        <v>HUnSatLig</v>
      </c>
      <c r="AI1455" t="str">
        <f t="shared" si="426"/>
        <v>----</v>
      </c>
      <c r="AJ1455" t="str">
        <f t="shared" si="427"/>
        <v>----</v>
      </c>
      <c r="AK1455" t="str">
        <f t="shared" si="428"/>
        <v>----</v>
      </c>
      <c r="AM1455" s="4">
        <f t="shared" si="429"/>
        <v>511.26390829979141</v>
      </c>
      <c r="AN1455" s="4">
        <f t="shared" si="413"/>
        <v>511</v>
      </c>
      <c r="AO1455" s="4">
        <f t="shared" si="430"/>
        <v>0.26390829979141017</v>
      </c>
    </row>
    <row r="1456" spans="1:41" x14ac:dyDescent="0.25">
      <c r="A1456">
        <v>23</v>
      </c>
      <c r="B1456">
        <v>28</v>
      </c>
      <c r="C1456">
        <v>0</v>
      </c>
      <c r="D1456">
        <v>14</v>
      </c>
      <c r="E1456">
        <v>0</v>
      </c>
      <c r="F1456">
        <v>0</v>
      </c>
      <c r="H1456">
        <v>527.14062799999999</v>
      </c>
      <c r="J1456">
        <v>2245788</v>
      </c>
      <c r="K1456">
        <v>2215447</v>
      </c>
      <c r="L1456">
        <v>1547333</v>
      </c>
      <c r="O1456" t="s">
        <v>14</v>
      </c>
      <c r="P1456" t="s">
        <v>14</v>
      </c>
      <c r="Q1456" t="s">
        <v>14</v>
      </c>
      <c r="S1456">
        <f t="shared" si="414"/>
        <v>1.2173913043478262</v>
      </c>
      <c r="T1456">
        <f t="shared" si="415"/>
        <v>0.60869565217391308</v>
      </c>
      <c r="V1456" s="4">
        <f t="shared" si="416"/>
        <v>527.14062797990005</v>
      </c>
      <c r="W1456">
        <f t="shared" si="417"/>
        <v>10</v>
      </c>
      <c r="X1456">
        <f t="shared" si="418"/>
        <v>0.43478260869565216</v>
      </c>
      <c r="Y1456">
        <f t="shared" si="419"/>
        <v>0.35714285714285715</v>
      </c>
      <c r="Z1456">
        <f t="shared" si="420"/>
        <v>0.7142857142857143</v>
      </c>
      <c r="AA1456" t="str">
        <f t="shared" si="421"/>
        <v>O</v>
      </c>
      <c r="AD1456">
        <f t="shared" si="422"/>
        <v>0.1875</v>
      </c>
      <c r="AF1456" t="str">
        <f t="shared" si="423"/>
        <v>----</v>
      </c>
      <c r="AG1456" t="str">
        <f t="shared" si="424"/>
        <v>----</v>
      </c>
      <c r="AH1456" t="str">
        <f t="shared" si="425"/>
        <v>HUnSatLig</v>
      </c>
      <c r="AI1456" t="str">
        <f t="shared" si="426"/>
        <v>----</v>
      </c>
      <c r="AJ1456" t="str">
        <f t="shared" si="427"/>
        <v>----</v>
      </c>
      <c r="AK1456" t="str">
        <f t="shared" si="428"/>
        <v>----</v>
      </c>
      <c r="AM1456" s="4">
        <f t="shared" si="429"/>
        <v>527.26252148827678</v>
      </c>
      <c r="AN1456" s="4">
        <f t="shared" si="413"/>
        <v>527</v>
      </c>
      <c r="AO1456" s="4">
        <f t="shared" si="430"/>
        <v>0.26252148827677502</v>
      </c>
    </row>
    <row r="1457" spans="1:41" x14ac:dyDescent="0.25">
      <c r="A1457">
        <v>23</v>
      </c>
      <c r="B1457">
        <v>30</v>
      </c>
      <c r="C1457">
        <v>0</v>
      </c>
      <c r="D1457">
        <v>5</v>
      </c>
      <c r="E1457">
        <v>0</v>
      </c>
      <c r="F1457">
        <v>0</v>
      </c>
      <c r="H1457">
        <v>385.20204660000002</v>
      </c>
      <c r="J1457">
        <v>2236795</v>
      </c>
      <c r="K1457">
        <v>1743097</v>
      </c>
      <c r="L1457">
        <v>2074744</v>
      </c>
      <c r="O1457">
        <v>2728543</v>
      </c>
      <c r="P1457">
        <v>3523064</v>
      </c>
      <c r="Q1457">
        <v>2857963</v>
      </c>
      <c r="S1457">
        <f t="shared" si="414"/>
        <v>1.3043478260869565</v>
      </c>
      <c r="T1457">
        <f t="shared" si="415"/>
        <v>0.21739130434782608</v>
      </c>
      <c r="V1457" s="4">
        <f t="shared" si="416"/>
        <v>385.20204657990001</v>
      </c>
      <c r="W1457">
        <f t="shared" si="417"/>
        <v>9</v>
      </c>
      <c r="X1457">
        <f t="shared" si="418"/>
        <v>0.39130434782608697</v>
      </c>
      <c r="Y1457">
        <f t="shared" si="419"/>
        <v>0.3</v>
      </c>
      <c r="Z1457">
        <f t="shared" si="420"/>
        <v>1.8</v>
      </c>
      <c r="AA1457" t="str">
        <f t="shared" si="421"/>
        <v>O</v>
      </c>
      <c r="AD1457">
        <f t="shared" si="422"/>
        <v>0.31707317073170732</v>
      </c>
      <c r="AF1457" t="str">
        <f t="shared" si="423"/>
        <v>----</v>
      </c>
      <c r="AG1457" t="str">
        <f t="shared" si="424"/>
        <v>----</v>
      </c>
      <c r="AH1457" t="str">
        <f t="shared" si="425"/>
        <v>HUnSatLig</v>
      </c>
      <c r="AI1457" t="str">
        <f t="shared" si="426"/>
        <v>----</v>
      </c>
      <c r="AJ1457" t="str">
        <f t="shared" si="427"/>
        <v>----</v>
      </c>
      <c r="AK1457" t="str">
        <f t="shared" si="428"/>
        <v>----</v>
      </c>
      <c r="AM1457" s="4">
        <f t="shared" si="429"/>
        <v>385.29111888129222</v>
      </c>
      <c r="AN1457" s="4">
        <f t="shared" si="413"/>
        <v>385</v>
      </c>
      <c r="AO1457" s="4">
        <f t="shared" si="430"/>
        <v>0.29111888129222052</v>
      </c>
    </row>
    <row r="1458" spans="1:41" x14ac:dyDescent="0.25">
      <c r="A1458">
        <v>23</v>
      </c>
      <c r="B1458">
        <v>30</v>
      </c>
      <c r="C1458">
        <v>0</v>
      </c>
      <c r="D1458">
        <v>6</v>
      </c>
      <c r="E1458">
        <v>0</v>
      </c>
      <c r="F1458">
        <v>0</v>
      </c>
      <c r="H1458">
        <v>401.19696119999998</v>
      </c>
      <c r="J1458">
        <v>5064875</v>
      </c>
      <c r="K1458">
        <v>4641372</v>
      </c>
      <c r="L1458">
        <v>4694027</v>
      </c>
      <c r="O1458">
        <v>6896113</v>
      </c>
      <c r="P1458">
        <v>7600147</v>
      </c>
      <c r="Q1458">
        <v>6466033</v>
      </c>
      <c r="S1458">
        <f t="shared" si="414"/>
        <v>1.3043478260869565</v>
      </c>
      <c r="T1458">
        <f t="shared" si="415"/>
        <v>0.2608695652173913</v>
      </c>
      <c r="V1458" s="4">
        <f t="shared" si="416"/>
        <v>401.19696117989997</v>
      </c>
      <c r="W1458">
        <f t="shared" si="417"/>
        <v>9</v>
      </c>
      <c r="X1458">
        <f t="shared" si="418"/>
        <v>0.39130434782608697</v>
      </c>
      <c r="Y1458">
        <f t="shared" si="419"/>
        <v>0.3</v>
      </c>
      <c r="Z1458">
        <f t="shared" si="420"/>
        <v>1.5</v>
      </c>
      <c r="AA1458" t="str">
        <f t="shared" si="421"/>
        <v>CRAM</v>
      </c>
      <c r="AD1458">
        <f t="shared" si="422"/>
        <v>0.3</v>
      </c>
      <c r="AF1458" t="str">
        <f t="shared" si="423"/>
        <v>----</v>
      </c>
      <c r="AG1458" t="str">
        <f t="shared" si="424"/>
        <v>----</v>
      </c>
      <c r="AH1458" t="str">
        <f t="shared" si="425"/>
        <v>HUnSatLig</v>
      </c>
      <c r="AI1458" t="str">
        <f t="shared" si="426"/>
        <v>----</v>
      </c>
      <c r="AJ1458" t="str">
        <f t="shared" si="427"/>
        <v>----</v>
      </c>
      <c r="AK1458" t="str">
        <f t="shared" si="428"/>
        <v>----</v>
      </c>
      <c r="AM1458" s="4">
        <f t="shared" si="429"/>
        <v>401.28973206977753</v>
      </c>
      <c r="AN1458" s="4">
        <f t="shared" si="413"/>
        <v>401</v>
      </c>
      <c r="AO1458" s="4">
        <f t="shared" si="430"/>
        <v>0.28973206977752852</v>
      </c>
    </row>
    <row r="1459" spans="1:41" x14ac:dyDescent="0.25">
      <c r="A1459">
        <v>23</v>
      </c>
      <c r="B1459">
        <v>30</v>
      </c>
      <c r="C1459">
        <v>0</v>
      </c>
      <c r="D1459">
        <v>7</v>
      </c>
      <c r="E1459">
        <v>0</v>
      </c>
      <c r="F1459">
        <v>0</v>
      </c>
      <c r="H1459">
        <v>417.19187579999999</v>
      </c>
      <c r="J1459">
        <v>7555156</v>
      </c>
      <c r="K1459">
        <v>7699078</v>
      </c>
      <c r="L1459">
        <v>7057184</v>
      </c>
      <c r="O1459">
        <v>10255677</v>
      </c>
      <c r="P1459">
        <v>11506805</v>
      </c>
      <c r="Q1459">
        <v>9686827</v>
      </c>
      <c r="S1459">
        <f t="shared" si="414"/>
        <v>1.3043478260869565</v>
      </c>
      <c r="T1459">
        <f t="shared" si="415"/>
        <v>0.30434782608695654</v>
      </c>
      <c r="V1459" s="4">
        <f t="shared" si="416"/>
        <v>417.19187577989999</v>
      </c>
      <c r="W1459">
        <f t="shared" si="417"/>
        <v>9</v>
      </c>
      <c r="X1459">
        <f t="shared" si="418"/>
        <v>0.39130434782608697</v>
      </c>
      <c r="Y1459">
        <f t="shared" si="419"/>
        <v>0.3</v>
      </c>
      <c r="Z1459">
        <f t="shared" si="420"/>
        <v>1.2857142857142858</v>
      </c>
      <c r="AA1459" t="str">
        <f t="shared" si="421"/>
        <v>CRAM</v>
      </c>
      <c r="AD1459">
        <f t="shared" si="422"/>
        <v>0.28205128205128205</v>
      </c>
      <c r="AF1459" t="str">
        <f t="shared" si="423"/>
        <v>----</v>
      </c>
      <c r="AG1459" t="str">
        <f t="shared" si="424"/>
        <v>----</v>
      </c>
      <c r="AH1459" t="str">
        <f t="shared" si="425"/>
        <v>HUnSatLig</v>
      </c>
      <c r="AI1459" t="str">
        <f t="shared" si="426"/>
        <v>----</v>
      </c>
      <c r="AJ1459" t="str">
        <f t="shared" si="427"/>
        <v>----</v>
      </c>
      <c r="AK1459" t="str">
        <f t="shared" si="428"/>
        <v>----</v>
      </c>
      <c r="AM1459" s="4">
        <f t="shared" si="429"/>
        <v>417.28834525826284</v>
      </c>
      <c r="AN1459" s="4">
        <f t="shared" si="413"/>
        <v>417</v>
      </c>
      <c r="AO1459" s="4">
        <f t="shared" si="430"/>
        <v>0.28834525826283652</v>
      </c>
    </row>
    <row r="1460" spans="1:41" x14ac:dyDescent="0.25">
      <c r="A1460">
        <v>23</v>
      </c>
      <c r="B1460">
        <v>30</v>
      </c>
      <c r="C1460">
        <v>0</v>
      </c>
      <c r="D1460">
        <v>8</v>
      </c>
      <c r="E1460">
        <v>0</v>
      </c>
      <c r="F1460">
        <v>0</v>
      </c>
      <c r="H1460">
        <v>433.18679040000001</v>
      </c>
      <c r="J1460">
        <v>8518475</v>
      </c>
      <c r="K1460">
        <v>8675622</v>
      </c>
      <c r="L1460">
        <v>8465330</v>
      </c>
      <c r="O1460">
        <v>11465335</v>
      </c>
      <c r="P1460">
        <v>12622599</v>
      </c>
      <c r="Q1460">
        <v>11031094</v>
      </c>
      <c r="S1460">
        <f t="shared" si="414"/>
        <v>1.3043478260869565</v>
      </c>
      <c r="T1460">
        <f t="shared" si="415"/>
        <v>0.34782608695652173</v>
      </c>
      <c r="V1460" s="4">
        <f t="shared" si="416"/>
        <v>433.1867903799</v>
      </c>
      <c r="W1460">
        <f t="shared" si="417"/>
        <v>9</v>
      </c>
      <c r="X1460">
        <f t="shared" si="418"/>
        <v>0.39130434782608697</v>
      </c>
      <c r="Y1460">
        <f t="shared" si="419"/>
        <v>0.3</v>
      </c>
      <c r="Z1460">
        <f t="shared" si="420"/>
        <v>1.125</v>
      </c>
      <c r="AA1460" t="str">
        <f t="shared" si="421"/>
        <v>CRAM</v>
      </c>
      <c r="AD1460">
        <f t="shared" si="422"/>
        <v>0.26315789473684209</v>
      </c>
      <c r="AF1460" t="str">
        <f t="shared" si="423"/>
        <v>----</v>
      </c>
      <c r="AG1460" t="str">
        <f t="shared" si="424"/>
        <v>----</v>
      </c>
      <c r="AH1460" t="str">
        <f t="shared" si="425"/>
        <v>HUnSatLig</v>
      </c>
      <c r="AI1460" t="str">
        <f t="shared" si="426"/>
        <v>----</v>
      </c>
      <c r="AJ1460" t="str">
        <f t="shared" si="427"/>
        <v>----</v>
      </c>
      <c r="AK1460" t="str">
        <f t="shared" si="428"/>
        <v>----</v>
      </c>
      <c r="AM1460" s="4">
        <f t="shared" si="429"/>
        <v>433.28695844674814</v>
      </c>
      <c r="AN1460" s="4">
        <f t="shared" si="413"/>
        <v>433</v>
      </c>
      <c r="AO1460" s="4">
        <f t="shared" si="430"/>
        <v>0.28695844674814452</v>
      </c>
    </row>
    <row r="1461" spans="1:41" x14ac:dyDescent="0.25">
      <c r="A1461">
        <v>23</v>
      </c>
      <c r="B1461">
        <v>30</v>
      </c>
      <c r="C1461">
        <v>0</v>
      </c>
      <c r="D1461">
        <v>9</v>
      </c>
      <c r="E1461">
        <v>0</v>
      </c>
      <c r="F1461">
        <v>0</v>
      </c>
      <c r="H1461">
        <v>449.18170500000002</v>
      </c>
      <c r="J1461">
        <v>8010517</v>
      </c>
      <c r="K1461">
        <v>7845236</v>
      </c>
      <c r="L1461">
        <v>7998855</v>
      </c>
      <c r="O1461">
        <v>10739101</v>
      </c>
      <c r="P1461">
        <v>10731368</v>
      </c>
      <c r="Q1461">
        <v>9372584</v>
      </c>
      <c r="S1461">
        <f t="shared" si="414"/>
        <v>1.3043478260869565</v>
      </c>
      <c r="T1461">
        <f t="shared" si="415"/>
        <v>0.39130434782608697</v>
      </c>
      <c r="V1461" s="4">
        <f t="shared" si="416"/>
        <v>449.18170497989996</v>
      </c>
      <c r="W1461">
        <f t="shared" si="417"/>
        <v>9</v>
      </c>
      <c r="X1461">
        <f t="shared" si="418"/>
        <v>0.39130434782608697</v>
      </c>
      <c r="Y1461">
        <f t="shared" si="419"/>
        <v>0.3</v>
      </c>
      <c r="Z1461">
        <f t="shared" si="420"/>
        <v>1</v>
      </c>
      <c r="AA1461" t="str">
        <f t="shared" si="421"/>
        <v>CRAM</v>
      </c>
      <c r="AD1461">
        <f t="shared" si="422"/>
        <v>0.24324324324324326</v>
      </c>
      <c r="AF1461" t="str">
        <f t="shared" si="423"/>
        <v>----</v>
      </c>
      <c r="AG1461" t="str">
        <f t="shared" si="424"/>
        <v>----</v>
      </c>
      <c r="AH1461" t="str">
        <f t="shared" si="425"/>
        <v>HUnSatLig</v>
      </c>
      <c r="AI1461" t="str">
        <f t="shared" si="426"/>
        <v>----</v>
      </c>
      <c r="AJ1461" t="str">
        <f t="shared" si="427"/>
        <v>----</v>
      </c>
      <c r="AK1461" t="str">
        <f t="shared" si="428"/>
        <v>----</v>
      </c>
      <c r="AM1461" s="4">
        <f t="shared" si="429"/>
        <v>449.2855716352334</v>
      </c>
      <c r="AN1461" s="4">
        <f t="shared" si="413"/>
        <v>449</v>
      </c>
      <c r="AO1461" s="4">
        <f t="shared" si="430"/>
        <v>0.28557163523339568</v>
      </c>
    </row>
    <row r="1462" spans="1:41" x14ac:dyDescent="0.25">
      <c r="A1462">
        <v>23</v>
      </c>
      <c r="B1462">
        <v>30</v>
      </c>
      <c r="C1462">
        <v>0</v>
      </c>
      <c r="D1462">
        <v>10</v>
      </c>
      <c r="E1462">
        <v>0</v>
      </c>
      <c r="F1462">
        <v>0</v>
      </c>
      <c r="H1462">
        <v>465.17661959999998</v>
      </c>
      <c r="J1462">
        <v>7261486</v>
      </c>
      <c r="K1462">
        <v>7408292</v>
      </c>
      <c r="L1462">
        <v>6375519</v>
      </c>
      <c r="O1462">
        <v>7555747</v>
      </c>
      <c r="P1462">
        <v>7468334</v>
      </c>
      <c r="Q1462">
        <v>7577612</v>
      </c>
      <c r="S1462">
        <f t="shared" si="414"/>
        <v>1.3043478260869565</v>
      </c>
      <c r="T1462">
        <f t="shared" si="415"/>
        <v>0.43478260869565216</v>
      </c>
      <c r="V1462" s="4">
        <f t="shared" si="416"/>
        <v>465.17661957989998</v>
      </c>
      <c r="W1462">
        <f t="shared" si="417"/>
        <v>9</v>
      </c>
      <c r="X1462">
        <f t="shared" si="418"/>
        <v>0.39130434782608697</v>
      </c>
      <c r="Y1462">
        <f t="shared" si="419"/>
        <v>0.3</v>
      </c>
      <c r="Z1462">
        <f t="shared" si="420"/>
        <v>0.9</v>
      </c>
      <c r="AA1462" t="str">
        <f t="shared" si="421"/>
        <v>CRAM</v>
      </c>
      <c r="AD1462">
        <f t="shared" si="422"/>
        <v>0.22222222222222221</v>
      </c>
      <c r="AF1462" t="str">
        <f t="shared" si="423"/>
        <v>----</v>
      </c>
      <c r="AG1462" t="str">
        <f t="shared" si="424"/>
        <v>----</v>
      </c>
      <c r="AH1462" t="str">
        <f t="shared" si="425"/>
        <v>HUnSatLig</v>
      </c>
      <c r="AI1462" t="str">
        <f t="shared" si="426"/>
        <v>----</v>
      </c>
      <c r="AJ1462" t="str">
        <f t="shared" si="427"/>
        <v>----</v>
      </c>
      <c r="AK1462" t="str">
        <f t="shared" si="428"/>
        <v>----</v>
      </c>
      <c r="AM1462" s="4">
        <f t="shared" si="429"/>
        <v>465.2841848237187</v>
      </c>
      <c r="AN1462" s="4">
        <f t="shared" si="413"/>
        <v>465</v>
      </c>
      <c r="AO1462" s="4">
        <f t="shared" si="430"/>
        <v>0.28418482371870368</v>
      </c>
    </row>
    <row r="1463" spans="1:41" x14ac:dyDescent="0.25">
      <c r="A1463">
        <v>23</v>
      </c>
      <c r="B1463">
        <v>30</v>
      </c>
      <c r="C1463">
        <v>0</v>
      </c>
      <c r="D1463">
        <v>11</v>
      </c>
      <c r="E1463">
        <v>0</v>
      </c>
      <c r="F1463">
        <v>0</v>
      </c>
      <c r="H1463">
        <v>481.1715342</v>
      </c>
      <c r="J1463">
        <v>6796362</v>
      </c>
      <c r="K1463">
        <v>6300241</v>
      </c>
      <c r="L1463">
        <v>5862973</v>
      </c>
      <c r="O1463">
        <v>7424851</v>
      </c>
      <c r="P1463">
        <v>6329854</v>
      </c>
      <c r="Q1463">
        <v>5919047</v>
      </c>
      <c r="S1463">
        <f t="shared" si="414"/>
        <v>1.3043478260869565</v>
      </c>
      <c r="T1463">
        <f t="shared" si="415"/>
        <v>0.47826086956521741</v>
      </c>
      <c r="V1463" s="4">
        <f t="shared" si="416"/>
        <v>481.17153417989999</v>
      </c>
      <c r="W1463">
        <f t="shared" si="417"/>
        <v>9</v>
      </c>
      <c r="X1463">
        <f t="shared" si="418"/>
        <v>0.39130434782608697</v>
      </c>
      <c r="Y1463">
        <f t="shared" si="419"/>
        <v>0.3</v>
      </c>
      <c r="Z1463">
        <f t="shared" si="420"/>
        <v>0.81818181818181823</v>
      </c>
      <c r="AA1463" t="str">
        <f t="shared" si="421"/>
        <v>CRAM</v>
      </c>
      <c r="AD1463">
        <f t="shared" si="422"/>
        <v>0.2</v>
      </c>
      <c r="AF1463" t="str">
        <f t="shared" si="423"/>
        <v>----</v>
      </c>
      <c r="AG1463" t="str">
        <f t="shared" si="424"/>
        <v>----</v>
      </c>
      <c r="AH1463" t="str">
        <f t="shared" si="425"/>
        <v>HUnSatLig</v>
      </c>
      <c r="AI1463" t="str">
        <f t="shared" si="426"/>
        <v>----</v>
      </c>
      <c r="AJ1463" t="str">
        <f t="shared" si="427"/>
        <v>----</v>
      </c>
      <c r="AK1463" t="str">
        <f t="shared" si="428"/>
        <v>----</v>
      </c>
      <c r="AM1463" s="4">
        <f t="shared" si="429"/>
        <v>481.28279801220401</v>
      </c>
      <c r="AN1463" s="4">
        <f t="shared" si="413"/>
        <v>481</v>
      </c>
      <c r="AO1463" s="4">
        <f t="shared" si="430"/>
        <v>0.28279801220401168</v>
      </c>
    </row>
    <row r="1464" spans="1:41" x14ac:dyDescent="0.25">
      <c r="A1464">
        <v>23</v>
      </c>
      <c r="B1464">
        <v>30</v>
      </c>
      <c r="C1464">
        <v>0</v>
      </c>
      <c r="D1464">
        <v>12</v>
      </c>
      <c r="E1464">
        <v>0</v>
      </c>
      <c r="F1464">
        <v>0</v>
      </c>
      <c r="H1464">
        <v>497.16644880000001</v>
      </c>
      <c r="J1464">
        <v>4274861</v>
      </c>
      <c r="K1464">
        <v>3331470</v>
      </c>
      <c r="L1464">
        <v>3180129</v>
      </c>
      <c r="O1464">
        <v>3250683</v>
      </c>
      <c r="P1464">
        <v>2237544</v>
      </c>
      <c r="Q1464">
        <v>2509057</v>
      </c>
      <c r="S1464">
        <f t="shared" si="414"/>
        <v>1.3043478260869565</v>
      </c>
      <c r="T1464">
        <f t="shared" si="415"/>
        <v>0.52173913043478259</v>
      </c>
      <c r="V1464" s="4">
        <f t="shared" si="416"/>
        <v>497.16644877990001</v>
      </c>
      <c r="W1464">
        <f t="shared" si="417"/>
        <v>9</v>
      </c>
      <c r="X1464">
        <f t="shared" si="418"/>
        <v>0.39130434782608697</v>
      </c>
      <c r="Y1464">
        <f t="shared" si="419"/>
        <v>0.3</v>
      </c>
      <c r="Z1464">
        <f t="shared" si="420"/>
        <v>0.75</v>
      </c>
      <c r="AA1464" t="str">
        <f t="shared" si="421"/>
        <v>O</v>
      </c>
      <c r="AD1464">
        <f t="shared" si="422"/>
        <v>0.17647058823529413</v>
      </c>
      <c r="AF1464" t="str">
        <f t="shared" si="423"/>
        <v>----</v>
      </c>
      <c r="AG1464" t="str">
        <f t="shared" si="424"/>
        <v>----</v>
      </c>
      <c r="AH1464" t="str">
        <f t="shared" si="425"/>
        <v>HUnSatLig</v>
      </c>
      <c r="AI1464" t="str">
        <f t="shared" si="426"/>
        <v>----</v>
      </c>
      <c r="AJ1464" t="str">
        <f t="shared" si="427"/>
        <v>----</v>
      </c>
      <c r="AK1464" t="str">
        <f t="shared" si="428"/>
        <v>----</v>
      </c>
      <c r="AM1464" s="4">
        <f t="shared" si="429"/>
        <v>497.28141120068932</v>
      </c>
      <c r="AN1464" s="4">
        <f t="shared" si="413"/>
        <v>497</v>
      </c>
      <c r="AO1464" s="4">
        <f t="shared" si="430"/>
        <v>0.28141120068931968</v>
      </c>
    </row>
    <row r="1465" spans="1:41" x14ac:dyDescent="0.25">
      <c r="A1465">
        <v>23</v>
      </c>
      <c r="B1465">
        <v>30</v>
      </c>
      <c r="C1465">
        <v>0</v>
      </c>
      <c r="D1465">
        <v>13</v>
      </c>
      <c r="E1465">
        <v>0</v>
      </c>
      <c r="F1465">
        <v>0</v>
      </c>
      <c r="H1465">
        <v>513.16136340000003</v>
      </c>
      <c r="J1465">
        <v>2371634</v>
      </c>
      <c r="K1465">
        <v>2375474</v>
      </c>
      <c r="L1465">
        <v>2136520</v>
      </c>
      <c r="O1465" t="s">
        <v>14</v>
      </c>
      <c r="P1465" t="s">
        <v>14</v>
      </c>
      <c r="Q1465" t="s">
        <v>14</v>
      </c>
      <c r="S1465">
        <f t="shared" si="414"/>
        <v>1.3043478260869565</v>
      </c>
      <c r="T1465">
        <f t="shared" si="415"/>
        <v>0.56521739130434778</v>
      </c>
      <c r="V1465" s="4">
        <f t="shared" si="416"/>
        <v>513.16136337990008</v>
      </c>
      <c r="W1465">
        <f t="shared" si="417"/>
        <v>9</v>
      </c>
      <c r="X1465">
        <f t="shared" si="418"/>
        <v>0.39130434782608697</v>
      </c>
      <c r="Y1465">
        <f t="shared" si="419"/>
        <v>0.3</v>
      </c>
      <c r="Z1465">
        <f t="shared" si="420"/>
        <v>0.69230769230769229</v>
      </c>
      <c r="AA1465" t="str">
        <f t="shared" si="421"/>
        <v>O</v>
      </c>
      <c r="AD1465">
        <f t="shared" si="422"/>
        <v>0.15151515151515152</v>
      </c>
      <c r="AF1465" t="str">
        <f t="shared" si="423"/>
        <v>----</v>
      </c>
      <c r="AG1465" t="str">
        <f t="shared" si="424"/>
        <v>----</v>
      </c>
      <c r="AH1465" t="str">
        <f t="shared" si="425"/>
        <v>HUnSatLig</v>
      </c>
      <c r="AI1465" t="str">
        <f t="shared" si="426"/>
        <v>----</v>
      </c>
      <c r="AJ1465" t="str">
        <f t="shared" si="427"/>
        <v>----</v>
      </c>
      <c r="AK1465" t="str">
        <f t="shared" si="428"/>
        <v>----</v>
      </c>
      <c r="AM1465" s="4">
        <f t="shared" si="429"/>
        <v>513.28002438917474</v>
      </c>
      <c r="AN1465" s="4">
        <f t="shared" si="413"/>
        <v>513</v>
      </c>
      <c r="AO1465" s="4">
        <f t="shared" si="430"/>
        <v>0.28002438917474137</v>
      </c>
    </row>
    <row r="1466" spans="1:41" x14ac:dyDescent="0.25">
      <c r="A1466">
        <v>23</v>
      </c>
      <c r="B1466">
        <v>31</v>
      </c>
      <c r="C1466">
        <v>1</v>
      </c>
      <c r="D1466">
        <v>11</v>
      </c>
      <c r="E1466">
        <v>0</v>
      </c>
      <c r="F1466">
        <v>0</v>
      </c>
      <c r="H1466">
        <v>496.18243319999999</v>
      </c>
      <c r="J1466">
        <v>5355129</v>
      </c>
      <c r="K1466">
        <v>5565300</v>
      </c>
      <c r="L1466">
        <v>5283411</v>
      </c>
      <c r="O1466">
        <v>7732685</v>
      </c>
      <c r="P1466">
        <v>8974398</v>
      </c>
      <c r="Q1466">
        <v>7136449</v>
      </c>
      <c r="S1466">
        <f t="shared" si="414"/>
        <v>1.3478260869565217</v>
      </c>
      <c r="T1466">
        <f t="shared" si="415"/>
        <v>0.47826086956521741</v>
      </c>
      <c r="V1466" s="4">
        <f t="shared" si="416"/>
        <v>496.18243317990004</v>
      </c>
      <c r="W1466">
        <f t="shared" si="417"/>
        <v>9</v>
      </c>
      <c r="X1466">
        <f t="shared" si="418"/>
        <v>0.39130434782608697</v>
      </c>
      <c r="Y1466">
        <f t="shared" si="419"/>
        <v>0.29032258064516131</v>
      </c>
      <c r="Z1466">
        <f t="shared" si="420"/>
        <v>0.81818181818181823</v>
      </c>
      <c r="AA1466" t="str">
        <f t="shared" si="421"/>
        <v>CRAM</v>
      </c>
      <c r="AD1466">
        <f t="shared" si="422"/>
        <v>0.18181818181818182</v>
      </c>
      <c r="AF1466" t="str">
        <f t="shared" si="423"/>
        <v>----</v>
      </c>
      <c r="AG1466" t="str">
        <f t="shared" si="424"/>
        <v>----</v>
      </c>
      <c r="AH1466" t="str">
        <f t="shared" si="425"/>
        <v>HUnSatLig</v>
      </c>
      <c r="AI1466" t="str">
        <f t="shared" si="426"/>
        <v>----</v>
      </c>
      <c r="AJ1466" t="str">
        <f t="shared" si="427"/>
        <v>----</v>
      </c>
      <c r="AK1466" t="str">
        <f t="shared" si="428"/>
        <v>----</v>
      </c>
      <c r="AM1466" s="4">
        <f t="shared" si="429"/>
        <v>496.29716806157091</v>
      </c>
      <c r="AN1466" s="4">
        <f t="shared" si="413"/>
        <v>496</v>
      </c>
      <c r="AO1466" s="4">
        <f t="shared" si="430"/>
        <v>0.29716806157091469</v>
      </c>
    </row>
    <row r="1467" spans="1:41" x14ac:dyDescent="0.25">
      <c r="A1467">
        <v>23</v>
      </c>
      <c r="B1467">
        <v>32</v>
      </c>
      <c r="C1467">
        <v>0</v>
      </c>
      <c r="D1467">
        <v>4</v>
      </c>
      <c r="E1467">
        <v>1</v>
      </c>
      <c r="F1467">
        <v>0</v>
      </c>
      <c r="H1467">
        <v>403.19485270000001</v>
      </c>
      <c r="J1467" t="s">
        <v>14</v>
      </c>
      <c r="K1467" t="s">
        <v>14</v>
      </c>
      <c r="L1467" t="s">
        <v>14</v>
      </c>
      <c r="O1467">
        <v>6979281</v>
      </c>
      <c r="P1467">
        <v>7089423</v>
      </c>
      <c r="Q1467">
        <v>6056598</v>
      </c>
      <c r="S1467">
        <f t="shared" si="414"/>
        <v>1.3913043478260869</v>
      </c>
      <c r="T1467">
        <f t="shared" si="415"/>
        <v>0.17391304347826086</v>
      </c>
      <c r="V1467" s="4">
        <f t="shared" si="416"/>
        <v>403.19485267990001</v>
      </c>
      <c r="W1467">
        <f t="shared" si="417"/>
        <v>8</v>
      </c>
      <c r="X1467">
        <f t="shared" si="418"/>
        <v>0.34782608695652173</v>
      </c>
      <c r="Y1467">
        <f t="shared" si="419"/>
        <v>0.25</v>
      </c>
      <c r="Z1467">
        <f t="shared" si="420"/>
        <v>2</v>
      </c>
      <c r="AA1467" t="str">
        <f t="shared" si="421"/>
        <v>O</v>
      </c>
      <c r="AD1467">
        <f t="shared" si="422"/>
        <v>0.25</v>
      </c>
      <c r="AF1467" t="str">
        <f t="shared" si="423"/>
        <v>----</v>
      </c>
      <c r="AG1467" t="str">
        <f t="shared" si="424"/>
        <v>----</v>
      </c>
      <c r="AH1467" t="str">
        <f t="shared" si="425"/>
        <v>HUnSatLig</v>
      </c>
      <c r="AI1467" t="str">
        <f t="shared" si="426"/>
        <v>----</v>
      </c>
      <c r="AJ1467" t="str">
        <f t="shared" si="427"/>
        <v>----</v>
      </c>
      <c r="AK1467" t="str">
        <f t="shared" si="428"/>
        <v>----</v>
      </c>
      <c r="AM1467" s="4">
        <f t="shared" si="429"/>
        <v>403.28808555276913</v>
      </c>
      <c r="AN1467" s="4">
        <f t="shared" si="413"/>
        <v>403</v>
      </c>
      <c r="AO1467" s="4">
        <f t="shared" si="430"/>
        <v>0.28808555276913239</v>
      </c>
    </row>
    <row r="1468" spans="1:41" x14ac:dyDescent="0.25">
      <c r="A1468">
        <v>23</v>
      </c>
      <c r="B1468">
        <v>32</v>
      </c>
      <c r="C1468">
        <v>0</v>
      </c>
      <c r="D1468">
        <v>5</v>
      </c>
      <c r="E1468">
        <v>0</v>
      </c>
      <c r="F1468">
        <v>0</v>
      </c>
      <c r="H1468">
        <v>387.21769660000001</v>
      </c>
      <c r="J1468">
        <v>1816550</v>
      </c>
      <c r="K1468">
        <v>2385083</v>
      </c>
      <c r="L1468">
        <v>2334288</v>
      </c>
      <c r="O1468">
        <v>3431989</v>
      </c>
      <c r="P1468">
        <v>4537815</v>
      </c>
      <c r="Q1468">
        <v>2895255</v>
      </c>
      <c r="S1468">
        <f t="shared" si="414"/>
        <v>1.3913043478260869</v>
      </c>
      <c r="T1468">
        <f t="shared" si="415"/>
        <v>0.21739130434782608</v>
      </c>
      <c r="V1468" s="4">
        <f t="shared" si="416"/>
        <v>387.21769657989995</v>
      </c>
      <c r="W1468">
        <f t="shared" si="417"/>
        <v>8</v>
      </c>
      <c r="X1468">
        <f t="shared" si="418"/>
        <v>0.34782608695652173</v>
      </c>
      <c r="Y1468">
        <f t="shared" si="419"/>
        <v>0.25</v>
      </c>
      <c r="Z1468">
        <f t="shared" si="420"/>
        <v>1.6</v>
      </c>
      <c r="AA1468" t="str">
        <f t="shared" si="421"/>
        <v>CRAM</v>
      </c>
      <c r="AD1468">
        <f t="shared" si="422"/>
        <v>0.26829268292682928</v>
      </c>
      <c r="AF1468" t="str">
        <f t="shared" si="423"/>
        <v>----</v>
      </c>
      <c r="AG1468" t="str">
        <f t="shared" si="424"/>
        <v>----</v>
      </c>
      <c r="AH1468" t="str">
        <f t="shared" si="425"/>
        <v>HUnSatLig</v>
      </c>
      <c r="AI1468" t="str">
        <f t="shared" si="426"/>
        <v>----</v>
      </c>
      <c r="AJ1468" t="str">
        <f t="shared" si="427"/>
        <v>----</v>
      </c>
      <c r="AK1468" t="str">
        <f t="shared" si="428"/>
        <v>----</v>
      </c>
      <c r="AM1468" s="4">
        <f t="shared" si="429"/>
        <v>387.30723497067538</v>
      </c>
      <c r="AN1468" s="4">
        <f t="shared" si="413"/>
        <v>387</v>
      </c>
      <c r="AO1468" s="4">
        <f t="shared" si="430"/>
        <v>0.30723497067538119</v>
      </c>
    </row>
    <row r="1469" spans="1:41" x14ac:dyDescent="0.25">
      <c r="A1469">
        <v>23</v>
      </c>
      <c r="B1469">
        <v>32</v>
      </c>
      <c r="C1469">
        <v>0</v>
      </c>
      <c r="D1469">
        <v>6</v>
      </c>
      <c r="E1469">
        <v>0</v>
      </c>
      <c r="F1469">
        <v>0</v>
      </c>
      <c r="H1469">
        <v>403.21261120000003</v>
      </c>
      <c r="J1469">
        <v>4857292</v>
      </c>
      <c r="K1469">
        <v>5121868</v>
      </c>
      <c r="L1469">
        <v>4908267</v>
      </c>
      <c r="O1469">
        <v>8680147</v>
      </c>
      <c r="P1469">
        <v>9306385</v>
      </c>
      <c r="Q1469">
        <v>7761560</v>
      </c>
      <c r="S1469">
        <f t="shared" si="414"/>
        <v>1.3913043478260869</v>
      </c>
      <c r="T1469">
        <f t="shared" si="415"/>
        <v>0.2608695652173913</v>
      </c>
      <c r="V1469" s="4">
        <f t="shared" si="416"/>
        <v>403.21261117989997</v>
      </c>
      <c r="W1469">
        <f t="shared" si="417"/>
        <v>8</v>
      </c>
      <c r="X1469">
        <f t="shared" si="418"/>
        <v>0.34782608695652173</v>
      </c>
      <c r="Y1469">
        <f t="shared" si="419"/>
        <v>0.25</v>
      </c>
      <c r="Z1469">
        <f t="shared" si="420"/>
        <v>1.3333333333333333</v>
      </c>
      <c r="AA1469" t="str">
        <f t="shared" si="421"/>
        <v>CRAM</v>
      </c>
      <c r="AD1469">
        <f t="shared" si="422"/>
        <v>0.25</v>
      </c>
      <c r="AF1469" t="str">
        <f t="shared" si="423"/>
        <v>----</v>
      </c>
      <c r="AG1469" t="str">
        <f t="shared" si="424"/>
        <v>----</v>
      </c>
      <c r="AH1469" t="str">
        <f t="shared" si="425"/>
        <v>HUnSatLig</v>
      </c>
      <c r="AI1469" t="str">
        <f t="shared" si="426"/>
        <v>----</v>
      </c>
      <c r="AJ1469" t="str">
        <f t="shared" si="427"/>
        <v>----</v>
      </c>
      <c r="AK1469" t="str">
        <f t="shared" si="428"/>
        <v>----</v>
      </c>
      <c r="AM1469" s="4">
        <f t="shared" si="429"/>
        <v>403.30584815916069</v>
      </c>
      <c r="AN1469" s="4">
        <f t="shared" si="413"/>
        <v>403</v>
      </c>
      <c r="AO1469" s="4">
        <f t="shared" si="430"/>
        <v>0.30584815916068919</v>
      </c>
    </row>
    <row r="1470" spans="1:41" x14ac:dyDescent="0.25">
      <c r="A1470">
        <v>23</v>
      </c>
      <c r="B1470">
        <v>32</v>
      </c>
      <c r="C1470">
        <v>0</v>
      </c>
      <c r="D1470">
        <v>7</v>
      </c>
      <c r="E1470">
        <v>0</v>
      </c>
      <c r="F1470">
        <v>0</v>
      </c>
      <c r="H1470">
        <v>419.20752579999998</v>
      </c>
      <c r="J1470">
        <v>8581135</v>
      </c>
      <c r="K1470">
        <v>7834262</v>
      </c>
      <c r="L1470">
        <v>7960313</v>
      </c>
      <c r="O1470">
        <v>11926820</v>
      </c>
      <c r="P1470">
        <v>13069445</v>
      </c>
      <c r="Q1470">
        <v>10962634</v>
      </c>
      <c r="S1470">
        <f t="shared" si="414"/>
        <v>1.3913043478260869</v>
      </c>
      <c r="T1470">
        <f t="shared" si="415"/>
        <v>0.30434782608695654</v>
      </c>
      <c r="V1470" s="4">
        <f t="shared" si="416"/>
        <v>419.20752577989998</v>
      </c>
      <c r="W1470">
        <f t="shared" si="417"/>
        <v>8</v>
      </c>
      <c r="X1470">
        <f t="shared" si="418"/>
        <v>0.34782608695652173</v>
      </c>
      <c r="Y1470">
        <f t="shared" si="419"/>
        <v>0.25</v>
      </c>
      <c r="Z1470">
        <f t="shared" si="420"/>
        <v>1.1428571428571428</v>
      </c>
      <c r="AA1470" t="str">
        <f t="shared" si="421"/>
        <v>CRAM</v>
      </c>
      <c r="AD1470">
        <f t="shared" si="422"/>
        <v>0.23076923076923078</v>
      </c>
      <c r="AF1470" t="str">
        <f t="shared" si="423"/>
        <v>----</v>
      </c>
      <c r="AG1470" t="str">
        <f t="shared" si="424"/>
        <v>----</v>
      </c>
      <c r="AH1470" t="str">
        <f t="shared" si="425"/>
        <v>HUnSatLig</v>
      </c>
      <c r="AI1470" t="str">
        <f t="shared" si="426"/>
        <v>----</v>
      </c>
      <c r="AJ1470" t="str">
        <f t="shared" si="427"/>
        <v>----</v>
      </c>
      <c r="AK1470" t="str">
        <f t="shared" si="428"/>
        <v>----</v>
      </c>
      <c r="AM1470" s="4">
        <f t="shared" si="429"/>
        <v>419.304461347646</v>
      </c>
      <c r="AN1470" s="4">
        <f t="shared" si="413"/>
        <v>419</v>
      </c>
      <c r="AO1470" s="4">
        <f t="shared" si="430"/>
        <v>0.30446134764599719</v>
      </c>
    </row>
    <row r="1471" spans="1:41" x14ac:dyDescent="0.25">
      <c r="A1471">
        <v>23</v>
      </c>
      <c r="B1471">
        <v>32</v>
      </c>
      <c r="C1471">
        <v>0</v>
      </c>
      <c r="D1471">
        <v>8</v>
      </c>
      <c r="E1471">
        <v>0</v>
      </c>
      <c r="F1471">
        <v>0</v>
      </c>
      <c r="H1471">
        <v>435.2024404</v>
      </c>
      <c r="J1471">
        <v>9212498</v>
      </c>
      <c r="K1471">
        <v>9132222</v>
      </c>
      <c r="L1471">
        <v>9183998</v>
      </c>
      <c r="O1471">
        <v>13529571</v>
      </c>
      <c r="P1471">
        <v>14238366</v>
      </c>
      <c r="Q1471">
        <v>12265825</v>
      </c>
      <c r="S1471">
        <f t="shared" si="414"/>
        <v>1.3913043478260869</v>
      </c>
      <c r="T1471">
        <f t="shared" si="415"/>
        <v>0.34782608695652173</v>
      </c>
      <c r="V1471" s="4">
        <f t="shared" si="416"/>
        <v>435.2024403799</v>
      </c>
      <c r="W1471">
        <f t="shared" si="417"/>
        <v>8</v>
      </c>
      <c r="X1471">
        <f t="shared" si="418"/>
        <v>0.34782608695652173</v>
      </c>
      <c r="Y1471">
        <f t="shared" si="419"/>
        <v>0.25</v>
      </c>
      <c r="Z1471">
        <f t="shared" si="420"/>
        <v>1</v>
      </c>
      <c r="AA1471" t="str">
        <f t="shared" si="421"/>
        <v>CRAM</v>
      </c>
      <c r="AD1471">
        <f t="shared" si="422"/>
        <v>0.21052631578947367</v>
      </c>
      <c r="AF1471" t="str">
        <f t="shared" si="423"/>
        <v>----</v>
      </c>
      <c r="AG1471" t="str">
        <f t="shared" si="424"/>
        <v>----</v>
      </c>
      <c r="AH1471" t="str">
        <f t="shared" si="425"/>
        <v>HUnSatLig</v>
      </c>
      <c r="AI1471" t="str">
        <f t="shared" si="426"/>
        <v>----</v>
      </c>
      <c r="AJ1471" t="str">
        <f t="shared" si="427"/>
        <v>----</v>
      </c>
      <c r="AK1471" t="str">
        <f t="shared" si="428"/>
        <v>----</v>
      </c>
      <c r="AM1471" s="4">
        <f t="shared" si="429"/>
        <v>435.30307453613136</v>
      </c>
      <c r="AN1471" s="4">
        <f t="shared" si="413"/>
        <v>435</v>
      </c>
      <c r="AO1471" s="4">
        <f t="shared" si="430"/>
        <v>0.30307453613136204</v>
      </c>
    </row>
    <row r="1472" spans="1:41" x14ac:dyDescent="0.25">
      <c r="A1472">
        <v>23</v>
      </c>
      <c r="B1472">
        <v>32</v>
      </c>
      <c r="C1472">
        <v>0</v>
      </c>
      <c r="D1472">
        <v>9</v>
      </c>
      <c r="E1472">
        <v>0</v>
      </c>
      <c r="F1472">
        <v>0</v>
      </c>
      <c r="H1472">
        <v>451.19735500000002</v>
      </c>
      <c r="J1472">
        <v>8858138</v>
      </c>
      <c r="K1472">
        <v>7912700</v>
      </c>
      <c r="L1472">
        <v>7732415</v>
      </c>
      <c r="O1472">
        <v>11803918</v>
      </c>
      <c r="P1472">
        <v>11869946</v>
      </c>
      <c r="Q1472">
        <v>10494707</v>
      </c>
      <c r="S1472">
        <f t="shared" si="414"/>
        <v>1.3913043478260869</v>
      </c>
      <c r="T1472">
        <f t="shared" si="415"/>
        <v>0.39130434782608697</v>
      </c>
      <c r="V1472" s="4">
        <f t="shared" si="416"/>
        <v>451.19735497990001</v>
      </c>
      <c r="W1472">
        <f t="shared" si="417"/>
        <v>8</v>
      </c>
      <c r="X1472">
        <f t="shared" si="418"/>
        <v>0.34782608695652173</v>
      </c>
      <c r="Y1472">
        <f t="shared" si="419"/>
        <v>0.25</v>
      </c>
      <c r="Z1472">
        <f t="shared" si="420"/>
        <v>0.88888888888888884</v>
      </c>
      <c r="AA1472" t="str">
        <f t="shared" si="421"/>
        <v>CRAM</v>
      </c>
      <c r="AD1472">
        <f t="shared" si="422"/>
        <v>0.1891891891891892</v>
      </c>
      <c r="AF1472" t="str">
        <f t="shared" si="423"/>
        <v>----</v>
      </c>
      <c r="AG1472" t="str">
        <f t="shared" si="424"/>
        <v>----</v>
      </c>
      <c r="AH1472" t="str">
        <f t="shared" si="425"/>
        <v>HUnSatLig</v>
      </c>
      <c r="AI1472" t="str">
        <f t="shared" si="426"/>
        <v>----</v>
      </c>
      <c r="AJ1472" t="str">
        <f t="shared" si="427"/>
        <v>----</v>
      </c>
      <c r="AK1472" t="str">
        <f t="shared" si="428"/>
        <v>----</v>
      </c>
      <c r="AM1472" s="4">
        <f t="shared" si="429"/>
        <v>451.30168772461667</v>
      </c>
      <c r="AN1472" s="4">
        <f t="shared" si="413"/>
        <v>451</v>
      </c>
      <c r="AO1472" s="4">
        <f t="shared" si="430"/>
        <v>0.30168772461667004</v>
      </c>
    </row>
    <row r="1473" spans="1:41" x14ac:dyDescent="0.25">
      <c r="A1473">
        <v>23</v>
      </c>
      <c r="B1473">
        <v>32</v>
      </c>
      <c r="C1473">
        <v>0</v>
      </c>
      <c r="D1473">
        <v>10</v>
      </c>
      <c r="E1473">
        <v>0</v>
      </c>
      <c r="F1473">
        <v>0</v>
      </c>
      <c r="H1473">
        <v>467.19226959999997</v>
      </c>
      <c r="J1473">
        <v>6671568</v>
      </c>
      <c r="K1473">
        <v>6670969</v>
      </c>
      <c r="L1473">
        <v>6469617</v>
      </c>
      <c r="O1473">
        <v>7932555</v>
      </c>
      <c r="P1473">
        <v>9254178</v>
      </c>
      <c r="Q1473">
        <v>8075256</v>
      </c>
      <c r="S1473">
        <f t="shared" si="414"/>
        <v>1.3913043478260869</v>
      </c>
      <c r="T1473">
        <f t="shared" si="415"/>
        <v>0.43478260869565216</v>
      </c>
      <c r="V1473" s="4">
        <f t="shared" si="416"/>
        <v>467.19226957989997</v>
      </c>
      <c r="W1473">
        <f t="shared" si="417"/>
        <v>8</v>
      </c>
      <c r="X1473">
        <f t="shared" si="418"/>
        <v>0.34782608695652173</v>
      </c>
      <c r="Y1473">
        <f t="shared" si="419"/>
        <v>0.25</v>
      </c>
      <c r="Z1473">
        <f t="shared" si="420"/>
        <v>0.8</v>
      </c>
      <c r="AA1473" t="str">
        <f t="shared" si="421"/>
        <v>CRAM</v>
      </c>
      <c r="AD1473">
        <f t="shared" si="422"/>
        <v>0.16666666666666666</v>
      </c>
      <c r="AF1473" t="str">
        <f t="shared" si="423"/>
        <v>----</v>
      </c>
      <c r="AG1473" t="str">
        <f t="shared" si="424"/>
        <v>----</v>
      </c>
      <c r="AH1473" t="str">
        <f t="shared" si="425"/>
        <v>HUnSatLig</v>
      </c>
      <c r="AI1473" t="str">
        <f t="shared" si="426"/>
        <v>----</v>
      </c>
      <c r="AJ1473" t="str">
        <f t="shared" si="427"/>
        <v>----</v>
      </c>
      <c r="AK1473" t="str">
        <f t="shared" si="428"/>
        <v>----</v>
      </c>
      <c r="AM1473" s="4">
        <f t="shared" si="429"/>
        <v>467.30030091310192</v>
      </c>
      <c r="AN1473" s="4">
        <f t="shared" si="413"/>
        <v>467</v>
      </c>
      <c r="AO1473" s="4">
        <f t="shared" si="430"/>
        <v>0.3003009131019212</v>
      </c>
    </row>
    <row r="1474" spans="1:41" x14ac:dyDescent="0.25">
      <c r="A1474">
        <v>23</v>
      </c>
      <c r="B1474">
        <v>32</v>
      </c>
      <c r="C1474">
        <v>0</v>
      </c>
      <c r="D1474">
        <v>11</v>
      </c>
      <c r="E1474">
        <v>0</v>
      </c>
      <c r="F1474">
        <v>0</v>
      </c>
      <c r="H1474">
        <v>483.18718419999999</v>
      </c>
      <c r="J1474">
        <v>4356212</v>
      </c>
      <c r="K1474">
        <v>4441705</v>
      </c>
      <c r="L1474">
        <v>4089383</v>
      </c>
      <c r="O1474">
        <v>4878231</v>
      </c>
      <c r="P1474">
        <v>4822591</v>
      </c>
      <c r="Q1474">
        <v>4433323</v>
      </c>
      <c r="S1474">
        <f t="shared" si="414"/>
        <v>1.3913043478260869</v>
      </c>
      <c r="T1474">
        <f t="shared" si="415"/>
        <v>0.47826086956521741</v>
      </c>
      <c r="V1474" s="4">
        <f t="shared" si="416"/>
        <v>483.18718417989999</v>
      </c>
      <c r="W1474">
        <f t="shared" si="417"/>
        <v>8</v>
      </c>
      <c r="X1474">
        <f t="shared" si="418"/>
        <v>0.34782608695652173</v>
      </c>
      <c r="Y1474">
        <f t="shared" si="419"/>
        <v>0.25</v>
      </c>
      <c r="Z1474">
        <f t="shared" si="420"/>
        <v>0.72727272727272729</v>
      </c>
      <c r="AA1474" t="str">
        <f t="shared" si="421"/>
        <v>O</v>
      </c>
      <c r="AD1474">
        <f t="shared" si="422"/>
        <v>0.14285714285714285</v>
      </c>
      <c r="AF1474" t="str">
        <f t="shared" si="423"/>
        <v>----</v>
      </c>
      <c r="AG1474" t="str">
        <f t="shared" si="424"/>
        <v>----</v>
      </c>
      <c r="AH1474" t="str">
        <f t="shared" si="425"/>
        <v>HUnSatLig</v>
      </c>
      <c r="AI1474" t="str">
        <f t="shared" si="426"/>
        <v>----</v>
      </c>
      <c r="AJ1474" t="str">
        <f t="shared" si="427"/>
        <v>----</v>
      </c>
      <c r="AK1474" t="str">
        <f t="shared" si="428"/>
        <v>----</v>
      </c>
      <c r="AM1474" s="4">
        <f t="shared" si="429"/>
        <v>483.29891410158723</v>
      </c>
      <c r="AN1474" s="4">
        <f t="shared" ref="AN1474:AN1537" si="431">INT(AM1474)</f>
        <v>483</v>
      </c>
      <c r="AO1474" s="4">
        <f t="shared" si="430"/>
        <v>0.2989141015872292</v>
      </c>
    </row>
    <row r="1475" spans="1:41" x14ac:dyDescent="0.25">
      <c r="A1475">
        <v>23</v>
      </c>
      <c r="B1475">
        <v>32</v>
      </c>
      <c r="C1475">
        <v>0</v>
      </c>
      <c r="D1475">
        <v>12</v>
      </c>
      <c r="E1475">
        <v>0</v>
      </c>
      <c r="F1475">
        <v>0</v>
      </c>
      <c r="H1475">
        <v>499.18209880000001</v>
      </c>
      <c r="J1475">
        <v>3059482</v>
      </c>
      <c r="K1475">
        <v>2525123</v>
      </c>
      <c r="L1475">
        <v>2341506</v>
      </c>
      <c r="O1475">
        <v>2520155</v>
      </c>
      <c r="P1475">
        <v>2148541</v>
      </c>
      <c r="Q1475">
        <v>1694339</v>
      </c>
      <c r="S1475">
        <f t="shared" ref="S1475:S1538" si="432">B1475/A1475</f>
        <v>1.3913043478260869</v>
      </c>
      <c r="T1475">
        <f t="shared" ref="T1475:T1538" si="433">D1475/A1475</f>
        <v>0.52173913043478259</v>
      </c>
      <c r="V1475" s="4">
        <f t="shared" ref="V1475:V1538" si="434">A1475*12+(B1475-1)*1.007825+C1475*14.003074+D1475*15.9949146+E1475*31.9720707+F1475*30.9737615+0.0005485799</f>
        <v>499.18209877989995</v>
      </c>
      <c r="W1475">
        <f t="shared" ref="W1475:W1538" si="435">1+A1475-B1475/2+C1475/2+F1475/2</f>
        <v>8</v>
      </c>
      <c r="X1475">
        <f t="shared" ref="X1475:X1538" si="436">W1475/A1475</f>
        <v>0.34782608695652173</v>
      </c>
      <c r="Y1475">
        <f t="shared" ref="Y1475:Y1538" si="437">W1475/B1475</f>
        <v>0.25</v>
      </c>
      <c r="Z1475">
        <f t="shared" ref="Z1475:Z1538" si="438">W1475/D1475</f>
        <v>0.66666666666666663</v>
      </c>
      <c r="AA1475" t="str">
        <f t="shared" ref="AA1475:AA1538" si="439">IF(X1475&gt;=0.3,IF(X1475&lt;=0.68,IF(Y1475&gt;=0.2,IF(Y1475&lt;=0.95,IF(Z1475&gt;=0.77,IF(Z1475&lt;=1.75,"CRAM","O"),"O"),"O"),"O"),"O"),"O")</f>
        <v>O</v>
      </c>
      <c r="AD1475">
        <f t="shared" ref="AD1475:AD1538" si="440">(1+A1475-D1475/2-E1475-B1475/2)/(A1475-D1475/2-E1475-C1475-F1475)</f>
        <v>0.11764705882352941</v>
      </c>
      <c r="AF1475" t="str">
        <f t="shared" ref="AF1475:AF1538" si="441">IF(AD1475&gt;0.66,"CondAr","----")</f>
        <v>----</v>
      </c>
      <c r="AG1475" t="str">
        <f t="shared" ref="AG1475:AG1538" si="442">IF(AND((AD1475&gt;0.5),(AD1475&lt;=0.66)),"Aromatic","----")</f>
        <v>----</v>
      </c>
      <c r="AH1475" t="str">
        <f t="shared" ref="AH1475:AH1538" si="443">IF(AND((AD1475&lt;=0.5),(S1475&lt;1.5)),"HUnSatLig","----")</f>
        <v>HUnSatLig</v>
      </c>
      <c r="AI1475" t="str">
        <f t="shared" ref="AI1475:AI1538" si="444">IF(AND((T1475&lt;0.6),(S1475&gt;=1.5),(C1475=0)),"AlipatNoN","----")</f>
        <v>----</v>
      </c>
      <c r="AJ1475" t="str">
        <f t="shared" ref="AJ1475:AJ1538" si="445">IF(AND((S1475&gt;=1.5),(T1475&gt;=0.6)),"SatFACarb","----")</f>
        <v>----</v>
      </c>
      <c r="AK1475" t="str">
        <f t="shared" ref="AK1475:AK1538" si="446">IF(AND((T1475&lt;0.6),(S1475&gt;=1.5),(C1475&gt;0)),"Alipat+N","----")</f>
        <v>----</v>
      </c>
      <c r="AM1475" s="4">
        <f t="shared" ref="AM1475:AM1538" si="447">V1475*(44/43.989828)</f>
        <v>499.29752729007248</v>
      </c>
      <c r="AN1475" s="4">
        <f t="shared" si="431"/>
        <v>499</v>
      </c>
      <c r="AO1475" s="4">
        <f t="shared" ref="AO1475:AO1538" si="448">AM1475-AN1475</f>
        <v>0.29752729007248035</v>
      </c>
    </row>
    <row r="1476" spans="1:41" x14ac:dyDescent="0.25">
      <c r="A1476">
        <v>23</v>
      </c>
      <c r="B1476">
        <v>34</v>
      </c>
      <c r="C1476">
        <v>0</v>
      </c>
      <c r="D1476">
        <v>5</v>
      </c>
      <c r="E1476">
        <v>0</v>
      </c>
      <c r="F1476">
        <v>0</v>
      </c>
      <c r="H1476">
        <v>389.2333466</v>
      </c>
      <c r="J1476">
        <v>1684786</v>
      </c>
      <c r="K1476">
        <v>1965161</v>
      </c>
      <c r="L1476">
        <v>2003471</v>
      </c>
      <c r="O1476">
        <v>4244979</v>
      </c>
      <c r="P1476">
        <v>3764128</v>
      </c>
      <c r="Q1476">
        <v>3623720</v>
      </c>
      <c r="S1476">
        <f t="shared" si="432"/>
        <v>1.4782608695652173</v>
      </c>
      <c r="T1476">
        <f t="shared" si="433"/>
        <v>0.21739130434782608</v>
      </c>
      <c r="V1476" s="4">
        <f t="shared" si="434"/>
        <v>389.2333465799</v>
      </c>
      <c r="W1476">
        <f t="shared" si="435"/>
        <v>7</v>
      </c>
      <c r="X1476">
        <f t="shared" si="436"/>
        <v>0.30434782608695654</v>
      </c>
      <c r="Y1476">
        <f t="shared" si="437"/>
        <v>0.20588235294117646</v>
      </c>
      <c r="Z1476">
        <f t="shared" si="438"/>
        <v>1.4</v>
      </c>
      <c r="AA1476" t="str">
        <f t="shared" si="439"/>
        <v>CRAM</v>
      </c>
      <c r="AD1476">
        <f t="shared" si="440"/>
        <v>0.21951219512195122</v>
      </c>
      <c r="AF1476" t="str">
        <f t="shared" si="441"/>
        <v>----</v>
      </c>
      <c r="AG1476" t="str">
        <f t="shared" si="442"/>
        <v>----</v>
      </c>
      <c r="AH1476" t="str">
        <f t="shared" si="443"/>
        <v>HUnSatLig</v>
      </c>
      <c r="AI1476" t="str">
        <f t="shared" si="444"/>
        <v>----</v>
      </c>
      <c r="AJ1476" t="str">
        <f t="shared" si="445"/>
        <v>----</v>
      </c>
      <c r="AK1476" t="str">
        <f t="shared" si="446"/>
        <v>----</v>
      </c>
      <c r="AM1476" s="4">
        <f t="shared" si="447"/>
        <v>389.32335106005866</v>
      </c>
      <c r="AN1476" s="4">
        <f t="shared" si="431"/>
        <v>389</v>
      </c>
      <c r="AO1476" s="4">
        <f t="shared" si="448"/>
        <v>0.32335106005865555</v>
      </c>
    </row>
    <row r="1477" spans="1:41" x14ac:dyDescent="0.25">
      <c r="A1477">
        <v>23</v>
      </c>
      <c r="B1477">
        <v>34</v>
      </c>
      <c r="C1477">
        <v>0</v>
      </c>
      <c r="D1477">
        <v>6</v>
      </c>
      <c r="E1477">
        <v>0</v>
      </c>
      <c r="F1477">
        <v>0</v>
      </c>
      <c r="H1477">
        <v>405.22826120000002</v>
      </c>
      <c r="J1477">
        <v>4959926</v>
      </c>
      <c r="K1477">
        <v>5009435</v>
      </c>
      <c r="L1477">
        <v>4432291</v>
      </c>
      <c r="O1477">
        <v>7078800</v>
      </c>
      <c r="P1477">
        <v>8268268</v>
      </c>
      <c r="Q1477">
        <v>7231253</v>
      </c>
      <c r="S1477">
        <f t="shared" si="432"/>
        <v>1.4782608695652173</v>
      </c>
      <c r="T1477">
        <f t="shared" si="433"/>
        <v>0.2608695652173913</v>
      </c>
      <c r="V1477" s="4">
        <f t="shared" si="434"/>
        <v>405.22826117989996</v>
      </c>
      <c r="W1477">
        <f t="shared" si="435"/>
        <v>7</v>
      </c>
      <c r="X1477">
        <f t="shared" si="436"/>
        <v>0.30434782608695654</v>
      </c>
      <c r="Y1477">
        <f t="shared" si="437"/>
        <v>0.20588235294117646</v>
      </c>
      <c r="Z1477">
        <f t="shared" si="438"/>
        <v>1.1666666666666667</v>
      </c>
      <c r="AA1477" t="str">
        <f t="shared" si="439"/>
        <v>CRAM</v>
      </c>
      <c r="AD1477">
        <f t="shared" si="440"/>
        <v>0.2</v>
      </c>
      <c r="AF1477" t="str">
        <f t="shared" si="441"/>
        <v>----</v>
      </c>
      <c r="AG1477" t="str">
        <f t="shared" si="442"/>
        <v>----</v>
      </c>
      <c r="AH1477" t="str">
        <f t="shared" si="443"/>
        <v>HUnSatLig</v>
      </c>
      <c r="AI1477" t="str">
        <f t="shared" si="444"/>
        <v>----</v>
      </c>
      <c r="AJ1477" t="str">
        <f t="shared" si="445"/>
        <v>----</v>
      </c>
      <c r="AK1477" t="str">
        <f t="shared" si="446"/>
        <v>----</v>
      </c>
      <c r="AM1477" s="4">
        <f t="shared" si="447"/>
        <v>405.32196424854391</v>
      </c>
      <c r="AN1477" s="4">
        <f t="shared" si="431"/>
        <v>405</v>
      </c>
      <c r="AO1477" s="4">
        <f t="shared" si="448"/>
        <v>0.32196424854390671</v>
      </c>
    </row>
    <row r="1478" spans="1:41" x14ac:dyDescent="0.25">
      <c r="A1478">
        <v>23</v>
      </c>
      <c r="B1478">
        <v>34</v>
      </c>
      <c r="C1478">
        <v>0</v>
      </c>
      <c r="D1478">
        <v>7</v>
      </c>
      <c r="E1478">
        <v>0</v>
      </c>
      <c r="F1478">
        <v>0</v>
      </c>
      <c r="H1478">
        <v>421.22317579999998</v>
      </c>
      <c r="J1478">
        <v>6526890</v>
      </c>
      <c r="K1478">
        <v>7070354</v>
      </c>
      <c r="L1478">
        <v>6115002</v>
      </c>
      <c r="O1478" t="s">
        <v>14</v>
      </c>
      <c r="P1478" t="s">
        <v>14</v>
      </c>
      <c r="Q1478" t="s">
        <v>14</v>
      </c>
      <c r="S1478">
        <f t="shared" si="432"/>
        <v>1.4782608695652173</v>
      </c>
      <c r="T1478">
        <f t="shared" si="433"/>
        <v>0.30434782608695654</v>
      </c>
      <c r="V1478" s="4">
        <f t="shared" si="434"/>
        <v>421.22317577989998</v>
      </c>
      <c r="W1478">
        <f t="shared" si="435"/>
        <v>7</v>
      </c>
      <c r="X1478">
        <f t="shared" si="436"/>
        <v>0.30434782608695654</v>
      </c>
      <c r="Y1478">
        <f t="shared" si="437"/>
        <v>0.20588235294117646</v>
      </c>
      <c r="Z1478">
        <f t="shared" si="438"/>
        <v>1</v>
      </c>
      <c r="AA1478" t="str">
        <f t="shared" si="439"/>
        <v>CRAM</v>
      </c>
      <c r="AD1478">
        <f t="shared" si="440"/>
        <v>0.17948717948717949</v>
      </c>
      <c r="AF1478" t="str">
        <f t="shared" si="441"/>
        <v>----</v>
      </c>
      <c r="AG1478" t="str">
        <f t="shared" si="442"/>
        <v>----</v>
      </c>
      <c r="AH1478" t="str">
        <f t="shared" si="443"/>
        <v>HUnSatLig</v>
      </c>
      <c r="AI1478" t="str">
        <f t="shared" si="444"/>
        <v>----</v>
      </c>
      <c r="AJ1478" t="str">
        <f t="shared" si="445"/>
        <v>----</v>
      </c>
      <c r="AK1478" t="str">
        <f t="shared" si="446"/>
        <v>----</v>
      </c>
      <c r="AM1478" s="4">
        <f t="shared" si="447"/>
        <v>421.32057743702921</v>
      </c>
      <c r="AN1478" s="4">
        <f t="shared" si="431"/>
        <v>421</v>
      </c>
      <c r="AO1478" s="4">
        <f t="shared" si="448"/>
        <v>0.32057743702921471</v>
      </c>
    </row>
    <row r="1479" spans="1:41" x14ac:dyDescent="0.25">
      <c r="A1479">
        <v>23</v>
      </c>
      <c r="B1479">
        <v>34</v>
      </c>
      <c r="C1479">
        <v>0</v>
      </c>
      <c r="D1479">
        <v>8</v>
      </c>
      <c r="E1479">
        <v>0</v>
      </c>
      <c r="F1479">
        <v>0</v>
      </c>
      <c r="H1479">
        <v>437.21809039999999</v>
      </c>
      <c r="J1479">
        <v>7713102</v>
      </c>
      <c r="K1479">
        <v>8374351</v>
      </c>
      <c r="L1479">
        <v>7428672</v>
      </c>
      <c r="O1479">
        <v>13082952</v>
      </c>
      <c r="P1479">
        <v>12845614</v>
      </c>
      <c r="Q1479">
        <v>10760328</v>
      </c>
      <c r="S1479">
        <f t="shared" si="432"/>
        <v>1.4782608695652173</v>
      </c>
      <c r="T1479">
        <f t="shared" si="433"/>
        <v>0.34782608695652173</v>
      </c>
      <c r="V1479" s="4">
        <f t="shared" si="434"/>
        <v>437.21809037989999</v>
      </c>
      <c r="W1479">
        <f t="shared" si="435"/>
        <v>7</v>
      </c>
      <c r="X1479">
        <f t="shared" si="436"/>
        <v>0.30434782608695654</v>
      </c>
      <c r="Y1479">
        <f t="shared" si="437"/>
        <v>0.20588235294117646</v>
      </c>
      <c r="Z1479">
        <f t="shared" si="438"/>
        <v>0.875</v>
      </c>
      <c r="AA1479" t="str">
        <f t="shared" si="439"/>
        <v>CRAM</v>
      </c>
      <c r="AD1479">
        <f t="shared" si="440"/>
        <v>0.15789473684210525</v>
      </c>
      <c r="AF1479" t="str">
        <f t="shared" si="441"/>
        <v>----</v>
      </c>
      <c r="AG1479" t="str">
        <f t="shared" si="442"/>
        <v>----</v>
      </c>
      <c r="AH1479" t="str">
        <f t="shared" si="443"/>
        <v>HUnSatLig</v>
      </c>
      <c r="AI1479" t="str">
        <f t="shared" si="444"/>
        <v>----</v>
      </c>
      <c r="AJ1479" t="str">
        <f t="shared" si="445"/>
        <v>----</v>
      </c>
      <c r="AK1479" t="str">
        <f t="shared" si="446"/>
        <v>----</v>
      </c>
      <c r="AM1479" s="4">
        <f t="shared" si="447"/>
        <v>437.31919062551452</v>
      </c>
      <c r="AN1479" s="4">
        <f t="shared" si="431"/>
        <v>437</v>
      </c>
      <c r="AO1479" s="4">
        <f t="shared" si="448"/>
        <v>0.31919062551452271</v>
      </c>
    </row>
    <row r="1480" spans="1:41" x14ac:dyDescent="0.25">
      <c r="A1480">
        <v>23</v>
      </c>
      <c r="B1480">
        <v>34</v>
      </c>
      <c r="C1480">
        <v>0</v>
      </c>
      <c r="D1480">
        <v>9</v>
      </c>
      <c r="E1480">
        <v>0</v>
      </c>
      <c r="F1480">
        <v>0</v>
      </c>
      <c r="H1480">
        <v>453.21300500000001</v>
      </c>
      <c r="J1480">
        <v>7420203</v>
      </c>
      <c r="K1480">
        <v>6720650</v>
      </c>
      <c r="L1480">
        <v>6644733</v>
      </c>
      <c r="O1480">
        <v>10656904</v>
      </c>
      <c r="P1480">
        <v>11783828</v>
      </c>
      <c r="Q1480">
        <v>9249356</v>
      </c>
      <c r="S1480">
        <f t="shared" si="432"/>
        <v>1.4782608695652173</v>
      </c>
      <c r="T1480">
        <f t="shared" si="433"/>
        <v>0.39130434782608697</v>
      </c>
      <c r="V1480" s="4">
        <f t="shared" si="434"/>
        <v>453.21300497989995</v>
      </c>
      <c r="W1480">
        <f t="shared" si="435"/>
        <v>7</v>
      </c>
      <c r="X1480">
        <f t="shared" si="436"/>
        <v>0.30434782608695654</v>
      </c>
      <c r="Y1480">
        <f t="shared" si="437"/>
        <v>0.20588235294117646</v>
      </c>
      <c r="Z1480">
        <f t="shared" si="438"/>
        <v>0.77777777777777779</v>
      </c>
      <c r="AA1480" t="str">
        <f t="shared" si="439"/>
        <v>CRAM</v>
      </c>
      <c r="AD1480">
        <f t="shared" si="440"/>
        <v>0.13513513513513514</v>
      </c>
      <c r="AF1480" t="str">
        <f t="shared" si="441"/>
        <v>----</v>
      </c>
      <c r="AG1480" t="str">
        <f t="shared" si="442"/>
        <v>----</v>
      </c>
      <c r="AH1480" t="str">
        <f t="shared" si="443"/>
        <v>HUnSatLig</v>
      </c>
      <c r="AI1480" t="str">
        <f t="shared" si="444"/>
        <v>----</v>
      </c>
      <c r="AJ1480" t="str">
        <f t="shared" si="445"/>
        <v>----</v>
      </c>
      <c r="AK1480" t="str">
        <f t="shared" si="446"/>
        <v>----</v>
      </c>
      <c r="AM1480" s="4">
        <f t="shared" si="447"/>
        <v>453.31780381399977</v>
      </c>
      <c r="AN1480" s="4">
        <f t="shared" si="431"/>
        <v>453</v>
      </c>
      <c r="AO1480" s="4">
        <f t="shared" si="448"/>
        <v>0.31780381399977387</v>
      </c>
    </row>
    <row r="1481" spans="1:41" x14ac:dyDescent="0.25">
      <c r="A1481">
        <v>23</v>
      </c>
      <c r="B1481">
        <v>34</v>
      </c>
      <c r="C1481">
        <v>0</v>
      </c>
      <c r="D1481">
        <v>10</v>
      </c>
      <c r="E1481">
        <v>0</v>
      </c>
      <c r="F1481">
        <v>0</v>
      </c>
      <c r="H1481">
        <v>469.20791960000003</v>
      </c>
      <c r="J1481">
        <v>5489799</v>
      </c>
      <c r="K1481">
        <v>5273177</v>
      </c>
      <c r="L1481">
        <v>4917136</v>
      </c>
      <c r="O1481">
        <v>7828099</v>
      </c>
      <c r="P1481">
        <v>7877923</v>
      </c>
      <c r="Q1481">
        <v>7184377</v>
      </c>
      <c r="S1481">
        <f t="shared" si="432"/>
        <v>1.4782608695652173</v>
      </c>
      <c r="T1481">
        <f t="shared" si="433"/>
        <v>0.43478260869565216</v>
      </c>
      <c r="V1481" s="4">
        <f t="shared" si="434"/>
        <v>469.20791957989996</v>
      </c>
      <c r="W1481">
        <f t="shared" si="435"/>
        <v>7</v>
      </c>
      <c r="X1481">
        <f t="shared" si="436"/>
        <v>0.30434782608695654</v>
      </c>
      <c r="Y1481">
        <f t="shared" si="437"/>
        <v>0.20588235294117646</v>
      </c>
      <c r="Z1481">
        <f t="shared" si="438"/>
        <v>0.7</v>
      </c>
      <c r="AA1481" t="str">
        <f t="shared" si="439"/>
        <v>O</v>
      </c>
      <c r="AD1481">
        <f t="shared" si="440"/>
        <v>0.1111111111111111</v>
      </c>
      <c r="AF1481" t="str">
        <f t="shared" si="441"/>
        <v>----</v>
      </c>
      <c r="AG1481" t="str">
        <f t="shared" si="442"/>
        <v>----</v>
      </c>
      <c r="AH1481" t="str">
        <f t="shared" si="443"/>
        <v>HUnSatLig</v>
      </c>
      <c r="AI1481" t="str">
        <f t="shared" si="444"/>
        <v>----</v>
      </c>
      <c r="AJ1481" t="str">
        <f t="shared" si="445"/>
        <v>----</v>
      </c>
      <c r="AK1481" t="str">
        <f t="shared" si="446"/>
        <v>----</v>
      </c>
      <c r="AM1481" s="4">
        <f t="shared" si="447"/>
        <v>469.31641700248514</v>
      </c>
      <c r="AN1481" s="4">
        <f t="shared" si="431"/>
        <v>469</v>
      </c>
      <c r="AO1481" s="4">
        <f t="shared" si="448"/>
        <v>0.31641700248513871</v>
      </c>
    </row>
    <row r="1482" spans="1:41" x14ac:dyDescent="0.25">
      <c r="A1482">
        <v>23</v>
      </c>
      <c r="B1482">
        <v>34</v>
      </c>
      <c r="C1482">
        <v>0</v>
      </c>
      <c r="D1482">
        <v>11</v>
      </c>
      <c r="E1482">
        <v>0</v>
      </c>
      <c r="F1482">
        <v>0</v>
      </c>
      <c r="H1482">
        <v>485.20283419999998</v>
      </c>
      <c r="J1482">
        <v>3930283</v>
      </c>
      <c r="K1482">
        <v>3365511</v>
      </c>
      <c r="L1482">
        <v>2736666</v>
      </c>
      <c r="O1482">
        <v>4642787</v>
      </c>
      <c r="P1482">
        <v>4321925</v>
      </c>
      <c r="Q1482">
        <v>3858967</v>
      </c>
      <c r="S1482">
        <f t="shared" si="432"/>
        <v>1.4782608695652173</v>
      </c>
      <c r="T1482">
        <f t="shared" si="433"/>
        <v>0.47826086956521741</v>
      </c>
      <c r="V1482" s="4">
        <f t="shared" si="434"/>
        <v>485.20283417989998</v>
      </c>
      <c r="W1482">
        <f t="shared" si="435"/>
        <v>7</v>
      </c>
      <c r="X1482">
        <f t="shared" si="436"/>
        <v>0.30434782608695654</v>
      </c>
      <c r="Y1482">
        <f t="shared" si="437"/>
        <v>0.20588235294117646</v>
      </c>
      <c r="Z1482">
        <f t="shared" si="438"/>
        <v>0.63636363636363635</v>
      </c>
      <c r="AA1482" t="str">
        <f t="shared" si="439"/>
        <v>O</v>
      </c>
      <c r="AD1482">
        <f t="shared" si="440"/>
        <v>8.5714285714285715E-2</v>
      </c>
      <c r="AF1482" t="str">
        <f t="shared" si="441"/>
        <v>----</v>
      </c>
      <c r="AG1482" t="str">
        <f t="shared" si="442"/>
        <v>----</v>
      </c>
      <c r="AH1482" t="str">
        <f t="shared" si="443"/>
        <v>HUnSatLig</v>
      </c>
      <c r="AI1482" t="str">
        <f t="shared" si="444"/>
        <v>----</v>
      </c>
      <c r="AJ1482" t="str">
        <f t="shared" si="445"/>
        <v>----</v>
      </c>
      <c r="AK1482" t="str">
        <f t="shared" si="446"/>
        <v>----</v>
      </c>
      <c r="AM1482" s="4">
        <f t="shared" si="447"/>
        <v>485.31503019097045</v>
      </c>
      <c r="AN1482" s="4">
        <f t="shared" si="431"/>
        <v>485</v>
      </c>
      <c r="AO1482" s="4">
        <f t="shared" si="448"/>
        <v>0.31503019097044671</v>
      </c>
    </row>
    <row r="1483" spans="1:41" x14ac:dyDescent="0.25">
      <c r="A1483">
        <v>23</v>
      </c>
      <c r="B1483">
        <v>34</v>
      </c>
      <c r="C1483">
        <v>0</v>
      </c>
      <c r="D1483">
        <v>12</v>
      </c>
      <c r="E1483">
        <v>0</v>
      </c>
      <c r="F1483">
        <v>0</v>
      </c>
      <c r="H1483">
        <v>501.1977488</v>
      </c>
      <c r="J1483">
        <v>2170250</v>
      </c>
      <c r="K1483">
        <v>1973242</v>
      </c>
      <c r="L1483">
        <v>1647271</v>
      </c>
      <c r="O1483">
        <v>2313402</v>
      </c>
      <c r="P1483">
        <v>2022160</v>
      </c>
      <c r="Q1483">
        <v>1762820</v>
      </c>
      <c r="S1483">
        <f t="shared" si="432"/>
        <v>1.4782608695652173</v>
      </c>
      <c r="T1483">
        <f t="shared" si="433"/>
        <v>0.52173913043478259</v>
      </c>
      <c r="V1483" s="4">
        <f t="shared" si="434"/>
        <v>501.1977487799</v>
      </c>
      <c r="W1483">
        <f t="shared" si="435"/>
        <v>7</v>
      </c>
      <c r="X1483">
        <f t="shared" si="436"/>
        <v>0.30434782608695654</v>
      </c>
      <c r="Y1483">
        <f t="shared" si="437"/>
        <v>0.20588235294117646</v>
      </c>
      <c r="Z1483">
        <f t="shared" si="438"/>
        <v>0.58333333333333337</v>
      </c>
      <c r="AA1483" t="str">
        <f t="shared" si="439"/>
        <v>O</v>
      </c>
      <c r="AD1483">
        <f t="shared" si="440"/>
        <v>5.8823529411764705E-2</v>
      </c>
      <c r="AF1483" t="str">
        <f t="shared" si="441"/>
        <v>----</v>
      </c>
      <c r="AG1483" t="str">
        <f t="shared" si="442"/>
        <v>----</v>
      </c>
      <c r="AH1483" t="str">
        <f t="shared" si="443"/>
        <v>HUnSatLig</v>
      </c>
      <c r="AI1483" t="str">
        <f t="shared" si="444"/>
        <v>----</v>
      </c>
      <c r="AJ1483" t="str">
        <f t="shared" si="445"/>
        <v>----</v>
      </c>
      <c r="AK1483" t="str">
        <f t="shared" si="446"/>
        <v>----</v>
      </c>
      <c r="AM1483" s="4">
        <f t="shared" si="447"/>
        <v>501.31364337945575</v>
      </c>
      <c r="AN1483" s="4">
        <f t="shared" si="431"/>
        <v>501</v>
      </c>
      <c r="AO1483" s="4">
        <f t="shared" si="448"/>
        <v>0.31364337945575471</v>
      </c>
    </row>
    <row r="1484" spans="1:41" x14ac:dyDescent="0.25">
      <c r="A1484">
        <v>23</v>
      </c>
      <c r="B1484">
        <v>36</v>
      </c>
      <c r="C1484">
        <v>0</v>
      </c>
      <c r="D1484">
        <v>5</v>
      </c>
      <c r="E1484">
        <v>0</v>
      </c>
      <c r="F1484">
        <v>0</v>
      </c>
      <c r="H1484">
        <v>391.2489966</v>
      </c>
      <c r="J1484" t="s">
        <v>14</v>
      </c>
      <c r="K1484" t="s">
        <v>14</v>
      </c>
      <c r="L1484" t="s">
        <v>14</v>
      </c>
      <c r="O1484">
        <v>2788247</v>
      </c>
      <c r="P1484">
        <v>3416402</v>
      </c>
      <c r="Q1484">
        <v>2729118</v>
      </c>
      <c r="S1484">
        <f t="shared" si="432"/>
        <v>1.5652173913043479</v>
      </c>
      <c r="T1484">
        <f t="shared" si="433"/>
        <v>0.21739130434782608</v>
      </c>
      <c r="V1484" s="4">
        <f t="shared" si="434"/>
        <v>391.24899657989994</v>
      </c>
      <c r="W1484">
        <f t="shared" si="435"/>
        <v>6</v>
      </c>
      <c r="X1484">
        <f t="shared" si="436"/>
        <v>0.2608695652173913</v>
      </c>
      <c r="Y1484">
        <f t="shared" si="437"/>
        <v>0.16666666666666666</v>
      </c>
      <c r="Z1484">
        <f t="shared" si="438"/>
        <v>1.2</v>
      </c>
      <c r="AA1484" t="str">
        <f t="shared" si="439"/>
        <v>O</v>
      </c>
      <c r="AD1484">
        <f t="shared" si="440"/>
        <v>0.17073170731707318</v>
      </c>
      <c r="AF1484" t="str">
        <f t="shared" si="441"/>
        <v>----</v>
      </c>
      <c r="AG1484" t="str">
        <f t="shared" si="442"/>
        <v>----</v>
      </c>
      <c r="AH1484" t="str">
        <f t="shared" si="443"/>
        <v>----</v>
      </c>
      <c r="AI1484" t="str">
        <f t="shared" si="444"/>
        <v>AlipatNoN</v>
      </c>
      <c r="AJ1484" t="str">
        <f t="shared" si="445"/>
        <v>----</v>
      </c>
      <c r="AK1484" t="str">
        <f t="shared" si="446"/>
        <v>----</v>
      </c>
      <c r="AM1484" s="4">
        <f t="shared" si="447"/>
        <v>391.33946714944182</v>
      </c>
      <c r="AN1484" s="4">
        <f t="shared" si="431"/>
        <v>391</v>
      </c>
      <c r="AO1484" s="4">
        <f t="shared" si="448"/>
        <v>0.33946714944181622</v>
      </c>
    </row>
    <row r="1485" spans="1:41" x14ac:dyDescent="0.25">
      <c r="A1485">
        <v>23</v>
      </c>
      <c r="B1485">
        <v>36</v>
      </c>
      <c r="C1485">
        <v>0</v>
      </c>
      <c r="D1485">
        <v>6</v>
      </c>
      <c r="E1485">
        <v>0</v>
      </c>
      <c r="F1485">
        <v>0</v>
      </c>
      <c r="H1485">
        <v>407.24391120000001</v>
      </c>
      <c r="J1485">
        <v>3300205</v>
      </c>
      <c r="K1485">
        <v>3164873</v>
      </c>
      <c r="L1485">
        <v>2940982</v>
      </c>
      <c r="O1485">
        <v>4941863</v>
      </c>
      <c r="P1485">
        <v>6170276</v>
      </c>
      <c r="Q1485">
        <v>5379948</v>
      </c>
      <c r="S1485">
        <f t="shared" si="432"/>
        <v>1.5652173913043479</v>
      </c>
      <c r="T1485">
        <f t="shared" si="433"/>
        <v>0.2608695652173913</v>
      </c>
      <c r="V1485" s="4">
        <f t="shared" si="434"/>
        <v>407.24391117989995</v>
      </c>
      <c r="W1485">
        <f t="shared" si="435"/>
        <v>6</v>
      </c>
      <c r="X1485">
        <f t="shared" si="436"/>
        <v>0.2608695652173913</v>
      </c>
      <c r="Y1485">
        <f t="shared" si="437"/>
        <v>0.16666666666666666</v>
      </c>
      <c r="Z1485">
        <f t="shared" si="438"/>
        <v>1</v>
      </c>
      <c r="AA1485" t="str">
        <f t="shared" si="439"/>
        <v>O</v>
      </c>
      <c r="AD1485">
        <f t="shared" si="440"/>
        <v>0.15</v>
      </c>
      <c r="AF1485" t="str">
        <f t="shared" si="441"/>
        <v>----</v>
      </c>
      <c r="AG1485" t="str">
        <f t="shared" si="442"/>
        <v>----</v>
      </c>
      <c r="AH1485" t="str">
        <f t="shared" si="443"/>
        <v>----</v>
      </c>
      <c r="AI1485" t="str">
        <f t="shared" si="444"/>
        <v>AlipatNoN</v>
      </c>
      <c r="AJ1485" t="str">
        <f t="shared" si="445"/>
        <v>----</v>
      </c>
      <c r="AK1485" t="str">
        <f t="shared" si="446"/>
        <v>----</v>
      </c>
      <c r="AM1485" s="4">
        <f t="shared" si="447"/>
        <v>407.33808033792712</v>
      </c>
      <c r="AN1485" s="4">
        <f t="shared" si="431"/>
        <v>407</v>
      </c>
      <c r="AO1485" s="4">
        <f t="shared" si="448"/>
        <v>0.33808033792712422</v>
      </c>
    </row>
    <row r="1486" spans="1:41" x14ac:dyDescent="0.25">
      <c r="A1486">
        <v>23</v>
      </c>
      <c r="B1486">
        <v>36</v>
      </c>
      <c r="C1486">
        <v>0</v>
      </c>
      <c r="D1486">
        <v>7</v>
      </c>
      <c r="E1486">
        <v>0</v>
      </c>
      <c r="F1486">
        <v>0</v>
      </c>
      <c r="H1486">
        <v>423.23882579999997</v>
      </c>
      <c r="J1486">
        <v>4661030</v>
      </c>
      <c r="K1486">
        <v>5316219</v>
      </c>
      <c r="L1486">
        <v>4643428</v>
      </c>
      <c r="O1486">
        <v>8967344</v>
      </c>
      <c r="P1486">
        <v>9565287</v>
      </c>
      <c r="Q1486">
        <v>7855558</v>
      </c>
      <c r="S1486">
        <f t="shared" si="432"/>
        <v>1.5652173913043479</v>
      </c>
      <c r="T1486">
        <f t="shared" si="433"/>
        <v>0.30434782608695654</v>
      </c>
      <c r="V1486" s="4">
        <f t="shared" si="434"/>
        <v>423.23882577989997</v>
      </c>
      <c r="W1486">
        <f t="shared" si="435"/>
        <v>6</v>
      </c>
      <c r="X1486">
        <f t="shared" si="436"/>
        <v>0.2608695652173913</v>
      </c>
      <c r="Y1486">
        <f t="shared" si="437"/>
        <v>0.16666666666666666</v>
      </c>
      <c r="Z1486">
        <f t="shared" si="438"/>
        <v>0.8571428571428571</v>
      </c>
      <c r="AA1486" t="str">
        <f t="shared" si="439"/>
        <v>O</v>
      </c>
      <c r="AD1486">
        <f t="shared" si="440"/>
        <v>0.12820512820512819</v>
      </c>
      <c r="AF1486" t="str">
        <f t="shared" si="441"/>
        <v>----</v>
      </c>
      <c r="AG1486" t="str">
        <f t="shared" si="442"/>
        <v>----</v>
      </c>
      <c r="AH1486" t="str">
        <f t="shared" si="443"/>
        <v>----</v>
      </c>
      <c r="AI1486" t="str">
        <f t="shared" si="444"/>
        <v>AlipatNoN</v>
      </c>
      <c r="AJ1486" t="str">
        <f t="shared" si="445"/>
        <v>----</v>
      </c>
      <c r="AK1486" t="str">
        <f t="shared" si="446"/>
        <v>----</v>
      </c>
      <c r="AM1486" s="4">
        <f t="shared" si="447"/>
        <v>423.33669352641243</v>
      </c>
      <c r="AN1486" s="4">
        <f t="shared" si="431"/>
        <v>423</v>
      </c>
      <c r="AO1486" s="4">
        <f t="shared" si="448"/>
        <v>0.33669352641243222</v>
      </c>
    </row>
    <row r="1487" spans="1:41" x14ac:dyDescent="0.25">
      <c r="A1487">
        <v>23</v>
      </c>
      <c r="B1487">
        <v>36</v>
      </c>
      <c r="C1487">
        <v>0</v>
      </c>
      <c r="D1487">
        <v>8</v>
      </c>
      <c r="E1487">
        <v>0</v>
      </c>
      <c r="F1487">
        <v>0</v>
      </c>
      <c r="H1487">
        <v>439.23374039999999</v>
      </c>
      <c r="J1487">
        <v>5406788</v>
      </c>
      <c r="K1487">
        <v>5923801</v>
      </c>
      <c r="L1487">
        <v>5249403</v>
      </c>
      <c r="O1487">
        <v>9910441</v>
      </c>
      <c r="P1487">
        <v>10545593</v>
      </c>
      <c r="Q1487">
        <v>8681389</v>
      </c>
      <c r="S1487">
        <f t="shared" si="432"/>
        <v>1.5652173913043479</v>
      </c>
      <c r="T1487">
        <f t="shared" si="433"/>
        <v>0.34782608695652173</v>
      </c>
      <c r="V1487" s="4">
        <f t="shared" si="434"/>
        <v>439.23374037989998</v>
      </c>
      <c r="W1487">
        <f t="shared" si="435"/>
        <v>6</v>
      </c>
      <c r="X1487">
        <f t="shared" si="436"/>
        <v>0.2608695652173913</v>
      </c>
      <c r="Y1487">
        <f t="shared" si="437"/>
        <v>0.16666666666666666</v>
      </c>
      <c r="Z1487">
        <f t="shared" si="438"/>
        <v>0.75</v>
      </c>
      <c r="AA1487" t="str">
        <f t="shared" si="439"/>
        <v>O</v>
      </c>
      <c r="AD1487">
        <f t="shared" si="440"/>
        <v>0.10526315789473684</v>
      </c>
      <c r="AF1487" t="str">
        <f t="shared" si="441"/>
        <v>----</v>
      </c>
      <c r="AG1487" t="str">
        <f t="shared" si="442"/>
        <v>----</v>
      </c>
      <c r="AH1487" t="str">
        <f t="shared" si="443"/>
        <v>----</v>
      </c>
      <c r="AI1487" t="str">
        <f t="shared" si="444"/>
        <v>AlipatNoN</v>
      </c>
      <c r="AJ1487" t="str">
        <f t="shared" si="445"/>
        <v>----</v>
      </c>
      <c r="AK1487" t="str">
        <f t="shared" si="446"/>
        <v>----</v>
      </c>
      <c r="AM1487" s="4">
        <f t="shared" si="447"/>
        <v>439.33530671489774</v>
      </c>
      <c r="AN1487" s="4">
        <f t="shared" si="431"/>
        <v>439</v>
      </c>
      <c r="AO1487" s="4">
        <f t="shared" si="448"/>
        <v>0.33530671489774022</v>
      </c>
    </row>
    <row r="1488" spans="1:41" x14ac:dyDescent="0.25">
      <c r="A1488">
        <v>23</v>
      </c>
      <c r="B1488">
        <v>36</v>
      </c>
      <c r="C1488">
        <v>0</v>
      </c>
      <c r="D1488">
        <v>9</v>
      </c>
      <c r="E1488">
        <v>0</v>
      </c>
      <c r="F1488">
        <v>0</v>
      </c>
      <c r="H1488">
        <v>455.228655</v>
      </c>
      <c r="J1488">
        <v>4789323</v>
      </c>
      <c r="K1488">
        <v>5077022</v>
      </c>
      <c r="L1488">
        <v>4738883</v>
      </c>
      <c r="O1488">
        <v>8911887</v>
      </c>
      <c r="P1488">
        <v>9215543</v>
      </c>
      <c r="Q1488">
        <v>7627189</v>
      </c>
      <c r="S1488">
        <f t="shared" si="432"/>
        <v>1.5652173913043479</v>
      </c>
      <c r="T1488">
        <f t="shared" si="433"/>
        <v>0.39130434782608697</v>
      </c>
      <c r="V1488" s="4">
        <f t="shared" si="434"/>
        <v>455.2286549799</v>
      </c>
      <c r="W1488">
        <f t="shared" si="435"/>
        <v>6</v>
      </c>
      <c r="X1488">
        <f t="shared" si="436"/>
        <v>0.2608695652173913</v>
      </c>
      <c r="Y1488">
        <f t="shared" si="437"/>
        <v>0.16666666666666666</v>
      </c>
      <c r="Z1488">
        <f t="shared" si="438"/>
        <v>0.66666666666666663</v>
      </c>
      <c r="AA1488" t="str">
        <f t="shared" si="439"/>
        <v>O</v>
      </c>
      <c r="AD1488">
        <f t="shared" si="440"/>
        <v>8.1081081081081086E-2</v>
      </c>
      <c r="AF1488" t="str">
        <f t="shared" si="441"/>
        <v>----</v>
      </c>
      <c r="AG1488" t="str">
        <f t="shared" si="442"/>
        <v>----</v>
      </c>
      <c r="AH1488" t="str">
        <f t="shared" si="443"/>
        <v>----</v>
      </c>
      <c r="AI1488" t="str">
        <f t="shared" si="444"/>
        <v>AlipatNoN</v>
      </c>
      <c r="AJ1488" t="str">
        <f t="shared" si="445"/>
        <v>----</v>
      </c>
      <c r="AK1488" t="str">
        <f t="shared" si="446"/>
        <v>----</v>
      </c>
      <c r="AM1488" s="4">
        <f t="shared" si="447"/>
        <v>455.33391990338305</v>
      </c>
      <c r="AN1488" s="4">
        <f t="shared" si="431"/>
        <v>455</v>
      </c>
      <c r="AO1488" s="4">
        <f t="shared" si="448"/>
        <v>0.33391990338304822</v>
      </c>
    </row>
    <row r="1489" spans="1:41" x14ac:dyDescent="0.25">
      <c r="A1489">
        <v>23</v>
      </c>
      <c r="B1489">
        <v>36</v>
      </c>
      <c r="C1489">
        <v>0</v>
      </c>
      <c r="D1489">
        <v>10</v>
      </c>
      <c r="E1489">
        <v>0</v>
      </c>
      <c r="F1489">
        <v>0</v>
      </c>
      <c r="H1489">
        <v>471.22356960000002</v>
      </c>
      <c r="J1489">
        <v>4256850</v>
      </c>
      <c r="K1489">
        <v>4009539</v>
      </c>
      <c r="L1489">
        <v>3872572</v>
      </c>
      <c r="O1489">
        <v>6290057</v>
      </c>
      <c r="P1489">
        <v>6622512</v>
      </c>
      <c r="Q1489">
        <v>5941260</v>
      </c>
      <c r="S1489">
        <f t="shared" si="432"/>
        <v>1.5652173913043479</v>
      </c>
      <c r="T1489">
        <f t="shared" si="433"/>
        <v>0.43478260869565216</v>
      </c>
      <c r="V1489" s="4">
        <f t="shared" si="434"/>
        <v>471.22356957989996</v>
      </c>
      <c r="W1489">
        <f t="shared" si="435"/>
        <v>6</v>
      </c>
      <c r="X1489">
        <f t="shared" si="436"/>
        <v>0.2608695652173913</v>
      </c>
      <c r="Y1489">
        <f t="shared" si="437"/>
        <v>0.16666666666666666</v>
      </c>
      <c r="Z1489">
        <f t="shared" si="438"/>
        <v>0.6</v>
      </c>
      <c r="AA1489" t="str">
        <f t="shared" si="439"/>
        <v>O</v>
      </c>
      <c r="AD1489">
        <f t="shared" si="440"/>
        <v>5.5555555555555552E-2</v>
      </c>
      <c r="AF1489" t="str">
        <f t="shared" si="441"/>
        <v>----</v>
      </c>
      <c r="AG1489" t="str">
        <f t="shared" si="442"/>
        <v>----</v>
      </c>
      <c r="AH1489" t="str">
        <f t="shared" si="443"/>
        <v>----</v>
      </c>
      <c r="AI1489" t="str">
        <f t="shared" si="444"/>
        <v>AlipatNoN</v>
      </c>
      <c r="AJ1489" t="str">
        <f t="shared" si="445"/>
        <v>----</v>
      </c>
      <c r="AK1489" t="str">
        <f t="shared" si="446"/>
        <v>----</v>
      </c>
      <c r="AM1489" s="4">
        <f t="shared" si="447"/>
        <v>471.3325330918683</v>
      </c>
      <c r="AN1489" s="4">
        <f t="shared" si="431"/>
        <v>471</v>
      </c>
      <c r="AO1489" s="4">
        <f t="shared" si="448"/>
        <v>0.33253309186829938</v>
      </c>
    </row>
    <row r="1490" spans="1:41" x14ac:dyDescent="0.25">
      <c r="A1490">
        <v>23</v>
      </c>
      <c r="B1490">
        <v>36</v>
      </c>
      <c r="C1490">
        <v>0</v>
      </c>
      <c r="D1490">
        <v>11</v>
      </c>
      <c r="E1490">
        <v>0</v>
      </c>
      <c r="F1490">
        <v>0</v>
      </c>
      <c r="H1490">
        <v>487.21848419999998</v>
      </c>
      <c r="J1490">
        <v>2601708</v>
      </c>
      <c r="K1490">
        <v>2841258</v>
      </c>
      <c r="L1490">
        <v>2563092</v>
      </c>
      <c r="O1490">
        <v>4559925</v>
      </c>
      <c r="P1490">
        <v>4142799</v>
      </c>
      <c r="Q1490">
        <v>3559050</v>
      </c>
      <c r="S1490">
        <f t="shared" si="432"/>
        <v>1.5652173913043479</v>
      </c>
      <c r="T1490">
        <f t="shared" si="433"/>
        <v>0.47826086956521741</v>
      </c>
      <c r="V1490" s="4">
        <f t="shared" si="434"/>
        <v>487.21848417989997</v>
      </c>
      <c r="W1490">
        <f t="shared" si="435"/>
        <v>6</v>
      </c>
      <c r="X1490">
        <f t="shared" si="436"/>
        <v>0.2608695652173913</v>
      </c>
      <c r="Y1490">
        <f t="shared" si="437"/>
        <v>0.16666666666666666</v>
      </c>
      <c r="Z1490">
        <f t="shared" si="438"/>
        <v>0.54545454545454541</v>
      </c>
      <c r="AA1490" t="str">
        <f t="shared" si="439"/>
        <v>O</v>
      </c>
      <c r="AD1490">
        <f t="shared" si="440"/>
        <v>2.8571428571428571E-2</v>
      </c>
      <c r="AF1490" t="str">
        <f t="shared" si="441"/>
        <v>----</v>
      </c>
      <c r="AG1490" t="str">
        <f t="shared" si="442"/>
        <v>----</v>
      </c>
      <c r="AH1490" t="str">
        <f t="shared" si="443"/>
        <v>----</v>
      </c>
      <c r="AI1490" t="str">
        <f t="shared" si="444"/>
        <v>AlipatNoN</v>
      </c>
      <c r="AJ1490" t="str">
        <f t="shared" si="445"/>
        <v>----</v>
      </c>
      <c r="AK1490" t="str">
        <f t="shared" si="446"/>
        <v>----</v>
      </c>
      <c r="AM1490" s="4">
        <f t="shared" si="447"/>
        <v>487.33114628035361</v>
      </c>
      <c r="AN1490" s="4">
        <f t="shared" si="431"/>
        <v>487</v>
      </c>
      <c r="AO1490" s="4">
        <f t="shared" si="448"/>
        <v>0.33114628035360738</v>
      </c>
    </row>
    <row r="1491" spans="1:41" x14ac:dyDescent="0.25">
      <c r="A1491">
        <v>23</v>
      </c>
      <c r="B1491">
        <v>36</v>
      </c>
      <c r="C1491">
        <v>0</v>
      </c>
      <c r="D1491">
        <v>12</v>
      </c>
      <c r="E1491">
        <v>0</v>
      </c>
      <c r="F1491">
        <v>0</v>
      </c>
      <c r="H1491">
        <v>503.21339879999999</v>
      </c>
      <c r="J1491" t="s">
        <v>14</v>
      </c>
      <c r="K1491" t="s">
        <v>14</v>
      </c>
      <c r="L1491" t="s">
        <v>14</v>
      </c>
      <c r="O1491">
        <v>2792726</v>
      </c>
      <c r="P1491">
        <v>2765153</v>
      </c>
      <c r="Q1491">
        <v>2363008</v>
      </c>
      <c r="S1491">
        <f t="shared" si="432"/>
        <v>1.5652173913043479</v>
      </c>
      <c r="T1491">
        <f t="shared" si="433"/>
        <v>0.52173913043478259</v>
      </c>
      <c r="V1491" s="4">
        <f t="shared" si="434"/>
        <v>503.21339877989993</v>
      </c>
      <c r="W1491">
        <f t="shared" si="435"/>
        <v>6</v>
      </c>
      <c r="X1491">
        <f t="shared" si="436"/>
        <v>0.2608695652173913</v>
      </c>
      <c r="Y1491">
        <f t="shared" si="437"/>
        <v>0.16666666666666666</v>
      </c>
      <c r="Z1491">
        <f t="shared" si="438"/>
        <v>0.5</v>
      </c>
      <c r="AA1491" t="str">
        <f t="shared" si="439"/>
        <v>O</v>
      </c>
      <c r="AD1491">
        <f t="shared" si="440"/>
        <v>0</v>
      </c>
      <c r="AF1491" t="str">
        <f t="shared" si="441"/>
        <v>----</v>
      </c>
      <c r="AG1491" t="str">
        <f t="shared" si="442"/>
        <v>----</v>
      </c>
      <c r="AH1491" t="str">
        <f t="shared" si="443"/>
        <v>----</v>
      </c>
      <c r="AI1491" t="str">
        <f t="shared" si="444"/>
        <v>AlipatNoN</v>
      </c>
      <c r="AJ1491" t="str">
        <f t="shared" si="445"/>
        <v>----</v>
      </c>
      <c r="AK1491" t="str">
        <f t="shared" si="446"/>
        <v>----</v>
      </c>
      <c r="AM1491" s="4">
        <f t="shared" si="447"/>
        <v>503.32975946883892</v>
      </c>
      <c r="AN1491" s="4">
        <f t="shared" si="431"/>
        <v>503</v>
      </c>
      <c r="AO1491" s="4">
        <f t="shared" si="448"/>
        <v>0.32975946883891538</v>
      </c>
    </row>
    <row r="1492" spans="1:41" x14ac:dyDescent="0.25">
      <c r="A1492">
        <v>23</v>
      </c>
      <c r="B1492">
        <v>36</v>
      </c>
      <c r="C1492">
        <v>0</v>
      </c>
      <c r="D1492">
        <v>19</v>
      </c>
      <c r="E1492">
        <v>0</v>
      </c>
      <c r="F1492">
        <v>0</v>
      </c>
      <c r="H1492">
        <v>615.17780100000004</v>
      </c>
      <c r="J1492">
        <v>1785529</v>
      </c>
      <c r="K1492">
        <v>1906752</v>
      </c>
      <c r="L1492">
        <v>1625524</v>
      </c>
      <c r="O1492" t="s">
        <v>14</v>
      </c>
      <c r="P1492" t="s">
        <v>14</v>
      </c>
      <c r="Q1492" t="s">
        <v>14</v>
      </c>
      <c r="S1492">
        <f t="shared" si="432"/>
        <v>1.5652173913043479</v>
      </c>
      <c r="T1492">
        <f t="shared" si="433"/>
        <v>0.82608695652173914</v>
      </c>
      <c r="V1492" s="4">
        <f t="shared" si="434"/>
        <v>615.1778009799001</v>
      </c>
      <c r="W1492">
        <f t="shared" si="435"/>
        <v>6</v>
      </c>
      <c r="X1492">
        <f t="shared" si="436"/>
        <v>0.2608695652173913</v>
      </c>
      <c r="Y1492">
        <f t="shared" si="437"/>
        <v>0.16666666666666666</v>
      </c>
      <c r="Z1492">
        <f t="shared" si="438"/>
        <v>0.31578947368421051</v>
      </c>
      <c r="AA1492" t="str">
        <f t="shared" si="439"/>
        <v>O</v>
      </c>
      <c r="AD1492">
        <f t="shared" si="440"/>
        <v>-0.25925925925925924</v>
      </c>
      <c r="AF1492" t="str">
        <f t="shared" si="441"/>
        <v>----</v>
      </c>
      <c r="AG1492" t="str">
        <f t="shared" si="442"/>
        <v>----</v>
      </c>
      <c r="AH1492" t="str">
        <f t="shared" si="443"/>
        <v>----</v>
      </c>
      <c r="AI1492" t="str">
        <f t="shared" si="444"/>
        <v>----</v>
      </c>
      <c r="AJ1492" t="str">
        <f t="shared" si="445"/>
        <v>SatFACarb</v>
      </c>
      <c r="AK1492" t="str">
        <f t="shared" si="446"/>
        <v>----</v>
      </c>
      <c r="AM1492" s="4">
        <f t="shared" si="447"/>
        <v>615.32005178823613</v>
      </c>
      <c r="AN1492" s="4">
        <f t="shared" si="431"/>
        <v>615</v>
      </c>
      <c r="AO1492" s="4">
        <f t="shared" si="448"/>
        <v>0.32005178823612823</v>
      </c>
    </row>
    <row r="1493" spans="1:41" x14ac:dyDescent="0.25">
      <c r="A1493">
        <v>23</v>
      </c>
      <c r="B1493">
        <v>36</v>
      </c>
      <c r="C1493">
        <v>2</v>
      </c>
      <c r="D1493">
        <v>3</v>
      </c>
      <c r="E1493">
        <v>3</v>
      </c>
      <c r="F1493">
        <v>0</v>
      </c>
      <c r="H1493">
        <v>483.18152750000002</v>
      </c>
      <c r="J1493" t="s">
        <v>14</v>
      </c>
      <c r="K1493" t="s">
        <v>14</v>
      </c>
      <c r="L1493" t="s">
        <v>14</v>
      </c>
      <c r="O1493">
        <v>2011031</v>
      </c>
      <c r="P1493">
        <v>3233342</v>
      </c>
      <c r="Q1493">
        <v>3338154</v>
      </c>
      <c r="S1493">
        <f t="shared" si="432"/>
        <v>1.5652173913043479</v>
      </c>
      <c r="T1493">
        <f t="shared" si="433"/>
        <v>0.13043478260869565</v>
      </c>
      <c r="V1493" s="4">
        <f t="shared" si="434"/>
        <v>483.18152747989996</v>
      </c>
      <c r="W1493">
        <f t="shared" si="435"/>
        <v>7</v>
      </c>
      <c r="X1493">
        <f t="shared" si="436"/>
        <v>0.30434782608695654</v>
      </c>
      <c r="Y1493">
        <f t="shared" si="437"/>
        <v>0.19444444444444445</v>
      </c>
      <c r="Z1493">
        <f t="shared" si="438"/>
        <v>2.3333333333333335</v>
      </c>
      <c r="AA1493" t="str">
        <f t="shared" si="439"/>
        <v>O</v>
      </c>
      <c r="AD1493">
        <f t="shared" si="440"/>
        <v>9.0909090909090912E-2</v>
      </c>
      <c r="AF1493" t="str">
        <f t="shared" si="441"/>
        <v>----</v>
      </c>
      <c r="AG1493" t="str">
        <f t="shared" si="442"/>
        <v>----</v>
      </c>
      <c r="AH1493" t="str">
        <f t="shared" si="443"/>
        <v>----</v>
      </c>
      <c r="AI1493" t="str">
        <f t="shared" si="444"/>
        <v>----</v>
      </c>
      <c r="AJ1493" t="str">
        <f t="shared" si="445"/>
        <v>----</v>
      </c>
      <c r="AK1493" t="str">
        <f t="shared" si="446"/>
        <v>Alipat+N</v>
      </c>
      <c r="AM1493" s="4">
        <f t="shared" si="447"/>
        <v>483.29325609355863</v>
      </c>
      <c r="AN1493" s="4">
        <f t="shared" si="431"/>
        <v>483</v>
      </c>
      <c r="AO1493" s="4">
        <f t="shared" si="448"/>
        <v>0.29325609355862525</v>
      </c>
    </row>
    <row r="1494" spans="1:41" x14ac:dyDescent="0.25">
      <c r="A1494">
        <v>23</v>
      </c>
      <c r="B1494">
        <v>38</v>
      </c>
      <c r="C1494">
        <v>0</v>
      </c>
      <c r="D1494">
        <v>5</v>
      </c>
      <c r="E1494">
        <v>0</v>
      </c>
      <c r="F1494">
        <v>0</v>
      </c>
      <c r="H1494">
        <v>393.26464659999999</v>
      </c>
      <c r="J1494" t="s">
        <v>14</v>
      </c>
      <c r="K1494" t="s">
        <v>14</v>
      </c>
      <c r="L1494" t="s">
        <v>14</v>
      </c>
      <c r="O1494">
        <v>2076447</v>
      </c>
      <c r="P1494">
        <v>2411242</v>
      </c>
      <c r="Q1494">
        <v>2002933</v>
      </c>
      <c r="S1494">
        <f t="shared" si="432"/>
        <v>1.6521739130434783</v>
      </c>
      <c r="T1494">
        <f t="shared" si="433"/>
        <v>0.21739130434782608</v>
      </c>
      <c r="V1494" s="4">
        <f t="shared" si="434"/>
        <v>393.26464657989999</v>
      </c>
      <c r="W1494">
        <f t="shared" si="435"/>
        <v>5</v>
      </c>
      <c r="X1494">
        <f t="shared" si="436"/>
        <v>0.21739130434782608</v>
      </c>
      <c r="Y1494">
        <f t="shared" si="437"/>
        <v>0.13157894736842105</v>
      </c>
      <c r="Z1494">
        <f t="shared" si="438"/>
        <v>1</v>
      </c>
      <c r="AA1494" t="str">
        <f t="shared" si="439"/>
        <v>O</v>
      </c>
      <c r="AD1494">
        <f t="shared" si="440"/>
        <v>0.12195121951219512</v>
      </c>
      <c r="AF1494" t="str">
        <f t="shared" si="441"/>
        <v>----</v>
      </c>
      <c r="AG1494" t="str">
        <f t="shared" si="442"/>
        <v>----</v>
      </c>
      <c r="AH1494" t="str">
        <f t="shared" si="443"/>
        <v>----</v>
      </c>
      <c r="AI1494" t="str">
        <f t="shared" si="444"/>
        <v>AlipatNoN</v>
      </c>
      <c r="AJ1494" t="str">
        <f t="shared" si="445"/>
        <v>----</v>
      </c>
      <c r="AK1494" t="str">
        <f t="shared" si="446"/>
        <v>----</v>
      </c>
      <c r="AM1494" s="4">
        <f t="shared" si="447"/>
        <v>393.35558323882503</v>
      </c>
      <c r="AN1494" s="4">
        <f t="shared" si="431"/>
        <v>393</v>
      </c>
      <c r="AO1494" s="4">
        <f t="shared" si="448"/>
        <v>0.35558323882503373</v>
      </c>
    </row>
    <row r="1495" spans="1:41" x14ac:dyDescent="0.25">
      <c r="A1495">
        <v>23</v>
      </c>
      <c r="B1495">
        <v>38</v>
      </c>
      <c r="C1495">
        <v>0</v>
      </c>
      <c r="D1495">
        <v>6</v>
      </c>
      <c r="E1495">
        <v>0</v>
      </c>
      <c r="F1495">
        <v>0</v>
      </c>
      <c r="H1495">
        <v>409.25956120000001</v>
      </c>
      <c r="J1495">
        <v>2272754</v>
      </c>
      <c r="K1495">
        <v>2325849</v>
      </c>
      <c r="L1495">
        <v>2181285</v>
      </c>
      <c r="O1495">
        <v>3334300</v>
      </c>
      <c r="P1495">
        <v>3748668</v>
      </c>
      <c r="Q1495">
        <v>3140510</v>
      </c>
      <c r="S1495">
        <f t="shared" si="432"/>
        <v>1.6521739130434783</v>
      </c>
      <c r="T1495">
        <f t="shared" si="433"/>
        <v>0.2608695652173913</v>
      </c>
      <c r="V1495" s="4">
        <f t="shared" si="434"/>
        <v>409.2595611799</v>
      </c>
      <c r="W1495">
        <f t="shared" si="435"/>
        <v>5</v>
      </c>
      <c r="X1495">
        <f t="shared" si="436"/>
        <v>0.21739130434782608</v>
      </c>
      <c r="Y1495">
        <f t="shared" si="437"/>
        <v>0.13157894736842105</v>
      </c>
      <c r="Z1495">
        <f t="shared" si="438"/>
        <v>0.83333333333333337</v>
      </c>
      <c r="AA1495" t="str">
        <f t="shared" si="439"/>
        <v>O</v>
      </c>
      <c r="AD1495">
        <f t="shared" si="440"/>
        <v>0.1</v>
      </c>
      <c r="AF1495" t="str">
        <f t="shared" si="441"/>
        <v>----</v>
      </c>
      <c r="AG1495" t="str">
        <f t="shared" si="442"/>
        <v>----</v>
      </c>
      <c r="AH1495" t="str">
        <f t="shared" si="443"/>
        <v>----</v>
      </c>
      <c r="AI1495" t="str">
        <f t="shared" si="444"/>
        <v>AlipatNoN</v>
      </c>
      <c r="AJ1495" t="str">
        <f t="shared" si="445"/>
        <v>----</v>
      </c>
      <c r="AK1495" t="str">
        <f t="shared" si="446"/>
        <v>----</v>
      </c>
      <c r="AM1495" s="4">
        <f t="shared" si="447"/>
        <v>409.3541964273104</v>
      </c>
      <c r="AN1495" s="4">
        <f t="shared" si="431"/>
        <v>409</v>
      </c>
      <c r="AO1495" s="4">
        <f t="shared" si="448"/>
        <v>0.35419642731039858</v>
      </c>
    </row>
    <row r="1496" spans="1:41" x14ac:dyDescent="0.25">
      <c r="A1496">
        <v>23</v>
      </c>
      <c r="B1496">
        <v>38</v>
      </c>
      <c r="C1496">
        <v>0</v>
      </c>
      <c r="D1496">
        <v>7</v>
      </c>
      <c r="E1496">
        <v>0</v>
      </c>
      <c r="F1496">
        <v>0</v>
      </c>
      <c r="H1496">
        <v>425.25447580000002</v>
      </c>
      <c r="J1496">
        <v>3231368</v>
      </c>
      <c r="K1496">
        <v>3620434</v>
      </c>
      <c r="L1496">
        <v>2660345</v>
      </c>
      <c r="O1496">
        <v>5591129</v>
      </c>
      <c r="P1496">
        <v>6434876</v>
      </c>
      <c r="Q1496">
        <v>4950312</v>
      </c>
      <c r="S1496">
        <f t="shared" si="432"/>
        <v>1.6521739130434783</v>
      </c>
      <c r="T1496">
        <f t="shared" si="433"/>
        <v>0.30434782608695654</v>
      </c>
      <c r="V1496" s="4">
        <f t="shared" si="434"/>
        <v>425.25447577990002</v>
      </c>
      <c r="W1496">
        <f t="shared" si="435"/>
        <v>5</v>
      </c>
      <c r="X1496">
        <f t="shared" si="436"/>
        <v>0.21739130434782608</v>
      </c>
      <c r="Y1496">
        <f t="shared" si="437"/>
        <v>0.13157894736842105</v>
      </c>
      <c r="Z1496">
        <f t="shared" si="438"/>
        <v>0.7142857142857143</v>
      </c>
      <c r="AA1496" t="str">
        <f t="shared" si="439"/>
        <v>O</v>
      </c>
      <c r="AD1496">
        <f t="shared" si="440"/>
        <v>7.6923076923076927E-2</v>
      </c>
      <c r="AF1496" t="str">
        <f t="shared" si="441"/>
        <v>----</v>
      </c>
      <c r="AG1496" t="str">
        <f t="shared" si="442"/>
        <v>----</v>
      </c>
      <c r="AH1496" t="str">
        <f t="shared" si="443"/>
        <v>----</v>
      </c>
      <c r="AI1496" t="str">
        <f t="shared" si="444"/>
        <v>AlipatNoN</v>
      </c>
      <c r="AJ1496" t="str">
        <f t="shared" si="445"/>
        <v>----</v>
      </c>
      <c r="AK1496" t="str">
        <f t="shared" si="446"/>
        <v>----</v>
      </c>
      <c r="AM1496" s="4">
        <f t="shared" si="447"/>
        <v>425.35280961579571</v>
      </c>
      <c r="AN1496" s="4">
        <f t="shared" si="431"/>
        <v>425</v>
      </c>
      <c r="AO1496" s="4">
        <f t="shared" si="448"/>
        <v>0.35280961579570658</v>
      </c>
    </row>
    <row r="1497" spans="1:41" x14ac:dyDescent="0.25">
      <c r="A1497">
        <v>23</v>
      </c>
      <c r="B1497">
        <v>38</v>
      </c>
      <c r="C1497">
        <v>0</v>
      </c>
      <c r="D1497">
        <v>8</v>
      </c>
      <c r="E1497">
        <v>0</v>
      </c>
      <c r="F1497">
        <v>0</v>
      </c>
      <c r="H1497">
        <v>441.24939039999998</v>
      </c>
      <c r="J1497">
        <v>3756340</v>
      </c>
      <c r="K1497">
        <v>3616607</v>
      </c>
      <c r="L1497">
        <v>3450033</v>
      </c>
      <c r="O1497">
        <v>7071751</v>
      </c>
      <c r="P1497">
        <v>6483264</v>
      </c>
      <c r="Q1497">
        <v>5966546</v>
      </c>
      <c r="S1497">
        <f t="shared" si="432"/>
        <v>1.6521739130434783</v>
      </c>
      <c r="T1497">
        <f t="shared" si="433"/>
        <v>0.34782608695652173</v>
      </c>
      <c r="V1497" s="4">
        <f t="shared" si="434"/>
        <v>441.24939037990003</v>
      </c>
      <c r="W1497">
        <f t="shared" si="435"/>
        <v>5</v>
      </c>
      <c r="X1497">
        <f t="shared" si="436"/>
        <v>0.21739130434782608</v>
      </c>
      <c r="Y1497">
        <f t="shared" si="437"/>
        <v>0.13157894736842105</v>
      </c>
      <c r="Z1497">
        <f t="shared" si="438"/>
        <v>0.625</v>
      </c>
      <c r="AA1497" t="str">
        <f t="shared" si="439"/>
        <v>O</v>
      </c>
      <c r="AD1497">
        <f t="shared" si="440"/>
        <v>5.2631578947368418E-2</v>
      </c>
      <c r="AF1497" t="str">
        <f t="shared" si="441"/>
        <v>----</v>
      </c>
      <c r="AG1497" t="str">
        <f t="shared" si="442"/>
        <v>----</v>
      </c>
      <c r="AH1497" t="str">
        <f t="shared" si="443"/>
        <v>----</v>
      </c>
      <c r="AI1497" t="str">
        <f t="shared" si="444"/>
        <v>AlipatNoN</v>
      </c>
      <c r="AJ1497" t="str">
        <f t="shared" si="445"/>
        <v>----</v>
      </c>
      <c r="AK1497" t="str">
        <f t="shared" si="446"/>
        <v>----</v>
      </c>
      <c r="AM1497" s="4">
        <f t="shared" si="447"/>
        <v>441.35142280428101</v>
      </c>
      <c r="AN1497" s="4">
        <f t="shared" si="431"/>
        <v>441</v>
      </c>
      <c r="AO1497" s="4">
        <f t="shared" si="448"/>
        <v>0.35142280428101458</v>
      </c>
    </row>
    <row r="1498" spans="1:41" x14ac:dyDescent="0.25">
      <c r="A1498">
        <v>23</v>
      </c>
      <c r="B1498">
        <v>38</v>
      </c>
      <c r="C1498">
        <v>0</v>
      </c>
      <c r="D1498">
        <v>9</v>
      </c>
      <c r="E1498">
        <v>0</v>
      </c>
      <c r="F1498">
        <v>0</v>
      </c>
      <c r="H1498">
        <v>457.244305</v>
      </c>
      <c r="J1498">
        <v>3603325</v>
      </c>
      <c r="K1498">
        <v>3450811</v>
      </c>
      <c r="L1498">
        <v>3533459</v>
      </c>
      <c r="O1498">
        <v>6710180</v>
      </c>
      <c r="P1498">
        <v>6419941</v>
      </c>
      <c r="Q1498">
        <v>5827890</v>
      </c>
      <c r="S1498">
        <f t="shared" si="432"/>
        <v>1.6521739130434783</v>
      </c>
      <c r="T1498">
        <f t="shared" si="433"/>
        <v>0.39130434782608697</v>
      </c>
      <c r="V1498" s="4">
        <f t="shared" si="434"/>
        <v>457.24430497990005</v>
      </c>
      <c r="W1498">
        <f t="shared" si="435"/>
        <v>5</v>
      </c>
      <c r="X1498">
        <f t="shared" si="436"/>
        <v>0.21739130434782608</v>
      </c>
      <c r="Y1498">
        <f t="shared" si="437"/>
        <v>0.13157894736842105</v>
      </c>
      <c r="Z1498">
        <f t="shared" si="438"/>
        <v>0.55555555555555558</v>
      </c>
      <c r="AA1498" t="str">
        <f t="shared" si="439"/>
        <v>O</v>
      </c>
      <c r="AD1498">
        <f t="shared" si="440"/>
        <v>2.7027027027027029E-2</v>
      </c>
      <c r="AF1498" t="str">
        <f t="shared" si="441"/>
        <v>----</v>
      </c>
      <c r="AG1498" t="str">
        <f t="shared" si="442"/>
        <v>----</v>
      </c>
      <c r="AH1498" t="str">
        <f t="shared" si="443"/>
        <v>----</v>
      </c>
      <c r="AI1498" t="str">
        <f t="shared" si="444"/>
        <v>AlipatNoN</v>
      </c>
      <c r="AJ1498" t="str">
        <f t="shared" si="445"/>
        <v>----</v>
      </c>
      <c r="AK1498" t="str">
        <f t="shared" si="446"/>
        <v>----</v>
      </c>
      <c r="AM1498" s="4">
        <f t="shared" si="447"/>
        <v>457.35003599276632</v>
      </c>
      <c r="AN1498" s="4">
        <f t="shared" si="431"/>
        <v>457</v>
      </c>
      <c r="AO1498" s="4">
        <f t="shared" si="448"/>
        <v>0.35003599276632258</v>
      </c>
    </row>
    <row r="1499" spans="1:41" x14ac:dyDescent="0.25">
      <c r="A1499">
        <v>23</v>
      </c>
      <c r="B1499">
        <v>38</v>
      </c>
      <c r="C1499">
        <v>0</v>
      </c>
      <c r="D1499">
        <v>10</v>
      </c>
      <c r="E1499">
        <v>0</v>
      </c>
      <c r="F1499">
        <v>0</v>
      </c>
      <c r="H1499">
        <v>473.23921960000001</v>
      </c>
      <c r="J1499">
        <v>3166256</v>
      </c>
      <c r="K1499">
        <v>3029558</v>
      </c>
      <c r="L1499">
        <v>2982643</v>
      </c>
      <c r="O1499">
        <v>5522076</v>
      </c>
      <c r="P1499">
        <v>5965128</v>
      </c>
      <c r="Q1499">
        <v>4415535</v>
      </c>
      <c r="S1499">
        <f t="shared" si="432"/>
        <v>1.6521739130434783</v>
      </c>
      <c r="T1499">
        <f t="shared" si="433"/>
        <v>0.43478260869565216</v>
      </c>
      <c r="V1499" s="4">
        <f t="shared" si="434"/>
        <v>473.23921957990001</v>
      </c>
      <c r="W1499">
        <f t="shared" si="435"/>
        <v>5</v>
      </c>
      <c r="X1499">
        <f t="shared" si="436"/>
        <v>0.21739130434782608</v>
      </c>
      <c r="Y1499">
        <f t="shared" si="437"/>
        <v>0.13157894736842105</v>
      </c>
      <c r="Z1499">
        <f t="shared" si="438"/>
        <v>0.5</v>
      </c>
      <c r="AA1499" t="str">
        <f t="shared" si="439"/>
        <v>O</v>
      </c>
      <c r="AD1499">
        <f t="shared" si="440"/>
        <v>0</v>
      </c>
      <c r="AF1499" t="str">
        <f t="shared" si="441"/>
        <v>----</v>
      </c>
      <c r="AG1499" t="str">
        <f t="shared" si="442"/>
        <v>----</v>
      </c>
      <c r="AH1499" t="str">
        <f t="shared" si="443"/>
        <v>----</v>
      </c>
      <c r="AI1499" t="str">
        <f t="shared" si="444"/>
        <v>AlipatNoN</v>
      </c>
      <c r="AJ1499" t="str">
        <f t="shared" si="445"/>
        <v>----</v>
      </c>
      <c r="AK1499" t="str">
        <f t="shared" si="446"/>
        <v>----</v>
      </c>
      <c r="AM1499" s="4">
        <f t="shared" si="447"/>
        <v>473.34864918125157</v>
      </c>
      <c r="AN1499" s="4">
        <f t="shared" si="431"/>
        <v>473</v>
      </c>
      <c r="AO1499" s="4">
        <f t="shared" si="448"/>
        <v>0.34864918125157374</v>
      </c>
    </row>
    <row r="1500" spans="1:41" x14ac:dyDescent="0.25">
      <c r="A1500">
        <v>23</v>
      </c>
      <c r="B1500">
        <v>38</v>
      </c>
      <c r="C1500">
        <v>0</v>
      </c>
      <c r="D1500">
        <v>11</v>
      </c>
      <c r="E1500">
        <v>0</v>
      </c>
      <c r="F1500">
        <v>0</v>
      </c>
      <c r="H1500">
        <v>489.23413420000003</v>
      </c>
      <c r="J1500" t="s">
        <v>14</v>
      </c>
      <c r="K1500" t="s">
        <v>14</v>
      </c>
      <c r="L1500" t="s">
        <v>14</v>
      </c>
      <c r="O1500">
        <v>5735563</v>
      </c>
      <c r="P1500">
        <v>5121822</v>
      </c>
      <c r="Q1500">
        <v>3925764</v>
      </c>
      <c r="S1500">
        <f t="shared" si="432"/>
        <v>1.6521739130434783</v>
      </c>
      <c r="T1500">
        <f t="shared" si="433"/>
        <v>0.47826086956521741</v>
      </c>
      <c r="V1500" s="4">
        <f t="shared" si="434"/>
        <v>489.23413417990002</v>
      </c>
      <c r="W1500">
        <f t="shared" si="435"/>
        <v>5</v>
      </c>
      <c r="X1500">
        <f t="shared" si="436"/>
        <v>0.21739130434782608</v>
      </c>
      <c r="Y1500">
        <f t="shared" si="437"/>
        <v>0.13157894736842105</v>
      </c>
      <c r="Z1500">
        <f t="shared" si="438"/>
        <v>0.45454545454545453</v>
      </c>
      <c r="AA1500" t="str">
        <f t="shared" si="439"/>
        <v>O</v>
      </c>
      <c r="AD1500">
        <f t="shared" si="440"/>
        <v>-2.8571428571428571E-2</v>
      </c>
      <c r="AF1500" t="str">
        <f t="shared" si="441"/>
        <v>----</v>
      </c>
      <c r="AG1500" t="str">
        <f t="shared" si="442"/>
        <v>----</v>
      </c>
      <c r="AH1500" t="str">
        <f t="shared" si="443"/>
        <v>----</v>
      </c>
      <c r="AI1500" t="str">
        <f t="shared" si="444"/>
        <v>AlipatNoN</v>
      </c>
      <c r="AJ1500" t="str">
        <f t="shared" si="445"/>
        <v>----</v>
      </c>
      <c r="AK1500" t="str">
        <f t="shared" si="446"/>
        <v>----</v>
      </c>
      <c r="AM1500" s="4">
        <f t="shared" si="447"/>
        <v>489.34726236973688</v>
      </c>
      <c r="AN1500" s="4">
        <f t="shared" si="431"/>
        <v>489</v>
      </c>
      <c r="AO1500" s="4">
        <f t="shared" si="448"/>
        <v>0.34726236973688174</v>
      </c>
    </row>
    <row r="1501" spans="1:41" x14ac:dyDescent="0.25">
      <c r="A1501">
        <v>23</v>
      </c>
      <c r="B1501">
        <v>38</v>
      </c>
      <c r="C1501">
        <v>0</v>
      </c>
      <c r="D1501">
        <v>12</v>
      </c>
      <c r="E1501">
        <v>0</v>
      </c>
      <c r="F1501">
        <v>0</v>
      </c>
      <c r="H1501">
        <v>505.22904879999999</v>
      </c>
      <c r="J1501">
        <v>1938033</v>
      </c>
      <c r="K1501">
        <v>1932903</v>
      </c>
      <c r="L1501">
        <v>1593598</v>
      </c>
      <c r="O1501">
        <v>4203375</v>
      </c>
      <c r="P1501">
        <v>3099055</v>
      </c>
      <c r="Q1501">
        <v>3068663</v>
      </c>
      <c r="S1501">
        <f t="shared" si="432"/>
        <v>1.6521739130434783</v>
      </c>
      <c r="T1501">
        <f t="shared" si="433"/>
        <v>0.52173913043478259</v>
      </c>
      <c r="V1501" s="4">
        <f t="shared" si="434"/>
        <v>505.22904877989998</v>
      </c>
      <c r="W1501">
        <f t="shared" si="435"/>
        <v>5</v>
      </c>
      <c r="X1501">
        <f t="shared" si="436"/>
        <v>0.21739130434782608</v>
      </c>
      <c r="Y1501">
        <f t="shared" si="437"/>
        <v>0.13157894736842105</v>
      </c>
      <c r="Z1501">
        <f t="shared" si="438"/>
        <v>0.41666666666666669</v>
      </c>
      <c r="AA1501" t="str">
        <f t="shared" si="439"/>
        <v>O</v>
      </c>
      <c r="AD1501">
        <f t="shared" si="440"/>
        <v>-5.8823529411764705E-2</v>
      </c>
      <c r="AF1501" t="str">
        <f t="shared" si="441"/>
        <v>----</v>
      </c>
      <c r="AG1501" t="str">
        <f t="shared" si="442"/>
        <v>----</v>
      </c>
      <c r="AH1501" t="str">
        <f t="shared" si="443"/>
        <v>----</v>
      </c>
      <c r="AI1501" t="str">
        <f t="shared" si="444"/>
        <v>AlipatNoN</v>
      </c>
      <c r="AJ1501" t="str">
        <f t="shared" si="445"/>
        <v>----</v>
      </c>
      <c r="AK1501" t="str">
        <f t="shared" si="446"/>
        <v>----</v>
      </c>
      <c r="AM1501" s="4">
        <f t="shared" si="447"/>
        <v>505.34587555822213</v>
      </c>
      <c r="AN1501" s="4">
        <f t="shared" si="431"/>
        <v>505</v>
      </c>
      <c r="AO1501" s="4">
        <f t="shared" si="448"/>
        <v>0.3458755582221329</v>
      </c>
    </row>
    <row r="1502" spans="1:41" x14ac:dyDescent="0.25">
      <c r="A1502">
        <v>23</v>
      </c>
      <c r="B1502">
        <v>38</v>
      </c>
      <c r="C1502">
        <v>0</v>
      </c>
      <c r="D1502">
        <v>19</v>
      </c>
      <c r="E1502">
        <v>0</v>
      </c>
      <c r="F1502">
        <v>0</v>
      </c>
      <c r="H1502">
        <v>617.19345099999998</v>
      </c>
      <c r="J1502">
        <v>4050474</v>
      </c>
      <c r="K1502">
        <v>3854288</v>
      </c>
      <c r="L1502">
        <v>3000626</v>
      </c>
      <c r="O1502" t="s">
        <v>14</v>
      </c>
      <c r="P1502" t="s">
        <v>14</v>
      </c>
      <c r="Q1502" t="s">
        <v>14</v>
      </c>
      <c r="S1502">
        <f t="shared" si="432"/>
        <v>1.6521739130434783</v>
      </c>
      <c r="T1502">
        <f t="shared" si="433"/>
        <v>0.82608695652173914</v>
      </c>
      <c r="V1502" s="4">
        <f t="shared" si="434"/>
        <v>617.19345097990015</v>
      </c>
      <c r="W1502">
        <f t="shared" si="435"/>
        <v>5</v>
      </c>
      <c r="X1502">
        <f t="shared" si="436"/>
        <v>0.21739130434782608</v>
      </c>
      <c r="Y1502">
        <f t="shared" si="437"/>
        <v>0.13157894736842105</v>
      </c>
      <c r="Z1502">
        <f t="shared" si="438"/>
        <v>0.26315789473684209</v>
      </c>
      <c r="AA1502" t="str">
        <f t="shared" si="439"/>
        <v>O</v>
      </c>
      <c r="AD1502">
        <f t="shared" si="440"/>
        <v>-0.33333333333333331</v>
      </c>
      <c r="AF1502" t="str">
        <f t="shared" si="441"/>
        <v>----</v>
      </c>
      <c r="AG1502" t="str">
        <f t="shared" si="442"/>
        <v>----</v>
      </c>
      <c r="AH1502" t="str">
        <f t="shared" si="443"/>
        <v>----</v>
      </c>
      <c r="AI1502" t="str">
        <f t="shared" si="444"/>
        <v>----</v>
      </c>
      <c r="AJ1502" t="str">
        <f t="shared" si="445"/>
        <v>SatFACarb</v>
      </c>
      <c r="AK1502" t="str">
        <f t="shared" si="446"/>
        <v>----</v>
      </c>
      <c r="AM1502" s="4">
        <f t="shared" si="447"/>
        <v>617.33616787761946</v>
      </c>
      <c r="AN1502" s="4">
        <f t="shared" si="431"/>
        <v>617</v>
      </c>
      <c r="AO1502" s="4">
        <f t="shared" si="448"/>
        <v>0.33616787761945943</v>
      </c>
    </row>
    <row r="1503" spans="1:41" x14ac:dyDescent="0.25">
      <c r="A1503">
        <v>23</v>
      </c>
      <c r="B1503">
        <v>38</v>
      </c>
      <c r="C1503">
        <v>0</v>
      </c>
      <c r="D1503">
        <v>20</v>
      </c>
      <c r="E1503">
        <v>0</v>
      </c>
      <c r="F1503">
        <v>0</v>
      </c>
      <c r="H1503">
        <v>633.1883656</v>
      </c>
      <c r="J1503">
        <v>3499731</v>
      </c>
      <c r="K1503">
        <v>3578181</v>
      </c>
      <c r="L1503">
        <v>2737764</v>
      </c>
      <c r="O1503" t="s">
        <v>14</v>
      </c>
      <c r="P1503" t="s">
        <v>14</v>
      </c>
      <c r="Q1503" t="s">
        <v>14</v>
      </c>
      <c r="S1503">
        <f t="shared" si="432"/>
        <v>1.6521739130434783</v>
      </c>
      <c r="T1503">
        <f t="shared" si="433"/>
        <v>0.86956521739130432</v>
      </c>
      <c r="V1503" s="4">
        <f t="shared" si="434"/>
        <v>633.18836557990005</v>
      </c>
      <c r="W1503">
        <f t="shared" si="435"/>
        <v>5</v>
      </c>
      <c r="X1503">
        <f t="shared" si="436"/>
        <v>0.21739130434782608</v>
      </c>
      <c r="Y1503">
        <f t="shared" si="437"/>
        <v>0.13157894736842105</v>
      </c>
      <c r="Z1503">
        <f t="shared" si="438"/>
        <v>0.25</v>
      </c>
      <c r="AA1503" t="str">
        <f t="shared" si="439"/>
        <v>O</v>
      </c>
      <c r="AD1503">
        <f t="shared" si="440"/>
        <v>-0.38461538461538464</v>
      </c>
      <c r="AF1503" t="str">
        <f t="shared" si="441"/>
        <v>----</v>
      </c>
      <c r="AG1503" t="str">
        <f t="shared" si="442"/>
        <v>----</v>
      </c>
      <c r="AH1503" t="str">
        <f t="shared" si="443"/>
        <v>----</v>
      </c>
      <c r="AI1503" t="str">
        <f t="shared" si="444"/>
        <v>----</v>
      </c>
      <c r="AJ1503" t="str">
        <f t="shared" si="445"/>
        <v>SatFACarb</v>
      </c>
      <c r="AK1503" t="str">
        <f t="shared" si="446"/>
        <v>----</v>
      </c>
      <c r="AM1503" s="4">
        <f t="shared" si="447"/>
        <v>633.3347810661046</v>
      </c>
      <c r="AN1503" s="4">
        <f t="shared" si="431"/>
        <v>633</v>
      </c>
      <c r="AO1503" s="4">
        <f t="shared" si="448"/>
        <v>0.3347810661045969</v>
      </c>
    </row>
    <row r="1504" spans="1:41" x14ac:dyDescent="0.25">
      <c r="A1504">
        <v>23</v>
      </c>
      <c r="B1504">
        <v>39</v>
      </c>
      <c r="C1504">
        <v>5</v>
      </c>
      <c r="D1504">
        <v>8</v>
      </c>
      <c r="E1504">
        <v>0</v>
      </c>
      <c r="F1504">
        <v>0</v>
      </c>
      <c r="H1504">
        <v>512.27258540000003</v>
      </c>
      <c r="J1504" t="s">
        <v>14</v>
      </c>
      <c r="K1504" t="s">
        <v>14</v>
      </c>
      <c r="L1504" t="s">
        <v>14</v>
      </c>
      <c r="O1504">
        <v>2249855</v>
      </c>
      <c r="P1504">
        <v>2419353</v>
      </c>
      <c r="Q1504">
        <v>1707099</v>
      </c>
      <c r="S1504">
        <f t="shared" si="432"/>
        <v>1.6956521739130435</v>
      </c>
      <c r="T1504">
        <f t="shared" si="433"/>
        <v>0.34782608695652173</v>
      </c>
      <c r="V1504" s="4">
        <f t="shared" si="434"/>
        <v>512.27258537990008</v>
      </c>
      <c r="W1504">
        <f t="shared" si="435"/>
        <v>7</v>
      </c>
      <c r="X1504">
        <f t="shared" si="436"/>
        <v>0.30434782608695654</v>
      </c>
      <c r="Y1504">
        <f t="shared" si="437"/>
        <v>0.17948717948717949</v>
      </c>
      <c r="Z1504">
        <f t="shared" si="438"/>
        <v>0.875</v>
      </c>
      <c r="AA1504" t="str">
        <f t="shared" si="439"/>
        <v>O</v>
      </c>
      <c r="AD1504">
        <f t="shared" si="440"/>
        <v>3.5714285714285712E-2</v>
      </c>
      <c r="AF1504" t="str">
        <f t="shared" si="441"/>
        <v>----</v>
      </c>
      <c r="AG1504" t="str">
        <f t="shared" si="442"/>
        <v>----</v>
      </c>
      <c r="AH1504" t="str">
        <f t="shared" si="443"/>
        <v>----</v>
      </c>
      <c r="AI1504" t="str">
        <f t="shared" si="444"/>
        <v>----</v>
      </c>
      <c r="AJ1504" t="str">
        <f t="shared" si="445"/>
        <v>----</v>
      </c>
      <c r="AK1504" t="str">
        <f t="shared" si="446"/>
        <v>Alipat+N</v>
      </c>
      <c r="AM1504" s="4">
        <f t="shared" si="447"/>
        <v>512.39104087234898</v>
      </c>
      <c r="AN1504" s="4">
        <f t="shared" si="431"/>
        <v>512</v>
      </c>
      <c r="AO1504" s="4">
        <f t="shared" si="448"/>
        <v>0.39104087234898088</v>
      </c>
    </row>
    <row r="1505" spans="1:41" x14ac:dyDescent="0.25">
      <c r="A1505">
        <v>23</v>
      </c>
      <c r="B1505">
        <v>40</v>
      </c>
      <c r="C1505">
        <v>0</v>
      </c>
      <c r="D1505">
        <v>7</v>
      </c>
      <c r="E1505">
        <v>0</v>
      </c>
      <c r="F1505">
        <v>0</v>
      </c>
      <c r="H1505">
        <v>427.27012580000002</v>
      </c>
      <c r="J1505" t="s">
        <v>14</v>
      </c>
      <c r="K1505" t="s">
        <v>14</v>
      </c>
      <c r="L1505" t="s">
        <v>14</v>
      </c>
      <c r="O1505">
        <v>3287538</v>
      </c>
      <c r="P1505">
        <v>3346433</v>
      </c>
      <c r="Q1505">
        <v>3372154</v>
      </c>
      <c r="S1505">
        <f t="shared" si="432"/>
        <v>1.7391304347826086</v>
      </c>
      <c r="T1505">
        <f t="shared" si="433"/>
        <v>0.30434782608695654</v>
      </c>
      <c r="V1505" s="4">
        <f t="shared" si="434"/>
        <v>427.27012577990001</v>
      </c>
      <c r="W1505">
        <f t="shared" si="435"/>
        <v>4</v>
      </c>
      <c r="X1505">
        <f t="shared" si="436"/>
        <v>0.17391304347826086</v>
      </c>
      <c r="Y1505">
        <f t="shared" si="437"/>
        <v>0.1</v>
      </c>
      <c r="Z1505">
        <f t="shared" si="438"/>
        <v>0.5714285714285714</v>
      </c>
      <c r="AA1505" t="str">
        <f t="shared" si="439"/>
        <v>O</v>
      </c>
      <c r="AD1505">
        <f t="shared" si="440"/>
        <v>2.564102564102564E-2</v>
      </c>
      <c r="AF1505" t="str">
        <f t="shared" si="441"/>
        <v>----</v>
      </c>
      <c r="AG1505" t="str">
        <f t="shared" si="442"/>
        <v>----</v>
      </c>
      <c r="AH1505" t="str">
        <f t="shared" si="443"/>
        <v>----</v>
      </c>
      <c r="AI1505" t="str">
        <f t="shared" si="444"/>
        <v>AlipatNoN</v>
      </c>
      <c r="AJ1505" t="str">
        <f t="shared" si="445"/>
        <v>----</v>
      </c>
      <c r="AK1505" t="str">
        <f t="shared" si="446"/>
        <v>----</v>
      </c>
      <c r="AM1505" s="4">
        <f t="shared" si="447"/>
        <v>427.36892570517887</v>
      </c>
      <c r="AN1505" s="4">
        <f t="shared" si="431"/>
        <v>427</v>
      </c>
      <c r="AO1505" s="4">
        <f t="shared" si="448"/>
        <v>0.36892570517886725</v>
      </c>
    </row>
    <row r="1506" spans="1:41" x14ac:dyDescent="0.25">
      <c r="A1506">
        <v>23</v>
      </c>
      <c r="B1506">
        <v>40</v>
      </c>
      <c r="C1506">
        <v>0</v>
      </c>
      <c r="D1506">
        <v>8</v>
      </c>
      <c r="E1506">
        <v>0</v>
      </c>
      <c r="F1506">
        <v>0</v>
      </c>
      <c r="H1506">
        <v>443.26504039999998</v>
      </c>
      <c r="J1506">
        <v>1660964</v>
      </c>
      <c r="K1506">
        <v>2250467</v>
      </c>
      <c r="L1506">
        <v>2010596</v>
      </c>
      <c r="O1506">
        <v>4404070</v>
      </c>
      <c r="P1506">
        <v>4209862</v>
      </c>
      <c r="Q1506">
        <v>3754490</v>
      </c>
      <c r="S1506">
        <f t="shared" si="432"/>
        <v>1.7391304347826086</v>
      </c>
      <c r="T1506">
        <f t="shared" si="433"/>
        <v>0.34782608695652173</v>
      </c>
      <c r="V1506" s="4">
        <f t="shared" si="434"/>
        <v>443.26504037990003</v>
      </c>
      <c r="W1506">
        <f t="shared" si="435"/>
        <v>4</v>
      </c>
      <c r="X1506">
        <f t="shared" si="436"/>
        <v>0.17391304347826086</v>
      </c>
      <c r="Y1506">
        <f t="shared" si="437"/>
        <v>0.1</v>
      </c>
      <c r="Z1506">
        <f t="shared" si="438"/>
        <v>0.5</v>
      </c>
      <c r="AA1506" t="str">
        <f t="shared" si="439"/>
        <v>O</v>
      </c>
      <c r="AD1506">
        <f t="shared" si="440"/>
        <v>0</v>
      </c>
      <c r="AF1506" t="str">
        <f t="shared" si="441"/>
        <v>----</v>
      </c>
      <c r="AG1506" t="str">
        <f t="shared" si="442"/>
        <v>----</v>
      </c>
      <c r="AH1506" t="str">
        <f t="shared" si="443"/>
        <v>----</v>
      </c>
      <c r="AI1506" t="str">
        <f t="shared" si="444"/>
        <v>AlipatNoN</v>
      </c>
      <c r="AJ1506" t="str">
        <f t="shared" si="445"/>
        <v>----</v>
      </c>
      <c r="AK1506" t="str">
        <f t="shared" si="446"/>
        <v>----</v>
      </c>
      <c r="AM1506" s="4">
        <f t="shared" si="447"/>
        <v>443.36753889366418</v>
      </c>
      <c r="AN1506" s="4">
        <f t="shared" si="431"/>
        <v>443</v>
      </c>
      <c r="AO1506" s="4">
        <f t="shared" si="448"/>
        <v>0.36753889366417525</v>
      </c>
    </row>
    <row r="1507" spans="1:41" x14ac:dyDescent="0.25">
      <c r="A1507">
        <v>23</v>
      </c>
      <c r="B1507">
        <v>40</v>
      </c>
      <c r="C1507">
        <v>0</v>
      </c>
      <c r="D1507">
        <v>9</v>
      </c>
      <c r="E1507">
        <v>0</v>
      </c>
      <c r="F1507">
        <v>0</v>
      </c>
      <c r="H1507">
        <v>459.25995499999999</v>
      </c>
      <c r="J1507">
        <v>2576068</v>
      </c>
      <c r="K1507">
        <v>2370403</v>
      </c>
      <c r="L1507">
        <v>2461679</v>
      </c>
      <c r="O1507">
        <v>4949832</v>
      </c>
      <c r="P1507">
        <v>5412256</v>
      </c>
      <c r="Q1507">
        <v>4299973</v>
      </c>
      <c r="S1507">
        <f t="shared" si="432"/>
        <v>1.7391304347826086</v>
      </c>
      <c r="T1507">
        <f t="shared" si="433"/>
        <v>0.39130434782608697</v>
      </c>
      <c r="V1507" s="4">
        <f t="shared" si="434"/>
        <v>459.25995497989999</v>
      </c>
      <c r="W1507">
        <f t="shared" si="435"/>
        <v>4</v>
      </c>
      <c r="X1507">
        <f t="shared" si="436"/>
        <v>0.17391304347826086</v>
      </c>
      <c r="Y1507">
        <f t="shared" si="437"/>
        <v>0.1</v>
      </c>
      <c r="Z1507">
        <f t="shared" si="438"/>
        <v>0.44444444444444442</v>
      </c>
      <c r="AA1507" t="str">
        <f t="shared" si="439"/>
        <v>O</v>
      </c>
      <c r="AD1507">
        <f t="shared" si="440"/>
        <v>-2.7027027027027029E-2</v>
      </c>
      <c r="AF1507" t="str">
        <f t="shared" si="441"/>
        <v>----</v>
      </c>
      <c r="AG1507" t="str">
        <f t="shared" si="442"/>
        <v>----</v>
      </c>
      <c r="AH1507" t="str">
        <f t="shared" si="443"/>
        <v>----</v>
      </c>
      <c r="AI1507" t="str">
        <f t="shared" si="444"/>
        <v>AlipatNoN</v>
      </c>
      <c r="AJ1507" t="str">
        <f t="shared" si="445"/>
        <v>----</v>
      </c>
      <c r="AK1507" t="str">
        <f t="shared" si="446"/>
        <v>----</v>
      </c>
      <c r="AM1507" s="4">
        <f t="shared" si="447"/>
        <v>459.36615208214948</v>
      </c>
      <c r="AN1507" s="4">
        <f t="shared" si="431"/>
        <v>459</v>
      </c>
      <c r="AO1507" s="4">
        <f t="shared" si="448"/>
        <v>0.36615208214948325</v>
      </c>
    </row>
    <row r="1508" spans="1:41" x14ac:dyDescent="0.25">
      <c r="A1508">
        <v>23</v>
      </c>
      <c r="B1508">
        <v>40</v>
      </c>
      <c r="C1508">
        <v>0</v>
      </c>
      <c r="D1508">
        <v>10</v>
      </c>
      <c r="E1508">
        <v>0</v>
      </c>
      <c r="F1508">
        <v>0</v>
      </c>
      <c r="H1508">
        <v>475.25486960000001</v>
      </c>
      <c r="J1508">
        <v>1625120</v>
      </c>
      <c r="K1508">
        <v>2111025</v>
      </c>
      <c r="L1508">
        <v>1923254</v>
      </c>
      <c r="O1508">
        <v>4475580</v>
      </c>
      <c r="P1508">
        <v>4460906</v>
      </c>
      <c r="Q1508">
        <v>3464291</v>
      </c>
      <c r="S1508">
        <f t="shared" si="432"/>
        <v>1.7391304347826086</v>
      </c>
      <c r="T1508">
        <f t="shared" si="433"/>
        <v>0.43478260869565216</v>
      </c>
      <c r="V1508" s="4">
        <f t="shared" si="434"/>
        <v>475.2548695799</v>
      </c>
      <c r="W1508">
        <f t="shared" si="435"/>
        <v>4</v>
      </c>
      <c r="X1508">
        <f t="shared" si="436"/>
        <v>0.17391304347826086</v>
      </c>
      <c r="Y1508">
        <f t="shared" si="437"/>
        <v>0.1</v>
      </c>
      <c r="Z1508">
        <f t="shared" si="438"/>
        <v>0.4</v>
      </c>
      <c r="AA1508" t="str">
        <f t="shared" si="439"/>
        <v>O</v>
      </c>
      <c r="AD1508">
        <f t="shared" si="440"/>
        <v>-5.5555555555555552E-2</v>
      </c>
      <c r="AF1508" t="str">
        <f t="shared" si="441"/>
        <v>----</v>
      </c>
      <c r="AG1508" t="str">
        <f t="shared" si="442"/>
        <v>----</v>
      </c>
      <c r="AH1508" t="str">
        <f t="shared" si="443"/>
        <v>----</v>
      </c>
      <c r="AI1508" t="str">
        <f t="shared" si="444"/>
        <v>AlipatNoN</v>
      </c>
      <c r="AJ1508" t="str">
        <f t="shared" si="445"/>
        <v>----</v>
      </c>
      <c r="AK1508" t="str">
        <f t="shared" si="446"/>
        <v>----</v>
      </c>
      <c r="AM1508" s="4">
        <f t="shared" si="447"/>
        <v>475.36476527063479</v>
      </c>
      <c r="AN1508" s="4">
        <f t="shared" si="431"/>
        <v>475</v>
      </c>
      <c r="AO1508" s="4">
        <f t="shared" si="448"/>
        <v>0.36476527063479125</v>
      </c>
    </row>
    <row r="1509" spans="1:41" x14ac:dyDescent="0.25">
      <c r="A1509">
        <v>23</v>
      </c>
      <c r="B1509">
        <v>40</v>
      </c>
      <c r="C1509">
        <v>0</v>
      </c>
      <c r="D1509">
        <v>11</v>
      </c>
      <c r="E1509">
        <v>0</v>
      </c>
      <c r="F1509">
        <v>0</v>
      </c>
      <c r="H1509">
        <v>491.24978420000002</v>
      </c>
      <c r="J1509">
        <v>2122636</v>
      </c>
      <c r="K1509">
        <v>2138365</v>
      </c>
      <c r="L1509">
        <v>1876000</v>
      </c>
      <c r="O1509">
        <v>5610725</v>
      </c>
      <c r="P1509">
        <v>5744496</v>
      </c>
      <c r="Q1509">
        <v>4168578</v>
      </c>
      <c r="S1509">
        <f t="shared" si="432"/>
        <v>1.7391304347826086</v>
      </c>
      <c r="T1509">
        <f t="shared" si="433"/>
        <v>0.47826086956521741</v>
      </c>
      <c r="V1509" s="4">
        <f t="shared" si="434"/>
        <v>491.24978417990002</v>
      </c>
      <c r="W1509">
        <f t="shared" si="435"/>
        <v>4</v>
      </c>
      <c r="X1509">
        <f t="shared" si="436"/>
        <v>0.17391304347826086</v>
      </c>
      <c r="Y1509">
        <f t="shared" si="437"/>
        <v>0.1</v>
      </c>
      <c r="Z1509">
        <f t="shared" si="438"/>
        <v>0.36363636363636365</v>
      </c>
      <c r="AA1509" t="str">
        <f t="shared" si="439"/>
        <v>O</v>
      </c>
      <c r="AD1509">
        <f t="shared" si="440"/>
        <v>-8.5714285714285715E-2</v>
      </c>
      <c r="AF1509" t="str">
        <f t="shared" si="441"/>
        <v>----</v>
      </c>
      <c r="AG1509" t="str">
        <f t="shared" si="442"/>
        <v>----</v>
      </c>
      <c r="AH1509" t="str">
        <f t="shared" si="443"/>
        <v>----</v>
      </c>
      <c r="AI1509" t="str">
        <f t="shared" si="444"/>
        <v>AlipatNoN</v>
      </c>
      <c r="AJ1509" t="str">
        <f t="shared" si="445"/>
        <v>----</v>
      </c>
      <c r="AK1509" t="str">
        <f t="shared" si="446"/>
        <v>----</v>
      </c>
      <c r="AM1509" s="4">
        <f t="shared" si="447"/>
        <v>491.3633784591201</v>
      </c>
      <c r="AN1509" s="4">
        <f t="shared" si="431"/>
        <v>491</v>
      </c>
      <c r="AO1509" s="4">
        <f t="shared" si="448"/>
        <v>0.36337845912009925</v>
      </c>
    </row>
    <row r="1510" spans="1:41" x14ac:dyDescent="0.25">
      <c r="A1510">
        <v>23</v>
      </c>
      <c r="B1510">
        <v>40</v>
      </c>
      <c r="C1510">
        <v>0</v>
      </c>
      <c r="D1510">
        <v>12</v>
      </c>
      <c r="E1510">
        <v>0</v>
      </c>
      <c r="F1510">
        <v>0</v>
      </c>
      <c r="H1510">
        <v>507.24469879999998</v>
      </c>
      <c r="J1510" t="s">
        <v>14</v>
      </c>
      <c r="K1510" t="s">
        <v>14</v>
      </c>
      <c r="L1510" t="s">
        <v>14</v>
      </c>
      <c r="O1510">
        <v>2866628</v>
      </c>
      <c r="P1510">
        <v>2332152</v>
      </c>
      <c r="Q1510">
        <v>1838440</v>
      </c>
      <c r="S1510">
        <f t="shared" si="432"/>
        <v>1.7391304347826086</v>
      </c>
      <c r="T1510">
        <f t="shared" si="433"/>
        <v>0.52173913043478259</v>
      </c>
      <c r="V1510" s="4">
        <f t="shared" si="434"/>
        <v>507.24469877990003</v>
      </c>
      <c r="W1510">
        <f t="shared" si="435"/>
        <v>4</v>
      </c>
      <c r="X1510">
        <f t="shared" si="436"/>
        <v>0.17391304347826086</v>
      </c>
      <c r="Y1510">
        <f t="shared" si="437"/>
        <v>0.1</v>
      </c>
      <c r="Z1510">
        <f t="shared" si="438"/>
        <v>0.33333333333333331</v>
      </c>
      <c r="AA1510" t="str">
        <f t="shared" si="439"/>
        <v>O</v>
      </c>
      <c r="AD1510">
        <f t="shared" si="440"/>
        <v>-0.11764705882352941</v>
      </c>
      <c r="AF1510" t="str">
        <f t="shared" si="441"/>
        <v>----</v>
      </c>
      <c r="AG1510" t="str">
        <f t="shared" si="442"/>
        <v>----</v>
      </c>
      <c r="AH1510" t="str">
        <f t="shared" si="443"/>
        <v>----</v>
      </c>
      <c r="AI1510" t="str">
        <f t="shared" si="444"/>
        <v>AlipatNoN</v>
      </c>
      <c r="AJ1510" t="str">
        <f t="shared" si="445"/>
        <v>----</v>
      </c>
      <c r="AK1510" t="str">
        <f t="shared" si="446"/>
        <v>----</v>
      </c>
      <c r="AM1510" s="4">
        <f t="shared" si="447"/>
        <v>507.36199164760541</v>
      </c>
      <c r="AN1510" s="4">
        <f t="shared" si="431"/>
        <v>507</v>
      </c>
      <c r="AO1510" s="4">
        <f t="shared" si="448"/>
        <v>0.36199164760540725</v>
      </c>
    </row>
    <row r="1511" spans="1:41" x14ac:dyDescent="0.25">
      <c r="A1511">
        <v>23</v>
      </c>
      <c r="B1511">
        <v>42</v>
      </c>
      <c r="C1511">
        <v>0</v>
      </c>
      <c r="D1511">
        <v>7</v>
      </c>
      <c r="E1511">
        <v>0</v>
      </c>
      <c r="F1511">
        <v>0</v>
      </c>
      <c r="H1511">
        <v>429.28577580000001</v>
      </c>
      <c r="J1511" t="s">
        <v>14</v>
      </c>
      <c r="K1511" t="s">
        <v>14</v>
      </c>
      <c r="L1511" t="s">
        <v>14</v>
      </c>
      <c r="O1511">
        <v>2380156</v>
      </c>
      <c r="P1511">
        <v>2009016</v>
      </c>
      <c r="Q1511">
        <v>2139070</v>
      </c>
      <c r="S1511">
        <f t="shared" si="432"/>
        <v>1.826086956521739</v>
      </c>
      <c r="T1511">
        <f t="shared" si="433"/>
        <v>0.30434782608695654</v>
      </c>
      <c r="V1511" s="4">
        <f t="shared" si="434"/>
        <v>429.28577577990001</v>
      </c>
      <c r="W1511">
        <f t="shared" si="435"/>
        <v>3</v>
      </c>
      <c r="X1511">
        <f t="shared" si="436"/>
        <v>0.13043478260869565</v>
      </c>
      <c r="Y1511">
        <f t="shared" si="437"/>
        <v>7.1428571428571425E-2</v>
      </c>
      <c r="Z1511">
        <f t="shared" si="438"/>
        <v>0.42857142857142855</v>
      </c>
      <c r="AA1511" t="str">
        <f t="shared" si="439"/>
        <v>O</v>
      </c>
      <c r="AD1511">
        <f t="shared" si="440"/>
        <v>-2.564102564102564E-2</v>
      </c>
      <c r="AF1511" t="str">
        <f t="shared" si="441"/>
        <v>----</v>
      </c>
      <c r="AG1511" t="str">
        <f t="shared" si="442"/>
        <v>----</v>
      </c>
      <c r="AH1511" t="str">
        <f t="shared" si="443"/>
        <v>----</v>
      </c>
      <c r="AI1511" t="str">
        <f t="shared" si="444"/>
        <v>AlipatNoN</v>
      </c>
      <c r="AJ1511" t="str">
        <f t="shared" si="445"/>
        <v>----</v>
      </c>
      <c r="AK1511" t="str">
        <f t="shared" si="446"/>
        <v>----</v>
      </c>
      <c r="AM1511" s="4">
        <f t="shared" si="447"/>
        <v>429.38504179456208</v>
      </c>
      <c r="AN1511" s="4">
        <f t="shared" si="431"/>
        <v>429</v>
      </c>
      <c r="AO1511" s="4">
        <f t="shared" si="448"/>
        <v>0.38504179456208476</v>
      </c>
    </row>
    <row r="1512" spans="1:41" x14ac:dyDescent="0.25">
      <c r="A1512">
        <v>23</v>
      </c>
      <c r="B1512">
        <v>42</v>
      </c>
      <c r="C1512">
        <v>0</v>
      </c>
      <c r="D1512">
        <v>8</v>
      </c>
      <c r="E1512">
        <v>0</v>
      </c>
      <c r="F1512">
        <v>0</v>
      </c>
      <c r="H1512">
        <v>445.28069040000003</v>
      </c>
      <c r="J1512" t="s">
        <v>14</v>
      </c>
      <c r="K1512" t="s">
        <v>14</v>
      </c>
      <c r="L1512" t="s">
        <v>14</v>
      </c>
      <c r="O1512">
        <v>1964742</v>
      </c>
      <c r="P1512">
        <v>1786956</v>
      </c>
      <c r="Q1512">
        <v>1770792</v>
      </c>
      <c r="S1512">
        <f t="shared" si="432"/>
        <v>1.826086956521739</v>
      </c>
      <c r="T1512">
        <f t="shared" si="433"/>
        <v>0.34782608695652173</v>
      </c>
      <c r="V1512" s="4">
        <f t="shared" si="434"/>
        <v>445.28069037990002</v>
      </c>
      <c r="W1512">
        <f t="shared" si="435"/>
        <v>3</v>
      </c>
      <c r="X1512">
        <f t="shared" si="436"/>
        <v>0.13043478260869565</v>
      </c>
      <c r="Y1512">
        <f t="shared" si="437"/>
        <v>7.1428571428571425E-2</v>
      </c>
      <c r="Z1512">
        <f t="shared" si="438"/>
        <v>0.375</v>
      </c>
      <c r="AA1512" t="str">
        <f t="shared" si="439"/>
        <v>O</v>
      </c>
      <c r="AD1512">
        <f t="shared" si="440"/>
        <v>-5.2631578947368418E-2</v>
      </c>
      <c r="AF1512" t="str">
        <f t="shared" si="441"/>
        <v>----</v>
      </c>
      <c r="AG1512" t="str">
        <f t="shared" si="442"/>
        <v>----</v>
      </c>
      <c r="AH1512" t="str">
        <f t="shared" si="443"/>
        <v>----</v>
      </c>
      <c r="AI1512" t="str">
        <f t="shared" si="444"/>
        <v>AlipatNoN</v>
      </c>
      <c r="AJ1512" t="str">
        <f t="shared" si="445"/>
        <v>----</v>
      </c>
      <c r="AK1512" t="str">
        <f t="shared" si="446"/>
        <v>----</v>
      </c>
      <c r="AM1512" s="4">
        <f t="shared" si="447"/>
        <v>445.38365498304739</v>
      </c>
      <c r="AN1512" s="4">
        <f t="shared" si="431"/>
        <v>445</v>
      </c>
      <c r="AO1512" s="4">
        <f t="shared" si="448"/>
        <v>0.38365498304739276</v>
      </c>
    </row>
    <row r="1513" spans="1:41" x14ac:dyDescent="0.25">
      <c r="A1513">
        <v>23</v>
      </c>
      <c r="B1513">
        <v>42</v>
      </c>
      <c r="C1513">
        <v>0</v>
      </c>
      <c r="D1513">
        <v>9</v>
      </c>
      <c r="E1513">
        <v>0</v>
      </c>
      <c r="F1513">
        <v>0</v>
      </c>
      <c r="H1513">
        <v>461.27560499999998</v>
      </c>
      <c r="J1513" t="s">
        <v>14</v>
      </c>
      <c r="K1513" t="s">
        <v>14</v>
      </c>
      <c r="L1513" t="s">
        <v>14</v>
      </c>
      <c r="O1513">
        <v>2414847</v>
      </c>
      <c r="P1513">
        <v>3061611</v>
      </c>
      <c r="Q1513">
        <v>2040431</v>
      </c>
      <c r="S1513">
        <f t="shared" si="432"/>
        <v>1.826086956521739</v>
      </c>
      <c r="T1513">
        <f t="shared" si="433"/>
        <v>0.39130434782608697</v>
      </c>
      <c r="V1513" s="4">
        <f t="shared" si="434"/>
        <v>461.27560497990004</v>
      </c>
      <c r="W1513">
        <f t="shared" si="435"/>
        <v>3</v>
      </c>
      <c r="X1513">
        <f t="shared" si="436"/>
        <v>0.13043478260869565</v>
      </c>
      <c r="Y1513">
        <f t="shared" si="437"/>
        <v>7.1428571428571425E-2</v>
      </c>
      <c r="Z1513">
        <f t="shared" si="438"/>
        <v>0.33333333333333331</v>
      </c>
      <c r="AA1513" t="str">
        <f t="shared" si="439"/>
        <v>O</v>
      </c>
      <c r="AD1513">
        <f t="shared" si="440"/>
        <v>-8.1081081081081086E-2</v>
      </c>
      <c r="AF1513" t="str">
        <f t="shared" si="441"/>
        <v>----</v>
      </c>
      <c r="AG1513" t="str">
        <f t="shared" si="442"/>
        <v>----</v>
      </c>
      <c r="AH1513" t="str">
        <f t="shared" si="443"/>
        <v>----</v>
      </c>
      <c r="AI1513" t="str">
        <f t="shared" si="444"/>
        <v>AlipatNoN</v>
      </c>
      <c r="AJ1513" t="str">
        <f t="shared" si="445"/>
        <v>----</v>
      </c>
      <c r="AK1513" t="str">
        <f t="shared" si="446"/>
        <v>----</v>
      </c>
      <c r="AM1513" s="4">
        <f t="shared" si="447"/>
        <v>461.3822681715327</v>
      </c>
      <c r="AN1513" s="4">
        <f t="shared" si="431"/>
        <v>461</v>
      </c>
      <c r="AO1513" s="4">
        <f t="shared" si="448"/>
        <v>0.38226817153270076</v>
      </c>
    </row>
    <row r="1514" spans="1:41" x14ac:dyDescent="0.25">
      <c r="A1514">
        <v>23</v>
      </c>
      <c r="B1514">
        <v>42</v>
      </c>
      <c r="C1514">
        <v>0</v>
      </c>
      <c r="D1514">
        <v>10</v>
      </c>
      <c r="E1514">
        <v>0</v>
      </c>
      <c r="F1514">
        <v>0</v>
      </c>
      <c r="H1514">
        <v>477.2705196</v>
      </c>
      <c r="J1514" t="s">
        <v>14</v>
      </c>
      <c r="K1514" t="s">
        <v>14</v>
      </c>
      <c r="L1514" t="s">
        <v>14</v>
      </c>
      <c r="O1514">
        <v>1967846</v>
      </c>
      <c r="P1514">
        <v>2554261</v>
      </c>
      <c r="Q1514">
        <v>1780389</v>
      </c>
      <c r="S1514">
        <f t="shared" si="432"/>
        <v>1.826086956521739</v>
      </c>
      <c r="T1514">
        <f t="shared" si="433"/>
        <v>0.43478260869565216</v>
      </c>
      <c r="V1514" s="4">
        <f t="shared" si="434"/>
        <v>477.2705195799</v>
      </c>
      <c r="W1514">
        <f t="shared" si="435"/>
        <v>3</v>
      </c>
      <c r="X1514">
        <f t="shared" si="436"/>
        <v>0.13043478260869565</v>
      </c>
      <c r="Y1514">
        <f t="shared" si="437"/>
        <v>7.1428571428571425E-2</v>
      </c>
      <c r="Z1514">
        <f t="shared" si="438"/>
        <v>0.3</v>
      </c>
      <c r="AA1514" t="str">
        <f t="shared" si="439"/>
        <v>O</v>
      </c>
      <c r="AD1514">
        <f t="shared" si="440"/>
        <v>-0.1111111111111111</v>
      </c>
      <c r="AF1514" t="str">
        <f t="shared" si="441"/>
        <v>----</v>
      </c>
      <c r="AG1514" t="str">
        <f t="shared" si="442"/>
        <v>----</v>
      </c>
      <c r="AH1514" t="str">
        <f t="shared" si="443"/>
        <v>----</v>
      </c>
      <c r="AI1514" t="str">
        <f t="shared" si="444"/>
        <v>AlipatNoN</v>
      </c>
      <c r="AJ1514" t="str">
        <f t="shared" si="445"/>
        <v>----</v>
      </c>
      <c r="AK1514" t="str">
        <f t="shared" si="446"/>
        <v>----</v>
      </c>
      <c r="AM1514" s="4">
        <f t="shared" si="447"/>
        <v>477.38088136001795</v>
      </c>
      <c r="AN1514" s="4">
        <f t="shared" si="431"/>
        <v>477</v>
      </c>
      <c r="AO1514" s="4">
        <f t="shared" si="448"/>
        <v>0.38088136001795192</v>
      </c>
    </row>
    <row r="1515" spans="1:41" x14ac:dyDescent="0.25">
      <c r="A1515">
        <v>23</v>
      </c>
      <c r="B1515">
        <v>43</v>
      </c>
      <c r="C1515">
        <v>0</v>
      </c>
      <c r="D1515">
        <v>18</v>
      </c>
      <c r="E1515">
        <v>0</v>
      </c>
      <c r="F1515">
        <v>1</v>
      </c>
      <c r="H1515">
        <v>637.2114229</v>
      </c>
      <c r="J1515" t="s">
        <v>14</v>
      </c>
      <c r="K1515" t="s">
        <v>14</v>
      </c>
      <c r="L1515" t="s">
        <v>14</v>
      </c>
      <c r="O1515">
        <v>1521940</v>
      </c>
      <c r="P1515">
        <v>1804814</v>
      </c>
      <c r="Q1515">
        <v>1787838</v>
      </c>
      <c r="S1515">
        <f t="shared" si="432"/>
        <v>1.8695652173913044</v>
      </c>
      <c r="T1515">
        <f t="shared" si="433"/>
        <v>0.78260869565217395</v>
      </c>
      <c r="V1515" s="4">
        <f t="shared" si="434"/>
        <v>637.21142287990006</v>
      </c>
      <c r="W1515">
        <f t="shared" si="435"/>
        <v>3</v>
      </c>
      <c r="X1515">
        <f t="shared" si="436"/>
        <v>0.13043478260869565</v>
      </c>
      <c r="Y1515">
        <f t="shared" si="437"/>
        <v>6.9767441860465115E-2</v>
      </c>
      <c r="Z1515">
        <f t="shared" si="438"/>
        <v>0.16666666666666666</v>
      </c>
      <c r="AA1515" t="str">
        <f t="shared" si="439"/>
        <v>O</v>
      </c>
      <c r="AD1515">
        <f t="shared" si="440"/>
        <v>-0.5</v>
      </c>
      <c r="AF1515" t="str">
        <f t="shared" si="441"/>
        <v>----</v>
      </c>
      <c r="AG1515" t="str">
        <f t="shared" si="442"/>
        <v>----</v>
      </c>
      <c r="AH1515" t="str">
        <f t="shared" si="443"/>
        <v>----</v>
      </c>
      <c r="AI1515" t="str">
        <f t="shared" si="444"/>
        <v>----</v>
      </c>
      <c r="AJ1515" t="str">
        <f t="shared" si="445"/>
        <v>SatFACarb</v>
      </c>
      <c r="AK1515" t="str">
        <f t="shared" si="446"/>
        <v>----</v>
      </c>
      <c r="AM1515" s="4">
        <f t="shared" si="447"/>
        <v>637.35876863886801</v>
      </c>
      <c r="AN1515" s="4">
        <f t="shared" si="431"/>
        <v>637</v>
      </c>
      <c r="AO1515" s="4">
        <f t="shared" si="448"/>
        <v>0.35876863886801402</v>
      </c>
    </row>
    <row r="1516" spans="1:41" x14ac:dyDescent="0.25">
      <c r="A1516">
        <v>24</v>
      </c>
      <c r="B1516">
        <v>16</v>
      </c>
      <c r="C1516">
        <v>0</v>
      </c>
      <c r="D1516">
        <v>13</v>
      </c>
      <c r="E1516">
        <v>0</v>
      </c>
      <c r="F1516">
        <v>0</v>
      </c>
      <c r="H1516">
        <v>511.05181340000001</v>
      </c>
      <c r="J1516">
        <v>1687998</v>
      </c>
      <c r="K1516">
        <v>1977599</v>
      </c>
      <c r="L1516">
        <v>1837456</v>
      </c>
      <c r="O1516" t="s">
        <v>14</v>
      </c>
      <c r="P1516" t="s">
        <v>14</v>
      </c>
      <c r="Q1516" t="s">
        <v>14</v>
      </c>
      <c r="S1516">
        <f t="shared" si="432"/>
        <v>0.66666666666666663</v>
      </c>
      <c r="T1516">
        <f t="shared" si="433"/>
        <v>0.54166666666666663</v>
      </c>
      <c r="V1516" s="4">
        <f t="shared" si="434"/>
        <v>511.05181337990001</v>
      </c>
      <c r="W1516">
        <f t="shared" si="435"/>
        <v>17</v>
      </c>
      <c r="X1516">
        <f t="shared" si="436"/>
        <v>0.70833333333333337</v>
      </c>
      <c r="Y1516">
        <f t="shared" si="437"/>
        <v>1.0625</v>
      </c>
      <c r="Z1516">
        <f t="shared" si="438"/>
        <v>1.3076923076923077</v>
      </c>
      <c r="AA1516" t="str">
        <f t="shared" si="439"/>
        <v>O</v>
      </c>
      <c r="AD1516">
        <f t="shared" si="440"/>
        <v>0.6</v>
      </c>
      <c r="AF1516" t="str">
        <f t="shared" si="441"/>
        <v>----</v>
      </c>
      <c r="AG1516" t="str">
        <f t="shared" si="442"/>
        <v>Aromatic</v>
      </c>
      <c r="AH1516" t="str">
        <f t="shared" si="443"/>
        <v>----</v>
      </c>
      <c r="AI1516" t="str">
        <f t="shared" si="444"/>
        <v>----</v>
      </c>
      <c r="AJ1516" t="str">
        <f t="shared" si="445"/>
        <v>----</v>
      </c>
      <c r="AK1516" t="str">
        <f t="shared" si="446"/>
        <v>----</v>
      </c>
      <c r="AM1516" s="4">
        <f t="shared" si="447"/>
        <v>511.16998658679904</v>
      </c>
      <c r="AN1516" s="4">
        <f t="shared" si="431"/>
        <v>511</v>
      </c>
      <c r="AO1516" s="4">
        <f t="shared" si="448"/>
        <v>0.16998658679904111</v>
      </c>
    </row>
    <row r="1517" spans="1:41" x14ac:dyDescent="0.25">
      <c r="A1517">
        <v>24</v>
      </c>
      <c r="B1517">
        <v>17</v>
      </c>
      <c r="C1517">
        <v>4</v>
      </c>
      <c r="D1517">
        <v>4</v>
      </c>
      <c r="E1517">
        <v>0</v>
      </c>
      <c r="F1517">
        <v>1</v>
      </c>
      <c r="H1517">
        <v>455.09146449999997</v>
      </c>
      <c r="J1517" t="s">
        <v>14</v>
      </c>
      <c r="K1517" t="s">
        <v>14</v>
      </c>
      <c r="L1517" t="s">
        <v>14</v>
      </c>
      <c r="O1517">
        <v>2423831</v>
      </c>
      <c r="P1517">
        <v>1653053</v>
      </c>
      <c r="Q1517">
        <v>1803199</v>
      </c>
      <c r="S1517">
        <f t="shared" si="432"/>
        <v>0.70833333333333337</v>
      </c>
      <c r="T1517">
        <f t="shared" si="433"/>
        <v>0.16666666666666666</v>
      </c>
      <c r="V1517" s="4">
        <f t="shared" si="434"/>
        <v>455.09146447990003</v>
      </c>
      <c r="W1517">
        <f t="shared" si="435"/>
        <v>19</v>
      </c>
      <c r="X1517">
        <f t="shared" si="436"/>
        <v>0.79166666666666663</v>
      </c>
      <c r="Y1517">
        <f t="shared" si="437"/>
        <v>1.1176470588235294</v>
      </c>
      <c r="Z1517">
        <f t="shared" si="438"/>
        <v>4.75</v>
      </c>
      <c r="AA1517" t="str">
        <f t="shared" si="439"/>
        <v>O</v>
      </c>
      <c r="AD1517">
        <f t="shared" si="440"/>
        <v>0.8529411764705882</v>
      </c>
      <c r="AF1517" t="str">
        <f t="shared" si="441"/>
        <v>CondAr</v>
      </c>
      <c r="AG1517" t="str">
        <f t="shared" si="442"/>
        <v>----</v>
      </c>
      <c r="AH1517" t="str">
        <f t="shared" si="443"/>
        <v>----</v>
      </c>
      <c r="AI1517" t="str">
        <f t="shared" si="444"/>
        <v>----</v>
      </c>
      <c r="AJ1517" t="str">
        <f t="shared" si="445"/>
        <v>----</v>
      </c>
      <c r="AK1517" t="str">
        <f t="shared" si="446"/>
        <v>----</v>
      </c>
      <c r="AM1517" s="4">
        <f t="shared" si="447"/>
        <v>455.19669768009999</v>
      </c>
      <c r="AN1517" s="4">
        <f t="shared" si="431"/>
        <v>455</v>
      </c>
      <c r="AO1517" s="4">
        <f t="shared" si="448"/>
        <v>0.19669768009998734</v>
      </c>
    </row>
    <row r="1518" spans="1:41" x14ac:dyDescent="0.25">
      <c r="A1518">
        <v>24</v>
      </c>
      <c r="B1518">
        <v>18</v>
      </c>
      <c r="C1518">
        <v>0</v>
      </c>
      <c r="D1518">
        <v>9</v>
      </c>
      <c r="E1518">
        <v>0</v>
      </c>
      <c r="F1518">
        <v>0</v>
      </c>
      <c r="H1518">
        <v>449.087805</v>
      </c>
      <c r="J1518">
        <v>1806113</v>
      </c>
      <c r="K1518">
        <v>1577850</v>
      </c>
      <c r="L1518">
        <v>1880977</v>
      </c>
      <c r="O1518" t="s">
        <v>14</v>
      </c>
      <c r="P1518" t="s">
        <v>14</v>
      </c>
      <c r="Q1518" t="s">
        <v>14</v>
      </c>
      <c r="S1518">
        <f t="shared" si="432"/>
        <v>0.75</v>
      </c>
      <c r="T1518">
        <f t="shared" si="433"/>
        <v>0.375</v>
      </c>
      <c r="V1518" s="4">
        <f t="shared" si="434"/>
        <v>449.0878049799</v>
      </c>
      <c r="W1518">
        <f t="shared" si="435"/>
        <v>16</v>
      </c>
      <c r="X1518">
        <f t="shared" si="436"/>
        <v>0.66666666666666663</v>
      </c>
      <c r="Y1518">
        <f t="shared" si="437"/>
        <v>0.88888888888888884</v>
      </c>
      <c r="Z1518">
        <f t="shared" si="438"/>
        <v>1.7777777777777777</v>
      </c>
      <c r="AA1518" t="str">
        <f t="shared" si="439"/>
        <v>O</v>
      </c>
      <c r="AD1518">
        <f t="shared" si="440"/>
        <v>0.58974358974358976</v>
      </c>
      <c r="AF1518" t="str">
        <f t="shared" si="441"/>
        <v>----</v>
      </c>
      <c r="AG1518" t="str">
        <f t="shared" si="442"/>
        <v>Aromatic</v>
      </c>
      <c r="AH1518" t="str">
        <f t="shared" si="443"/>
        <v>----</v>
      </c>
      <c r="AI1518" t="str">
        <f t="shared" si="444"/>
        <v>----</v>
      </c>
      <c r="AJ1518" t="str">
        <f t="shared" si="445"/>
        <v>----</v>
      </c>
      <c r="AK1518" t="str">
        <f t="shared" si="446"/>
        <v>----</v>
      </c>
      <c r="AM1518" s="4">
        <f t="shared" si="447"/>
        <v>449.19164992224103</v>
      </c>
      <c r="AN1518" s="4">
        <f t="shared" si="431"/>
        <v>449</v>
      </c>
      <c r="AO1518" s="4">
        <f t="shared" si="448"/>
        <v>0.19164992224102662</v>
      </c>
    </row>
    <row r="1519" spans="1:41" x14ac:dyDescent="0.25">
      <c r="A1519">
        <v>24</v>
      </c>
      <c r="B1519">
        <v>18</v>
      </c>
      <c r="C1519">
        <v>0</v>
      </c>
      <c r="D1519">
        <v>10</v>
      </c>
      <c r="E1519">
        <v>0</v>
      </c>
      <c r="F1519">
        <v>0</v>
      </c>
      <c r="H1519">
        <v>465.08271960000002</v>
      </c>
      <c r="J1519">
        <v>2213683</v>
      </c>
      <c r="K1519">
        <v>1938598</v>
      </c>
      <c r="L1519">
        <v>1659492</v>
      </c>
      <c r="O1519" t="s">
        <v>14</v>
      </c>
      <c r="P1519" t="s">
        <v>14</v>
      </c>
      <c r="Q1519" t="s">
        <v>14</v>
      </c>
      <c r="S1519">
        <f t="shared" si="432"/>
        <v>0.75</v>
      </c>
      <c r="T1519">
        <f t="shared" si="433"/>
        <v>0.41666666666666669</v>
      </c>
      <c r="V1519" s="4">
        <f t="shared" si="434"/>
        <v>465.08271957989996</v>
      </c>
      <c r="W1519">
        <f t="shared" si="435"/>
        <v>16</v>
      </c>
      <c r="X1519">
        <f t="shared" si="436"/>
        <v>0.66666666666666663</v>
      </c>
      <c r="Y1519">
        <f t="shared" si="437"/>
        <v>0.88888888888888884</v>
      </c>
      <c r="Z1519">
        <f t="shared" si="438"/>
        <v>1.6</v>
      </c>
      <c r="AA1519" t="str">
        <f t="shared" si="439"/>
        <v>CRAM</v>
      </c>
      <c r="AD1519">
        <f t="shared" si="440"/>
        <v>0.57894736842105265</v>
      </c>
      <c r="AF1519" t="str">
        <f t="shared" si="441"/>
        <v>----</v>
      </c>
      <c r="AG1519" t="str">
        <f t="shared" si="442"/>
        <v>Aromatic</v>
      </c>
      <c r="AH1519" t="str">
        <f t="shared" si="443"/>
        <v>----</v>
      </c>
      <c r="AI1519" t="str">
        <f t="shared" si="444"/>
        <v>----</v>
      </c>
      <c r="AJ1519" t="str">
        <f t="shared" si="445"/>
        <v>----</v>
      </c>
      <c r="AK1519" t="str">
        <f t="shared" si="446"/>
        <v>----</v>
      </c>
      <c r="AM1519" s="4">
        <f t="shared" si="447"/>
        <v>465.19026311072633</v>
      </c>
      <c r="AN1519" s="4">
        <f t="shared" si="431"/>
        <v>465</v>
      </c>
      <c r="AO1519" s="4">
        <f t="shared" si="448"/>
        <v>0.19026311072633462</v>
      </c>
    </row>
    <row r="1520" spans="1:41" x14ac:dyDescent="0.25">
      <c r="A1520">
        <v>24</v>
      </c>
      <c r="B1520">
        <v>18</v>
      </c>
      <c r="C1520">
        <v>0</v>
      </c>
      <c r="D1520">
        <v>11</v>
      </c>
      <c r="E1520">
        <v>0</v>
      </c>
      <c r="F1520">
        <v>0</v>
      </c>
      <c r="H1520">
        <v>481.07763419999998</v>
      </c>
      <c r="J1520">
        <v>2437705</v>
      </c>
      <c r="K1520">
        <v>2064464</v>
      </c>
      <c r="L1520">
        <v>1925694</v>
      </c>
      <c r="O1520" t="s">
        <v>14</v>
      </c>
      <c r="P1520" t="s">
        <v>14</v>
      </c>
      <c r="Q1520" t="s">
        <v>14</v>
      </c>
      <c r="S1520">
        <f t="shared" si="432"/>
        <v>0.75</v>
      </c>
      <c r="T1520">
        <f t="shared" si="433"/>
        <v>0.45833333333333331</v>
      </c>
      <c r="V1520" s="4">
        <f t="shared" si="434"/>
        <v>481.07763417989997</v>
      </c>
      <c r="W1520">
        <f t="shared" si="435"/>
        <v>16</v>
      </c>
      <c r="X1520">
        <f t="shared" si="436"/>
        <v>0.66666666666666663</v>
      </c>
      <c r="Y1520">
        <f t="shared" si="437"/>
        <v>0.88888888888888884</v>
      </c>
      <c r="Z1520">
        <f t="shared" si="438"/>
        <v>1.4545454545454546</v>
      </c>
      <c r="AA1520" t="str">
        <f t="shared" si="439"/>
        <v>CRAM</v>
      </c>
      <c r="AD1520">
        <f t="shared" si="440"/>
        <v>0.56756756756756754</v>
      </c>
      <c r="AF1520" t="str">
        <f t="shared" si="441"/>
        <v>----</v>
      </c>
      <c r="AG1520" t="str">
        <f t="shared" si="442"/>
        <v>Aromatic</v>
      </c>
      <c r="AH1520" t="str">
        <f t="shared" si="443"/>
        <v>----</v>
      </c>
      <c r="AI1520" t="str">
        <f t="shared" si="444"/>
        <v>----</v>
      </c>
      <c r="AJ1520" t="str">
        <f t="shared" si="445"/>
        <v>----</v>
      </c>
      <c r="AK1520" t="str">
        <f t="shared" si="446"/>
        <v>----</v>
      </c>
      <c r="AM1520" s="4">
        <f t="shared" si="447"/>
        <v>481.18887629921164</v>
      </c>
      <c r="AN1520" s="4">
        <f t="shared" si="431"/>
        <v>481</v>
      </c>
      <c r="AO1520" s="4">
        <f t="shared" si="448"/>
        <v>0.18887629921164262</v>
      </c>
    </row>
    <row r="1521" spans="1:41" x14ac:dyDescent="0.25">
      <c r="A1521">
        <v>24</v>
      </c>
      <c r="B1521">
        <v>18</v>
      </c>
      <c r="C1521">
        <v>0</v>
      </c>
      <c r="D1521">
        <v>12</v>
      </c>
      <c r="E1521">
        <v>0</v>
      </c>
      <c r="F1521">
        <v>0</v>
      </c>
      <c r="H1521">
        <v>497.07254879999999</v>
      </c>
      <c r="J1521">
        <v>2240680</v>
      </c>
      <c r="K1521">
        <v>1959820</v>
      </c>
      <c r="L1521">
        <v>2074719</v>
      </c>
      <c r="O1521" t="s">
        <v>14</v>
      </c>
      <c r="P1521" t="s">
        <v>14</v>
      </c>
      <c r="Q1521" t="s">
        <v>14</v>
      </c>
      <c r="S1521">
        <f t="shared" si="432"/>
        <v>0.75</v>
      </c>
      <c r="T1521">
        <f t="shared" si="433"/>
        <v>0.5</v>
      </c>
      <c r="V1521" s="4">
        <f t="shared" si="434"/>
        <v>497.07254877989993</v>
      </c>
      <c r="W1521">
        <f t="shared" si="435"/>
        <v>16</v>
      </c>
      <c r="X1521">
        <f t="shared" si="436"/>
        <v>0.66666666666666663</v>
      </c>
      <c r="Y1521">
        <f t="shared" si="437"/>
        <v>0.88888888888888884</v>
      </c>
      <c r="Z1521">
        <f t="shared" si="438"/>
        <v>1.3333333333333333</v>
      </c>
      <c r="AA1521" t="str">
        <f t="shared" si="439"/>
        <v>CRAM</v>
      </c>
      <c r="AD1521">
        <f t="shared" si="440"/>
        <v>0.55555555555555558</v>
      </c>
      <c r="AF1521" t="str">
        <f t="shared" si="441"/>
        <v>----</v>
      </c>
      <c r="AG1521" t="str">
        <f t="shared" si="442"/>
        <v>Aromatic</v>
      </c>
      <c r="AH1521" t="str">
        <f t="shared" si="443"/>
        <v>----</v>
      </c>
      <c r="AI1521" t="str">
        <f t="shared" si="444"/>
        <v>----</v>
      </c>
      <c r="AJ1521" t="str">
        <f t="shared" si="445"/>
        <v>----</v>
      </c>
      <c r="AK1521" t="str">
        <f t="shared" si="446"/>
        <v>----</v>
      </c>
      <c r="AM1521" s="4">
        <f t="shared" si="447"/>
        <v>497.18748948769689</v>
      </c>
      <c r="AN1521" s="4">
        <f t="shared" si="431"/>
        <v>497</v>
      </c>
      <c r="AO1521" s="4">
        <f t="shared" si="448"/>
        <v>0.18748948769689378</v>
      </c>
    </row>
    <row r="1522" spans="1:41" x14ac:dyDescent="0.25">
      <c r="A1522">
        <v>24</v>
      </c>
      <c r="B1522">
        <v>18</v>
      </c>
      <c r="C1522">
        <v>0</v>
      </c>
      <c r="D1522">
        <v>13</v>
      </c>
      <c r="E1522">
        <v>0</v>
      </c>
      <c r="F1522">
        <v>0</v>
      </c>
      <c r="H1522">
        <v>513.06746339999995</v>
      </c>
      <c r="J1522">
        <v>2747949</v>
      </c>
      <c r="K1522">
        <v>2449711</v>
      </c>
      <c r="L1522">
        <v>2435526</v>
      </c>
      <c r="O1522" t="s">
        <v>14</v>
      </c>
      <c r="P1522" t="s">
        <v>14</v>
      </c>
      <c r="Q1522" t="s">
        <v>14</v>
      </c>
      <c r="S1522">
        <f t="shared" si="432"/>
        <v>0.75</v>
      </c>
      <c r="T1522">
        <f t="shared" si="433"/>
        <v>0.54166666666666663</v>
      </c>
      <c r="V1522" s="4">
        <f t="shared" si="434"/>
        <v>513.0674633799</v>
      </c>
      <c r="W1522">
        <f t="shared" si="435"/>
        <v>16</v>
      </c>
      <c r="X1522">
        <f t="shared" si="436"/>
        <v>0.66666666666666663</v>
      </c>
      <c r="Y1522">
        <f t="shared" si="437"/>
        <v>0.88888888888888884</v>
      </c>
      <c r="Z1522">
        <f t="shared" si="438"/>
        <v>1.2307692307692308</v>
      </c>
      <c r="AA1522" t="str">
        <f t="shared" si="439"/>
        <v>CRAM</v>
      </c>
      <c r="AD1522">
        <f t="shared" si="440"/>
        <v>0.54285714285714282</v>
      </c>
      <c r="AF1522" t="str">
        <f t="shared" si="441"/>
        <v>----</v>
      </c>
      <c r="AG1522" t="str">
        <f t="shared" si="442"/>
        <v>Aromatic</v>
      </c>
      <c r="AH1522" t="str">
        <f t="shared" si="443"/>
        <v>----</v>
      </c>
      <c r="AI1522" t="str">
        <f t="shared" si="444"/>
        <v>----</v>
      </c>
      <c r="AJ1522" t="str">
        <f t="shared" si="445"/>
        <v>----</v>
      </c>
      <c r="AK1522" t="str">
        <f t="shared" si="446"/>
        <v>----</v>
      </c>
      <c r="AM1522" s="4">
        <f t="shared" si="447"/>
        <v>513.18610267618226</v>
      </c>
      <c r="AN1522" s="4">
        <f t="shared" si="431"/>
        <v>513</v>
      </c>
      <c r="AO1522" s="4">
        <f t="shared" si="448"/>
        <v>0.18610267618225862</v>
      </c>
    </row>
    <row r="1523" spans="1:41" x14ac:dyDescent="0.25">
      <c r="A1523">
        <v>24</v>
      </c>
      <c r="B1523">
        <v>18</v>
      </c>
      <c r="C1523">
        <v>0</v>
      </c>
      <c r="D1523">
        <v>14</v>
      </c>
      <c r="E1523">
        <v>0</v>
      </c>
      <c r="F1523">
        <v>0</v>
      </c>
      <c r="H1523">
        <v>529.06237799999997</v>
      </c>
      <c r="J1523">
        <v>2514649</v>
      </c>
      <c r="K1523">
        <v>2134054</v>
      </c>
      <c r="L1523">
        <v>2451317</v>
      </c>
      <c r="O1523" t="s">
        <v>14</v>
      </c>
      <c r="P1523" t="s">
        <v>14</v>
      </c>
      <c r="Q1523" t="s">
        <v>14</v>
      </c>
      <c r="S1523">
        <f t="shared" si="432"/>
        <v>0.75</v>
      </c>
      <c r="T1523">
        <f t="shared" si="433"/>
        <v>0.58333333333333337</v>
      </c>
      <c r="V1523" s="4">
        <f t="shared" si="434"/>
        <v>529.06237797990002</v>
      </c>
      <c r="W1523">
        <f t="shared" si="435"/>
        <v>16</v>
      </c>
      <c r="X1523">
        <f t="shared" si="436"/>
        <v>0.66666666666666663</v>
      </c>
      <c r="Y1523">
        <f t="shared" si="437"/>
        <v>0.88888888888888884</v>
      </c>
      <c r="Z1523">
        <f t="shared" si="438"/>
        <v>1.1428571428571428</v>
      </c>
      <c r="AA1523" t="str">
        <f t="shared" si="439"/>
        <v>CRAM</v>
      </c>
      <c r="AD1523">
        <f t="shared" si="440"/>
        <v>0.52941176470588236</v>
      </c>
      <c r="AF1523" t="str">
        <f t="shared" si="441"/>
        <v>----</v>
      </c>
      <c r="AG1523" t="str">
        <f t="shared" si="442"/>
        <v>Aromatic</v>
      </c>
      <c r="AH1523" t="str">
        <f t="shared" si="443"/>
        <v>----</v>
      </c>
      <c r="AI1523" t="str">
        <f t="shared" si="444"/>
        <v>----</v>
      </c>
      <c r="AJ1523" t="str">
        <f t="shared" si="445"/>
        <v>----</v>
      </c>
      <c r="AK1523" t="str">
        <f t="shared" si="446"/>
        <v>----</v>
      </c>
      <c r="AM1523" s="4">
        <f t="shared" si="447"/>
        <v>529.18471586466762</v>
      </c>
      <c r="AN1523" s="4">
        <f t="shared" si="431"/>
        <v>529</v>
      </c>
      <c r="AO1523" s="4">
        <f t="shared" si="448"/>
        <v>0.18471586466762346</v>
      </c>
    </row>
    <row r="1524" spans="1:41" x14ac:dyDescent="0.25">
      <c r="A1524">
        <v>24</v>
      </c>
      <c r="B1524">
        <v>18</v>
      </c>
      <c r="C1524">
        <v>0</v>
      </c>
      <c r="D1524">
        <v>15</v>
      </c>
      <c r="E1524">
        <v>0</v>
      </c>
      <c r="F1524">
        <v>0</v>
      </c>
      <c r="H1524">
        <v>545.05729259999998</v>
      </c>
      <c r="J1524">
        <v>2086368</v>
      </c>
      <c r="K1524">
        <v>2339326</v>
      </c>
      <c r="L1524">
        <v>1714332</v>
      </c>
      <c r="O1524" t="s">
        <v>14</v>
      </c>
      <c r="P1524" t="s">
        <v>14</v>
      </c>
      <c r="Q1524" t="s">
        <v>14</v>
      </c>
      <c r="S1524">
        <f t="shared" si="432"/>
        <v>0.75</v>
      </c>
      <c r="T1524">
        <f t="shared" si="433"/>
        <v>0.625</v>
      </c>
      <c r="V1524" s="4">
        <f t="shared" si="434"/>
        <v>545.05729257990004</v>
      </c>
      <c r="W1524">
        <f t="shared" si="435"/>
        <v>16</v>
      </c>
      <c r="X1524">
        <f t="shared" si="436"/>
        <v>0.66666666666666663</v>
      </c>
      <c r="Y1524">
        <f t="shared" si="437"/>
        <v>0.88888888888888884</v>
      </c>
      <c r="Z1524">
        <f t="shared" si="438"/>
        <v>1.0666666666666667</v>
      </c>
      <c r="AA1524" t="str">
        <f t="shared" si="439"/>
        <v>CRAM</v>
      </c>
      <c r="AD1524">
        <f t="shared" si="440"/>
        <v>0.51515151515151514</v>
      </c>
      <c r="AF1524" t="str">
        <f t="shared" si="441"/>
        <v>----</v>
      </c>
      <c r="AG1524" t="str">
        <f t="shared" si="442"/>
        <v>Aromatic</v>
      </c>
      <c r="AH1524" t="str">
        <f t="shared" si="443"/>
        <v>----</v>
      </c>
      <c r="AI1524" t="str">
        <f t="shared" si="444"/>
        <v>----</v>
      </c>
      <c r="AJ1524" t="str">
        <f t="shared" si="445"/>
        <v>----</v>
      </c>
      <c r="AK1524" t="str">
        <f t="shared" si="446"/>
        <v>----</v>
      </c>
      <c r="AM1524" s="4">
        <f t="shared" si="447"/>
        <v>545.18332905315287</v>
      </c>
      <c r="AN1524" s="4">
        <f t="shared" si="431"/>
        <v>545</v>
      </c>
      <c r="AO1524" s="4">
        <f t="shared" si="448"/>
        <v>0.18332905315287462</v>
      </c>
    </row>
    <row r="1525" spans="1:41" x14ac:dyDescent="0.25">
      <c r="A1525">
        <v>24</v>
      </c>
      <c r="B1525">
        <v>20</v>
      </c>
      <c r="C1525">
        <v>0</v>
      </c>
      <c r="D1525">
        <v>9</v>
      </c>
      <c r="E1525">
        <v>0</v>
      </c>
      <c r="F1525">
        <v>0</v>
      </c>
      <c r="H1525">
        <v>451.103455</v>
      </c>
      <c r="J1525">
        <v>2195493</v>
      </c>
      <c r="K1525">
        <v>1908482</v>
      </c>
      <c r="L1525">
        <v>1597384</v>
      </c>
      <c r="O1525" t="s">
        <v>14</v>
      </c>
      <c r="P1525" t="s">
        <v>14</v>
      </c>
      <c r="Q1525" t="s">
        <v>14</v>
      </c>
      <c r="S1525">
        <f t="shared" si="432"/>
        <v>0.83333333333333337</v>
      </c>
      <c r="T1525">
        <f t="shared" si="433"/>
        <v>0.375</v>
      </c>
      <c r="V1525" s="4">
        <f t="shared" si="434"/>
        <v>451.10345497990005</v>
      </c>
      <c r="W1525">
        <f t="shared" si="435"/>
        <v>15</v>
      </c>
      <c r="X1525">
        <f t="shared" si="436"/>
        <v>0.625</v>
      </c>
      <c r="Y1525">
        <f t="shared" si="437"/>
        <v>0.75</v>
      </c>
      <c r="Z1525">
        <f t="shared" si="438"/>
        <v>1.6666666666666667</v>
      </c>
      <c r="AA1525" t="str">
        <f t="shared" si="439"/>
        <v>CRAM</v>
      </c>
      <c r="AD1525">
        <f t="shared" si="440"/>
        <v>0.53846153846153844</v>
      </c>
      <c r="AF1525" t="str">
        <f t="shared" si="441"/>
        <v>----</v>
      </c>
      <c r="AG1525" t="str">
        <f t="shared" si="442"/>
        <v>Aromatic</v>
      </c>
      <c r="AH1525" t="str">
        <f t="shared" si="443"/>
        <v>----</v>
      </c>
      <c r="AI1525" t="str">
        <f t="shared" si="444"/>
        <v>----</v>
      </c>
      <c r="AJ1525" t="str">
        <f t="shared" si="445"/>
        <v>----</v>
      </c>
      <c r="AK1525" t="str">
        <f t="shared" si="446"/>
        <v>----</v>
      </c>
      <c r="AM1525" s="4">
        <f t="shared" si="447"/>
        <v>451.2077660116243</v>
      </c>
      <c r="AN1525" s="4">
        <f t="shared" si="431"/>
        <v>451</v>
      </c>
      <c r="AO1525" s="4">
        <f t="shared" si="448"/>
        <v>0.20776601162430097</v>
      </c>
    </row>
    <row r="1526" spans="1:41" x14ac:dyDescent="0.25">
      <c r="A1526">
        <v>24</v>
      </c>
      <c r="B1526">
        <v>20</v>
      </c>
      <c r="C1526">
        <v>0</v>
      </c>
      <c r="D1526">
        <v>10</v>
      </c>
      <c r="E1526">
        <v>0</v>
      </c>
      <c r="F1526">
        <v>0</v>
      </c>
      <c r="H1526">
        <v>467.09836960000001</v>
      </c>
      <c r="J1526">
        <v>2857684</v>
      </c>
      <c r="K1526">
        <v>2395771</v>
      </c>
      <c r="L1526">
        <v>2742262</v>
      </c>
      <c r="O1526" t="s">
        <v>14</v>
      </c>
      <c r="P1526" t="s">
        <v>14</v>
      </c>
      <c r="Q1526" t="s">
        <v>14</v>
      </c>
      <c r="S1526">
        <f t="shared" si="432"/>
        <v>0.83333333333333337</v>
      </c>
      <c r="T1526">
        <f t="shared" si="433"/>
        <v>0.41666666666666669</v>
      </c>
      <c r="V1526" s="4">
        <f t="shared" si="434"/>
        <v>467.09836957990001</v>
      </c>
      <c r="W1526">
        <f t="shared" si="435"/>
        <v>15</v>
      </c>
      <c r="X1526">
        <f t="shared" si="436"/>
        <v>0.625</v>
      </c>
      <c r="Y1526">
        <f t="shared" si="437"/>
        <v>0.75</v>
      </c>
      <c r="Z1526">
        <f t="shared" si="438"/>
        <v>1.5</v>
      </c>
      <c r="AA1526" t="str">
        <f t="shared" si="439"/>
        <v>CRAM</v>
      </c>
      <c r="AD1526">
        <f t="shared" si="440"/>
        <v>0.52631578947368418</v>
      </c>
      <c r="AF1526" t="str">
        <f t="shared" si="441"/>
        <v>----</v>
      </c>
      <c r="AG1526" t="str">
        <f t="shared" si="442"/>
        <v>Aromatic</v>
      </c>
      <c r="AH1526" t="str">
        <f t="shared" si="443"/>
        <v>----</v>
      </c>
      <c r="AI1526" t="str">
        <f t="shared" si="444"/>
        <v>----</v>
      </c>
      <c r="AJ1526" t="str">
        <f t="shared" si="445"/>
        <v>----</v>
      </c>
      <c r="AK1526" t="str">
        <f t="shared" si="446"/>
        <v>----</v>
      </c>
      <c r="AM1526" s="4">
        <f t="shared" si="447"/>
        <v>467.20637920010955</v>
      </c>
      <c r="AN1526" s="4">
        <f t="shared" si="431"/>
        <v>467</v>
      </c>
      <c r="AO1526" s="4">
        <f t="shared" si="448"/>
        <v>0.20637920010955213</v>
      </c>
    </row>
    <row r="1527" spans="1:41" x14ac:dyDescent="0.25">
      <c r="A1527">
        <v>24</v>
      </c>
      <c r="B1527">
        <v>20</v>
      </c>
      <c r="C1527">
        <v>0</v>
      </c>
      <c r="D1527">
        <v>11</v>
      </c>
      <c r="E1527">
        <v>0</v>
      </c>
      <c r="F1527">
        <v>0</v>
      </c>
      <c r="H1527">
        <v>483.09328420000003</v>
      </c>
      <c r="J1527">
        <v>3032178</v>
      </c>
      <c r="K1527">
        <v>2658408</v>
      </c>
      <c r="L1527">
        <v>2490408</v>
      </c>
      <c r="O1527" t="s">
        <v>14</v>
      </c>
      <c r="P1527" t="s">
        <v>14</v>
      </c>
      <c r="Q1527" t="s">
        <v>14</v>
      </c>
      <c r="S1527">
        <f t="shared" si="432"/>
        <v>0.83333333333333337</v>
      </c>
      <c r="T1527">
        <f t="shared" si="433"/>
        <v>0.45833333333333331</v>
      </c>
      <c r="V1527" s="4">
        <f t="shared" si="434"/>
        <v>483.09328417990002</v>
      </c>
      <c r="W1527">
        <f t="shared" si="435"/>
        <v>15</v>
      </c>
      <c r="X1527">
        <f t="shared" si="436"/>
        <v>0.625</v>
      </c>
      <c r="Y1527">
        <f t="shared" si="437"/>
        <v>0.75</v>
      </c>
      <c r="Z1527">
        <f t="shared" si="438"/>
        <v>1.3636363636363635</v>
      </c>
      <c r="AA1527" t="str">
        <f t="shared" si="439"/>
        <v>CRAM</v>
      </c>
      <c r="AD1527">
        <f t="shared" si="440"/>
        <v>0.51351351351351349</v>
      </c>
      <c r="AF1527" t="str">
        <f t="shared" si="441"/>
        <v>----</v>
      </c>
      <c r="AG1527" t="str">
        <f t="shared" si="442"/>
        <v>Aromatic</v>
      </c>
      <c r="AH1527" t="str">
        <f t="shared" si="443"/>
        <v>----</v>
      </c>
      <c r="AI1527" t="str">
        <f t="shared" si="444"/>
        <v>----</v>
      </c>
      <c r="AJ1527" t="str">
        <f t="shared" si="445"/>
        <v>----</v>
      </c>
      <c r="AK1527" t="str">
        <f t="shared" si="446"/>
        <v>----</v>
      </c>
      <c r="AM1527" s="4">
        <f t="shared" si="447"/>
        <v>483.20499238859486</v>
      </c>
      <c r="AN1527" s="4">
        <f t="shared" si="431"/>
        <v>483</v>
      </c>
      <c r="AO1527" s="4">
        <f t="shared" si="448"/>
        <v>0.20499238859486013</v>
      </c>
    </row>
    <row r="1528" spans="1:41" x14ac:dyDescent="0.25">
      <c r="A1528">
        <v>24</v>
      </c>
      <c r="B1528">
        <v>20</v>
      </c>
      <c r="C1528">
        <v>0</v>
      </c>
      <c r="D1528">
        <v>12</v>
      </c>
      <c r="E1528">
        <v>0</v>
      </c>
      <c r="F1528">
        <v>0</v>
      </c>
      <c r="H1528">
        <v>499.08819879999999</v>
      </c>
      <c r="J1528">
        <v>3660564</v>
      </c>
      <c r="K1528">
        <v>2923457</v>
      </c>
      <c r="L1528">
        <v>3050112</v>
      </c>
      <c r="O1528" t="s">
        <v>14</v>
      </c>
      <c r="P1528" t="s">
        <v>14</v>
      </c>
      <c r="Q1528" t="s">
        <v>14</v>
      </c>
      <c r="S1528">
        <f t="shared" si="432"/>
        <v>0.83333333333333337</v>
      </c>
      <c r="T1528">
        <f t="shared" si="433"/>
        <v>0.5</v>
      </c>
      <c r="V1528" s="4">
        <f t="shared" si="434"/>
        <v>499.08819877989998</v>
      </c>
      <c r="W1528">
        <f t="shared" si="435"/>
        <v>15</v>
      </c>
      <c r="X1528">
        <f t="shared" si="436"/>
        <v>0.625</v>
      </c>
      <c r="Y1528">
        <f t="shared" si="437"/>
        <v>0.75</v>
      </c>
      <c r="Z1528">
        <f t="shared" si="438"/>
        <v>1.25</v>
      </c>
      <c r="AA1528" t="str">
        <f t="shared" si="439"/>
        <v>CRAM</v>
      </c>
      <c r="AD1528">
        <f t="shared" si="440"/>
        <v>0.5</v>
      </c>
      <c r="AF1528" t="str">
        <f t="shared" si="441"/>
        <v>----</v>
      </c>
      <c r="AG1528" t="str">
        <f t="shared" si="442"/>
        <v>----</v>
      </c>
      <c r="AH1528" t="str">
        <f t="shared" si="443"/>
        <v>HUnSatLig</v>
      </c>
      <c r="AI1528" t="str">
        <f t="shared" si="444"/>
        <v>----</v>
      </c>
      <c r="AJ1528" t="str">
        <f t="shared" si="445"/>
        <v>----</v>
      </c>
      <c r="AK1528" t="str">
        <f t="shared" si="446"/>
        <v>----</v>
      </c>
      <c r="AM1528" s="4">
        <f t="shared" si="447"/>
        <v>499.20360557708017</v>
      </c>
      <c r="AN1528" s="4">
        <f t="shared" si="431"/>
        <v>499</v>
      </c>
      <c r="AO1528" s="4">
        <f t="shared" si="448"/>
        <v>0.20360557708016813</v>
      </c>
    </row>
    <row r="1529" spans="1:41" x14ac:dyDescent="0.25">
      <c r="A1529">
        <v>24</v>
      </c>
      <c r="B1529">
        <v>20</v>
      </c>
      <c r="C1529">
        <v>0</v>
      </c>
      <c r="D1529">
        <v>13</v>
      </c>
      <c r="E1529">
        <v>0</v>
      </c>
      <c r="F1529">
        <v>0</v>
      </c>
      <c r="H1529">
        <v>515.0831134</v>
      </c>
      <c r="J1529">
        <v>3396248</v>
      </c>
      <c r="K1529">
        <v>2849117</v>
      </c>
      <c r="L1529">
        <v>3140605</v>
      </c>
      <c r="O1529" t="s">
        <v>14</v>
      </c>
      <c r="P1529" t="s">
        <v>14</v>
      </c>
      <c r="Q1529" t="s">
        <v>14</v>
      </c>
      <c r="S1529">
        <f t="shared" si="432"/>
        <v>0.83333333333333337</v>
      </c>
      <c r="T1529">
        <f t="shared" si="433"/>
        <v>0.54166666666666663</v>
      </c>
      <c r="V1529" s="4">
        <f t="shared" si="434"/>
        <v>515.08311337990006</v>
      </c>
      <c r="W1529">
        <f t="shared" si="435"/>
        <v>15</v>
      </c>
      <c r="X1529">
        <f t="shared" si="436"/>
        <v>0.625</v>
      </c>
      <c r="Y1529">
        <f t="shared" si="437"/>
        <v>0.75</v>
      </c>
      <c r="Z1529">
        <f t="shared" si="438"/>
        <v>1.1538461538461537</v>
      </c>
      <c r="AA1529" t="str">
        <f t="shared" si="439"/>
        <v>CRAM</v>
      </c>
      <c r="AD1529">
        <f t="shared" si="440"/>
        <v>0.48571428571428571</v>
      </c>
      <c r="AF1529" t="str">
        <f t="shared" si="441"/>
        <v>----</v>
      </c>
      <c r="AG1529" t="str">
        <f t="shared" si="442"/>
        <v>----</v>
      </c>
      <c r="AH1529" t="str">
        <f t="shared" si="443"/>
        <v>HUnSatLig</v>
      </c>
      <c r="AI1529" t="str">
        <f t="shared" si="444"/>
        <v>----</v>
      </c>
      <c r="AJ1529" t="str">
        <f t="shared" si="445"/>
        <v>----</v>
      </c>
      <c r="AK1529" t="str">
        <f t="shared" si="446"/>
        <v>----</v>
      </c>
      <c r="AM1529" s="4">
        <f t="shared" si="447"/>
        <v>515.20221876556548</v>
      </c>
      <c r="AN1529" s="4">
        <f t="shared" si="431"/>
        <v>515</v>
      </c>
      <c r="AO1529" s="4">
        <f t="shared" si="448"/>
        <v>0.20221876556547613</v>
      </c>
    </row>
    <row r="1530" spans="1:41" x14ac:dyDescent="0.25">
      <c r="A1530">
        <v>24</v>
      </c>
      <c r="B1530">
        <v>20</v>
      </c>
      <c r="C1530">
        <v>0</v>
      </c>
      <c r="D1530">
        <v>14</v>
      </c>
      <c r="E1530">
        <v>0</v>
      </c>
      <c r="F1530">
        <v>0</v>
      </c>
      <c r="H1530">
        <v>531.07802800000002</v>
      </c>
      <c r="J1530">
        <v>3302674</v>
      </c>
      <c r="K1530">
        <v>2777650</v>
      </c>
      <c r="L1530">
        <v>2763174</v>
      </c>
      <c r="O1530" t="s">
        <v>14</v>
      </c>
      <c r="P1530" t="s">
        <v>14</v>
      </c>
      <c r="Q1530" t="s">
        <v>14</v>
      </c>
      <c r="S1530">
        <f t="shared" si="432"/>
        <v>0.83333333333333337</v>
      </c>
      <c r="T1530">
        <f t="shared" si="433"/>
        <v>0.58333333333333337</v>
      </c>
      <c r="V1530" s="4">
        <f t="shared" si="434"/>
        <v>531.07802797990007</v>
      </c>
      <c r="W1530">
        <f t="shared" si="435"/>
        <v>15</v>
      </c>
      <c r="X1530">
        <f t="shared" si="436"/>
        <v>0.625</v>
      </c>
      <c r="Y1530">
        <f t="shared" si="437"/>
        <v>0.75</v>
      </c>
      <c r="Z1530">
        <f t="shared" si="438"/>
        <v>1.0714285714285714</v>
      </c>
      <c r="AA1530" t="str">
        <f t="shared" si="439"/>
        <v>CRAM</v>
      </c>
      <c r="AD1530">
        <f t="shared" si="440"/>
        <v>0.47058823529411764</v>
      </c>
      <c r="AF1530" t="str">
        <f t="shared" si="441"/>
        <v>----</v>
      </c>
      <c r="AG1530" t="str">
        <f t="shared" si="442"/>
        <v>----</v>
      </c>
      <c r="AH1530" t="str">
        <f t="shared" si="443"/>
        <v>HUnSatLig</v>
      </c>
      <c r="AI1530" t="str">
        <f t="shared" si="444"/>
        <v>----</v>
      </c>
      <c r="AJ1530" t="str">
        <f t="shared" si="445"/>
        <v>----</v>
      </c>
      <c r="AK1530" t="str">
        <f t="shared" si="446"/>
        <v>----</v>
      </c>
      <c r="AM1530" s="4">
        <f t="shared" si="447"/>
        <v>531.20083195405084</v>
      </c>
      <c r="AN1530" s="4">
        <f t="shared" si="431"/>
        <v>531</v>
      </c>
      <c r="AO1530" s="4">
        <f t="shared" si="448"/>
        <v>0.20083195405084098</v>
      </c>
    </row>
    <row r="1531" spans="1:41" x14ac:dyDescent="0.25">
      <c r="A1531">
        <v>24</v>
      </c>
      <c r="B1531">
        <v>20</v>
      </c>
      <c r="C1531">
        <v>0</v>
      </c>
      <c r="D1531">
        <v>15</v>
      </c>
      <c r="E1531">
        <v>0</v>
      </c>
      <c r="F1531">
        <v>0</v>
      </c>
      <c r="H1531">
        <v>547.07294260000003</v>
      </c>
      <c r="J1531">
        <v>2835937</v>
      </c>
      <c r="K1531">
        <v>2382819</v>
      </c>
      <c r="L1531">
        <v>2107566</v>
      </c>
      <c r="O1531" t="s">
        <v>14</v>
      </c>
      <c r="P1531" t="s">
        <v>14</v>
      </c>
      <c r="Q1531" t="s">
        <v>14</v>
      </c>
      <c r="S1531">
        <f t="shared" si="432"/>
        <v>0.83333333333333337</v>
      </c>
      <c r="T1531">
        <f t="shared" si="433"/>
        <v>0.625</v>
      </c>
      <c r="V1531" s="4">
        <f t="shared" si="434"/>
        <v>547.07294257990009</v>
      </c>
      <c r="W1531">
        <f t="shared" si="435"/>
        <v>15</v>
      </c>
      <c r="X1531">
        <f t="shared" si="436"/>
        <v>0.625</v>
      </c>
      <c r="Y1531">
        <f t="shared" si="437"/>
        <v>0.75</v>
      </c>
      <c r="Z1531">
        <f t="shared" si="438"/>
        <v>1</v>
      </c>
      <c r="AA1531" t="str">
        <f t="shared" si="439"/>
        <v>CRAM</v>
      </c>
      <c r="AD1531">
        <f t="shared" si="440"/>
        <v>0.45454545454545453</v>
      </c>
      <c r="AF1531" t="str">
        <f t="shared" si="441"/>
        <v>----</v>
      </c>
      <c r="AG1531" t="str">
        <f t="shared" si="442"/>
        <v>----</v>
      </c>
      <c r="AH1531" t="str">
        <f t="shared" si="443"/>
        <v>HUnSatLig</v>
      </c>
      <c r="AI1531" t="str">
        <f t="shared" si="444"/>
        <v>----</v>
      </c>
      <c r="AJ1531" t="str">
        <f t="shared" si="445"/>
        <v>----</v>
      </c>
      <c r="AK1531" t="str">
        <f t="shared" si="446"/>
        <v>----</v>
      </c>
      <c r="AM1531" s="4">
        <f t="shared" si="447"/>
        <v>547.19944514253609</v>
      </c>
      <c r="AN1531" s="4">
        <f t="shared" si="431"/>
        <v>547</v>
      </c>
      <c r="AO1531" s="4">
        <f t="shared" si="448"/>
        <v>0.19944514253609213</v>
      </c>
    </row>
    <row r="1532" spans="1:41" x14ac:dyDescent="0.25">
      <c r="A1532">
        <v>24</v>
      </c>
      <c r="B1532">
        <v>22</v>
      </c>
      <c r="C1532">
        <v>0</v>
      </c>
      <c r="D1532">
        <v>8</v>
      </c>
      <c r="E1532">
        <v>0</v>
      </c>
      <c r="F1532">
        <v>0</v>
      </c>
      <c r="H1532">
        <v>437.12419039999997</v>
      </c>
      <c r="J1532">
        <v>1793883</v>
      </c>
      <c r="K1532">
        <v>1610836</v>
      </c>
      <c r="L1532">
        <v>1860169</v>
      </c>
      <c r="O1532" t="s">
        <v>14</v>
      </c>
      <c r="P1532" t="s">
        <v>14</v>
      </c>
      <c r="Q1532" t="s">
        <v>14</v>
      </c>
      <c r="S1532">
        <f t="shared" si="432"/>
        <v>0.91666666666666663</v>
      </c>
      <c r="T1532">
        <f t="shared" si="433"/>
        <v>0.33333333333333331</v>
      </c>
      <c r="V1532" s="4">
        <f t="shared" si="434"/>
        <v>437.12419037990003</v>
      </c>
      <c r="W1532">
        <f t="shared" si="435"/>
        <v>14</v>
      </c>
      <c r="X1532">
        <f t="shared" si="436"/>
        <v>0.58333333333333337</v>
      </c>
      <c r="Y1532">
        <f t="shared" si="437"/>
        <v>0.63636363636363635</v>
      </c>
      <c r="Z1532">
        <f t="shared" si="438"/>
        <v>1.75</v>
      </c>
      <c r="AA1532" t="str">
        <f t="shared" si="439"/>
        <v>CRAM</v>
      </c>
      <c r="AD1532">
        <f t="shared" si="440"/>
        <v>0.5</v>
      </c>
      <c r="AF1532" t="str">
        <f t="shared" si="441"/>
        <v>----</v>
      </c>
      <c r="AG1532" t="str">
        <f t="shared" si="442"/>
        <v>----</v>
      </c>
      <c r="AH1532" t="str">
        <f t="shared" si="443"/>
        <v>HUnSatLig</v>
      </c>
      <c r="AI1532" t="str">
        <f t="shared" si="444"/>
        <v>----</v>
      </c>
      <c r="AJ1532" t="str">
        <f t="shared" si="445"/>
        <v>----</v>
      </c>
      <c r="AK1532" t="str">
        <f t="shared" si="446"/>
        <v>----</v>
      </c>
      <c r="AM1532" s="4">
        <f t="shared" si="447"/>
        <v>437.22526891252221</v>
      </c>
      <c r="AN1532" s="4">
        <f t="shared" si="431"/>
        <v>437</v>
      </c>
      <c r="AO1532" s="4">
        <f t="shared" si="448"/>
        <v>0.22526891252221048</v>
      </c>
    </row>
    <row r="1533" spans="1:41" x14ac:dyDescent="0.25">
      <c r="A1533">
        <v>24</v>
      </c>
      <c r="B1533">
        <v>22</v>
      </c>
      <c r="C1533">
        <v>0</v>
      </c>
      <c r="D1533">
        <v>9</v>
      </c>
      <c r="E1533">
        <v>0</v>
      </c>
      <c r="F1533">
        <v>0</v>
      </c>
      <c r="H1533">
        <v>453.11910499999999</v>
      </c>
      <c r="J1533">
        <v>2171701</v>
      </c>
      <c r="K1533">
        <v>2209423</v>
      </c>
      <c r="L1533">
        <v>2075142</v>
      </c>
      <c r="O1533" t="s">
        <v>14</v>
      </c>
      <c r="P1533" t="s">
        <v>14</v>
      </c>
      <c r="Q1533" t="s">
        <v>14</v>
      </c>
      <c r="S1533">
        <f t="shared" si="432"/>
        <v>0.91666666666666663</v>
      </c>
      <c r="T1533">
        <f t="shared" si="433"/>
        <v>0.375</v>
      </c>
      <c r="V1533" s="4">
        <f t="shared" si="434"/>
        <v>453.11910497989999</v>
      </c>
      <c r="W1533">
        <f t="shared" si="435"/>
        <v>14</v>
      </c>
      <c r="X1533">
        <f t="shared" si="436"/>
        <v>0.58333333333333337</v>
      </c>
      <c r="Y1533">
        <f t="shared" si="437"/>
        <v>0.63636363636363635</v>
      </c>
      <c r="Z1533">
        <f t="shared" si="438"/>
        <v>1.5555555555555556</v>
      </c>
      <c r="AA1533" t="str">
        <f t="shared" si="439"/>
        <v>CRAM</v>
      </c>
      <c r="AD1533">
        <f t="shared" si="440"/>
        <v>0.48717948717948717</v>
      </c>
      <c r="AF1533" t="str">
        <f t="shared" si="441"/>
        <v>----</v>
      </c>
      <c r="AG1533" t="str">
        <f t="shared" si="442"/>
        <v>----</v>
      </c>
      <c r="AH1533" t="str">
        <f t="shared" si="443"/>
        <v>HUnSatLig</v>
      </c>
      <c r="AI1533" t="str">
        <f t="shared" si="444"/>
        <v>----</v>
      </c>
      <c r="AJ1533" t="str">
        <f t="shared" si="445"/>
        <v>----</v>
      </c>
      <c r="AK1533" t="str">
        <f t="shared" si="446"/>
        <v>----</v>
      </c>
      <c r="AM1533" s="4">
        <f t="shared" si="447"/>
        <v>453.22388210100746</v>
      </c>
      <c r="AN1533" s="4">
        <f t="shared" si="431"/>
        <v>453</v>
      </c>
      <c r="AO1533" s="4">
        <f t="shared" si="448"/>
        <v>0.22388210100746164</v>
      </c>
    </row>
    <row r="1534" spans="1:41" x14ac:dyDescent="0.25">
      <c r="A1534">
        <v>24</v>
      </c>
      <c r="B1534">
        <v>22</v>
      </c>
      <c r="C1534">
        <v>0</v>
      </c>
      <c r="D1534">
        <v>10</v>
      </c>
      <c r="E1534">
        <v>0</v>
      </c>
      <c r="F1534">
        <v>0</v>
      </c>
      <c r="H1534">
        <v>469.11401960000001</v>
      </c>
      <c r="J1534">
        <v>3140746</v>
      </c>
      <c r="K1534">
        <v>3248730</v>
      </c>
      <c r="L1534">
        <v>2565013</v>
      </c>
      <c r="O1534" t="s">
        <v>14</v>
      </c>
      <c r="P1534" t="s">
        <v>14</v>
      </c>
      <c r="Q1534" t="s">
        <v>14</v>
      </c>
      <c r="S1534">
        <f t="shared" si="432"/>
        <v>0.91666666666666663</v>
      </c>
      <c r="T1534">
        <f t="shared" si="433"/>
        <v>0.41666666666666669</v>
      </c>
      <c r="V1534" s="4">
        <f t="shared" si="434"/>
        <v>469.1140195799</v>
      </c>
      <c r="W1534">
        <f t="shared" si="435"/>
        <v>14</v>
      </c>
      <c r="X1534">
        <f t="shared" si="436"/>
        <v>0.58333333333333337</v>
      </c>
      <c r="Y1534">
        <f t="shared" si="437"/>
        <v>0.63636363636363635</v>
      </c>
      <c r="Z1534">
        <f t="shared" si="438"/>
        <v>1.4</v>
      </c>
      <c r="AA1534" t="str">
        <f t="shared" si="439"/>
        <v>CRAM</v>
      </c>
      <c r="AD1534">
        <f t="shared" si="440"/>
        <v>0.47368421052631576</v>
      </c>
      <c r="AF1534" t="str">
        <f t="shared" si="441"/>
        <v>----</v>
      </c>
      <c r="AG1534" t="str">
        <f t="shared" si="442"/>
        <v>----</v>
      </c>
      <c r="AH1534" t="str">
        <f t="shared" si="443"/>
        <v>HUnSatLig</v>
      </c>
      <c r="AI1534" t="str">
        <f t="shared" si="444"/>
        <v>----</v>
      </c>
      <c r="AJ1534" t="str">
        <f t="shared" si="445"/>
        <v>----</v>
      </c>
      <c r="AK1534" t="str">
        <f t="shared" si="446"/>
        <v>----</v>
      </c>
      <c r="AM1534" s="4">
        <f t="shared" si="447"/>
        <v>469.22249528949277</v>
      </c>
      <c r="AN1534" s="4">
        <f t="shared" si="431"/>
        <v>469</v>
      </c>
      <c r="AO1534" s="4">
        <f t="shared" si="448"/>
        <v>0.22249528949276964</v>
      </c>
    </row>
    <row r="1535" spans="1:41" x14ac:dyDescent="0.25">
      <c r="A1535">
        <v>24</v>
      </c>
      <c r="B1535">
        <v>22</v>
      </c>
      <c r="C1535">
        <v>0</v>
      </c>
      <c r="D1535">
        <v>11</v>
      </c>
      <c r="E1535">
        <v>0</v>
      </c>
      <c r="F1535">
        <v>0</v>
      </c>
      <c r="H1535">
        <v>485.10893420000002</v>
      </c>
      <c r="J1535">
        <v>3182760</v>
      </c>
      <c r="K1535">
        <v>3594885</v>
      </c>
      <c r="L1535">
        <v>3533338</v>
      </c>
      <c r="O1535" t="s">
        <v>14</v>
      </c>
      <c r="P1535" t="s">
        <v>14</v>
      </c>
      <c r="Q1535" t="s">
        <v>14</v>
      </c>
      <c r="S1535">
        <f t="shared" si="432"/>
        <v>0.91666666666666663</v>
      </c>
      <c r="T1535">
        <f t="shared" si="433"/>
        <v>0.45833333333333331</v>
      </c>
      <c r="V1535" s="4">
        <f t="shared" si="434"/>
        <v>485.10893417990002</v>
      </c>
      <c r="W1535">
        <f t="shared" si="435"/>
        <v>14</v>
      </c>
      <c r="X1535">
        <f t="shared" si="436"/>
        <v>0.58333333333333337</v>
      </c>
      <c r="Y1535">
        <f t="shared" si="437"/>
        <v>0.63636363636363635</v>
      </c>
      <c r="Z1535">
        <f t="shared" si="438"/>
        <v>1.2727272727272727</v>
      </c>
      <c r="AA1535" t="str">
        <f t="shared" si="439"/>
        <v>CRAM</v>
      </c>
      <c r="AD1535">
        <f t="shared" si="440"/>
        <v>0.45945945945945948</v>
      </c>
      <c r="AF1535" t="str">
        <f t="shared" si="441"/>
        <v>----</v>
      </c>
      <c r="AG1535" t="str">
        <f t="shared" si="442"/>
        <v>----</v>
      </c>
      <c r="AH1535" t="str">
        <f t="shared" si="443"/>
        <v>HUnSatLig</v>
      </c>
      <c r="AI1535" t="str">
        <f t="shared" si="444"/>
        <v>----</v>
      </c>
      <c r="AJ1535" t="str">
        <f t="shared" si="445"/>
        <v>----</v>
      </c>
      <c r="AK1535" t="str">
        <f t="shared" si="446"/>
        <v>----</v>
      </c>
      <c r="AM1535" s="4">
        <f t="shared" si="447"/>
        <v>485.22110847797808</v>
      </c>
      <c r="AN1535" s="4">
        <f t="shared" si="431"/>
        <v>485</v>
      </c>
      <c r="AO1535" s="4">
        <f t="shared" si="448"/>
        <v>0.22110847797807764</v>
      </c>
    </row>
    <row r="1536" spans="1:41" x14ac:dyDescent="0.25">
      <c r="A1536">
        <v>24</v>
      </c>
      <c r="B1536">
        <v>22</v>
      </c>
      <c r="C1536">
        <v>0</v>
      </c>
      <c r="D1536">
        <v>12</v>
      </c>
      <c r="E1536">
        <v>0</v>
      </c>
      <c r="F1536">
        <v>0</v>
      </c>
      <c r="H1536">
        <v>501.10384879999998</v>
      </c>
      <c r="J1536">
        <v>3724165</v>
      </c>
      <c r="K1536">
        <v>3554295</v>
      </c>
      <c r="L1536">
        <v>3816101</v>
      </c>
      <c r="O1536" t="s">
        <v>14</v>
      </c>
      <c r="P1536" t="s">
        <v>14</v>
      </c>
      <c r="Q1536" t="s">
        <v>14</v>
      </c>
      <c r="S1536">
        <f t="shared" si="432"/>
        <v>0.91666666666666663</v>
      </c>
      <c r="T1536">
        <f t="shared" si="433"/>
        <v>0.5</v>
      </c>
      <c r="V1536" s="4">
        <f t="shared" si="434"/>
        <v>501.10384877990003</v>
      </c>
      <c r="W1536">
        <f t="shared" si="435"/>
        <v>14</v>
      </c>
      <c r="X1536">
        <f t="shared" si="436"/>
        <v>0.58333333333333337</v>
      </c>
      <c r="Y1536">
        <f t="shared" si="437"/>
        <v>0.63636363636363635</v>
      </c>
      <c r="Z1536">
        <f t="shared" si="438"/>
        <v>1.1666666666666667</v>
      </c>
      <c r="AA1536" t="str">
        <f t="shared" si="439"/>
        <v>CRAM</v>
      </c>
      <c r="AD1536">
        <f t="shared" si="440"/>
        <v>0.44444444444444442</v>
      </c>
      <c r="AF1536" t="str">
        <f t="shared" si="441"/>
        <v>----</v>
      </c>
      <c r="AG1536" t="str">
        <f t="shared" si="442"/>
        <v>----</v>
      </c>
      <c r="AH1536" t="str">
        <f t="shared" si="443"/>
        <v>HUnSatLig</v>
      </c>
      <c r="AI1536" t="str">
        <f t="shared" si="444"/>
        <v>----</v>
      </c>
      <c r="AJ1536" t="str">
        <f t="shared" si="445"/>
        <v>----</v>
      </c>
      <c r="AK1536" t="str">
        <f t="shared" si="446"/>
        <v>----</v>
      </c>
      <c r="AM1536" s="4">
        <f t="shared" si="447"/>
        <v>501.21972166646339</v>
      </c>
      <c r="AN1536" s="4">
        <f t="shared" si="431"/>
        <v>501</v>
      </c>
      <c r="AO1536" s="4">
        <f t="shared" si="448"/>
        <v>0.21972166646338565</v>
      </c>
    </row>
    <row r="1537" spans="1:41" x14ac:dyDescent="0.25">
      <c r="A1537">
        <v>24</v>
      </c>
      <c r="B1537">
        <v>22</v>
      </c>
      <c r="C1537">
        <v>0</v>
      </c>
      <c r="D1537">
        <v>13</v>
      </c>
      <c r="E1537">
        <v>0</v>
      </c>
      <c r="F1537">
        <v>0</v>
      </c>
      <c r="H1537">
        <v>517.09876340000005</v>
      </c>
      <c r="J1537">
        <v>4016893</v>
      </c>
      <c r="K1537">
        <v>3571079</v>
      </c>
      <c r="L1537">
        <v>3589173</v>
      </c>
      <c r="O1537" t="s">
        <v>14</v>
      </c>
      <c r="P1537" t="s">
        <v>14</v>
      </c>
      <c r="Q1537" t="s">
        <v>14</v>
      </c>
      <c r="S1537">
        <f t="shared" si="432"/>
        <v>0.91666666666666663</v>
      </c>
      <c r="T1537">
        <f t="shared" si="433"/>
        <v>0.54166666666666663</v>
      </c>
      <c r="V1537" s="4">
        <f t="shared" si="434"/>
        <v>517.09876337990011</v>
      </c>
      <c r="W1537">
        <f t="shared" si="435"/>
        <v>14</v>
      </c>
      <c r="X1537">
        <f t="shared" si="436"/>
        <v>0.58333333333333337</v>
      </c>
      <c r="Y1537">
        <f t="shared" si="437"/>
        <v>0.63636363636363635</v>
      </c>
      <c r="Z1537">
        <f t="shared" si="438"/>
        <v>1.0769230769230769</v>
      </c>
      <c r="AA1537" t="str">
        <f t="shared" si="439"/>
        <v>CRAM</v>
      </c>
      <c r="AD1537">
        <f t="shared" si="440"/>
        <v>0.42857142857142855</v>
      </c>
      <c r="AF1537" t="str">
        <f t="shared" si="441"/>
        <v>----</v>
      </c>
      <c r="AG1537" t="str">
        <f t="shared" si="442"/>
        <v>----</v>
      </c>
      <c r="AH1537" t="str">
        <f t="shared" si="443"/>
        <v>HUnSatLig</v>
      </c>
      <c r="AI1537" t="str">
        <f t="shared" si="444"/>
        <v>----</v>
      </c>
      <c r="AJ1537" t="str">
        <f t="shared" si="445"/>
        <v>----</v>
      </c>
      <c r="AK1537" t="str">
        <f t="shared" si="446"/>
        <v>----</v>
      </c>
      <c r="AM1537" s="4">
        <f t="shared" si="447"/>
        <v>517.21833485494881</v>
      </c>
      <c r="AN1537" s="4">
        <f t="shared" si="431"/>
        <v>517</v>
      </c>
      <c r="AO1537" s="4">
        <f t="shared" si="448"/>
        <v>0.21833485494880733</v>
      </c>
    </row>
    <row r="1538" spans="1:41" x14ac:dyDescent="0.25">
      <c r="A1538">
        <v>24</v>
      </c>
      <c r="B1538">
        <v>22</v>
      </c>
      <c r="C1538">
        <v>0</v>
      </c>
      <c r="D1538">
        <v>14</v>
      </c>
      <c r="E1538">
        <v>0</v>
      </c>
      <c r="F1538">
        <v>0</v>
      </c>
      <c r="H1538">
        <v>533.09367799999995</v>
      </c>
      <c r="J1538">
        <v>3693893</v>
      </c>
      <c r="K1538">
        <v>3477049</v>
      </c>
      <c r="L1538">
        <v>3015124</v>
      </c>
      <c r="O1538" t="s">
        <v>14</v>
      </c>
      <c r="P1538" t="s">
        <v>14</v>
      </c>
      <c r="Q1538" t="s">
        <v>14</v>
      </c>
      <c r="S1538">
        <f t="shared" si="432"/>
        <v>0.91666666666666663</v>
      </c>
      <c r="T1538">
        <f t="shared" si="433"/>
        <v>0.58333333333333337</v>
      </c>
      <c r="V1538" s="4">
        <f t="shared" si="434"/>
        <v>533.09367797990001</v>
      </c>
      <c r="W1538">
        <f t="shared" si="435"/>
        <v>14</v>
      </c>
      <c r="X1538">
        <f t="shared" si="436"/>
        <v>0.58333333333333337</v>
      </c>
      <c r="Y1538">
        <f t="shared" si="437"/>
        <v>0.63636363636363635</v>
      </c>
      <c r="Z1538">
        <f t="shared" si="438"/>
        <v>1</v>
      </c>
      <c r="AA1538" t="str">
        <f t="shared" si="439"/>
        <v>CRAM</v>
      </c>
      <c r="AD1538">
        <f t="shared" si="440"/>
        <v>0.41176470588235292</v>
      </c>
      <c r="AF1538" t="str">
        <f t="shared" si="441"/>
        <v>----</v>
      </c>
      <c r="AG1538" t="str">
        <f t="shared" si="442"/>
        <v>----</v>
      </c>
      <c r="AH1538" t="str">
        <f t="shared" si="443"/>
        <v>HUnSatLig</v>
      </c>
      <c r="AI1538" t="str">
        <f t="shared" si="444"/>
        <v>----</v>
      </c>
      <c r="AJ1538" t="str">
        <f t="shared" si="445"/>
        <v>----</v>
      </c>
      <c r="AK1538" t="str">
        <f t="shared" si="446"/>
        <v>----</v>
      </c>
      <c r="AM1538" s="4">
        <f t="shared" si="447"/>
        <v>533.21694804343394</v>
      </c>
      <c r="AN1538" s="4">
        <f t="shared" ref="AN1538:AN1601" si="449">INT(AM1538)</f>
        <v>533</v>
      </c>
      <c r="AO1538" s="4">
        <f t="shared" si="448"/>
        <v>0.2169480434339448</v>
      </c>
    </row>
    <row r="1539" spans="1:41" x14ac:dyDescent="0.25">
      <c r="A1539">
        <v>24</v>
      </c>
      <c r="B1539">
        <v>22</v>
      </c>
      <c r="C1539">
        <v>0</v>
      </c>
      <c r="D1539">
        <v>15</v>
      </c>
      <c r="E1539">
        <v>0</v>
      </c>
      <c r="F1539">
        <v>0</v>
      </c>
      <c r="H1539">
        <v>549.08859259999997</v>
      </c>
      <c r="J1539">
        <v>2883035</v>
      </c>
      <c r="K1539">
        <v>2027459</v>
      </c>
      <c r="L1539">
        <v>2130619</v>
      </c>
      <c r="O1539" t="s">
        <v>14</v>
      </c>
      <c r="P1539" t="s">
        <v>14</v>
      </c>
      <c r="Q1539" t="s">
        <v>14</v>
      </c>
      <c r="S1539">
        <f t="shared" ref="S1539:S1602" si="450">B1539/A1539</f>
        <v>0.91666666666666663</v>
      </c>
      <c r="T1539">
        <f t="shared" ref="T1539:T1602" si="451">D1539/A1539</f>
        <v>0.625</v>
      </c>
      <c r="V1539" s="4">
        <f t="shared" ref="V1539:V1602" si="452">A1539*12+(B1539-1)*1.007825+C1539*14.003074+D1539*15.9949146+E1539*31.9720707+F1539*30.9737615+0.0005485799</f>
        <v>549.08859257990014</v>
      </c>
      <c r="W1539">
        <f t="shared" ref="W1539:W1602" si="453">1+A1539-B1539/2+C1539/2+F1539/2</f>
        <v>14</v>
      </c>
      <c r="X1539">
        <f t="shared" ref="X1539:X1602" si="454">W1539/A1539</f>
        <v>0.58333333333333337</v>
      </c>
      <c r="Y1539">
        <f t="shared" ref="Y1539:Y1602" si="455">W1539/B1539</f>
        <v>0.63636363636363635</v>
      </c>
      <c r="Z1539">
        <f t="shared" ref="Z1539:Z1602" si="456">W1539/D1539</f>
        <v>0.93333333333333335</v>
      </c>
      <c r="AA1539" t="str">
        <f t="shared" ref="AA1539:AA1602" si="457">IF(X1539&gt;=0.3,IF(X1539&lt;=0.68,IF(Y1539&gt;=0.2,IF(Y1539&lt;=0.95,IF(Z1539&gt;=0.77,IF(Z1539&lt;=1.75,"CRAM","O"),"O"),"O"),"O"),"O"),"O")</f>
        <v>CRAM</v>
      </c>
      <c r="AD1539">
        <f t="shared" ref="AD1539:AD1602" si="458">(1+A1539-D1539/2-E1539-B1539/2)/(A1539-D1539/2-E1539-C1539-F1539)</f>
        <v>0.39393939393939392</v>
      </c>
      <c r="AF1539" t="str">
        <f t="shared" ref="AF1539:AF1602" si="459">IF(AD1539&gt;0.66,"CondAr","----")</f>
        <v>----</v>
      </c>
      <c r="AG1539" t="str">
        <f t="shared" ref="AG1539:AG1602" si="460">IF(AND((AD1539&gt;0.5),(AD1539&lt;=0.66)),"Aromatic","----")</f>
        <v>----</v>
      </c>
      <c r="AH1539" t="str">
        <f t="shared" ref="AH1539:AH1602" si="461">IF(AND((AD1539&lt;=0.5),(S1539&lt;1.5)),"HUnSatLig","----")</f>
        <v>HUnSatLig</v>
      </c>
      <c r="AI1539" t="str">
        <f t="shared" ref="AI1539:AI1602" si="462">IF(AND((T1539&lt;0.6),(S1539&gt;=1.5),(C1539=0)),"AlipatNoN","----")</f>
        <v>----</v>
      </c>
      <c r="AJ1539" t="str">
        <f t="shared" ref="AJ1539:AJ1602" si="463">IF(AND((S1539&gt;=1.5),(T1539&gt;=0.6)),"SatFACarb","----")</f>
        <v>----</v>
      </c>
      <c r="AK1539" t="str">
        <f t="shared" ref="AK1539:AK1602" si="464">IF(AND((T1539&lt;0.6),(S1539&gt;=1.5),(C1539&gt;0)),"Alipat+N","----")</f>
        <v>----</v>
      </c>
      <c r="AM1539" s="4">
        <f t="shared" ref="AM1539:AM1602" si="465">V1539*(44/43.989828)</f>
        <v>549.21556123191942</v>
      </c>
      <c r="AN1539" s="4">
        <f t="shared" si="449"/>
        <v>549</v>
      </c>
      <c r="AO1539" s="4">
        <f t="shared" ref="AO1539:AO1602" si="466">AM1539-AN1539</f>
        <v>0.21556123191942334</v>
      </c>
    </row>
    <row r="1540" spans="1:41" x14ac:dyDescent="0.25">
      <c r="A1540">
        <v>24</v>
      </c>
      <c r="B1540">
        <v>22</v>
      </c>
      <c r="C1540">
        <v>0</v>
      </c>
      <c r="D1540">
        <v>16</v>
      </c>
      <c r="E1540">
        <v>0</v>
      </c>
      <c r="F1540">
        <v>0</v>
      </c>
      <c r="H1540">
        <v>565.08350719999999</v>
      </c>
      <c r="J1540">
        <v>2425487</v>
      </c>
      <c r="K1540">
        <v>1638917</v>
      </c>
      <c r="L1540">
        <v>1766958</v>
      </c>
      <c r="O1540" t="s">
        <v>14</v>
      </c>
      <c r="P1540" t="s">
        <v>14</v>
      </c>
      <c r="Q1540" t="s">
        <v>14</v>
      </c>
      <c r="S1540">
        <f t="shared" si="450"/>
        <v>0.91666666666666663</v>
      </c>
      <c r="T1540">
        <f t="shared" si="451"/>
        <v>0.66666666666666663</v>
      </c>
      <c r="V1540" s="4">
        <f t="shared" si="452"/>
        <v>565.08350717990004</v>
      </c>
      <c r="W1540">
        <f t="shared" si="453"/>
        <v>14</v>
      </c>
      <c r="X1540">
        <f t="shared" si="454"/>
        <v>0.58333333333333337</v>
      </c>
      <c r="Y1540">
        <f t="shared" si="455"/>
        <v>0.63636363636363635</v>
      </c>
      <c r="Z1540">
        <f t="shared" si="456"/>
        <v>0.875</v>
      </c>
      <c r="AA1540" t="str">
        <f t="shared" si="457"/>
        <v>CRAM</v>
      </c>
      <c r="AD1540">
        <f t="shared" si="458"/>
        <v>0.375</v>
      </c>
      <c r="AF1540" t="str">
        <f t="shared" si="459"/>
        <v>----</v>
      </c>
      <c r="AG1540" t="str">
        <f t="shared" si="460"/>
        <v>----</v>
      </c>
      <c r="AH1540" t="str">
        <f t="shared" si="461"/>
        <v>HUnSatLig</v>
      </c>
      <c r="AI1540" t="str">
        <f t="shared" si="462"/>
        <v>----</v>
      </c>
      <c r="AJ1540" t="str">
        <f t="shared" si="463"/>
        <v>----</v>
      </c>
      <c r="AK1540" t="str">
        <f t="shared" si="464"/>
        <v>----</v>
      </c>
      <c r="AM1540" s="4">
        <f t="shared" si="465"/>
        <v>565.21417442040456</v>
      </c>
      <c r="AN1540" s="4">
        <f t="shared" si="449"/>
        <v>565</v>
      </c>
      <c r="AO1540" s="4">
        <f t="shared" si="466"/>
        <v>0.21417442040456081</v>
      </c>
    </row>
    <row r="1541" spans="1:41" x14ac:dyDescent="0.25">
      <c r="A1541">
        <v>24</v>
      </c>
      <c r="B1541">
        <v>24</v>
      </c>
      <c r="C1541">
        <v>0</v>
      </c>
      <c r="D1541">
        <v>8</v>
      </c>
      <c r="E1541">
        <v>0</v>
      </c>
      <c r="F1541">
        <v>0</v>
      </c>
      <c r="H1541">
        <v>439.13984040000003</v>
      </c>
      <c r="J1541">
        <v>2101840</v>
      </c>
      <c r="K1541">
        <v>2146783</v>
      </c>
      <c r="L1541">
        <v>1954181</v>
      </c>
      <c r="O1541" t="s">
        <v>14</v>
      </c>
      <c r="P1541" t="s">
        <v>14</v>
      </c>
      <c r="Q1541" t="s">
        <v>14</v>
      </c>
      <c r="S1541">
        <f t="shared" si="450"/>
        <v>1</v>
      </c>
      <c r="T1541">
        <f t="shared" si="451"/>
        <v>0.33333333333333331</v>
      </c>
      <c r="V1541" s="4">
        <f t="shared" si="452"/>
        <v>439.13984037990002</v>
      </c>
      <c r="W1541">
        <f t="shared" si="453"/>
        <v>13</v>
      </c>
      <c r="X1541">
        <f t="shared" si="454"/>
        <v>0.54166666666666663</v>
      </c>
      <c r="Y1541">
        <f t="shared" si="455"/>
        <v>0.54166666666666663</v>
      </c>
      <c r="Z1541">
        <f t="shared" si="456"/>
        <v>1.625</v>
      </c>
      <c r="AA1541" t="str">
        <f t="shared" si="457"/>
        <v>CRAM</v>
      </c>
      <c r="AD1541">
        <f t="shared" si="458"/>
        <v>0.45</v>
      </c>
      <c r="AF1541" t="str">
        <f t="shared" si="459"/>
        <v>----</v>
      </c>
      <c r="AG1541" t="str">
        <f t="shared" si="460"/>
        <v>----</v>
      </c>
      <c r="AH1541" t="str">
        <f t="shared" si="461"/>
        <v>HUnSatLig</v>
      </c>
      <c r="AI1541" t="str">
        <f t="shared" si="462"/>
        <v>----</v>
      </c>
      <c r="AJ1541" t="str">
        <f t="shared" si="463"/>
        <v>----</v>
      </c>
      <c r="AK1541" t="str">
        <f t="shared" si="464"/>
        <v>----</v>
      </c>
      <c r="AM1541" s="4">
        <f t="shared" si="465"/>
        <v>439.24138500190543</v>
      </c>
      <c r="AN1541" s="4">
        <f t="shared" si="449"/>
        <v>439</v>
      </c>
      <c r="AO1541" s="4">
        <f t="shared" si="466"/>
        <v>0.241385001905428</v>
      </c>
    </row>
    <row r="1542" spans="1:41" x14ac:dyDescent="0.25">
      <c r="A1542">
        <v>24</v>
      </c>
      <c r="B1542">
        <v>24</v>
      </c>
      <c r="C1542">
        <v>0</v>
      </c>
      <c r="D1542">
        <v>9</v>
      </c>
      <c r="E1542">
        <v>0</v>
      </c>
      <c r="F1542">
        <v>0</v>
      </c>
      <c r="H1542">
        <v>455.13475499999998</v>
      </c>
      <c r="J1542">
        <v>3186773</v>
      </c>
      <c r="K1542">
        <v>2854435</v>
      </c>
      <c r="L1542">
        <v>2583372</v>
      </c>
      <c r="O1542">
        <v>1728533</v>
      </c>
      <c r="P1542">
        <v>1583163</v>
      </c>
      <c r="Q1542">
        <v>1770428</v>
      </c>
      <c r="S1542">
        <f t="shared" si="450"/>
        <v>1</v>
      </c>
      <c r="T1542">
        <f t="shared" si="451"/>
        <v>0.375</v>
      </c>
      <c r="V1542" s="4">
        <f t="shared" si="452"/>
        <v>455.13475497990004</v>
      </c>
      <c r="W1542">
        <f t="shared" si="453"/>
        <v>13</v>
      </c>
      <c r="X1542">
        <f t="shared" si="454"/>
        <v>0.54166666666666663</v>
      </c>
      <c r="Y1542">
        <f t="shared" si="455"/>
        <v>0.54166666666666663</v>
      </c>
      <c r="Z1542">
        <f t="shared" si="456"/>
        <v>1.4444444444444444</v>
      </c>
      <c r="AA1542" t="str">
        <f t="shared" si="457"/>
        <v>CRAM</v>
      </c>
      <c r="AD1542">
        <f t="shared" si="458"/>
        <v>0.4358974358974359</v>
      </c>
      <c r="AF1542" t="str">
        <f t="shared" si="459"/>
        <v>----</v>
      </c>
      <c r="AG1542" t="str">
        <f t="shared" si="460"/>
        <v>----</v>
      </c>
      <c r="AH1542" t="str">
        <f t="shared" si="461"/>
        <v>HUnSatLig</v>
      </c>
      <c r="AI1542" t="str">
        <f t="shared" si="462"/>
        <v>----</v>
      </c>
      <c r="AJ1542" t="str">
        <f t="shared" si="463"/>
        <v>----</v>
      </c>
      <c r="AK1542" t="str">
        <f t="shared" si="464"/>
        <v>----</v>
      </c>
      <c r="AM1542" s="4">
        <f t="shared" si="465"/>
        <v>455.23999819039074</v>
      </c>
      <c r="AN1542" s="4">
        <f t="shared" si="449"/>
        <v>455</v>
      </c>
      <c r="AO1542" s="4">
        <f t="shared" si="466"/>
        <v>0.239998190390736</v>
      </c>
    </row>
    <row r="1543" spans="1:41" x14ac:dyDescent="0.25">
      <c r="A1543">
        <v>24</v>
      </c>
      <c r="B1543">
        <v>24</v>
      </c>
      <c r="C1543">
        <v>0</v>
      </c>
      <c r="D1543">
        <v>10</v>
      </c>
      <c r="E1543">
        <v>0</v>
      </c>
      <c r="F1543">
        <v>0</v>
      </c>
      <c r="H1543">
        <v>471.1296696</v>
      </c>
      <c r="J1543">
        <v>3965012</v>
      </c>
      <c r="K1543">
        <v>3449411</v>
      </c>
      <c r="L1543">
        <v>3923775</v>
      </c>
      <c r="O1543">
        <v>2040457</v>
      </c>
      <c r="P1543">
        <v>2233135</v>
      </c>
      <c r="Q1543">
        <v>2176522</v>
      </c>
      <c r="S1543">
        <f t="shared" si="450"/>
        <v>1</v>
      </c>
      <c r="T1543">
        <f t="shared" si="451"/>
        <v>0.41666666666666669</v>
      </c>
      <c r="V1543" s="4">
        <f t="shared" si="452"/>
        <v>471.1296695799</v>
      </c>
      <c r="W1543">
        <f t="shared" si="453"/>
        <v>13</v>
      </c>
      <c r="X1543">
        <f t="shared" si="454"/>
        <v>0.54166666666666663</v>
      </c>
      <c r="Y1543">
        <f t="shared" si="455"/>
        <v>0.54166666666666663</v>
      </c>
      <c r="Z1543">
        <f t="shared" si="456"/>
        <v>1.3</v>
      </c>
      <c r="AA1543" t="str">
        <f t="shared" si="457"/>
        <v>CRAM</v>
      </c>
      <c r="AD1543">
        <f t="shared" si="458"/>
        <v>0.42105263157894735</v>
      </c>
      <c r="AF1543" t="str">
        <f t="shared" si="459"/>
        <v>----</v>
      </c>
      <c r="AG1543" t="str">
        <f t="shared" si="460"/>
        <v>----</v>
      </c>
      <c r="AH1543" t="str">
        <f t="shared" si="461"/>
        <v>HUnSatLig</v>
      </c>
      <c r="AI1543" t="str">
        <f t="shared" si="462"/>
        <v>----</v>
      </c>
      <c r="AJ1543" t="str">
        <f t="shared" si="463"/>
        <v>----</v>
      </c>
      <c r="AK1543" t="str">
        <f t="shared" si="464"/>
        <v>----</v>
      </c>
      <c r="AM1543" s="4">
        <f t="shared" si="465"/>
        <v>471.23861137887599</v>
      </c>
      <c r="AN1543" s="4">
        <f t="shared" si="449"/>
        <v>471</v>
      </c>
      <c r="AO1543" s="4">
        <f t="shared" si="466"/>
        <v>0.23861137887598716</v>
      </c>
    </row>
    <row r="1544" spans="1:41" x14ac:dyDescent="0.25">
      <c r="A1544">
        <v>24</v>
      </c>
      <c r="B1544">
        <v>24</v>
      </c>
      <c r="C1544">
        <v>0</v>
      </c>
      <c r="D1544">
        <v>11</v>
      </c>
      <c r="E1544">
        <v>0</v>
      </c>
      <c r="F1544">
        <v>0</v>
      </c>
      <c r="H1544">
        <v>487.12458420000002</v>
      </c>
      <c r="J1544">
        <v>4381929</v>
      </c>
      <c r="K1544">
        <v>3784360</v>
      </c>
      <c r="L1544">
        <v>3498516</v>
      </c>
      <c r="O1544" t="s">
        <v>14</v>
      </c>
      <c r="P1544" t="s">
        <v>14</v>
      </c>
      <c r="Q1544" t="s">
        <v>14</v>
      </c>
      <c r="S1544">
        <f t="shared" si="450"/>
        <v>1</v>
      </c>
      <c r="T1544">
        <f t="shared" si="451"/>
        <v>0.45833333333333331</v>
      </c>
      <c r="V1544" s="4">
        <f t="shared" si="452"/>
        <v>487.12458417990001</v>
      </c>
      <c r="W1544">
        <f t="shared" si="453"/>
        <v>13</v>
      </c>
      <c r="X1544">
        <f t="shared" si="454"/>
        <v>0.54166666666666663</v>
      </c>
      <c r="Y1544">
        <f t="shared" si="455"/>
        <v>0.54166666666666663</v>
      </c>
      <c r="Z1544">
        <f t="shared" si="456"/>
        <v>1.1818181818181819</v>
      </c>
      <c r="AA1544" t="str">
        <f t="shared" si="457"/>
        <v>CRAM</v>
      </c>
      <c r="AD1544">
        <f t="shared" si="458"/>
        <v>0.40540540540540543</v>
      </c>
      <c r="AF1544" t="str">
        <f t="shared" si="459"/>
        <v>----</v>
      </c>
      <c r="AG1544" t="str">
        <f t="shared" si="460"/>
        <v>----</v>
      </c>
      <c r="AH1544" t="str">
        <f t="shared" si="461"/>
        <v>HUnSatLig</v>
      </c>
      <c r="AI1544" t="str">
        <f t="shared" si="462"/>
        <v>----</v>
      </c>
      <c r="AJ1544" t="str">
        <f t="shared" si="463"/>
        <v>----</v>
      </c>
      <c r="AK1544" t="str">
        <f t="shared" si="464"/>
        <v>----</v>
      </c>
      <c r="AM1544" s="4">
        <f t="shared" si="465"/>
        <v>487.2372245673613</v>
      </c>
      <c r="AN1544" s="4">
        <f t="shared" si="449"/>
        <v>487</v>
      </c>
      <c r="AO1544" s="4">
        <f t="shared" si="466"/>
        <v>0.23722456736129516</v>
      </c>
    </row>
    <row r="1545" spans="1:41" x14ac:dyDescent="0.25">
      <c r="A1545">
        <v>24</v>
      </c>
      <c r="B1545">
        <v>24</v>
      </c>
      <c r="C1545">
        <v>0</v>
      </c>
      <c r="D1545">
        <v>12</v>
      </c>
      <c r="E1545">
        <v>0</v>
      </c>
      <c r="F1545">
        <v>0</v>
      </c>
      <c r="H1545">
        <v>503.11949879999997</v>
      </c>
      <c r="J1545">
        <v>4368375</v>
      </c>
      <c r="K1545">
        <v>4321326</v>
      </c>
      <c r="L1545">
        <v>4258511</v>
      </c>
      <c r="O1545">
        <v>1686290</v>
      </c>
      <c r="P1545">
        <v>1669725</v>
      </c>
      <c r="Q1545">
        <v>1731194</v>
      </c>
      <c r="S1545">
        <f t="shared" si="450"/>
        <v>1</v>
      </c>
      <c r="T1545">
        <f t="shared" si="451"/>
        <v>0.5</v>
      </c>
      <c r="V1545" s="4">
        <f t="shared" si="452"/>
        <v>503.11949877989997</v>
      </c>
      <c r="W1545">
        <f t="shared" si="453"/>
        <v>13</v>
      </c>
      <c r="X1545">
        <f t="shared" si="454"/>
        <v>0.54166666666666663</v>
      </c>
      <c r="Y1545">
        <f t="shared" si="455"/>
        <v>0.54166666666666663</v>
      </c>
      <c r="Z1545">
        <f t="shared" si="456"/>
        <v>1.0833333333333333</v>
      </c>
      <c r="AA1545" t="str">
        <f t="shared" si="457"/>
        <v>CRAM</v>
      </c>
      <c r="AD1545">
        <f t="shared" si="458"/>
        <v>0.3888888888888889</v>
      </c>
      <c r="AF1545" t="str">
        <f t="shared" si="459"/>
        <v>----</v>
      </c>
      <c r="AG1545" t="str">
        <f t="shared" si="460"/>
        <v>----</v>
      </c>
      <c r="AH1545" t="str">
        <f t="shared" si="461"/>
        <v>HUnSatLig</v>
      </c>
      <c r="AI1545" t="str">
        <f t="shared" si="462"/>
        <v>----</v>
      </c>
      <c r="AJ1545" t="str">
        <f t="shared" si="463"/>
        <v>----</v>
      </c>
      <c r="AK1545" t="str">
        <f t="shared" si="464"/>
        <v>----</v>
      </c>
      <c r="AM1545" s="4">
        <f t="shared" si="465"/>
        <v>503.23583775584655</v>
      </c>
      <c r="AN1545" s="4">
        <f t="shared" si="449"/>
        <v>503</v>
      </c>
      <c r="AO1545" s="4">
        <f t="shared" si="466"/>
        <v>0.23583775584654632</v>
      </c>
    </row>
    <row r="1546" spans="1:41" x14ac:dyDescent="0.25">
      <c r="A1546">
        <v>24</v>
      </c>
      <c r="B1546">
        <v>24</v>
      </c>
      <c r="C1546">
        <v>0</v>
      </c>
      <c r="D1546">
        <v>13</v>
      </c>
      <c r="E1546">
        <v>0</v>
      </c>
      <c r="F1546">
        <v>0</v>
      </c>
      <c r="H1546">
        <v>519.11441339999999</v>
      </c>
      <c r="J1546">
        <v>3968861</v>
      </c>
      <c r="K1546">
        <v>4028844</v>
      </c>
      <c r="L1546">
        <v>3631213</v>
      </c>
      <c r="O1546" t="s">
        <v>14</v>
      </c>
      <c r="P1546" t="s">
        <v>14</v>
      </c>
      <c r="Q1546" t="s">
        <v>14</v>
      </c>
      <c r="S1546">
        <f t="shared" si="450"/>
        <v>1</v>
      </c>
      <c r="T1546">
        <f t="shared" si="451"/>
        <v>0.54166666666666663</v>
      </c>
      <c r="V1546" s="4">
        <f t="shared" si="452"/>
        <v>519.11441337990004</v>
      </c>
      <c r="W1546">
        <f t="shared" si="453"/>
        <v>13</v>
      </c>
      <c r="X1546">
        <f t="shared" si="454"/>
        <v>0.54166666666666663</v>
      </c>
      <c r="Y1546">
        <f t="shared" si="455"/>
        <v>0.54166666666666663</v>
      </c>
      <c r="Z1546">
        <f t="shared" si="456"/>
        <v>1</v>
      </c>
      <c r="AA1546" t="str">
        <f t="shared" si="457"/>
        <v>CRAM</v>
      </c>
      <c r="AD1546">
        <f t="shared" si="458"/>
        <v>0.37142857142857144</v>
      </c>
      <c r="AF1546" t="str">
        <f t="shared" si="459"/>
        <v>----</v>
      </c>
      <c r="AG1546" t="str">
        <f t="shared" si="460"/>
        <v>----</v>
      </c>
      <c r="AH1546" t="str">
        <f t="shared" si="461"/>
        <v>HUnSatLig</v>
      </c>
      <c r="AI1546" t="str">
        <f t="shared" si="462"/>
        <v>----</v>
      </c>
      <c r="AJ1546" t="str">
        <f t="shared" si="463"/>
        <v>----</v>
      </c>
      <c r="AK1546" t="str">
        <f t="shared" si="464"/>
        <v>----</v>
      </c>
      <c r="AM1546" s="4">
        <f t="shared" si="465"/>
        <v>519.23445094433191</v>
      </c>
      <c r="AN1546" s="4">
        <f t="shared" si="449"/>
        <v>519</v>
      </c>
      <c r="AO1546" s="4">
        <f t="shared" si="466"/>
        <v>0.23445094433191116</v>
      </c>
    </row>
    <row r="1547" spans="1:41" x14ac:dyDescent="0.25">
      <c r="A1547">
        <v>24</v>
      </c>
      <c r="B1547">
        <v>24</v>
      </c>
      <c r="C1547">
        <v>0</v>
      </c>
      <c r="D1547">
        <v>14</v>
      </c>
      <c r="E1547">
        <v>0</v>
      </c>
      <c r="F1547">
        <v>0</v>
      </c>
      <c r="H1547">
        <v>535.109328</v>
      </c>
      <c r="J1547">
        <v>3479920</v>
      </c>
      <c r="K1547">
        <v>2868795</v>
      </c>
      <c r="L1547">
        <v>3026431</v>
      </c>
      <c r="O1547" t="s">
        <v>14</v>
      </c>
      <c r="P1547" t="s">
        <v>14</v>
      </c>
      <c r="Q1547" t="s">
        <v>14</v>
      </c>
      <c r="S1547">
        <f t="shared" si="450"/>
        <v>1</v>
      </c>
      <c r="T1547">
        <f t="shared" si="451"/>
        <v>0.58333333333333337</v>
      </c>
      <c r="V1547" s="4">
        <f t="shared" si="452"/>
        <v>535.10932797990006</v>
      </c>
      <c r="W1547">
        <f t="shared" si="453"/>
        <v>13</v>
      </c>
      <c r="X1547">
        <f t="shared" si="454"/>
        <v>0.54166666666666663</v>
      </c>
      <c r="Y1547">
        <f t="shared" si="455"/>
        <v>0.54166666666666663</v>
      </c>
      <c r="Z1547">
        <f t="shared" si="456"/>
        <v>0.9285714285714286</v>
      </c>
      <c r="AA1547" t="str">
        <f t="shared" si="457"/>
        <v>CRAM</v>
      </c>
      <c r="AD1547">
        <f t="shared" si="458"/>
        <v>0.35294117647058826</v>
      </c>
      <c r="AF1547" t="str">
        <f t="shared" si="459"/>
        <v>----</v>
      </c>
      <c r="AG1547" t="str">
        <f t="shared" si="460"/>
        <v>----</v>
      </c>
      <c r="AH1547" t="str">
        <f t="shared" si="461"/>
        <v>HUnSatLig</v>
      </c>
      <c r="AI1547" t="str">
        <f t="shared" si="462"/>
        <v>----</v>
      </c>
      <c r="AJ1547" t="str">
        <f t="shared" si="463"/>
        <v>----</v>
      </c>
      <c r="AK1547" t="str">
        <f t="shared" si="464"/>
        <v>----</v>
      </c>
      <c r="AM1547" s="4">
        <f t="shared" si="465"/>
        <v>535.23306413281728</v>
      </c>
      <c r="AN1547" s="4">
        <f t="shared" si="449"/>
        <v>535</v>
      </c>
      <c r="AO1547" s="4">
        <f t="shared" si="466"/>
        <v>0.233064132817276</v>
      </c>
    </row>
    <row r="1548" spans="1:41" x14ac:dyDescent="0.25">
      <c r="A1548">
        <v>24</v>
      </c>
      <c r="B1548">
        <v>24</v>
      </c>
      <c r="C1548">
        <v>0</v>
      </c>
      <c r="D1548">
        <v>15</v>
      </c>
      <c r="E1548">
        <v>0</v>
      </c>
      <c r="F1548">
        <v>0</v>
      </c>
      <c r="H1548">
        <v>551.10424260000002</v>
      </c>
      <c r="J1548">
        <v>3065292</v>
      </c>
      <c r="K1548">
        <v>2132126</v>
      </c>
      <c r="L1548">
        <v>1757377</v>
      </c>
      <c r="O1548" t="s">
        <v>14</v>
      </c>
      <c r="P1548" t="s">
        <v>14</v>
      </c>
      <c r="Q1548" t="s">
        <v>14</v>
      </c>
      <c r="S1548">
        <f t="shared" si="450"/>
        <v>1</v>
      </c>
      <c r="T1548">
        <f t="shared" si="451"/>
        <v>0.625</v>
      </c>
      <c r="V1548" s="4">
        <f t="shared" si="452"/>
        <v>551.10424257990007</v>
      </c>
      <c r="W1548">
        <f t="shared" si="453"/>
        <v>13</v>
      </c>
      <c r="X1548">
        <f t="shared" si="454"/>
        <v>0.54166666666666663</v>
      </c>
      <c r="Y1548">
        <f t="shared" si="455"/>
        <v>0.54166666666666663</v>
      </c>
      <c r="Z1548">
        <f t="shared" si="456"/>
        <v>0.8666666666666667</v>
      </c>
      <c r="AA1548" t="str">
        <f t="shared" si="457"/>
        <v>CRAM</v>
      </c>
      <c r="AD1548">
        <f t="shared" si="458"/>
        <v>0.33333333333333331</v>
      </c>
      <c r="AF1548" t="str">
        <f t="shared" si="459"/>
        <v>----</v>
      </c>
      <c r="AG1548" t="str">
        <f t="shared" si="460"/>
        <v>----</v>
      </c>
      <c r="AH1548" t="str">
        <f t="shared" si="461"/>
        <v>HUnSatLig</v>
      </c>
      <c r="AI1548" t="str">
        <f t="shared" si="462"/>
        <v>----</v>
      </c>
      <c r="AJ1548" t="str">
        <f t="shared" si="463"/>
        <v>----</v>
      </c>
      <c r="AK1548" t="str">
        <f t="shared" si="464"/>
        <v>----</v>
      </c>
      <c r="AM1548" s="4">
        <f t="shared" si="465"/>
        <v>551.23167732130253</v>
      </c>
      <c r="AN1548" s="4">
        <f t="shared" si="449"/>
        <v>551</v>
      </c>
      <c r="AO1548" s="4">
        <f t="shared" si="466"/>
        <v>0.23167732130252716</v>
      </c>
    </row>
    <row r="1549" spans="1:41" x14ac:dyDescent="0.25">
      <c r="A1549">
        <v>24</v>
      </c>
      <c r="B1549">
        <v>26</v>
      </c>
      <c r="C1549">
        <v>0</v>
      </c>
      <c r="D1549">
        <v>7</v>
      </c>
      <c r="E1549">
        <v>0</v>
      </c>
      <c r="F1549">
        <v>0</v>
      </c>
      <c r="H1549">
        <v>425.1605758</v>
      </c>
      <c r="J1549">
        <v>1967248</v>
      </c>
      <c r="K1549">
        <v>3626580</v>
      </c>
      <c r="L1549">
        <v>2292223</v>
      </c>
      <c r="O1549">
        <v>2501214</v>
      </c>
      <c r="P1549">
        <v>2033727</v>
      </c>
      <c r="Q1549">
        <v>2095407</v>
      </c>
      <c r="S1549">
        <f t="shared" si="450"/>
        <v>1.0833333333333333</v>
      </c>
      <c r="T1549">
        <f t="shared" si="451"/>
        <v>0.29166666666666669</v>
      </c>
      <c r="V1549" s="4">
        <f t="shared" si="452"/>
        <v>425.1605757799</v>
      </c>
      <c r="W1549">
        <f t="shared" si="453"/>
        <v>12</v>
      </c>
      <c r="X1549">
        <f t="shared" si="454"/>
        <v>0.5</v>
      </c>
      <c r="Y1549">
        <f t="shared" si="455"/>
        <v>0.46153846153846156</v>
      </c>
      <c r="Z1549">
        <f t="shared" si="456"/>
        <v>1.7142857142857142</v>
      </c>
      <c r="AA1549" t="str">
        <f t="shared" si="457"/>
        <v>CRAM</v>
      </c>
      <c r="AD1549">
        <f t="shared" si="458"/>
        <v>0.41463414634146339</v>
      </c>
      <c r="AF1549" t="str">
        <f t="shared" si="459"/>
        <v>----</v>
      </c>
      <c r="AG1549" t="str">
        <f t="shared" si="460"/>
        <v>----</v>
      </c>
      <c r="AH1549" t="str">
        <f t="shared" si="461"/>
        <v>HUnSatLig</v>
      </c>
      <c r="AI1549" t="str">
        <f t="shared" si="462"/>
        <v>----</v>
      </c>
      <c r="AJ1549" t="str">
        <f t="shared" si="463"/>
        <v>----</v>
      </c>
      <c r="AK1549" t="str">
        <f t="shared" si="464"/>
        <v>----</v>
      </c>
      <c r="AM1549" s="4">
        <f t="shared" si="465"/>
        <v>425.25888790280328</v>
      </c>
      <c r="AN1549" s="4">
        <f t="shared" si="449"/>
        <v>425</v>
      </c>
      <c r="AO1549" s="4">
        <f t="shared" si="466"/>
        <v>0.25888790280328067</v>
      </c>
    </row>
    <row r="1550" spans="1:41" x14ac:dyDescent="0.25">
      <c r="A1550">
        <v>24</v>
      </c>
      <c r="B1550">
        <v>26</v>
      </c>
      <c r="C1550">
        <v>0</v>
      </c>
      <c r="D1550">
        <v>8</v>
      </c>
      <c r="E1550">
        <v>0</v>
      </c>
      <c r="F1550">
        <v>0</v>
      </c>
      <c r="H1550">
        <v>441.15549040000002</v>
      </c>
      <c r="J1550">
        <v>2721089</v>
      </c>
      <c r="K1550">
        <v>2794853</v>
      </c>
      <c r="L1550">
        <v>2748091</v>
      </c>
      <c r="O1550">
        <v>2966031</v>
      </c>
      <c r="P1550">
        <v>2997574</v>
      </c>
      <c r="Q1550">
        <v>2362588</v>
      </c>
      <c r="S1550">
        <f t="shared" si="450"/>
        <v>1.0833333333333333</v>
      </c>
      <c r="T1550">
        <f t="shared" si="451"/>
        <v>0.33333333333333331</v>
      </c>
      <c r="V1550" s="4">
        <f t="shared" si="452"/>
        <v>441.15549037990002</v>
      </c>
      <c r="W1550">
        <f t="shared" si="453"/>
        <v>12</v>
      </c>
      <c r="X1550">
        <f t="shared" si="454"/>
        <v>0.5</v>
      </c>
      <c r="Y1550">
        <f t="shared" si="455"/>
        <v>0.46153846153846156</v>
      </c>
      <c r="Z1550">
        <f t="shared" si="456"/>
        <v>1.5</v>
      </c>
      <c r="AA1550" t="str">
        <f t="shared" si="457"/>
        <v>CRAM</v>
      </c>
      <c r="AD1550">
        <f t="shared" si="458"/>
        <v>0.4</v>
      </c>
      <c r="AF1550" t="str">
        <f t="shared" si="459"/>
        <v>----</v>
      </c>
      <c r="AG1550" t="str">
        <f t="shared" si="460"/>
        <v>----</v>
      </c>
      <c r="AH1550" t="str">
        <f t="shared" si="461"/>
        <v>HUnSatLig</v>
      </c>
      <c r="AI1550" t="str">
        <f t="shared" si="462"/>
        <v>----</v>
      </c>
      <c r="AJ1550" t="str">
        <f t="shared" si="463"/>
        <v>----</v>
      </c>
      <c r="AK1550" t="str">
        <f t="shared" si="464"/>
        <v>----</v>
      </c>
      <c r="AM1550" s="4">
        <f t="shared" si="465"/>
        <v>441.25750109128859</v>
      </c>
      <c r="AN1550" s="4">
        <f t="shared" si="449"/>
        <v>441</v>
      </c>
      <c r="AO1550" s="4">
        <f t="shared" si="466"/>
        <v>0.25750109128858867</v>
      </c>
    </row>
    <row r="1551" spans="1:41" x14ac:dyDescent="0.25">
      <c r="A1551">
        <v>24</v>
      </c>
      <c r="B1551">
        <v>26</v>
      </c>
      <c r="C1551">
        <v>0</v>
      </c>
      <c r="D1551">
        <v>9</v>
      </c>
      <c r="E1551">
        <v>0</v>
      </c>
      <c r="F1551">
        <v>0</v>
      </c>
      <c r="H1551">
        <v>457.15040499999998</v>
      </c>
      <c r="J1551">
        <v>3704710</v>
      </c>
      <c r="K1551">
        <v>3900352</v>
      </c>
      <c r="L1551">
        <v>3950235</v>
      </c>
      <c r="O1551" t="s">
        <v>14</v>
      </c>
      <c r="P1551" t="s">
        <v>14</v>
      </c>
      <c r="Q1551" t="s">
        <v>14</v>
      </c>
      <c r="S1551">
        <f t="shared" si="450"/>
        <v>1.0833333333333333</v>
      </c>
      <c r="T1551">
        <f t="shared" si="451"/>
        <v>0.375</v>
      </c>
      <c r="V1551" s="4">
        <f t="shared" si="452"/>
        <v>457.15040497989997</v>
      </c>
      <c r="W1551">
        <f t="shared" si="453"/>
        <v>12</v>
      </c>
      <c r="X1551">
        <f t="shared" si="454"/>
        <v>0.5</v>
      </c>
      <c r="Y1551">
        <f t="shared" si="455"/>
        <v>0.46153846153846156</v>
      </c>
      <c r="Z1551">
        <f t="shared" si="456"/>
        <v>1.3333333333333333</v>
      </c>
      <c r="AA1551" t="str">
        <f t="shared" si="457"/>
        <v>CRAM</v>
      </c>
      <c r="AD1551">
        <f t="shared" si="458"/>
        <v>0.38461538461538464</v>
      </c>
      <c r="AF1551" t="str">
        <f t="shared" si="459"/>
        <v>----</v>
      </c>
      <c r="AG1551" t="str">
        <f t="shared" si="460"/>
        <v>----</v>
      </c>
      <c r="AH1551" t="str">
        <f t="shared" si="461"/>
        <v>HUnSatLig</v>
      </c>
      <c r="AI1551" t="str">
        <f t="shared" si="462"/>
        <v>----</v>
      </c>
      <c r="AJ1551" t="str">
        <f t="shared" si="463"/>
        <v>----</v>
      </c>
      <c r="AK1551" t="str">
        <f t="shared" si="464"/>
        <v>----</v>
      </c>
      <c r="AM1551" s="4">
        <f t="shared" si="465"/>
        <v>457.25611427977384</v>
      </c>
      <c r="AN1551" s="4">
        <f t="shared" si="449"/>
        <v>457</v>
      </c>
      <c r="AO1551" s="4">
        <f t="shared" si="466"/>
        <v>0.25611427977383983</v>
      </c>
    </row>
    <row r="1552" spans="1:41" x14ac:dyDescent="0.25">
      <c r="A1552">
        <v>24</v>
      </c>
      <c r="B1552">
        <v>26</v>
      </c>
      <c r="C1552">
        <v>0</v>
      </c>
      <c r="D1552">
        <v>10</v>
      </c>
      <c r="E1552">
        <v>0</v>
      </c>
      <c r="F1552">
        <v>0</v>
      </c>
      <c r="H1552">
        <v>473.14531959999999</v>
      </c>
      <c r="J1552">
        <v>4899889</v>
      </c>
      <c r="K1552">
        <v>4725302</v>
      </c>
      <c r="L1552">
        <v>4485878</v>
      </c>
      <c r="O1552">
        <v>3620507</v>
      </c>
      <c r="P1552">
        <v>3667271</v>
      </c>
      <c r="Q1552">
        <v>2487853</v>
      </c>
      <c r="S1552">
        <f t="shared" si="450"/>
        <v>1.0833333333333333</v>
      </c>
      <c r="T1552">
        <f t="shared" si="451"/>
        <v>0.41666666666666669</v>
      </c>
      <c r="V1552" s="4">
        <f t="shared" si="452"/>
        <v>473.14531957989999</v>
      </c>
      <c r="W1552">
        <f t="shared" si="453"/>
        <v>12</v>
      </c>
      <c r="X1552">
        <f t="shared" si="454"/>
        <v>0.5</v>
      </c>
      <c r="Y1552">
        <f t="shared" si="455"/>
        <v>0.46153846153846156</v>
      </c>
      <c r="Z1552">
        <f t="shared" si="456"/>
        <v>1.2</v>
      </c>
      <c r="AA1552" t="str">
        <f t="shared" si="457"/>
        <v>CRAM</v>
      </c>
      <c r="AD1552">
        <f t="shared" si="458"/>
        <v>0.36842105263157893</v>
      </c>
      <c r="AF1552" t="str">
        <f t="shared" si="459"/>
        <v>----</v>
      </c>
      <c r="AG1552" t="str">
        <f t="shared" si="460"/>
        <v>----</v>
      </c>
      <c r="AH1552" t="str">
        <f t="shared" si="461"/>
        <v>HUnSatLig</v>
      </c>
      <c r="AI1552" t="str">
        <f t="shared" si="462"/>
        <v>----</v>
      </c>
      <c r="AJ1552" t="str">
        <f t="shared" si="463"/>
        <v>----</v>
      </c>
      <c r="AK1552" t="str">
        <f t="shared" si="464"/>
        <v>----</v>
      </c>
      <c r="AM1552" s="4">
        <f t="shared" si="465"/>
        <v>473.2547274682592</v>
      </c>
      <c r="AN1552" s="4">
        <f t="shared" si="449"/>
        <v>473</v>
      </c>
      <c r="AO1552" s="4">
        <f t="shared" si="466"/>
        <v>0.25472746825920467</v>
      </c>
    </row>
    <row r="1553" spans="1:41" x14ac:dyDescent="0.25">
      <c r="A1553">
        <v>24</v>
      </c>
      <c r="B1553">
        <v>26</v>
      </c>
      <c r="C1553">
        <v>0</v>
      </c>
      <c r="D1553">
        <v>11</v>
      </c>
      <c r="E1553">
        <v>0</v>
      </c>
      <c r="F1553">
        <v>0</v>
      </c>
      <c r="H1553">
        <v>489.14023420000001</v>
      </c>
      <c r="J1553">
        <v>4872500</v>
      </c>
      <c r="K1553">
        <v>4326096</v>
      </c>
      <c r="L1553">
        <v>4555286</v>
      </c>
      <c r="O1553">
        <v>3316871</v>
      </c>
      <c r="P1553">
        <v>2781466</v>
      </c>
      <c r="Q1553">
        <v>2820862</v>
      </c>
      <c r="S1553">
        <f t="shared" si="450"/>
        <v>1.0833333333333333</v>
      </c>
      <c r="T1553">
        <f t="shared" si="451"/>
        <v>0.45833333333333331</v>
      </c>
      <c r="V1553" s="4">
        <f t="shared" si="452"/>
        <v>489.14023417990001</v>
      </c>
      <c r="W1553">
        <f t="shared" si="453"/>
        <v>12</v>
      </c>
      <c r="X1553">
        <f t="shared" si="454"/>
        <v>0.5</v>
      </c>
      <c r="Y1553">
        <f t="shared" si="455"/>
        <v>0.46153846153846156</v>
      </c>
      <c r="Z1553">
        <f t="shared" si="456"/>
        <v>1.0909090909090908</v>
      </c>
      <c r="AA1553" t="str">
        <f t="shared" si="457"/>
        <v>CRAM</v>
      </c>
      <c r="AD1553">
        <f t="shared" si="458"/>
        <v>0.35135135135135137</v>
      </c>
      <c r="AF1553" t="str">
        <f t="shared" si="459"/>
        <v>----</v>
      </c>
      <c r="AG1553" t="str">
        <f t="shared" si="460"/>
        <v>----</v>
      </c>
      <c r="AH1553" t="str">
        <f t="shared" si="461"/>
        <v>HUnSatLig</v>
      </c>
      <c r="AI1553" t="str">
        <f t="shared" si="462"/>
        <v>----</v>
      </c>
      <c r="AJ1553" t="str">
        <f t="shared" si="463"/>
        <v>----</v>
      </c>
      <c r="AK1553" t="str">
        <f t="shared" si="464"/>
        <v>----</v>
      </c>
      <c r="AM1553" s="4">
        <f t="shared" si="465"/>
        <v>489.25334065674451</v>
      </c>
      <c r="AN1553" s="4">
        <f t="shared" si="449"/>
        <v>489</v>
      </c>
      <c r="AO1553" s="4">
        <f t="shared" si="466"/>
        <v>0.25334065674451267</v>
      </c>
    </row>
    <row r="1554" spans="1:41" x14ac:dyDescent="0.25">
      <c r="A1554">
        <v>24</v>
      </c>
      <c r="B1554">
        <v>26</v>
      </c>
      <c r="C1554">
        <v>0</v>
      </c>
      <c r="D1554">
        <v>12</v>
      </c>
      <c r="E1554">
        <v>0</v>
      </c>
      <c r="F1554">
        <v>0</v>
      </c>
      <c r="H1554">
        <v>505.13514880000002</v>
      </c>
      <c r="J1554">
        <v>4980844</v>
      </c>
      <c r="K1554">
        <v>4441189</v>
      </c>
      <c r="L1554">
        <v>4580092</v>
      </c>
      <c r="O1554">
        <v>2255723</v>
      </c>
      <c r="P1554">
        <v>1941931</v>
      </c>
      <c r="Q1554">
        <v>2119922</v>
      </c>
      <c r="S1554">
        <f t="shared" si="450"/>
        <v>1.0833333333333333</v>
      </c>
      <c r="T1554">
        <f t="shared" si="451"/>
        <v>0.5</v>
      </c>
      <c r="V1554" s="4">
        <f t="shared" si="452"/>
        <v>505.13514877990002</v>
      </c>
      <c r="W1554">
        <f t="shared" si="453"/>
        <v>12</v>
      </c>
      <c r="X1554">
        <f t="shared" si="454"/>
        <v>0.5</v>
      </c>
      <c r="Y1554">
        <f t="shared" si="455"/>
        <v>0.46153846153846156</v>
      </c>
      <c r="Z1554">
        <f t="shared" si="456"/>
        <v>1</v>
      </c>
      <c r="AA1554" t="str">
        <f t="shared" si="457"/>
        <v>CRAM</v>
      </c>
      <c r="AD1554">
        <f t="shared" si="458"/>
        <v>0.33333333333333331</v>
      </c>
      <c r="AF1554" t="str">
        <f t="shared" si="459"/>
        <v>----</v>
      </c>
      <c r="AG1554" t="str">
        <f t="shared" si="460"/>
        <v>----</v>
      </c>
      <c r="AH1554" t="str">
        <f t="shared" si="461"/>
        <v>HUnSatLig</v>
      </c>
      <c r="AI1554" t="str">
        <f t="shared" si="462"/>
        <v>----</v>
      </c>
      <c r="AJ1554" t="str">
        <f t="shared" si="463"/>
        <v>----</v>
      </c>
      <c r="AK1554" t="str">
        <f t="shared" si="464"/>
        <v>----</v>
      </c>
      <c r="AM1554" s="4">
        <f t="shared" si="465"/>
        <v>505.25195384522982</v>
      </c>
      <c r="AN1554" s="4">
        <f t="shared" si="449"/>
        <v>505</v>
      </c>
      <c r="AO1554" s="4">
        <f t="shared" si="466"/>
        <v>0.25195384522982067</v>
      </c>
    </row>
    <row r="1555" spans="1:41" x14ac:dyDescent="0.25">
      <c r="A1555">
        <v>24</v>
      </c>
      <c r="B1555">
        <v>26</v>
      </c>
      <c r="C1555">
        <v>0</v>
      </c>
      <c r="D1555">
        <v>13</v>
      </c>
      <c r="E1555">
        <v>0</v>
      </c>
      <c r="F1555">
        <v>0</v>
      </c>
      <c r="H1555">
        <v>521.13006340000004</v>
      </c>
      <c r="J1555">
        <v>3896247</v>
      </c>
      <c r="K1555">
        <v>3475918</v>
      </c>
      <c r="L1555">
        <v>3343524</v>
      </c>
      <c r="O1555" t="s">
        <v>14</v>
      </c>
      <c r="P1555" t="s">
        <v>14</v>
      </c>
      <c r="Q1555" t="s">
        <v>14</v>
      </c>
      <c r="S1555">
        <f t="shared" si="450"/>
        <v>1.0833333333333333</v>
      </c>
      <c r="T1555">
        <f t="shared" si="451"/>
        <v>0.54166666666666663</v>
      </c>
      <c r="V1555" s="4">
        <f t="shared" si="452"/>
        <v>521.13006337990009</v>
      </c>
      <c r="W1555">
        <f t="shared" si="453"/>
        <v>12</v>
      </c>
      <c r="X1555">
        <f t="shared" si="454"/>
        <v>0.5</v>
      </c>
      <c r="Y1555">
        <f t="shared" si="455"/>
        <v>0.46153846153846156</v>
      </c>
      <c r="Z1555">
        <f t="shared" si="456"/>
        <v>0.92307692307692313</v>
      </c>
      <c r="AA1555" t="str">
        <f t="shared" si="457"/>
        <v>CRAM</v>
      </c>
      <c r="AD1555">
        <f t="shared" si="458"/>
        <v>0.31428571428571428</v>
      </c>
      <c r="AF1555" t="str">
        <f t="shared" si="459"/>
        <v>----</v>
      </c>
      <c r="AG1555" t="str">
        <f t="shared" si="460"/>
        <v>----</v>
      </c>
      <c r="AH1555" t="str">
        <f t="shared" si="461"/>
        <v>HUnSatLig</v>
      </c>
      <c r="AI1555" t="str">
        <f t="shared" si="462"/>
        <v>----</v>
      </c>
      <c r="AJ1555" t="str">
        <f t="shared" si="463"/>
        <v>----</v>
      </c>
      <c r="AK1555" t="str">
        <f t="shared" si="464"/>
        <v>----</v>
      </c>
      <c r="AM1555" s="4">
        <f t="shared" si="465"/>
        <v>521.25056703371513</v>
      </c>
      <c r="AN1555" s="4">
        <f t="shared" si="449"/>
        <v>521</v>
      </c>
      <c r="AO1555" s="4">
        <f t="shared" si="466"/>
        <v>0.25056703371512867</v>
      </c>
    </row>
    <row r="1556" spans="1:41" x14ac:dyDescent="0.25">
      <c r="A1556">
        <v>24</v>
      </c>
      <c r="B1556">
        <v>26</v>
      </c>
      <c r="C1556">
        <v>0</v>
      </c>
      <c r="D1556">
        <v>14</v>
      </c>
      <c r="E1556">
        <v>0</v>
      </c>
      <c r="F1556">
        <v>0</v>
      </c>
      <c r="H1556">
        <v>537.12497800000006</v>
      </c>
      <c r="J1556">
        <v>3026837</v>
      </c>
      <c r="K1556">
        <v>2714168</v>
      </c>
      <c r="L1556">
        <v>2404903</v>
      </c>
      <c r="O1556" t="s">
        <v>14</v>
      </c>
      <c r="P1556" t="s">
        <v>14</v>
      </c>
      <c r="Q1556" t="s">
        <v>14</v>
      </c>
      <c r="S1556">
        <f t="shared" si="450"/>
        <v>1.0833333333333333</v>
      </c>
      <c r="T1556">
        <f t="shared" si="451"/>
        <v>0.58333333333333337</v>
      </c>
      <c r="V1556" s="4">
        <f t="shared" si="452"/>
        <v>537.12497797990011</v>
      </c>
      <c r="W1556">
        <f t="shared" si="453"/>
        <v>12</v>
      </c>
      <c r="X1556">
        <f t="shared" si="454"/>
        <v>0.5</v>
      </c>
      <c r="Y1556">
        <f t="shared" si="455"/>
        <v>0.46153846153846156</v>
      </c>
      <c r="Z1556">
        <f t="shared" si="456"/>
        <v>0.8571428571428571</v>
      </c>
      <c r="AA1556" t="str">
        <f t="shared" si="457"/>
        <v>CRAM</v>
      </c>
      <c r="AD1556">
        <f t="shared" si="458"/>
        <v>0.29411764705882354</v>
      </c>
      <c r="AF1556" t="str">
        <f t="shared" si="459"/>
        <v>----</v>
      </c>
      <c r="AG1556" t="str">
        <f t="shared" si="460"/>
        <v>----</v>
      </c>
      <c r="AH1556" t="str">
        <f t="shared" si="461"/>
        <v>HUnSatLig</v>
      </c>
      <c r="AI1556" t="str">
        <f t="shared" si="462"/>
        <v>----</v>
      </c>
      <c r="AJ1556" t="str">
        <f t="shared" si="463"/>
        <v>----</v>
      </c>
      <c r="AK1556" t="str">
        <f t="shared" si="464"/>
        <v>----</v>
      </c>
      <c r="AM1556" s="4">
        <f t="shared" si="465"/>
        <v>537.24918022220049</v>
      </c>
      <c r="AN1556" s="4">
        <f t="shared" si="449"/>
        <v>537</v>
      </c>
      <c r="AO1556" s="4">
        <f t="shared" si="466"/>
        <v>0.24918022220049352</v>
      </c>
    </row>
    <row r="1557" spans="1:41" x14ac:dyDescent="0.25">
      <c r="A1557">
        <v>24</v>
      </c>
      <c r="B1557">
        <v>26</v>
      </c>
      <c r="C1557">
        <v>0</v>
      </c>
      <c r="D1557">
        <v>15</v>
      </c>
      <c r="E1557">
        <v>0</v>
      </c>
      <c r="F1557">
        <v>0</v>
      </c>
      <c r="H1557">
        <v>553.11989259999996</v>
      </c>
      <c r="J1557">
        <v>2058678</v>
      </c>
      <c r="K1557">
        <v>1809267</v>
      </c>
      <c r="L1557">
        <v>1865922</v>
      </c>
      <c r="O1557" t="s">
        <v>14</v>
      </c>
      <c r="P1557" t="s">
        <v>14</v>
      </c>
      <c r="Q1557" t="s">
        <v>14</v>
      </c>
      <c r="S1557">
        <f t="shared" si="450"/>
        <v>1.0833333333333333</v>
      </c>
      <c r="T1557">
        <f t="shared" si="451"/>
        <v>0.625</v>
      </c>
      <c r="V1557" s="4">
        <f t="shared" si="452"/>
        <v>553.11989257990001</v>
      </c>
      <c r="W1557">
        <f t="shared" si="453"/>
        <v>12</v>
      </c>
      <c r="X1557">
        <f t="shared" si="454"/>
        <v>0.5</v>
      </c>
      <c r="Y1557">
        <f t="shared" si="455"/>
        <v>0.46153846153846156</v>
      </c>
      <c r="Z1557">
        <f t="shared" si="456"/>
        <v>0.8</v>
      </c>
      <c r="AA1557" t="str">
        <f t="shared" si="457"/>
        <v>CRAM</v>
      </c>
      <c r="AD1557">
        <f t="shared" si="458"/>
        <v>0.27272727272727271</v>
      </c>
      <c r="AF1557" t="str">
        <f t="shared" si="459"/>
        <v>----</v>
      </c>
      <c r="AG1557" t="str">
        <f t="shared" si="460"/>
        <v>----</v>
      </c>
      <c r="AH1557" t="str">
        <f t="shared" si="461"/>
        <v>HUnSatLig</v>
      </c>
      <c r="AI1557" t="str">
        <f t="shared" si="462"/>
        <v>----</v>
      </c>
      <c r="AJ1557" t="str">
        <f t="shared" si="463"/>
        <v>----</v>
      </c>
      <c r="AK1557" t="str">
        <f t="shared" si="464"/>
        <v>----</v>
      </c>
      <c r="AM1557" s="4">
        <f t="shared" si="465"/>
        <v>553.24779341068574</v>
      </c>
      <c r="AN1557" s="4">
        <f t="shared" si="449"/>
        <v>553</v>
      </c>
      <c r="AO1557" s="4">
        <f t="shared" si="466"/>
        <v>0.24779341068574467</v>
      </c>
    </row>
    <row r="1558" spans="1:41" x14ac:dyDescent="0.25">
      <c r="A1558">
        <v>24</v>
      </c>
      <c r="B1558">
        <v>28</v>
      </c>
      <c r="C1558">
        <v>0</v>
      </c>
      <c r="D1558">
        <v>6</v>
      </c>
      <c r="E1558">
        <v>0</v>
      </c>
      <c r="F1558">
        <v>0</v>
      </c>
      <c r="H1558">
        <v>411.18131119999998</v>
      </c>
      <c r="J1558" t="s">
        <v>14</v>
      </c>
      <c r="K1558" t="s">
        <v>14</v>
      </c>
      <c r="L1558" t="s">
        <v>14</v>
      </c>
      <c r="O1558">
        <v>2533101</v>
      </c>
      <c r="P1558">
        <v>2253743</v>
      </c>
      <c r="Q1558">
        <v>2473901</v>
      </c>
      <c r="S1558">
        <f t="shared" si="450"/>
        <v>1.1666666666666667</v>
      </c>
      <c r="T1558">
        <f t="shared" si="451"/>
        <v>0.25</v>
      </c>
      <c r="V1558" s="4">
        <f t="shared" si="452"/>
        <v>411.18131117989998</v>
      </c>
      <c r="W1558">
        <f t="shared" si="453"/>
        <v>11</v>
      </c>
      <c r="X1558">
        <f t="shared" si="454"/>
        <v>0.45833333333333331</v>
      </c>
      <c r="Y1558">
        <f t="shared" si="455"/>
        <v>0.39285714285714285</v>
      </c>
      <c r="Z1558">
        <f t="shared" si="456"/>
        <v>1.8333333333333333</v>
      </c>
      <c r="AA1558" t="str">
        <f t="shared" si="457"/>
        <v>O</v>
      </c>
      <c r="AD1558">
        <f t="shared" si="458"/>
        <v>0.38095238095238093</v>
      </c>
      <c r="AF1558" t="str">
        <f t="shared" si="459"/>
        <v>----</v>
      </c>
      <c r="AG1558" t="str">
        <f t="shared" si="460"/>
        <v>----</v>
      </c>
      <c r="AH1558" t="str">
        <f t="shared" si="461"/>
        <v>HUnSatLig</v>
      </c>
      <c r="AI1558" t="str">
        <f t="shared" si="462"/>
        <v>----</v>
      </c>
      <c r="AJ1558" t="str">
        <f t="shared" si="463"/>
        <v>----</v>
      </c>
      <c r="AK1558" t="str">
        <f t="shared" si="464"/>
        <v>----</v>
      </c>
      <c r="AM1558" s="4">
        <f t="shared" si="465"/>
        <v>411.27639080370119</v>
      </c>
      <c r="AN1558" s="4">
        <f t="shared" si="449"/>
        <v>411</v>
      </c>
      <c r="AO1558" s="4">
        <f t="shared" si="466"/>
        <v>0.27639080370119018</v>
      </c>
    </row>
    <row r="1559" spans="1:41" x14ac:dyDescent="0.25">
      <c r="A1559">
        <v>24</v>
      </c>
      <c r="B1559">
        <v>28</v>
      </c>
      <c r="C1559">
        <v>0</v>
      </c>
      <c r="D1559">
        <v>7</v>
      </c>
      <c r="E1559">
        <v>0</v>
      </c>
      <c r="F1559">
        <v>0</v>
      </c>
      <c r="H1559">
        <v>427.1762258</v>
      </c>
      <c r="J1559">
        <v>3593691</v>
      </c>
      <c r="K1559">
        <v>2958876</v>
      </c>
      <c r="L1559">
        <v>2703746</v>
      </c>
      <c r="O1559">
        <v>4450295</v>
      </c>
      <c r="P1559">
        <v>4113412</v>
      </c>
      <c r="Q1559">
        <v>3296898</v>
      </c>
      <c r="S1559">
        <f t="shared" si="450"/>
        <v>1.1666666666666667</v>
      </c>
      <c r="T1559">
        <f t="shared" si="451"/>
        <v>0.29166666666666669</v>
      </c>
      <c r="V1559" s="4">
        <f t="shared" si="452"/>
        <v>427.17622577989999</v>
      </c>
      <c r="W1559">
        <f t="shared" si="453"/>
        <v>11</v>
      </c>
      <c r="X1559">
        <f t="shared" si="454"/>
        <v>0.45833333333333331</v>
      </c>
      <c r="Y1559">
        <f t="shared" si="455"/>
        <v>0.39285714285714285</v>
      </c>
      <c r="Z1559">
        <f t="shared" si="456"/>
        <v>1.5714285714285714</v>
      </c>
      <c r="AA1559" t="str">
        <f t="shared" si="457"/>
        <v>CRAM</v>
      </c>
      <c r="AD1559">
        <f t="shared" si="458"/>
        <v>0.36585365853658536</v>
      </c>
      <c r="AF1559" t="str">
        <f t="shared" si="459"/>
        <v>----</v>
      </c>
      <c r="AG1559" t="str">
        <f t="shared" si="460"/>
        <v>----</v>
      </c>
      <c r="AH1559" t="str">
        <f t="shared" si="461"/>
        <v>HUnSatLig</v>
      </c>
      <c r="AI1559" t="str">
        <f t="shared" si="462"/>
        <v>----</v>
      </c>
      <c r="AJ1559" t="str">
        <f t="shared" si="463"/>
        <v>----</v>
      </c>
      <c r="AK1559" t="str">
        <f t="shared" si="464"/>
        <v>----</v>
      </c>
      <c r="AM1559" s="4">
        <f t="shared" si="465"/>
        <v>427.2750039921865</v>
      </c>
      <c r="AN1559" s="4">
        <f t="shared" si="449"/>
        <v>427</v>
      </c>
      <c r="AO1559" s="4">
        <f t="shared" si="466"/>
        <v>0.27500399218649818</v>
      </c>
    </row>
    <row r="1560" spans="1:41" x14ac:dyDescent="0.25">
      <c r="A1560">
        <v>24</v>
      </c>
      <c r="B1560">
        <v>28</v>
      </c>
      <c r="C1560">
        <v>0</v>
      </c>
      <c r="D1560">
        <v>8</v>
      </c>
      <c r="E1560">
        <v>0</v>
      </c>
      <c r="F1560">
        <v>0</v>
      </c>
      <c r="H1560">
        <v>443.17114040000001</v>
      </c>
      <c r="J1560">
        <v>4150833</v>
      </c>
      <c r="K1560">
        <v>3932905</v>
      </c>
      <c r="L1560">
        <v>3781613</v>
      </c>
      <c r="O1560">
        <v>4926317</v>
      </c>
      <c r="P1560">
        <v>5259468</v>
      </c>
      <c r="Q1560">
        <v>4382212</v>
      </c>
      <c r="S1560">
        <f t="shared" si="450"/>
        <v>1.1666666666666667</v>
      </c>
      <c r="T1560">
        <f t="shared" si="451"/>
        <v>0.33333333333333331</v>
      </c>
      <c r="V1560" s="4">
        <f t="shared" si="452"/>
        <v>443.17114037990001</v>
      </c>
      <c r="W1560">
        <f t="shared" si="453"/>
        <v>11</v>
      </c>
      <c r="X1560">
        <f t="shared" si="454"/>
        <v>0.45833333333333331</v>
      </c>
      <c r="Y1560">
        <f t="shared" si="455"/>
        <v>0.39285714285714285</v>
      </c>
      <c r="Z1560">
        <f t="shared" si="456"/>
        <v>1.375</v>
      </c>
      <c r="AA1560" t="str">
        <f t="shared" si="457"/>
        <v>CRAM</v>
      </c>
      <c r="AD1560">
        <f t="shared" si="458"/>
        <v>0.35</v>
      </c>
      <c r="AF1560" t="str">
        <f t="shared" si="459"/>
        <v>----</v>
      </c>
      <c r="AG1560" t="str">
        <f t="shared" si="460"/>
        <v>----</v>
      </c>
      <c r="AH1560" t="str">
        <f t="shared" si="461"/>
        <v>HUnSatLig</v>
      </c>
      <c r="AI1560" t="str">
        <f t="shared" si="462"/>
        <v>----</v>
      </c>
      <c r="AJ1560" t="str">
        <f t="shared" si="463"/>
        <v>----</v>
      </c>
      <c r="AK1560" t="str">
        <f t="shared" si="464"/>
        <v>----</v>
      </c>
      <c r="AM1560" s="4">
        <f t="shared" si="465"/>
        <v>443.27361718067181</v>
      </c>
      <c r="AN1560" s="4">
        <f t="shared" si="449"/>
        <v>443</v>
      </c>
      <c r="AO1560" s="4">
        <f t="shared" si="466"/>
        <v>0.27361718067180618</v>
      </c>
    </row>
    <row r="1561" spans="1:41" x14ac:dyDescent="0.25">
      <c r="A1561">
        <v>24</v>
      </c>
      <c r="B1561">
        <v>28</v>
      </c>
      <c r="C1561">
        <v>0</v>
      </c>
      <c r="D1561">
        <v>9</v>
      </c>
      <c r="E1561">
        <v>0</v>
      </c>
      <c r="F1561">
        <v>0</v>
      </c>
      <c r="H1561">
        <v>459.16605499999997</v>
      </c>
      <c r="J1561">
        <v>5030604</v>
      </c>
      <c r="K1561">
        <v>4996967</v>
      </c>
      <c r="L1561">
        <v>5117431</v>
      </c>
      <c r="O1561">
        <v>5453644</v>
      </c>
      <c r="P1561">
        <v>5213603</v>
      </c>
      <c r="Q1561">
        <v>4845770</v>
      </c>
      <c r="S1561">
        <f t="shared" si="450"/>
        <v>1.1666666666666667</v>
      </c>
      <c r="T1561">
        <f t="shared" si="451"/>
        <v>0.375</v>
      </c>
      <c r="V1561" s="4">
        <f t="shared" si="452"/>
        <v>459.16605497990003</v>
      </c>
      <c r="W1561">
        <f t="shared" si="453"/>
        <v>11</v>
      </c>
      <c r="X1561">
        <f t="shared" si="454"/>
        <v>0.45833333333333331</v>
      </c>
      <c r="Y1561">
        <f t="shared" si="455"/>
        <v>0.39285714285714285</v>
      </c>
      <c r="Z1561">
        <f t="shared" si="456"/>
        <v>1.2222222222222223</v>
      </c>
      <c r="AA1561" t="str">
        <f t="shared" si="457"/>
        <v>CRAM</v>
      </c>
      <c r="AD1561">
        <f t="shared" si="458"/>
        <v>0.33333333333333331</v>
      </c>
      <c r="AF1561" t="str">
        <f t="shared" si="459"/>
        <v>----</v>
      </c>
      <c r="AG1561" t="str">
        <f t="shared" si="460"/>
        <v>----</v>
      </c>
      <c r="AH1561" t="str">
        <f t="shared" si="461"/>
        <v>HUnSatLig</v>
      </c>
      <c r="AI1561" t="str">
        <f t="shared" si="462"/>
        <v>----</v>
      </c>
      <c r="AJ1561" t="str">
        <f t="shared" si="463"/>
        <v>----</v>
      </c>
      <c r="AK1561" t="str">
        <f t="shared" si="464"/>
        <v>----</v>
      </c>
      <c r="AM1561" s="4">
        <f t="shared" si="465"/>
        <v>459.27223036915711</v>
      </c>
      <c r="AN1561" s="4">
        <f t="shared" si="449"/>
        <v>459</v>
      </c>
      <c r="AO1561" s="4">
        <f t="shared" si="466"/>
        <v>0.27223036915711418</v>
      </c>
    </row>
    <row r="1562" spans="1:41" x14ac:dyDescent="0.25">
      <c r="A1562">
        <v>24</v>
      </c>
      <c r="B1562">
        <v>28</v>
      </c>
      <c r="C1562">
        <v>0</v>
      </c>
      <c r="D1562">
        <v>10</v>
      </c>
      <c r="E1562">
        <v>0</v>
      </c>
      <c r="F1562">
        <v>0</v>
      </c>
      <c r="H1562">
        <v>475.16096959999999</v>
      </c>
      <c r="J1562">
        <v>6143008</v>
      </c>
      <c r="K1562">
        <v>5314097</v>
      </c>
      <c r="L1562">
        <v>5165752</v>
      </c>
      <c r="O1562">
        <v>5145274</v>
      </c>
      <c r="P1562">
        <v>4725096</v>
      </c>
      <c r="Q1562">
        <v>4330592</v>
      </c>
      <c r="S1562">
        <f t="shared" si="450"/>
        <v>1.1666666666666667</v>
      </c>
      <c r="T1562">
        <f t="shared" si="451"/>
        <v>0.41666666666666669</v>
      </c>
      <c r="V1562" s="4">
        <f t="shared" si="452"/>
        <v>475.16096957989998</v>
      </c>
      <c r="W1562">
        <f t="shared" si="453"/>
        <v>11</v>
      </c>
      <c r="X1562">
        <f t="shared" si="454"/>
        <v>0.45833333333333331</v>
      </c>
      <c r="Y1562">
        <f t="shared" si="455"/>
        <v>0.39285714285714285</v>
      </c>
      <c r="Z1562">
        <f t="shared" si="456"/>
        <v>1.1000000000000001</v>
      </c>
      <c r="AA1562" t="str">
        <f t="shared" si="457"/>
        <v>CRAM</v>
      </c>
      <c r="AD1562">
        <f t="shared" si="458"/>
        <v>0.31578947368421051</v>
      </c>
      <c r="AF1562" t="str">
        <f t="shared" si="459"/>
        <v>----</v>
      </c>
      <c r="AG1562" t="str">
        <f t="shared" si="460"/>
        <v>----</v>
      </c>
      <c r="AH1562" t="str">
        <f t="shared" si="461"/>
        <v>HUnSatLig</v>
      </c>
      <c r="AI1562" t="str">
        <f t="shared" si="462"/>
        <v>----</v>
      </c>
      <c r="AJ1562" t="str">
        <f t="shared" si="463"/>
        <v>----</v>
      </c>
      <c r="AK1562" t="str">
        <f t="shared" si="464"/>
        <v>----</v>
      </c>
      <c r="AM1562" s="4">
        <f t="shared" si="465"/>
        <v>475.27084355764237</v>
      </c>
      <c r="AN1562" s="4">
        <f t="shared" si="449"/>
        <v>475</v>
      </c>
      <c r="AO1562" s="4">
        <f t="shared" si="466"/>
        <v>0.27084355764236534</v>
      </c>
    </row>
    <row r="1563" spans="1:41" x14ac:dyDescent="0.25">
      <c r="A1563">
        <v>24</v>
      </c>
      <c r="B1563">
        <v>28</v>
      </c>
      <c r="C1563">
        <v>0</v>
      </c>
      <c r="D1563">
        <v>11</v>
      </c>
      <c r="E1563">
        <v>0</v>
      </c>
      <c r="F1563">
        <v>0</v>
      </c>
      <c r="H1563">
        <v>491.1558842</v>
      </c>
      <c r="J1563">
        <v>6169992</v>
      </c>
      <c r="K1563">
        <v>5049083</v>
      </c>
      <c r="L1563">
        <v>5342752</v>
      </c>
      <c r="O1563">
        <v>4493537</v>
      </c>
      <c r="P1563">
        <v>3758956</v>
      </c>
      <c r="Q1563">
        <v>3542908</v>
      </c>
      <c r="S1563">
        <f t="shared" si="450"/>
        <v>1.1666666666666667</v>
      </c>
      <c r="T1563">
        <f t="shared" si="451"/>
        <v>0.45833333333333331</v>
      </c>
      <c r="V1563" s="4">
        <f t="shared" si="452"/>
        <v>491.1558841799</v>
      </c>
      <c r="W1563">
        <f t="shared" si="453"/>
        <v>11</v>
      </c>
      <c r="X1563">
        <f t="shared" si="454"/>
        <v>0.45833333333333331</v>
      </c>
      <c r="Y1563">
        <f t="shared" si="455"/>
        <v>0.39285714285714285</v>
      </c>
      <c r="Z1563">
        <f t="shared" si="456"/>
        <v>1</v>
      </c>
      <c r="AA1563" t="str">
        <f t="shared" si="457"/>
        <v>CRAM</v>
      </c>
      <c r="AD1563">
        <f t="shared" si="458"/>
        <v>0.29729729729729731</v>
      </c>
      <c r="AF1563" t="str">
        <f t="shared" si="459"/>
        <v>----</v>
      </c>
      <c r="AG1563" t="str">
        <f t="shared" si="460"/>
        <v>----</v>
      </c>
      <c r="AH1563" t="str">
        <f t="shared" si="461"/>
        <v>HUnSatLig</v>
      </c>
      <c r="AI1563" t="str">
        <f t="shared" si="462"/>
        <v>----</v>
      </c>
      <c r="AJ1563" t="str">
        <f t="shared" si="463"/>
        <v>----</v>
      </c>
      <c r="AK1563" t="str">
        <f t="shared" si="464"/>
        <v>----</v>
      </c>
      <c r="AM1563" s="4">
        <f t="shared" si="465"/>
        <v>491.26945674612767</v>
      </c>
      <c r="AN1563" s="4">
        <f t="shared" si="449"/>
        <v>491</v>
      </c>
      <c r="AO1563" s="4">
        <f t="shared" si="466"/>
        <v>0.26945674612767334</v>
      </c>
    </row>
    <row r="1564" spans="1:41" x14ac:dyDescent="0.25">
      <c r="A1564">
        <v>24</v>
      </c>
      <c r="B1564">
        <v>28</v>
      </c>
      <c r="C1564">
        <v>0</v>
      </c>
      <c r="D1564">
        <v>12</v>
      </c>
      <c r="E1564">
        <v>0</v>
      </c>
      <c r="F1564">
        <v>0</v>
      </c>
      <c r="H1564">
        <v>507.15079880000002</v>
      </c>
      <c r="J1564">
        <v>4525280</v>
      </c>
      <c r="K1564">
        <v>4372635</v>
      </c>
      <c r="L1564">
        <v>3831596</v>
      </c>
      <c r="O1564">
        <v>2552769</v>
      </c>
      <c r="P1564">
        <v>2428405</v>
      </c>
      <c r="Q1564">
        <v>2269027</v>
      </c>
      <c r="S1564">
        <f t="shared" si="450"/>
        <v>1.1666666666666667</v>
      </c>
      <c r="T1564">
        <f t="shared" si="451"/>
        <v>0.5</v>
      </c>
      <c r="V1564" s="4">
        <f t="shared" si="452"/>
        <v>507.15079877989996</v>
      </c>
      <c r="W1564">
        <f t="shared" si="453"/>
        <v>11</v>
      </c>
      <c r="X1564">
        <f t="shared" si="454"/>
        <v>0.45833333333333331</v>
      </c>
      <c r="Y1564">
        <f t="shared" si="455"/>
        <v>0.39285714285714285</v>
      </c>
      <c r="Z1564">
        <f t="shared" si="456"/>
        <v>0.91666666666666663</v>
      </c>
      <c r="AA1564" t="str">
        <f t="shared" si="457"/>
        <v>CRAM</v>
      </c>
      <c r="AD1564">
        <f t="shared" si="458"/>
        <v>0.27777777777777779</v>
      </c>
      <c r="AF1564" t="str">
        <f t="shared" si="459"/>
        <v>----</v>
      </c>
      <c r="AG1564" t="str">
        <f t="shared" si="460"/>
        <v>----</v>
      </c>
      <c r="AH1564" t="str">
        <f t="shared" si="461"/>
        <v>HUnSatLig</v>
      </c>
      <c r="AI1564" t="str">
        <f t="shared" si="462"/>
        <v>----</v>
      </c>
      <c r="AJ1564" t="str">
        <f t="shared" si="463"/>
        <v>----</v>
      </c>
      <c r="AK1564" t="str">
        <f t="shared" si="464"/>
        <v>----</v>
      </c>
      <c r="AM1564" s="4">
        <f t="shared" si="465"/>
        <v>507.26806993461298</v>
      </c>
      <c r="AN1564" s="4">
        <f t="shared" si="449"/>
        <v>507</v>
      </c>
      <c r="AO1564" s="4">
        <f t="shared" si="466"/>
        <v>0.26806993461298134</v>
      </c>
    </row>
    <row r="1565" spans="1:41" x14ac:dyDescent="0.25">
      <c r="A1565">
        <v>24</v>
      </c>
      <c r="B1565">
        <v>28</v>
      </c>
      <c r="C1565">
        <v>0</v>
      </c>
      <c r="D1565">
        <v>13</v>
      </c>
      <c r="E1565">
        <v>0</v>
      </c>
      <c r="F1565">
        <v>0</v>
      </c>
      <c r="H1565">
        <v>523.14571339999998</v>
      </c>
      <c r="J1565">
        <v>4179978</v>
      </c>
      <c r="K1565">
        <v>3153387</v>
      </c>
      <c r="L1565">
        <v>3569883</v>
      </c>
      <c r="O1565" t="s">
        <v>14</v>
      </c>
      <c r="P1565" t="s">
        <v>14</v>
      </c>
      <c r="Q1565" t="s">
        <v>14</v>
      </c>
      <c r="S1565">
        <f t="shared" si="450"/>
        <v>1.1666666666666667</v>
      </c>
      <c r="T1565">
        <f t="shared" si="451"/>
        <v>0.54166666666666663</v>
      </c>
      <c r="V1565" s="4">
        <f t="shared" si="452"/>
        <v>523.14571337990003</v>
      </c>
      <c r="W1565">
        <f t="shared" si="453"/>
        <v>11</v>
      </c>
      <c r="X1565">
        <f t="shared" si="454"/>
        <v>0.45833333333333331</v>
      </c>
      <c r="Y1565">
        <f t="shared" si="455"/>
        <v>0.39285714285714285</v>
      </c>
      <c r="Z1565">
        <f t="shared" si="456"/>
        <v>0.84615384615384615</v>
      </c>
      <c r="AA1565" t="str">
        <f t="shared" si="457"/>
        <v>CRAM</v>
      </c>
      <c r="AD1565">
        <f t="shared" si="458"/>
        <v>0.25714285714285712</v>
      </c>
      <c r="AF1565" t="str">
        <f t="shared" si="459"/>
        <v>----</v>
      </c>
      <c r="AG1565" t="str">
        <f t="shared" si="460"/>
        <v>----</v>
      </c>
      <c r="AH1565" t="str">
        <f t="shared" si="461"/>
        <v>HUnSatLig</v>
      </c>
      <c r="AI1565" t="str">
        <f t="shared" si="462"/>
        <v>----</v>
      </c>
      <c r="AJ1565" t="str">
        <f t="shared" si="463"/>
        <v>----</v>
      </c>
      <c r="AK1565" t="str">
        <f t="shared" si="464"/>
        <v>----</v>
      </c>
      <c r="AM1565" s="4">
        <f t="shared" si="465"/>
        <v>523.26668312309835</v>
      </c>
      <c r="AN1565" s="4">
        <f t="shared" si="449"/>
        <v>523</v>
      </c>
      <c r="AO1565" s="4">
        <f t="shared" si="466"/>
        <v>0.26668312309834619</v>
      </c>
    </row>
    <row r="1566" spans="1:41" x14ac:dyDescent="0.25">
      <c r="A1566">
        <v>24</v>
      </c>
      <c r="B1566">
        <v>28</v>
      </c>
      <c r="C1566">
        <v>0</v>
      </c>
      <c r="D1566">
        <v>14</v>
      </c>
      <c r="E1566">
        <v>0</v>
      </c>
      <c r="F1566">
        <v>0</v>
      </c>
      <c r="H1566">
        <v>539.14062799999999</v>
      </c>
      <c r="J1566">
        <v>1975219</v>
      </c>
      <c r="K1566">
        <v>1859121</v>
      </c>
      <c r="L1566">
        <v>2000459</v>
      </c>
      <c r="O1566" t="s">
        <v>14</v>
      </c>
      <c r="P1566" t="s">
        <v>14</v>
      </c>
      <c r="Q1566" t="s">
        <v>14</v>
      </c>
      <c r="S1566">
        <f t="shared" si="450"/>
        <v>1.1666666666666667</v>
      </c>
      <c r="T1566">
        <f t="shared" si="451"/>
        <v>0.58333333333333337</v>
      </c>
      <c r="V1566" s="4">
        <f t="shared" si="452"/>
        <v>539.14062797990005</v>
      </c>
      <c r="W1566">
        <f t="shared" si="453"/>
        <v>11</v>
      </c>
      <c r="X1566">
        <f t="shared" si="454"/>
        <v>0.45833333333333331</v>
      </c>
      <c r="Y1566">
        <f t="shared" si="455"/>
        <v>0.39285714285714285</v>
      </c>
      <c r="Z1566">
        <f t="shared" si="456"/>
        <v>0.7857142857142857</v>
      </c>
      <c r="AA1566" t="str">
        <f t="shared" si="457"/>
        <v>CRAM</v>
      </c>
      <c r="AD1566">
        <f t="shared" si="458"/>
        <v>0.23529411764705882</v>
      </c>
      <c r="AF1566" t="str">
        <f t="shared" si="459"/>
        <v>----</v>
      </c>
      <c r="AG1566" t="str">
        <f t="shared" si="460"/>
        <v>----</v>
      </c>
      <c r="AH1566" t="str">
        <f t="shared" si="461"/>
        <v>HUnSatLig</v>
      </c>
      <c r="AI1566" t="str">
        <f t="shared" si="462"/>
        <v>----</v>
      </c>
      <c r="AJ1566" t="str">
        <f t="shared" si="463"/>
        <v>----</v>
      </c>
      <c r="AK1566" t="str">
        <f t="shared" si="464"/>
        <v>----</v>
      </c>
      <c r="AM1566" s="4">
        <f t="shared" si="465"/>
        <v>539.2652963115836</v>
      </c>
      <c r="AN1566" s="4">
        <f t="shared" si="449"/>
        <v>539</v>
      </c>
      <c r="AO1566" s="4">
        <f t="shared" si="466"/>
        <v>0.26529631158359734</v>
      </c>
    </row>
    <row r="1567" spans="1:41" x14ac:dyDescent="0.25">
      <c r="A1567">
        <v>24</v>
      </c>
      <c r="B1567">
        <v>30</v>
      </c>
      <c r="C1567">
        <v>0</v>
      </c>
      <c r="D1567">
        <v>5</v>
      </c>
      <c r="E1567">
        <v>0</v>
      </c>
      <c r="F1567">
        <v>0</v>
      </c>
      <c r="H1567">
        <v>397.20204660000002</v>
      </c>
      <c r="J1567" t="s">
        <v>14</v>
      </c>
      <c r="K1567" t="s">
        <v>14</v>
      </c>
      <c r="L1567" t="s">
        <v>14</v>
      </c>
      <c r="O1567">
        <v>2018244</v>
      </c>
      <c r="P1567">
        <v>2566582</v>
      </c>
      <c r="Q1567">
        <v>2430005</v>
      </c>
      <c r="S1567">
        <f t="shared" si="450"/>
        <v>1.25</v>
      </c>
      <c r="T1567">
        <f t="shared" si="451"/>
        <v>0.20833333333333334</v>
      </c>
      <c r="V1567" s="4">
        <f t="shared" si="452"/>
        <v>397.20204657990001</v>
      </c>
      <c r="W1567">
        <f t="shared" si="453"/>
        <v>10</v>
      </c>
      <c r="X1567">
        <f t="shared" si="454"/>
        <v>0.41666666666666669</v>
      </c>
      <c r="Y1567">
        <f t="shared" si="455"/>
        <v>0.33333333333333331</v>
      </c>
      <c r="Z1567">
        <f t="shared" si="456"/>
        <v>2</v>
      </c>
      <c r="AA1567" t="str">
        <f t="shared" si="457"/>
        <v>O</v>
      </c>
      <c r="AD1567">
        <f t="shared" si="458"/>
        <v>0.34883720930232559</v>
      </c>
      <c r="AF1567" t="str">
        <f t="shared" si="459"/>
        <v>----</v>
      </c>
      <c r="AG1567" t="str">
        <f t="shared" si="460"/>
        <v>----</v>
      </c>
      <c r="AH1567" t="str">
        <f t="shared" si="461"/>
        <v>HUnSatLig</v>
      </c>
      <c r="AI1567" t="str">
        <f t="shared" si="462"/>
        <v>----</v>
      </c>
      <c r="AJ1567" t="str">
        <f t="shared" si="463"/>
        <v>----</v>
      </c>
      <c r="AK1567" t="str">
        <f t="shared" si="464"/>
        <v>----</v>
      </c>
      <c r="AM1567" s="4">
        <f t="shared" si="465"/>
        <v>397.2938937045991</v>
      </c>
      <c r="AN1567" s="4">
        <f t="shared" si="449"/>
        <v>397</v>
      </c>
      <c r="AO1567" s="4">
        <f t="shared" si="466"/>
        <v>0.29389370459909969</v>
      </c>
    </row>
    <row r="1568" spans="1:41" x14ac:dyDescent="0.25">
      <c r="A1568">
        <v>24</v>
      </c>
      <c r="B1568">
        <v>30</v>
      </c>
      <c r="C1568">
        <v>0</v>
      </c>
      <c r="D1568">
        <v>6</v>
      </c>
      <c r="E1568">
        <v>0</v>
      </c>
      <c r="F1568">
        <v>0</v>
      </c>
      <c r="H1568">
        <v>413.19696119999998</v>
      </c>
      <c r="J1568">
        <v>3172978</v>
      </c>
      <c r="K1568">
        <v>3423776</v>
      </c>
      <c r="L1568">
        <v>3128092</v>
      </c>
      <c r="O1568">
        <v>4263203</v>
      </c>
      <c r="P1568">
        <v>5350412</v>
      </c>
      <c r="Q1568">
        <v>4735902</v>
      </c>
      <c r="S1568">
        <f t="shared" si="450"/>
        <v>1.25</v>
      </c>
      <c r="T1568">
        <f t="shared" si="451"/>
        <v>0.25</v>
      </c>
      <c r="V1568" s="4">
        <f t="shared" si="452"/>
        <v>413.19696117989997</v>
      </c>
      <c r="W1568">
        <f t="shared" si="453"/>
        <v>10</v>
      </c>
      <c r="X1568">
        <f t="shared" si="454"/>
        <v>0.41666666666666669</v>
      </c>
      <c r="Y1568">
        <f t="shared" si="455"/>
        <v>0.33333333333333331</v>
      </c>
      <c r="Z1568">
        <f t="shared" si="456"/>
        <v>1.6666666666666667</v>
      </c>
      <c r="AA1568" t="str">
        <f t="shared" si="457"/>
        <v>CRAM</v>
      </c>
      <c r="AD1568">
        <f t="shared" si="458"/>
        <v>0.33333333333333331</v>
      </c>
      <c r="AF1568" t="str">
        <f t="shared" si="459"/>
        <v>----</v>
      </c>
      <c r="AG1568" t="str">
        <f t="shared" si="460"/>
        <v>----</v>
      </c>
      <c r="AH1568" t="str">
        <f t="shared" si="461"/>
        <v>HUnSatLig</v>
      </c>
      <c r="AI1568" t="str">
        <f t="shared" si="462"/>
        <v>----</v>
      </c>
      <c r="AJ1568" t="str">
        <f t="shared" si="463"/>
        <v>----</v>
      </c>
      <c r="AK1568" t="str">
        <f t="shared" si="464"/>
        <v>----</v>
      </c>
      <c r="AM1568" s="4">
        <f t="shared" si="465"/>
        <v>413.29250689308441</v>
      </c>
      <c r="AN1568" s="4">
        <f t="shared" si="449"/>
        <v>413</v>
      </c>
      <c r="AO1568" s="4">
        <f t="shared" si="466"/>
        <v>0.29250689308440769</v>
      </c>
    </row>
    <row r="1569" spans="1:41" x14ac:dyDescent="0.25">
      <c r="A1569">
        <v>24</v>
      </c>
      <c r="B1569">
        <v>30</v>
      </c>
      <c r="C1569">
        <v>0</v>
      </c>
      <c r="D1569">
        <v>7</v>
      </c>
      <c r="E1569">
        <v>0</v>
      </c>
      <c r="F1569">
        <v>0</v>
      </c>
      <c r="H1569">
        <v>429.19187579999999</v>
      </c>
      <c r="J1569">
        <v>4503824</v>
      </c>
      <c r="K1569">
        <v>4327893</v>
      </c>
      <c r="L1569">
        <v>4436213</v>
      </c>
      <c r="O1569">
        <v>6935426</v>
      </c>
      <c r="P1569">
        <v>7537595</v>
      </c>
      <c r="Q1569">
        <v>6433735</v>
      </c>
      <c r="S1569">
        <f t="shared" si="450"/>
        <v>1.25</v>
      </c>
      <c r="T1569">
        <f t="shared" si="451"/>
        <v>0.29166666666666669</v>
      </c>
      <c r="V1569" s="4">
        <f t="shared" si="452"/>
        <v>429.19187577989999</v>
      </c>
      <c r="W1569">
        <f t="shared" si="453"/>
        <v>10</v>
      </c>
      <c r="X1569">
        <f t="shared" si="454"/>
        <v>0.41666666666666669</v>
      </c>
      <c r="Y1569">
        <f t="shared" si="455"/>
        <v>0.33333333333333331</v>
      </c>
      <c r="Z1569">
        <f t="shared" si="456"/>
        <v>1.4285714285714286</v>
      </c>
      <c r="AA1569" t="str">
        <f t="shared" si="457"/>
        <v>CRAM</v>
      </c>
      <c r="AD1569">
        <f t="shared" si="458"/>
        <v>0.31707317073170732</v>
      </c>
      <c r="AF1569" t="str">
        <f t="shared" si="459"/>
        <v>----</v>
      </c>
      <c r="AG1569" t="str">
        <f t="shared" si="460"/>
        <v>----</v>
      </c>
      <c r="AH1569" t="str">
        <f t="shared" si="461"/>
        <v>HUnSatLig</v>
      </c>
      <c r="AI1569" t="str">
        <f t="shared" si="462"/>
        <v>----</v>
      </c>
      <c r="AJ1569" t="str">
        <f t="shared" si="463"/>
        <v>----</v>
      </c>
      <c r="AK1569" t="str">
        <f t="shared" si="464"/>
        <v>----</v>
      </c>
      <c r="AM1569" s="4">
        <f t="shared" si="465"/>
        <v>429.29112008156972</v>
      </c>
      <c r="AN1569" s="4">
        <f t="shared" si="449"/>
        <v>429</v>
      </c>
      <c r="AO1569" s="4">
        <f t="shared" si="466"/>
        <v>0.29112008156971569</v>
      </c>
    </row>
    <row r="1570" spans="1:41" x14ac:dyDescent="0.25">
      <c r="A1570">
        <v>24</v>
      </c>
      <c r="B1570">
        <v>30</v>
      </c>
      <c r="C1570">
        <v>0</v>
      </c>
      <c r="D1570">
        <v>8</v>
      </c>
      <c r="E1570">
        <v>0</v>
      </c>
      <c r="F1570">
        <v>0</v>
      </c>
      <c r="H1570">
        <v>445.18679040000001</v>
      </c>
      <c r="J1570">
        <v>5500193</v>
      </c>
      <c r="K1570">
        <v>6082155</v>
      </c>
      <c r="L1570">
        <v>5449502</v>
      </c>
      <c r="O1570">
        <v>7788237</v>
      </c>
      <c r="P1570">
        <v>8380498</v>
      </c>
      <c r="Q1570">
        <v>7646513</v>
      </c>
      <c r="S1570">
        <f t="shared" si="450"/>
        <v>1.25</v>
      </c>
      <c r="T1570">
        <f t="shared" si="451"/>
        <v>0.33333333333333331</v>
      </c>
      <c r="V1570" s="4">
        <f t="shared" si="452"/>
        <v>445.1867903799</v>
      </c>
      <c r="W1570">
        <f t="shared" si="453"/>
        <v>10</v>
      </c>
      <c r="X1570">
        <f t="shared" si="454"/>
        <v>0.41666666666666669</v>
      </c>
      <c r="Y1570">
        <f t="shared" si="455"/>
        <v>0.33333333333333331</v>
      </c>
      <c r="Z1570">
        <f t="shared" si="456"/>
        <v>1.25</v>
      </c>
      <c r="AA1570" t="str">
        <f t="shared" si="457"/>
        <v>CRAM</v>
      </c>
      <c r="AD1570">
        <f t="shared" si="458"/>
        <v>0.3</v>
      </c>
      <c r="AF1570" t="str">
        <f t="shared" si="459"/>
        <v>----</v>
      </c>
      <c r="AG1570" t="str">
        <f t="shared" si="460"/>
        <v>----</v>
      </c>
      <c r="AH1570" t="str">
        <f t="shared" si="461"/>
        <v>HUnSatLig</v>
      </c>
      <c r="AI1570" t="str">
        <f t="shared" si="462"/>
        <v>----</v>
      </c>
      <c r="AJ1570" t="str">
        <f t="shared" si="463"/>
        <v>----</v>
      </c>
      <c r="AK1570" t="str">
        <f t="shared" si="464"/>
        <v>----</v>
      </c>
      <c r="AM1570" s="4">
        <f t="shared" si="465"/>
        <v>445.28973327005502</v>
      </c>
      <c r="AN1570" s="4">
        <f t="shared" si="449"/>
        <v>445</v>
      </c>
      <c r="AO1570" s="4">
        <f t="shared" si="466"/>
        <v>0.2897332700550237</v>
      </c>
    </row>
    <row r="1571" spans="1:41" x14ac:dyDescent="0.25">
      <c r="A1571">
        <v>24</v>
      </c>
      <c r="B1571">
        <v>30</v>
      </c>
      <c r="C1571">
        <v>0</v>
      </c>
      <c r="D1571">
        <v>9</v>
      </c>
      <c r="E1571">
        <v>0</v>
      </c>
      <c r="F1571">
        <v>0</v>
      </c>
      <c r="H1571">
        <v>461.18170500000002</v>
      </c>
      <c r="J1571">
        <v>6741546</v>
      </c>
      <c r="K1571">
        <v>6935321</v>
      </c>
      <c r="L1571">
        <v>6005088</v>
      </c>
      <c r="O1571">
        <v>7568130</v>
      </c>
      <c r="P1571">
        <v>7798125</v>
      </c>
      <c r="Q1571">
        <v>7084147</v>
      </c>
      <c r="S1571">
        <f t="shared" si="450"/>
        <v>1.25</v>
      </c>
      <c r="T1571">
        <f t="shared" si="451"/>
        <v>0.375</v>
      </c>
      <c r="V1571" s="4">
        <f t="shared" si="452"/>
        <v>461.18170497989996</v>
      </c>
      <c r="W1571">
        <f t="shared" si="453"/>
        <v>10</v>
      </c>
      <c r="X1571">
        <f t="shared" si="454"/>
        <v>0.41666666666666669</v>
      </c>
      <c r="Y1571">
        <f t="shared" si="455"/>
        <v>0.33333333333333331</v>
      </c>
      <c r="Z1571">
        <f t="shared" si="456"/>
        <v>1.1111111111111112</v>
      </c>
      <c r="AA1571" t="str">
        <f t="shared" si="457"/>
        <v>CRAM</v>
      </c>
      <c r="AD1571">
        <f t="shared" si="458"/>
        <v>0.28205128205128205</v>
      </c>
      <c r="AF1571" t="str">
        <f t="shared" si="459"/>
        <v>----</v>
      </c>
      <c r="AG1571" t="str">
        <f t="shared" si="460"/>
        <v>----</v>
      </c>
      <c r="AH1571" t="str">
        <f t="shared" si="461"/>
        <v>HUnSatLig</v>
      </c>
      <c r="AI1571" t="str">
        <f t="shared" si="462"/>
        <v>----</v>
      </c>
      <c r="AJ1571" t="str">
        <f t="shared" si="463"/>
        <v>----</v>
      </c>
      <c r="AK1571" t="str">
        <f t="shared" si="464"/>
        <v>----</v>
      </c>
      <c r="AM1571" s="4">
        <f t="shared" si="465"/>
        <v>461.28834645854027</v>
      </c>
      <c r="AN1571" s="4">
        <f t="shared" si="449"/>
        <v>461</v>
      </c>
      <c r="AO1571" s="4">
        <f t="shared" si="466"/>
        <v>0.28834645854027485</v>
      </c>
    </row>
    <row r="1572" spans="1:41" x14ac:dyDescent="0.25">
      <c r="A1572">
        <v>24</v>
      </c>
      <c r="B1572">
        <v>30</v>
      </c>
      <c r="C1572">
        <v>0</v>
      </c>
      <c r="D1572">
        <v>10</v>
      </c>
      <c r="E1572">
        <v>0</v>
      </c>
      <c r="F1572">
        <v>0</v>
      </c>
      <c r="H1572">
        <v>477.17661959999998</v>
      </c>
      <c r="J1572">
        <v>5813279</v>
      </c>
      <c r="K1572">
        <v>6040117</v>
      </c>
      <c r="L1572">
        <v>5551749</v>
      </c>
      <c r="O1572">
        <v>6466275</v>
      </c>
      <c r="P1572">
        <v>6591891</v>
      </c>
      <c r="Q1572">
        <v>5219489</v>
      </c>
      <c r="S1572">
        <f t="shared" si="450"/>
        <v>1.25</v>
      </c>
      <c r="T1572">
        <f t="shared" si="451"/>
        <v>0.41666666666666669</v>
      </c>
      <c r="V1572" s="4">
        <f t="shared" si="452"/>
        <v>477.17661957989998</v>
      </c>
      <c r="W1572">
        <f t="shared" si="453"/>
        <v>10</v>
      </c>
      <c r="X1572">
        <f t="shared" si="454"/>
        <v>0.41666666666666669</v>
      </c>
      <c r="Y1572">
        <f t="shared" si="455"/>
        <v>0.33333333333333331</v>
      </c>
      <c r="Z1572">
        <f t="shared" si="456"/>
        <v>1</v>
      </c>
      <c r="AA1572" t="str">
        <f t="shared" si="457"/>
        <v>CRAM</v>
      </c>
      <c r="AD1572">
        <f t="shared" si="458"/>
        <v>0.26315789473684209</v>
      </c>
      <c r="AF1572" t="str">
        <f t="shared" si="459"/>
        <v>----</v>
      </c>
      <c r="AG1572" t="str">
        <f t="shared" si="460"/>
        <v>----</v>
      </c>
      <c r="AH1572" t="str">
        <f t="shared" si="461"/>
        <v>HUnSatLig</v>
      </c>
      <c r="AI1572" t="str">
        <f t="shared" si="462"/>
        <v>----</v>
      </c>
      <c r="AJ1572" t="str">
        <f t="shared" si="463"/>
        <v>----</v>
      </c>
      <c r="AK1572" t="str">
        <f t="shared" si="464"/>
        <v>----</v>
      </c>
      <c r="AM1572" s="4">
        <f t="shared" si="465"/>
        <v>477.28695964702558</v>
      </c>
      <c r="AN1572" s="4">
        <f t="shared" si="449"/>
        <v>477</v>
      </c>
      <c r="AO1572" s="4">
        <f t="shared" si="466"/>
        <v>0.28695964702558285</v>
      </c>
    </row>
    <row r="1573" spans="1:41" x14ac:dyDescent="0.25">
      <c r="A1573">
        <v>24</v>
      </c>
      <c r="B1573">
        <v>30</v>
      </c>
      <c r="C1573">
        <v>0</v>
      </c>
      <c r="D1573">
        <v>11</v>
      </c>
      <c r="E1573">
        <v>0</v>
      </c>
      <c r="F1573">
        <v>0</v>
      </c>
      <c r="H1573">
        <v>493.1715342</v>
      </c>
      <c r="J1573">
        <v>5032420</v>
      </c>
      <c r="K1573">
        <v>4387626</v>
      </c>
      <c r="L1573">
        <v>4624944</v>
      </c>
      <c r="O1573">
        <v>4695358</v>
      </c>
      <c r="P1573">
        <v>4185023</v>
      </c>
      <c r="Q1573">
        <v>3799037</v>
      </c>
      <c r="S1573">
        <f t="shared" si="450"/>
        <v>1.25</v>
      </c>
      <c r="T1573">
        <f t="shared" si="451"/>
        <v>0.45833333333333331</v>
      </c>
      <c r="V1573" s="4">
        <f t="shared" si="452"/>
        <v>493.17153417989999</v>
      </c>
      <c r="W1573">
        <f t="shared" si="453"/>
        <v>10</v>
      </c>
      <c r="X1573">
        <f t="shared" si="454"/>
        <v>0.41666666666666669</v>
      </c>
      <c r="Y1573">
        <f t="shared" si="455"/>
        <v>0.33333333333333331</v>
      </c>
      <c r="Z1573">
        <f t="shared" si="456"/>
        <v>0.90909090909090906</v>
      </c>
      <c r="AA1573" t="str">
        <f t="shared" si="457"/>
        <v>CRAM</v>
      </c>
      <c r="AD1573">
        <f t="shared" si="458"/>
        <v>0.24324324324324326</v>
      </c>
      <c r="AF1573" t="str">
        <f t="shared" si="459"/>
        <v>----</v>
      </c>
      <c r="AG1573" t="str">
        <f t="shared" si="460"/>
        <v>----</v>
      </c>
      <c r="AH1573" t="str">
        <f t="shared" si="461"/>
        <v>HUnSatLig</v>
      </c>
      <c r="AI1573" t="str">
        <f t="shared" si="462"/>
        <v>----</v>
      </c>
      <c r="AJ1573" t="str">
        <f t="shared" si="463"/>
        <v>----</v>
      </c>
      <c r="AK1573" t="str">
        <f t="shared" si="464"/>
        <v>----</v>
      </c>
      <c r="AM1573" s="4">
        <f t="shared" si="465"/>
        <v>493.28557283551089</v>
      </c>
      <c r="AN1573" s="4">
        <f t="shared" si="449"/>
        <v>493</v>
      </c>
      <c r="AO1573" s="4">
        <f t="shared" si="466"/>
        <v>0.28557283551089085</v>
      </c>
    </row>
    <row r="1574" spans="1:41" x14ac:dyDescent="0.25">
      <c r="A1574">
        <v>24</v>
      </c>
      <c r="B1574">
        <v>30</v>
      </c>
      <c r="C1574">
        <v>0</v>
      </c>
      <c r="D1574">
        <v>12</v>
      </c>
      <c r="E1574">
        <v>0</v>
      </c>
      <c r="F1574">
        <v>0</v>
      </c>
      <c r="H1574">
        <v>509.16644880000001</v>
      </c>
      <c r="J1574">
        <v>3886420</v>
      </c>
      <c r="K1574">
        <v>3847375</v>
      </c>
      <c r="L1574">
        <v>3602270</v>
      </c>
      <c r="O1574">
        <v>2909201</v>
      </c>
      <c r="P1574">
        <v>3030586</v>
      </c>
      <c r="Q1574">
        <v>2329548</v>
      </c>
      <c r="S1574">
        <f t="shared" si="450"/>
        <v>1.25</v>
      </c>
      <c r="T1574">
        <f t="shared" si="451"/>
        <v>0.5</v>
      </c>
      <c r="V1574" s="4">
        <f t="shared" si="452"/>
        <v>509.16644877990001</v>
      </c>
      <c r="W1574">
        <f t="shared" si="453"/>
        <v>10</v>
      </c>
      <c r="X1574">
        <f t="shared" si="454"/>
        <v>0.41666666666666669</v>
      </c>
      <c r="Y1574">
        <f t="shared" si="455"/>
        <v>0.33333333333333331</v>
      </c>
      <c r="Z1574">
        <f t="shared" si="456"/>
        <v>0.83333333333333337</v>
      </c>
      <c r="AA1574" t="str">
        <f t="shared" si="457"/>
        <v>CRAM</v>
      </c>
      <c r="AD1574">
        <f t="shared" si="458"/>
        <v>0.22222222222222221</v>
      </c>
      <c r="AF1574" t="str">
        <f t="shared" si="459"/>
        <v>----</v>
      </c>
      <c r="AG1574" t="str">
        <f t="shared" si="460"/>
        <v>----</v>
      </c>
      <c r="AH1574" t="str">
        <f t="shared" si="461"/>
        <v>HUnSatLig</v>
      </c>
      <c r="AI1574" t="str">
        <f t="shared" si="462"/>
        <v>----</v>
      </c>
      <c r="AJ1574" t="str">
        <f t="shared" si="463"/>
        <v>----</v>
      </c>
      <c r="AK1574" t="str">
        <f t="shared" si="464"/>
        <v>----</v>
      </c>
      <c r="AM1574" s="4">
        <f t="shared" si="465"/>
        <v>509.2841860239962</v>
      </c>
      <c r="AN1574" s="4">
        <f t="shared" si="449"/>
        <v>509</v>
      </c>
      <c r="AO1574" s="4">
        <f t="shared" si="466"/>
        <v>0.28418602399619886</v>
      </c>
    </row>
    <row r="1575" spans="1:41" x14ac:dyDescent="0.25">
      <c r="A1575">
        <v>24</v>
      </c>
      <c r="B1575">
        <v>30</v>
      </c>
      <c r="C1575">
        <v>0</v>
      </c>
      <c r="D1575">
        <v>13</v>
      </c>
      <c r="E1575">
        <v>0</v>
      </c>
      <c r="F1575">
        <v>0</v>
      </c>
      <c r="H1575">
        <v>525.16136340000003</v>
      </c>
      <c r="J1575">
        <v>3328087</v>
      </c>
      <c r="K1575">
        <v>3024387</v>
      </c>
      <c r="L1575">
        <v>2583313</v>
      </c>
      <c r="O1575">
        <v>2199404</v>
      </c>
      <c r="P1575">
        <v>2406742</v>
      </c>
      <c r="Q1575">
        <v>2193771</v>
      </c>
      <c r="S1575">
        <f t="shared" si="450"/>
        <v>1.25</v>
      </c>
      <c r="T1575">
        <f t="shared" si="451"/>
        <v>0.54166666666666663</v>
      </c>
      <c r="V1575" s="4">
        <f t="shared" si="452"/>
        <v>525.16136337990008</v>
      </c>
      <c r="W1575">
        <f t="shared" si="453"/>
        <v>10</v>
      </c>
      <c r="X1575">
        <f t="shared" si="454"/>
        <v>0.41666666666666669</v>
      </c>
      <c r="Y1575">
        <f t="shared" si="455"/>
        <v>0.33333333333333331</v>
      </c>
      <c r="Z1575">
        <f t="shared" si="456"/>
        <v>0.76923076923076927</v>
      </c>
      <c r="AA1575" t="str">
        <f t="shared" si="457"/>
        <v>O</v>
      </c>
      <c r="AD1575">
        <f t="shared" si="458"/>
        <v>0.2</v>
      </c>
      <c r="AF1575" t="str">
        <f t="shared" si="459"/>
        <v>----</v>
      </c>
      <c r="AG1575" t="str">
        <f t="shared" si="460"/>
        <v>----</v>
      </c>
      <c r="AH1575" t="str">
        <f t="shared" si="461"/>
        <v>HUnSatLig</v>
      </c>
      <c r="AI1575" t="str">
        <f t="shared" si="462"/>
        <v>----</v>
      </c>
      <c r="AJ1575" t="str">
        <f t="shared" si="463"/>
        <v>----</v>
      </c>
      <c r="AK1575" t="str">
        <f t="shared" si="464"/>
        <v>----</v>
      </c>
      <c r="AM1575" s="4">
        <f t="shared" si="465"/>
        <v>525.28279921248156</v>
      </c>
      <c r="AN1575" s="4">
        <f t="shared" si="449"/>
        <v>525</v>
      </c>
      <c r="AO1575" s="4">
        <f t="shared" si="466"/>
        <v>0.2827992124815637</v>
      </c>
    </row>
    <row r="1576" spans="1:41" x14ac:dyDescent="0.25">
      <c r="A1576">
        <v>24</v>
      </c>
      <c r="B1576">
        <v>32</v>
      </c>
      <c r="C1576">
        <v>0</v>
      </c>
      <c r="D1576">
        <v>5</v>
      </c>
      <c r="E1576">
        <v>0</v>
      </c>
      <c r="F1576">
        <v>0</v>
      </c>
      <c r="H1576">
        <v>399.21769660000001</v>
      </c>
      <c r="J1576">
        <v>1879389</v>
      </c>
      <c r="K1576">
        <v>1950032</v>
      </c>
      <c r="L1576">
        <v>2304266</v>
      </c>
      <c r="O1576">
        <v>2998510</v>
      </c>
      <c r="P1576">
        <v>3412727</v>
      </c>
      <c r="Q1576">
        <v>2958631</v>
      </c>
      <c r="S1576">
        <f t="shared" si="450"/>
        <v>1.3333333333333333</v>
      </c>
      <c r="T1576">
        <f t="shared" si="451"/>
        <v>0.20833333333333334</v>
      </c>
      <c r="V1576" s="4">
        <f t="shared" si="452"/>
        <v>399.21769657989995</v>
      </c>
      <c r="W1576">
        <f t="shared" si="453"/>
        <v>9</v>
      </c>
      <c r="X1576">
        <f t="shared" si="454"/>
        <v>0.375</v>
      </c>
      <c r="Y1576">
        <f t="shared" si="455"/>
        <v>0.28125</v>
      </c>
      <c r="Z1576">
        <f t="shared" si="456"/>
        <v>1.8</v>
      </c>
      <c r="AA1576" t="str">
        <f t="shared" si="457"/>
        <v>O</v>
      </c>
      <c r="AD1576">
        <f t="shared" si="458"/>
        <v>0.30232558139534882</v>
      </c>
      <c r="AF1576" t="str">
        <f t="shared" si="459"/>
        <v>----</v>
      </c>
      <c r="AG1576" t="str">
        <f t="shared" si="460"/>
        <v>----</v>
      </c>
      <c r="AH1576" t="str">
        <f t="shared" si="461"/>
        <v>HUnSatLig</v>
      </c>
      <c r="AI1576" t="str">
        <f t="shared" si="462"/>
        <v>----</v>
      </c>
      <c r="AJ1576" t="str">
        <f t="shared" si="463"/>
        <v>----</v>
      </c>
      <c r="AK1576" t="str">
        <f t="shared" si="464"/>
        <v>----</v>
      </c>
      <c r="AM1576" s="4">
        <f t="shared" si="465"/>
        <v>399.31000979398226</v>
      </c>
      <c r="AN1576" s="4">
        <f t="shared" si="449"/>
        <v>399</v>
      </c>
      <c r="AO1576" s="4">
        <f t="shared" si="466"/>
        <v>0.31000979398226036</v>
      </c>
    </row>
    <row r="1577" spans="1:41" x14ac:dyDescent="0.25">
      <c r="A1577">
        <v>24</v>
      </c>
      <c r="B1577">
        <v>32</v>
      </c>
      <c r="C1577">
        <v>0</v>
      </c>
      <c r="D1577">
        <v>6</v>
      </c>
      <c r="E1577">
        <v>0</v>
      </c>
      <c r="F1577">
        <v>0</v>
      </c>
      <c r="H1577">
        <v>415.21261120000003</v>
      </c>
      <c r="J1577">
        <v>3993718</v>
      </c>
      <c r="K1577">
        <v>4223583</v>
      </c>
      <c r="L1577">
        <v>3818284</v>
      </c>
      <c r="O1577">
        <v>6620477</v>
      </c>
      <c r="P1577">
        <v>6937677</v>
      </c>
      <c r="Q1577">
        <v>5689202</v>
      </c>
      <c r="S1577">
        <f t="shared" si="450"/>
        <v>1.3333333333333333</v>
      </c>
      <c r="T1577">
        <f t="shared" si="451"/>
        <v>0.25</v>
      </c>
      <c r="V1577" s="4">
        <f t="shared" si="452"/>
        <v>415.21261117989997</v>
      </c>
      <c r="W1577">
        <f t="shared" si="453"/>
        <v>9</v>
      </c>
      <c r="X1577">
        <f t="shared" si="454"/>
        <v>0.375</v>
      </c>
      <c r="Y1577">
        <f t="shared" si="455"/>
        <v>0.28125</v>
      </c>
      <c r="Z1577">
        <f t="shared" si="456"/>
        <v>1.5</v>
      </c>
      <c r="AA1577" t="str">
        <f t="shared" si="457"/>
        <v>CRAM</v>
      </c>
      <c r="AD1577">
        <f t="shared" si="458"/>
        <v>0.2857142857142857</v>
      </c>
      <c r="AF1577" t="str">
        <f t="shared" si="459"/>
        <v>----</v>
      </c>
      <c r="AG1577" t="str">
        <f t="shared" si="460"/>
        <v>----</v>
      </c>
      <c r="AH1577" t="str">
        <f t="shared" si="461"/>
        <v>HUnSatLig</v>
      </c>
      <c r="AI1577" t="str">
        <f t="shared" si="462"/>
        <v>----</v>
      </c>
      <c r="AJ1577" t="str">
        <f t="shared" si="463"/>
        <v>----</v>
      </c>
      <c r="AK1577" t="str">
        <f t="shared" si="464"/>
        <v>----</v>
      </c>
      <c r="AM1577" s="4">
        <f t="shared" si="465"/>
        <v>415.30862298246757</v>
      </c>
      <c r="AN1577" s="4">
        <f t="shared" si="449"/>
        <v>415</v>
      </c>
      <c r="AO1577" s="4">
        <f t="shared" si="466"/>
        <v>0.30862298246756836</v>
      </c>
    </row>
    <row r="1578" spans="1:41" x14ac:dyDescent="0.25">
      <c r="A1578">
        <v>24</v>
      </c>
      <c r="B1578">
        <v>32</v>
      </c>
      <c r="C1578">
        <v>0</v>
      </c>
      <c r="D1578">
        <v>7</v>
      </c>
      <c r="E1578">
        <v>0</v>
      </c>
      <c r="F1578">
        <v>0</v>
      </c>
      <c r="H1578">
        <v>431.20752579999998</v>
      </c>
      <c r="J1578">
        <v>6188083</v>
      </c>
      <c r="K1578">
        <v>6396290</v>
      </c>
      <c r="L1578">
        <v>6077528</v>
      </c>
      <c r="O1578">
        <v>10117889</v>
      </c>
      <c r="P1578">
        <v>10566502</v>
      </c>
      <c r="Q1578">
        <v>8620801</v>
      </c>
      <c r="S1578">
        <f t="shared" si="450"/>
        <v>1.3333333333333333</v>
      </c>
      <c r="T1578">
        <f t="shared" si="451"/>
        <v>0.29166666666666669</v>
      </c>
      <c r="V1578" s="4">
        <f t="shared" si="452"/>
        <v>431.20752577989998</v>
      </c>
      <c r="W1578">
        <f t="shared" si="453"/>
        <v>9</v>
      </c>
      <c r="X1578">
        <f t="shared" si="454"/>
        <v>0.375</v>
      </c>
      <c r="Y1578">
        <f t="shared" si="455"/>
        <v>0.28125</v>
      </c>
      <c r="Z1578">
        <f t="shared" si="456"/>
        <v>1.2857142857142858</v>
      </c>
      <c r="AA1578" t="str">
        <f t="shared" si="457"/>
        <v>CRAM</v>
      </c>
      <c r="AD1578">
        <f t="shared" si="458"/>
        <v>0.26829268292682928</v>
      </c>
      <c r="AF1578" t="str">
        <f t="shared" si="459"/>
        <v>----</v>
      </c>
      <c r="AG1578" t="str">
        <f t="shared" si="460"/>
        <v>----</v>
      </c>
      <c r="AH1578" t="str">
        <f t="shared" si="461"/>
        <v>HUnSatLig</v>
      </c>
      <c r="AI1578" t="str">
        <f t="shared" si="462"/>
        <v>----</v>
      </c>
      <c r="AJ1578" t="str">
        <f t="shared" si="463"/>
        <v>----</v>
      </c>
      <c r="AK1578" t="str">
        <f t="shared" si="464"/>
        <v>----</v>
      </c>
      <c r="AM1578" s="4">
        <f t="shared" si="465"/>
        <v>431.30723617095288</v>
      </c>
      <c r="AN1578" s="4">
        <f t="shared" si="449"/>
        <v>431</v>
      </c>
      <c r="AO1578" s="4">
        <f t="shared" si="466"/>
        <v>0.30723617095287636</v>
      </c>
    </row>
    <row r="1579" spans="1:41" x14ac:dyDescent="0.25">
      <c r="A1579">
        <v>24</v>
      </c>
      <c r="B1579">
        <v>32</v>
      </c>
      <c r="C1579">
        <v>0</v>
      </c>
      <c r="D1579">
        <v>8</v>
      </c>
      <c r="E1579">
        <v>0</v>
      </c>
      <c r="F1579">
        <v>0</v>
      </c>
      <c r="H1579">
        <v>447.2024404</v>
      </c>
      <c r="J1579">
        <v>7515157</v>
      </c>
      <c r="K1579">
        <v>7650797</v>
      </c>
      <c r="L1579">
        <v>6792784</v>
      </c>
      <c r="O1579">
        <v>11058737</v>
      </c>
      <c r="P1579">
        <v>12117978</v>
      </c>
      <c r="Q1579">
        <v>9665638</v>
      </c>
      <c r="S1579">
        <f t="shared" si="450"/>
        <v>1.3333333333333333</v>
      </c>
      <c r="T1579">
        <f t="shared" si="451"/>
        <v>0.33333333333333331</v>
      </c>
      <c r="V1579" s="4">
        <f t="shared" si="452"/>
        <v>447.2024403799</v>
      </c>
      <c r="W1579">
        <f t="shared" si="453"/>
        <v>9</v>
      </c>
      <c r="X1579">
        <f t="shared" si="454"/>
        <v>0.375</v>
      </c>
      <c r="Y1579">
        <f t="shared" si="455"/>
        <v>0.28125</v>
      </c>
      <c r="Z1579">
        <f t="shared" si="456"/>
        <v>1.125</v>
      </c>
      <c r="AA1579" t="str">
        <f t="shared" si="457"/>
        <v>CRAM</v>
      </c>
      <c r="AD1579">
        <f t="shared" si="458"/>
        <v>0.25</v>
      </c>
      <c r="AF1579" t="str">
        <f t="shared" si="459"/>
        <v>----</v>
      </c>
      <c r="AG1579" t="str">
        <f t="shared" si="460"/>
        <v>----</v>
      </c>
      <c r="AH1579" t="str">
        <f t="shared" si="461"/>
        <v>HUnSatLig</v>
      </c>
      <c r="AI1579" t="str">
        <f t="shared" si="462"/>
        <v>----</v>
      </c>
      <c r="AJ1579" t="str">
        <f t="shared" si="463"/>
        <v>----</v>
      </c>
      <c r="AK1579" t="str">
        <f t="shared" si="464"/>
        <v>----</v>
      </c>
      <c r="AM1579" s="4">
        <f t="shared" si="465"/>
        <v>447.30584935943824</v>
      </c>
      <c r="AN1579" s="4">
        <f t="shared" si="449"/>
        <v>447</v>
      </c>
      <c r="AO1579" s="4">
        <f t="shared" si="466"/>
        <v>0.30584935943824121</v>
      </c>
    </row>
    <row r="1580" spans="1:41" x14ac:dyDescent="0.25">
      <c r="A1580">
        <v>24</v>
      </c>
      <c r="B1580">
        <v>32</v>
      </c>
      <c r="C1580">
        <v>0</v>
      </c>
      <c r="D1580">
        <v>9</v>
      </c>
      <c r="E1580">
        <v>0</v>
      </c>
      <c r="F1580">
        <v>0</v>
      </c>
      <c r="H1580">
        <v>463.19735500000002</v>
      </c>
      <c r="J1580">
        <v>8201631</v>
      </c>
      <c r="K1580">
        <v>8047320</v>
      </c>
      <c r="L1580">
        <v>7565527</v>
      </c>
      <c r="O1580">
        <v>10146505</v>
      </c>
      <c r="P1580">
        <v>10210630</v>
      </c>
      <c r="Q1580">
        <v>9205812</v>
      </c>
      <c r="S1580">
        <f t="shared" si="450"/>
        <v>1.3333333333333333</v>
      </c>
      <c r="T1580">
        <f t="shared" si="451"/>
        <v>0.375</v>
      </c>
      <c r="V1580" s="4">
        <f t="shared" si="452"/>
        <v>463.19735497990001</v>
      </c>
      <c r="W1580">
        <f t="shared" si="453"/>
        <v>9</v>
      </c>
      <c r="X1580">
        <f t="shared" si="454"/>
        <v>0.375</v>
      </c>
      <c r="Y1580">
        <f t="shared" si="455"/>
        <v>0.28125</v>
      </c>
      <c r="Z1580">
        <f t="shared" si="456"/>
        <v>1</v>
      </c>
      <c r="AA1580" t="str">
        <f t="shared" si="457"/>
        <v>CRAM</v>
      </c>
      <c r="AD1580">
        <f t="shared" si="458"/>
        <v>0.23076923076923078</v>
      </c>
      <c r="AF1580" t="str">
        <f t="shared" si="459"/>
        <v>----</v>
      </c>
      <c r="AG1580" t="str">
        <f t="shared" si="460"/>
        <v>----</v>
      </c>
      <c r="AH1580" t="str">
        <f t="shared" si="461"/>
        <v>HUnSatLig</v>
      </c>
      <c r="AI1580" t="str">
        <f t="shared" si="462"/>
        <v>----</v>
      </c>
      <c r="AJ1580" t="str">
        <f t="shared" si="463"/>
        <v>----</v>
      </c>
      <c r="AK1580" t="str">
        <f t="shared" si="464"/>
        <v>----</v>
      </c>
      <c r="AM1580" s="4">
        <f t="shared" si="465"/>
        <v>463.30446254792355</v>
      </c>
      <c r="AN1580" s="4">
        <f t="shared" si="449"/>
        <v>463</v>
      </c>
      <c r="AO1580" s="4">
        <f t="shared" si="466"/>
        <v>0.30446254792354921</v>
      </c>
    </row>
    <row r="1581" spans="1:41" x14ac:dyDescent="0.25">
      <c r="A1581">
        <v>24</v>
      </c>
      <c r="B1581">
        <v>32</v>
      </c>
      <c r="C1581">
        <v>0</v>
      </c>
      <c r="D1581">
        <v>10</v>
      </c>
      <c r="E1581">
        <v>0</v>
      </c>
      <c r="F1581">
        <v>0</v>
      </c>
      <c r="H1581">
        <v>479.19226959999997</v>
      </c>
      <c r="J1581">
        <v>6687790</v>
      </c>
      <c r="K1581">
        <v>6076992</v>
      </c>
      <c r="L1581">
        <v>6174300</v>
      </c>
      <c r="O1581">
        <v>7697175</v>
      </c>
      <c r="P1581">
        <v>8146373</v>
      </c>
      <c r="Q1581">
        <v>6803695</v>
      </c>
      <c r="S1581">
        <f t="shared" si="450"/>
        <v>1.3333333333333333</v>
      </c>
      <c r="T1581">
        <f t="shared" si="451"/>
        <v>0.41666666666666669</v>
      </c>
      <c r="V1581" s="4">
        <f t="shared" si="452"/>
        <v>479.19226957989997</v>
      </c>
      <c r="W1581">
        <f t="shared" si="453"/>
        <v>9</v>
      </c>
      <c r="X1581">
        <f t="shared" si="454"/>
        <v>0.375</v>
      </c>
      <c r="Y1581">
        <f t="shared" si="455"/>
        <v>0.28125</v>
      </c>
      <c r="Z1581">
        <f t="shared" si="456"/>
        <v>0.9</v>
      </c>
      <c r="AA1581" t="str">
        <f t="shared" si="457"/>
        <v>CRAM</v>
      </c>
      <c r="AD1581">
        <f t="shared" si="458"/>
        <v>0.21052631578947367</v>
      </c>
      <c r="AF1581" t="str">
        <f t="shared" si="459"/>
        <v>----</v>
      </c>
      <c r="AG1581" t="str">
        <f t="shared" si="460"/>
        <v>----</v>
      </c>
      <c r="AH1581" t="str">
        <f t="shared" si="461"/>
        <v>HUnSatLig</v>
      </c>
      <c r="AI1581" t="str">
        <f t="shared" si="462"/>
        <v>----</v>
      </c>
      <c r="AJ1581" t="str">
        <f t="shared" si="463"/>
        <v>----</v>
      </c>
      <c r="AK1581" t="str">
        <f t="shared" si="464"/>
        <v>----</v>
      </c>
      <c r="AM1581" s="4">
        <f t="shared" si="465"/>
        <v>479.3030757364088</v>
      </c>
      <c r="AN1581" s="4">
        <f t="shared" si="449"/>
        <v>479</v>
      </c>
      <c r="AO1581" s="4">
        <f t="shared" si="466"/>
        <v>0.30307573640880037</v>
      </c>
    </row>
    <row r="1582" spans="1:41" x14ac:dyDescent="0.25">
      <c r="A1582">
        <v>24</v>
      </c>
      <c r="B1582">
        <v>32</v>
      </c>
      <c r="C1582">
        <v>0</v>
      </c>
      <c r="D1582">
        <v>11</v>
      </c>
      <c r="E1582">
        <v>0</v>
      </c>
      <c r="F1582">
        <v>0</v>
      </c>
      <c r="H1582">
        <v>495.18718419999999</v>
      </c>
      <c r="J1582">
        <v>4946502</v>
      </c>
      <c r="K1582">
        <v>5617499</v>
      </c>
      <c r="L1582">
        <v>4019782</v>
      </c>
      <c r="O1582">
        <v>5220765</v>
      </c>
      <c r="P1582">
        <v>4331540</v>
      </c>
      <c r="Q1582">
        <v>4489344</v>
      </c>
      <c r="S1582">
        <f t="shared" si="450"/>
        <v>1.3333333333333333</v>
      </c>
      <c r="T1582">
        <f t="shared" si="451"/>
        <v>0.45833333333333331</v>
      </c>
      <c r="V1582" s="4">
        <f t="shared" si="452"/>
        <v>495.18718417989999</v>
      </c>
      <c r="W1582">
        <f t="shared" si="453"/>
        <v>9</v>
      </c>
      <c r="X1582">
        <f t="shared" si="454"/>
        <v>0.375</v>
      </c>
      <c r="Y1582">
        <f t="shared" si="455"/>
        <v>0.28125</v>
      </c>
      <c r="Z1582">
        <f t="shared" si="456"/>
        <v>0.81818181818181823</v>
      </c>
      <c r="AA1582" t="str">
        <f t="shared" si="457"/>
        <v>CRAM</v>
      </c>
      <c r="AD1582">
        <f t="shared" si="458"/>
        <v>0.1891891891891892</v>
      </c>
      <c r="AF1582" t="str">
        <f t="shared" si="459"/>
        <v>----</v>
      </c>
      <c r="AG1582" t="str">
        <f t="shared" si="460"/>
        <v>----</v>
      </c>
      <c r="AH1582" t="str">
        <f t="shared" si="461"/>
        <v>HUnSatLig</v>
      </c>
      <c r="AI1582" t="str">
        <f t="shared" si="462"/>
        <v>----</v>
      </c>
      <c r="AJ1582" t="str">
        <f t="shared" si="463"/>
        <v>----</v>
      </c>
      <c r="AK1582" t="str">
        <f t="shared" si="464"/>
        <v>----</v>
      </c>
      <c r="AM1582" s="4">
        <f t="shared" si="465"/>
        <v>495.30168892489411</v>
      </c>
      <c r="AN1582" s="4">
        <f t="shared" si="449"/>
        <v>495</v>
      </c>
      <c r="AO1582" s="4">
        <f t="shared" si="466"/>
        <v>0.30168892489410837</v>
      </c>
    </row>
    <row r="1583" spans="1:41" x14ac:dyDescent="0.25">
      <c r="A1583">
        <v>24</v>
      </c>
      <c r="B1583">
        <v>32</v>
      </c>
      <c r="C1583">
        <v>0</v>
      </c>
      <c r="D1583">
        <v>12</v>
      </c>
      <c r="E1583">
        <v>0</v>
      </c>
      <c r="F1583">
        <v>0</v>
      </c>
      <c r="H1583">
        <v>511.18209880000001</v>
      </c>
      <c r="J1583">
        <v>3320261</v>
      </c>
      <c r="K1583">
        <v>3444994</v>
      </c>
      <c r="L1583">
        <v>2933651</v>
      </c>
      <c r="O1583">
        <v>2546778</v>
      </c>
      <c r="P1583">
        <v>2718329</v>
      </c>
      <c r="Q1583">
        <v>3092524</v>
      </c>
      <c r="S1583">
        <f t="shared" si="450"/>
        <v>1.3333333333333333</v>
      </c>
      <c r="T1583">
        <f t="shared" si="451"/>
        <v>0.5</v>
      </c>
      <c r="V1583" s="4">
        <f t="shared" si="452"/>
        <v>511.18209877989995</v>
      </c>
      <c r="W1583">
        <f t="shared" si="453"/>
        <v>9</v>
      </c>
      <c r="X1583">
        <f t="shared" si="454"/>
        <v>0.375</v>
      </c>
      <c r="Y1583">
        <f t="shared" si="455"/>
        <v>0.28125</v>
      </c>
      <c r="Z1583">
        <f t="shared" si="456"/>
        <v>0.75</v>
      </c>
      <c r="AA1583" t="str">
        <f t="shared" si="457"/>
        <v>O</v>
      </c>
      <c r="AD1583">
        <f t="shared" si="458"/>
        <v>0.16666666666666666</v>
      </c>
      <c r="AF1583" t="str">
        <f t="shared" si="459"/>
        <v>----</v>
      </c>
      <c r="AG1583" t="str">
        <f t="shared" si="460"/>
        <v>----</v>
      </c>
      <c r="AH1583" t="str">
        <f t="shared" si="461"/>
        <v>HUnSatLig</v>
      </c>
      <c r="AI1583" t="str">
        <f t="shared" si="462"/>
        <v>----</v>
      </c>
      <c r="AJ1583" t="str">
        <f t="shared" si="463"/>
        <v>----</v>
      </c>
      <c r="AK1583" t="str">
        <f t="shared" si="464"/>
        <v>----</v>
      </c>
      <c r="AM1583" s="4">
        <f t="shared" si="465"/>
        <v>511.30030211337936</v>
      </c>
      <c r="AN1583" s="4">
        <f t="shared" si="449"/>
        <v>511</v>
      </c>
      <c r="AO1583" s="4">
        <f t="shared" si="466"/>
        <v>0.30030211337935953</v>
      </c>
    </row>
    <row r="1584" spans="1:41" x14ac:dyDescent="0.25">
      <c r="A1584">
        <v>24</v>
      </c>
      <c r="B1584">
        <v>32</v>
      </c>
      <c r="C1584">
        <v>0</v>
      </c>
      <c r="D1584">
        <v>13</v>
      </c>
      <c r="E1584">
        <v>0</v>
      </c>
      <c r="F1584">
        <v>0</v>
      </c>
      <c r="H1584">
        <v>527.17701339999996</v>
      </c>
      <c r="J1584">
        <v>2166429</v>
      </c>
      <c r="K1584">
        <v>1925144</v>
      </c>
      <c r="L1584">
        <v>2041158</v>
      </c>
      <c r="O1584" t="s">
        <v>14</v>
      </c>
      <c r="P1584" t="s">
        <v>14</v>
      </c>
      <c r="Q1584" t="s">
        <v>14</v>
      </c>
      <c r="S1584">
        <f t="shared" si="450"/>
        <v>1.3333333333333333</v>
      </c>
      <c r="T1584">
        <f t="shared" si="451"/>
        <v>0.54166666666666663</v>
      </c>
      <c r="V1584" s="4">
        <f t="shared" si="452"/>
        <v>527.17701337990002</v>
      </c>
      <c r="W1584">
        <f t="shared" si="453"/>
        <v>9</v>
      </c>
      <c r="X1584">
        <f t="shared" si="454"/>
        <v>0.375</v>
      </c>
      <c r="Y1584">
        <f t="shared" si="455"/>
        <v>0.28125</v>
      </c>
      <c r="Z1584">
        <f t="shared" si="456"/>
        <v>0.69230769230769229</v>
      </c>
      <c r="AA1584" t="str">
        <f t="shared" si="457"/>
        <v>O</v>
      </c>
      <c r="AD1584">
        <f t="shared" si="458"/>
        <v>0.14285714285714285</v>
      </c>
      <c r="AF1584" t="str">
        <f t="shared" si="459"/>
        <v>----</v>
      </c>
      <c r="AG1584" t="str">
        <f t="shared" si="460"/>
        <v>----</v>
      </c>
      <c r="AH1584" t="str">
        <f t="shared" si="461"/>
        <v>HUnSatLig</v>
      </c>
      <c r="AI1584" t="str">
        <f t="shared" si="462"/>
        <v>----</v>
      </c>
      <c r="AJ1584" t="str">
        <f t="shared" si="463"/>
        <v>----</v>
      </c>
      <c r="AK1584" t="str">
        <f t="shared" si="464"/>
        <v>----</v>
      </c>
      <c r="AM1584" s="4">
        <f t="shared" si="465"/>
        <v>527.29891530186478</v>
      </c>
      <c r="AN1584" s="4">
        <f t="shared" si="449"/>
        <v>527</v>
      </c>
      <c r="AO1584" s="4">
        <f t="shared" si="466"/>
        <v>0.29891530186478121</v>
      </c>
    </row>
    <row r="1585" spans="1:41" x14ac:dyDescent="0.25">
      <c r="A1585">
        <v>24</v>
      </c>
      <c r="B1585">
        <v>32</v>
      </c>
      <c r="C1585">
        <v>0</v>
      </c>
      <c r="D1585">
        <v>24</v>
      </c>
      <c r="E1585">
        <v>0</v>
      </c>
      <c r="F1585">
        <v>0</v>
      </c>
      <c r="H1585">
        <v>703.12107400000002</v>
      </c>
      <c r="J1585" t="s">
        <v>14</v>
      </c>
      <c r="K1585" t="s">
        <v>14</v>
      </c>
      <c r="L1585" t="s">
        <v>14</v>
      </c>
      <c r="O1585">
        <v>2728565</v>
      </c>
      <c r="P1585">
        <v>2227883</v>
      </c>
      <c r="Q1585">
        <v>1838143</v>
      </c>
      <c r="S1585">
        <f t="shared" si="450"/>
        <v>1.3333333333333333</v>
      </c>
      <c r="T1585">
        <f t="shared" si="451"/>
        <v>1</v>
      </c>
      <c r="V1585" s="4">
        <f t="shared" si="452"/>
        <v>703.12107397989996</v>
      </c>
      <c r="W1585">
        <f t="shared" si="453"/>
        <v>9</v>
      </c>
      <c r="X1585">
        <f t="shared" si="454"/>
        <v>0.375</v>
      </c>
      <c r="Y1585">
        <f t="shared" si="455"/>
        <v>0.28125</v>
      </c>
      <c r="Z1585">
        <f t="shared" si="456"/>
        <v>0.375</v>
      </c>
      <c r="AA1585" t="str">
        <f t="shared" si="457"/>
        <v>O</v>
      </c>
      <c r="AD1585">
        <f t="shared" si="458"/>
        <v>-0.25</v>
      </c>
      <c r="AF1585" t="str">
        <f t="shared" si="459"/>
        <v>----</v>
      </c>
      <c r="AG1585" t="str">
        <f t="shared" si="460"/>
        <v>----</v>
      </c>
      <c r="AH1585" t="str">
        <f t="shared" si="461"/>
        <v>HUnSatLig</v>
      </c>
      <c r="AI1585" t="str">
        <f t="shared" si="462"/>
        <v>----</v>
      </c>
      <c r="AJ1585" t="str">
        <f t="shared" si="463"/>
        <v>----</v>
      </c>
      <c r="AK1585" t="str">
        <f t="shared" si="464"/>
        <v>----</v>
      </c>
      <c r="AM1585" s="4">
        <f t="shared" si="465"/>
        <v>703.283660375203</v>
      </c>
      <c r="AN1585" s="4">
        <f t="shared" si="449"/>
        <v>703</v>
      </c>
      <c r="AO1585" s="4">
        <f t="shared" si="466"/>
        <v>0.28366037520299869</v>
      </c>
    </row>
    <row r="1586" spans="1:41" x14ac:dyDescent="0.25">
      <c r="A1586">
        <v>24</v>
      </c>
      <c r="B1586">
        <v>34</v>
      </c>
      <c r="C1586">
        <v>0</v>
      </c>
      <c r="D1586">
        <v>4</v>
      </c>
      <c r="E1586">
        <v>1</v>
      </c>
      <c r="F1586">
        <v>0</v>
      </c>
      <c r="H1586">
        <v>417.21050270000001</v>
      </c>
      <c r="J1586" t="s">
        <v>14</v>
      </c>
      <c r="K1586" t="s">
        <v>14</v>
      </c>
      <c r="L1586" t="s">
        <v>14</v>
      </c>
      <c r="O1586">
        <v>15291709</v>
      </c>
      <c r="P1586">
        <v>16082037</v>
      </c>
      <c r="Q1586">
        <v>14141226</v>
      </c>
      <c r="S1586">
        <f t="shared" si="450"/>
        <v>1.4166666666666667</v>
      </c>
      <c r="T1586">
        <f t="shared" si="451"/>
        <v>0.16666666666666666</v>
      </c>
      <c r="V1586" s="4">
        <f t="shared" si="452"/>
        <v>417.2105026799</v>
      </c>
      <c r="W1586">
        <f t="shared" si="453"/>
        <v>8</v>
      </c>
      <c r="X1586">
        <f t="shared" si="454"/>
        <v>0.33333333333333331</v>
      </c>
      <c r="Y1586">
        <f t="shared" si="455"/>
        <v>0.23529411764705882</v>
      </c>
      <c r="Z1586">
        <f t="shared" si="456"/>
        <v>2</v>
      </c>
      <c r="AA1586" t="str">
        <f t="shared" si="457"/>
        <v>O</v>
      </c>
      <c r="AD1586">
        <f t="shared" si="458"/>
        <v>0.23809523809523808</v>
      </c>
      <c r="AF1586" t="str">
        <f t="shared" si="459"/>
        <v>----</v>
      </c>
      <c r="AG1586" t="str">
        <f t="shared" si="460"/>
        <v>----</v>
      </c>
      <c r="AH1586" t="str">
        <f t="shared" si="461"/>
        <v>HUnSatLig</v>
      </c>
      <c r="AI1586" t="str">
        <f t="shared" si="462"/>
        <v>----</v>
      </c>
      <c r="AJ1586" t="str">
        <f t="shared" si="463"/>
        <v>----</v>
      </c>
      <c r="AK1586" t="str">
        <f t="shared" si="464"/>
        <v>----</v>
      </c>
      <c r="AM1586" s="4">
        <f t="shared" si="465"/>
        <v>417.30697646545917</v>
      </c>
      <c r="AN1586" s="4">
        <f t="shared" si="449"/>
        <v>417</v>
      </c>
      <c r="AO1586" s="4">
        <f t="shared" si="466"/>
        <v>0.30697646545917223</v>
      </c>
    </row>
    <row r="1587" spans="1:41" x14ac:dyDescent="0.25">
      <c r="A1587">
        <v>24</v>
      </c>
      <c r="B1587">
        <v>34</v>
      </c>
      <c r="C1587">
        <v>0</v>
      </c>
      <c r="D1587">
        <v>5</v>
      </c>
      <c r="E1587">
        <v>0</v>
      </c>
      <c r="F1587">
        <v>0</v>
      </c>
      <c r="H1587">
        <v>401.2333466</v>
      </c>
      <c r="J1587">
        <v>2845873</v>
      </c>
      <c r="K1587">
        <v>2476640</v>
      </c>
      <c r="L1587">
        <v>2895887</v>
      </c>
      <c r="O1587">
        <v>3473909</v>
      </c>
      <c r="P1587">
        <v>4191256</v>
      </c>
      <c r="Q1587">
        <v>3410421</v>
      </c>
      <c r="S1587">
        <f t="shared" si="450"/>
        <v>1.4166666666666667</v>
      </c>
      <c r="T1587">
        <f t="shared" si="451"/>
        <v>0.20833333333333334</v>
      </c>
      <c r="V1587" s="4">
        <f t="shared" si="452"/>
        <v>401.2333465799</v>
      </c>
      <c r="W1587">
        <f t="shared" si="453"/>
        <v>8</v>
      </c>
      <c r="X1587">
        <f t="shared" si="454"/>
        <v>0.33333333333333331</v>
      </c>
      <c r="Y1587">
        <f t="shared" si="455"/>
        <v>0.23529411764705882</v>
      </c>
      <c r="Z1587">
        <f t="shared" si="456"/>
        <v>1.6</v>
      </c>
      <c r="AA1587" t="str">
        <f t="shared" si="457"/>
        <v>CRAM</v>
      </c>
      <c r="AD1587">
        <f t="shared" si="458"/>
        <v>0.2558139534883721</v>
      </c>
      <c r="AF1587" t="str">
        <f t="shared" si="459"/>
        <v>----</v>
      </c>
      <c r="AG1587" t="str">
        <f t="shared" si="460"/>
        <v>----</v>
      </c>
      <c r="AH1587" t="str">
        <f t="shared" si="461"/>
        <v>HUnSatLig</v>
      </c>
      <c r="AI1587" t="str">
        <f t="shared" si="462"/>
        <v>----</v>
      </c>
      <c r="AJ1587" t="str">
        <f t="shared" si="463"/>
        <v>----</v>
      </c>
      <c r="AK1587" t="str">
        <f t="shared" si="464"/>
        <v>----</v>
      </c>
      <c r="AM1587" s="4">
        <f t="shared" si="465"/>
        <v>401.32612588336553</v>
      </c>
      <c r="AN1587" s="4">
        <f t="shared" si="449"/>
        <v>401</v>
      </c>
      <c r="AO1587" s="4">
        <f t="shared" si="466"/>
        <v>0.32612588336553472</v>
      </c>
    </row>
    <row r="1588" spans="1:41" x14ac:dyDescent="0.25">
      <c r="A1588">
        <v>24</v>
      </c>
      <c r="B1588">
        <v>34</v>
      </c>
      <c r="C1588">
        <v>0</v>
      </c>
      <c r="D1588">
        <v>6</v>
      </c>
      <c r="E1588">
        <v>0</v>
      </c>
      <c r="F1588">
        <v>0</v>
      </c>
      <c r="H1588">
        <v>417.22826120000002</v>
      </c>
      <c r="J1588">
        <v>4760659</v>
      </c>
      <c r="K1588">
        <v>4886150</v>
      </c>
      <c r="L1588">
        <v>5081887</v>
      </c>
      <c r="O1588">
        <v>7206205</v>
      </c>
      <c r="P1588">
        <v>7842933</v>
      </c>
      <c r="Q1588">
        <v>6066985</v>
      </c>
      <c r="S1588">
        <f t="shared" si="450"/>
        <v>1.4166666666666667</v>
      </c>
      <c r="T1588">
        <f t="shared" si="451"/>
        <v>0.25</v>
      </c>
      <c r="V1588" s="4">
        <f t="shared" si="452"/>
        <v>417.22826117989996</v>
      </c>
      <c r="W1588">
        <f t="shared" si="453"/>
        <v>8</v>
      </c>
      <c r="X1588">
        <f t="shared" si="454"/>
        <v>0.33333333333333331</v>
      </c>
      <c r="Y1588">
        <f t="shared" si="455"/>
        <v>0.23529411764705882</v>
      </c>
      <c r="Z1588">
        <f t="shared" si="456"/>
        <v>1.3333333333333333</v>
      </c>
      <c r="AA1588" t="str">
        <f t="shared" si="457"/>
        <v>CRAM</v>
      </c>
      <c r="AD1588">
        <f t="shared" si="458"/>
        <v>0.23809523809523808</v>
      </c>
      <c r="AF1588" t="str">
        <f t="shared" si="459"/>
        <v>----</v>
      </c>
      <c r="AG1588" t="str">
        <f t="shared" si="460"/>
        <v>----</v>
      </c>
      <c r="AH1588" t="str">
        <f t="shared" si="461"/>
        <v>HUnSatLig</v>
      </c>
      <c r="AI1588" t="str">
        <f t="shared" si="462"/>
        <v>----</v>
      </c>
      <c r="AJ1588" t="str">
        <f t="shared" si="463"/>
        <v>----</v>
      </c>
      <c r="AK1588" t="str">
        <f t="shared" si="464"/>
        <v>----</v>
      </c>
      <c r="AM1588" s="4">
        <f t="shared" si="465"/>
        <v>417.32473907185079</v>
      </c>
      <c r="AN1588" s="4">
        <f t="shared" si="449"/>
        <v>417</v>
      </c>
      <c r="AO1588" s="4">
        <f t="shared" si="466"/>
        <v>0.32473907185078588</v>
      </c>
    </row>
    <row r="1589" spans="1:41" x14ac:dyDescent="0.25">
      <c r="A1589">
        <v>24</v>
      </c>
      <c r="B1589">
        <v>34</v>
      </c>
      <c r="C1589">
        <v>0</v>
      </c>
      <c r="D1589">
        <v>7</v>
      </c>
      <c r="E1589">
        <v>0</v>
      </c>
      <c r="F1589">
        <v>0</v>
      </c>
      <c r="H1589">
        <v>433.22317579999998</v>
      </c>
      <c r="J1589">
        <v>6607687</v>
      </c>
      <c r="K1589">
        <v>6502692</v>
      </c>
      <c r="L1589">
        <v>6550447</v>
      </c>
      <c r="O1589">
        <v>10408565</v>
      </c>
      <c r="P1589">
        <v>10943238</v>
      </c>
      <c r="Q1589">
        <v>9331250</v>
      </c>
      <c r="S1589">
        <f t="shared" si="450"/>
        <v>1.4166666666666667</v>
      </c>
      <c r="T1589">
        <f t="shared" si="451"/>
        <v>0.29166666666666669</v>
      </c>
      <c r="V1589" s="4">
        <f t="shared" si="452"/>
        <v>433.22317577989998</v>
      </c>
      <c r="W1589">
        <f t="shared" si="453"/>
        <v>8</v>
      </c>
      <c r="X1589">
        <f t="shared" si="454"/>
        <v>0.33333333333333331</v>
      </c>
      <c r="Y1589">
        <f t="shared" si="455"/>
        <v>0.23529411764705882</v>
      </c>
      <c r="Z1589">
        <f t="shared" si="456"/>
        <v>1.1428571428571428</v>
      </c>
      <c r="AA1589" t="str">
        <f t="shared" si="457"/>
        <v>CRAM</v>
      </c>
      <c r="AD1589">
        <f t="shared" si="458"/>
        <v>0.21951219512195122</v>
      </c>
      <c r="AF1589" t="str">
        <f t="shared" si="459"/>
        <v>----</v>
      </c>
      <c r="AG1589" t="str">
        <f t="shared" si="460"/>
        <v>----</v>
      </c>
      <c r="AH1589" t="str">
        <f t="shared" si="461"/>
        <v>HUnSatLig</v>
      </c>
      <c r="AI1589" t="str">
        <f t="shared" si="462"/>
        <v>----</v>
      </c>
      <c r="AJ1589" t="str">
        <f t="shared" si="463"/>
        <v>----</v>
      </c>
      <c r="AK1589" t="str">
        <f t="shared" si="464"/>
        <v>----</v>
      </c>
      <c r="AM1589" s="4">
        <f t="shared" si="465"/>
        <v>433.32335226033609</v>
      </c>
      <c r="AN1589" s="4">
        <f t="shared" si="449"/>
        <v>433</v>
      </c>
      <c r="AO1589" s="4">
        <f t="shared" si="466"/>
        <v>0.32335226033609388</v>
      </c>
    </row>
    <row r="1590" spans="1:41" x14ac:dyDescent="0.25">
      <c r="A1590">
        <v>24</v>
      </c>
      <c r="B1590">
        <v>34</v>
      </c>
      <c r="C1590">
        <v>0</v>
      </c>
      <c r="D1590">
        <v>8</v>
      </c>
      <c r="E1590">
        <v>0</v>
      </c>
      <c r="F1590">
        <v>0</v>
      </c>
      <c r="H1590">
        <v>449.21809039999999</v>
      </c>
      <c r="J1590">
        <v>7279377</v>
      </c>
      <c r="K1590">
        <v>7703922</v>
      </c>
      <c r="L1590">
        <v>6731139</v>
      </c>
      <c r="O1590">
        <v>11984282</v>
      </c>
      <c r="P1590">
        <v>12410726</v>
      </c>
      <c r="Q1590">
        <v>10208165</v>
      </c>
      <c r="S1590">
        <f t="shared" si="450"/>
        <v>1.4166666666666667</v>
      </c>
      <c r="T1590">
        <f t="shared" si="451"/>
        <v>0.33333333333333331</v>
      </c>
      <c r="V1590" s="4">
        <f t="shared" si="452"/>
        <v>449.21809037989999</v>
      </c>
      <c r="W1590">
        <f t="shared" si="453"/>
        <v>8</v>
      </c>
      <c r="X1590">
        <f t="shared" si="454"/>
        <v>0.33333333333333331</v>
      </c>
      <c r="Y1590">
        <f t="shared" si="455"/>
        <v>0.23529411764705882</v>
      </c>
      <c r="Z1590">
        <f t="shared" si="456"/>
        <v>1</v>
      </c>
      <c r="AA1590" t="str">
        <f t="shared" si="457"/>
        <v>CRAM</v>
      </c>
      <c r="AD1590">
        <f t="shared" si="458"/>
        <v>0.2</v>
      </c>
      <c r="AF1590" t="str">
        <f t="shared" si="459"/>
        <v>----</v>
      </c>
      <c r="AG1590" t="str">
        <f t="shared" si="460"/>
        <v>----</v>
      </c>
      <c r="AH1590" t="str">
        <f t="shared" si="461"/>
        <v>HUnSatLig</v>
      </c>
      <c r="AI1590" t="str">
        <f t="shared" si="462"/>
        <v>----</v>
      </c>
      <c r="AJ1590" t="str">
        <f t="shared" si="463"/>
        <v>----</v>
      </c>
      <c r="AK1590" t="str">
        <f t="shared" si="464"/>
        <v>----</v>
      </c>
      <c r="AM1590" s="4">
        <f t="shared" si="465"/>
        <v>449.3219654488214</v>
      </c>
      <c r="AN1590" s="4">
        <f t="shared" si="449"/>
        <v>449</v>
      </c>
      <c r="AO1590" s="4">
        <f t="shared" si="466"/>
        <v>0.32196544882140188</v>
      </c>
    </row>
    <row r="1591" spans="1:41" x14ac:dyDescent="0.25">
      <c r="A1591">
        <v>24</v>
      </c>
      <c r="B1591">
        <v>34</v>
      </c>
      <c r="C1591">
        <v>0</v>
      </c>
      <c r="D1591">
        <v>9</v>
      </c>
      <c r="E1591">
        <v>0</v>
      </c>
      <c r="F1591">
        <v>0</v>
      </c>
      <c r="H1591">
        <v>465.21300500000001</v>
      </c>
      <c r="J1591">
        <v>7275820</v>
      </c>
      <c r="K1591">
        <v>6904483</v>
      </c>
      <c r="L1591">
        <v>7010397</v>
      </c>
      <c r="O1591">
        <v>11317922</v>
      </c>
      <c r="P1591">
        <v>10954029</v>
      </c>
      <c r="Q1591">
        <v>9402379</v>
      </c>
      <c r="S1591">
        <f t="shared" si="450"/>
        <v>1.4166666666666667</v>
      </c>
      <c r="T1591">
        <f t="shared" si="451"/>
        <v>0.375</v>
      </c>
      <c r="V1591" s="4">
        <f t="shared" si="452"/>
        <v>465.21300497989995</v>
      </c>
      <c r="W1591">
        <f t="shared" si="453"/>
        <v>8</v>
      </c>
      <c r="X1591">
        <f t="shared" si="454"/>
        <v>0.33333333333333331</v>
      </c>
      <c r="Y1591">
        <f t="shared" si="455"/>
        <v>0.23529411764705882</v>
      </c>
      <c r="Z1591">
        <f t="shared" si="456"/>
        <v>0.88888888888888884</v>
      </c>
      <c r="AA1591" t="str">
        <f t="shared" si="457"/>
        <v>CRAM</v>
      </c>
      <c r="AD1591">
        <f t="shared" si="458"/>
        <v>0.17948717948717949</v>
      </c>
      <c r="AF1591" t="str">
        <f t="shared" si="459"/>
        <v>----</v>
      </c>
      <c r="AG1591" t="str">
        <f t="shared" si="460"/>
        <v>----</v>
      </c>
      <c r="AH1591" t="str">
        <f t="shared" si="461"/>
        <v>HUnSatLig</v>
      </c>
      <c r="AI1591" t="str">
        <f t="shared" si="462"/>
        <v>----</v>
      </c>
      <c r="AJ1591" t="str">
        <f t="shared" si="463"/>
        <v>----</v>
      </c>
      <c r="AK1591" t="str">
        <f t="shared" si="464"/>
        <v>----</v>
      </c>
      <c r="AM1591" s="4">
        <f t="shared" si="465"/>
        <v>465.32057863730665</v>
      </c>
      <c r="AN1591" s="4">
        <f t="shared" si="449"/>
        <v>465</v>
      </c>
      <c r="AO1591" s="4">
        <f t="shared" si="466"/>
        <v>0.32057863730665304</v>
      </c>
    </row>
    <row r="1592" spans="1:41" x14ac:dyDescent="0.25">
      <c r="A1592">
        <v>24</v>
      </c>
      <c r="B1592">
        <v>34</v>
      </c>
      <c r="C1592">
        <v>0</v>
      </c>
      <c r="D1592">
        <v>10</v>
      </c>
      <c r="E1592">
        <v>0</v>
      </c>
      <c r="F1592">
        <v>0</v>
      </c>
      <c r="H1592">
        <v>481.20791960000003</v>
      </c>
      <c r="J1592">
        <v>5999691</v>
      </c>
      <c r="K1592">
        <v>5543505</v>
      </c>
      <c r="L1592">
        <v>5611069</v>
      </c>
      <c r="O1592">
        <v>8328020</v>
      </c>
      <c r="P1592">
        <v>8607231</v>
      </c>
      <c r="Q1592">
        <v>7741769</v>
      </c>
      <c r="S1592">
        <f t="shared" si="450"/>
        <v>1.4166666666666667</v>
      </c>
      <c r="T1592">
        <f t="shared" si="451"/>
        <v>0.41666666666666669</v>
      </c>
      <c r="V1592" s="4">
        <f t="shared" si="452"/>
        <v>481.20791957989996</v>
      </c>
      <c r="W1592">
        <f t="shared" si="453"/>
        <v>8</v>
      </c>
      <c r="X1592">
        <f t="shared" si="454"/>
        <v>0.33333333333333331</v>
      </c>
      <c r="Y1592">
        <f t="shared" si="455"/>
        <v>0.23529411764705882</v>
      </c>
      <c r="Z1592">
        <f t="shared" si="456"/>
        <v>0.8</v>
      </c>
      <c r="AA1592" t="str">
        <f t="shared" si="457"/>
        <v>CRAM</v>
      </c>
      <c r="AD1592">
        <f t="shared" si="458"/>
        <v>0.15789473684210525</v>
      </c>
      <c r="AF1592" t="str">
        <f t="shared" si="459"/>
        <v>----</v>
      </c>
      <c r="AG1592" t="str">
        <f t="shared" si="460"/>
        <v>----</v>
      </c>
      <c r="AH1592" t="str">
        <f t="shared" si="461"/>
        <v>HUnSatLig</v>
      </c>
      <c r="AI1592" t="str">
        <f t="shared" si="462"/>
        <v>----</v>
      </c>
      <c r="AJ1592" t="str">
        <f t="shared" si="463"/>
        <v>----</v>
      </c>
      <c r="AK1592" t="str">
        <f t="shared" si="464"/>
        <v>----</v>
      </c>
      <c r="AM1592" s="4">
        <f t="shared" si="465"/>
        <v>481.31919182579196</v>
      </c>
      <c r="AN1592" s="4">
        <f t="shared" si="449"/>
        <v>481</v>
      </c>
      <c r="AO1592" s="4">
        <f t="shared" si="466"/>
        <v>0.31919182579196104</v>
      </c>
    </row>
    <row r="1593" spans="1:41" x14ac:dyDescent="0.25">
      <c r="A1593">
        <v>24</v>
      </c>
      <c r="B1593">
        <v>34</v>
      </c>
      <c r="C1593">
        <v>0</v>
      </c>
      <c r="D1593">
        <v>11</v>
      </c>
      <c r="E1593">
        <v>0</v>
      </c>
      <c r="F1593">
        <v>0</v>
      </c>
      <c r="H1593">
        <v>497.20283419999998</v>
      </c>
      <c r="J1593">
        <v>3999407</v>
      </c>
      <c r="K1593">
        <v>3847055</v>
      </c>
      <c r="L1593">
        <v>3890785</v>
      </c>
      <c r="O1593">
        <v>6274557</v>
      </c>
      <c r="P1593">
        <v>5869673</v>
      </c>
      <c r="Q1593">
        <v>4708611</v>
      </c>
      <c r="S1593">
        <f t="shared" si="450"/>
        <v>1.4166666666666667</v>
      </c>
      <c r="T1593">
        <f t="shared" si="451"/>
        <v>0.45833333333333331</v>
      </c>
      <c r="V1593" s="4">
        <f t="shared" si="452"/>
        <v>497.20283417989998</v>
      </c>
      <c r="W1593">
        <f t="shared" si="453"/>
        <v>8</v>
      </c>
      <c r="X1593">
        <f t="shared" si="454"/>
        <v>0.33333333333333331</v>
      </c>
      <c r="Y1593">
        <f t="shared" si="455"/>
        <v>0.23529411764705882</v>
      </c>
      <c r="Z1593">
        <f t="shared" si="456"/>
        <v>0.72727272727272729</v>
      </c>
      <c r="AA1593" t="str">
        <f t="shared" si="457"/>
        <v>O</v>
      </c>
      <c r="AD1593">
        <f t="shared" si="458"/>
        <v>0.13513513513513514</v>
      </c>
      <c r="AF1593" t="str">
        <f t="shared" si="459"/>
        <v>----</v>
      </c>
      <c r="AG1593" t="str">
        <f t="shared" si="460"/>
        <v>----</v>
      </c>
      <c r="AH1593" t="str">
        <f t="shared" si="461"/>
        <v>HUnSatLig</v>
      </c>
      <c r="AI1593" t="str">
        <f t="shared" si="462"/>
        <v>----</v>
      </c>
      <c r="AJ1593" t="str">
        <f t="shared" si="463"/>
        <v>----</v>
      </c>
      <c r="AK1593" t="str">
        <f t="shared" si="464"/>
        <v>----</v>
      </c>
      <c r="AM1593" s="4">
        <f t="shared" si="465"/>
        <v>497.31780501427733</v>
      </c>
      <c r="AN1593" s="4">
        <f t="shared" si="449"/>
        <v>497</v>
      </c>
      <c r="AO1593" s="4">
        <f t="shared" si="466"/>
        <v>0.31780501427732588</v>
      </c>
    </row>
    <row r="1594" spans="1:41" x14ac:dyDescent="0.25">
      <c r="A1594">
        <v>24</v>
      </c>
      <c r="B1594">
        <v>34</v>
      </c>
      <c r="C1594">
        <v>0</v>
      </c>
      <c r="D1594">
        <v>12</v>
      </c>
      <c r="E1594">
        <v>0</v>
      </c>
      <c r="F1594">
        <v>0</v>
      </c>
      <c r="H1594">
        <v>513.1977488</v>
      </c>
      <c r="J1594">
        <v>2738740</v>
      </c>
      <c r="K1594">
        <v>3095858</v>
      </c>
      <c r="L1594">
        <v>2372553</v>
      </c>
      <c r="O1594">
        <v>3639453</v>
      </c>
      <c r="P1594">
        <v>3013298</v>
      </c>
      <c r="Q1594">
        <v>3213441</v>
      </c>
      <c r="S1594">
        <f t="shared" si="450"/>
        <v>1.4166666666666667</v>
      </c>
      <c r="T1594">
        <f t="shared" si="451"/>
        <v>0.5</v>
      </c>
      <c r="V1594" s="4">
        <f t="shared" si="452"/>
        <v>513.19774877990005</v>
      </c>
      <c r="W1594">
        <f t="shared" si="453"/>
        <v>8</v>
      </c>
      <c r="X1594">
        <f t="shared" si="454"/>
        <v>0.33333333333333331</v>
      </c>
      <c r="Y1594">
        <f t="shared" si="455"/>
        <v>0.23529411764705882</v>
      </c>
      <c r="Z1594">
        <f t="shared" si="456"/>
        <v>0.66666666666666663</v>
      </c>
      <c r="AA1594" t="str">
        <f t="shared" si="457"/>
        <v>O</v>
      </c>
      <c r="AD1594">
        <f t="shared" si="458"/>
        <v>0.1111111111111111</v>
      </c>
      <c r="AF1594" t="str">
        <f t="shared" si="459"/>
        <v>----</v>
      </c>
      <c r="AG1594" t="str">
        <f t="shared" si="460"/>
        <v>----</v>
      </c>
      <c r="AH1594" t="str">
        <f t="shared" si="461"/>
        <v>HUnSatLig</v>
      </c>
      <c r="AI1594" t="str">
        <f t="shared" si="462"/>
        <v>----</v>
      </c>
      <c r="AJ1594" t="str">
        <f t="shared" si="463"/>
        <v>----</v>
      </c>
      <c r="AK1594" t="str">
        <f t="shared" si="464"/>
        <v>----</v>
      </c>
      <c r="AM1594" s="4">
        <f t="shared" si="465"/>
        <v>513.31641820276263</v>
      </c>
      <c r="AN1594" s="4">
        <f t="shared" si="449"/>
        <v>513</v>
      </c>
      <c r="AO1594" s="4">
        <f t="shared" si="466"/>
        <v>0.31641820276263388</v>
      </c>
    </row>
    <row r="1595" spans="1:41" x14ac:dyDescent="0.25">
      <c r="A1595">
        <v>24</v>
      </c>
      <c r="B1595">
        <v>34</v>
      </c>
      <c r="C1595">
        <v>0</v>
      </c>
      <c r="D1595">
        <v>19</v>
      </c>
      <c r="E1595">
        <v>0</v>
      </c>
      <c r="F1595">
        <v>0</v>
      </c>
      <c r="H1595">
        <v>625.16215099999999</v>
      </c>
      <c r="J1595" t="s">
        <v>14</v>
      </c>
      <c r="K1595" t="s">
        <v>14</v>
      </c>
      <c r="L1595" t="s">
        <v>14</v>
      </c>
      <c r="O1595">
        <v>2093994</v>
      </c>
      <c r="P1595">
        <v>1548689</v>
      </c>
      <c r="Q1595">
        <v>1457231</v>
      </c>
      <c r="S1595">
        <f t="shared" si="450"/>
        <v>1.4166666666666667</v>
      </c>
      <c r="T1595">
        <f t="shared" si="451"/>
        <v>0.79166666666666663</v>
      </c>
      <c r="V1595" s="4">
        <f t="shared" si="452"/>
        <v>625.16215097990005</v>
      </c>
      <c r="W1595">
        <f t="shared" si="453"/>
        <v>8</v>
      </c>
      <c r="X1595">
        <f t="shared" si="454"/>
        <v>0.33333333333333331</v>
      </c>
      <c r="Y1595">
        <f t="shared" si="455"/>
        <v>0.23529411764705882</v>
      </c>
      <c r="Z1595">
        <f t="shared" si="456"/>
        <v>0.42105263157894735</v>
      </c>
      <c r="AA1595" t="str">
        <f t="shared" si="457"/>
        <v>O</v>
      </c>
      <c r="AD1595">
        <f t="shared" si="458"/>
        <v>-0.10344827586206896</v>
      </c>
      <c r="AF1595" t="str">
        <f t="shared" si="459"/>
        <v>----</v>
      </c>
      <c r="AG1595" t="str">
        <f t="shared" si="460"/>
        <v>----</v>
      </c>
      <c r="AH1595" t="str">
        <f t="shared" si="461"/>
        <v>HUnSatLig</v>
      </c>
      <c r="AI1595" t="str">
        <f t="shared" si="462"/>
        <v>----</v>
      </c>
      <c r="AJ1595" t="str">
        <f t="shared" si="463"/>
        <v>----</v>
      </c>
      <c r="AK1595" t="str">
        <f t="shared" si="464"/>
        <v>----</v>
      </c>
      <c r="AM1595" s="4">
        <f t="shared" si="465"/>
        <v>625.30671052215973</v>
      </c>
      <c r="AN1595" s="4">
        <f t="shared" si="449"/>
        <v>625</v>
      </c>
      <c r="AO1595" s="4">
        <f t="shared" si="466"/>
        <v>0.30671052215973305</v>
      </c>
    </row>
    <row r="1596" spans="1:41" x14ac:dyDescent="0.25">
      <c r="A1596">
        <v>24</v>
      </c>
      <c r="B1596">
        <v>34</v>
      </c>
      <c r="C1596">
        <v>0</v>
      </c>
      <c r="D1596">
        <v>25</v>
      </c>
      <c r="E1596">
        <v>0</v>
      </c>
      <c r="F1596">
        <v>0</v>
      </c>
      <c r="H1596">
        <v>721.13163859999997</v>
      </c>
      <c r="J1596" t="s">
        <v>14</v>
      </c>
      <c r="K1596" t="s">
        <v>14</v>
      </c>
      <c r="L1596" t="s">
        <v>14</v>
      </c>
      <c r="O1596">
        <v>2305459</v>
      </c>
      <c r="P1596">
        <v>2352532</v>
      </c>
      <c r="Q1596">
        <v>1777958</v>
      </c>
      <c r="S1596">
        <f t="shared" si="450"/>
        <v>1.4166666666666667</v>
      </c>
      <c r="T1596">
        <f t="shared" si="451"/>
        <v>1.0416666666666667</v>
      </c>
      <c r="V1596" s="4">
        <f t="shared" si="452"/>
        <v>721.13163857990003</v>
      </c>
      <c r="W1596">
        <f t="shared" si="453"/>
        <v>8</v>
      </c>
      <c r="X1596">
        <f t="shared" si="454"/>
        <v>0.33333333333333331</v>
      </c>
      <c r="Y1596">
        <f t="shared" si="455"/>
        <v>0.23529411764705882</v>
      </c>
      <c r="Z1596">
        <f t="shared" si="456"/>
        <v>0.32</v>
      </c>
      <c r="AA1596" t="str">
        <f t="shared" si="457"/>
        <v>O</v>
      </c>
      <c r="AD1596">
        <f t="shared" si="458"/>
        <v>-0.39130434782608697</v>
      </c>
      <c r="AF1596" t="str">
        <f t="shared" si="459"/>
        <v>----</v>
      </c>
      <c r="AG1596" t="str">
        <f t="shared" si="460"/>
        <v>----</v>
      </c>
      <c r="AH1596" t="str">
        <f t="shared" si="461"/>
        <v>HUnSatLig</v>
      </c>
      <c r="AI1596" t="str">
        <f t="shared" si="462"/>
        <v>----</v>
      </c>
      <c r="AJ1596" t="str">
        <f t="shared" si="463"/>
        <v>----</v>
      </c>
      <c r="AK1596" t="str">
        <f t="shared" si="464"/>
        <v>----</v>
      </c>
      <c r="AM1596" s="4">
        <f t="shared" si="465"/>
        <v>721.29838965307158</v>
      </c>
      <c r="AN1596" s="4">
        <f t="shared" si="449"/>
        <v>721</v>
      </c>
      <c r="AO1596" s="4">
        <f t="shared" si="466"/>
        <v>0.29838965307158105</v>
      </c>
    </row>
    <row r="1597" spans="1:41" x14ac:dyDescent="0.25">
      <c r="A1597">
        <v>24</v>
      </c>
      <c r="B1597">
        <v>36</v>
      </c>
      <c r="C1597">
        <v>0</v>
      </c>
      <c r="D1597">
        <v>5</v>
      </c>
      <c r="E1597">
        <v>0</v>
      </c>
      <c r="F1597">
        <v>0</v>
      </c>
      <c r="H1597">
        <v>403.2489966</v>
      </c>
      <c r="J1597">
        <v>3811792</v>
      </c>
      <c r="K1597">
        <v>3417424</v>
      </c>
      <c r="L1597">
        <v>3351791</v>
      </c>
      <c r="O1597">
        <v>2903255</v>
      </c>
      <c r="P1597">
        <v>3473686</v>
      </c>
      <c r="Q1597">
        <v>3144346</v>
      </c>
      <c r="S1597">
        <f t="shared" si="450"/>
        <v>1.5</v>
      </c>
      <c r="T1597">
        <f t="shared" si="451"/>
        <v>0.20833333333333334</v>
      </c>
      <c r="V1597" s="4">
        <f t="shared" si="452"/>
        <v>403.24899657989994</v>
      </c>
      <c r="W1597">
        <f t="shared" si="453"/>
        <v>7</v>
      </c>
      <c r="X1597">
        <f t="shared" si="454"/>
        <v>0.29166666666666669</v>
      </c>
      <c r="Y1597">
        <f t="shared" si="455"/>
        <v>0.19444444444444445</v>
      </c>
      <c r="Z1597">
        <f t="shared" si="456"/>
        <v>1.4</v>
      </c>
      <c r="AA1597" t="str">
        <f t="shared" si="457"/>
        <v>O</v>
      </c>
      <c r="AD1597">
        <f t="shared" si="458"/>
        <v>0.20930232558139536</v>
      </c>
      <c r="AF1597" t="str">
        <f t="shared" si="459"/>
        <v>----</v>
      </c>
      <c r="AG1597" t="str">
        <f t="shared" si="460"/>
        <v>----</v>
      </c>
      <c r="AH1597" t="str">
        <f t="shared" si="461"/>
        <v>----</v>
      </c>
      <c r="AI1597" t="str">
        <f t="shared" si="462"/>
        <v>AlipatNoN</v>
      </c>
      <c r="AJ1597" t="str">
        <f t="shared" si="463"/>
        <v>----</v>
      </c>
      <c r="AK1597" t="str">
        <f t="shared" si="464"/>
        <v>----</v>
      </c>
      <c r="AM1597" s="4">
        <f t="shared" si="465"/>
        <v>403.3422419727487</v>
      </c>
      <c r="AN1597" s="4">
        <f t="shared" si="449"/>
        <v>403</v>
      </c>
      <c r="AO1597" s="4">
        <f t="shared" si="466"/>
        <v>0.34224197274869539</v>
      </c>
    </row>
    <row r="1598" spans="1:41" x14ac:dyDescent="0.25">
      <c r="A1598">
        <v>24</v>
      </c>
      <c r="B1598">
        <v>36</v>
      </c>
      <c r="C1598">
        <v>0</v>
      </c>
      <c r="D1598">
        <v>6</v>
      </c>
      <c r="E1598">
        <v>0</v>
      </c>
      <c r="F1598">
        <v>0</v>
      </c>
      <c r="H1598">
        <v>419.24391120000001</v>
      </c>
      <c r="J1598">
        <v>3312654</v>
      </c>
      <c r="K1598">
        <v>3511958</v>
      </c>
      <c r="L1598">
        <v>3005688</v>
      </c>
      <c r="O1598">
        <v>5420323</v>
      </c>
      <c r="P1598">
        <v>6759557</v>
      </c>
      <c r="Q1598">
        <v>5214920</v>
      </c>
      <c r="S1598">
        <f t="shared" si="450"/>
        <v>1.5</v>
      </c>
      <c r="T1598">
        <f t="shared" si="451"/>
        <v>0.25</v>
      </c>
      <c r="V1598" s="4">
        <f t="shared" si="452"/>
        <v>419.24391117989995</v>
      </c>
      <c r="W1598">
        <f t="shared" si="453"/>
        <v>7</v>
      </c>
      <c r="X1598">
        <f t="shared" si="454"/>
        <v>0.29166666666666669</v>
      </c>
      <c r="Y1598">
        <f t="shared" si="455"/>
        <v>0.19444444444444445</v>
      </c>
      <c r="Z1598">
        <f t="shared" si="456"/>
        <v>1.1666666666666667</v>
      </c>
      <c r="AA1598" t="str">
        <f t="shared" si="457"/>
        <v>O</v>
      </c>
      <c r="AD1598">
        <f t="shared" si="458"/>
        <v>0.19047619047619047</v>
      </c>
      <c r="AF1598" t="str">
        <f t="shared" si="459"/>
        <v>----</v>
      </c>
      <c r="AG1598" t="str">
        <f t="shared" si="460"/>
        <v>----</v>
      </c>
      <c r="AH1598" t="str">
        <f t="shared" si="461"/>
        <v>----</v>
      </c>
      <c r="AI1598" t="str">
        <f t="shared" si="462"/>
        <v>AlipatNoN</v>
      </c>
      <c r="AJ1598" t="str">
        <f t="shared" si="463"/>
        <v>----</v>
      </c>
      <c r="AK1598" t="str">
        <f t="shared" si="464"/>
        <v>----</v>
      </c>
      <c r="AM1598" s="4">
        <f t="shared" si="465"/>
        <v>419.340855161234</v>
      </c>
      <c r="AN1598" s="4">
        <f t="shared" si="449"/>
        <v>419</v>
      </c>
      <c r="AO1598" s="4">
        <f t="shared" si="466"/>
        <v>0.34085516123400339</v>
      </c>
    </row>
    <row r="1599" spans="1:41" x14ac:dyDescent="0.25">
      <c r="A1599">
        <v>24</v>
      </c>
      <c r="B1599">
        <v>36</v>
      </c>
      <c r="C1599">
        <v>0</v>
      </c>
      <c r="D1599">
        <v>7</v>
      </c>
      <c r="E1599">
        <v>0</v>
      </c>
      <c r="F1599">
        <v>0</v>
      </c>
      <c r="H1599">
        <v>435.23882579999997</v>
      </c>
      <c r="J1599">
        <v>5965389</v>
      </c>
      <c r="K1599">
        <v>5599420</v>
      </c>
      <c r="L1599">
        <v>4655866</v>
      </c>
      <c r="O1599">
        <v>9572832</v>
      </c>
      <c r="P1599">
        <v>9769628</v>
      </c>
      <c r="Q1599">
        <v>8182109</v>
      </c>
      <c r="S1599">
        <f t="shared" si="450"/>
        <v>1.5</v>
      </c>
      <c r="T1599">
        <f t="shared" si="451"/>
        <v>0.29166666666666669</v>
      </c>
      <c r="V1599" s="4">
        <f t="shared" si="452"/>
        <v>435.23882577989997</v>
      </c>
      <c r="W1599">
        <f t="shared" si="453"/>
        <v>7</v>
      </c>
      <c r="X1599">
        <f t="shared" si="454"/>
        <v>0.29166666666666669</v>
      </c>
      <c r="Y1599">
        <f t="shared" si="455"/>
        <v>0.19444444444444445</v>
      </c>
      <c r="Z1599">
        <f t="shared" si="456"/>
        <v>1</v>
      </c>
      <c r="AA1599" t="str">
        <f t="shared" si="457"/>
        <v>O</v>
      </c>
      <c r="AD1599">
        <f t="shared" si="458"/>
        <v>0.17073170731707318</v>
      </c>
      <c r="AF1599" t="str">
        <f t="shared" si="459"/>
        <v>----</v>
      </c>
      <c r="AG1599" t="str">
        <f t="shared" si="460"/>
        <v>----</v>
      </c>
      <c r="AH1599" t="str">
        <f t="shared" si="461"/>
        <v>----</v>
      </c>
      <c r="AI1599" t="str">
        <f t="shared" si="462"/>
        <v>AlipatNoN</v>
      </c>
      <c r="AJ1599" t="str">
        <f t="shared" si="463"/>
        <v>----</v>
      </c>
      <c r="AK1599" t="str">
        <f t="shared" si="464"/>
        <v>----</v>
      </c>
      <c r="AM1599" s="4">
        <f t="shared" si="465"/>
        <v>435.33946834971931</v>
      </c>
      <c r="AN1599" s="4">
        <f t="shared" si="449"/>
        <v>435</v>
      </c>
      <c r="AO1599" s="4">
        <f t="shared" si="466"/>
        <v>0.33946834971931139</v>
      </c>
    </row>
    <row r="1600" spans="1:41" x14ac:dyDescent="0.25">
      <c r="A1600">
        <v>24</v>
      </c>
      <c r="B1600">
        <v>36</v>
      </c>
      <c r="C1600">
        <v>0</v>
      </c>
      <c r="D1600">
        <v>8</v>
      </c>
      <c r="E1600">
        <v>0</v>
      </c>
      <c r="F1600">
        <v>0</v>
      </c>
      <c r="H1600">
        <v>451.23374039999999</v>
      </c>
      <c r="J1600">
        <v>6654485</v>
      </c>
      <c r="K1600">
        <v>6376698</v>
      </c>
      <c r="L1600">
        <v>6515899</v>
      </c>
      <c r="O1600">
        <v>10433803</v>
      </c>
      <c r="P1600">
        <v>10675960</v>
      </c>
      <c r="Q1600">
        <v>9018096</v>
      </c>
      <c r="S1600">
        <f t="shared" si="450"/>
        <v>1.5</v>
      </c>
      <c r="T1600">
        <f t="shared" si="451"/>
        <v>0.33333333333333331</v>
      </c>
      <c r="V1600" s="4">
        <f t="shared" si="452"/>
        <v>451.23374037989998</v>
      </c>
      <c r="W1600">
        <f t="shared" si="453"/>
        <v>7</v>
      </c>
      <c r="X1600">
        <f t="shared" si="454"/>
        <v>0.29166666666666669</v>
      </c>
      <c r="Y1600">
        <f t="shared" si="455"/>
        <v>0.19444444444444445</v>
      </c>
      <c r="Z1600">
        <f t="shared" si="456"/>
        <v>0.875</v>
      </c>
      <c r="AA1600" t="str">
        <f t="shared" si="457"/>
        <v>O</v>
      </c>
      <c r="AD1600">
        <f t="shared" si="458"/>
        <v>0.15</v>
      </c>
      <c r="AF1600" t="str">
        <f t="shared" si="459"/>
        <v>----</v>
      </c>
      <c r="AG1600" t="str">
        <f t="shared" si="460"/>
        <v>----</v>
      </c>
      <c r="AH1600" t="str">
        <f t="shared" si="461"/>
        <v>----</v>
      </c>
      <c r="AI1600" t="str">
        <f t="shared" si="462"/>
        <v>AlipatNoN</v>
      </c>
      <c r="AJ1600" t="str">
        <f t="shared" si="463"/>
        <v>----</v>
      </c>
      <c r="AK1600" t="str">
        <f t="shared" si="464"/>
        <v>----</v>
      </c>
      <c r="AM1600" s="4">
        <f t="shared" si="465"/>
        <v>451.33808153820462</v>
      </c>
      <c r="AN1600" s="4">
        <f t="shared" si="449"/>
        <v>451</v>
      </c>
      <c r="AO1600" s="4">
        <f t="shared" si="466"/>
        <v>0.33808153820461939</v>
      </c>
    </row>
    <row r="1601" spans="1:41" x14ac:dyDescent="0.25">
      <c r="A1601">
        <v>24</v>
      </c>
      <c r="B1601">
        <v>36</v>
      </c>
      <c r="C1601">
        <v>0</v>
      </c>
      <c r="D1601">
        <v>9</v>
      </c>
      <c r="E1601">
        <v>0</v>
      </c>
      <c r="F1601">
        <v>0</v>
      </c>
      <c r="H1601">
        <v>467.228655</v>
      </c>
      <c r="J1601">
        <v>6116559</v>
      </c>
      <c r="K1601">
        <v>6197880</v>
      </c>
      <c r="L1601">
        <v>5467119</v>
      </c>
      <c r="O1601">
        <v>9648779</v>
      </c>
      <c r="P1601">
        <v>9489698</v>
      </c>
      <c r="Q1601">
        <v>7948280</v>
      </c>
      <c r="S1601">
        <f t="shared" si="450"/>
        <v>1.5</v>
      </c>
      <c r="T1601">
        <f t="shared" si="451"/>
        <v>0.375</v>
      </c>
      <c r="V1601" s="4">
        <f t="shared" si="452"/>
        <v>467.2286549799</v>
      </c>
      <c r="W1601">
        <f t="shared" si="453"/>
        <v>7</v>
      </c>
      <c r="X1601">
        <f t="shared" si="454"/>
        <v>0.29166666666666669</v>
      </c>
      <c r="Y1601">
        <f t="shared" si="455"/>
        <v>0.19444444444444445</v>
      </c>
      <c r="Z1601">
        <f t="shared" si="456"/>
        <v>0.77777777777777779</v>
      </c>
      <c r="AA1601" t="str">
        <f t="shared" si="457"/>
        <v>O</v>
      </c>
      <c r="AD1601">
        <f t="shared" si="458"/>
        <v>0.12820512820512819</v>
      </c>
      <c r="AF1601" t="str">
        <f t="shared" si="459"/>
        <v>----</v>
      </c>
      <c r="AG1601" t="str">
        <f t="shared" si="460"/>
        <v>----</v>
      </c>
      <c r="AH1601" t="str">
        <f t="shared" si="461"/>
        <v>----</v>
      </c>
      <c r="AI1601" t="str">
        <f t="shared" si="462"/>
        <v>AlipatNoN</v>
      </c>
      <c r="AJ1601" t="str">
        <f t="shared" si="463"/>
        <v>----</v>
      </c>
      <c r="AK1601" t="str">
        <f t="shared" si="464"/>
        <v>----</v>
      </c>
      <c r="AM1601" s="4">
        <f t="shared" si="465"/>
        <v>467.33669472668993</v>
      </c>
      <c r="AN1601" s="4">
        <f t="shared" si="449"/>
        <v>467</v>
      </c>
      <c r="AO1601" s="4">
        <f t="shared" si="466"/>
        <v>0.33669472668992739</v>
      </c>
    </row>
    <row r="1602" spans="1:41" x14ac:dyDescent="0.25">
      <c r="A1602">
        <v>24</v>
      </c>
      <c r="B1602">
        <v>36</v>
      </c>
      <c r="C1602">
        <v>0</v>
      </c>
      <c r="D1602">
        <v>10</v>
      </c>
      <c r="E1602">
        <v>0</v>
      </c>
      <c r="F1602">
        <v>0</v>
      </c>
      <c r="H1602">
        <v>483.22356960000002</v>
      </c>
      <c r="J1602">
        <v>4738165</v>
      </c>
      <c r="K1602">
        <v>4252266</v>
      </c>
      <c r="L1602">
        <v>3970599</v>
      </c>
      <c r="O1602">
        <v>7592857</v>
      </c>
      <c r="P1602">
        <v>7337536</v>
      </c>
      <c r="Q1602">
        <v>5505452</v>
      </c>
      <c r="S1602">
        <f t="shared" si="450"/>
        <v>1.5</v>
      </c>
      <c r="T1602">
        <f t="shared" si="451"/>
        <v>0.41666666666666669</v>
      </c>
      <c r="V1602" s="4">
        <f t="shared" si="452"/>
        <v>483.22356957989996</v>
      </c>
      <c r="W1602">
        <f t="shared" si="453"/>
        <v>7</v>
      </c>
      <c r="X1602">
        <f t="shared" si="454"/>
        <v>0.29166666666666669</v>
      </c>
      <c r="Y1602">
        <f t="shared" si="455"/>
        <v>0.19444444444444445</v>
      </c>
      <c r="Z1602">
        <f t="shared" si="456"/>
        <v>0.7</v>
      </c>
      <c r="AA1602" t="str">
        <f t="shared" si="457"/>
        <v>O</v>
      </c>
      <c r="AD1602">
        <f t="shared" si="458"/>
        <v>0.10526315789473684</v>
      </c>
      <c r="AF1602" t="str">
        <f t="shared" si="459"/>
        <v>----</v>
      </c>
      <c r="AG1602" t="str">
        <f t="shared" si="460"/>
        <v>----</v>
      </c>
      <c r="AH1602" t="str">
        <f t="shared" si="461"/>
        <v>----</v>
      </c>
      <c r="AI1602" t="str">
        <f t="shared" si="462"/>
        <v>AlipatNoN</v>
      </c>
      <c r="AJ1602" t="str">
        <f t="shared" si="463"/>
        <v>----</v>
      </c>
      <c r="AK1602" t="str">
        <f t="shared" si="464"/>
        <v>----</v>
      </c>
      <c r="AM1602" s="4">
        <f t="shared" si="465"/>
        <v>483.33530791517518</v>
      </c>
      <c r="AN1602" s="4">
        <f t="shared" ref="AN1602:AN1665" si="467">INT(AM1602)</f>
        <v>483</v>
      </c>
      <c r="AO1602" s="4">
        <f t="shared" si="466"/>
        <v>0.33530791517517855</v>
      </c>
    </row>
    <row r="1603" spans="1:41" x14ac:dyDescent="0.25">
      <c r="A1603">
        <v>24</v>
      </c>
      <c r="B1603">
        <v>36</v>
      </c>
      <c r="C1603">
        <v>0</v>
      </c>
      <c r="D1603">
        <v>11</v>
      </c>
      <c r="E1603">
        <v>0</v>
      </c>
      <c r="F1603">
        <v>0</v>
      </c>
      <c r="H1603">
        <v>499.21848419999998</v>
      </c>
      <c r="J1603">
        <v>3534620</v>
      </c>
      <c r="K1603">
        <v>3615684</v>
      </c>
      <c r="L1603">
        <v>2583170</v>
      </c>
      <c r="O1603">
        <v>4598365</v>
      </c>
      <c r="P1603">
        <v>4850878</v>
      </c>
      <c r="Q1603">
        <v>4373894</v>
      </c>
      <c r="S1603">
        <f t="shared" ref="S1603:S1666" si="468">B1603/A1603</f>
        <v>1.5</v>
      </c>
      <c r="T1603">
        <f t="shared" ref="T1603:T1666" si="469">D1603/A1603</f>
        <v>0.45833333333333331</v>
      </c>
      <c r="V1603" s="4">
        <f t="shared" ref="V1603:V1666" si="470">A1603*12+(B1603-1)*1.007825+C1603*14.003074+D1603*15.9949146+E1603*31.9720707+F1603*30.9737615+0.0005485799</f>
        <v>499.21848417989997</v>
      </c>
      <c r="W1603">
        <f t="shared" ref="W1603:W1666" si="471">1+A1603-B1603/2+C1603/2+F1603/2</f>
        <v>7</v>
      </c>
      <c r="X1603">
        <f t="shared" ref="X1603:X1666" si="472">W1603/A1603</f>
        <v>0.29166666666666669</v>
      </c>
      <c r="Y1603">
        <f t="shared" ref="Y1603:Y1666" si="473">W1603/B1603</f>
        <v>0.19444444444444445</v>
      </c>
      <c r="Z1603">
        <f t="shared" ref="Z1603:Z1666" si="474">W1603/D1603</f>
        <v>0.63636363636363635</v>
      </c>
      <c r="AA1603" t="str">
        <f t="shared" ref="AA1603:AA1666" si="475">IF(X1603&gt;=0.3,IF(X1603&lt;=0.68,IF(Y1603&gt;=0.2,IF(Y1603&lt;=0.95,IF(Z1603&gt;=0.77,IF(Z1603&lt;=1.75,"CRAM","O"),"O"),"O"),"O"),"O"),"O")</f>
        <v>O</v>
      </c>
      <c r="AD1603">
        <f t="shared" ref="AD1603:AD1666" si="476">(1+A1603-D1603/2-E1603-B1603/2)/(A1603-D1603/2-E1603-C1603-F1603)</f>
        <v>8.1081081081081086E-2</v>
      </c>
      <c r="AF1603" t="str">
        <f t="shared" ref="AF1603:AF1666" si="477">IF(AD1603&gt;0.66,"CondAr","----")</f>
        <v>----</v>
      </c>
      <c r="AG1603" t="str">
        <f t="shared" ref="AG1603:AG1666" si="478">IF(AND((AD1603&gt;0.5),(AD1603&lt;=0.66)),"Aromatic","----")</f>
        <v>----</v>
      </c>
      <c r="AH1603" t="str">
        <f t="shared" ref="AH1603:AH1666" si="479">IF(AND((AD1603&lt;=0.5),(S1603&lt;1.5)),"HUnSatLig","----")</f>
        <v>----</v>
      </c>
      <c r="AI1603" t="str">
        <f t="shared" ref="AI1603:AI1666" si="480">IF(AND((T1603&lt;0.6),(S1603&gt;=1.5),(C1603=0)),"AlipatNoN","----")</f>
        <v>AlipatNoN</v>
      </c>
      <c r="AJ1603" t="str">
        <f t="shared" ref="AJ1603:AJ1666" si="481">IF(AND((S1603&gt;=1.5),(T1603&gt;=0.6)),"SatFACarb","----")</f>
        <v>----</v>
      </c>
      <c r="AK1603" t="str">
        <f t="shared" ref="AK1603:AK1666" si="482">IF(AND((T1603&lt;0.6),(S1603&gt;=1.5),(C1603&gt;0)),"Alipat+N","----")</f>
        <v>----</v>
      </c>
      <c r="AM1603" s="4">
        <f t="shared" ref="AM1603:AM1666" si="483">V1603*(44/43.989828)</f>
        <v>499.33392110366049</v>
      </c>
      <c r="AN1603" s="4">
        <f t="shared" si="467"/>
        <v>499</v>
      </c>
      <c r="AO1603" s="4">
        <f t="shared" ref="AO1603:AO1666" si="484">AM1603-AN1603</f>
        <v>0.33392110366048655</v>
      </c>
    </row>
    <row r="1604" spans="1:41" x14ac:dyDescent="0.25">
      <c r="A1604">
        <v>24</v>
      </c>
      <c r="B1604">
        <v>36</v>
      </c>
      <c r="C1604">
        <v>0</v>
      </c>
      <c r="D1604">
        <v>12</v>
      </c>
      <c r="E1604">
        <v>0</v>
      </c>
      <c r="F1604">
        <v>0</v>
      </c>
      <c r="H1604">
        <v>515.21339880000005</v>
      </c>
      <c r="J1604">
        <v>2208414</v>
      </c>
      <c r="K1604">
        <v>1907552</v>
      </c>
      <c r="L1604">
        <v>2615297</v>
      </c>
      <c r="O1604">
        <v>3427543</v>
      </c>
      <c r="P1604">
        <v>3801827</v>
      </c>
      <c r="Q1604">
        <v>3474634</v>
      </c>
      <c r="S1604">
        <f t="shared" si="468"/>
        <v>1.5</v>
      </c>
      <c r="T1604">
        <f t="shared" si="469"/>
        <v>0.5</v>
      </c>
      <c r="V1604" s="4">
        <f t="shared" si="470"/>
        <v>515.21339877989999</v>
      </c>
      <c r="W1604">
        <f t="shared" si="471"/>
        <v>7</v>
      </c>
      <c r="X1604">
        <f t="shared" si="472"/>
        <v>0.29166666666666669</v>
      </c>
      <c r="Y1604">
        <f t="shared" si="473"/>
        <v>0.19444444444444445</v>
      </c>
      <c r="Z1604">
        <f t="shared" si="474"/>
        <v>0.58333333333333337</v>
      </c>
      <c r="AA1604" t="str">
        <f t="shared" si="475"/>
        <v>O</v>
      </c>
      <c r="AD1604">
        <f t="shared" si="476"/>
        <v>5.5555555555555552E-2</v>
      </c>
      <c r="AF1604" t="str">
        <f t="shared" si="477"/>
        <v>----</v>
      </c>
      <c r="AG1604" t="str">
        <f t="shared" si="478"/>
        <v>----</v>
      </c>
      <c r="AH1604" t="str">
        <f t="shared" si="479"/>
        <v>----</v>
      </c>
      <c r="AI1604" t="str">
        <f t="shared" si="480"/>
        <v>AlipatNoN</v>
      </c>
      <c r="AJ1604" t="str">
        <f t="shared" si="481"/>
        <v>----</v>
      </c>
      <c r="AK1604" t="str">
        <f t="shared" si="482"/>
        <v>----</v>
      </c>
      <c r="AM1604" s="4">
        <f t="shared" si="483"/>
        <v>515.33253429214585</v>
      </c>
      <c r="AN1604" s="4">
        <f t="shared" si="467"/>
        <v>515</v>
      </c>
      <c r="AO1604" s="4">
        <f t="shared" si="484"/>
        <v>0.3325342921458514</v>
      </c>
    </row>
    <row r="1605" spans="1:41" x14ac:dyDescent="0.25">
      <c r="A1605">
        <v>24</v>
      </c>
      <c r="B1605">
        <v>36</v>
      </c>
      <c r="C1605">
        <v>0</v>
      </c>
      <c r="D1605">
        <v>13</v>
      </c>
      <c r="E1605">
        <v>0</v>
      </c>
      <c r="F1605">
        <v>0</v>
      </c>
      <c r="H1605">
        <v>531.20831339999995</v>
      </c>
      <c r="J1605" t="s">
        <v>14</v>
      </c>
      <c r="K1605" t="s">
        <v>14</v>
      </c>
      <c r="L1605" t="s">
        <v>14</v>
      </c>
      <c r="O1605">
        <v>2451302</v>
      </c>
      <c r="P1605">
        <v>3179320</v>
      </c>
      <c r="Q1605">
        <v>2100537</v>
      </c>
      <c r="S1605">
        <f t="shared" si="468"/>
        <v>1.5</v>
      </c>
      <c r="T1605">
        <f t="shared" si="469"/>
        <v>0.54166666666666663</v>
      </c>
      <c r="V1605" s="4">
        <f t="shared" si="470"/>
        <v>531.20831337990001</v>
      </c>
      <c r="W1605">
        <f t="shared" si="471"/>
        <v>7</v>
      </c>
      <c r="X1605">
        <f t="shared" si="472"/>
        <v>0.29166666666666669</v>
      </c>
      <c r="Y1605">
        <f t="shared" si="473"/>
        <v>0.19444444444444445</v>
      </c>
      <c r="Z1605">
        <f t="shared" si="474"/>
        <v>0.53846153846153844</v>
      </c>
      <c r="AA1605" t="str">
        <f t="shared" si="475"/>
        <v>O</v>
      </c>
      <c r="AD1605">
        <f t="shared" si="476"/>
        <v>2.8571428571428571E-2</v>
      </c>
      <c r="AF1605" t="str">
        <f t="shared" si="477"/>
        <v>----</v>
      </c>
      <c r="AG1605" t="str">
        <f t="shared" si="478"/>
        <v>----</v>
      </c>
      <c r="AH1605" t="str">
        <f t="shared" si="479"/>
        <v>----</v>
      </c>
      <c r="AI1605" t="str">
        <f t="shared" si="480"/>
        <v>AlipatNoN</v>
      </c>
      <c r="AJ1605" t="str">
        <f t="shared" si="481"/>
        <v>----</v>
      </c>
      <c r="AK1605" t="str">
        <f t="shared" si="482"/>
        <v>----</v>
      </c>
      <c r="AM1605" s="4">
        <f t="shared" si="483"/>
        <v>531.3311474806311</v>
      </c>
      <c r="AN1605" s="4">
        <f t="shared" si="467"/>
        <v>531</v>
      </c>
      <c r="AO1605" s="4">
        <f t="shared" si="484"/>
        <v>0.33114748063110255</v>
      </c>
    </row>
    <row r="1606" spans="1:41" x14ac:dyDescent="0.25">
      <c r="A1606">
        <v>24</v>
      </c>
      <c r="B1606">
        <v>36</v>
      </c>
      <c r="C1606">
        <v>0</v>
      </c>
      <c r="D1606">
        <v>20</v>
      </c>
      <c r="E1606">
        <v>0</v>
      </c>
      <c r="F1606">
        <v>0</v>
      </c>
      <c r="H1606">
        <v>643.17271559999995</v>
      </c>
      <c r="J1606">
        <v>2688488</v>
      </c>
      <c r="K1606">
        <v>2630829</v>
      </c>
      <c r="L1606">
        <v>2407420</v>
      </c>
      <c r="O1606">
        <v>6894389</v>
      </c>
      <c r="P1606">
        <v>6421928</v>
      </c>
      <c r="Q1606">
        <v>4831645</v>
      </c>
      <c r="S1606">
        <f t="shared" si="468"/>
        <v>1.5</v>
      </c>
      <c r="T1606">
        <f t="shared" si="469"/>
        <v>0.83333333333333337</v>
      </c>
      <c r="V1606" s="4">
        <f t="shared" si="470"/>
        <v>643.1727155799</v>
      </c>
      <c r="W1606">
        <f t="shared" si="471"/>
        <v>7</v>
      </c>
      <c r="X1606">
        <f t="shared" si="472"/>
        <v>0.29166666666666669</v>
      </c>
      <c r="Y1606">
        <f t="shared" si="473"/>
        <v>0.19444444444444445</v>
      </c>
      <c r="Z1606">
        <f t="shared" si="474"/>
        <v>0.35</v>
      </c>
      <c r="AA1606" t="str">
        <f t="shared" si="475"/>
        <v>O</v>
      </c>
      <c r="AD1606">
        <f t="shared" si="476"/>
        <v>-0.21428571428571427</v>
      </c>
      <c r="AF1606" t="str">
        <f t="shared" si="477"/>
        <v>----</v>
      </c>
      <c r="AG1606" t="str">
        <f t="shared" si="478"/>
        <v>----</v>
      </c>
      <c r="AH1606" t="str">
        <f t="shared" si="479"/>
        <v>----</v>
      </c>
      <c r="AI1606" t="str">
        <f t="shared" si="480"/>
        <v>----</v>
      </c>
      <c r="AJ1606" t="str">
        <f t="shared" si="481"/>
        <v>SatFACarb</v>
      </c>
      <c r="AK1606" t="str">
        <f t="shared" si="482"/>
        <v>----</v>
      </c>
      <c r="AM1606" s="4">
        <f t="shared" si="483"/>
        <v>643.3214398000282</v>
      </c>
      <c r="AN1606" s="4">
        <f t="shared" si="467"/>
        <v>643</v>
      </c>
      <c r="AO1606" s="4">
        <f t="shared" si="484"/>
        <v>0.32143980002820172</v>
      </c>
    </row>
    <row r="1607" spans="1:41" x14ac:dyDescent="0.25">
      <c r="A1607">
        <v>24</v>
      </c>
      <c r="B1607">
        <v>38</v>
      </c>
      <c r="C1607">
        <v>0</v>
      </c>
      <c r="D1607">
        <v>5</v>
      </c>
      <c r="E1607">
        <v>0</v>
      </c>
      <c r="F1607">
        <v>0</v>
      </c>
      <c r="H1607">
        <v>405.26464659999999</v>
      </c>
      <c r="J1607" t="s">
        <v>14</v>
      </c>
      <c r="K1607" t="s">
        <v>14</v>
      </c>
      <c r="L1607" t="s">
        <v>14</v>
      </c>
      <c r="O1607">
        <v>1834899</v>
      </c>
      <c r="P1607">
        <v>2262512</v>
      </c>
      <c r="Q1607">
        <v>2301207</v>
      </c>
      <c r="S1607">
        <f t="shared" si="468"/>
        <v>1.5833333333333333</v>
      </c>
      <c r="T1607">
        <f t="shared" si="469"/>
        <v>0.20833333333333334</v>
      </c>
      <c r="V1607" s="4">
        <f t="shared" si="470"/>
        <v>405.26464657989999</v>
      </c>
      <c r="W1607">
        <f t="shared" si="471"/>
        <v>6</v>
      </c>
      <c r="X1607">
        <f t="shared" si="472"/>
        <v>0.25</v>
      </c>
      <c r="Y1607">
        <f t="shared" si="473"/>
        <v>0.15789473684210525</v>
      </c>
      <c r="Z1607">
        <f t="shared" si="474"/>
        <v>1.2</v>
      </c>
      <c r="AA1607" t="str">
        <f t="shared" si="475"/>
        <v>O</v>
      </c>
      <c r="AD1607">
        <f t="shared" si="476"/>
        <v>0.16279069767441862</v>
      </c>
      <c r="AF1607" t="str">
        <f t="shared" si="477"/>
        <v>----</v>
      </c>
      <c r="AG1607" t="str">
        <f t="shared" si="478"/>
        <v>----</v>
      </c>
      <c r="AH1607" t="str">
        <f t="shared" si="479"/>
        <v>----</v>
      </c>
      <c r="AI1607" t="str">
        <f t="shared" si="480"/>
        <v>AlipatNoN</v>
      </c>
      <c r="AJ1607" t="str">
        <f t="shared" si="481"/>
        <v>----</v>
      </c>
      <c r="AK1607" t="str">
        <f t="shared" si="482"/>
        <v>----</v>
      </c>
      <c r="AM1607" s="4">
        <f t="shared" si="483"/>
        <v>405.35835806213191</v>
      </c>
      <c r="AN1607" s="4">
        <f t="shared" si="467"/>
        <v>405</v>
      </c>
      <c r="AO1607" s="4">
        <f t="shared" si="484"/>
        <v>0.3583580621319129</v>
      </c>
    </row>
    <row r="1608" spans="1:41" x14ac:dyDescent="0.25">
      <c r="A1608">
        <v>24</v>
      </c>
      <c r="B1608">
        <v>38</v>
      </c>
      <c r="C1608">
        <v>0</v>
      </c>
      <c r="D1608">
        <v>6</v>
      </c>
      <c r="E1608">
        <v>0</v>
      </c>
      <c r="F1608">
        <v>0</v>
      </c>
      <c r="H1608">
        <v>421.25956120000001</v>
      </c>
      <c r="J1608" t="s">
        <v>14</v>
      </c>
      <c r="K1608" t="s">
        <v>14</v>
      </c>
      <c r="L1608" t="s">
        <v>14</v>
      </c>
      <c r="O1608">
        <v>3519731</v>
      </c>
      <c r="P1608">
        <v>4464768</v>
      </c>
      <c r="Q1608">
        <v>3058768</v>
      </c>
      <c r="S1608">
        <f t="shared" si="468"/>
        <v>1.5833333333333333</v>
      </c>
      <c r="T1608">
        <f t="shared" si="469"/>
        <v>0.25</v>
      </c>
      <c r="V1608" s="4">
        <f t="shared" si="470"/>
        <v>421.2595611799</v>
      </c>
      <c r="W1608">
        <f t="shared" si="471"/>
        <v>6</v>
      </c>
      <c r="X1608">
        <f t="shared" si="472"/>
        <v>0.25</v>
      </c>
      <c r="Y1608">
        <f t="shared" si="473"/>
        <v>0.15789473684210525</v>
      </c>
      <c r="Z1608">
        <f t="shared" si="474"/>
        <v>1</v>
      </c>
      <c r="AA1608" t="str">
        <f t="shared" si="475"/>
        <v>O</v>
      </c>
      <c r="AD1608">
        <f t="shared" si="476"/>
        <v>0.14285714285714285</v>
      </c>
      <c r="AF1608" t="str">
        <f t="shared" si="477"/>
        <v>----</v>
      </c>
      <c r="AG1608" t="str">
        <f t="shared" si="478"/>
        <v>----</v>
      </c>
      <c r="AH1608" t="str">
        <f t="shared" si="479"/>
        <v>----</v>
      </c>
      <c r="AI1608" t="str">
        <f t="shared" si="480"/>
        <v>AlipatNoN</v>
      </c>
      <c r="AJ1608" t="str">
        <f t="shared" si="481"/>
        <v>----</v>
      </c>
      <c r="AK1608" t="str">
        <f t="shared" si="482"/>
        <v>----</v>
      </c>
      <c r="AM1608" s="4">
        <f t="shared" si="483"/>
        <v>421.35697125061722</v>
      </c>
      <c r="AN1608" s="4">
        <f t="shared" si="467"/>
        <v>421</v>
      </c>
      <c r="AO1608" s="4">
        <f t="shared" si="484"/>
        <v>0.3569712506172209</v>
      </c>
    </row>
    <row r="1609" spans="1:41" x14ac:dyDescent="0.25">
      <c r="A1609">
        <v>24</v>
      </c>
      <c r="B1609">
        <v>38</v>
      </c>
      <c r="C1609">
        <v>0</v>
      </c>
      <c r="D1609">
        <v>7</v>
      </c>
      <c r="E1609">
        <v>0</v>
      </c>
      <c r="F1609">
        <v>0</v>
      </c>
      <c r="H1609">
        <v>437.25447580000002</v>
      </c>
      <c r="J1609">
        <v>3480906</v>
      </c>
      <c r="K1609">
        <v>3393613</v>
      </c>
      <c r="L1609">
        <v>2915901</v>
      </c>
      <c r="O1609">
        <v>5666117</v>
      </c>
      <c r="P1609">
        <v>6691372</v>
      </c>
      <c r="Q1609">
        <v>5131396</v>
      </c>
      <c r="S1609">
        <f t="shared" si="468"/>
        <v>1.5833333333333333</v>
      </c>
      <c r="T1609">
        <f t="shared" si="469"/>
        <v>0.29166666666666669</v>
      </c>
      <c r="V1609" s="4">
        <f t="shared" si="470"/>
        <v>437.25447577990002</v>
      </c>
      <c r="W1609">
        <f t="shared" si="471"/>
        <v>6</v>
      </c>
      <c r="X1609">
        <f t="shared" si="472"/>
        <v>0.25</v>
      </c>
      <c r="Y1609">
        <f t="shared" si="473"/>
        <v>0.15789473684210525</v>
      </c>
      <c r="Z1609">
        <f t="shared" si="474"/>
        <v>0.8571428571428571</v>
      </c>
      <c r="AA1609" t="str">
        <f t="shared" si="475"/>
        <v>O</v>
      </c>
      <c r="AD1609">
        <f t="shared" si="476"/>
        <v>0.12195121951219512</v>
      </c>
      <c r="AF1609" t="str">
        <f t="shared" si="477"/>
        <v>----</v>
      </c>
      <c r="AG1609" t="str">
        <f t="shared" si="478"/>
        <v>----</v>
      </c>
      <c r="AH1609" t="str">
        <f t="shared" si="479"/>
        <v>----</v>
      </c>
      <c r="AI1609" t="str">
        <f t="shared" si="480"/>
        <v>AlipatNoN</v>
      </c>
      <c r="AJ1609" t="str">
        <f t="shared" si="481"/>
        <v>----</v>
      </c>
      <c r="AK1609" t="str">
        <f t="shared" si="482"/>
        <v>----</v>
      </c>
      <c r="AM1609" s="4">
        <f t="shared" si="483"/>
        <v>437.35558443910259</v>
      </c>
      <c r="AN1609" s="4">
        <f t="shared" si="467"/>
        <v>437</v>
      </c>
      <c r="AO1609" s="4">
        <f t="shared" si="484"/>
        <v>0.35558443910258575</v>
      </c>
    </row>
    <row r="1610" spans="1:41" x14ac:dyDescent="0.25">
      <c r="A1610">
        <v>24</v>
      </c>
      <c r="B1610">
        <v>38</v>
      </c>
      <c r="C1610">
        <v>0</v>
      </c>
      <c r="D1610">
        <v>8</v>
      </c>
      <c r="E1610">
        <v>0</v>
      </c>
      <c r="F1610">
        <v>0</v>
      </c>
      <c r="H1610">
        <v>453.24939039999998</v>
      </c>
      <c r="J1610">
        <v>4304167</v>
      </c>
      <c r="K1610">
        <v>4611208</v>
      </c>
      <c r="L1610">
        <v>4184058</v>
      </c>
      <c r="O1610">
        <v>8223878</v>
      </c>
      <c r="P1610">
        <v>8275602</v>
      </c>
      <c r="Q1610">
        <v>6662729</v>
      </c>
      <c r="S1610">
        <f t="shared" si="468"/>
        <v>1.5833333333333333</v>
      </c>
      <c r="T1610">
        <f t="shared" si="469"/>
        <v>0.33333333333333331</v>
      </c>
      <c r="V1610" s="4">
        <f t="shared" si="470"/>
        <v>453.24939037990003</v>
      </c>
      <c r="W1610">
        <f t="shared" si="471"/>
        <v>6</v>
      </c>
      <c r="X1610">
        <f t="shared" si="472"/>
        <v>0.25</v>
      </c>
      <c r="Y1610">
        <f t="shared" si="473"/>
        <v>0.15789473684210525</v>
      </c>
      <c r="Z1610">
        <f t="shared" si="474"/>
        <v>0.75</v>
      </c>
      <c r="AA1610" t="str">
        <f t="shared" si="475"/>
        <v>O</v>
      </c>
      <c r="AD1610">
        <f t="shared" si="476"/>
        <v>0.1</v>
      </c>
      <c r="AF1610" t="str">
        <f t="shared" si="477"/>
        <v>----</v>
      </c>
      <c r="AG1610" t="str">
        <f t="shared" si="478"/>
        <v>----</v>
      </c>
      <c r="AH1610" t="str">
        <f t="shared" si="479"/>
        <v>----</v>
      </c>
      <c r="AI1610" t="str">
        <f t="shared" si="480"/>
        <v>AlipatNoN</v>
      </c>
      <c r="AJ1610" t="str">
        <f t="shared" si="481"/>
        <v>----</v>
      </c>
      <c r="AK1610" t="str">
        <f t="shared" si="482"/>
        <v>----</v>
      </c>
      <c r="AM1610" s="4">
        <f t="shared" si="483"/>
        <v>453.35419762758789</v>
      </c>
      <c r="AN1610" s="4">
        <f t="shared" si="467"/>
        <v>453</v>
      </c>
      <c r="AO1610" s="4">
        <f t="shared" si="484"/>
        <v>0.35419762758789375</v>
      </c>
    </row>
    <row r="1611" spans="1:41" x14ac:dyDescent="0.25">
      <c r="A1611">
        <v>24</v>
      </c>
      <c r="B1611">
        <v>38</v>
      </c>
      <c r="C1611">
        <v>0</v>
      </c>
      <c r="D1611">
        <v>9</v>
      </c>
      <c r="E1611">
        <v>0</v>
      </c>
      <c r="F1611">
        <v>0</v>
      </c>
      <c r="H1611">
        <v>469.244305</v>
      </c>
      <c r="J1611">
        <v>3959942</v>
      </c>
      <c r="K1611">
        <v>4675160</v>
      </c>
      <c r="L1611">
        <v>3960719</v>
      </c>
      <c r="O1611">
        <v>7277187</v>
      </c>
      <c r="P1611">
        <v>8148259</v>
      </c>
      <c r="Q1611">
        <v>6514681</v>
      </c>
      <c r="S1611">
        <f t="shared" si="468"/>
        <v>1.5833333333333333</v>
      </c>
      <c r="T1611">
        <f t="shared" si="469"/>
        <v>0.375</v>
      </c>
      <c r="V1611" s="4">
        <f t="shared" si="470"/>
        <v>469.24430497990005</v>
      </c>
      <c r="W1611">
        <f t="shared" si="471"/>
        <v>6</v>
      </c>
      <c r="X1611">
        <f t="shared" si="472"/>
        <v>0.25</v>
      </c>
      <c r="Y1611">
        <f t="shared" si="473"/>
        <v>0.15789473684210525</v>
      </c>
      <c r="Z1611">
        <f t="shared" si="474"/>
        <v>0.66666666666666663</v>
      </c>
      <c r="AA1611" t="str">
        <f t="shared" si="475"/>
        <v>O</v>
      </c>
      <c r="AD1611">
        <f t="shared" si="476"/>
        <v>7.6923076923076927E-2</v>
      </c>
      <c r="AF1611" t="str">
        <f t="shared" si="477"/>
        <v>----</v>
      </c>
      <c r="AG1611" t="str">
        <f t="shared" si="478"/>
        <v>----</v>
      </c>
      <c r="AH1611" t="str">
        <f t="shared" si="479"/>
        <v>----</v>
      </c>
      <c r="AI1611" t="str">
        <f t="shared" si="480"/>
        <v>AlipatNoN</v>
      </c>
      <c r="AJ1611" t="str">
        <f t="shared" si="481"/>
        <v>----</v>
      </c>
      <c r="AK1611" t="str">
        <f t="shared" si="482"/>
        <v>----</v>
      </c>
      <c r="AM1611" s="4">
        <f t="shared" si="483"/>
        <v>469.3528108160732</v>
      </c>
      <c r="AN1611" s="4">
        <f t="shared" si="467"/>
        <v>469</v>
      </c>
      <c r="AO1611" s="4">
        <f t="shared" si="484"/>
        <v>0.35281081607320175</v>
      </c>
    </row>
    <row r="1612" spans="1:41" x14ac:dyDescent="0.25">
      <c r="A1612">
        <v>24</v>
      </c>
      <c r="B1612">
        <v>38</v>
      </c>
      <c r="C1612">
        <v>0</v>
      </c>
      <c r="D1612">
        <v>10</v>
      </c>
      <c r="E1612">
        <v>0</v>
      </c>
      <c r="F1612">
        <v>0</v>
      </c>
      <c r="H1612">
        <v>485.23921960000001</v>
      </c>
      <c r="J1612">
        <v>3435692</v>
      </c>
      <c r="K1612">
        <v>4045448</v>
      </c>
      <c r="L1612">
        <v>2762265</v>
      </c>
      <c r="O1612">
        <v>6112228</v>
      </c>
      <c r="P1612">
        <v>6241926</v>
      </c>
      <c r="Q1612">
        <v>4707865</v>
      </c>
      <c r="S1612">
        <f t="shared" si="468"/>
        <v>1.5833333333333333</v>
      </c>
      <c r="T1612">
        <f t="shared" si="469"/>
        <v>0.41666666666666669</v>
      </c>
      <c r="V1612" s="4">
        <f t="shared" si="470"/>
        <v>485.23921957990001</v>
      </c>
      <c r="W1612">
        <f t="shared" si="471"/>
        <v>6</v>
      </c>
      <c r="X1612">
        <f t="shared" si="472"/>
        <v>0.25</v>
      </c>
      <c r="Y1612">
        <f t="shared" si="473"/>
        <v>0.15789473684210525</v>
      </c>
      <c r="Z1612">
        <f t="shared" si="474"/>
        <v>0.6</v>
      </c>
      <c r="AA1612" t="str">
        <f t="shared" si="475"/>
        <v>O</v>
      </c>
      <c r="AD1612">
        <f t="shared" si="476"/>
        <v>5.2631578947368418E-2</v>
      </c>
      <c r="AF1612" t="str">
        <f t="shared" si="477"/>
        <v>----</v>
      </c>
      <c r="AG1612" t="str">
        <f t="shared" si="478"/>
        <v>----</v>
      </c>
      <c r="AH1612" t="str">
        <f t="shared" si="479"/>
        <v>----</v>
      </c>
      <c r="AI1612" t="str">
        <f t="shared" si="480"/>
        <v>AlipatNoN</v>
      </c>
      <c r="AJ1612" t="str">
        <f t="shared" si="481"/>
        <v>----</v>
      </c>
      <c r="AK1612" t="str">
        <f t="shared" si="482"/>
        <v>----</v>
      </c>
      <c r="AM1612" s="4">
        <f t="shared" si="483"/>
        <v>485.35142400455845</v>
      </c>
      <c r="AN1612" s="4">
        <f t="shared" si="467"/>
        <v>485</v>
      </c>
      <c r="AO1612" s="4">
        <f t="shared" si="484"/>
        <v>0.35142400455845291</v>
      </c>
    </row>
    <row r="1613" spans="1:41" x14ac:dyDescent="0.25">
      <c r="A1613">
        <v>24</v>
      </c>
      <c r="B1613">
        <v>38</v>
      </c>
      <c r="C1613">
        <v>0</v>
      </c>
      <c r="D1613">
        <v>11</v>
      </c>
      <c r="E1613">
        <v>0</v>
      </c>
      <c r="F1613">
        <v>0</v>
      </c>
      <c r="H1613">
        <v>501.23413420000003</v>
      </c>
      <c r="J1613">
        <v>2574732</v>
      </c>
      <c r="K1613">
        <v>2618875</v>
      </c>
      <c r="L1613">
        <v>2287272</v>
      </c>
      <c r="O1613">
        <v>4938428</v>
      </c>
      <c r="P1613">
        <v>4714769</v>
      </c>
      <c r="Q1613">
        <v>4130310</v>
      </c>
      <c r="S1613">
        <f t="shared" si="468"/>
        <v>1.5833333333333333</v>
      </c>
      <c r="T1613">
        <f t="shared" si="469"/>
        <v>0.45833333333333331</v>
      </c>
      <c r="V1613" s="4">
        <f t="shared" si="470"/>
        <v>501.23413417990002</v>
      </c>
      <c r="W1613">
        <f t="shared" si="471"/>
        <v>6</v>
      </c>
      <c r="X1613">
        <f t="shared" si="472"/>
        <v>0.25</v>
      </c>
      <c r="Y1613">
        <f t="shared" si="473"/>
        <v>0.15789473684210525</v>
      </c>
      <c r="Z1613">
        <f t="shared" si="474"/>
        <v>0.54545454545454541</v>
      </c>
      <c r="AA1613" t="str">
        <f t="shared" si="475"/>
        <v>O</v>
      </c>
      <c r="AD1613">
        <f t="shared" si="476"/>
        <v>2.7027027027027029E-2</v>
      </c>
      <c r="AF1613" t="str">
        <f t="shared" si="477"/>
        <v>----</v>
      </c>
      <c r="AG1613" t="str">
        <f t="shared" si="478"/>
        <v>----</v>
      </c>
      <c r="AH1613" t="str">
        <f t="shared" si="479"/>
        <v>----</v>
      </c>
      <c r="AI1613" t="str">
        <f t="shared" si="480"/>
        <v>AlipatNoN</v>
      </c>
      <c r="AJ1613" t="str">
        <f t="shared" si="481"/>
        <v>----</v>
      </c>
      <c r="AK1613" t="str">
        <f t="shared" si="482"/>
        <v>----</v>
      </c>
      <c r="AM1613" s="4">
        <f t="shared" si="483"/>
        <v>501.35003719304376</v>
      </c>
      <c r="AN1613" s="4">
        <f t="shared" si="467"/>
        <v>501</v>
      </c>
      <c r="AO1613" s="4">
        <f t="shared" si="484"/>
        <v>0.35003719304376091</v>
      </c>
    </row>
    <row r="1614" spans="1:41" x14ac:dyDescent="0.25">
      <c r="A1614">
        <v>24</v>
      </c>
      <c r="B1614">
        <v>38</v>
      </c>
      <c r="C1614">
        <v>0</v>
      </c>
      <c r="D1614">
        <v>12</v>
      </c>
      <c r="E1614">
        <v>0</v>
      </c>
      <c r="F1614">
        <v>0</v>
      </c>
      <c r="H1614">
        <v>517.22904879999999</v>
      </c>
      <c r="J1614">
        <v>1965828</v>
      </c>
      <c r="K1614">
        <v>1884553</v>
      </c>
      <c r="L1614">
        <v>2061881</v>
      </c>
      <c r="O1614">
        <v>3889415</v>
      </c>
      <c r="P1614">
        <v>4314892</v>
      </c>
      <c r="Q1614">
        <v>3284230</v>
      </c>
      <c r="S1614">
        <f t="shared" si="468"/>
        <v>1.5833333333333333</v>
      </c>
      <c r="T1614">
        <f t="shared" si="469"/>
        <v>0.5</v>
      </c>
      <c r="V1614" s="4">
        <f t="shared" si="470"/>
        <v>517.22904877990004</v>
      </c>
      <c r="W1614">
        <f t="shared" si="471"/>
        <v>6</v>
      </c>
      <c r="X1614">
        <f t="shared" si="472"/>
        <v>0.25</v>
      </c>
      <c r="Y1614">
        <f t="shared" si="473"/>
        <v>0.15789473684210525</v>
      </c>
      <c r="Z1614">
        <f t="shared" si="474"/>
        <v>0.5</v>
      </c>
      <c r="AA1614" t="str">
        <f t="shared" si="475"/>
        <v>O</v>
      </c>
      <c r="AD1614">
        <f t="shared" si="476"/>
        <v>0</v>
      </c>
      <c r="AF1614" t="str">
        <f t="shared" si="477"/>
        <v>----</v>
      </c>
      <c r="AG1614" t="str">
        <f t="shared" si="478"/>
        <v>----</v>
      </c>
      <c r="AH1614" t="str">
        <f t="shared" si="479"/>
        <v>----</v>
      </c>
      <c r="AI1614" t="str">
        <f t="shared" si="480"/>
        <v>AlipatNoN</v>
      </c>
      <c r="AJ1614" t="str">
        <f t="shared" si="481"/>
        <v>----</v>
      </c>
      <c r="AK1614" t="str">
        <f t="shared" si="482"/>
        <v>----</v>
      </c>
      <c r="AM1614" s="4">
        <f t="shared" si="483"/>
        <v>517.34865038152907</v>
      </c>
      <c r="AN1614" s="4">
        <f t="shared" si="467"/>
        <v>517</v>
      </c>
      <c r="AO1614" s="4">
        <f t="shared" si="484"/>
        <v>0.34865038152906891</v>
      </c>
    </row>
    <row r="1615" spans="1:41" x14ac:dyDescent="0.25">
      <c r="A1615">
        <v>24</v>
      </c>
      <c r="B1615">
        <v>38</v>
      </c>
      <c r="C1615">
        <v>0</v>
      </c>
      <c r="D1615">
        <v>19</v>
      </c>
      <c r="E1615">
        <v>0</v>
      </c>
      <c r="F1615">
        <v>0</v>
      </c>
      <c r="H1615">
        <v>629.19345099999998</v>
      </c>
      <c r="J1615">
        <v>1754993</v>
      </c>
      <c r="K1615">
        <v>1757626</v>
      </c>
      <c r="L1615">
        <v>1650904</v>
      </c>
      <c r="O1615" t="s">
        <v>14</v>
      </c>
      <c r="P1615" t="s">
        <v>14</v>
      </c>
      <c r="Q1615" t="s">
        <v>14</v>
      </c>
      <c r="S1615">
        <f t="shared" si="468"/>
        <v>1.5833333333333333</v>
      </c>
      <c r="T1615">
        <f t="shared" si="469"/>
        <v>0.79166666666666663</v>
      </c>
      <c r="V1615" s="4">
        <f t="shared" si="470"/>
        <v>629.19345097990015</v>
      </c>
      <c r="W1615">
        <f t="shared" si="471"/>
        <v>6</v>
      </c>
      <c r="X1615">
        <f t="shared" si="472"/>
        <v>0.25</v>
      </c>
      <c r="Y1615">
        <f t="shared" si="473"/>
        <v>0.15789473684210525</v>
      </c>
      <c r="Z1615">
        <f t="shared" si="474"/>
        <v>0.31578947368421051</v>
      </c>
      <c r="AA1615" t="str">
        <f t="shared" si="475"/>
        <v>O</v>
      </c>
      <c r="AD1615">
        <f t="shared" si="476"/>
        <v>-0.2413793103448276</v>
      </c>
      <c r="AF1615" t="str">
        <f t="shared" si="477"/>
        <v>----</v>
      </c>
      <c r="AG1615" t="str">
        <f t="shared" si="478"/>
        <v>----</v>
      </c>
      <c r="AH1615" t="str">
        <f t="shared" si="479"/>
        <v>----</v>
      </c>
      <c r="AI1615" t="str">
        <f t="shared" si="480"/>
        <v>----</v>
      </c>
      <c r="AJ1615" t="str">
        <f t="shared" si="481"/>
        <v>SatFACarb</v>
      </c>
      <c r="AK1615" t="str">
        <f t="shared" si="482"/>
        <v>----</v>
      </c>
      <c r="AM1615" s="4">
        <f t="shared" si="483"/>
        <v>629.33894270092628</v>
      </c>
      <c r="AN1615" s="4">
        <f t="shared" si="467"/>
        <v>629</v>
      </c>
      <c r="AO1615" s="4">
        <f t="shared" si="484"/>
        <v>0.33894270092628176</v>
      </c>
    </row>
    <row r="1616" spans="1:41" x14ac:dyDescent="0.25">
      <c r="A1616">
        <v>24</v>
      </c>
      <c r="B1616">
        <v>38</v>
      </c>
      <c r="C1616">
        <v>0</v>
      </c>
      <c r="D1616">
        <v>20</v>
      </c>
      <c r="E1616">
        <v>0</v>
      </c>
      <c r="F1616">
        <v>0</v>
      </c>
      <c r="H1616">
        <v>645.1883656</v>
      </c>
      <c r="J1616">
        <v>3642831</v>
      </c>
      <c r="K1616">
        <v>3923107</v>
      </c>
      <c r="L1616">
        <v>2674177</v>
      </c>
      <c r="O1616">
        <v>3505795</v>
      </c>
      <c r="P1616">
        <v>3329425</v>
      </c>
      <c r="Q1616">
        <v>2711959</v>
      </c>
      <c r="S1616">
        <f t="shared" si="468"/>
        <v>1.5833333333333333</v>
      </c>
      <c r="T1616">
        <f t="shared" si="469"/>
        <v>0.83333333333333337</v>
      </c>
      <c r="V1616" s="4">
        <f t="shared" si="470"/>
        <v>645.18836557990005</v>
      </c>
      <c r="W1616">
        <f t="shared" si="471"/>
        <v>6</v>
      </c>
      <c r="X1616">
        <f t="shared" si="472"/>
        <v>0.25</v>
      </c>
      <c r="Y1616">
        <f t="shared" si="473"/>
        <v>0.15789473684210525</v>
      </c>
      <c r="Z1616">
        <f t="shared" si="474"/>
        <v>0.3</v>
      </c>
      <c r="AA1616" t="str">
        <f t="shared" si="475"/>
        <v>O</v>
      </c>
      <c r="AD1616">
        <f t="shared" si="476"/>
        <v>-0.2857142857142857</v>
      </c>
      <c r="AF1616" t="str">
        <f t="shared" si="477"/>
        <v>----</v>
      </c>
      <c r="AG1616" t="str">
        <f t="shared" si="478"/>
        <v>----</v>
      </c>
      <c r="AH1616" t="str">
        <f t="shared" si="479"/>
        <v>----</v>
      </c>
      <c r="AI1616" t="str">
        <f t="shared" si="480"/>
        <v>----</v>
      </c>
      <c r="AJ1616" t="str">
        <f t="shared" si="481"/>
        <v>SatFACarb</v>
      </c>
      <c r="AK1616" t="str">
        <f t="shared" si="482"/>
        <v>----</v>
      </c>
      <c r="AM1616" s="4">
        <f t="shared" si="483"/>
        <v>645.33755588941153</v>
      </c>
      <c r="AN1616" s="4">
        <f t="shared" si="467"/>
        <v>645</v>
      </c>
      <c r="AO1616" s="4">
        <f t="shared" si="484"/>
        <v>0.33755588941153292</v>
      </c>
    </row>
    <row r="1617" spans="1:41" x14ac:dyDescent="0.25">
      <c r="A1617">
        <v>24</v>
      </c>
      <c r="B1617">
        <v>38</v>
      </c>
      <c r="C1617">
        <v>0</v>
      </c>
      <c r="D1617">
        <v>21</v>
      </c>
      <c r="E1617">
        <v>0</v>
      </c>
      <c r="F1617">
        <v>0</v>
      </c>
      <c r="H1617">
        <v>661.18328020000001</v>
      </c>
      <c r="J1617">
        <v>5446072</v>
      </c>
      <c r="K1617">
        <v>5651720</v>
      </c>
      <c r="L1617">
        <v>4286183</v>
      </c>
      <c r="O1617">
        <v>6397075</v>
      </c>
      <c r="P1617">
        <v>6157710</v>
      </c>
      <c r="Q1617">
        <v>4726207</v>
      </c>
      <c r="S1617">
        <f t="shared" si="468"/>
        <v>1.5833333333333333</v>
      </c>
      <c r="T1617">
        <f t="shared" si="469"/>
        <v>0.875</v>
      </c>
      <c r="V1617" s="4">
        <f t="shared" si="470"/>
        <v>661.18328017990007</v>
      </c>
      <c r="W1617">
        <f t="shared" si="471"/>
        <v>6</v>
      </c>
      <c r="X1617">
        <f t="shared" si="472"/>
        <v>0.25</v>
      </c>
      <c r="Y1617">
        <f t="shared" si="473"/>
        <v>0.15789473684210525</v>
      </c>
      <c r="Z1617">
        <f t="shared" si="474"/>
        <v>0.2857142857142857</v>
      </c>
      <c r="AA1617" t="str">
        <f t="shared" si="475"/>
        <v>O</v>
      </c>
      <c r="AD1617">
        <f t="shared" si="476"/>
        <v>-0.33333333333333331</v>
      </c>
      <c r="AF1617" t="str">
        <f t="shared" si="477"/>
        <v>----</v>
      </c>
      <c r="AG1617" t="str">
        <f t="shared" si="478"/>
        <v>----</v>
      </c>
      <c r="AH1617" t="str">
        <f t="shared" si="479"/>
        <v>----</v>
      </c>
      <c r="AI1617" t="str">
        <f t="shared" si="480"/>
        <v>----</v>
      </c>
      <c r="AJ1617" t="str">
        <f t="shared" si="481"/>
        <v>SatFACarb</v>
      </c>
      <c r="AK1617" t="str">
        <f t="shared" si="482"/>
        <v>----</v>
      </c>
      <c r="AM1617" s="4">
        <f t="shared" si="483"/>
        <v>661.33616907789678</v>
      </c>
      <c r="AN1617" s="4">
        <f t="shared" si="467"/>
        <v>661</v>
      </c>
      <c r="AO1617" s="4">
        <f t="shared" si="484"/>
        <v>0.33616907789678407</v>
      </c>
    </row>
    <row r="1618" spans="1:41" x14ac:dyDescent="0.25">
      <c r="A1618">
        <v>24</v>
      </c>
      <c r="B1618">
        <v>38</v>
      </c>
      <c r="C1618">
        <v>0</v>
      </c>
      <c r="D1618">
        <v>23</v>
      </c>
      <c r="E1618">
        <v>0</v>
      </c>
      <c r="F1618">
        <v>0</v>
      </c>
      <c r="H1618">
        <v>693.17310940000004</v>
      </c>
      <c r="J1618" t="s">
        <v>14</v>
      </c>
      <c r="K1618" t="s">
        <v>14</v>
      </c>
      <c r="L1618" t="s">
        <v>14</v>
      </c>
      <c r="O1618">
        <v>2038186</v>
      </c>
      <c r="P1618">
        <v>1782739</v>
      </c>
      <c r="Q1618">
        <v>1527169</v>
      </c>
      <c r="S1618">
        <f t="shared" si="468"/>
        <v>1.5833333333333333</v>
      </c>
      <c r="T1618">
        <f t="shared" si="469"/>
        <v>0.95833333333333337</v>
      </c>
      <c r="V1618" s="4">
        <f t="shared" si="470"/>
        <v>693.1731093799001</v>
      </c>
      <c r="W1618">
        <f t="shared" si="471"/>
        <v>6</v>
      </c>
      <c r="X1618">
        <f t="shared" si="472"/>
        <v>0.25</v>
      </c>
      <c r="Y1618">
        <f t="shared" si="473"/>
        <v>0.15789473684210525</v>
      </c>
      <c r="Z1618">
        <f t="shared" si="474"/>
        <v>0.2608695652173913</v>
      </c>
      <c r="AA1618" t="str">
        <f t="shared" si="475"/>
        <v>O</v>
      </c>
      <c r="AD1618">
        <f t="shared" si="476"/>
        <v>-0.44</v>
      </c>
      <c r="AF1618" t="str">
        <f t="shared" si="477"/>
        <v>----</v>
      </c>
      <c r="AG1618" t="str">
        <f t="shared" si="478"/>
        <v>----</v>
      </c>
      <c r="AH1618" t="str">
        <f t="shared" si="479"/>
        <v>----</v>
      </c>
      <c r="AI1618" t="str">
        <f t="shared" si="480"/>
        <v>----</v>
      </c>
      <c r="AJ1618" t="str">
        <f t="shared" si="481"/>
        <v>SatFACarb</v>
      </c>
      <c r="AK1618" t="str">
        <f t="shared" si="482"/>
        <v>----</v>
      </c>
      <c r="AM1618" s="4">
        <f t="shared" si="483"/>
        <v>693.3333954548674</v>
      </c>
      <c r="AN1618" s="4">
        <f t="shared" si="467"/>
        <v>693</v>
      </c>
      <c r="AO1618" s="4">
        <f t="shared" si="484"/>
        <v>0.33339545486740008</v>
      </c>
    </row>
    <row r="1619" spans="1:41" x14ac:dyDescent="0.25">
      <c r="A1619">
        <v>24</v>
      </c>
      <c r="B1619">
        <v>39</v>
      </c>
      <c r="C1619">
        <v>3</v>
      </c>
      <c r="D1619">
        <v>15</v>
      </c>
      <c r="E1619">
        <v>0</v>
      </c>
      <c r="F1619">
        <v>0</v>
      </c>
      <c r="H1619">
        <v>608.23083959999997</v>
      </c>
      <c r="J1619">
        <v>2659530</v>
      </c>
      <c r="K1619">
        <v>3374564</v>
      </c>
      <c r="L1619">
        <v>2945953</v>
      </c>
      <c r="O1619">
        <v>5927054</v>
      </c>
      <c r="P1619">
        <v>6748953</v>
      </c>
      <c r="Q1619">
        <v>5311442</v>
      </c>
      <c r="S1619">
        <f t="shared" si="468"/>
        <v>1.625</v>
      </c>
      <c r="T1619">
        <f t="shared" si="469"/>
        <v>0.625</v>
      </c>
      <c r="V1619" s="4">
        <f t="shared" si="470"/>
        <v>608.23083957990013</v>
      </c>
      <c r="W1619">
        <f t="shared" si="471"/>
        <v>7</v>
      </c>
      <c r="X1619">
        <f t="shared" si="472"/>
        <v>0.29166666666666669</v>
      </c>
      <c r="Y1619">
        <f t="shared" si="473"/>
        <v>0.17948717948717949</v>
      </c>
      <c r="Z1619">
        <f t="shared" si="474"/>
        <v>0.46666666666666667</v>
      </c>
      <c r="AA1619" t="str">
        <f t="shared" si="475"/>
        <v>O</v>
      </c>
      <c r="AD1619">
        <f t="shared" si="476"/>
        <v>-0.14814814814814814</v>
      </c>
      <c r="AF1619" t="str">
        <f t="shared" si="477"/>
        <v>----</v>
      </c>
      <c r="AG1619" t="str">
        <f t="shared" si="478"/>
        <v>----</v>
      </c>
      <c r="AH1619" t="str">
        <f t="shared" si="479"/>
        <v>----</v>
      </c>
      <c r="AI1619" t="str">
        <f t="shared" si="480"/>
        <v>----</v>
      </c>
      <c r="AJ1619" t="str">
        <f t="shared" si="481"/>
        <v>SatFACarb</v>
      </c>
      <c r="AK1619" t="str">
        <f t="shared" si="482"/>
        <v>----</v>
      </c>
      <c r="AM1619" s="4">
        <f t="shared" si="483"/>
        <v>608.37148400570243</v>
      </c>
      <c r="AN1619" s="4">
        <f t="shared" si="467"/>
        <v>608</v>
      </c>
      <c r="AO1619" s="4">
        <f t="shared" si="484"/>
        <v>0.37148400570242757</v>
      </c>
    </row>
    <row r="1620" spans="1:41" x14ac:dyDescent="0.25">
      <c r="A1620">
        <v>24</v>
      </c>
      <c r="B1620">
        <v>40</v>
      </c>
      <c r="C1620">
        <v>0</v>
      </c>
      <c r="D1620">
        <v>6</v>
      </c>
      <c r="E1620">
        <v>0</v>
      </c>
      <c r="F1620">
        <v>0</v>
      </c>
      <c r="H1620">
        <v>423.2752112</v>
      </c>
      <c r="J1620" t="s">
        <v>14</v>
      </c>
      <c r="K1620" t="s">
        <v>14</v>
      </c>
      <c r="L1620" t="s">
        <v>14</v>
      </c>
      <c r="O1620">
        <v>1623215</v>
      </c>
      <c r="P1620">
        <v>2557543</v>
      </c>
      <c r="Q1620">
        <v>2293699</v>
      </c>
      <c r="S1620">
        <f t="shared" si="468"/>
        <v>1.6666666666666667</v>
      </c>
      <c r="T1620">
        <f t="shared" si="469"/>
        <v>0.25</v>
      </c>
      <c r="V1620" s="4">
        <f t="shared" si="470"/>
        <v>423.2752111799</v>
      </c>
      <c r="W1620">
        <f t="shared" si="471"/>
        <v>5</v>
      </c>
      <c r="X1620">
        <f t="shared" si="472"/>
        <v>0.20833333333333334</v>
      </c>
      <c r="Y1620">
        <f t="shared" si="473"/>
        <v>0.125</v>
      </c>
      <c r="Z1620">
        <f t="shared" si="474"/>
        <v>0.83333333333333337</v>
      </c>
      <c r="AA1620" t="str">
        <f t="shared" si="475"/>
        <v>O</v>
      </c>
      <c r="AD1620">
        <f t="shared" si="476"/>
        <v>9.5238095238095233E-2</v>
      </c>
      <c r="AF1620" t="str">
        <f t="shared" si="477"/>
        <v>----</v>
      </c>
      <c r="AG1620" t="str">
        <f t="shared" si="478"/>
        <v>----</v>
      </c>
      <c r="AH1620" t="str">
        <f t="shared" si="479"/>
        <v>----</v>
      </c>
      <c r="AI1620" t="str">
        <f t="shared" si="480"/>
        <v>AlipatNoN</v>
      </c>
      <c r="AJ1620" t="str">
        <f t="shared" si="481"/>
        <v>----</v>
      </c>
      <c r="AK1620" t="str">
        <f t="shared" si="482"/>
        <v>----</v>
      </c>
      <c r="AM1620" s="4">
        <f t="shared" si="483"/>
        <v>423.37308734000044</v>
      </c>
      <c r="AN1620" s="4">
        <f t="shared" si="467"/>
        <v>423</v>
      </c>
      <c r="AO1620" s="4">
        <f t="shared" si="484"/>
        <v>0.37308734000043842</v>
      </c>
    </row>
    <row r="1621" spans="1:41" x14ac:dyDescent="0.25">
      <c r="A1621">
        <v>24</v>
      </c>
      <c r="B1621">
        <v>40</v>
      </c>
      <c r="C1621">
        <v>0</v>
      </c>
      <c r="D1621">
        <v>7</v>
      </c>
      <c r="E1621">
        <v>0</v>
      </c>
      <c r="F1621">
        <v>0</v>
      </c>
      <c r="H1621">
        <v>439.27012580000002</v>
      </c>
      <c r="J1621">
        <v>1832511</v>
      </c>
      <c r="K1621">
        <v>1666519</v>
      </c>
      <c r="L1621">
        <v>1659768</v>
      </c>
      <c r="O1621">
        <v>3423910</v>
      </c>
      <c r="P1621">
        <v>4038071</v>
      </c>
      <c r="Q1621">
        <v>3438505</v>
      </c>
      <c r="S1621">
        <f t="shared" si="468"/>
        <v>1.6666666666666667</v>
      </c>
      <c r="T1621">
        <f t="shared" si="469"/>
        <v>0.29166666666666669</v>
      </c>
      <c r="V1621" s="4">
        <f t="shared" si="470"/>
        <v>439.27012577990001</v>
      </c>
      <c r="W1621">
        <f t="shared" si="471"/>
        <v>5</v>
      </c>
      <c r="X1621">
        <f t="shared" si="472"/>
        <v>0.20833333333333334</v>
      </c>
      <c r="Y1621">
        <f t="shared" si="473"/>
        <v>0.125</v>
      </c>
      <c r="Z1621">
        <f t="shared" si="474"/>
        <v>0.7142857142857143</v>
      </c>
      <c r="AA1621" t="str">
        <f t="shared" si="475"/>
        <v>O</v>
      </c>
      <c r="AD1621">
        <f t="shared" si="476"/>
        <v>7.3170731707317069E-2</v>
      </c>
      <c r="AF1621" t="str">
        <f t="shared" si="477"/>
        <v>----</v>
      </c>
      <c r="AG1621" t="str">
        <f t="shared" si="478"/>
        <v>----</v>
      </c>
      <c r="AH1621" t="str">
        <f t="shared" si="479"/>
        <v>----</v>
      </c>
      <c r="AI1621" t="str">
        <f t="shared" si="480"/>
        <v>AlipatNoN</v>
      </c>
      <c r="AJ1621" t="str">
        <f t="shared" si="481"/>
        <v>----</v>
      </c>
      <c r="AK1621" t="str">
        <f t="shared" si="482"/>
        <v>----</v>
      </c>
      <c r="AM1621" s="4">
        <f t="shared" si="483"/>
        <v>439.37170052848575</v>
      </c>
      <c r="AN1621" s="4">
        <f t="shared" si="467"/>
        <v>439</v>
      </c>
      <c r="AO1621" s="4">
        <f t="shared" si="484"/>
        <v>0.37170052848574642</v>
      </c>
    </row>
    <row r="1622" spans="1:41" x14ac:dyDescent="0.25">
      <c r="A1622">
        <v>24</v>
      </c>
      <c r="B1622">
        <v>40</v>
      </c>
      <c r="C1622">
        <v>0</v>
      </c>
      <c r="D1622">
        <v>8</v>
      </c>
      <c r="E1622">
        <v>0</v>
      </c>
      <c r="F1622">
        <v>0</v>
      </c>
      <c r="H1622">
        <v>455.26504039999998</v>
      </c>
      <c r="J1622">
        <v>2491463</v>
      </c>
      <c r="K1622">
        <v>2595868</v>
      </c>
      <c r="L1622">
        <v>2063168</v>
      </c>
      <c r="O1622">
        <v>4705293</v>
      </c>
      <c r="P1622">
        <v>5164597</v>
      </c>
      <c r="Q1622">
        <v>3878323</v>
      </c>
      <c r="S1622">
        <f t="shared" si="468"/>
        <v>1.6666666666666667</v>
      </c>
      <c r="T1622">
        <f t="shared" si="469"/>
        <v>0.33333333333333331</v>
      </c>
      <c r="V1622" s="4">
        <f t="shared" si="470"/>
        <v>455.26504037990003</v>
      </c>
      <c r="W1622">
        <f t="shared" si="471"/>
        <v>5</v>
      </c>
      <c r="X1622">
        <f t="shared" si="472"/>
        <v>0.20833333333333334</v>
      </c>
      <c r="Y1622">
        <f t="shared" si="473"/>
        <v>0.125</v>
      </c>
      <c r="Z1622">
        <f t="shared" si="474"/>
        <v>0.625</v>
      </c>
      <c r="AA1622" t="str">
        <f t="shared" si="475"/>
        <v>O</v>
      </c>
      <c r="AD1622">
        <f t="shared" si="476"/>
        <v>0.05</v>
      </c>
      <c r="AF1622" t="str">
        <f t="shared" si="477"/>
        <v>----</v>
      </c>
      <c r="AG1622" t="str">
        <f t="shared" si="478"/>
        <v>----</v>
      </c>
      <c r="AH1622" t="str">
        <f t="shared" si="479"/>
        <v>----</v>
      </c>
      <c r="AI1622" t="str">
        <f t="shared" si="480"/>
        <v>AlipatNoN</v>
      </c>
      <c r="AJ1622" t="str">
        <f t="shared" si="481"/>
        <v>----</v>
      </c>
      <c r="AK1622" t="str">
        <f t="shared" si="482"/>
        <v>----</v>
      </c>
      <c r="AM1622" s="4">
        <f t="shared" si="483"/>
        <v>455.37031371697105</v>
      </c>
      <c r="AN1622" s="4">
        <f t="shared" si="467"/>
        <v>455</v>
      </c>
      <c r="AO1622" s="4">
        <f t="shared" si="484"/>
        <v>0.37031371697105442</v>
      </c>
    </row>
    <row r="1623" spans="1:41" x14ac:dyDescent="0.25">
      <c r="A1623">
        <v>24</v>
      </c>
      <c r="B1623">
        <v>40</v>
      </c>
      <c r="C1623">
        <v>0</v>
      </c>
      <c r="D1623">
        <v>9</v>
      </c>
      <c r="E1623">
        <v>0</v>
      </c>
      <c r="F1623">
        <v>0</v>
      </c>
      <c r="H1623">
        <v>471.25995499999999</v>
      </c>
      <c r="J1623">
        <v>2962514</v>
      </c>
      <c r="K1623">
        <v>3292738</v>
      </c>
      <c r="L1623">
        <v>2273594</v>
      </c>
      <c r="O1623">
        <v>5506698</v>
      </c>
      <c r="P1623">
        <v>5201201</v>
      </c>
      <c r="Q1623">
        <v>4762636</v>
      </c>
      <c r="S1623">
        <f t="shared" si="468"/>
        <v>1.6666666666666667</v>
      </c>
      <c r="T1623">
        <f t="shared" si="469"/>
        <v>0.375</v>
      </c>
      <c r="V1623" s="4">
        <f t="shared" si="470"/>
        <v>471.25995497989999</v>
      </c>
      <c r="W1623">
        <f t="shared" si="471"/>
        <v>5</v>
      </c>
      <c r="X1623">
        <f t="shared" si="472"/>
        <v>0.20833333333333334</v>
      </c>
      <c r="Y1623">
        <f t="shared" si="473"/>
        <v>0.125</v>
      </c>
      <c r="Z1623">
        <f t="shared" si="474"/>
        <v>0.55555555555555558</v>
      </c>
      <c r="AA1623" t="str">
        <f t="shared" si="475"/>
        <v>O</v>
      </c>
      <c r="AD1623">
        <f t="shared" si="476"/>
        <v>2.564102564102564E-2</v>
      </c>
      <c r="AF1623" t="str">
        <f t="shared" si="477"/>
        <v>----</v>
      </c>
      <c r="AG1623" t="str">
        <f t="shared" si="478"/>
        <v>----</v>
      </c>
      <c r="AH1623" t="str">
        <f t="shared" si="479"/>
        <v>----</v>
      </c>
      <c r="AI1623" t="str">
        <f t="shared" si="480"/>
        <v>AlipatNoN</v>
      </c>
      <c r="AJ1623" t="str">
        <f t="shared" si="481"/>
        <v>----</v>
      </c>
      <c r="AK1623" t="str">
        <f t="shared" si="482"/>
        <v>----</v>
      </c>
      <c r="AM1623" s="4">
        <f t="shared" si="483"/>
        <v>471.36892690545636</v>
      </c>
      <c r="AN1623" s="4">
        <f t="shared" si="467"/>
        <v>471</v>
      </c>
      <c r="AO1623" s="4">
        <f t="shared" si="484"/>
        <v>0.36892690545636242</v>
      </c>
    </row>
    <row r="1624" spans="1:41" x14ac:dyDescent="0.25">
      <c r="A1624">
        <v>24</v>
      </c>
      <c r="B1624">
        <v>40</v>
      </c>
      <c r="C1624">
        <v>0</v>
      </c>
      <c r="D1624">
        <v>10</v>
      </c>
      <c r="E1624">
        <v>0</v>
      </c>
      <c r="F1624">
        <v>0</v>
      </c>
      <c r="H1624">
        <v>487.25486960000001</v>
      </c>
      <c r="J1624">
        <v>2367213</v>
      </c>
      <c r="K1624">
        <v>2208939</v>
      </c>
      <c r="L1624">
        <v>2366484</v>
      </c>
      <c r="O1624">
        <v>5430326</v>
      </c>
      <c r="P1624">
        <v>6119121</v>
      </c>
      <c r="Q1624">
        <v>3914380</v>
      </c>
      <c r="S1624">
        <f t="shared" si="468"/>
        <v>1.6666666666666667</v>
      </c>
      <c r="T1624">
        <f t="shared" si="469"/>
        <v>0.41666666666666669</v>
      </c>
      <c r="V1624" s="4">
        <f t="shared" si="470"/>
        <v>487.2548695799</v>
      </c>
      <c r="W1624">
        <f t="shared" si="471"/>
        <v>5</v>
      </c>
      <c r="X1624">
        <f t="shared" si="472"/>
        <v>0.20833333333333334</v>
      </c>
      <c r="Y1624">
        <f t="shared" si="473"/>
        <v>0.125</v>
      </c>
      <c r="Z1624">
        <f t="shared" si="474"/>
        <v>0.5</v>
      </c>
      <c r="AA1624" t="str">
        <f t="shared" si="475"/>
        <v>O</v>
      </c>
      <c r="AD1624">
        <f t="shared" si="476"/>
        <v>0</v>
      </c>
      <c r="AF1624" t="str">
        <f t="shared" si="477"/>
        <v>----</v>
      </c>
      <c r="AG1624" t="str">
        <f t="shared" si="478"/>
        <v>----</v>
      </c>
      <c r="AH1624" t="str">
        <f t="shared" si="479"/>
        <v>----</v>
      </c>
      <c r="AI1624" t="str">
        <f t="shared" si="480"/>
        <v>AlipatNoN</v>
      </c>
      <c r="AJ1624" t="str">
        <f t="shared" si="481"/>
        <v>----</v>
      </c>
      <c r="AK1624" t="str">
        <f t="shared" si="482"/>
        <v>----</v>
      </c>
      <c r="AM1624" s="4">
        <f t="shared" si="483"/>
        <v>487.36754009394167</v>
      </c>
      <c r="AN1624" s="4">
        <f t="shared" si="467"/>
        <v>487</v>
      </c>
      <c r="AO1624" s="4">
        <f t="shared" si="484"/>
        <v>0.36754009394167042</v>
      </c>
    </row>
    <row r="1625" spans="1:41" x14ac:dyDescent="0.25">
      <c r="A1625">
        <v>24</v>
      </c>
      <c r="B1625">
        <v>40</v>
      </c>
      <c r="C1625">
        <v>0</v>
      </c>
      <c r="D1625">
        <v>11</v>
      </c>
      <c r="E1625">
        <v>0</v>
      </c>
      <c r="F1625">
        <v>0</v>
      </c>
      <c r="H1625">
        <v>503.24978420000002</v>
      </c>
      <c r="J1625">
        <v>1901567</v>
      </c>
      <c r="K1625">
        <v>2617906</v>
      </c>
      <c r="L1625">
        <v>2304721</v>
      </c>
      <c r="O1625">
        <v>5067544</v>
      </c>
      <c r="P1625">
        <v>5429602</v>
      </c>
      <c r="Q1625">
        <v>4723330</v>
      </c>
      <c r="S1625">
        <f t="shared" si="468"/>
        <v>1.6666666666666667</v>
      </c>
      <c r="T1625">
        <f t="shared" si="469"/>
        <v>0.45833333333333331</v>
      </c>
      <c r="V1625" s="4">
        <f t="shared" si="470"/>
        <v>503.24978417990002</v>
      </c>
      <c r="W1625">
        <f t="shared" si="471"/>
        <v>5</v>
      </c>
      <c r="X1625">
        <f t="shared" si="472"/>
        <v>0.20833333333333334</v>
      </c>
      <c r="Y1625">
        <f t="shared" si="473"/>
        <v>0.125</v>
      </c>
      <c r="Z1625">
        <f t="shared" si="474"/>
        <v>0.45454545454545453</v>
      </c>
      <c r="AA1625" t="str">
        <f t="shared" si="475"/>
        <v>O</v>
      </c>
      <c r="AD1625">
        <f t="shared" si="476"/>
        <v>-2.7027027027027029E-2</v>
      </c>
      <c r="AF1625" t="str">
        <f t="shared" si="477"/>
        <v>----</v>
      </c>
      <c r="AG1625" t="str">
        <f t="shared" si="478"/>
        <v>----</v>
      </c>
      <c r="AH1625" t="str">
        <f t="shared" si="479"/>
        <v>----</v>
      </c>
      <c r="AI1625" t="str">
        <f t="shared" si="480"/>
        <v>AlipatNoN</v>
      </c>
      <c r="AJ1625" t="str">
        <f t="shared" si="481"/>
        <v>----</v>
      </c>
      <c r="AK1625" t="str">
        <f t="shared" si="482"/>
        <v>----</v>
      </c>
      <c r="AM1625" s="4">
        <f t="shared" si="483"/>
        <v>503.36615328242698</v>
      </c>
      <c r="AN1625" s="4">
        <f t="shared" si="467"/>
        <v>503</v>
      </c>
      <c r="AO1625" s="4">
        <f t="shared" si="484"/>
        <v>0.36615328242697842</v>
      </c>
    </row>
    <row r="1626" spans="1:41" x14ac:dyDescent="0.25">
      <c r="A1626">
        <v>24</v>
      </c>
      <c r="B1626">
        <v>40</v>
      </c>
      <c r="C1626">
        <v>0</v>
      </c>
      <c r="D1626">
        <v>12</v>
      </c>
      <c r="E1626">
        <v>0</v>
      </c>
      <c r="F1626">
        <v>0</v>
      </c>
      <c r="H1626">
        <v>519.24469880000004</v>
      </c>
      <c r="J1626" t="s">
        <v>14</v>
      </c>
      <c r="K1626" t="s">
        <v>14</v>
      </c>
      <c r="L1626" t="s">
        <v>14</v>
      </c>
      <c r="O1626">
        <v>3972398</v>
      </c>
      <c r="P1626">
        <v>3889964</v>
      </c>
      <c r="Q1626">
        <v>3980596</v>
      </c>
      <c r="S1626">
        <f t="shared" si="468"/>
        <v>1.6666666666666667</v>
      </c>
      <c r="T1626">
        <f t="shared" si="469"/>
        <v>0.5</v>
      </c>
      <c r="V1626" s="4">
        <f t="shared" si="470"/>
        <v>519.24469877990009</v>
      </c>
      <c r="W1626">
        <f t="shared" si="471"/>
        <v>5</v>
      </c>
      <c r="X1626">
        <f t="shared" si="472"/>
        <v>0.20833333333333334</v>
      </c>
      <c r="Y1626">
        <f t="shared" si="473"/>
        <v>0.125</v>
      </c>
      <c r="Z1626">
        <f t="shared" si="474"/>
        <v>0.41666666666666669</v>
      </c>
      <c r="AA1626" t="str">
        <f t="shared" si="475"/>
        <v>O</v>
      </c>
      <c r="AD1626">
        <f t="shared" si="476"/>
        <v>-5.5555555555555552E-2</v>
      </c>
      <c r="AF1626" t="str">
        <f t="shared" si="477"/>
        <v>----</v>
      </c>
      <c r="AG1626" t="str">
        <f t="shared" si="478"/>
        <v>----</v>
      </c>
      <c r="AH1626" t="str">
        <f t="shared" si="479"/>
        <v>----</v>
      </c>
      <c r="AI1626" t="str">
        <f t="shared" si="480"/>
        <v>AlipatNoN</v>
      </c>
      <c r="AJ1626" t="str">
        <f t="shared" si="481"/>
        <v>----</v>
      </c>
      <c r="AK1626" t="str">
        <f t="shared" si="482"/>
        <v>----</v>
      </c>
      <c r="AM1626" s="4">
        <f t="shared" si="483"/>
        <v>519.36476647091229</v>
      </c>
      <c r="AN1626" s="4">
        <f t="shared" si="467"/>
        <v>519</v>
      </c>
      <c r="AO1626" s="4">
        <f t="shared" si="484"/>
        <v>0.36476647091228642</v>
      </c>
    </row>
    <row r="1627" spans="1:41" x14ac:dyDescent="0.25">
      <c r="A1627">
        <v>24</v>
      </c>
      <c r="B1627">
        <v>40</v>
      </c>
      <c r="C1627">
        <v>0</v>
      </c>
      <c r="D1627">
        <v>13</v>
      </c>
      <c r="E1627">
        <v>0</v>
      </c>
      <c r="F1627">
        <v>0</v>
      </c>
      <c r="H1627">
        <v>535.23961340000005</v>
      </c>
      <c r="J1627" t="s">
        <v>14</v>
      </c>
      <c r="K1627" t="s">
        <v>14</v>
      </c>
      <c r="L1627" t="s">
        <v>14</v>
      </c>
      <c r="O1627">
        <v>1712452</v>
      </c>
      <c r="P1627">
        <v>2549502</v>
      </c>
      <c r="Q1627">
        <v>1751779</v>
      </c>
      <c r="S1627">
        <f t="shared" si="468"/>
        <v>1.6666666666666667</v>
      </c>
      <c r="T1627">
        <f t="shared" si="469"/>
        <v>0.54166666666666663</v>
      </c>
      <c r="V1627" s="4">
        <f t="shared" si="470"/>
        <v>535.23961337990011</v>
      </c>
      <c r="W1627">
        <f t="shared" si="471"/>
        <v>5</v>
      </c>
      <c r="X1627">
        <f t="shared" si="472"/>
        <v>0.20833333333333334</v>
      </c>
      <c r="Y1627">
        <f t="shared" si="473"/>
        <v>0.125</v>
      </c>
      <c r="Z1627">
        <f t="shared" si="474"/>
        <v>0.38461538461538464</v>
      </c>
      <c r="AA1627" t="str">
        <f t="shared" si="475"/>
        <v>O</v>
      </c>
      <c r="AD1627">
        <f t="shared" si="476"/>
        <v>-8.5714285714285715E-2</v>
      </c>
      <c r="AF1627" t="str">
        <f t="shared" si="477"/>
        <v>----</v>
      </c>
      <c r="AG1627" t="str">
        <f t="shared" si="478"/>
        <v>----</v>
      </c>
      <c r="AH1627" t="str">
        <f t="shared" si="479"/>
        <v>----</v>
      </c>
      <c r="AI1627" t="str">
        <f t="shared" si="480"/>
        <v>AlipatNoN</v>
      </c>
      <c r="AJ1627" t="str">
        <f t="shared" si="481"/>
        <v>----</v>
      </c>
      <c r="AK1627" t="str">
        <f t="shared" si="482"/>
        <v>----</v>
      </c>
      <c r="AM1627" s="4">
        <f t="shared" si="483"/>
        <v>535.36337965939765</v>
      </c>
      <c r="AN1627" s="4">
        <f t="shared" si="467"/>
        <v>535</v>
      </c>
      <c r="AO1627" s="4">
        <f t="shared" si="484"/>
        <v>0.36337965939765127</v>
      </c>
    </row>
    <row r="1628" spans="1:41" x14ac:dyDescent="0.25">
      <c r="A1628">
        <v>24</v>
      </c>
      <c r="B1628">
        <v>40</v>
      </c>
      <c r="C1628">
        <v>0</v>
      </c>
      <c r="D1628">
        <v>19</v>
      </c>
      <c r="E1628">
        <v>0</v>
      </c>
      <c r="F1628">
        <v>0</v>
      </c>
      <c r="H1628">
        <v>631.20910100000003</v>
      </c>
      <c r="J1628">
        <v>4973340</v>
      </c>
      <c r="K1628">
        <v>4639099</v>
      </c>
      <c r="L1628">
        <v>3924631</v>
      </c>
      <c r="O1628">
        <v>5570202</v>
      </c>
      <c r="P1628">
        <v>4873904</v>
      </c>
      <c r="Q1628">
        <v>3582457</v>
      </c>
      <c r="S1628">
        <f t="shared" si="468"/>
        <v>1.6666666666666667</v>
      </c>
      <c r="T1628">
        <f t="shared" si="469"/>
        <v>0.79166666666666663</v>
      </c>
      <c r="V1628" s="4">
        <f t="shared" si="470"/>
        <v>631.20910097990009</v>
      </c>
      <c r="W1628">
        <f t="shared" si="471"/>
        <v>5</v>
      </c>
      <c r="X1628">
        <f t="shared" si="472"/>
        <v>0.20833333333333334</v>
      </c>
      <c r="Y1628">
        <f t="shared" si="473"/>
        <v>0.125</v>
      </c>
      <c r="Z1628">
        <f t="shared" si="474"/>
        <v>0.26315789473684209</v>
      </c>
      <c r="AA1628" t="str">
        <f t="shared" si="475"/>
        <v>O</v>
      </c>
      <c r="AD1628">
        <f t="shared" si="476"/>
        <v>-0.31034482758620691</v>
      </c>
      <c r="AF1628" t="str">
        <f t="shared" si="477"/>
        <v>----</v>
      </c>
      <c r="AG1628" t="str">
        <f t="shared" si="478"/>
        <v>----</v>
      </c>
      <c r="AH1628" t="str">
        <f t="shared" si="479"/>
        <v>----</v>
      </c>
      <c r="AI1628" t="str">
        <f t="shared" si="480"/>
        <v>----</v>
      </c>
      <c r="AJ1628" t="str">
        <f t="shared" si="481"/>
        <v>SatFACarb</v>
      </c>
      <c r="AK1628" t="str">
        <f t="shared" si="482"/>
        <v>----</v>
      </c>
      <c r="AM1628" s="4">
        <f t="shared" si="483"/>
        <v>631.35505879030939</v>
      </c>
      <c r="AN1628" s="4">
        <f t="shared" si="467"/>
        <v>631</v>
      </c>
      <c r="AO1628" s="4">
        <f t="shared" si="484"/>
        <v>0.35505879030938559</v>
      </c>
    </row>
    <row r="1629" spans="1:41" x14ac:dyDescent="0.25">
      <c r="A1629">
        <v>24</v>
      </c>
      <c r="B1629">
        <v>40</v>
      </c>
      <c r="C1629">
        <v>0</v>
      </c>
      <c r="D1629">
        <v>20</v>
      </c>
      <c r="E1629">
        <v>0</v>
      </c>
      <c r="F1629">
        <v>0</v>
      </c>
      <c r="H1629">
        <v>647.20401560000005</v>
      </c>
      <c r="J1629">
        <v>8505789</v>
      </c>
      <c r="K1629">
        <v>8357023</v>
      </c>
      <c r="L1629">
        <v>6511117</v>
      </c>
      <c r="O1629">
        <v>8851915</v>
      </c>
      <c r="P1629">
        <v>8805760</v>
      </c>
      <c r="Q1629">
        <v>6369684</v>
      </c>
      <c r="S1629">
        <f t="shared" si="468"/>
        <v>1.6666666666666667</v>
      </c>
      <c r="T1629">
        <f t="shared" si="469"/>
        <v>0.83333333333333337</v>
      </c>
      <c r="V1629" s="4">
        <f t="shared" si="470"/>
        <v>647.2040155799001</v>
      </c>
      <c r="W1629">
        <f t="shared" si="471"/>
        <v>5</v>
      </c>
      <c r="X1629">
        <f t="shared" si="472"/>
        <v>0.20833333333333334</v>
      </c>
      <c r="Y1629">
        <f t="shared" si="473"/>
        <v>0.125</v>
      </c>
      <c r="Z1629">
        <f t="shared" si="474"/>
        <v>0.25</v>
      </c>
      <c r="AA1629" t="str">
        <f t="shared" si="475"/>
        <v>O</v>
      </c>
      <c r="AD1629">
        <f t="shared" si="476"/>
        <v>-0.35714285714285715</v>
      </c>
      <c r="AF1629" t="str">
        <f t="shared" si="477"/>
        <v>----</v>
      </c>
      <c r="AG1629" t="str">
        <f t="shared" si="478"/>
        <v>----</v>
      </c>
      <c r="AH1629" t="str">
        <f t="shared" si="479"/>
        <v>----</v>
      </c>
      <c r="AI1629" t="str">
        <f t="shared" si="480"/>
        <v>----</v>
      </c>
      <c r="AJ1629" t="str">
        <f t="shared" si="481"/>
        <v>SatFACarb</v>
      </c>
      <c r="AK1629" t="str">
        <f t="shared" si="482"/>
        <v>----</v>
      </c>
      <c r="AM1629" s="4">
        <f t="shared" si="483"/>
        <v>647.35367197879475</v>
      </c>
      <c r="AN1629" s="4">
        <f t="shared" si="467"/>
        <v>647</v>
      </c>
      <c r="AO1629" s="4">
        <f t="shared" si="484"/>
        <v>0.35367197879475043</v>
      </c>
    </row>
    <row r="1630" spans="1:41" x14ac:dyDescent="0.25">
      <c r="A1630">
        <v>24</v>
      </c>
      <c r="B1630">
        <v>40</v>
      </c>
      <c r="C1630">
        <v>0</v>
      </c>
      <c r="D1630">
        <v>21</v>
      </c>
      <c r="E1630">
        <v>0</v>
      </c>
      <c r="F1630">
        <v>0</v>
      </c>
      <c r="H1630">
        <v>663.19893019999995</v>
      </c>
      <c r="J1630">
        <v>2634177</v>
      </c>
      <c r="K1630">
        <v>2116902</v>
      </c>
      <c r="L1630">
        <v>1946896</v>
      </c>
      <c r="O1630" t="s">
        <v>14</v>
      </c>
      <c r="P1630" t="s">
        <v>14</v>
      </c>
      <c r="Q1630" t="s">
        <v>14</v>
      </c>
      <c r="S1630">
        <f t="shared" si="468"/>
        <v>1.6666666666666667</v>
      </c>
      <c r="T1630">
        <f t="shared" si="469"/>
        <v>0.875</v>
      </c>
      <c r="V1630" s="4">
        <f t="shared" si="470"/>
        <v>663.1989301799</v>
      </c>
      <c r="W1630">
        <f t="shared" si="471"/>
        <v>5</v>
      </c>
      <c r="X1630">
        <f t="shared" si="472"/>
        <v>0.20833333333333334</v>
      </c>
      <c r="Y1630">
        <f t="shared" si="473"/>
        <v>0.125</v>
      </c>
      <c r="Z1630">
        <f t="shared" si="474"/>
        <v>0.23809523809523808</v>
      </c>
      <c r="AA1630" t="str">
        <f t="shared" si="475"/>
        <v>O</v>
      </c>
      <c r="AD1630">
        <f t="shared" si="476"/>
        <v>-0.40740740740740738</v>
      </c>
      <c r="AF1630" t="str">
        <f t="shared" si="477"/>
        <v>----</v>
      </c>
      <c r="AG1630" t="str">
        <f t="shared" si="478"/>
        <v>----</v>
      </c>
      <c r="AH1630" t="str">
        <f t="shared" si="479"/>
        <v>----</v>
      </c>
      <c r="AI1630" t="str">
        <f t="shared" si="480"/>
        <v>----</v>
      </c>
      <c r="AJ1630" t="str">
        <f t="shared" si="481"/>
        <v>SatFACarb</v>
      </c>
      <c r="AK1630" t="str">
        <f t="shared" si="482"/>
        <v>----</v>
      </c>
      <c r="AM1630" s="4">
        <f t="shared" si="483"/>
        <v>663.35228516728</v>
      </c>
      <c r="AN1630" s="4">
        <f t="shared" si="467"/>
        <v>663</v>
      </c>
      <c r="AO1630" s="4">
        <f t="shared" si="484"/>
        <v>0.35228516728000159</v>
      </c>
    </row>
    <row r="1631" spans="1:41" x14ac:dyDescent="0.25">
      <c r="A1631">
        <v>24</v>
      </c>
      <c r="B1631">
        <v>40</v>
      </c>
      <c r="C1631">
        <v>0</v>
      </c>
      <c r="D1631">
        <v>22</v>
      </c>
      <c r="E1631">
        <v>0</v>
      </c>
      <c r="F1631">
        <v>0</v>
      </c>
      <c r="H1631">
        <v>679.19384479999997</v>
      </c>
      <c r="J1631">
        <v>2441709</v>
      </c>
      <c r="K1631">
        <v>2583107</v>
      </c>
      <c r="L1631">
        <v>2783272</v>
      </c>
      <c r="O1631" t="s">
        <v>14</v>
      </c>
      <c r="P1631" t="s">
        <v>14</v>
      </c>
      <c r="Q1631" t="s">
        <v>14</v>
      </c>
      <c r="S1631">
        <f t="shared" si="468"/>
        <v>1.6666666666666667</v>
      </c>
      <c r="T1631">
        <f t="shared" si="469"/>
        <v>0.91666666666666663</v>
      </c>
      <c r="V1631" s="4">
        <f t="shared" si="470"/>
        <v>679.19384477990013</v>
      </c>
      <c r="W1631">
        <f t="shared" si="471"/>
        <v>5</v>
      </c>
      <c r="X1631">
        <f t="shared" si="472"/>
        <v>0.20833333333333334</v>
      </c>
      <c r="Y1631">
        <f t="shared" si="473"/>
        <v>0.125</v>
      </c>
      <c r="Z1631">
        <f t="shared" si="474"/>
        <v>0.22727272727272727</v>
      </c>
      <c r="AA1631" t="str">
        <f t="shared" si="475"/>
        <v>O</v>
      </c>
      <c r="AD1631">
        <f t="shared" si="476"/>
        <v>-0.46153846153846156</v>
      </c>
      <c r="AF1631" t="str">
        <f t="shared" si="477"/>
        <v>----</v>
      </c>
      <c r="AG1631" t="str">
        <f t="shared" si="478"/>
        <v>----</v>
      </c>
      <c r="AH1631" t="str">
        <f t="shared" si="479"/>
        <v>----</v>
      </c>
      <c r="AI1631" t="str">
        <f t="shared" si="480"/>
        <v>----</v>
      </c>
      <c r="AJ1631" t="str">
        <f t="shared" si="481"/>
        <v>SatFACarb</v>
      </c>
      <c r="AK1631" t="str">
        <f t="shared" si="482"/>
        <v>----</v>
      </c>
      <c r="AM1631" s="4">
        <f t="shared" si="483"/>
        <v>679.35089835576537</v>
      </c>
      <c r="AN1631" s="4">
        <f t="shared" si="467"/>
        <v>679</v>
      </c>
      <c r="AO1631" s="4">
        <f t="shared" si="484"/>
        <v>0.35089835576536643</v>
      </c>
    </row>
    <row r="1632" spans="1:41" x14ac:dyDescent="0.25">
      <c r="A1632">
        <v>24</v>
      </c>
      <c r="B1632">
        <v>41</v>
      </c>
      <c r="C1632">
        <v>5</v>
      </c>
      <c r="D1632">
        <v>8</v>
      </c>
      <c r="E1632">
        <v>0</v>
      </c>
      <c r="F1632">
        <v>0</v>
      </c>
      <c r="H1632">
        <v>526.28823539999996</v>
      </c>
      <c r="J1632" t="s">
        <v>14</v>
      </c>
      <c r="K1632" t="s">
        <v>14</v>
      </c>
      <c r="L1632" t="s">
        <v>14</v>
      </c>
      <c r="O1632">
        <v>1824623</v>
      </c>
      <c r="P1632">
        <v>2386262</v>
      </c>
      <c r="Q1632">
        <v>1919337</v>
      </c>
      <c r="S1632">
        <f t="shared" si="468"/>
        <v>1.7083333333333333</v>
      </c>
      <c r="T1632">
        <f t="shared" si="469"/>
        <v>0.33333333333333331</v>
      </c>
      <c r="V1632" s="4">
        <f t="shared" si="470"/>
        <v>526.28823537990002</v>
      </c>
      <c r="W1632">
        <f t="shared" si="471"/>
        <v>7</v>
      </c>
      <c r="X1632">
        <f t="shared" si="472"/>
        <v>0.29166666666666669</v>
      </c>
      <c r="Y1632">
        <f t="shared" si="473"/>
        <v>0.17073170731707318</v>
      </c>
      <c r="Z1632">
        <f t="shared" si="474"/>
        <v>0.875</v>
      </c>
      <c r="AA1632" t="str">
        <f t="shared" si="475"/>
        <v>O</v>
      </c>
      <c r="AD1632">
        <f t="shared" si="476"/>
        <v>3.3333333333333333E-2</v>
      </c>
      <c r="AF1632" t="str">
        <f t="shared" si="477"/>
        <v>----</v>
      </c>
      <c r="AG1632" t="str">
        <f t="shared" si="478"/>
        <v>----</v>
      </c>
      <c r="AH1632" t="str">
        <f t="shared" si="479"/>
        <v>----</v>
      </c>
      <c r="AI1632" t="str">
        <f t="shared" si="480"/>
        <v>----</v>
      </c>
      <c r="AJ1632" t="str">
        <f t="shared" si="481"/>
        <v>----</v>
      </c>
      <c r="AK1632" t="str">
        <f t="shared" si="482"/>
        <v>Alipat+N</v>
      </c>
      <c r="AM1632" s="4">
        <f t="shared" si="483"/>
        <v>526.40993178503902</v>
      </c>
      <c r="AN1632" s="4">
        <f t="shared" si="467"/>
        <v>526</v>
      </c>
      <c r="AO1632" s="4">
        <f t="shared" si="484"/>
        <v>0.40993178503902072</v>
      </c>
    </row>
    <row r="1633" spans="1:41" x14ac:dyDescent="0.25">
      <c r="A1633">
        <v>24</v>
      </c>
      <c r="B1633">
        <v>42</v>
      </c>
      <c r="C1633">
        <v>0</v>
      </c>
      <c r="D1633">
        <v>7</v>
      </c>
      <c r="E1633">
        <v>0</v>
      </c>
      <c r="F1633">
        <v>0</v>
      </c>
      <c r="H1633">
        <v>441.28577580000001</v>
      </c>
      <c r="J1633" t="s">
        <v>14</v>
      </c>
      <c r="K1633" t="s">
        <v>14</v>
      </c>
      <c r="L1633" t="s">
        <v>14</v>
      </c>
      <c r="O1633">
        <v>2058757</v>
      </c>
      <c r="P1633">
        <v>2442558</v>
      </c>
      <c r="Q1633">
        <v>2191054</v>
      </c>
      <c r="S1633">
        <f t="shared" si="468"/>
        <v>1.75</v>
      </c>
      <c r="T1633">
        <f t="shared" si="469"/>
        <v>0.29166666666666669</v>
      </c>
      <c r="V1633" s="4">
        <f t="shared" si="470"/>
        <v>441.28577577990001</v>
      </c>
      <c r="W1633">
        <f t="shared" si="471"/>
        <v>4</v>
      </c>
      <c r="X1633">
        <f t="shared" si="472"/>
        <v>0.16666666666666666</v>
      </c>
      <c r="Y1633">
        <f t="shared" si="473"/>
        <v>9.5238095238095233E-2</v>
      </c>
      <c r="Z1633">
        <f t="shared" si="474"/>
        <v>0.5714285714285714</v>
      </c>
      <c r="AA1633" t="str">
        <f t="shared" si="475"/>
        <v>O</v>
      </c>
      <c r="AD1633">
        <f t="shared" si="476"/>
        <v>2.4390243902439025E-2</v>
      </c>
      <c r="AF1633" t="str">
        <f t="shared" si="477"/>
        <v>----</v>
      </c>
      <c r="AG1633" t="str">
        <f t="shared" si="478"/>
        <v>----</v>
      </c>
      <c r="AH1633" t="str">
        <f t="shared" si="479"/>
        <v>----</v>
      </c>
      <c r="AI1633" t="str">
        <f t="shared" si="480"/>
        <v>AlipatNoN</v>
      </c>
      <c r="AJ1633" t="str">
        <f t="shared" si="481"/>
        <v>----</v>
      </c>
      <c r="AK1633" t="str">
        <f t="shared" si="482"/>
        <v>----</v>
      </c>
      <c r="AM1633" s="4">
        <f t="shared" si="483"/>
        <v>441.38781661786896</v>
      </c>
      <c r="AN1633" s="4">
        <f t="shared" si="467"/>
        <v>441</v>
      </c>
      <c r="AO1633" s="4">
        <f t="shared" si="484"/>
        <v>0.38781661786896393</v>
      </c>
    </row>
    <row r="1634" spans="1:41" x14ac:dyDescent="0.25">
      <c r="A1634">
        <v>24</v>
      </c>
      <c r="B1634">
        <v>42</v>
      </c>
      <c r="C1634">
        <v>0</v>
      </c>
      <c r="D1634">
        <v>8</v>
      </c>
      <c r="E1634">
        <v>0</v>
      </c>
      <c r="F1634">
        <v>0</v>
      </c>
      <c r="H1634">
        <v>457.28069040000003</v>
      </c>
      <c r="J1634" t="s">
        <v>14</v>
      </c>
      <c r="K1634" t="s">
        <v>14</v>
      </c>
      <c r="L1634" t="s">
        <v>14</v>
      </c>
      <c r="O1634">
        <v>2655138</v>
      </c>
      <c r="P1634">
        <v>2659300</v>
      </c>
      <c r="Q1634">
        <v>1976624</v>
      </c>
      <c r="S1634">
        <f t="shared" si="468"/>
        <v>1.75</v>
      </c>
      <c r="T1634">
        <f t="shared" si="469"/>
        <v>0.33333333333333331</v>
      </c>
      <c r="V1634" s="4">
        <f t="shared" si="470"/>
        <v>457.28069037990002</v>
      </c>
      <c r="W1634">
        <f t="shared" si="471"/>
        <v>4</v>
      </c>
      <c r="X1634">
        <f t="shared" si="472"/>
        <v>0.16666666666666666</v>
      </c>
      <c r="Y1634">
        <f t="shared" si="473"/>
        <v>9.5238095238095233E-2</v>
      </c>
      <c r="Z1634">
        <f t="shared" si="474"/>
        <v>0.5</v>
      </c>
      <c r="AA1634" t="str">
        <f t="shared" si="475"/>
        <v>O</v>
      </c>
      <c r="AD1634">
        <f t="shared" si="476"/>
        <v>0</v>
      </c>
      <c r="AF1634" t="str">
        <f t="shared" si="477"/>
        <v>----</v>
      </c>
      <c r="AG1634" t="str">
        <f t="shared" si="478"/>
        <v>----</v>
      </c>
      <c r="AH1634" t="str">
        <f t="shared" si="479"/>
        <v>----</v>
      </c>
      <c r="AI1634" t="str">
        <f t="shared" si="480"/>
        <v>AlipatNoN</v>
      </c>
      <c r="AJ1634" t="str">
        <f t="shared" si="481"/>
        <v>----</v>
      </c>
      <c r="AK1634" t="str">
        <f t="shared" si="482"/>
        <v>----</v>
      </c>
      <c r="AM1634" s="4">
        <f t="shared" si="483"/>
        <v>457.38642980635427</v>
      </c>
      <c r="AN1634" s="4">
        <f t="shared" si="467"/>
        <v>457</v>
      </c>
      <c r="AO1634" s="4">
        <f t="shared" si="484"/>
        <v>0.38642980635427193</v>
      </c>
    </row>
    <row r="1635" spans="1:41" x14ac:dyDescent="0.25">
      <c r="A1635">
        <v>24</v>
      </c>
      <c r="B1635">
        <v>42</v>
      </c>
      <c r="C1635">
        <v>0</v>
      </c>
      <c r="D1635">
        <v>9</v>
      </c>
      <c r="E1635">
        <v>0</v>
      </c>
      <c r="F1635">
        <v>0</v>
      </c>
      <c r="H1635">
        <v>473.27560499999998</v>
      </c>
      <c r="J1635">
        <v>2290224</v>
      </c>
      <c r="K1635">
        <v>2219573</v>
      </c>
      <c r="L1635">
        <v>1977074</v>
      </c>
      <c r="O1635">
        <v>3976861</v>
      </c>
      <c r="P1635">
        <v>4712777</v>
      </c>
      <c r="Q1635">
        <v>3317296</v>
      </c>
      <c r="S1635">
        <f t="shared" si="468"/>
        <v>1.75</v>
      </c>
      <c r="T1635">
        <f t="shared" si="469"/>
        <v>0.375</v>
      </c>
      <c r="V1635" s="4">
        <f t="shared" si="470"/>
        <v>473.27560497990004</v>
      </c>
      <c r="W1635">
        <f t="shared" si="471"/>
        <v>4</v>
      </c>
      <c r="X1635">
        <f t="shared" si="472"/>
        <v>0.16666666666666666</v>
      </c>
      <c r="Y1635">
        <f t="shared" si="473"/>
        <v>9.5238095238095233E-2</v>
      </c>
      <c r="Z1635">
        <f t="shared" si="474"/>
        <v>0.44444444444444442</v>
      </c>
      <c r="AA1635" t="str">
        <f t="shared" si="475"/>
        <v>O</v>
      </c>
      <c r="AD1635">
        <f t="shared" si="476"/>
        <v>-2.564102564102564E-2</v>
      </c>
      <c r="AF1635" t="str">
        <f t="shared" si="477"/>
        <v>----</v>
      </c>
      <c r="AG1635" t="str">
        <f t="shared" si="478"/>
        <v>----</v>
      </c>
      <c r="AH1635" t="str">
        <f t="shared" si="479"/>
        <v>----</v>
      </c>
      <c r="AI1635" t="str">
        <f t="shared" si="480"/>
        <v>AlipatNoN</v>
      </c>
      <c r="AJ1635" t="str">
        <f t="shared" si="481"/>
        <v>----</v>
      </c>
      <c r="AK1635" t="str">
        <f t="shared" si="482"/>
        <v>----</v>
      </c>
      <c r="AM1635" s="4">
        <f t="shared" si="483"/>
        <v>473.38504299483958</v>
      </c>
      <c r="AN1635" s="4">
        <f t="shared" si="467"/>
        <v>473</v>
      </c>
      <c r="AO1635" s="4">
        <f t="shared" si="484"/>
        <v>0.38504299483957993</v>
      </c>
    </row>
    <row r="1636" spans="1:41" x14ac:dyDescent="0.25">
      <c r="A1636">
        <v>24</v>
      </c>
      <c r="B1636">
        <v>42</v>
      </c>
      <c r="C1636">
        <v>0</v>
      </c>
      <c r="D1636">
        <v>10</v>
      </c>
      <c r="E1636">
        <v>0</v>
      </c>
      <c r="F1636">
        <v>0</v>
      </c>
      <c r="H1636">
        <v>489.2705196</v>
      </c>
      <c r="J1636">
        <v>2285881</v>
      </c>
      <c r="K1636">
        <v>2149074</v>
      </c>
      <c r="L1636">
        <v>2077207</v>
      </c>
      <c r="O1636">
        <v>5478541</v>
      </c>
      <c r="P1636">
        <v>5961504</v>
      </c>
      <c r="Q1636">
        <v>3875590</v>
      </c>
      <c r="S1636">
        <f t="shared" si="468"/>
        <v>1.75</v>
      </c>
      <c r="T1636">
        <f t="shared" si="469"/>
        <v>0.41666666666666669</v>
      </c>
      <c r="V1636" s="4">
        <f t="shared" si="470"/>
        <v>489.2705195799</v>
      </c>
      <c r="W1636">
        <f t="shared" si="471"/>
        <v>4</v>
      </c>
      <c r="X1636">
        <f t="shared" si="472"/>
        <v>0.16666666666666666</v>
      </c>
      <c r="Y1636">
        <f t="shared" si="473"/>
        <v>9.5238095238095233E-2</v>
      </c>
      <c r="Z1636">
        <f t="shared" si="474"/>
        <v>0.4</v>
      </c>
      <c r="AA1636" t="str">
        <f t="shared" si="475"/>
        <v>O</v>
      </c>
      <c r="AD1636">
        <f t="shared" si="476"/>
        <v>-5.2631578947368418E-2</v>
      </c>
      <c r="AF1636" t="str">
        <f t="shared" si="477"/>
        <v>----</v>
      </c>
      <c r="AG1636" t="str">
        <f t="shared" si="478"/>
        <v>----</v>
      </c>
      <c r="AH1636" t="str">
        <f t="shared" si="479"/>
        <v>----</v>
      </c>
      <c r="AI1636" t="str">
        <f t="shared" si="480"/>
        <v>AlipatNoN</v>
      </c>
      <c r="AJ1636" t="str">
        <f t="shared" si="481"/>
        <v>----</v>
      </c>
      <c r="AK1636" t="str">
        <f t="shared" si="482"/>
        <v>----</v>
      </c>
      <c r="AM1636" s="4">
        <f t="shared" si="483"/>
        <v>489.38365618332483</v>
      </c>
      <c r="AN1636" s="4">
        <f t="shared" si="467"/>
        <v>489</v>
      </c>
      <c r="AO1636" s="4">
        <f t="shared" si="484"/>
        <v>0.38365618332483109</v>
      </c>
    </row>
    <row r="1637" spans="1:41" x14ac:dyDescent="0.25">
      <c r="A1637">
        <v>24</v>
      </c>
      <c r="B1637">
        <v>42</v>
      </c>
      <c r="C1637">
        <v>0</v>
      </c>
      <c r="D1637">
        <v>11</v>
      </c>
      <c r="E1637">
        <v>0</v>
      </c>
      <c r="F1637">
        <v>0</v>
      </c>
      <c r="H1637">
        <v>505.26543420000002</v>
      </c>
      <c r="J1637">
        <v>2191987</v>
      </c>
      <c r="K1637">
        <v>2335848</v>
      </c>
      <c r="L1637">
        <v>2071807</v>
      </c>
      <c r="O1637">
        <v>5649265</v>
      </c>
      <c r="P1637">
        <v>6224304</v>
      </c>
      <c r="Q1637">
        <v>4461305</v>
      </c>
      <c r="S1637">
        <f t="shared" si="468"/>
        <v>1.75</v>
      </c>
      <c r="T1637">
        <f t="shared" si="469"/>
        <v>0.45833333333333331</v>
      </c>
      <c r="V1637" s="4">
        <f t="shared" si="470"/>
        <v>505.26543417990001</v>
      </c>
      <c r="W1637">
        <f t="shared" si="471"/>
        <v>4</v>
      </c>
      <c r="X1637">
        <f t="shared" si="472"/>
        <v>0.16666666666666666</v>
      </c>
      <c r="Y1637">
        <f t="shared" si="473"/>
        <v>9.5238095238095233E-2</v>
      </c>
      <c r="Z1637">
        <f t="shared" si="474"/>
        <v>0.36363636363636365</v>
      </c>
      <c r="AA1637" t="str">
        <f t="shared" si="475"/>
        <v>O</v>
      </c>
      <c r="AD1637">
        <f t="shared" si="476"/>
        <v>-8.1081081081081086E-2</v>
      </c>
      <c r="AF1637" t="str">
        <f t="shared" si="477"/>
        <v>----</v>
      </c>
      <c r="AG1637" t="str">
        <f t="shared" si="478"/>
        <v>----</v>
      </c>
      <c r="AH1637" t="str">
        <f t="shared" si="479"/>
        <v>----</v>
      </c>
      <c r="AI1637" t="str">
        <f t="shared" si="480"/>
        <v>AlipatNoN</v>
      </c>
      <c r="AJ1637" t="str">
        <f t="shared" si="481"/>
        <v>----</v>
      </c>
      <c r="AK1637" t="str">
        <f t="shared" si="482"/>
        <v>----</v>
      </c>
      <c r="AM1637" s="4">
        <f t="shared" si="483"/>
        <v>505.3822693718102</v>
      </c>
      <c r="AN1637" s="4">
        <f t="shared" si="467"/>
        <v>505</v>
      </c>
      <c r="AO1637" s="4">
        <f t="shared" si="484"/>
        <v>0.38226937181019593</v>
      </c>
    </row>
    <row r="1638" spans="1:41" x14ac:dyDescent="0.25">
      <c r="A1638">
        <v>24</v>
      </c>
      <c r="B1638">
        <v>42</v>
      </c>
      <c r="C1638">
        <v>0</v>
      </c>
      <c r="D1638">
        <v>12</v>
      </c>
      <c r="E1638">
        <v>0</v>
      </c>
      <c r="F1638">
        <v>0</v>
      </c>
      <c r="H1638">
        <v>521.26034879999997</v>
      </c>
      <c r="J1638" t="s">
        <v>14</v>
      </c>
      <c r="K1638" t="s">
        <v>14</v>
      </c>
      <c r="L1638" t="s">
        <v>14</v>
      </c>
      <c r="O1638">
        <v>2985292</v>
      </c>
      <c r="P1638">
        <v>3016514</v>
      </c>
      <c r="Q1638">
        <v>1823571</v>
      </c>
      <c r="S1638">
        <f t="shared" si="468"/>
        <v>1.75</v>
      </c>
      <c r="T1638">
        <f t="shared" si="469"/>
        <v>0.5</v>
      </c>
      <c r="V1638" s="4">
        <f t="shared" si="470"/>
        <v>521.26034877990003</v>
      </c>
      <c r="W1638">
        <f t="shared" si="471"/>
        <v>4</v>
      </c>
      <c r="X1638">
        <f t="shared" si="472"/>
        <v>0.16666666666666666</v>
      </c>
      <c r="Y1638">
        <f t="shared" si="473"/>
        <v>9.5238095238095233E-2</v>
      </c>
      <c r="Z1638">
        <f t="shared" si="474"/>
        <v>0.33333333333333331</v>
      </c>
      <c r="AA1638" t="str">
        <f t="shared" si="475"/>
        <v>O</v>
      </c>
      <c r="AD1638">
        <f t="shared" si="476"/>
        <v>-0.1111111111111111</v>
      </c>
      <c r="AF1638" t="str">
        <f t="shared" si="477"/>
        <v>----</v>
      </c>
      <c r="AG1638" t="str">
        <f t="shared" si="478"/>
        <v>----</v>
      </c>
      <c r="AH1638" t="str">
        <f t="shared" si="479"/>
        <v>----</v>
      </c>
      <c r="AI1638" t="str">
        <f t="shared" si="480"/>
        <v>AlipatNoN</v>
      </c>
      <c r="AJ1638" t="str">
        <f t="shared" si="481"/>
        <v>----</v>
      </c>
      <c r="AK1638" t="str">
        <f t="shared" si="482"/>
        <v>----</v>
      </c>
      <c r="AM1638" s="4">
        <f t="shared" si="483"/>
        <v>521.3808825602955</v>
      </c>
      <c r="AN1638" s="4">
        <f t="shared" si="467"/>
        <v>521</v>
      </c>
      <c r="AO1638" s="4">
        <f t="shared" si="484"/>
        <v>0.38088256029550394</v>
      </c>
    </row>
    <row r="1639" spans="1:41" x14ac:dyDescent="0.25">
      <c r="A1639">
        <v>24</v>
      </c>
      <c r="B1639">
        <v>42</v>
      </c>
      <c r="C1639">
        <v>0</v>
      </c>
      <c r="D1639">
        <v>13</v>
      </c>
      <c r="E1639">
        <v>0</v>
      </c>
      <c r="F1639">
        <v>0</v>
      </c>
      <c r="H1639">
        <v>537.25526339999999</v>
      </c>
      <c r="J1639">
        <v>5868951</v>
      </c>
      <c r="K1639">
        <v>6346296</v>
      </c>
      <c r="L1639">
        <v>5679657</v>
      </c>
      <c r="O1639">
        <v>8501548</v>
      </c>
      <c r="P1639">
        <v>11313878</v>
      </c>
      <c r="Q1639">
        <v>7850155</v>
      </c>
      <c r="S1639">
        <f t="shared" si="468"/>
        <v>1.75</v>
      </c>
      <c r="T1639">
        <f t="shared" si="469"/>
        <v>0.54166666666666663</v>
      </c>
      <c r="V1639" s="4">
        <f t="shared" si="470"/>
        <v>537.25526337990004</v>
      </c>
      <c r="W1639">
        <f t="shared" si="471"/>
        <v>4</v>
      </c>
      <c r="X1639">
        <f t="shared" si="472"/>
        <v>0.16666666666666666</v>
      </c>
      <c r="Y1639">
        <f t="shared" si="473"/>
        <v>9.5238095238095233E-2</v>
      </c>
      <c r="Z1639">
        <f t="shared" si="474"/>
        <v>0.30769230769230771</v>
      </c>
      <c r="AA1639" t="str">
        <f t="shared" si="475"/>
        <v>O</v>
      </c>
      <c r="AD1639">
        <f t="shared" si="476"/>
        <v>-0.14285714285714285</v>
      </c>
      <c r="AF1639" t="str">
        <f t="shared" si="477"/>
        <v>----</v>
      </c>
      <c r="AG1639" t="str">
        <f t="shared" si="478"/>
        <v>----</v>
      </c>
      <c r="AH1639" t="str">
        <f t="shared" si="479"/>
        <v>----</v>
      </c>
      <c r="AI1639" t="str">
        <f t="shared" si="480"/>
        <v>AlipatNoN</v>
      </c>
      <c r="AJ1639" t="str">
        <f t="shared" si="481"/>
        <v>----</v>
      </c>
      <c r="AK1639" t="str">
        <f t="shared" si="482"/>
        <v>----</v>
      </c>
      <c r="AM1639" s="4">
        <f t="shared" si="483"/>
        <v>537.37949574878076</v>
      </c>
      <c r="AN1639" s="4">
        <f t="shared" si="467"/>
        <v>537</v>
      </c>
      <c r="AO1639" s="4">
        <f t="shared" si="484"/>
        <v>0.37949574878075509</v>
      </c>
    </row>
    <row r="1640" spans="1:41" x14ac:dyDescent="0.25">
      <c r="A1640">
        <v>24</v>
      </c>
      <c r="B1640">
        <v>42</v>
      </c>
      <c r="C1640">
        <v>0</v>
      </c>
      <c r="D1640">
        <v>14</v>
      </c>
      <c r="E1640">
        <v>0</v>
      </c>
      <c r="F1640">
        <v>0</v>
      </c>
      <c r="H1640">
        <v>553.25017800000001</v>
      </c>
      <c r="J1640" t="s">
        <v>14</v>
      </c>
      <c r="K1640" t="s">
        <v>14</v>
      </c>
      <c r="L1640" t="s">
        <v>14</v>
      </c>
      <c r="O1640">
        <v>1870350</v>
      </c>
      <c r="P1640">
        <v>2249913</v>
      </c>
      <c r="Q1640">
        <v>1529846</v>
      </c>
      <c r="S1640">
        <f t="shared" si="468"/>
        <v>1.75</v>
      </c>
      <c r="T1640">
        <f t="shared" si="469"/>
        <v>0.58333333333333337</v>
      </c>
      <c r="V1640" s="4">
        <f t="shared" si="470"/>
        <v>553.25017797990006</v>
      </c>
      <c r="W1640">
        <f t="shared" si="471"/>
        <v>4</v>
      </c>
      <c r="X1640">
        <f t="shared" si="472"/>
        <v>0.16666666666666666</v>
      </c>
      <c r="Y1640">
        <f t="shared" si="473"/>
        <v>9.5238095238095233E-2</v>
      </c>
      <c r="Z1640">
        <f t="shared" si="474"/>
        <v>0.2857142857142857</v>
      </c>
      <c r="AA1640" t="str">
        <f t="shared" si="475"/>
        <v>O</v>
      </c>
      <c r="AD1640">
        <f t="shared" si="476"/>
        <v>-0.17647058823529413</v>
      </c>
      <c r="AF1640" t="str">
        <f t="shared" si="477"/>
        <v>----</v>
      </c>
      <c r="AG1640" t="str">
        <f t="shared" si="478"/>
        <v>----</v>
      </c>
      <c r="AH1640" t="str">
        <f t="shared" si="479"/>
        <v>----</v>
      </c>
      <c r="AI1640" t="str">
        <f t="shared" si="480"/>
        <v>AlipatNoN</v>
      </c>
      <c r="AJ1640" t="str">
        <f t="shared" si="481"/>
        <v>----</v>
      </c>
      <c r="AK1640" t="str">
        <f t="shared" si="482"/>
        <v>----</v>
      </c>
      <c r="AM1640" s="4">
        <f t="shared" si="483"/>
        <v>553.37810893726612</v>
      </c>
      <c r="AN1640" s="4">
        <f t="shared" si="467"/>
        <v>553</v>
      </c>
      <c r="AO1640" s="4">
        <f t="shared" si="484"/>
        <v>0.37810893726611994</v>
      </c>
    </row>
    <row r="1641" spans="1:41" x14ac:dyDescent="0.25">
      <c r="A1641">
        <v>24</v>
      </c>
      <c r="B1641">
        <v>42</v>
      </c>
      <c r="C1641">
        <v>0</v>
      </c>
      <c r="D1641">
        <v>17</v>
      </c>
      <c r="E1641">
        <v>0</v>
      </c>
      <c r="F1641">
        <v>0</v>
      </c>
      <c r="H1641">
        <v>601.23492180000005</v>
      </c>
      <c r="J1641" t="s">
        <v>14</v>
      </c>
      <c r="K1641" t="s">
        <v>14</v>
      </c>
      <c r="L1641" t="s">
        <v>14</v>
      </c>
      <c r="O1641">
        <v>3197013</v>
      </c>
      <c r="P1641">
        <v>3217631</v>
      </c>
      <c r="Q1641">
        <v>2141872</v>
      </c>
      <c r="S1641">
        <f t="shared" si="468"/>
        <v>1.75</v>
      </c>
      <c r="T1641">
        <f t="shared" si="469"/>
        <v>0.70833333333333337</v>
      </c>
      <c r="V1641" s="4">
        <f t="shared" si="470"/>
        <v>601.23492177989999</v>
      </c>
      <c r="W1641">
        <f t="shared" si="471"/>
        <v>4</v>
      </c>
      <c r="X1641">
        <f t="shared" si="472"/>
        <v>0.16666666666666666</v>
      </c>
      <c r="Y1641">
        <f t="shared" si="473"/>
        <v>9.5238095238095233E-2</v>
      </c>
      <c r="Z1641">
        <f t="shared" si="474"/>
        <v>0.23529411764705882</v>
      </c>
      <c r="AA1641" t="str">
        <f t="shared" si="475"/>
        <v>O</v>
      </c>
      <c r="AD1641">
        <f t="shared" si="476"/>
        <v>-0.29032258064516131</v>
      </c>
      <c r="AF1641" t="str">
        <f t="shared" si="477"/>
        <v>----</v>
      </c>
      <c r="AG1641" t="str">
        <f t="shared" si="478"/>
        <v>----</v>
      </c>
      <c r="AH1641" t="str">
        <f t="shared" si="479"/>
        <v>----</v>
      </c>
      <c r="AI1641" t="str">
        <f t="shared" si="480"/>
        <v>----</v>
      </c>
      <c r="AJ1641" t="str">
        <f t="shared" si="481"/>
        <v>SatFACarb</v>
      </c>
      <c r="AK1641" t="str">
        <f t="shared" si="482"/>
        <v>----</v>
      </c>
      <c r="AM1641" s="4">
        <f t="shared" si="483"/>
        <v>601.37394850272199</v>
      </c>
      <c r="AN1641" s="4">
        <f t="shared" si="467"/>
        <v>601</v>
      </c>
      <c r="AO1641" s="4">
        <f t="shared" si="484"/>
        <v>0.3739485027219871</v>
      </c>
    </row>
    <row r="1642" spans="1:41" x14ac:dyDescent="0.25">
      <c r="A1642">
        <v>24</v>
      </c>
      <c r="B1642">
        <v>42</v>
      </c>
      <c r="C1642">
        <v>0</v>
      </c>
      <c r="D1642">
        <v>21</v>
      </c>
      <c r="E1642">
        <v>0</v>
      </c>
      <c r="F1642">
        <v>0</v>
      </c>
      <c r="H1642">
        <v>665.2145802</v>
      </c>
      <c r="J1642">
        <v>3787211</v>
      </c>
      <c r="K1642">
        <v>4366662</v>
      </c>
      <c r="L1642">
        <v>3325754</v>
      </c>
      <c r="O1642">
        <v>3168032</v>
      </c>
      <c r="P1642">
        <v>2616759</v>
      </c>
      <c r="Q1642">
        <v>2306528</v>
      </c>
      <c r="S1642">
        <f t="shared" si="468"/>
        <v>1.75</v>
      </c>
      <c r="T1642">
        <f t="shared" si="469"/>
        <v>0.875</v>
      </c>
      <c r="V1642" s="4">
        <f t="shared" si="470"/>
        <v>665.21458017990005</v>
      </c>
      <c r="W1642">
        <f t="shared" si="471"/>
        <v>4</v>
      </c>
      <c r="X1642">
        <f t="shared" si="472"/>
        <v>0.16666666666666666</v>
      </c>
      <c r="Y1642">
        <f t="shared" si="473"/>
        <v>9.5238095238095233E-2</v>
      </c>
      <c r="Z1642">
        <f t="shared" si="474"/>
        <v>0.19047619047619047</v>
      </c>
      <c r="AA1642" t="str">
        <f t="shared" si="475"/>
        <v>O</v>
      </c>
      <c r="AD1642">
        <f t="shared" si="476"/>
        <v>-0.48148148148148145</v>
      </c>
      <c r="AF1642" t="str">
        <f t="shared" si="477"/>
        <v>----</v>
      </c>
      <c r="AG1642" t="str">
        <f t="shared" si="478"/>
        <v>----</v>
      </c>
      <c r="AH1642" t="str">
        <f t="shared" si="479"/>
        <v>----</v>
      </c>
      <c r="AI1642" t="str">
        <f t="shared" si="480"/>
        <v>----</v>
      </c>
      <c r="AJ1642" t="str">
        <f t="shared" si="481"/>
        <v>SatFACarb</v>
      </c>
      <c r="AK1642" t="str">
        <f t="shared" si="482"/>
        <v>----</v>
      </c>
      <c r="AM1642" s="4">
        <f t="shared" si="483"/>
        <v>665.36840125666322</v>
      </c>
      <c r="AN1642" s="4">
        <f t="shared" si="467"/>
        <v>665</v>
      </c>
      <c r="AO1642" s="4">
        <f t="shared" si="484"/>
        <v>0.3684012566632191</v>
      </c>
    </row>
    <row r="1643" spans="1:41" x14ac:dyDescent="0.25">
      <c r="A1643">
        <v>24</v>
      </c>
      <c r="B1643">
        <v>44</v>
      </c>
      <c r="C1643">
        <v>0</v>
      </c>
      <c r="D1643">
        <v>7</v>
      </c>
      <c r="E1643">
        <v>0</v>
      </c>
      <c r="F1643">
        <v>0</v>
      </c>
      <c r="H1643">
        <v>443.3014258</v>
      </c>
      <c r="J1643" t="s">
        <v>14</v>
      </c>
      <c r="K1643" t="s">
        <v>14</v>
      </c>
      <c r="L1643" t="s">
        <v>14</v>
      </c>
      <c r="O1643">
        <v>2124643</v>
      </c>
      <c r="P1643">
        <v>1796292</v>
      </c>
      <c r="Q1643">
        <v>1918966</v>
      </c>
      <c r="S1643">
        <f t="shared" si="468"/>
        <v>1.8333333333333333</v>
      </c>
      <c r="T1643">
        <f t="shared" si="469"/>
        <v>0.29166666666666669</v>
      </c>
      <c r="V1643" s="4">
        <f t="shared" si="470"/>
        <v>443.3014257799</v>
      </c>
      <c r="W1643">
        <f t="shared" si="471"/>
        <v>3</v>
      </c>
      <c r="X1643">
        <f t="shared" si="472"/>
        <v>0.125</v>
      </c>
      <c r="Y1643">
        <f t="shared" si="473"/>
        <v>6.8181818181818177E-2</v>
      </c>
      <c r="Z1643">
        <f t="shared" si="474"/>
        <v>0.42857142857142855</v>
      </c>
      <c r="AA1643" t="str">
        <f t="shared" si="475"/>
        <v>O</v>
      </c>
      <c r="AD1643">
        <f t="shared" si="476"/>
        <v>-2.4390243902439025E-2</v>
      </c>
      <c r="AF1643" t="str">
        <f t="shared" si="477"/>
        <v>----</v>
      </c>
      <c r="AG1643" t="str">
        <f t="shared" si="478"/>
        <v>----</v>
      </c>
      <c r="AH1643" t="str">
        <f t="shared" si="479"/>
        <v>----</v>
      </c>
      <c r="AI1643" t="str">
        <f t="shared" si="480"/>
        <v>AlipatNoN</v>
      </c>
      <c r="AJ1643" t="str">
        <f t="shared" si="481"/>
        <v>----</v>
      </c>
      <c r="AK1643" t="str">
        <f t="shared" si="482"/>
        <v>----</v>
      </c>
      <c r="AM1643" s="4">
        <f t="shared" si="483"/>
        <v>443.40393270725218</v>
      </c>
      <c r="AN1643" s="4">
        <f t="shared" si="467"/>
        <v>443</v>
      </c>
      <c r="AO1643" s="4">
        <f t="shared" si="484"/>
        <v>0.40393270725218144</v>
      </c>
    </row>
    <row r="1644" spans="1:41" x14ac:dyDescent="0.25">
      <c r="A1644">
        <v>24</v>
      </c>
      <c r="B1644">
        <v>44</v>
      </c>
      <c r="C1644">
        <v>0</v>
      </c>
      <c r="D1644">
        <v>8</v>
      </c>
      <c r="E1644">
        <v>0</v>
      </c>
      <c r="F1644">
        <v>0</v>
      </c>
      <c r="H1644">
        <v>459.29634040000002</v>
      </c>
      <c r="J1644" t="s">
        <v>14</v>
      </c>
      <c r="K1644" t="s">
        <v>14</v>
      </c>
      <c r="L1644" t="s">
        <v>14</v>
      </c>
      <c r="O1644">
        <v>2130247</v>
      </c>
      <c r="P1644">
        <v>2114975</v>
      </c>
      <c r="Q1644">
        <v>1549507</v>
      </c>
      <c r="S1644">
        <f t="shared" si="468"/>
        <v>1.8333333333333333</v>
      </c>
      <c r="T1644">
        <f t="shared" si="469"/>
        <v>0.33333333333333331</v>
      </c>
      <c r="V1644" s="4">
        <f t="shared" si="470"/>
        <v>459.29634037990002</v>
      </c>
      <c r="W1644">
        <f t="shared" si="471"/>
        <v>3</v>
      </c>
      <c r="X1644">
        <f t="shared" si="472"/>
        <v>0.125</v>
      </c>
      <c r="Y1644">
        <f t="shared" si="473"/>
        <v>6.8181818181818177E-2</v>
      </c>
      <c r="Z1644">
        <f t="shared" si="474"/>
        <v>0.375</v>
      </c>
      <c r="AA1644" t="str">
        <f t="shared" si="475"/>
        <v>O</v>
      </c>
      <c r="AD1644">
        <f t="shared" si="476"/>
        <v>-0.05</v>
      </c>
      <c r="AF1644" t="str">
        <f t="shared" si="477"/>
        <v>----</v>
      </c>
      <c r="AG1644" t="str">
        <f t="shared" si="478"/>
        <v>----</v>
      </c>
      <c r="AH1644" t="str">
        <f t="shared" si="479"/>
        <v>----</v>
      </c>
      <c r="AI1644" t="str">
        <f t="shared" si="480"/>
        <v>AlipatNoN</v>
      </c>
      <c r="AJ1644" t="str">
        <f t="shared" si="481"/>
        <v>----</v>
      </c>
      <c r="AK1644" t="str">
        <f t="shared" si="482"/>
        <v>----</v>
      </c>
      <c r="AM1644" s="4">
        <f t="shared" si="483"/>
        <v>459.40254589573749</v>
      </c>
      <c r="AN1644" s="4">
        <f t="shared" si="467"/>
        <v>459</v>
      </c>
      <c r="AO1644" s="4">
        <f t="shared" si="484"/>
        <v>0.40254589573748945</v>
      </c>
    </row>
    <row r="1645" spans="1:41" x14ac:dyDescent="0.25">
      <c r="A1645">
        <v>24</v>
      </c>
      <c r="B1645">
        <v>44</v>
      </c>
      <c r="C1645">
        <v>0</v>
      </c>
      <c r="D1645">
        <v>9</v>
      </c>
      <c r="E1645">
        <v>0</v>
      </c>
      <c r="F1645">
        <v>0</v>
      </c>
      <c r="H1645">
        <v>475.29125499999998</v>
      </c>
      <c r="J1645" t="s">
        <v>14</v>
      </c>
      <c r="K1645" t="s">
        <v>14</v>
      </c>
      <c r="L1645" t="s">
        <v>14</v>
      </c>
      <c r="O1645">
        <v>1834684</v>
      </c>
      <c r="P1645">
        <v>2323307</v>
      </c>
      <c r="Q1645">
        <v>2243172</v>
      </c>
      <c r="S1645">
        <f t="shared" si="468"/>
        <v>1.8333333333333333</v>
      </c>
      <c r="T1645">
        <f t="shared" si="469"/>
        <v>0.375</v>
      </c>
      <c r="V1645" s="4">
        <f t="shared" si="470"/>
        <v>475.29125497989997</v>
      </c>
      <c r="W1645">
        <f t="shared" si="471"/>
        <v>3</v>
      </c>
      <c r="X1645">
        <f t="shared" si="472"/>
        <v>0.125</v>
      </c>
      <c r="Y1645">
        <f t="shared" si="473"/>
        <v>6.8181818181818177E-2</v>
      </c>
      <c r="Z1645">
        <f t="shared" si="474"/>
        <v>0.33333333333333331</v>
      </c>
      <c r="AA1645" t="str">
        <f t="shared" si="475"/>
        <v>O</v>
      </c>
      <c r="AD1645">
        <f t="shared" si="476"/>
        <v>-7.6923076923076927E-2</v>
      </c>
      <c r="AF1645" t="str">
        <f t="shared" si="477"/>
        <v>----</v>
      </c>
      <c r="AG1645" t="str">
        <f t="shared" si="478"/>
        <v>----</v>
      </c>
      <c r="AH1645" t="str">
        <f t="shared" si="479"/>
        <v>----</v>
      </c>
      <c r="AI1645" t="str">
        <f t="shared" si="480"/>
        <v>AlipatNoN</v>
      </c>
      <c r="AJ1645" t="str">
        <f t="shared" si="481"/>
        <v>----</v>
      </c>
      <c r="AK1645" t="str">
        <f t="shared" si="482"/>
        <v>----</v>
      </c>
      <c r="AM1645" s="4">
        <f t="shared" si="483"/>
        <v>475.40115908422274</v>
      </c>
      <c r="AN1645" s="4">
        <f t="shared" si="467"/>
        <v>475</v>
      </c>
      <c r="AO1645" s="4">
        <f t="shared" si="484"/>
        <v>0.4011590842227406</v>
      </c>
    </row>
    <row r="1646" spans="1:41" x14ac:dyDescent="0.25">
      <c r="A1646">
        <v>24</v>
      </c>
      <c r="B1646">
        <v>44</v>
      </c>
      <c r="C1646">
        <v>0</v>
      </c>
      <c r="D1646">
        <v>10</v>
      </c>
      <c r="E1646">
        <v>0</v>
      </c>
      <c r="F1646">
        <v>0</v>
      </c>
      <c r="H1646">
        <v>491.28616959999999</v>
      </c>
      <c r="J1646" t="s">
        <v>14</v>
      </c>
      <c r="K1646" t="s">
        <v>14</v>
      </c>
      <c r="L1646" t="s">
        <v>14</v>
      </c>
      <c r="O1646">
        <v>2748135</v>
      </c>
      <c r="P1646">
        <v>3903345</v>
      </c>
      <c r="Q1646">
        <v>2267012</v>
      </c>
      <c r="S1646">
        <f t="shared" si="468"/>
        <v>1.8333333333333333</v>
      </c>
      <c r="T1646">
        <f t="shared" si="469"/>
        <v>0.41666666666666669</v>
      </c>
      <c r="V1646" s="4">
        <f t="shared" si="470"/>
        <v>491.28616957989999</v>
      </c>
      <c r="W1646">
        <f t="shared" si="471"/>
        <v>3</v>
      </c>
      <c r="X1646">
        <f t="shared" si="472"/>
        <v>0.125</v>
      </c>
      <c r="Y1646">
        <f t="shared" si="473"/>
        <v>6.8181818181818177E-2</v>
      </c>
      <c r="Z1646">
        <f t="shared" si="474"/>
        <v>0.3</v>
      </c>
      <c r="AA1646" t="str">
        <f t="shared" si="475"/>
        <v>O</v>
      </c>
      <c r="AD1646">
        <f t="shared" si="476"/>
        <v>-0.10526315789473684</v>
      </c>
      <c r="AF1646" t="str">
        <f t="shared" si="477"/>
        <v>----</v>
      </c>
      <c r="AG1646" t="str">
        <f t="shared" si="478"/>
        <v>----</v>
      </c>
      <c r="AH1646" t="str">
        <f t="shared" si="479"/>
        <v>----</v>
      </c>
      <c r="AI1646" t="str">
        <f t="shared" si="480"/>
        <v>AlipatNoN</v>
      </c>
      <c r="AJ1646" t="str">
        <f t="shared" si="481"/>
        <v>----</v>
      </c>
      <c r="AK1646" t="str">
        <f t="shared" si="482"/>
        <v>----</v>
      </c>
      <c r="AM1646" s="4">
        <f t="shared" si="483"/>
        <v>491.39977227270805</v>
      </c>
      <c r="AN1646" s="4">
        <f t="shared" si="467"/>
        <v>491</v>
      </c>
      <c r="AO1646" s="4">
        <f t="shared" si="484"/>
        <v>0.3997722727080486</v>
      </c>
    </row>
    <row r="1647" spans="1:41" x14ac:dyDescent="0.25">
      <c r="A1647">
        <v>24</v>
      </c>
      <c r="B1647">
        <v>44</v>
      </c>
      <c r="C1647">
        <v>0</v>
      </c>
      <c r="D1647">
        <v>11</v>
      </c>
      <c r="E1647">
        <v>0</v>
      </c>
      <c r="F1647">
        <v>0</v>
      </c>
      <c r="H1647">
        <v>507.28108420000001</v>
      </c>
      <c r="J1647" t="s">
        <v>14</v>
      </c>
      <c r="K1647" t="s">
        <v>14</v>
      </c>
      <c r="L1647" t="s">
        <v>14</v>
      </c>
      <c r="O1647">
        <v>2133446</v>
      </c>
      <c r="P1647">
        <v>2907642</v>
      </c>
      <c r="Q1647">
        <v>2013034</v>
      </c>
      <c r="S1647">
        <f t="shared" si="468"/>
        <v>1.8333333333333333</v>
      </c>
      <c r="T1647">
        <f t="shared" si="469"/>
        <v>0.45833333333333331</v>
      </c>
      <c r="V1647" s="4">
        <f t="shared" si="470"/>
        <v>507.28108417990001</v>
      </c>
      <c r="W1647">
        <f t="shared" si="471"/>
        <v>3</v>
      </c>
      <c r="X1647">
        <f t="shared" si="472"/>
        <v>0.125</v>
      </c>
      <c r="Y1647">
        <f t="shared" si="473"/>
        <v>6.8181818181818177E-2</v>
      </c>
      <c r="Z1647">
        <f t="shared" si="474"/>
        <v>0.27272727272727271</v>
      </c>
      <c r="AA1647" t="str">
        <f t="shared" si="475"/>
        <v>O</v>
      </c>
      <c r="AD1647">
        <f t="shared" si="476"/>
        <v>-0.13513513513513514</v>
      </c>
      <c r="AF1647" t="str">
        <f t="shared" si="477"/>
        <v>----</v>
      </c>
      <c r="AG1647" t="str">
        <f t="shared" si="478"/>
        <v>----</v>
      </c>
      <c r="AH1647" t="str">
        <f t="shared" si="479"/>
        <v>----</v>
      </c>
      <c r="AI1647" t="str">
        <f t="shared" si="480"/>
        <v>AlipatNoN</v>
      </c>
      <c r="AJ1647" t="str">
        <f t="shared" si="481"/>
        <v>----</v>
      </c>
      <c r="AK1647" t="str">
        <f t="shared" si="482"/>
        <v>----</v>
      </c>
      <c r="AM1647" s="4">
        <f t="shared" si="483"/>
        <v>507.39838546119336</v>
      </c>
      <c r="AN1647" s="4">
        <f t="shared" si="467"/>
        <v>507</v>
      </c>
      <c r="AO1647" s="4">
        <f t="shared" si="484"/>
        <v>0.3983854611933566</v>
      </c>
    </row>
    <row r="1648" spans="1:41" x14ac:dyDescent="0.25">
      <c r="A1648">
        <v>24</v>
      </c>
      <c r="B1648">
        <v>44</v>
      </c>
      <c r="C1648">
        <v>0</v>
      </c>
      <c r="D1648">
        <v>13</v>
      </c>
      <c r="E1648">
        <v>0</v>
      </c>
      <c r="F1648">
        <v>0</v>
      </c>
      <c r="H1648">
        <v>539.27091340000004</v>
      </c>
      <c r="J1648" t="s">
        <v>14</v>
      </c>
      <c r="K1648" t="s">
        <v>14</v>
      </c>
      <c r="L1648" t="s">
        <v>14</v>
      </c>
      <c r="O1648">
        <v>2342160</v>
      </c>
      <c r="P1648">
        <v>2380456</v>
      </c>
      <c r="Q1648">
        <v>1594986</v>
      </c>
      <c r="S1648">
        <f t="shared" si="468"/>
        <v>1.8333333333333333</v>
      </c>
      <c r="T1648">
        <f t="shared" si="469"/>
        <v>0.54166666666666663</v>
      </c>
      <c r="V1648" s="4">
        <f t="shared" si="470"/>
        <v>539.27091337990009</v>
      </c>
      <c r="W1648">
        <f t="shared" si="471"/>
        <v>3</v>
      </c>
      <c r="X1648">
        <f t="shared" si="472"/>
        <v>0.125</v>
      </c>
      <c r="Y1648">
        <f t="shared" si="473"/>
        <v>6.8181818181818177E-2</v>
      </c>
      <c r="Z1648">
        <f t="shared" si="474"/>
        <v>0.23076923076923078</v>
      </c>
      <c r="AA1648" t="str">
        <f t="shared" si="475"/>
        <v>O</v>
      </c>
      <c r="AD1648">
        <f t="shared" si="476"/>
        <v>-0.2</v>
      </c>
      <c r="AF1648" t="str">
        <f t="shared" si="477"/>
        <v>----</v>
      </c>
      <c r="AG1648" t="str">
        <f t="shared" si="478"/>
        <v>----</v>
      </c>
      <c r="AH1648" t="str">
        <f t="shared" si="479"/>
        <v>----</v>
      </c>
      <c r="AI1648" t="str">
        <f t="shared" si="480"/>
        <v>AlipatNoN</v>
      </c>
      <c r="AJ1648" t="str">
        <f t="shared" si="481"/>
        <v>----</v>
      </c>
      <c r="AK1648" t="str">
        <f t="shared" si="482"/>
        <v>----</v>
      </c>
      <c r="AM1648" s="4">
        <f t="shared" si="483"/>
        <v>539.39561183816409</v>
      </c>
      <c r="AN1648" s="4">
        <f t="shared" si="467"/>
        <v>539</v>
      </c>
      <c r="AO1648" s="4">
        <f t="shared" si="484"/>
        <v>0.39561183816408629</v>
      </c>
    </row>
    <row r="1649" spans="1:41" x14ac:dyDescent="0.25">
      <c r="A1649">
        <v>24</v>
      </c>
      <c r="B1649">
        <v>48</v>
      </c>
      <c r="C1649">
        <v>0</v>
      </c>
      <c r="D1649">
        <v>2</v>
      </c>
      <c r="E1649">
        <v>0</v>
      </c>
      <c r="F1649">
        <v>0</v>
      </c>
      <c r="H1649">
        <v>367.35815280000003</v>
      </c>
      <c r="J1649">
        <v>8203418</v>
      </c>
      <c r="K1649">
        <v>7309550</v>
      </c>
      <c r="L1649">
        <v>5417267</v>
      </c>
      <c r="O1649">
        <v>4736788</v>
      </c>
      <c r="P1649">
        <v>3251912</v>
      </c>
      <c r="Q1649">
        <v>2906065</v>
      </c>
      <c r="S1649">
        <f t="shared" si="468"/>
        <v>2</v>
      </c>
      <c r="T1649">
        <f t="shared" si="469"/>
        <v>8.3333333333333329E-2</v>
      </c>
      <c r="V1649" s="4">
        <f t="shared" si="470"/>
        <v>367.35815277989997</v>
      </c>
      <c r="W1649">
        <f t="shared" si="471"/>
        <v>1</v>
      </c>
      <c r="X1649">
        <f t="shared" si="472"/>
        <v>4.1666666666666664E-2</v>
      </c>
      <c r="Y1649">
        <f t="shared" si="473"/>
        <v>2.0833333333333332E-2</v>
      </c>
      <c r="Z1649">
        <f t="shared" si="474"/>
        <v>0.5</v>
      </c>
      <c r="AA1649" t="str">
        <f t="shared" si="475"/>
        <v>O</v>
      </c>
      <c r="AD1649">
        <f t="shared" si="476"/>
        <v>0</v>
      </c>
      <c r="AF1649" t="str">
        <f t="shared" si="477"/>
        <v>----</v>
      </c>
      <c r="AG1649" t="str">
        <f t="shared" si="478"/>
        <v>----</v>
      </c>
      <c r="AH1649" t="str">
        <f t="shared" si="479"/>
        <v>----</v>
      </c>
      <c r="AI1649" t="str">
        <f t="shared" si="480"/>
        <v>AlipatNoN</v>
      </c>
      <c r="AJ1649" t="str">
        <f t="shared" si="481"/>
        <v>----</v>
      </c>
      <c r="AK1649" t="str">
        <f t="shared" si="482"/>
        <v>----</v>
      </c>
      <c r="AM1649" s="4">
        <f t="shared" si="483"/>
        <v>367.44309894359208</v>
      </c>
      <c r="AN1649" s="4">
        <f t="shared" si="467"/>
        <v>367</v>
      </c>
      <c r="AO1649" s="4">
        <f t="shared" si="484"/>
        <v>0.44309894359207647</v>
      </c>
    </row>
    <row r="1650" spans="1:41" x14ac:dyDescent="0.25">
      <c r="A1650">
        <v>25</v>
      </c>
      <c r="B1650">
        <v>18</v>
      </c>
      <c r="C1650">
        <v>0</v>
      </c>
      <c r="D1650">
        <v>13</v>
      </c>
      <c r="E1650">
        <v>0</v>
      </c>
      <c r="F1650">
        <v>0</v>
      </c>
      <c r="H1650">
        <v>525.06746339999995</v>
      </c>
      <c r="J1650">
        <v>2116179</v>
      </c>
      <c r="K1650">
        <v>1669634</v>
      </c>
      <c r="L1650">
        <v>1608463</v>
      </c>
      <c r="O1650" t="s">
        <v>14</v>
      </c>
      <c r="P1650" t="s">
        <v>14</v>
      </c>
      <c r="Q1650" t="s">
        <v>14</v>
      </c>
      <c r="S1650">
        <f t="shared" si="468"/>
        <v>0.72</v>
      </c>
      <c r="T1650">
        <f t="shared" si="469"/>
        <v>0.52</v>
      </c>
      <c r="V1650" s="4">
        <f t="shared" si="470"/>
        <v>525.0674633799</v>
      </c>
      <c r="W1650">
        <f t="shared" si="471"/>
        <v>17</v>
      </c>
      <c r="X1650">
        <f t="shared" si="472"/>
        <v>0.68</v>
      </c>
      <c r="Y1650">
        <f t="shared" si="473"/>
        <v>0.94444444444444442</v>
      </c>
      <c r="Z1650">
        <f t="shared" si="474"/>
        <v>1.3076923076923077</v>
      </c>
      <c r="AA1650" t="str">
        <f t="shared" si="475"/>
        <v>CRAM</v>
      </c>
      <c r="AD1650">
        <f t="shared" si="476"/>
        <v>0.56756756756756754</v>
      </c>
      <c r="AF1650" t="str">
        <f t="shared" si="477"/>
        <v>----</v>
      </c>
      <c r="AG1650" t="str">
        <f t="shared" si="478"/>
        <v>Aromatic</v>
      </c>
      <c r="AH1650" t="str">
        <f t="shared" si="479"/>
        <v>----</v>
      </c>
      <c r="AI1650" t="str">
        <f t="shared" si="480"/>
        <v>----</v>
      </c>
      <c r="AJ1650" t="str">
        <f t="shared" si="481"/>
        <v>----</v>
      </c>
      <c r="AK1650" t="str">
        <f t="shared" si="482"/>
        <v>----</v>
      </c>
      <c r="AM1650" s="4">
        <f t="shared" si="483"/>
        <v>525.18887749948908</v>
      </c>
      <c r="AN1650" s="4">
        <f t="shared" si="467"/>
        <v>525</v>
      </c>
      <c r="AO1650" s="4">
        <f t="shared" si="484"/>
        <v>0.18887749948908095</v>
      </c>
    </row>
    <row r="1651" spans="1:41" x14ac:dyDescent="0.25">
      <c r="A1651">
        <v>25</v>
      </c>
      <c r="B1651">
        <v>18</v>
      </c>
      <c r="C1651">
        <v>0</v>
      </c>
      <c r="D1651">
        <v>14</v>
      </c>
      <c r="E1651">
        <v>0</v>
      </c>
      <c r="F1651">
        <v>0</v>
      </c>
      <c r="H1651">
        <v>541.06237799999997</v>
      </c>
      <c r="J1651">
        <v>2375625</v>
      </c>
      <c r="K1651">
        <v>1600549</v>
      </c>
      <c r="L1651">
        <v>1687145</v>
      </c>
      <c r="O1651" t="s">
        <v>14</v>
      </c>
      <c r="P1651" t="s">
        <v>14</v>
      </c>
      <c r="Q1651" t="s">
        <v>14</v>
      </c>
      <c r="S1651">
        <f t="shared" si="468"/>
        <v>0.72</v>
      </c>
      <c r="T1651">
        <f t="shared" si="469"/>
        <v>0.56000000000000005</v>
      </c>
      <c r="V1651" s="4">
        <f t="shared" si="470"/>
        <v>541.06237797990002</v>
      </c>
      <c r="W1651">
        <f t="shared" si="471"/>
        <v>17</v>
      </c>
      <c r="X1651">
        <f t="shared" si="472"/>
        <v>0.68</v>
      </c>
      <c r="Y1651">
        <f t="shared" si="473"/>
        <v>0.94444444444444442</v>
      </c>
      <c r="Z1651">
        <f t="shared" si="474"/>
        <v>1.2142857142857142</v>
      </c>
      <c r="AA1651" t="str">
        <f t="shared" si="475"/>
        <v>CRAM</v>
      </c>
      <c r="AD1651">
        <f t="shared" si="476"/>
        <v>0.55555555555555558</v>
      </c>
      <c r="AF1651" t="str">
        <f t="shared" si="477"/>
        <v>----</v>
      </c>
      <c r="AG1651" t="str">
        <f t="shared" si="478"/>
        <v>Aromatic</v>
      </c>
      <c r="AH1651" t="str">
        <f t="shared" si="479"/>
        <v>----</v>
      </c>
      <c r="AI1651" t="str">
        <f t="shared" si="480"/>
        <v>----</v>
      </c>
      <c r="AJ1651" t="str">
        <f t="shared" si="481"/>
        <v>----</v>
      </c>
      <c r="AK1651" t="str">
        <f t="shared" si="482"/>
        <v>----</v>
      </c>
      <c r="AM1651" s="4">
        <f t="shared" si="483"/>
        <v>541.18749068797445</v>
      </c>
      <c r="AN1651" s="4">
        <f t="shared" si="467"/>
        <v>541</v>
      </c>
      <c r="AO1651" s="4">
        <f t="shared" si="484"/>
        <v>0.18749068797444579</v>
      </c>
    </row>
    <row r="1652" spans="1:41" x14ac:dyDescent="0.25">
      <c r="A1652">
        <v>25</v>
      </c>
      <c r="B1652">
        <v>20</v>
      </c>
      <c r="C1652">
        <v>0</v>
      </c>
      <c r="D1652">
        <v>12</v>
      </c>
      <c r="E1652">
        <v>0</v>
      </c>
      <c r="F1652">
        <v>0</v>
      </c>
      <c r="H1652">
        <v>511.08819879999999</v>
      </c>
      <c r="J1652">
        <v>2087360</v>
      </c>
      <c r="K1652">
        <v>1990912</v>
      </c>
      <c r="L1652">
        <v>2537361</v>
      </c>
      <c r="O1652" t="s">
        <v>14</v>
      </c>
      <c r="P1652" t="s">
        <v>14</v>
      </c>
      <c r="Q1652" t="s">
        <v>14</v>
      </c>
      <c r="S1652">
        <f t="shared" si="468"/>
        <v>0.8</v>
      </c>
      <c r="T1652">
        <f t="shared" si="469"/>
        <v>0.48</v>
      </c>
      <c r="V1652" s="4">
        <f t="shared" si="470"/>
        <v>511.08819877989998</v>
      </c>
      <c r="W1652">
        <f t="shared" si="471"/>
        <v>16</v>
      </c>
      <c r="X1652">
        <f t="shared" si="472"/>
        <v>0.64</v>
      </c>
      <c r="Y1652">
        <f t="shared" si="473"/>
        <v>0.8</v>
      </c>
      <c r="Z1652">
        <f t="shared" si="474"/>
        <v>1.3333333333333333</v>
      </c>
      <c r="AA1652" t="str">
        <f t="shared" si="475"/>
        <v>CRAM</v>
      </c>
      <c r="AD1652">
        <f t="shared" si="476"/>
        <v>0.52631578947368418</v>
      </c>
      <c r="AF1652" t="str">
        <f t="shared" si="477"/>
        <v>----</v>
      </c>
      <c r="AG1652" t="str">
        <f t="shared" si="478"/>
        <v>Aromatic</v>
      </c>
      <c r="AH1652" t="str">
        <f t="shared" si="479"/>
        <v>----</v>
      </c>
      <c r="AI1652" t="str">
        <f t="shared" si="480"/>
        <v>----</v>
      </c>
      <c r="AJ1652" t="str">
        <f t="shared" si="481"/>
        <v>----</v>
      </c>
      <c r="AK1652" t="str">
        <f t="shared" si="482"/>
        <v>----</v>
      </c>
      <c r="AM1652" s="4">
        <f t="shared" si="483"/>
        <v>511.20638040038705</v>
      </c>
      <c r="AN1652" s="4">
        <f t="shared" si="467"/>
        <v>511</v>
      </c>
      <c r="AO1652" s="4">
        <f t="shared" si="484"/>
        <v>0.2063804003870473</v>
      </c>
    </row>
    <row r="1653" spans="1:41" x14ac:dyDescent="0.25">
      <c r="A1653">
        <v>25</v>
      </c>
      <c r="B1653">
        <v>20</v>
      </c>
      <c r="C1653">
        <v>0</v>
      </c>
      <c r="D1653">
        <v>13</v>
      </c>
      <c r="E1653">
        <v>0</v>
      </c>
      <c r="F1653">
        <v>0</v>
      </c>
      <c r="H1653">
        <v>527.0831134</v>
      </c>
      <c r="J1653">
        <v>2314394</v>
      </c>
      <c r="K1653">
        <v>2280983</v>
      </c>
      <c r="L1653">
        <v>2043715</v>
      </c>
      <c r="O1653" t="s">
        <v>14</v>
      </c>
      <c r="P1653" t="s">
        <v>14</v>
      </c>
      <c r="Q1653" t="s">
        <v>14</v>
      </c>
      <c r="S1653">
        <f t="shared" si="468"/>
        <v>0.8</v>
      </c>
      <c r="T1653">
        <f t="shared" si="469"/>
        <v>0.52</v>
      </c>
      <c r="V1653" s="4">
        <f t="shared" si="470"/>
        <v>527.08311337990006</v>
      </c>
      <c r="W1653">
        <f t="shared" si="471"/>
        <v>16</v>
      </c>
      <c r="X1653">
        <f t="shared" si="472"/>
        <v>0.64</v>
      </c>
      <c r="Y1653">
        <f t="shared" si="473"/>
        <v>0.8</v>
      </c>
      <c r="Z1653">
        <f t="shared" si="474"/>
        <v>1.2307692307692308</v>
      </c>
      <c r="AA1653" t="str">
        <f t="shared" si="475"/>
        <v>CRAM</v>
      </c>
      <c r="AD1653">
        <f t="shared" si="476"/>
        <v>0.51351351351351349</v>
      </c>
      <c r="AF1653" t="str">
        <f t="shared" si="477"/>
        <v>----</v>
      </c>
      <c r="AG1653" t="str">
        <f t="shared" si="478"/>
        <v>Aromatic</v>
      </c>
      <c r="AH1653" t="str">
        <f t="shared" si="479"/>
        <v>----</v>
      </c>
      <c r="AI1653" t="str">
        <f t="shared" si="480"/>
        <v>----</v>
      </c>
      <c r="AJ1653" t="str">
        <f t="shared" si="481"/>
        <v>----</v>
      </c>
      <c r="AK1653" t="str">
        <f t="shared" si="482"/>
        <v>----</v>
      </c>
      <c r="AM1653" s="4">
        <f t="shared" si="483"/>
        <v>527.20499358887241</v>
      </c>
      <c r="AN1653" s="4">
        <f t="shared" si="467"/>
        <v>527</v>
      </c>
      <c r="AO1653" s="4">
        <f t="shared" si="484"/>
        <v>0.20499358887241215</v>
      </c>
    </row>
    <row r="1654" spans="1:41" x14ac:dyDescent="0.25">
      <c r="A1654">
        <v>25</v>
      </c>
      <c r="B1654">
        <v>20</v>
      </c>
      <c r="C1654">
        <v>0</v>
      </c>
      <c r="D1654">
        <v>14</v>
      </c>
      <c r="E1654">
        <v>0</v>
      </c>
      <c r="F1654">
        <v>0</v>
      </c>
      <c r="H1654">
        <v>543.07802800000002</v>
      </c>
      <c r="J1654">
        <v>2296792</v>
      </c>
      <c r="K1654">
        <v>2344468</v>
      </c>
      <c r="L1654">
        <v>1955461</v>
      </c>
      <c r="O1654" t="s">
        <v>14</v>
      </c>
      <c r="P1654" t="s">
        <v>14</v>
      </c>
      <c r="Q1654" t="s">
        <v>14</v>
      </c>
      <c r="S1654">
        <f t="shared" si="468"/>
        <v>0.8</v>
      </c>
      <c r="T1654">
        <f t="shared" si="469"/>
        <v>0.56000000000000005</v>
      </c>
      <c r="V1654" s="4">
        <f t="shared" si="470"/>
        <v>543.07802797990007</v>
      </c>
      <c r="W1654">
        <f t="shared" si="471"/>
        <v>16</v>
      </c>
      <c r="X1654">
        <f t="shared" si="472"/>
        <v>0.64</v>
      </c>
      <c r="Y1654">
        <f t="shared" si="473"/>
        <v>0.8</v>
      </c>
      <c r="Z1654">
        <f t="shared" si="474"/>
        <v>1.1428571428571428</v>
      </c>
      <c r="AA1654" t="str">
        <f t="shared" si="475"/>
        <v>CRAM</v>
      </c>
      <c r="AD1654">
        <f t="shared" si="476"/>
        <v>0.5</v>
      </c>
      <c r="AF1654" t="str">
        <f t="shared" si="477"/>
        <v>----</v>
      </c>
      <c r="AG1654" t="str">
        <f t="shared" si="478"/>
        <v>----</v>
      </c>
      <c r="AH1654" t="str">
        <f t="shared" si="479"/>
        <v>HUnSatLig</v>
      </c>
      <c r="AI1654" t="str">
        <f t="shared" si="480"/>
        <v>----</v>
      </c>
      <c r="AJ1654" t="str">
        <f t="shared" si="481"/>
        <v>----</v>
      </c>
      <c r="AK1654" t="str">
        <f t="shared" si="482"/>
        <v>----</v>
      </c>
      <c r="AM1654" s="4">
        <f t="shared" si="483"/>
        <v>543.20360677735766</v>
      </c>
      <c r="AN1654" s="4">
        <f t="shared" si="467"/>
        <v>543</v>
      </c>
      <c r="AO1654" s="4">
        <f t="shared" si="484"/>
        <v>0.2036067773576633</v>
      </c>
    </row>
    <row r="1655" spans="1:41" x14ac:dyDescent="0.25">
      <c r="A1655">
        <v>25</v>
      </c>
      <c r="B1655">
        <v>20</v>
      </c>
      <c r="C1655">
        <v>0</v>
      </c>
      <c r="D1655">
        <v>15</v>
      </c>
      <c r="E1655">
        <v>0</v>
      </c>
      <c r="F1655">
        <v>0</v>
      </c>
      <c r="H1655">
        <v>559.07294260000003</v>
      </c>
      <c r="J1655">
        <v>2215239</v>
      </c>
      <c r="K1655">
        <v>2165461</v>
      </c>
      <c r="L1655">
        <v>1722266</v>
      </c>
      <c r="O1655" t="s">
        <v>14</v>
      </c>
      <c r="P1655" t="s">
        <v>14</v>
      </c>
      <c r="Q1655" t="s">
        <v>14</v>
      </c>
      <c r="S1655">
        <f t="shared" si="468"/>
        <v>0.8</v>
      </c>
      <c r="T1655">
        <f t="shared" si="469"/>
        <v>0.6</v>
      </c>
      <c r="V1655" s="4">
        <f t="shared" si="470"/>
        <v>559.07294257990009</v>
      </c>
      <c r="W1655">
        <f t="shared" si="471"/>
        <v>16</v>
      </c>
      <c r="X1655">
        <f t="shared" si="472"/>
        <v>0.64</v>
      </c>
      <c r="Y1655">
        <f t="shared" si="473"/>
        <v>0.8</v>
      </c>
      <c r="Z1655">
        <f t="shared" si="474"/>
        <v>1.0666666666666667</v>
      </c>
      <c r="AA1655" t="str">
        <f t="shared" si="475"/>
        <v>CRAM</v>
      </c>
      <c r="AD1655">
        <f t="shared" si="476"/>
        <v>0.48571428571428571</v>
      </c>
      <c r="AF1655" t="str">
        <f t="shared" si="477"/>
        <v>----</v>
      </c>
      <c r="AG1655" t="str">
        <f t="shared" si="478"/>
        <v>----</v>
      </c>
      <c r="AH1655" t="str">
        <f t="shared" si="479"/>
        <v>HUnSatLig</v>
      </c>
      <c r="AI1655" t="str">
        <f t="shared" si="480"/>
        <v>----</v>
      </c>
      <c r="AJ1655" t="str">
        <f t="shared" si="481"/>
        <v>----</v>
      </c>
      <c r="AK1655" t="str">
        <f t="shared" si="482"/>
        <v>----</v>
      </c>
      <c r="AM1655" s="4">
        <f t="shared" si="483"/>
        <v>559.20221996584303</v>
      </c>
      <c r="AN1655" s="4">
        <f t="shared" si="467"/>
        <v>559</v>
      </c>
      <c r="AO1655" s="4">
        <f t="shared" si="484"/>
        <v>0.20221996584302815</v>
      </c>
    </row>
    <row r="1656" spans="1:41" x14ac:dyDescent="0.25">
      <c r="A1656">
        <v>25</v>
      </c>
      <c r="B1656">
        <v>22</v>
      </c>
      <c r="C1656">
        <v>0</v>
      </c>
      <c r="D1656">
        <v>10</v>
      </c>
      <c r="E1656">
        <v>0</v>
      </c>
      <c r="F1656">
        <v>0</v>
      </c>
      <c r="H1656">
        <v>481.11401960000001</v>
      </c>
      <c r="J1656">
        <v>2696777</v>
      </c>
      <c r="K1656">
        <v>2022480</v>
      </c>
      <c r="L1656">
        <v>2182718</v>
      </c>
      <c r="O1656" t="s">
        <v>14</v>
      </c>
      <c r="P1656" t="s">
        <v>14</v>
      </c>
      <c r="Q1656" t="s">
        <v>14</v>
      </c>
      <c r="S1656">
        <f t="shared" si="468"/>
        <v>0.88</v>
      </c>
      <c r="T1656">
        <f t="shared" si="469"/>
        <v>0.4</v>
      </c>
      <c r="V1656" s="4">
        <f t="shared" si="470"/>
        <v>481.1140195799</v>
      </c>
      <c r="W1656">
        <f t="shared" si="471"/>
        <v>15</v>
      </c>
      <c r="X1656">
        <f t="shared" si="472"/>
        <v>0.6</v>
      </c>
      <c r="Y1656">
        <f t="shared" si="473"/>
        <v>0.68181818181818177</v>
      </c>
      <c r="Z1656">
        <f t="shared" si="474"/>
        <v>1.5</v>
      </c>
      <c r="AA1656" t="str">
        <f t="shared" si="475"/>
        <v>CRAM</v>
      </c>
      <c r="AD1656">
        <f t="shared" si="476"/>
        <v>0.5</v>
      </c>
      <c r="AF1656" t="str">
        <f t="shared" si="477"/>
        <v>----</v>
      </c>
      <c r="AG1656" t="str">
        <f t="shared" si="478"/>
        <v>----</v>
      </c>
      <c r="AH1656" t="str">
        <f t="shared" si="479"/>
        <v>HUnSatLig</v>
      </c>
      <c r="AI1656" t="str">
        <f t="shared" si="480"/>
        <v>----</v>
      </c>
      <c r="AJ1656" t="str">
        <f t="shared" si="481"/>
        <v>----</v>
      </c>
      <c r="AK1656" t="str">
        <f t="shared" si="482"/>
        <v>----</v>
      </c>
      <c r="AM1656" s="4">
        <f t="shared" si="483"/>
        <v>481.22527011279965</v>
      </c>
      <c r="AN1656" s="4">
        <f t="shared" si="467"/>
        <v>481</v>
      </c>
      <c r="AO1656" s="4">
        <f t="shared" si="484"/>
        <v>0.22527011279964881</v>
      </c>
    </row>
    <row r="1657" spans="1:41" x14ac:dyDescent="0.25">
      <c r="A1657">
        <v>25</v>
      </c>
      <c r="B1657">
        <v>22</v>
      </c>
      <c r="C1657">
        <v>0</v>
      </c>
      <c r="D1657">
        <v>11</v>
      </c>
      <c r="E1657">
        <v>0</v>
      </c>
      <c r="F1657">
        <v>0</v>
      </c>
      <c r="H1657">
        <v>497.10893420000002</v>
      </c>
      <c r="J1657">
        <v>2130090</v>
      </c>
      <c r="K1657">
        <v>2448268</v>
      </c>
      <c r="L1657">
        <v>2293856</v>
      </c>
      <c r="O1657" t="s">
        <v>14</v>
      </c>
      <c r="P1657" t="s">
        <v>14</v>
      </c>
      <c r="Q1657" t="s">
        <v>14</v>
      </c>
      <c r="S1657">
        <f t="shared" si="468"/>
        <v>0.88</v>
      </c>
      <c r="T1657">
        <f t="shared" si="469"/>
        <v>0.44</v>
      </c>
      <c r="V1657" s="4">
        <f t="shared" si="470"/>
        <v>497.10893417990002</v>
      </c>
      <c r="W1657">
        <f t="shared" si="471"/>
        <v>15</v>
      </c>
      <c r="X1657">
        <f t="shared" si="472"/>
        <v>0.6</v>
      </c>
      <c r="Y1657">
        <f t="shared" si="473"/>
        <v>0.68181818181818177</v>
      </c>
      <c r="Z1657">
        <f t="shared" si="474"/>
        <v>1.3636363636363635</v>
      </c>
      <c r="AA1657" t="str">
        <f t="shared" si="475"/>
        <v>CRAM</v>
      </c>
      <c r="AD1657">
        <f t="shared" si="476"/>
        <v>0.48717948717948717</v>
      </c>
      <c r="AF1657" t="str">
        <f t="shared" si="477"/>
        <v>----</v>
      </c>
      <c r="AG1657" t="str">
        <f t="shared" si="478"/>
        <v>----</v>
      </c>
      <c r="AH1657" t="str">
        <f t="shared" si="479"/>
        <v>HUnSatLig</v>
      </c>
      <c r="AI1657" t="str">
        <f t="shared" si="480"/>
        <v>----</v>
      </c>
      <c r="AJ1657" t="str">
        <f t="shared" si="481"/>
        <v>----</v>
      </c>
      <c r="AK1657" t="str">
        <f t="shared" si="482"/>
        <v>----</v>
      </c>
      <c r="AM1657" s="4">
        <f t="shared" si="483"/>
        <v>497.22388330128496</v>
      </c>
      <c r="AN1657" s="4">
        <f t="shared" si="467"/>
        <v>497</v>
      </c>
      <c r="AO1657" s="4">
        <f t="shared" si="484"/>
        <v>0.22388330128495681</v>
      </c>
    </row>
    <row r="1658" spans="1:41" x14ac:dyDescent="0.25">
      <c r="A1658">
        <v>25</v>
      </c>
      <c r="B1658">
        <v>22</v>
      </c>
      <c r="C1658">
        <v>0</v>
      </c>
      <c r="D1658">
        <v>12</v>
      </c>
      <c r="E1658">
        <v>0</v>
      </c>
      <c r="F1658">
        <v>0</v>
      </c>
      <c r="H1658">
        <v>513.10384880000004</v>
      </c>
      <c r="J1658">
        <v>3346991</v>
      </c>
      <c r="K1658">
        <v>2459440</v>
      </c>
      <c r="L1658">
        <v>2858951</v>
      </c>
      <c r="O1658" t="s">
        <v>14</v>
      </c>
      <c r="P1658" t="s">
        <v>14</v>
      </c>
      <c r="Q1658" t="s">
        <v>14</v>
      </c>
      <c r="S1658">
        <f t="shared" si="468"/>
        <v>0.88</v>
      </c>
      <c r="T1658">
        <f t="shared" si="469"/>
        <v>0.48</v>
      </c>
      <c r="V1658" s="4">
        <f t="shared" si="470"/>
        <v>513.10384877990009</v>
      </c>
      <c r="W1658">
        <f t="shared" si="471"/>
        <v>15</v>
      </c>
      <c r="X1658">
        <f t="shared" si="472"/>
        <v>0.6</v>
      </c>
      <c r="Y1658">
        <f t="shared" si="473"/>
        <v>0.68181818181818177</v>
      </c>
      <c r="Z1658">
        <f t="shared" si="474"/>
        <v>1.25</v>
      </c>
      <c r="AA1658" t="str">
        <f t="shared" si="475"/>
        <v>CRAM</v>
      </c>
      <c r="AD1658">
        <f t="shared" si="476"/>
        <v>0.47368421052631576</v>
      </c>
      <c r="AF1658" t="str">
        <f t="shared" si="477"/>
        <v>----</v>
      </c>
      <c r="AG1658" t="str">
        <f t="shared" si="478"/>
        <v>----</v>
      </c>
      <c r="AH1658" t="str">
        <f t="shared" si="479"/>
        <v>HUnSatLig</v>
      </c>
      <c r="AI1658" t="str">
        <f t="shared" si="480"/>
        <v>----</v>
      </c>
      <c r="AJ1658" t="str">
        <f t="shared" si="481"/>
        <v>----</v>
      </c>
      <c r="AK1658" t="str">
        <f t="shared" si="482"/>
        <v>----</v>
      </c>
      <c r="AM1658" s="4">
        <f t="shared" si="483"/>
        <v>513.22249648977038</v>
      </c>
      <c r="AN1658" s="4">
        <f t="shared" si="467"/>
        <v>513</v>
      </c>
      <c r="AO1658" s="4">
        <f t="shared" si="484"/>
        <v>0.2224964897703785</v>
      </c>
    </row>
    <row r="1659" spans="1:41" x14ac:dyDescent="0.25">
      <c r="A1659">
        <v>25</v>
      </c>
      <c r="B1659">
        <v>22</v>
      </c>
      <c r="C1659">
        <v>0</v>
      </c>
      <c r="D1659">
        <v>13</v>
      </c>
      <c r="E1659">
        <v>0</v>
      </c>
      <c r="F1659">
        <v>0</v>
      </c>
      <c r="H1659">
        <v>529.09876340000005</v>
      </c>
      <c r="J1659">
        <v>3038426</v>
      </c>
      <c r="K1659">
        <v>2667047</v>
      </c>
      <c r="L1659">
        <v>2468214</v>
      </c>
      <c r="O1659" t="s">
        <v>14</v>
      </c>
      <c r="P1659" t="s">
        <v>14</v>
      </c>
      <c r="Q1659" t="s">
        <v>14</v>
      </c>
      <c r="S1659">
        <f t="shared" si="468"/>
        <v>0.88</v>
      </c>
      <c r="T1659">
        <f t="shared" si="469"/>
        <v>0.52</v>
      </c>
      <c r="V1659" s="4">
        <f t="shared" si="470"/>
        <v>529.09876337990011</v>
      </c>
      <c r="W1659">
        <f t="shared" si="471"/>
        <v>15</v>
      </c>
      <c r="X1659">
        <f t="shared" si="472"/>
        <v>0.6</v>
      </c>
      <c r="Y1659">
        <f t="shared" si="473"/>
        <v>0.68181818181818177</v>
      </c>
      <c r="Z1659">
        <f t="shared" si="474"/>
        <v>1.1538461538461537</v>
      </c>
      <c r="AA1659" t="str">
        <f t="shared" si="475"/>
        <v>CRAM</v>
      </c>
      <c r="AD1659">
        <f t="shared" si="476"/>
        <v>0.45945945945945948</v>
      </c>
      <c r="AF1659" t="str">
        <f t="shared" si="477"/>
        <v>----</v>
      </c>
      <c r="AG1659" t="str">
        <f t="shared" si="478"/>
        <v>----</v>
      </c>
      <c r="AH1659" t="str">
        <f t="shared" si="479"/>
        <v>HUnSatLig</v>
      </c>
      <c r="AI1659" t="str">
        <f t="shared" si="480"/>
        <v>----</v>
      </c>
      <c r="AJ1659" t="str">
        <f t="shared" si="481"/>
        <v>----</v>
      </c>
      <c r="AK1659" t="str">
        <f t="shared" si="482"/>
        <v>----</v>
      </c>
      <c r="AM1659" s="4">
        <f t="shared" si="483"/>
        <v>529.22110967825563</v>
      </c>
      <c r="AN1659" s="4">
        <f t="shared" si="467"/>
        <v>529</v>
      </c>
      <c r="AO1659" s="4">
        <f t="shared" si="484"/>
        <v>0.22110967825562966</v>
      </c>
    </row>
    <row r="1660" spans="1:41" x14ac:dyDescent="0.25">
      <c r="A1660">
        <v>25</v>
      </c>
      <c r="B1660">
        <v>22</v>
      </c>
      <c r="C1660">
        <v>0</v>
      </c>
      <c r="D1660">
        <v>14</v>
      </c>
      <c r="E1660">
        <v>0</v>
      </c>
      <c r="F1660">
        <v>0</v>
      </c>
      <c r="H1660">
        <v>545.09367799999995</v>
      </c>
      <c r="J1660">
        <v>3375584</v>
      </c>
      <c r="K1660">
        <v>2331646</v>
      </c>
      <c r="L1660">
        <v>2357916</v>
      </c>
      <c r="O1660" t="s">
        <v>14</v>
      </c>
      <c r="P1660" t="s">
        <v>14</v>
      </c>
      <c r="Q1660" t="s">
        <v>14</v>
      </c>
      <c r="S1660">
        <f t="shared" si="468"/>
        <v>0.88</v>
      </c>
      <c r="T1660">
        <f t="shared" si="469"/>
        <v>0.56000000000000005</v>
      </c>
      <c r="V1660" s="4">
        <f t="shared" si="470"/>
        <v>545.09367797990001</v>
      </c>
      <c r="W1660">
        <f t="shared" si="471"/>
        <v>15</v>
      </c>
      <c r="X1660">
        <f t="shared" si="472"/>
        <v>0.6</v>
      </c>
      <c r="Y1660">
        <f t="shared" si="473"/>
        <v>0.68181818181818177</v>
      </c>
      <c r="Z1660">
        <f t="shared" si="474"/>
        <v>1.0714285714285714</v>
      </c>
      <c r="AA1660" t="str">
        <f t="shared" si="475"/>
        <v>CRAM</v>
      </c>
      <c r="AD1660">
        <f t="shared" si="476"/>
        <v>0.44444444444444442</v>
      </c>
      <c r="AF1660" t="str">
        <f t="shared" si="477"/>
        <v>----</v>
      </c>
      <c r="AG1660" t="str">
        <f t="shared" si="478"/>
        <v>----</v>
      </c>
      <c r="AH1660" t="str">
        <f t="shared" si="479"/>
        <v>HUnSatLig</v>
      </c>
      <c r="AI1660" t="str">
        <f t="shared" si="480"/>
        <v>----</v>
      </c>
      <c r="AJ1660" t="str">
        <f t="shared" si="481"/>
        <v>----</v>
      </c>
      <c r="AK1660" t="str">
        <f t="shared" si="482"/>
        <v>----</v>
      </c>
      <c r="AM1660" s="4">
        <f t="shared" si="483"/>
        <v>545.21972286674088</v>
      </c>
      <c r="AN1660" s="4">
        <f t="shared" si="467"/>
        <v>545</v>
      </c>
      <c r="AO1660" s="4">
        <f t="shared" si="484"/>
        <v>0.21972286674088082</v>
      </c>
    </row>
    <row r="1661" spans="1:41" x14ac:dyDescent="0.25">
      <c r="A1661">
        <v>25</v>
      </c>
      <c r="B1661">
        <v>22</v>
      </c>
      <c r="C1661">
        <v>0</v>
      </c>
      <c r="D1661">
        <v>15</v>
      </c>
      <c r="E1661">
        <v>0</v>
      </c>
      <c r="F1661">
        <v>0</v>
      </c>
      <c r="H1661">
        <v>561.08859259999997</v>
      </c>
      <c r="J1661">
        <v>2986257</v>
      </c>
      <c r="K1661">
        <v>2710677</v>
      </c>
      <c r="L1661">
        <v>2404990</v>
      </c>
      <c r="O1661" t="s">
        <v>14</v>
      </c>
      <c r="P1661" t="s">
        <v>14</v>
      </c>
      <c r="Q1661" t="s">
        <v>14</v>
      </c>
      <c r="S1661">
        <f t="shared" si="468"/>
        <v>0.88</v>
      </c>
      <c r="T1661">
        <f t="shared" si="469"/>
        <v>0.6</v>
      </c>
      <c r="V1661" s="4">
        <f t="shared" si="470"/>
        <v>561.08859257990014</v>
      </c>
      <c r="W1661">
        <f t="shared" si="471"/>
        <v>15</v>
      </c>
      <c r="X1661">
        <f t="shared" si="472"/>
        <v>0.6</v>
      </c>
      <c r="Y1661">
        <f t="shared" si="473"/>
        <v>0.68181818181818177</v>
      </c>
      <c r="Z1661">
        <f t="shared" si="474"/>
        <v>1</v>
      </c>
      <c r="AA1661" t="str">
        <f t="shared" si="475"/>
        <v>CRAM</v>
      </c>
      <c r="AD1661">
        <f t="shared" si="476"/>
        <v>0.42857142857142855</v>
      </c>
      <c r="AF1661" t="str">
        <f t="shared" si="477"/>
        <v>----</v>
      </c>
      <c r="AG1661" t="str">
        <f t="shared" si="478"/>
        <v>----</v>
      </c>
      <c r="AH1661" t="str">
        <f t="shared" si="479"/>
        <v>HUnSatLig</v>
      </c>
      <c r="AI1661" t="str">
        <f t="shared" si="480"/>
        <v>----</v>
      </c>
      <c r="AJ1661" t="str">
        <f t="shared" si="481"/>
        <v>----</v>
      </c>
      <c r="AK1661" t="str">
        <f t="shared" si="482"/>
        <v>----</v>
      </c>
      <c r="AM1661" s="4">
        <f t="shared" si="483"/>
        <v>561.21833605522625</v>
      </c>
      <c r="AN1661" s="4">
        <f t="shared" si="467"/>
        <v>561</v>
      </c>
      <c r="AO1661" s="4">
        <f t="shared" si="484"/>
        <v>0.21833605522624566</v>
      </c>
    </row>
    <row r="1662" spans="1:41" x14ac:dyDescent="0.25">
      <c r="A1662">
        <v>25</v>
      </c>
      <c r="B1662">
        <v>24</v>
      </c>
      <c r="C1662">
        <v>0</v>
      </c>
      <c r="D1662">
        <v>9</v>
      </c>
      <c r="E1662">
        <v>0</v>
      </c>
      <c r="F1662">
        <v>0</v>
      </c>
      <c r="H1662">
        <v>467.13475499999998</v>
      </c>
      <c r="J1662">
        <v>1886675</v>
      </c>
      <c r="K1662">
        <v>1850490</v>
      </c>
      <c r="L1662">
        <v>2077172</v>
      </c>
      <c r="O1662" t="s">
        <v>14</v>
      </c>
      <c r="P1662" t="s">
        <v>14</v>
      </c>
      <c r="Q1662" t="s">
        <v>14</v>
      </c>
      <c r="S1662">
        <f t="shared" si="468"/>
        <v>0.96</v>
      </c>
      <c r="T1662">
        <f t="shared" si="469"/>
        <v>0.36</v>
      </c>
      <c r="V1662" s="4">
        <f t="shared" si="470"/>
        <v>467.13475497990004</v>
      </c>
      <c r="W1662">
        <f t="shared" si="471"/>
        <v>14</v>
      </c>
      <c r="X1662">
        <f t="shared" si="472"/>
        <v>0.56000000000000005</v>
      </c>
      <c r="Y1662">
        <f t="shared" si="473"/>
        <v>0.58333333333333337</v>
      </c>
      <c r="Z1662">
        <f t="shared" si="474"/>
        <v>1.5555555555555556</v>
      </c>
      <c r="AA1662" t="str">
        <f t="shared" si="475"/>
        <v>CRAM</v>
      </c>
      <c r="AD1662">
        <f t="shared" si="476"/>
        <v>0.46341463414634149</v>
      </c>
      <c r="AF1662" t="str">
        <f t="shared" si="477"/>
        <v>----</v>
      </c>
      <c r="AG1662" t="str">
        <f t="shared" si="478"/>
        <v>----</v>
      </c>
      <c r="AH1662" t="str">
        <f t="shared" si="479"/>
        <v>HUnSatLig</v>
      </c>
      <c r="AI1662" t="str">
        <f t="shared" si="480"/>
        <v>----</v>
      </c>
      <c r="AJ1662" t="str">
        <f t="shared" si="481"/>
        <v>----</v>
      </c>
      <c r="AK1662" t="str">
        <f t="shared" si="482"/>
        <v>----</v>
      </c>
      <c r="AM1662" s="4">
        <f t="shared" si="483"/>
        <v>467.24277301369762</v>
      </c>
      <c r="AN1662" s="4">
        <f t="shared" si="467"/>
        <v>467</v>
      </c>
      <c r="AO1662" s="4">
        <f t="shared" si="484"/>
        <v>0.24277301369761517</v>
      </c>
    </row>
    <row r="1663" spans="1:41" x14ac:dyDescent="0.25">
      <c r="A1663">
        <v>25</v>
      </c>
      <c r="B1663">
        <v>24</v>
      </c>
      <c r="C1663">
        <v>0</v>
      </c>
      <c r="D1663">
        <v>10</v>
      </c>
      <c r="E1663">
        <v>0</v>
      </c>
      <c r="F1663">
        <v>0</v>
      </c>
      <c r="H1663">
        <v>483.1296696</v>
      </c>
      <c r="J1663">
        <v>2306675</v>
      </c>
      <c r="K1663">
        <v>1871720</v>
      </c>
      <c r="L1663">
        <v>2728488</v>
      </c>
      <c r="O1663" t="s">
        <v>14</v>
      </c>
      <c r="P1663" t="s">
        <v>14</v>
      </c>
      <c r="Q1663" t="s">
        <v>14</v>
      </c>
      <c r="S1663">
        <f t="shared" si="468"/>
        <v>0.96</v>
      </c>
      <c r="T1663">
        <f t="shared" si="469"/>
        <v>0.4</v>
      </c>
      <c r="V1663" s="4">
        <f t="shared" si="470"/>
        <v>483.1296695799</v>
      </c>
      <c r="W1663">
        <f t="shared" si="471"/>
        <v>14</v>
      </c>
      <c r="X1663">
        <f t="shared" si="472"/>
        <v>0.56000000000000005</v>
      </c>
      <c r="Y1663">
        <f t="shared" si="473"/>
        <v>0.58333333333333337</v>
      </c>
      <c r="Z1663">
        <f t="shared" si="474"/>
        <v>1.4</v>
      </c>
      <c r="AA1663" t="str">
        <f t="shared" si="475"/>
        <v>CRAM</v>
      </c>
      <c r="AD1663">
        <f t="shared" si="476"/>
        <v>0.45</v>
      </c>
      <c r="AF1663" t="str">
        <f t="shared" si="477"/>
        <v>----</v>
      </c>
      <c r="AG1663" t="str">
        <f t="shared" si="478"/>
        <v>----</v>
      </c>
      <c r="AH1663" t="str">
        <f t="shared" si="479"/>
        <v>HUnSatLig</v>
      </c>
      <c r="AI1663" t="str">
        <f t="shared" si="480"/>
        <v>----</v>
      </c>
      <c r="AJ1663" t="str">
        <f t="shared" si="481"/>
        <v>----</v>
      </c>
      <c r="AK1663" t="str">
        <f t="shared" si="482"/>
        <v>----</v>
      </c>
      <c r="AM1663" s="4">
        <f t="shared" si="483"/>
        <v>483.24138620218287</v>
      </c>
      <c r="AN1663" s="4">
        <f t="shared" si="467"/>
        <v>483</v>
      </c>
      <c r="AO1663" s="4">
        <f t="shared" si="484"/>
        <v>0.24138620218286633</v>
      </c>
    </row>
    <row r="1664" spans="1:41" x14ac:dyDescent="0.25">
      <c r="A1664">
        <v>25</v>
      </c>
      <c r="B1664">
        <v>24</v>
      </c>
      <c r="C1664">
        <v>0</v>
      </c>
      <c r="D1664">
        <v>11</v>
      </c>
      <c r="E1664">
        <v>0</v>
      </c>
      <c r="F1664">
        <v>0</v>
      </c>
      <c r="H1664">
        <v>499.12458420000002</v>
      </c>
      <c r="J1664">
        <v>3190038</v>
      </c>
      <c r="K1664">
        <v>2705858</v>
      </c>
      <c r="L1664">
        <v>2923649</v>
      </c>
      <c r="O1664" t="s">
        <v>14</v>
      </c>
      <c r="P1664" t="s">
        <v>14</v>
      </c>
      <c r="Q1664" t="s">
        <v>14</v>
      </c>
      <c r="S1664">
        <f t="shared" si="468"/>
        <v>0.96</v>
      </c>
      <c r="T1664">
        <f t="shared" si="469"/>
        <v>0.44</v>
      </c>
      <c r="V1664" s="4">
        <f t="shared" si="470"/>
        <v>499.12458417990001</v>
      </c>
      <c r="W1664">
        <f t="shared" si="471"/>
        <v>14</v>
      </c>
      <c r="X1664">
        <f t="shared" si="472"/>
        <v>0.56000000000000005</v>
      </c>
      <c r="Y1664">
        <f t="shared" si="473"/>
        <v>0.58333333333333337</v>
      </c>
      <c r="Z1664">
        <f t="shared" si="474"/>
        <v>1.2727272727272727</v>
      </c>
      <c r="AA1664" t="str">
        <f t="shared" si="475"/>
        <v>CRAM</v>
      </c>
      <c r="AD1664">
        <f t="shared" si="476"/>
        <v>0.4358974358974359</v>
      </c>
      <c r="AF1664" t="str">
        <f t="shared" si="477"/>
        <v>----</v>
      </c>
      <c r="AG1664" t="str">
        <f t="shared" si="478"/>
        <v>----</v>
      </c>
      <c r="AH1664" t="str">
        <f t="shared" si="479"/>
        <v>HUnSatLig</v>
      </c>
      <c r="AI1664" t="str">
        <f t="shared" si="480"/>
        <v>----</v>
      </c>
      <c r="AJ1664" t="str">
        <f t="shared" si="481"/>
        <v>----</v>
      </c>
      <c r="AK1664" t="str">
        <f t="shared" si="482"/>
        <v>----</v>
      </c>
      <c r="AM1664" s="4">
        <f t="shared" si="483"/>
        <v>499.23999939066817</v>
      </c>
      <c r="AN1664" s="4">
        <f t="shared" si="467"/>
        <v>499</v>
      </c>
      <c r="AO1664" s="4">
        <f t="shared" si="484"/>
        <v>0.23999939066817433</v>
      </c>
    </row>
    <row r="1665" spans="1:41" x14ac:dyDescent="0.25">
      <c r="A1665">
        <v>25</v>
      </c>
      <c r="B1665">
        <v>24</v>
      </c>
      <c r="C1665">
        <v>0</v>
      </c>
      <c r="D1665">
        <v>12</v>
      </c>
      <c r="E1665">
        <v>0</v>
      </c>
      <c r="F1665">
        <v>0</v>
      </c>
      <c r="H1665">
        <v>515.11949879999997</v>
      </c>
      <c r="J1665">
        <v>3194522</v>
      </c>
      <c r="K1665">
        <v>3158366</v>
      </c>
      <c r="L1665">
        <v>3022846</v>
      </c>
      <c r="O1665" t="s">
        <v>14</v>
      </c>
      <c r="P1665" t="s">
        <v>14</v>
      </c>
      <c r="Q1665" t="s">
        <v>14</v>
      </c>
      <c r="S1665">
        <f t="shared" si="468"/>
        <v>0.96</v>
      </c>
      <c r="T1665">
        <f t="shared" si="469"/>
        <v>0.48</v>
      </c>
      <c r="V1665" s="4">
        <f t="shared" si="470"/>
        <v>515.11949877990003</v>
      </c>
      <c r="W1665">
        <f t="shared" si="471"/>
        <v>14</v>
      </c>
      <c r="X1665">
        <f t="shared" si="472"/>
        <v>0.56000000000000005</v>
      </c>
      <c r="Y1665">
        <f t="shared" si="473"/>
        <v>0.58333333333333337</v>
      </c>
      <c r="Z1665">
        <f t="shared" si="474"/>
        <v>1.1666666666666667</v>
      </c>
      <c r="AA1665" t="str">
        <f t="shared" si="475"/>
        <v>CRAM</v>
      </c>
      <c r="AD1665">
        <f t="shared" si="476"/>
        <v>0.42105263157894735</v>
      </c>
      <c r="AF1665" t="str">
        <f t="shared" si="477"/>
        <v>----</v>
      </c>
      <c r="AG1665" t="str">
        <f t="shared" si="478"/>
        <v>----</v>
      </c>
      <c r="AH1665" t="str">
        <f t="shared" si="479"/>
        <v>HUnSatLig</v>
      </c>
      <c r="AI1665" t="str">
        <f t="shared" si="480"/>
        <v>----</v>
      </c>
      <c r="AJ1665" t="str">
        <f t="shared" si="481"/>
        <v>----</v>
      </c>
      <c r="AK1665" t="str">
        <f t="shared" si="482"/>
        <v>----</v>
      </c>
      <c r="AM1665" s="4">
        <f t="shared" si="483"/>
        <v>515.23861257915348</v>
      </c>
      <c r="AN1665" s="4">
        <f t="shared" si="467"/>
        <v>515</v>
      </c>
      <c r="AO1665" s="4">
        <f t="shared" si="484"/>
        <v>0.23861257915348233</v>
      </c>
    </row>
    <row r="1666" spans="1:41" x14ac:dyDescent="0.25">
      <c r="A1666">
        <v>25</v>
      </c>
      <c r="B1666">
        <v>24</v>
      </c>
      <c r="C1666">
        <v>0</v>
      </c>
      <c r="D1666">
        <v>13</v>
      </c>
      <c r="E1666">
        <v>0</v>
      </c>
      <c r="F1666">
        <v>0</v>
      </c>
      <c r="H1666">
        <v>531.11441339999999</v>
      </c>
      <c r="J1666">
        <v>3691795</v>
      </c>
      <c r="K1666">
        <v>3313202</v>
      </c>
      <c r="L1666">
        <v>3389862</v>
      </c>
      <c r="O1666" t="s">
        <v>14</v>
      </c>
      <c r="P1666" t="s">
        <v>14</v>
      </c>
      <c r="Q1666" t="s">
        <v>14</v>
      </c>
      <c r="S1666">
        <f t="shared" si="468"/>
        <v>0.96</v>
      </c>
      <c r="T1666">
        <f t="shared" si="469"/>
        <v>0.52</v>
      </c>
      <c r="V1666" s="4">
        <f t="shared" si="470"/>
        <v>531.11441337990004</v>
      </c>
      <c r="W1666">
        <f t="shared" si="471"/>
        <v>14</v>
      </c>
      <c r="X1666">
        <f t="shared" si="472"/>
        <v>0.56000000000000005</v>
      </c>
      <c r="Y1666">
        <f t="shared" si="473"/>
        <v>0.58333333333333337</v>
      </c>
      <c r="Z1666">
        <f t="shared" si="474"/>
        <v>1.0769230769230769</v>
      </c>
      <c r="AA1666" t="str">
        <f t="shared" si="475"/>
        <v>CRAM</v>
      </c>
      <c r="AD1666">
        <f t="shared" si="476"/>
        <v>0.40540540540540543</v>
      </c>
      <c r="AF1666" t="str">
        <f t="shared" si="477"/>
        <v>----</v>
      </c>
      <c r="AG1666" t="str">
        <f t="shared" si="478"/>
        <v>----</v>
      </c>
      <c r="AH1666" t="str">
        <f t="shared" si="479"/>
        <v>HUnSatLig</v>
      </c>
      <c r="AI1666" t="str">
        <f t="shared" si="480"/>
        <v>----</v>
      </c>
      <c r="AJ1666" t="str">
        <f t="shared" si="481"/>
        <v>----</v>
      </c>
      <c r="AK1666" t="str">
        <f t="shared" si="482"/>
        <v>----</v>
      </c>
      <c r="AM1666" s="4">
        <f t="shared" si="483"/>
        <v>531.23722576763885</v>
      </c>
      <c r="AN1666" s="4">
        <f t="shared" ref="AN1666:AN1729" si="485">INT(AM1666)</f>
        <v>531</v>
      </c>
      <c r="AO1666" s="4">
        <f t="shared" si="484"/>
        <v>0.23722576763884717</v>
      </c>
    </row>
    <row r="1667" spans="1:41" x14ac:dyDescent="0.25">
      <c r="A1667">
        <v>25</v>
      </c>
      <c r="B1667">
        <v>24</v>
      </c>
      <c r="C1667">
        <v>0</v>
      </c>
      <c r="D1667">
        <v>14</v>
      </c>
      <c r="E1667">
        <v>0</v>
      </c>
      <c r="F1667">
        <v>0</v>
      </c>
      <c r="H1667">
        <v>547.109328</v>
      </c>
      <c r="J1667">
        <v>2768353</v>
      </c>
      <c r="K1667">
        <v>3053027</v>
      </c>
      <c r="L1667">
        <v>2161838</v>
      </c>
      <c r="O1667" t="s">
        <v>14</v>
      </c>
      <c r="P1667" t="s">
        <v>14</v>
      </c>
      <c r="Q1667" t="s">
        <v>14</v>
      </c>
      <c r="S1667">
        <f t="shared" ref="S1667:S1730" si="486">B1667/A1667</f>
        <v>0.96</v>
      </c>
      <c r="T1667">
        <f t="shared" ref="T1667:T1730" si="487">D1667/A1667</f>
        <v>0.56000000000000005</v>
      </c>
      <c r="V1667" s="4">
        <f t="shared" ref="V1667:V1730" si="488">A1667*12+(B1667-1)*1.007825+C1667*14.003074+D1667*15.9949146+E1667*31.9720707+F1667*30.9737615+0.0005485799</f>
        <v>547.10932797990006</v>
      </c>
      <c r="W1667">
        <f t="shared" ref="W1667:W1730" si="489">1+A1667-B1667/2+C1667/2+F1667/2</f>
        <v>14</v>
      </c>
      <c r="X1667">
        <f t="shared" ref="X1667:X1730" si="490">W1667/A1667</f>
        <v>0.56000000000000005</v>
      </c>
      <c r="Y1667">
        <f t="shared" ref="Y1667:Y1730" si="491">W1667/B1667</f>
        <v>0.58333333333333337</v>
      </c>
      <c r="Z1667">
        <f t="shared" ref="Z1667:Z1730" si="492">W1667/D1667</f>
        <v>1</v>
      </c>
      <c r="AA1667" t="str">
        <f t="shared" ref="AA1667:AA1730" si="493">IF(X1667&gt;=0.3,IF(X1667&lt;=0.68,IF(Y1667&gt;=0.2,IF(Y1667&lt;=0.95,IF(Z1667&gt;=0.77,IF(Z1667&lt;=1.75,"CRAM","O"),"O"),"O"),"O"),"O"),"O")</f>
        <v>CRAM</v>
      </c>
      <c r="AD1667">
        <f t="shared" ref="AD1667:AD1730" si="494">(1+A1667-D1667/2-E1667-B1667/2)/(A1667-D1667/2-E1667-C1667-F1667)</f>
        <v>0.3888888888888889</v>
      </c>
      <c r="AF1667" t="str">
        <f t="shared" ref="AF1667:AF1730" si="495">IF(AD1667&gt;0.66,"CondAr","----")</f>
        <v>----</v>
      </c>
      <c r="AG1667" t="str">
        <f t="shared" ref="AG1667:AG1730" si="496">IF(AND((AD1667&gt;0.5),(AD1667&lt;=0.66)),"Aromatic","----")</f>
        <v>----</v>
      </c>
      <c r="AH1667" t="str">
        <f t="shared" ref="AH1667:AH1730" si="497">IF(AND((AD1667&lt;=0.5),(S1667&lt;1.5)),"HUnSatLig","----")</f>
        <v>HUnSatLig</v>
      </c>
      <c r="AI1667" t="str">
        <f t="shared" ref="AI1667:AI1730" si="498">IF(AND((T1667&lt;0.6),(S1667&gt;=1.5),(C1667=0)),"AlipatNoN","----")</f>
        <v>----</v>
      </c>
      <c r="AJ1667" t="str">
        <f t="shared" ref="AJ1667:AJ1730" si="499">IF(AND((S1667&gt;=1.5),(T1667&gt;=0.6)),"SatFACarb","----")</f>
        <v>----</v>
      </c>
      <c r="AK1667" t="str">
        <f t="shared" ref="AK1667:AK1730" si="500">IF(AND((T1667&lt;0.6),(S1667&gt;=1.5),(C1667&gt;0)),"Alipat+N","----")</f>
        <v>----</v>
      </c>
      <c r="AM1667" s="4">
        <f t="shared" ref="AM1667:AM1730" si="501">V1667*(44/43.989828)</f>
        <v>547.2358389561241</v>
      </c>
      <c r="AN1667" s="4">
        <f t="shared" si="485"/>
        <v>547</v>
      </c>
      <c r="AO1667" s="4">
        <f t="shared" ref="AO1667:AO1730" si="502">AM1667-AN1667</f>
        <v>0.23583895612409833</v>
      </c>
    </row>
    <row r="1668" spans="1:41" x14ac:dyDescent="0.25">
      <c r="A1668">
        <v>25</v>
      </c>
      <c r="B1668">
        <v>24</v>
      </c>
      <c r="C1668">
        <v>0</v>
      </c>
      <c r="D1668">
        <v>15</v>
      </c>
      <c r="E1668">
        <v>0</v>
      </c>
      <c r="F1668">
        <v>0</v>
      </c>
      <c r="H1668">
        <v>563.10424260000002</v>
      </c>
      <c r="J1668">
        <v>2281683</v>
      </c>
      <c r="K1668">
        <v>2394191</v>
      </c>
      <c r="L1668">
        <v>2258010</v>
      </c>
      <c r="O1668" t="s">
        <v>14</v>
      </c>
      <c r="P1668" t="s">
        <v>14</v>
      </c>
      <c r="Q1668" t="s">
        <v>14</v>
      </c>
      <c r="S1668">
        <f t="shared" si="486"/>
        <v>0.96</v>
      </c>
      <c r="T1668">
        <f t="shared" si="487"/>
        <v>0.6</v>
      </c>
      <c r="V1668" s="4">
        <f t="shared" si="488"/>
        <v>563.10424257990007</v>
      </c>
      <c r="W1668">
        <f t="shared" si="489"/>
        <v>14</v>
      </c>
      <c r="X1668">
        <f t="shared" si="490"/>
        <v>0.56000000000000005</v>
      </c>
      <c r="Y1668">
        <f t="shared" si="491"/>
        <v>0.58333333333333337</v>
      </c>
      <c r="Z1668">
        <f t="shared" si="492"/>
        <v>0.93333333333333335</v>
      </c>
      <c r="AA1668" t="str">
        <f t="shared" si="493"/>
        <v>CRAM</v>
      </c>
      <c r="AD1668">
        <f t="shared" si="494"/>
        <v>0.37142857142857144</v>
      </c>
      <c r="AF1668" t="str">
        <f t="shared" si="495"/>
        <v>----</v>
      </c>
      <c r="AG1668" t="str">
        <f t="shared" si="496"/>
        <v>----</v>
      </c>
      <c r="AH1668" t="str">
        <f t="shared" si="497"/>
        <v>HUnSatLig</v>
      </c>
      <c r="AI1668" t="str">
        <f t="shared" si="498"/>
        <v>----</v>
      </c>
      <c r="AJ1668" t="str">
        <f t="shared" si="499"/>
        <v>----</v>
      </c>
      <c r="AK1668" t="str">
        <f t="shared" si="500"/>
        <v>----</v>
      </c>
      <c r="AM1668" s="4">
        <f t="shared" si="501"/>
        <v>563.23445214460946</v>
      </c>
      <c r="AN1668" s="4">
        <f t="shared" si="485"/>
        <v>563</v>
      </c>
      <c r="AO1668" s="4">
        <f t="shared" si="502"/>
        <v>0.23445214460946318</v>
      </c>
    </row>
    <row r="1669" spans="1:41" x14ac:dyDescent="0.25">
      <c r="A1669">
        <v>25</v>
      </c>
      <c r="B1669">
        <v>24</v>
      </c>
      <c r="C1669">
        <v>0</v>
      </c>
      <c r="D1669">
        <v>16</v>
      </c>
      <c r="E1669">
        <v>0</v>
      </c>
      <c r="F1669">
        <v>0</v>
      </c>
      <c r="H1669">
        <v>579.09915720000004</v>
      </c>
      <c r="J1669">
        <v>1662908</v>
      </c>
      <c r="K1669">
        <v>1684313</v>
      </c>
      <c r="L1669">
        <v>1728497</v>
      </c>
      <c r="O1669" t="s">
        <v>14</v>
      </c>
      <c r="P1669" t="s">
        <v>14</v>
      </c>
      <c r="Q1669" t="s">
        <v>14</v>
      </c>
      <c r="S1669">
        <f t="shared" si="486"/>
        <v>0.96</v>
      </c>
      <c r="T1669">
        <f t="shared" si="487"/>
        <v>0.64</v>
      </c>
      <c r="V1669" s="4">
        <f t="shared" si="488"/>
        <v>579.09915717990009</v>
      </c>
      <c r="W1669">
        <f t="shared" si="489"/>
        <v>14</v>
      </c>
      <c r="X1669">
        <f t="shared" si="490"/>
        <v>0.56000000000000005</v>
      </c>
      <c r="Y1669">
        <f t="shared" si="491"/>
        <v>0.58333333333333337</v>
      </c>
      <c r="Z1669">
        <f t="shared" si="492"/>
        <v>0.875</v>
      </c>
      <c r="AA1669" t="str">
        <f t="shared" si="493"/>
        <v>CRAM</v>
      </c>
      <c r="AD1669">
        <f t="shared" si="494"/>
        <v>0.35294117647058826</v>
      </c>
      <c r="AF1669" t="str">
        <f t="shared" si="495"/>
        <v>----</v>
      </c>
      <c r="AG1669" t="str">
        <f t="shared" si="496"/>
        <v>----</v>
      </c>
      <c r="AH1669" t="str">
        <f t="shared" si="497"/>
        <v>HUnSatLig</v>
      </c>
      <c r="AI1669" t="str">
        <f t="shared" si="498"/>
        <v>----</v>
      </c>
      <c r="AJ1669" t="str">
        <f t="shared" si="499"/>
        <v>----</v>
      </c>
      <c r="AK1669" t="str">
        <f t="shared" si="500"/>
        <v>----</v>
      </c>
      <c r="AM1669" s="4">
        <f t="shared" si="501"/>
        <v>579.23306533309471</v>
      </c>
      <c r="AN1669" s="4">
        <f t="shared" si="485"/>
        <v>579</v>
      </c>
      <c r="AO1669" s="4">
        <f t="shared" si="502"/>
        <v>0.23306533309471433</v>
      </c>
    </row>
    <row r="1670" spans="1:41" x14ac:dyDescent="0.25">
      <c r="A1670">
        <v>25</v>
      </c>
      <c r="B1670">
        <v>26</v>
      </c>
      <c r="C1670">
        <v>0</v>
      </c>
      <c r="D1670">
        <v>9</v>
      </c>
      <c r="E1670">
        <v>0</v>
      </c>
      <c r="F1670">
        <v>0</v>
      </c>
      <c r="H1670">
        <v>469.15040499999998</v>
      </c>
      <c r="J1670">
        <v>2428041</v>
      </c>
      <c r="K1670">
        <v>3049562</v>
      </c>
      <c r="L1670">
        <v>2702227</v>
      </c>
      <c r="O1670" t="s">
        <v>14</v>
      </c>
      <c r="P1670" t="s">
        <v>14</v>
      </c>
      <c r="Q1670" t="s">
        <v>14</v>
      </c>
      <c r="S1670">
        <f t="shared" si="486"/>
        <v>1.04</v>
      </c>
      <c r="T1670">
        <f t="shared" si="487"/>
        <v>0.36</v>
      </c>
      <c r="V1670" s="4">
        <f t="shared" si="488"/>
        <v>469.15040497989997</v>
      </c>
      <c r="W1670">
        <f t="shared" si="489"/>
        <v>13</v>
      </c>
      <c r="X1670">
        <f t="shared" si="490"/>
        <v>0.52</v>
      </c>
      <c r="Y1670">
        <f t="shared" si="491"/>
        <v>0.5</v>
      </c>
      <c r="Z1670">
        <f t="shared" si="492"/>
        <v>1.4444444444444444</v>
      </c>
      <c r="AA1670" t="str">
        <f t="shared" si="493"/>
        <v>CRAM</v>
      </c>
      <c r="AD1670">
        <f t="shared" si="494"/>
        <v>0.41463414634146339</v>
      </c>
      <c r="AF1670" t="str">
        <f t="shared" si="495"/>
        <v>----</v>
      </c>
      <c r="AG1670" t="str">
        <f t="shared" si="496"/>
        <v>----</v>
      </c>
      <c r="AH1670" t="str">
        <f t="shared" si="497"/>
        <v>HUnSatLig</v>
      </c>
      <c r="AI1670" t="str">
        <f t="shared" si="498"/>
        <v>----</v>
      </c>
      <c r="AJ1670" t="str">
        <f t="shared" si="499"/>
        <v>----</v>
      </c>
      <c r="AK1670" t="str">
        <f t="shared" si="500"/>
        <v>----</v>
      </c>
      <c r="AM1670" s="4">
        <f t="shared" si="501"/>
        <v>469.25888910308072</v>
      </c>
      <c r="AN1670" s="4">
        <f t="shared" si="485"/>
        <v>469</v>
      </c>
      <c r="AO1670" s="4">
        <f t="shared" si="502"/>
        <v>0.258889103080719</v>
      </c>
    </row>
    <row r="1671" spans="1:41" x14ac:dyDescent="0.25">
      <c r="A1671">
        <v>25</v>
      </c>
      <c r="B1671">
        <v>26</v>
      </c>
      <c r="C1671">
        <v>0</v>
      </c>
      <c r="D1671">
        <v>10</v>
      </c>
      <c r="E1671">
        <v>0</v>
      </c>
      <c r="F1671">
        <v>0</v>
      </c>
      <c r="H1671">
        <v>485.14531959999999</v>
      </c>
      <c r="J1671">
        <v>2948777</v>
      </c>
      <c r="K1671">
        <v>2880134</v>
      </c>
      <c r="L1671">
        <v>2777626</v>
      </c>
      <c r="O1671">
        <v>2305505</v>
      </c>
      <c r="P1671">
        <v>1569667</v>
      </c>
      <c r="Q1671">
        <v>1621524</v>
      </c>
      <c r="S1671">
        <f t="shared" si="486"/>
        <v>1.04</v>
      </c>
      <c r="T1671">
        <f t="shared" si="487"/>
        <v>0.4</v>
      </c>
      <c r="V1671" s="4">
        <f t="shared" si="488"/>
        <v>485.14531957989999</v>
      </c>
      <c r="W1671">
        <f t="shared" si="489"/>
        <v>13</v>
      </c>
      <c r="X1671">
        <f t="shared" si="490"/>
        <v>0.52</v>
      </c>
      <c r="Y1671">
        <f t="shared" si="491"/>
        <v>0.5</v>
      </c>
      <c r="Z1671">
        <f t="shared" si="492"/>
        <v>1.3</v>
      </c>
      <c r="AA1671" t="str">
        <f t="shared" si="493"/>
        <v>CRAM</v>
      </c>
      <c r="AD1671">
        <f t="shared" si="494"/>
        <v>0.4</v>
      </c>
      <c r="AF1671" t="str">
        <f t="shared" si="495"/>
        <v>----</v>
      </c>
      <c r="AG1671" t="str">
        <f t="shared" si="496"/>
        <v>----</v>
      </c>
      <c r="AH1671" t="str">
        <f t="shared" si="497"/>
        <v>HUnSatLig</v>
      </c>
      <c r="AI1671" t="str">
        <f t="shared" si="498"/>
        <v>----</v>
      </c>
      <c r="AJ1671" t="str">
        <f t="shared" si="499"/>
        <v>----</v>
      </c>
      <c r="AK1671" t="str">
        <f t="shared" si="500"/>
        <v>----</v>
      </c>
      <c r="AM1671" s="4">
        <f t="shared" si="501"/>
        <v>485.25750229156608</v>
      </c>
      <c r="AN1671" s="4">
        <f t="shared" si="485"/>
        <v>485</v>
      </c>
      <c r="AO1671" s="4">
        <f t="shared" si="502"/>
        <v>0.25750229156608384</v>
      </c>
    </row>
    <row r="1672" spans="1:41" x14ac:dyDescent="0.25">
      <c r="A1672">
        <v>25</v>
      </c>
      <c r="B1672">
        <v>26</v>
      </c>
      <c r="C1672">
        <v>0</v>
      </c>
      <c r="D1672">
        <v>11</v>
      </c>
      <c r="E1672">
        <v>0</v>
      </c>
      <c r="F1672">
        <v>0</v>
      </c>
      <c r="H1672">
        <v>501.14023420000001</v>
      </c>
      <c r="J1672">
        <v>3716999</v>
      </c>
      <c r="K1672">
        <v>3135480</v>
      </c>
      <c r="L1672">
        <v>2486438</v>
      </c>
      <c r="O1672">
        <v>1798327</v>
      </c>
      <c r="P1672">
        <v>1916173</v>
      </c>
      <c r="Q1672">
        <v>1918464</v>
      </c>
      <c r="S1672">
        <f t="shared" si="486"/>
        <v>1.04</v>
      </c>
      <c r="T1672">
        <f t="shared" si="487"/>
        <v>0.44</v>
      </c>
      <c r="V1672" s="4">
        <f t="shared" si="488"/>
        <v>501.14023417990001</v>
      </c>
      <c r="W1672">
        <f t="shared" si="489"/>
        <v>13</v>
      </c>
      <c r="X1672">
        <f t="shared" si="490"/>
        <v>0.52</v>
      </c>
      <c r="Y1672">
        <f t="shared" si="491"/>
        <v>0.5</v>
      </c>
      <c r="Z1672">
        <f t="shared" si="492"/>
        <v>1.1818181818181819</v>
      </c>
      <c r="AA1672" t="str">
        <f t="shared" si="493"/>
        <v>CRAM</v>
      </c>
      <c r="AD1672">
        <f t="shared" si="494"/>
        <v>0.38461538461538464</v>
      </c>
      <c r="AF1672" t="str">
        <f t="shared" si="495"/>
        <v>----</v>
      </c>
      <c r="AG1672" t="str">
        <f t="shared" si="496"/>
        <v>----</v>
      </c>
      <c r="AH1672" t="str">
        <f t="shared" si="497"/>
        <v>HUnSatLig</v>
      </c>
      <c r="AI1672" t="str">
        <f t="shared" si="498"/>
        <v>----</v>
      </c>
      <c r="AJ1672" t="str">
        <f t="shared" si="499"/>
        <v>----</v>
      </c>
      <c r="AK1672" t="str">
        <f t="shared" si="500"/>
        <v>----</v>
      </c>
      <c r="AM1672" s="4">
        <f t="shared" si="501"/>
        <v>501.25611548005139</v>
      </c>
      <c r="AN1672" s="4">
        <f t="shared" si="485"/>
        <v>501</v>
      </c>
      <c r="AO1672" s="4">
        <f t="shared" si="502"/>
        <v>0.25611548005139184</v>
      </c>
    </row>
    <row r="1673" spans="1:41" x14ac:dyDescent="0.25">
      <c r="A1673">
        <v>25</v>
      </c>
      <c r="B1673">
        <v>26</v>
      </c>
      <c r="C1673">
        <v>0</v>
      </c>
      <c r="D1673">
        <v>12</v>
      </c>
      <c r="E1673">
        <v>0</v>
      </c>
      <c r="F1673">
        <v>0</v>
      </c>
      <c r="H1673">
        <v>517.13514880000002</v>
      </c>
      <c r="J1673">
        <v>3565311</v>
      </c>
      <c r="K1673">
        <v>3298695</v>
      </c>
      <c r="L1673">
        <v>3447862</v>
      </c>
      <c r="O1673" t="s">
        <v>14</v>
      </c>
      <c r="P1673" t="s">
        <v>14</v>
      </c>
      <c r="Q1673" t="s">
        <v>14</v>
      </c>
      <c r="S1673">
        <f t="shared" si="486"/>
        <v>1.04</v>
      </c>
      <c r="T1673">
        <f t="shared" si="487"/>
        <v>0.48</v>
      </c>
      <c r="V1673" s="4">
        <f t="shared" si="488"/>
        <v>517.13514877990008</v>
      </c>
      <c r="W1673">
        <f t="shared" si="489"/>
        <v>13</v>
      </c>
      <c r="X1673">
        <f t="shared" si="490"/>
        <v>0.52</v>
      </c>
      <c r="Y1673">
        <f t="shared" si="491"/>
        <v>0.5</v>
      </c>
      <c r="Z1673">
        <f t="shared" si="492"/>
        <v>1.0833333333333333</v>
      </c>
      <c r="AA1673" t="str">
        <f t="shared" si="493"/>
        <v>CRAM</v>
      </c>
      <c r="AD1673">
        <f t="shared" si="494"/>
        <v>0.36842105263157893</v>
      </c>
      <c r="AF1673" t="str">
        <f t="shared" si="495"/>
        <v>----</v>
      </c>
      <c r="AG1673" t="str">
        <f t="shared" si="496"/>
        <v>----</v>
      </c>
      <c r="AH1673" t="str">
        <f t="shared" si="497"/>
        <v>HUnSatLig</v>
      </c>
      <c r="AI1673" t="str">
        <f t="shared" si="498"/>
        <v>----</v>
      </c>
      <c r="AJ1673" t="str">
        <f t="shared" si="499"/>
        <v>----</v>
      </c>
      <c r="AK1673" t="str">
        <f t="shared" si="500"/>
        <v>----</v>
      </c>
      <c r="AM1673" s="4">
        <f t="shared" si="501"/>
        <v>517.2547286685367</v>
      </c>
      <c r="AN1673" s="4">
        <f t="shared" si="485"/>
        <v>517</v>
      </c>
      <c r="AO1673" s="4">
        <f t="shared" si="502"/>
        <v>0.25472866853669984</v>
      </c>
    </row>
    <row r="1674" spans="1:41" x14ac:dyDescent="0.25">
      <c r="A1674">
        <v>25</v>
      </c>
      <c r="B1674">
        <v>26</v>
      </c>
      <c r="C1674">
        <v>0</v>
      </c>
      <c r="D1674">
        <v>13</v>
      </c>
      <c r="E1674">
        <v>0</v>
      </c>
      <c r="F1674">
        <v>0</v>
      </c>
      <c r="H1674">
        <v>533.13006340000004</v>
      </c>
      <c r="J1674">
        <v>4012358</v>
      </c>
      <c r="K1674">
        <v>3917369</v>
      </c>
      <c r="L1674">
        <v>3448276</v>
      </c>
      <c r="O1674" t="s">
        <v>14</v>
      </c>
      <c r="P1674" t="s">
        <v>14</v>
      </c>
      <c r="Q1674" t="s">
        <v>14</v>
      </c>
      <c r="S1674">
        <f t="shared" si="486"/>
        <v>1.04</v>
      </c>
      <c r="T1674">
        <f t="shared" si="487"/>
        <v>0.52</v>
      </c>
      <c r="V1674" s="4">
        <f t="shared" si="488"/>
        <v>533.13006337990009</v>
      </c>
      <c r="W1674">
        <f t="shared" si="489"/>
        <v>13</v>
      </c>
      <c r="X1674">
        <f t="shared" si="490"/>
        <v>0.52</v>
      </c>
      <c r="Y1674">
        <f t="shared" si="491"/>
        <v>0.5</v>
      </c>
      <c r="Z1674">
        <f t="shared" si="492"/>
        <v>1</v>
      </c>
      <c r="AA1674" t="str">
        <f t="shared" si="493"/>
        <v>CRAM</v>
      </c>
      <c r="AD1674">
        <f t="shared" si="494"/>
        <v>0.35135135135135137</v>
      </c>
      <c r="AF1674" t="str">
        <f t="shared" si="495"/>
        <v>----</v>
      </c>
      <c r="AG1674" t="str">
        <f t="shared" si="496"/>
        <v>----</v>
      </c>
      <c r="AH1674" t="str">
        <f t="shared" si="497"/>
        <v>HUnSatLig</v>
      </c>
      <c r="AI1674" t="str">
        <f t="shared" si="498"/>
        <v>----</v>
      </c>
      <c r="AJ1674" t="str">
        <f t="shared" si="499"/>
        <v>----</v>
      </c>
      <c r="AK1674" t="str">
        <f t="shared" si="500"/>
        <v>----</v>
      </c>
      <c r="AM1674" s="4">
        <f t="shared" si="501"/>
        <v>533.25334185702206</v>
      </c>
      <c r="AN1674" s="4">
        <f t="shared" si="485"/>
        <v>533</v>
      </c>
      <c r="AO1674" s="4">
        <f t="shared" si="502"/>
        <v>0.25334185702206469</v>
      </c>
    </row>
    <row r="1675" spans="1:41" x14ac:dyDescent="0.25">
      <c r="A1675">
        <v>25</v>
      </c>
      <c r="B1675">
        <v>26</v>
      </c>
      <c r="C1675">
        <v>0</v>
      </c>
      <c r="D1675">
        <v>14</v>
      </c>
      <c r="E1675">
        <v>0</v>
      </c>
      <c r="F1675">
        <v>0</v>
      </c>
      <c r="H1675">
        <v>549.12497800000006</v>
      </c>
      <c r="J1675">
        <v>3452378</v>
      </c>
      <c r="K1675">
        <v>3199426</v>
      </c>
      <c r="L1675">
        <v>2778811</v>
      </c>
      <c r="O1675" t="s">
        <v>14</v>
      </c>
      <c r="P1675" t="s">
        <v>14</v>
      </c>
      <c r="Q1675" t="s">
        <v>14</v>
      </c>
      <c r="S1675">
        <f t="shared" si="486"/>
        <v>1.04</v>
      </c>
      <c r="T1675">
        <f t="shared" si="487"/>
        <v>0.56000000000000005</v>
      </c>
      <c r="V1675" s="4">
        <f t="shared" si="488"/>
        <v>549.12497797990011</v>
      </c>
      <c r="W1675">
        <f t="shared" si="489"/>
        <v>13</v>
      </c>
      <c r="X1675">
        <f t="shared" si="490"/>
        <v>0.52</v>
      </c>
      <c r="Y1675">
        <f t="shared" si="491"/>
        <v>0.5</v>
      </c>
      <c r="Z1675">
        <f t="shared" si="492"/>
        <v>0.9285714285714286</v>
      </c>
      <c r="AA1675" t="str">
        <f t="shared" si="493"/>
        <v>CRAM</v>
      </c>
      <c r="AD1675">
        <f t="shared" si="494"/>
        <v>0.33333333333333331</v>
      </c>
      <c r="AF1675" t="str">
        <f t="shared" si="495"/>
        <v>----</v>
      </c>
      <c r="AG1675" t="str">
        <f t="shared" si="496"/>
        <v>----</v>
      </c>
      <c r="AH1675" t="str">
        <f t="shared" si="497"/>
        <v>HUnSatLig</v>
      </c>
      <c r="AI1675" t="str">
        <f t="shared" si="498"/>
        <v>----</v>
      </c>
      <c r="AJ1675" t="str">
        <f t="shared" si="499"/>
        <v>----</v>
      </c>
      <c r="AK1675" t="str">
        <f t="shared" si="500"/>
        <v>----</v>
      </c>
      <c r="AM1675" s="4">
        <f t="shared" si="501"/>
        <v>549.25195504550732</v>
      </c>
      <c r="AN1675" s="4">
        <f t="shared" si="485"/>
        <v>549</v>
      </c>
      <c r="AO1675" s="4">
        <f t="shared" si="502"/>
        <v>0.25195504550731584</v>
      </c>
    </row>
    <row r="1676" spans="1:41" x14ac:dyDescent="0.25">
      <c r="A1676">
        <v>25</v>
      </c>
      <c r="B1676">
        <v>26</v>
      </c>
      <c r="C1676">
        <v>0</v>
      </c>
      <c r="D1676">
        <v>15</v>
      </c>
      <c r="E1676">
        <v>0</v>
      </c>
      <c r="F1676">
        <v>0</v>
      </c>
      <c r="H1676">
        <v>565.11989259999996</v>
      </c>
      <c r="J1676">
        <v>2545805</v>
      </c>
      <c r="K1676">
        <v>2010628</v>
      </c>
      <c r="L1676">
        <v>2274349</v>
      </c>
      <c r="O1676" t="s">
        <v>14</v>
      </c>
      <c r="P1676" t="s">
        <v>14</v>
      </c>
      <c r="Q1676" t="s">
        <v>14</v>
      </c>
      <c r="S1676">
        <f t="shared" si="486"/>
        <v>1.04</v>
      </c>
      <c r="T1676">
        <f t="shared" si="487"/>
        <v>0.6</v>
      </c>
      <c r="V1676" s="4">
        <f t="shared" si="488"/>
        <v>565.11989257990001</v>
      </c>
      <c r="W1676">
        <f t="shared" si="489"/>
        <v>13</v>
      </c>
      <c r="X1676">
        <f t="shared" si="490"/>
        <v>0.52</v>
      </c>
      <c r="Y1676">
        <f t="shared" si="491"/>
        <v>0.5</v>
      </c>
      <c r="Z1676">
        <f t="shared" si="492"/>
        <v>0.8666666666666667</v>
      </c>
      <c r="AA1676" t="str">
        <f t="shared" si="493"/>
        <v>CRAM</v>
      </c>
      <c r="AD1676">
        <f t="shared" si="494"/>
        <v>0.31428571428571428</v>
      </c>
      <c r="AF1676" t="str">
        <f t="shared" si="495"/>
        <v>----</v>
      </c>
      <c r="AG1676" t="str">
        <f t="shared" si="496"/>
        <v>----</v>
      </c>
      <c r="AH1676" t="str">
        <f t="shared" si="497"/>
        <v>HUnSatLig</v>
      </c>
      <c r="AI1676" t="str">
        <f t="shared" si="498"/>
        <v>----</v>
      </c>
      <c r="AJ1676" t="str">
        <f t="shared" si="499"/>
        <v>----</v>
      </c>
      <c r="AK1676" t="str">
        <f t="shared" si="500"/>
        <v>----</v>
      </c>
      <c r="AM1676" s="4">
        <f t="shared" si="501"/>
        <v>565.25056823399257</v>
      </c>
      <c r="AN1676" s="4">
        <f t="shared" si="485"/>
        <v>565</v>
      </c>
      <c r="AO1676" s="4">
        <f t="shared" si="502"/>
        <v>0.250568233992567</v>
      </c>
    </row>
    <row r="1677" spans="1:41" x14ac:dyDescent="0.25">
      <c r="A1677">
        <v>25</v>
      </c>
      <c r="B1677">
        <v>28</v>
      </c>
      <c r="C1677">
        <v>0</v>
      </c>
      <c r="D1677">
        <v>8</v>
      </c>
      <c r="E1677">
        <v>0</v>
      </c>
      <c r="F1677">
        <v>0</v>
      </c>
      <c r="H1677">
        <v>455.17114040000001</v>
      </c>
      <c r="J1677">
        <v>2775121</v>
      </c>
      <c r="K1677">
        <v>2740769</v>
      </c>
      <c r="L1677">
        <v>2455368</v>
      </c>
      <c r="O1677">
        <v>2474514</v>
      </c>
      <c r="P1677">
        <v>3130937</v>
      </c>
      <c r="Q1677">
        <v>2059193</v>
      </c>
      <c r="S1677">
        <f t="shared" si="486"/>
        <v>1.1200000000000001</v>
      </c>
      <c r="T1677">
        <f t="shared" si="487"/>
        <v>0.32</v>
      </c>
      <c r="V1677" s="4">
        <f t="shared" si="488"/>
        <v>455.17114037990001</v>
      </c>
      <c r="W1677">
        <f t="shared" si="489"/>
        <v>12</v>
      </c>
      <c r="X1677">
        <f t="shared" si="490"/>
        <v>0.48</v>
      </c>
      <c r="Y1677">
        <f t="shared" si="491"/>
        <v>0.42857142857142855</v>
      </c>
      <c r="Z1677">
        <f t="shared" si="492"/>
        <v>1.5</v>
      </c>
      <c r="AA1677" t="str">
        <f t="shared" si="493"/>
        <v>CRAM</v>
      </c>
      <c r="AD1677">
        <f t="shared" si="494"/>
        <v>0.38095238095238093</v>
      </c>
      <c r="AF1677" t="str">
        <f t="shared" si="495"/>
        <v>----</v>
      </c>
      <c r="AG1677" t="str">
        <f t="shared" si="496"/>
        <v>----</v>
      </c>
      <c r="AH1677" t="str">
        <f t="shared" si="497"/>
        <v>HUnSatLig</v>
      </c>
      <c r="AI1677" t="str">
        <f t="shared" si="498"/>
        <v>----</v>
      </c>
      <c r="AJ1677" t="str">
        <f t="shared" si="499"/>
        <v>----</v>
      </c>
      <c r="AK1677" t="str">
        <f t="shared" si="500"/>
        <v>----</v>
      </c>
      <c r="AM1677" s="4">
        <f t="shared" si="501"/>
        <v>455.27639200397869</v>
      </c>
      <c r="AN1677" s="4">
        <f t="shared" si="485"/>
        <v>455</v>
      </c>
      <c r="AO1677" s="4">
        <f t="shared" si="502"/>
        <v>0.27639200397868535</v>
      </c>
    </row>
    <row r="1678" spans="1:41" x14ac:dyDescent="0.25">
      <c r="A1678">
        <v>25</v>
      </c>
      <c r="B1678">
        <v>28</v>
      </c>
      <c r="C1678">
        <v>0</v>
      </c>
      <c r="D1678">
        <v>9</v>
      </c>
      <c r="E1678">
        <v>0</v>
      </c>
      <c r="F1678">
        <v>0</v>
      </c>
      <c r="H1678">
        <v>471.16605499999997</v>
      </c>
      <c r="J1678">
        <v>3462228</v>
      </c>
      <c r="K1678">
        <v>3313219</v>
      </c>
      <c r="L1678">
        <v>3330878</v>
      </c>
      <c r="O1678">
        <v>2985609</v>
      </c>
      <c r="P1678">
        <v>3339568</v>
      </c>
      <c r="Q1678">
        <v>2940939</v>
      </c>
      <c r="S1678">
        <f t="shared" si="486"/>
        <v>1.1200000000000001</v>
      </c>
      <c r="T1678">
        <f t="shared" si="487"/>
        <v>0.36</v>
      </c>
      <c r="V1678" s="4">
        <f t="shared" si="488"/>
        <v>471.16605497990003</v>
      </c>
      <c r="W1678">
        <f t="shared" si="489"/>
        <v>12</v>
      </c>
      <c r="X1678">
        <f t="shared" si="490"/>
        <v>0.48</v>
      </c>
      <c r="Y1678">
        <f t="shared" si="491"/>
        <v>0.42857142857142855</v>
      </c>
      <c r="Z1678">
        <f t="shared" si="492"/>
        <v>1.3333333333333333</v>
      </c>
      <c r="AA1678" t="str">
        <f t="shared" si="493"/>
        <v>CRAM</v>
      </c>
      <c r="AD1678">
        <f t="shared" si="494"/>
        <v>0.36585365853658536</v>
      </c>
      <c r="AF1678" t="str">
        <f t="shared" si="495"/>
        <v>----</v>
      </c>
      <c r="AG1678" t="str">
        <f t="shared" si="496"/>
        <v>----</v>
      </c>
      <c r="AH1678" t="str">
        <f t="shared" si="497"/>
        <v>HUnSatLig</v>
      </c>
      <c r="AI1678" t="str">
        <f t="shared" si="498"/>
        <v>----</v>
      </c>
      <c r="AJ1678" t="str">
        <f t="shared" si="499"/>
        <v>----</v>
      </c>
      <c r="AK1678" t="str">
        <f t="shared" si="500"/>
        <v>----</v>
      </c>
      <c r="AM1678" s="4">
        <f t="shared" si="501"/>
        <v>471.27500519246399</v>
      </c>
      <c r="AN1678" s="4">
        <f t="shared" si="485"/>
        <v>471</v>
      </c>
      <c r="AO1678" s="4">
        <f t="shared" si="502"/>
        <v>0.27500519246399335</v>
      </c>
    </row>
    <row r="1679" spans="1:41" x14ac:dyDescent="0.25">
      <c r="A1679">
        <v>25</v>
      </c>
      <c r="B1679">
        <v>28</v>
      </c>
      <c r="C1679">
        <v>0</v>
      </c>
      <c r="D1679">
        <v>10</v>
      </c>
      <c r="E1679">
        <v>0</v>
      </c>
      <c r="F1679">
        <v>0</v>
      </c>
      <c r="H1679">
        <v>487.16096959999999</v>
      </c>
      <c r="J1679">
        <v>3717354</v>
      </c>
      <c r="K1679">
        <v>3781289</v>
      </c>
      <c r="L1679">
        <v>2727956</v>
      </c>
      <c r="O1679">
        <v>2716210</v>
      </c>
      <c r="P1679">
        <v>3028685</v>
      </c>
      <c r="Q1679">
        <v>2361479</v>
      </c>
      <c r="S1679">
        <f t="shared" si="486"/>
        <v>1.1200000000000001</v>
      </c>
      <c r="T1679">
        <f t="shared" si="487"/>
        <v>0.4</v>
      </c>
      <c r="V1679" s="4">
        <f t="shared" si="488"/>
        <v>487.16096957989998</v>
      </c>
      <c r="W1679">
        <f t="shared" si="489"/>
        <v>12</v>
      </c>
      <c r="X1679">
        <f t="shared" si="490"/>
        <v>0.48</v>
      </c>
      <c r="Y1679">
        <f t="shared" si="491"/>
        <v>0.42857142857142855</v>
      </c>
      <c r="Z1679">
        <f t="shared" si="492"/>
        <v>1.2</v>
      </c>
      <c r="AA1679" t="str">
        <f t="shared" si="493"/>
        <v>CRAM</v>
      </c>
      <c r="AD1679">
        <f t="shared" si="494"/>
        <v>0.35</v>
      </c>
      <c r="AF1679" t="str">
        <f t="shared" si="495"/>
        <v>----</v>
      </c>
      <c r="AG1679" t="str">
        <f t="shared" si="496"/>
        <v>----</v>
      </c>
      <c r="AH1679" t="str">
        <f t="shared" si="497"/>
        <v>HUnSatLig</v>
      </c>
      <c r="AI1679" t="str">
        <f t="shared" si="498"/>
        <v>----</v>
      </c>
      <c r="AJ1679" t="str">
        <f t="shared" si="499"/>
        <v>----</v>
      </c>
      <c r="AK1679" t="str">
        <f t="shared" si="500"/>
        <v>----</v>
      </c>
      <c r="AM1679" s="4">
        <f t="shared" si="501"/>
        <v>487.27361838094924</v>
      </c>
      <c r="AN1679" s="4">
        <f t="shared" si="485"/>
        <v>487</v>
      </c>
      <c r="AO1679" s="4">
        <f t="shared" si="502"/>
        <v>0.27361838094924451</v>
      </c>
    </row>
    <row r="1680" spans="1:41" x14ac:dyDescent="0.25">
      <c r="A1680">
        <v>25</v>
      </c>
      <c r="B1680">
        <v>28</v>
      </c>
      <c r="C1680">
        <v>0</v>
      </c>
      <c r="D1680">
        <v>11</v>
      </c>
      <c r="E1680">
        <v>0</v>
      </c>
      <c r="F1680">
        <v>0</v>
      </c>
      <c r="H1680">
        <v>503.1558842</v>
      </c>
      <c r="J1680">
        <v>3832826</v>
      </c>
      <c r="K1680">
        <v>3925039</v>
      </c>
      <c r="L1680">
        <v>3813071</v>
      </c>
      <c r="O1680">
        <v>2702100</v>
      </c>
      <c r="P1680">
        <v>2138463</v>
      </c>
      <c r="Q1680">
        <v>2616444</v>
      </c>
      <c r="S1680">
        <f t="shared" si="486"/>
        <v>1.1200000000000001</v>
      </c>
      <c r="T1680">
        <f t="shared" si="487"/>
        <v>0.44</v>
      </c>
      <c r="V1680" s="4">
        <f t="shared" si="488"/>
        <v>503.1558841799</v>
      </c>
      <c r="W1680">
        <f t="shared" si="489"/>
        <v>12</v>
      </c>
      <c r="X1680">
        <f t="shared" si="490"/>
        <v>0.48</v>
      </c>
      <c r="Y1680">
        <f t="shared" si="491"/>
        <v>0.42857142857142855</v>
      </c>
      <c r="Z1680">
        <f t="shared" si="492"/>
        <v>1.0909090909090908</v>
      </c>
      <c r="AA1680" t="str">
        <f t="shared" si="493"/>
        <v>CRAM</v>
      </c>
      <c r="AD1680">
        <f t="shared" si="494"/>
        <v>0.33333333333333331</v>
      </c>
      <c r="AF1680" t="str">
        <f t="shared" si="495"/>
        <v>----</v>
      </c>
      <c r="AG1680" t="str">
        <f t="shared" si="496"/>
        <v>----</v>
      </c>
      <c r="AH1680" t="str">
        <f t="shared" si="497"/>
        <v>HUnSatLig</v>
      </c>
      <c r="AI1680" t="str">
        <f t="shared" si="498"/>
        <v>----</v>
      </c>
      <c r="AJ1680" t="str">
        <f t="shared" si="499"/>
        <v>----</v>
      </c>
      <c r="AK1680" t="str">
        <f t="shared" si="500"/>
        <v>----</v>
      </c>
      <c r="AM1680" s="4">
        <f t="shared" si="501"/>
        <v>503.27223156943455</v>
      </c>
      <c r="AN1680" s="4">
        <f t="shared" si="485"/>
        <v>503</v>
      </c>
      <c r="AO1680" s="4">
        <f t="shared" si="502"/>
        <v>0.27223156943455251</v>
      </c>
    </row>
    <row r="1681" spans="1:41" x14ac:dyDescent="0.25">
      <c r="A1681">
        <v>25</v>
      </c>
      <c r="B1681">
        <v>28</v>
      </c>
      <c r="C1681">
        <v>0</v>
      </c>
      <c r="D1681">
        <v>12</v>
      </c>
      <c r="E1681">
        <v>0</v>
      </c>
      <c r="F1681">
        <v>0</v>
      </c>
      <c r="H1681">
        <v>519.15079879999996</v>
      </c>
      <c r="J1681">
        <v>3735391</v>
      </c>
      <c r="K1681">
        <v>3160493</v>
      </c>
      <c r="L1681">
        <v>3470446</v>
      </c>
      <c r="O1681">
        <v>1852205</v>
      </c>
      <c r="P1681">
        <v>2297642</v>
      </c>
      <c r="Q1681">
        <v>1871154</v>
      </c>
      <c r="S1681">
        <f t="shared" si="486"/>
        <v>1.1200000000000001</v>
      </c>
      <c r="T1681">
        <f t="shared" si="487"/>
        <v>0.48</v>
      </c>
      <c r="V1681" s="4">
        <f t="shared" si="488"/>
        <v>519.15079877990001</v>
      </c>
      <c r="W1681">
        <f t="shared" si="489"/>
        <v>12</v>
      </c>
      <c r="X1681">
        <f t="shared" si="490"/>
        <v>0.48</v>
      </c>
      <c r="Y1681">
        <f t="shared" si="491"/>
        <v>0.42857142857142855</v>
      </c>
      <c r="Z1681">
        <f t="shared" si="492"/>
        <v>1</v>
      </c>
      <c r="AA1681" t="str">
        <f t="shared" si="493"/>
        <v>CRAM</v>
      </c>
      <c r="AD1681">
        <f t="shared" si="494"/>
        <v>0.31578947368421051</v>
      </c>
      <c r="AF1681" t="str">
        <f t="shared" si="495"/>
        <v>----</v>
      </c>
      <c r="AG1681" t="str">
        <f t="shared" si="496"/>
        <v>----</v>
      </c>
      <c r="AH1681" t="str">
        <f t="shared" si="497"/>
        <v>HUnSatLig</v>
      </c>
      <c r="AI1681" t="str">
        <f t="shared" si="498"/>
        <v>----</v>
      </c>
      <c r="AJ1681" t="str">
        <f t="shared" si="499"/>
        <v>----</v>
      </c>
      <c r="AK1681" t="str">
        <f t="shared" si="500"/>
        <v>----</v>
      </c>
      <c r="AM1681" s="4">
        <f t="shared" si="501"/>
        <v>519.27084475791992</v>
      </c>
      <c r="AN1681" s="4">
        <f t="shared" si="485"/>
        <v>519</v>
      </c>
      <c r="AO1681" s="4">
        <f t="shared" si="502"/>
        <v>0.27084475791991736</v>
      </c>
    </row>
    <row r="1682" spans="1:41" x14ac:dyDescent="0.25">
      <c r="A1682">
        <v>25</v>
      </c>
      <c r="B1682">
        <v>28</v>
      </c>
      <c r="C1682">
        <v>0</v>
      </c>
      <c r="D1682">
        <v>13</v>
      </c>
      <c r="E1682">
        <v>0</v>
      </c>
      <c r="F1682">
        <v>0</v>
      </c>
      <c r="H1682">
        <v>535.14571339999998</v>
      </c>
      <c r="J1682">
        <v>3435889</v>
      </c>
      <c r="K1682">
        <v>3422779</v>
      </c>
      <c r="L1682">
        <v>3128831</v>
      </c>
      <c r="O1682" t="s">
        <v>14</v>
      </c>
      <c r="P1682" t="s">
        <v>14</v>
      </c>
      <c r="Q1682" t="s">
        <v>14</v>
      </c>
      <c r="S1682">
        <f t="shared" si="486"/>
        <v>1.1200000000000001</v>
      </c>
      <c r="T1682">
        <f t="shared" si="487"/>
        <v>0.52</v>
      </c>
      <c r="V1682" s="4">
        <f t="shared" si="488"/>
        <v>535.14571337990003</v>
      </c>
      <c r="W1682">
        <f t="shared" si="489"/>
        <v>12</v>
      </c>
      <c r="X1682">
        <f t="shared" si="490"/>
        <v>0.48</v>
      </c>
      <c r="Y1682">
        <f t="shared" si="491"/>
        <v>0.42857142857142855</v>
      </c>
      <c r="Z1682">
        <f t="shared" si="492"/>
        <v>0.92307692307692313</v>
      </c>
      <c r="AA1682" t="str">
        <f t="shared" si="493"/>
        <v>CRAM</v>
      </c>
      <c r="AD1682">
        <f t="shared" si="494"/>
        <v>0.29729729729729731</v>
      </c>
      <c r="AF1682" t="str">
        <f t="shared" si="495"/>
        <v>----</v>
      </c>
      <c r="AG1682" t="str">
        <f t="shared" si="496"/>
        <v>----</v>
      </c>
      <c r="AH1682" t="str">
        <f t="shared" si="497"/>
        <v>HUnSatLig</v>
      </c>
      <c r="AI1682" t="str">
        <f t="shared" si="498"/>
        <v>----</v>
      </c>
      <c r="AJ1682" t="str">
        <f t="shared" si="499"/>
        <v>----</v>
      </c>
      <c r="AK1682" t="str">
        <f t="shared" si="500"/>
        <v>----</v>
      </c>
      <c r="AM1682" s="4">
        <f t="shared" si="501"/>
        <v>535.26945794640517</v>
      </c>
      <c r="AN1682" s="4">
        <f t="shared" si="485"/>
        <v>535</v>
      </c>
      <c r="AO1682" s="4">
        <f t="shared" si="502"/>
        <v>0.26945794640516851</v>
      </c>
    </row>
    <row r="1683" spans="1:41" x14ac:dyDescent="0.25">
      <c r="A1683">
        <v>25</v>
      </c>
      <c r="B1683">
        <v>28</v>
      </c>
      <c r="C1683">
        <v>0</v>
      </c>
      <c r="D1683">
        <v>14</v>
      </c>
      <c r="E1683">
        <v>0</v>
      </c>
      <c r="F1683">
        <v>0</v>
      </c>
      <c r="H1683">
        <v>551.14062799999999</v>
      </c>
      <c r="J1683">
        <v>2930124</v>
      </c>
      <c r="K1683">
        <v>2487197</v>
      </c>
      <c r="L1683">
        <v>2134721</v>
      </c>
      <c r="O1683" t="s">
        <v>14</v>
      </c>
      <c r="P1683" t="s">
        <v>14</v>
      </c>
      <c r="Q1683" t="s">
        <v>14</v>
      </c>
      <c r="S1683">
        <f t="shared" si="486"/>
        <v>1.1200000000000001</v>
      </c>
      <c r="T1683">
        <f t="shared" si="487"/>
        <v>0.56000000000000005</v>
      </c>
      <c r="V1683" s="4">
        <f t="shared" si="488"/>
        <v>551.14062797990005</v>
      </c>
      <c r="W1683">
        <f t="shared" si="489"/>
        <v>12</v>
      </c>
      <c r="X1683">
        <f t="shared" si="490"/>
        <v>0.48</v>
      </c>
      <c r="Y1683">
        <f t="shared" si="491"/>
        <v>0.42857142857142855</v>
      </c>
      <c r="Z1683">
        <f t="shared" si="492"/>
        <v>0.8571428571428571</v>
      </c>
      <c r="AA1683" t="str">
        <f t="shared" si="493"/>
        <v>CRAM</v>
      </c>
      <c r="AD1683">
        <f t="shared" si="494"/>
        <v>0.27777777777777779</v>
      </c>
      <c r="AF1683" t="str">
        <f t="shared" si="495"/>
        <v>----</v>
      </c>
      <c r="AG1683" t="str">
        <f t="shared" si="496"/>
        <v>----</v>
      </c>
      <c r="AH1683" t="str">
        <f t="shared" si="497"/>
        <v>HUnSatLig</v>
      </c>
      <c r="AI1683" t="str">
        <f t="shared" si="498"/>
        <v>----</v>
      </c>
      <c r="AJ1683" t="str">
        <f t="shared" si="499"/>
        <v>----</v>
      </c>
      <c r="AK1683" t="str">
        <f t="shared" si="500"/>
        <v>----</v>
      </c>
      <c r="AM1683" s="4">
        <f t="shared" si="501"/>
        <v>551.26807113489053</v>
      </c>
      <c r="AN1683" s="4">
        <f t="shared" si="485"/>
        <v>551</v>
      </c>
      <c r="AO1683" s="4">
        <f t="shared" si="502"/>
        <v>0.26807113489053336</v>
      </c>
    </row>
    <row r="1684" spans="1:41" x14ac:dyDescent="0.25">
      <c r="A1684">
        <v>25</v>
      </c>
      <c r="B1684">
        <v>30</v>
      </c>
      <c r="C1684">
        <v>0</v>
      </c>
      <c r="D1684">
        <v>6</v>
      </c>
      <c r="E1684">
        <v>0</v>
      </c>
      <c r="F1684">
        <v>0</v>
      </c>
      <c r="H1684">
        <v>425.19696119999998</v>
      </c>
      <c r="J1684" t="s">
        <v>14</v>
      </c>
      <c r="K1684" t="s">
        <v>14</v>
      </c>
      <c r="L1684" t="s">
        <v>14</v>
      </c>
      <c r="O1684">
        <v>1975900</v>
      </c>
      <c r="P1684">
        <v>2570302</v>
      </c>
      <c r="Q1684">
        <v>2079532</v>
      </c>
      <c r="S1684">
        <f t="shared" si="486"/>
        <v>1.2</v>
      </c>
      <c r="T1684">
        <f t="shared" si="487"/>
        <v>0.24</v>
      </c>
      <c r="V1684" s="4">
        <f t="shared" si="488"/>
        <v>425.19696117989997</v>
      </c>
      <c r="W1684">
        <f t="shared" si="489"/>
        <v>11</v>
      </c>
      <c r="X1684">
        <f t="shared" si="490"/>
        <v>0.44</v>
      </c>
      <c r="Y1684">
        <f t="shared" si="491"/>
        <v>0.36666666666666664</v>
      </c>
      <c r="Z1684">
        <f t="shared" si="492"/>
        <v>1.8333333333333333</v>
      </c>
      <c r="AA1684" t="str">
        <f t="shared" si="493"/>
        <v>O</v>
      </c>
      <c r="AD1684">
        <f t="shared" si="494"/>
        <v>0.36363636363636365</v>
      </c>
      <c r="AF1684" t="str">
        <f t="shared" si="495"/>
        <v>----</v>
      </c>
      <c r="AG1684" t="str">
        <f t="shared" si="496"/>
        <v>----</v>
      </c>
      <c r="AH1684" t="str">
        <f t="shared" si="497"/>
        <v>HUnSatLig</v>
      </c>
      <c r="AI1684" t="str">
        <f t="shared" si="498"/>
        <v>----</v>
      </c>
      <c r="AJ1684" t="str">
        <f t="shared" si="499"/>
        <v>----</v>
      </c>
      <c r="AK1684" t="str">
        <f t="shared" si="500"/>
        <v>----</v>
      </c>
      <c r="AM1684" s="4">
        <f t="shared" si="501"/>
        <v>425.29528171639123</v>
      </c>
      <c r="AN1684" s="4">
        <f t="shared" si="485"/>
        <v>425</v>
      </c>
      <c r="AO1684" s="4">
        <f t="shared" si="502"/>
        <v>0.29528171639123002</v>
      </c>
    </row>
    <row r="1685" spans="1:41" x14ac:dyDescent="0.25">
      <c r="A1685">
        <v>25</v>
      </c>
      <c r="B1685">
        <v>30</v>
      </c>
      <c r="C1685">
        <v>0</v>
      </c>
      <c r="D1685">
        <v>7</v>
      </c>
      <c r="E1685">
        <v>0</v>
      </c>
      <c r="F1685">
        <v>0</v>
      </c>
      <c r="H1685">
        <v>441.19187579999999</v>
      </c>
      <c r="J1685">
        <v>2619708</v>
      </c>
      <c r="K1685">
        <v>2493283</v>
      </c>
      <c r="L1685">
        <v>2875063</v>
      </c>
      <c r="O1685">
        <v>3848204</v>
      </c>
      <c r="P1685">
        <v>4605252</v>
      </c>
      <c r="Q1685">
        <v>3221208</v>
      </c>
      <c r="S1685">
        <f t="shared" si="486"/>
        <v>1.2</v>
      </c>
      <c r="T1685">
        <f t="shared" si="487"/>
        <v>0.28000000000000003</v>
      </c>
      <c r="V1685" s="4">
        <f t="shared" si="488"/>
        <v>441.19187577989999</v>
      </c>
      <c r="W1685">
        <f t="shared" si="489"/>
        <v>11</v>
      </c>
      <c r="X1685">
        <f t="shared" si="490"/>
        <v>0.44</v>
      </c>
      <c r="Y1685">
        <f t="shared" si="491"/>
        <v>0.36666666666666664</v>
      </c>
      <c r="Z1685">
        <f t="shared" si="492"/>
        <v>1.5714285714285714</v>
      </c>
      <c r="AA1685" t="str">
        <f t="shared" si="493"/>
        <v>CRAM</v>
      </c>
      <c r="AD1685">
        <f t="shared" si="494"/>
        <v>0.34883720930232559</v>
      </c>
      <c r="AF1685" t="str">
        <f t="shared" si="495"/>
        <v>----</v>
      </c>
      <c r="AG1685" t="str">
        <f t="shared" si="496"/>
        <v>----</v>
      </c>
      <c r="AH1685" t="str">
        <f t="shared" si="497"/>
        <v>HUnSatLig</v>
      </c>
      <c r="AI1685" t="str">
        <f t="shared" si="498"/>
        <v>----</v>
      </c>
      <c r="AJ1685" t="str">
        <f t="shared" si="499"/>
        <v>----</v>
      </c>
      <c r="AK1685" t="str">
        <f t="shared" si="500"/>
        <v>----</v>
      </c>
      <c r="AM1685" s="4">
        <f t="shared" si="501"/>
        <v>441.29389490487659</v>
      </c>
      <c r="AN1685" s="4">
        <f t="shared" si="485"/>
        <v>441</v>
      </c>
      <c r="AO1685" s="4">
        <f t="shared" si="502"/>
        <v>0.29389490487659486</v>
      </c>
    </row>
    <row r="1686" spans="1:41" x14ac:dyDescent="0.25">
      <c r="A1686">
        <v>25</v>
      </c>
      <c r="B1686">
        <v>30</v>
      </c>
      <c r="C1686">
        <v>0</v>
      </c>
      <c r="D1686">
        <v>8</v>
      </c>
      <c r="E1686">
        <v>0</v>
      </c>
      <c r="F1686">
        <v>0</v>
      </c>
      <c r="H1686">
        <v>457.18679040000001</v>
      </c>
      <c r="J1686">
        <v>3509123</v>
      </c>
      <c r="K1686">
        <v>4363198</v>
      </c>
      <c r="L1686">
        <v>3419800</v>
      </c>
      <c r="O1686">
        <v>4991911</v>
      </c>
      <c r="P1686">
        <v>4998631</v>
      </c>
      <c r="Q1686">
        <v>3924278</v>
      </c>
      <c r="S1686">
        <f t="shared" si="486"/>
        <v>1.2</v>
      </c>
      <c r="T1686">
        <f t="shared" si="487"/>
        <v>0.32</v>
      </c>
      <c r="V1686" s="4">
        <f t="shared" si="488"/>
        <v>457.1867903799</v>
      </c>
      <c r="W1686">
        <f t="shared" si="489"/>
        <v>11</v>
      </c>
      <c r="X1686">
        <f t="shared" si="490"/>
        <v>0.44</v>
      </c>
      <c r="Y1686">
        <f t="shared" si="491"/>
        <v>0.36666666666666664</v>
      </c>
      <c r="Z1686">
        <f t="shared" si="492"/>
        <v>1.375</v>
      </c>
      <c r="AA1686" t="str">
        <f t="shared" si="493"/>
        <v>CRAM</v>
      </c>
      <c r="AD1686">
        <f t="shared" si="494"/>
        <v>0.33333333333333331</v>
      </c>
      <c r="AF1686" t="str">
        <f t="shared" si="495"/>
        <v>----</v>
      </c>
      <c r="AG1686" t="str">
        <f t="shared" si="496"/>
        <v>----</v>
      </c>
      <c r="AH1686" t="str">
        <f t="shared" si="497"/>
        <v>HUnSatLig</v>
      </c>
      <c r="AI1686" t="str">
        <f t="shared" si="498"/>
        <v>----</v>
      </c>
      <c r="AJ1686" t="str">
        <f t="shared" si="499"/>
        <v>----</v>
      </c>
      <c r="AK1686" t="str">
        <f t="shared" si="500"/>
        <v>----</v>
      </c>
      <c r="AM1686" s="4">
        <f t="shared" si="501"/>
        <v>457.2925080933619</v>
      </c>
      <c r="AN1686" s="4">
        <f t="shared" si="485"/>
        <v>457</v>
      </c>
      <c r="AO1686" s="4">
        <f t="shared" si="502"/>
        <v>0.29250809336190287</v>
      </c>
    </row>
    <row r="1687" spans="1:41" x14ac:dyDescent="0.25">
      <c r="A1687">
        <v>25</v>
      </c>
      <c r="B1687">
        <v>30</v>
      </c>
      <c r="C1687">
        <v>0</v>
      </c>
      <c r="D1687">
        <v>9</v>
      </c>
      <c r="E1687">
        <v>0</v>
      </c>
      <c r="F1687">
        <v>0</v>
      </c>
      <c r="H1687">
        <v>473.18170500000002</v>
      </c>
      <c r="J1687">
        <v>5081137</v>
      </c>
      <c r="K1687">
        <v>4545078</v>
      </c>
      <c r="L1687">
        <v>4755189</v>
      </c>
      <c r="O1687">
        <v>5489308</v>
      </c>
      <c r="P1687">
        <v>5933383</v>
      </c>
      <c r="Q1687">
        <v>4498478</v>
      </c>
      <c r="S1687">
        <f t="shared" si="486"/>
        <v>1.2</v>
      </c>
      <c r="T1687">
        <f t="shared" si="487"/>
        <v>0.36</v>
      </c>
      <c r="V1687" s="4">
        <f t="shared" si="488"/>
        <v>473.18170497989996</v>
      </c>
      <c r="W1687">
        <f t="shared" si="489"/>
        <v>11</v>
      </c>
      <c r="X1687">
        <f t="shared" si="490"/>
        <v>0.44</v>
      </c>
      <c r="Y1687">
        <f t="shared" si="491"/>
        <v>0.36666666666666664</v>
      </c>
      <c r="Z1687">
        <f t="shared" si="492"/>
        <v>1.2222222222222223</v>
      </c>
      <c r="AA1687" t="str">
        <f t="shared" si="493"/>
        <v>CRAM</v>
      </c>
      <c r="AD1687">
        <f t="shared" si="494"/>
        <v>0.31707317073170732</v>
      </c>
      <c r="AF1687" t="str">
        <f t="shared" si="495"/>
        <v>----</v>
      </c>
      <c r="AG1687" t="str">
        <f t="shared" si="496"/>
        <v>----</v>
      </c>
      <c r="AH1687" t="str">
        <f t="shared" si="497"/>
        <v>HUnSatLig</v>
      </c>
      <c r="AI1687" t="str">
        <f t="shared" si="498"/>
        <v>----</v>
      </c>
      <c r="AJ1687" t="str">
        <f t="shared" si="499"/>
        <v>----</v>
      </c>
      <c r="AK1687" t="str">
        <f t="shared" si="500"/>
        <v>----</v>
      </c>
      <c r="AM1687" s="4">
        <f t="shared" si="501"/>
        <v>473.29112128184715</v>
      </c>
      <c r="AN1687" s="4">
        <f t="shared" si="485"/>
        <v>473</v>
      </c>
      <c r="AO1687" s="4">
        <f t="shared" si="502"/>
        <v>0.29112128184715402</v>
      </c>
    </row>
    <row r="1688" spans="1:41" x14ac:dyDescent="0.25">
      <c r="A1688">
        <v>25</v>
      </c>
      <c r="B1688">
        <v>30</v>
      </c>
      <c r="C1688">
        <v>0</v>
      </c>
      <c r="D1688">
        <v>10</v>
      </c>
      <c r="E1688">
        <v>0</v>
      </c>
      <c r="F1688">
        <v>0</v>
      </c>
      <c r="H1688">
        <v>489.17661959999998</v>
      </c>
      <c r="J1688">
        <v>4791605</v>
      </c>
      <c r="K1688">
        <v>4389584</v>
      </c>
      <c r="L1688">
        <v>4169239</v>
      </c>
      <c r="O1688">
        <v>5031048</v>
      </c>
      <c r="P1688">
        <v>4560668</v>
      </c>
      <c r="Q1688">
        <v>3919616</v>
      </c>
      <c r="S1688">
        <f t="shared" si="486"/>
        <v>1.2</v>
      </c>
      <c r="T1688">
        <f t="shared" si="487"/>
        <v>0.4</v>
      </c>
      <c r="V1688" s="4">
        <f t="shared" si="488"/>
        <v>489.17661957989998</v>
      </c>
      <c r="W1688">
        <f t="shared" si="489"/>
        <v>11</v>
      </c>
      <c r="X1688">
        <f t="shared" si="490"/>
        <v>0.44</v>
      </c>
      <c r="Y1688">
        <f t="shared" si="491"/>
        <v>0.36666666666666664</v>
      </c>
      <c r="Z1688">
        <f t="shared" si="492"/>
        <v>1.1000000000000001</v>
      </c>
      <c r="AA1688" t="str">
        <f t="shared" si="493"/>
        <v>CRAM</v>
      </c>
      <c r="AD1688">
        <f t="shared" si="494"/>
        <v>0.3</v>
      </c>
      <c r="AF1688" t="str">
        <f t="shared" si="495"/>
        <v>----</v>
      </c>
      <c r="AG1688" t="str">
        <f t="shared" si="496"/>
        <v>----</v>
      </c>
      <c r="AH1688" t="str">
        <f t="shared" si="497"/>
        <v>HUnSatLig</v>
      </c>
      <c r="AI1688" t="str">
        <f t="shared" si="498"/>
        <v>----</v>
      </c>
      <c r="AJ1688" t="str">
        <f t="shared" si="499"/>
        <v>----</v>
      </c>
      <c r="AK1688" t="str">
        <f t="shared" si="500"/>
        <v>----</v>
      </c>
      <c r="AM1688" s="4">
        <f t="shared" si="501"/>
        <v>489.28973447033246</v>
      </c>
      <c r="AN1688" s="4">
        <f t="shared" si="485"/>
        <v>489</v>
      </c>
      <c r="AO1688" s="4">
        <f t="shared" si="502"/>
        <v>0.28973447033246202</v>
      </c>
    </row>
    <row r="1689" spans="1:41" x14ac:dyDescent="0.25">
      <c r="A1689">
        <v>25</v>
      </c>
      <c r="B1689">
        <v>30</v>
      </c>
      <c r="C1689">
        <v>0</v>
      </c>
      <c r="D1689">
        <v>11</v>
      </c>
      <c r="E1689">
        <v>0</v>
      </c>
      <c r="F1689">
        <v>0</v>
      </c>
      <c r="H1689">
        <v>505.1715342</v>
      </c>
      <c r="J1689">
        <v>3968110</v>
      </c>
      <c r="K1689">
        <v>4437094</v>
      </c>
      <c r="L1689">
        <v>4287228</v>
      </c>
      <c r="O1689">
        <v>3400557</v>
      </c>
      <c r="P1689">
        <v>3329452</v>
      </c>
      <c r="Q1689">
        <v>3169012</v>
      </c>
      <c r="S1689">
        <f t="shared" si="486"/>
        <v>1.2</v>
      </c>
      <c r="T1689">
        <f t="shared" si="487"/>
        <v>0.44</v>
      </c>
      <c r="V1689" s="4">
        <f t="shared" si="488"/>
        <v>505.17153417989999</v>
      </c>
      <c r="W1689">
        <f t="shared" si="489"/>
        <v>11</v>
      </c>
      <c r="X1689">
        <f t="shared" si="490"/>
        <v>0.44</v>
      </c>
      <c r="Y1689">
        <f t="shared" si="491"/>
        <v>0.36666666666666664</v>
      </c>
      <c r="Z1689">
        <f t="shared" si="492"/>
        <v>1</v>
      </c>
      <c r="AA1689" t="str">
        <f t="shared" si="493"/>
        <v>CRAM</v>
      </c>
      <c r="AD1689">
        <f t="shared" si="494"/>
        <v>0.28205128205128205</v>
      </c>
      <c r="AF1689" t="str">
        <f t="shared" si="495"/>
        <v>----</v>
      </c>
      <c r="AG1689" t="str">
        <f t="shared" si="496"/>
        <v>----</v>
      </c>
      <c r="AH1689" t="str">
        <f t="shared" si="497"/>
        <v>HUnSatLig</v>
      </c>
      <c r="AI1689" t="str">
        <f t="shared" si="498"/>
        <v>----</v>
      </c>
      <c r="AJ1689" t="str">
        <f t="shared" si="499"/>
        <v>----</v>
      </c>
      <c r="AK1689" t="str">
        <f t="shared" si="500"/>
        <v>----</v>
      </c>
      <c r="AM1689" s="4">
        <f t="shared" si="501"/>
        <v>505.28834765881777</v>
      </c>
      <c r="AN1689" s="4">
        <f t="shared" si="485"/>
        <v>505</v>
      </c>
      <c r="AO1689" s="4">
        <f t="shared" si="502"/>
        <v>0.28834765881777003</v>
      </c>
    </row>
    <row r="1690" spans="1:41" x14ac:dyDescent="0.25">
      <c r="A1690">
        <v>25</v>
      </c>
      <c r="B1690">
        <v>30</v>
      </c>
      <c r="C1690">
        <v>0</v>
      </c>
      <c r="D1690">
        <v>12</v>
      </c>
      <c r="E1690">
        <v>0</v>
      </c>
      <c r="F1690">
        <v>0</v>
      </c>
      <c r="H1690">
        <v>521.16644880000001</v>
      </c>
      <c r="J1690">
        <v>3925944</v>
      </c>
      <c r="K1690">
        <v>2906062</v>
      </c>
      <c r="L1690">
        <v>3607717</v>
      </c>
      <c r="O1690">
        <v>2735434</v>
      </c>
      <c r="P1690">
        <v>2253121</v>
      </c>
      <c r="Q1690">
        <v>1980754</v>
      </c>
      <c r="S1690">
        <f t="shared" si="486"/>
        <v>1.2</v>
      </c>
      <c r="T1690">
        <f t="shared" si="487"/>
        <v>0.48</v>
      </c>
      <c r="V1690" s="4">
        <f t="shared" si="488"/>
        <v>521.16644877990007</v>
      </c>
      <c r="W1690">
        <f t="shared" si="489"/>
        <v>11</v>
      </c>
      <c r="X1690">
        <f t="shared" si="490"/>
        <v>0.44</v>
      </c>
      <c r="Y1690">
        <f t="shared" si="491"/>
        <v>0.36666666666666664</v>
      </c>
      <c r="Z1690">
        <f t="shared" si="492"/>
        <v>0.91666666666666663</v>
      </c>
      <c r="AA1690" t="str">
        <f t="shared" si="493"/>
        <v>CRAM</v>
      </c>
      <c r="AD1690">
        <f t="shared" si="494"/>
        <v>0.26315789473684209</v>
      </c>
      <c r="AF1690" t="str">
        <f t="shared" si="495"/>
        <v>----</v>
      </c>
      <c r="AG1690" t="str">
        <f t="shared" si="496"/>
        <v>----</v>
      </c>
      <c r="AH1690" t="str">
        <f t="shared" si="497"/>
        <v>HUnSatLig</v>
      </c>
      <c r="AI1690" t="str">
        <f t="shared" si="498"/>
        <v>----</v>
      </c>
      <c r="AJ1690" t="str">
        <f t="shared" si="499"/>
        <v>----</v>
      </c>
      <c r="AK1690" t="str">
        <f t="shared" si="500"/>
        <v>----</v>
      </c>
      <c r="AM1690" s="4">
        <f t="shared" si="501"/>
        <v>521.28696084730313</v>
      </c>
      <c r="AN1690" s="4">
        <f t="shared" si="485"/>
        <v>521</v>
      </c>
      <c r="AO1690" s="4">
        <f t="shared" si="502"/>
        <v>0.28696084730313487</v>
      </c>
    </row>
    <row r="1691" spans="1:41" x14ac:dyDescent="0.25">
      <c r="A1691">
        <v>25</v>
      </c>
      <c r="B1691">
        <v>30</v>
      </c>
      <c r="C1691">
        <v>0</v>
      </c>
      <c r="D1691">
        <v>13</v>
      </c>
      <c r="E1691">
        <v>0</v>
      </c>
      <c r="F1691">
        <v>0</v>
      </c>
      <c r="H1691">
        <v>537.16136340000003</v>
      </c>
      <c r="J1691">
        <v>3562902</v>
      </c>
      <c r="K1691">
        <v>3629624</v>
      </c>
      <c r="L1691">
        <v>3719719</v>
      </c>
      <c r="O1691" t="s">
        <v>14</v>
      </c>
      <c r="P1691" t="s">
        <v>14</v>
      </c>
      <c r="Q1691" t="s">
        <v>14</v>
      </c>
      <c r="S1691">
        <f t="shared" si="486"/>
        <v>1.2</v>
      </c>
      <c r="T1691">
        <f t="shared" si="487"/>
        <v>0.52</v>
      </c>
      <c r="V1691" s="4">
        <f t="shared" si="488"/>
        <v>537.16136337990008</v>
      </c>
      <c r="W1691">
        <f t="shared" si="489"/>
        <v>11</v>
      </c>
      <c r="X1691">
        <f t="shared" si="490"/>
        <v>0.44</v>
      </c>
      <c r="Y1691">
        <f t="shared" si="491"/>
        <v>0.36666666666666664</v>
      </c>
      <c r="Z1691">
        <f t="shared" si="492"/>
        <v>0.84615384615384615</v>
      </c>
      <c r="AA1691" t="str">
        <f t="shared" si="493"/>
        <v>CRAM</v>
      </c>
      <c r="AD1691">
        <f t="shared" si="494"/>
        <v>0.24324324324324326</v>
      </c>
      <c r="AF1691" t="str">
        <f t="shared" si="495"/>
        <v>----</v>
      </c>
      <c r="AG1691" t="str">
        <f t="shared" si="496"/>
        <v>----</v>
      </c>
      <c r="AH1691" t="str">
        <f t="shared" si="497"/>
        <v>HUnSatLig</v>
      </c>
      <c r="AI1691" t="str">
        <f t="shared" si="498"/>
        <v>----</v>
      </c>
      <c r="AJ1691" t="str">
        <f t="shared" si="499"/>
        <v>----</v>
      </c>
      <c r="AK1691" t="str">
        <f t="shared" si="500"/>
        <v>----</v>
      </c>
      <c r="AM1691" s="4">
        <f t="shared" si="501"/>
        <v>537.2855740357885</v>
      </c>
      <c r="AN1691" s="4">
        <f t="shared" si="485"/>
        <v>537</v>
      </c>
      <c r="AO1691" s="4">
        <f t="shared" si="502"/>
        <v>0.28557403578849971</v>
      </c>
    </row>
    <row r="1692" spans="1:41" x14ac:dyDescent="0.25">
      <c r="A1692">
        <v>25</v>
      </c>
      <c r="B1692">
        <v>30</v>
      </c>
      <c r="C1692">
        <v>0</v>
      </c>
      <c r="D1692">
        <v>14</v>
      </c>
      <c r="E1692">
        <v>0</v>
      </c>
      <c r="F1692">
        <v>0</v>
      </c>
      <c r="H1692">
        <v>553.15627800000004</v>
      </c>
      <c r="J1692">
        <v>2004406</v>
      </c>
      <c r="K1692">
        <v>1716082</v>
      </c>
      <c r="L1692">
        <v>1959105</v>
      </c>
      <c r="O1692" t="s">
        <v>14</v>
      </c>
      <c r="P1692" t="s">
        <v>14</v>
      </c>
      <c r="Q1692" t="s">
        <v>14</v>
      </c>
      <c r="S1692">
        <f t="shared" si="486"/>
        <v>1.2</v>
      </c>
      <c r="T1692">
        <f t="shared" si="487"/>
        <v>0.56000000000000005</v>
      </c>
      <c r="V1692" s="4">
        <f t="shared" si="488"/>
        <v>553.15627797989998</v>
      </c>
      <c r="W1692">
        <f t="shared" si="489"/>
        <v>11</v>
      </c>
      <c r="X1692">
        <f t="shared" si="490"/>
        <v>0.44</v>
      </c>
      <c r="Y1692">
        <f t="shared" si="491"/>
        <v>0.36666666666666664</v>
      </c>
      <c r="Z1692">
        <f t="shared" si="492"/>
        <v>0.7857142857142857</v>
      </c>
      <c r="AA1692" t="str">
        <f t="shared" si="493"/>
        <v>CRAM</v>
      </c>
      <c r="AD1692">
        <f t="shared" si="494"/>
        <v>0.22222222222222221</v>
      </c>
      <c r="AF1692" t="str">
        <f t="shared" si="495"/>
        <v>----</v>
      </c>
      <c r="AG1692" t="str">
        <f t="shared" si="496"/>
        <v>----</v>
      </c>
      <c r="AH1692" t="str">
        <f t="shared" si="497"/>
        <v>HUnSatLig</v>
      </c>
      <c r="AI1692" t="str">
        <f t="shared" si="498"/>
        <v>----</v>
      </c>
      <c r="AJ1692" t="str">
        <f t="shared" si="499"/>
        <v>----</v>
      </c>
      <c r="AK1692" t="str">
        <f t="shared" si="500"/>
        <v>----</v>
      </c>
      <c r="AM1692" s="4">
        <f t="shared" si="501"/>
        <v>553.28418722427364</v>
      </c>
      <c r="AN1692" s="4">
        <f t="shared" si="485"/>
        <v>553</v>
      </c>
      <c r="AO1692" s="4">
        <f t="shared" si="502"/>
        <v>0.28418722427363718</v>
      </c>
    </row>
    <row r="1693" spans="1:41" x14ac:dyDescent="0.25">
      <c r="A1693">
        <v>25</v>
      </c>
      <c r="B1693">
        <v>32</v>
      </c>
      <c r="C1693">
        <v>0</v>
      </c>
      <c r="D1693">
        <v>5</v>
      </c>
      <c r="E1693">
        <v>0</v>
      </c>
      <c r="F1693">
        <v>0</v>
      </c>
      <c r="H1693">
        <v>411.21769660000001</v>
      </c>
      <c r="J1693" t="s">
        <v>14</v>
      </c>
      <c r="K1693" t="s">
        <v>14</v>
      </c>
      <c r="L1693" t="s">
        <v>14</v>
      </c>
      <c r="O1693">
        <v>1730798</v>
      </c>
      <c r="P1693">
        <v>2090929</v>
      </c>
      <c r="Q1693">
        <v>1857966</v>
      </c>
      <c r="S1693">
        <f t="shared" si="486"/>
        <v>1.28</v>
      </c>
      <c r="T1693">
        <f t="shared" si="487"/>
        <v>0.2</v>
      </c>
      <c r="V1693" s="4">
        <f t="shared" si="488"/>
        <v>411.21769657989995</v>
      </c>
      <c r="W1693">
        <f t="shared" si="489"/>
        <v>10</v>
      </c>
      <c r="X1693">
        <f t="shared" si="490"/>
        <v>0.4</v>
      </c>
      <c r="Y1693">
        <f t="shared" si="491"/>
        <v>0.3125</v>
      </c>
      <c r="Z1693">
        <f t="shared" si="492"/>
        <v>2</v>
      </c>
      <c r="AA1693" t="str">
        <f t="shared" si="493"/>
        <v>O</v>
      </c>
      <c r="AD1693">
        <f t="shared" si="494"/>
        <v>0.33333333333333331</v>
      </c>
      <c r="AF1693" t="str">
        <f t="shared" si="495"/>
        <v>----</v>
      </c>
      <c r="AG1693" t="str">
        <f t="shared" si="496"/>
        <v>----</v>
      </c>
      <c r="AH1693" t="str">
        <f t="shared" si="497"/>
        <v>HUnSatLig</v>
      </c>
      <c r="AI1693" t="str">
        <f t="shared" si="498"/>
        <v>----</v>
      </c>
      <c r="AJ1693" t="str">
        <f t="shared" si="499"/>
        <v>----</v>
      </c>
      <c r="AK1693" t="str">
        <f t="shared" si="500"/>
        <v>----</v>
      </c>
      <c r="AM1693" s="4">
        <f t="shared" si="501"/>
        <v>411.31278461728914</v>
      </c>
      <c r="AN1693" s="4">
        <f t="shared" si="485"/>
        <v>411</v>
      </c>
      <c r="AO1693" s="4">
        <f t="shared" si="502"/>
        <v>0.31278461728913953</v>
      </c>
    </row>
    <row r="1694" spans="1:41" x14ac:dyDescent="0.25">
      <c r="A1694">
        <v>25</v>
      </c>
      <c r="B1694">
        <v>32</v>
      </c>
      <c r="C1694">
        <v>0</v>
      </c>
      <c r="D1694">
        <v>6</v>
      </c>
      <c r="E1694">
        <v>0</v>
      </c>
      <c r="F1694">
        <v>0</v>
      </c>
      <c r="H1694">
        <v>427.21261120000003</v>
      </c>
      <c r="J1694">
        <v>2552791</v>
      </c>
      <c r="K1694">
        <v>2200091</v>
      </c>
      <c r="L1694">
        <v>2268032</v>
      </c>
      <c r="O1694">
        <v>4056053</v>
      </c>
      <c r="P1694">
        <v>4556803</v>
      </c>
      <c r="Q1694">
        <v>3926143</v>
      </c>
      <c r="S1694">
        <f t="shared" si="486"/>
        <v>1.28</v>
      </c>
      <c r="T1694">
        <f t="shared" si="487"/>
        <v>0.24</v>
      </c>
      <c r="V1694" s="4">
        <f t="shared" si="488"/>
        <v>427.21261117989997</v>
      </c>
      <c r="W1694">
        <f t="shared" si="489"/>
        <v>10</v>
      </c>
      <c r="X1694">
        <f t="shared" si="490"/>
        <v>0.4</v>
      </c>
      <c r="Y1694">
        <f t="shared" si="491"/>
        <v>0.3125</v>
      </c>
      <c r="Z1694">
        <f t="shared" si="492"/>
        <v>1.6666666666666667</v>
      </c>
      <c r="AA1694" t="str">
        <f t="shared" si="493"/>
        <v>CRAM</v>
      </c>
      <c r="AD1694">
        <f t="shared" si="494"/>
        <v>0.31818181818181818</v>
      </c>
      <c r="AF1694" t="str">
        <f t="shared" si="495"/>
        <v>----</v>
      </c>
      <c r="AG1694" t="str">
        <f t="shared" si="496"/>
        <v>----</v>
      </c>
      <c r="AH1694" t="str">
        <f t="shared" si="497"/>
        <v>HUnSatLig</v>
      </c>
      <c r="AI1694" t="str">
        <f t="shared" si="498"/>
        <v>----</v>
      </c>
      <c r="AJ1694" t="str">
        <f t="shared" si="499"/>
        <v>----</v>
      </c>
      <c r="AK1694" t="str">
        <f t="shared" si="500"/>
        <v>----</v>
      </c>
      <c r="AM1694" s="4">
        <f t="shared" si="501"/>
        <v>427.31139780577445</v>
      </c>
      <c r="AN1694" s="4">
        <f t="shared" si="485"/>
        <v>427</v>
      </c>
      <c r="AO1694" s="4">
        <f t="shared" si="502"/>
        <v>0.31139780577444753</v>
      </c>
    </row>
    <row r="1695" spans="1:41" x14ac:dyDescent="0.25">
      <c r="A1695">
        <v>25</v>
      </c>
      <c r="B1695">
        <v>32</v>
      </c>
      <c r="C1695">
        <v>0</v>
      </c>
      <c r="D1695">
        <v>7</v>
      </c>
      <c r="E1695">
        <v>0</v>
      </c>
      <c r="F1695">
        <v>0</v>
      </c>
      <c r="H1695">
        <v>443.20752579999998</v>
      </c>
      <c r="J1695">
        <v>3812908</v>
      </c>
      <c r="K1695">
        <v>4479718</v>
      </c>
      <c r="L1695">
        <v>4435946</v>
      </c>
      <c r="O1695">
        <v>5941098</v>
      </c>
      <c r="P1695">
        <v>6447306</v>
      </c>
      <c r="Q1695">
        <v>5562880</v>
      </c>
      <c r="S1695">
        <f t="shared" si="486"/>
        <v>1.28</v>
      </c>
      <c r="T1695">
        <f t="shared" si="487"/>
        <v>0.28000000000000003</v>
      </c>
      <c r="V1695" s="4">
        <f t="shared" si="488"/>
        <v>443.20752577989998</v>
      </c>
      <c r="W1695">
        <f t="shared" si="489"/>
        <v>10</v>
      </c>
      <c r="X1695">
        <f t="shared" si="490"/>
        <v>0.4</v>
      </c>
      <c r="Y1695">
        <f t="shared" si="491"/>
        <v>0.3125</v>
      </c>
      <c r="Z1695">
        <f t="shared" si="492"/>
        <v>1.4285714285714286</v>
      </c>
      <c r="AA1695" t="str">
        <f t="shared" si="493"/>
        <v>CRAM</v>
      </c>
      <c r="AD1695">
        <f t="shared" si="494"/>
        <v>0.30232558139534882</v>
      </c>
      <c r="AF1695" t="str">
        <f t="shared" si="495"/>
        <v>----</v>
      </c>
      <c r="AG1695" t="str">
        <f t="shared" si="496"/>
        <v>----</v>
      </c>
      <c r="AH1695" t="str">
        <f t="shared" si="497"/>
        <v>HUnSatLig</v>
      </c>
      <c r="AI1695" t="str">
        <f t="shared" si="498"/>
        <v>----</v>
      </c>
      <c r="AJ1695" t="str">
        <f t="shared" si="499"/>
        <v>----</v>
      </c>
      <c r="AK1695" t="str">
        <f t="shared" si="500"/>
        <v>----</v>
      </c>
      <c r="AM1695" s="4">
        <f t="shared" si="501"/>
        <v>443.31001099425976</v>
      </c>
      <c r="AN1695" s="4">
        <f t="shared" si="485"/>
        <v>443</v>
      </c>
      <c r="AO1695" s="4">
        <f t="shared" si="502"/>
        <v>0.31001099425975553</v>
      </c>
    </row>
    <row r="1696" spans="1:41" x14ac:dyDescent="0.25">
      <c r="A1696">
        <v>25</v>
      </c>
      <c r="B1696">
        <v>32</v>
      </c>
      <c r="C1696">
        <v>0</v>
      </c>
      <c r="D1696">
        <v>8</v>
      </c>
      <c r="E1696">
        <v>0</v>
      </c>
      <c r="F1696">
        <v>0</v>
      </c>
      <c r="H1696">
        <v>459.2024404</v>
      </c>
      <c r="J1696">
        <v>5838537</v>
      </c>
      <c r="K1696">
        <v>5645157</v>
      </c>
      <c r="L1696">
        <v>5308916</v>
      </c>
      <c r="O1696">
        <v>7902027</v>
      </c>
      <c r="P1696">
        <v>8711586</v>
      </c>
      <c r="Q1696">
        <v>6807752</v>
      </c>
      <c r="S1696">
        <f t="shared" si="486"/>
        <v>1.28</v>
      </c>
      <c r="T1696">
        <f t="shared" si="487"/>
        <v>0.32</v>
      </c>
      <c r="V1696" s="4">
        <f t="shared" si="488"/>
        <v>459.2024403799</v>
      </c>
      <c r="W1696">
        <f t="shared" si="489"/>
        <v>10</v>
      </c>
      <c r="X1696">
        <f t="shared" si="490"/>
        <v>0.4</v>
      </c>
      <c r="Y1696">
        <f t="shared" si="491"/>
        <v>0.3125</v>
      </c>
      <c r="Z1696">
        <f t="shared" si="492"/>
        <v>1.25</v>
      </c>
      <c r="AA1696" t="str">
        <f t="shared" si="493"/>
        <v>CRAM</v>
      </c>
      <c r="AD1696">
        <f t="shared" si="494"/>
        <v>0.2857142857142857</v>
      </c>
      <c r="AF1696" t="str">
        <f t="shared" si="495"/>
        <v>----</v>
      </c>
      <c r="AG1696" t="str">
        <f t="shared" si="496"/>
        <v>----</v>
      </c>
      <c r="AH1696" t="str">
        <f t="shared" si="497"/>
        <v>HUnSatLig</v>
      </c>
      <c r="AI1696" t="str">
        <f t="shared" si="498"/>
        <v>----</v>
      </c>
      <c r="AJ1696" t="str">
        <f t="shared" si="499"/>
        <v>----</v>
      </c>
      <c r="AK1696" t="str">
        <f t="shared" si="500"/>
        <v>----</v>
      </c>
      <c r="AM1696" s="4">
        <f t="shared" si="501"/>
        <v>459.30862418274506</v>
      </c>
      <c r="AN1696" s="4">
        <f t="shared" si="485"/>
        <v>459</v>
      </c>
      <c r="AO1696" s="4">
        <f t="shared" si="502"/>
        <v>0.30862418274506354</v>
      </c>
    </row>
    <row r="1697" spans="1:41" x14ac:dyDescent="0.25">
      <c r="A1697">
        <v>25</v>
      </c>
      <c r="B1697">
        <v>32</v>
      </c>
      <c r="C1697">
        <v>0</v>
      </c>
      <c r="D1697">
        <v>9</v>
      </c>
      <c r="E1697">
        <v>0</v>
      </c>
      <c r="F1697">
        <v>0</v>
      </c>
      <c r="H1697">
        <v>475.19735500000002</v>
      </c>
      <c r="J1697">
        <v>6687776</v>
      </c>
      <c r="K1697">
        <v>6418993</v>
      </c>
      <c r="L1697">
        <v>5600951</v>
      </c>
      <c r="O1697">
        <v>7740090</v>
      </c>
      <c r="P1697">
        <v>8332649</v>
      </c>
      <c r="Q1697">
        <v>6940769</v>
      </c>
      <c r="S1697">
        <f t="shared" si="486"/>
        <v>1.28</v>
      </c>
      <c r="T1697">
        <f t="shared" si="487"/>
        <v>0.36</v>
      </c>
      <c r="V1697" s="4">
        <f t="shared" si="488"/>
        <v>475.19735497990001</v>
      </c>
      <c r="W1697">
        <f t="shared" si="489"/>
        <v>10</v>
      </c>
      <c r="X1697">
        <f t="shared" si="490"/>
        <v>0.4</v>
      </c>
      <c r="Y1697">
        <f t="shared" si="491"/>
        <v>0.3125</v>
      </c>
      <c r="Z1697">
        <f t="shared" si="492"/>
        <v>1.1111111111111112</v>
      </c>
      <c r="AA1697" t="str">
        <f t="shared" si="493"/>
        <v>CRAM</v>
      </c>
      <c r="AD1697">
        <f t="shared" si="494"/>
        <v>0.26829268292682928</v>
      </c>
      <c r="AF1697" t="str">
        <f t="shared" si="495"/>
        <v>----</v>
      </c>
      <c r="AG1697" t="str">
        <f t="shared" si="496"/>
        <v>----</v>
      </c>
      <c r="AH1697" t="str">
        <f t="shared" si="497"/>
        <v>HUnSatLig</v>
      </c>
      <c r="AI1697" t="str">
        <f t="shared" si="498"/>
        <v>----</v>
      </c>
      <c r="AJ1697" t="str">
        <f t="shared" si="499"/>
        <v>----</v>
      </c>
      <c r="AK1697" t="str">
        <f t="shared" si="500"/>
        <v>----</v>
      </c>
      <c r="AM1697" s="4">
        <f t="shared" si="501"/>
        <v>475.30723737123043</v>
      </c>
      <c r="AN1697" s="4">
        <f t="shared" si="485"/>
        <v>475</v>
      </c>
      <c r="AO1697" s="4">
        <f t="shared" si="502"/>
        <v>0.30723737123042838</v>
      </c>
    </row>
    <row r="1698" spans="1:41" x14ac:dyDescent="0.25">
      <c r="A1698">
        <v>25</v>
      </c>
      <c r="B1698">
        <v>32</v>
      </c>
      <c r="C1698">
        <v>0</v>
      </c>
      <c r="D1698">
        <v>10</v>
      </c>
      <c r="E1698">
        <v>0</v>
      </c>
      <c r="F1698">
        <v>0</v>
      </c>
      <c r="H1698">
        <v>491.19226959999997</v>
      </c>
      <c r="J1698">
        <v>5840265</v>
      </c>
      <c r="K1698">
        <v>6030076</v>
      </c>
      <c r="L1698">
        <v>5218848</v>
      </c>
      <c r="O1698">
        <v>6264035</v>
      </c>
      <c r="P1698">
        <v>6106989</v>
      </c>
      <c r="Q1698">
        <v>4934526</v>
      </c>
      <c r="S1698">
        <f t="shared" si="486"/>
        <v>1.28</v>
      </c>
      <c r="T1698">
        <f t="shared" si="487"/>
        <v>0.4</v>
      </c>
      <c r="V1698" s="4">
        <f t="shared" si="488"/>
        <v>491.19226957989997</v>
      </c>
      <c r="W1698">
        <f t="shared" si="489"/>
        <v>10</v>
      </c>
      <c r="X1698">
        <f t="shared" si="490"/>
        <v>0.4</v>
      </c>
      <c r="Y1698">
        <f t="shared" si="491"/>
        <v>0.3125</v>
      </c>
      <c r="Z1698">
        <f t="shared" si="492"/>
        <v>1</v>
      </c>
      <c r="AA1698" t="str">
        <f t="shared" si="493"/>
        <v>CRAM</v>
      </c>
      <c r="AD1698">
        <f t="shared" si="494"/>
        <v>0.25</v>
      </c>
      <c r="AF1698" t="str">
        <f t="shared" si="495"/>
        <v>----</v>
      </c>
      <c r="AG1698" t="str">
        <f t="shared" si="496"/>
        <v>----</v>
      </c>
      <c r="AH1698" t="str">
        <f t="shared" si="497"/>
        <v>HUnSatLig</v>
      </c>
      <c r="AI1698" t="str">
        <f t="shared" si="498"/>
        <v>----</v>
      </c>
      <c r="AJ1698" t="str">
        <f t="shared" si="499"/>
        <v>----</v>
      </c>
      <c r="AK1698" t="str">
        <f t="shared" si="500"/>
        <v>----</v>
      </c>
      <c r="AM1698" s="4">
        <f t="shared" si="501"/>
        <v>491.30585055971568</v>
      </c>
      <c r="AN1698" s="4">
        <f t="shared" si="485"/>
        <v>491</v>
      </c>
      <c r="AO1698" s="4">
        <f t="shared" si="502"/>
        <v>0.30585055971567954</v>
      </c>
    </row>
    <row r="1699" spans="1:41" x14ac:dyDescent="0.25">
      <c r="A1699">
        <v>25</v>
      </c>
      <c r="B1699">
        <v>32</v>
      </c>
      <c r="C1699">
        <v>0</v>
      </c>
      <c r="D1699">
        <v>11</v>
      </c>
      <c r="E1699">
        <v>0</v>
      </c>
      <c r="F1699">
        <v>0</v>
      </c>
      <c r="H1699">
        <v>507.18718419999999</v>
      </c>
      <c r="J1699">
        <v>5459170</v>
      </c>
      <c r="K1699">
        <v>4671644</v>
      </c>
      <c r="L1699">
        <v>3990317</v>
      </c>
      <c r="O1699">
        <v>4435906</v>
      </c>
      <c r="P1699">
        <v>4530678</v>
      </c>
      <c r="Q1699">
        <v>3621733</v>
      </c>
      <c r="S1699">
        <f t="shared" si="486"/>
        <v>1.28</v>
      </c>
      <c r="T1699">
        <f t="shared" si="487"/>
        <v>0.44</v>
      </c>
      <c r="V1699" s="4">
        <f t="shared" si="488"/>
        <v>507.18718417989999</v>
      </c>
      <c r="W1699">
        <f t="shared" si="489"/>
        <v>10</v>
      </c>
      <c r="X1699">
        <f t="shared" si="490"/>
        <v>0.4</v>
      </c>
      <c r="Y1699">
        <f t="shared" si="491"/>
        <v>0.3125</v>
      </c>
      <c r="Z1699">
        <f t="shared" si="492"/>
        <v>0.90909090909090906</v>
      </c>
      <c r="AA1699" t="str">
        <f t="shared" si="493"/>
        <v>CRAM</v>
      </c>
      <c r="AD1699">
        <f t="shared" si="494"/>
        <v>0.23076923076923078</v>
      </c>
      <c r="AF1699" t="str">
        <f t="shared" si="495"/>
        <v>----</v>
      </c>
      <c r="AG1699" t="str">
        <f t="shared" si="496"/>
        <v>----</v>
      </c>
      <c r="AH1699" t="str">
        <f t="shared" si="497"/>
        <v>HUnSatLig</v>
      </c>
      <c r="AI1699" t="str">
        <f t="shared" si="498"/>
        <v>----</v>
      </c>
      <c r="AJ1699" t="str">
        <f t="shared" si="499"/>
        <v>----</v>
      </c>
      <c r="AK1699" t="str">
        <f t="shared" si="500"/>
        <v>----</v>
      </c>
      <c r="AM1699" s="4">
        <f t="shared" si="501"/>
        <v>507.30446374820099</v>
      </c>
      <c r="AN1699" s="4">
        <f t="shared" si="485"/>
        <v>507</v>
      </c>
      <c r="AO1699" s="4">
        <f t="shared" si="502"/>
        <v>0.30446374820098754</v>
      </c>
    </row>
    <row r="1700" spans="1:41" x14ac:dyDescent="0.25">
      <c r="A1700">
        <v>25</v>
      </c>
      <c r="B1700">
        <v>32</v>
      </c>
      <c r="C1700">
        <v>0</v>
      </c>
      <c r="D1700">
        <v>12</v>
      </c>
      <c r="E1700">
        <v>0</v>
      </c>
      <c r="F1700">
        <v>0</v>
      </c>
      <c r="H1700">
        <v>523.18209879999995</v>
      </c>
      <c r="J1700">
        <v>3400715</v>
      </c>
      <c r="K1700">
        <v>3491307</v>
      </c>
      <c r="L1700">
        <v>3384540</v>
      </c>
      <c r="O1700">
        <v>2896223</v>
      </c>
      <c r="P1700">
        <v>2907984</v>
      </c>
      <c r="Q1700">
        <v>2323813</v>
      </c>
      <c r="S1700">
        <f t="shared" si="486"/>
        <v>1.28</v>
      </c>
      <c r="T1700">
        <f t="shared" si="487"/>
        <v>0.48</v>
      </c>
      <c r="V1700" s="4">
        <f t="shared" si="488"/>
        <v>523.1820987799</v>
      </c>
      <c r="W1700">
        <f t="shared" si="489"/>
        <v>10</v>
      </c>
      <c r="X1700">
        <f t="shared" si="490"/>
        <v>0.4</v>
      </c>
      <c r="Y1700">
        <f t="shared" si="491"/>
        <v>0.3125</v>
      </c>
      <c r="Z1700">
        <f t="shared" si="492"/>
        <v>0.83333333333333337</v>
      </c>
      <c r="AA1700" t="str">
        <f t="shared" si="493"/>
        <v>CRAM</v>
      </c>
      <c r="AD1700">
        <f t="shared" si="494"/>
        <v>0.21052631578947367</v>
      </c>
      <c r="AF1700" t="str">
        <f t="shared" si="495"/>
        <v>----</v>
      </c>
      <c r="AG1700" t="str">
        <f t="shared" si="496"/>
        <v>----</v>
      </c>
      <c r="AH1700" t="str">
        <f t="shared" si="497"/>
        <v>HUnSatLig</v>
      </c>
      <c r="AI1700" t="str">
        <f t="shared" si="498"/>
        <v>----</v>
      </c>
      <c r="AJ1700" t="str">
        <f t="shared" si="499"/>
        <v>----</v>
      </c>
      <c r="AK1700" t="str">
        <f t="shared" si="500"/>
        <v>----</v>
      </c>
      <c r="AM1700" s="4">
        <f t="shared" si="501"/>
        <v>523.30307693668624</v>
      </c>
      <c r="AN1700" s="4">
        <f t="shared" si="485"/>
        <v>523</v>
      </c>
      <c r="AO1700" s="4">
        <f t="shared" si="502"/>
        <v>0.3030769366862387</v>
      </c>
    </row>
    <row r="1701" spans="1:41" x14ac:dyDescent="0.25">
      <c r="A1701">
        <v>25</v>
      </c>
      <c r="B1701">
        <v>32</v>
      </c>
      <c r="C1701">
        <v>0</v>
      </c>
      <c r="D1701">
        <v>13</v>
      </c>
      <c r="E1701">
        <v>0</v>
      </c>
      <c r="F1701">
        <v>0</v>
      </c>
      <c r="H1701">
        <v>539.17701339999996</v>
      </c>
      <c r="J1701">
        <v>1883059</v>
      </c>
      <c r="K1701">
        <v>2524209</v>
      </c>
      <c r="L1701">
        <v>2011211</v>
      </c>
      <c r="O1701" t="s">
        <v>14</v>
      </c>
      <c r="P1701" t="s">
        <v>14</v>
      </c>
      <c r="Q1701" t="s">
        <v>14</v>
      </c>
      <c r="S1701">
        <f t="shared" si="486"/>
        <v>1.28</v>
      </c>
      <c r="T1701">
        <f t="shared" si="487"/>
        <v>0.52</v>
      </c>
      <c r="V1701" s="4">
        <f t="shared" si="488"/>
        <v>539.17701337990002</v>
      </c>
      <c r="W1701">
        <f t="shared" si="489"/>
        <v>10</v>
      </c>
      <c r="X1701">
        <f t="shared" si="490"/>
        <v>0.4</v>
      </c>
      <c r="Y1701">
        <f t="shared" si="491"/>
        <v>0.3125</v>
      </c>
      <c r="Z1701">
        <f t="shared" si="492"/>
        <v>0.76923076923076927</v>
      </c>
      <c r="AA1701" t="str">
        <f t="shared" si="493"/>
        <v>O</v>
      </c>
      <c r="AD1701">
        <f t="shared" si="494"/>
        <v>0.1891891891891892</v>
      </c>
      <c r="AF1701" t="str">
        <f t="shared" si="495"/>
        <v>----</v>
      </c>
      <c r="AG1701" t="str">
        <f t="shared" si="496"/>
        <v>----</v>
      </c>
      <c r="AH1701" t="str">
        <f t="shared" si="497"/>
        <v>HUnSatLig</v>
      </c>
      <c r="AI1701" t="str">
        <f t="shared" si="498"/>
        <v>----</v>
      </c>
      <c r="AJ1701" t="str">
        <f t="shared" si="499"/>
        <v>----</v>
      </c>
      <c r="AK1701" t="str">
        <f t="shared" si="500"/>
        <v>----</v>
      </c>
      <c r="AM1701" s="4">
        <f t="shared" si="501"/>
        <v>539.3016901251716</v>
      </c>
      <c r="AN1701" s="4">
        <f t="shared" si="485"/>
        <v>539</v>
      </c>
      <c r="AO1701" s="4">
        <f t="shared" si="502"/>
        <v>0.30169012517160354</v>
      </c>
    </row>
    <row r="1702" spans="1:41" x14ac:dyDescent="0.25">
      <c r="A1702">
        <v>25</v>
      </c>
      <c r="B1702">
        <v>34</v>
      </c>
      <c r="C1702">
        <v>0</v>
      </c>
      <c r="D1702">
        <v>5</v>
      </c>
      <c r="E1702">
        <v>0</v>
      </c>
      <c r="F1702">
        <v>0</v>
      </c>
      <c r="H1702">
        <v>413.2333466</v>
      </c>
      <c r="J1702" t="s">
        <v>14</v>
      </c>
      <c r="K1702" t="s">
        <v>14</v>
      </c>
      <c r="L1702" t="s">
        <v>14</v>
      </c>
      <c r="O1702">
        <v>2251300</v>
      </c>
      <c r="P1702">
        <v>2418189</v>
      </c>
      <c r="Q1702">
        <v>1963166</v>
      </c>
      <c r="S1702">
        <f t="shared" si="486"/>
        <v>1.36</v>
      </c>
      <c r="T1702">
        <f t="shared" si="487"/>
        <v>0.2</v>
      </c>
      <c r="V1702" s="4">
        <f t="shared" si="488"/>
        <v>413.2333465799</v>
      </c>
      <c r="W1702">
        <f t="shared" si="489"/>
        <v>9</v>
      </c>
      <c r="X1702">
        <f t="shared" si="490"/>
        <v>0.36</v>
      </c>
      <c r="Y1702">
        <f t="shared" si="491"/>
        <v>0.26470588235294118</v>
      </c>
      <c r="Z1702">
        <f t="shared" si="492"/>
        <v>1.8</v>
      </c>
      <c r="AA1702" t="str">
        <f t="shared" si="493"/>
        <v>O</v>
      </c>
      <c r="AD1702">
        <f t="shared" si="494"/>
        <v>0.28888888888888886</v>
      </c>
      <c r="AF1702" t="str">
        <f t="shared" si="495"/>
        <v>----</v>
      </c>
      <c r="AG1702" t="str">
        <f t="shared" si="496"/>
        <v>----</v>
      </c>
      <c r="AH1702" t="str">
        <f t="shared" si="497"/>
        <v>HUnSatLig</v>
      </c>
      <c r="AI1702" t="str">
        <f t="shared" si="498"/>
        <v>----</v>
      </c>
      <c r="AJ1702" t="str">
        <f t="shared" si="499"/>
        <v>----</v>
      </c>
      <c r="AK1702" t="str">
        <f t="shared" si="500"/>
        <v>----</v>
      </c>
      <c r="AM1702" s="4">
        <f t="shared" si="501"/>
        <v>413.32890070667241</v>
      </c>
      <c r="AN1702" s="4">
        <f t="shared" si="485"/>
        <v>413</v>
      </c>
      <c r="AO1702" s="4">
        <f t="shared" si="502"/>
        <v>0.32890070667241389</v>
      </c>
    </row>
    <row r="1703" spans="1:41" x14ac:dyDescent="0.25">
      <c r="A1703">
        <v>25</v>
      </c>
      <c r="B1703">
        <v>34</v>
      </c>
      <c r="C1703">
        <v>0</v>
      </c>
      <c r="D1703">
        <v>6</v>
      </c>
      <c r="E1703">
        <v>0</v>
      </c>
      <c r="F1703">
        <v>0</v>
      </c>
      <c r="H1703">
        <v>429.22826120000002</v>
      </c>
      <c r="J1703">
        <v>2839820</v>
      </c>
      <c r="K1703">
        <v>2936276</v>
      </c>
      <c r="L1703">
        <v>3200242</v>
      </c>
      <c r="O1703">
        <v>4618112</v>
      </c>
      <c r="P1703">
        <v>5449658</v>
      </c>
      <c r="Q1703">
        <v>4264900</v>
      </c>
      <c r="S1703">
        <f t="shared" si="486"/>
        <v>1.36</v>
      </c>
      <c r="T1703">
        <f t="shared" si="487"/>
        <v>0.24</v>
      </c>
      <c r="V1703" s="4">
        <f t="shared" si="488"/>
        <v>429.22826117989996</v>
      </c>
      <c r="W1703">
        <f t="shared" si="489"/>
        <v>9</v>
      </c>
      <c r="X1703">
        <f t="shared" si="490"/>
        <v>0.36</v>
      </c>
      <c r="Y1703">
        <f t="shared" si="491"/>
        <v>0.26470588235294118</v>
      </c>
      <c r="Z1703">
        <f t="shared" si="492"/>
        <v>1.5</v>
      </c>
      <c r="AA1703" t="str">
        <f t="shared" si="493"/>
        <v>CRAM</v>
      </c>
      <c r="AD1703">
        <f t="shared" si="494"/>
        <v>0.27272727272727271</v>
      </c>
      <c r="AF1703" t="str">
        <f t="shared" si="495"/>
        <v>----</v>
      </c>
      <c r="AG1703" t="str">
        <f t="shared" si="496"/>
        <v>----</v>
      </c>
      <c r="AH1703" t="str">
        <f t="shared" si="497"/>
        <v>HUnSatLig</v>
      </c>
      <c r="AI1703" t="str">
        <f t="shared" si="498"/>
        <v>----</v>
      </c>
      <c r="AJ1703" t="str">
        <f t="shared" si="499"/>
        <v>----</v>
      </c>
      <c r="AK1703" t="str">
        <f t="shared" si="500"/>
        <v>----</v>
      </c>
      <c r="AM1703" s="4">
        <f t="shared" si="501"/>
        <v>429.32751389515767</v>
      </c>
      <c r="AN1703" s="4">
        <f t="shared" si="485"/>
        <v>429</v>
      </c>
      <c r="AO1703" s="4">
        <f t="shared" si="502"/>
        <v>0.32751389515766505</v>
      </c>
    </row>
    <row r="1704" spans="1:41" x14ac:dyDescent="0.25">
      <c r="A1704">
        <v>25</v>
      </c>
      <c r="B1704">
        <v>34</v>
      </c>
      <c r="C1704">
        <v>0</v>
      </c>
      <c r="D1704">
        <v>7</v>
      </c>
      <c r="E1704">
        <v>0</v>
      </c>
      <c r="F1704">
        <v>0</v>
      </c>
      <c r="H1704">
        <v>445.22317579999998</v>
      </c>
      <c r="J1704">
        <v>4906268</v>
      </c>
      <c r="K1704">
        <v>5263976</v>
      </c>
      <c r="L1704">
        <v>4375323</v>
      </c>
      <c r="O1704">
        <v>7304906</v>
      </c>
      <c r="P1704">
        <v>8702032</v>
      </c>
      <c r="Q1704">
        <v>7353646</v>
      </c>
      <c r="S1704">
        <f t="shared" si="486"/>
        <v>1.36</v>
      </c>
      <c r="T1704">
        <f t="shared" si="487"/>
        <v>0.28000000000000003</v>
      </c>
      <c r="V1704" s="4">
        <f t="shared" si="488"/>
        <v>445.22317577989998</v>
      </c>
      <c r="W1704">
        <f t="shared" si="489"/>
        <v>9</v>
      </c>
      <c r="X1704">
        <f t="shared" si="490"/>
        <v>0.36</v>
      </c>
      <c r="Y1704">
        <f t="shared" si="491"/>
        <v>0.26470588235294118</v>
      </c>
      <c r="Z1704">
        <f t="shared" si="492"/>
        <v>1.2857142857142858</v>
      </c>
      <c r="AA1704" t="str">
        <f t="shared" si="493"/>
        <v>CRAM</v>
      </c>
      <c r="AD1704">
        <f t="shared" si="494"/>
        <v>0.2558139534883721</v>
      </c>
      <c r="AF1704" t="str">
        <f t="shared" si="495"/>
        <v>----</v>
      </c>
      <c r="AG1704" t="str">
        <f t="shared" si="496"/>
        <v>----</v>
      </c>
      <c r="AH1704" t="str">
        <f t="shared" si="497"/>
        <v>HUnSatLig</v>
      </c>
      <c r="AI1704" t="str">
        <f t="shared" si="498"/>
        <v>----</v>
      </c>
      <c r="AJ1704" t="str">
        <f t="shared" si="499"/>
        <v>----</v>
      </c>
      <c r="AK1704" t="str">
        <f t="shared" si="500"/>
        <v>----</v>
      </c>
      <c r="AM1704" s="4">
        <f t="shared" si="501"/>
        <v>445.32612708364297</v>
      </c>
      <c r="AN1704" s="4">
        <f t="shared" si="485"/>
        <v>445</v>
      </c>
      <c r="AO1704" s="4">
        <f t="shared" si="502"/>
        <v>0.32612708364297305</v>
      </c>
    </row>
    <row r="1705" spans="1:41" x14ac:dyDescent="0.25">
      <c r="A1705">
        <v>25</v>
      </c>
      <c r="B1705">
        <v>34</v>
      </c>
      <c r="C1705">
        <v>0</v>
      </c>
      <c r="D1705">
        <v>8</v>
      </c>
      <c r="E1705">
        <v>0</v>
      </c>
      <c r="F1705">
        <v>0</v>
      </c>
      <c r="H1705">
        <v>461.21809039999999</v>
      </c>
      <c r="J1705">
        <v>6297127</v>
      </c>
      <c r="K1705">
        <v>6464280</v>
      </c>
      <c r="L1705">
        <v>6443357</v>
      </c>
      <c r="O1705">
        <v>9800448</v>
      </c>
      <c r="P1705">
        <v>10394988</v>
      </c>
      <c r="Q1705">
        <v>8106097</v>
      </c>
      <c r="S1705">
        <f t="shared" si="486"/>
        <v>1.36</v>
      </c>
      <c r="T1705">
        <f t="shared" si="487"/>
        <v>0.32</v>
      </c>
      <c r="V1705" s="4">
        <f t="shared" si="488"/>
        <v>461.21809037989999</v>
      </c>
      <c r="W1705">
        <f t="shared" si="489"/>
        <v>9</v>
      </c>
      <c r="X1705">
        <f t="shared" si="490"/>
        <v>0.36</v>
      </c>
      <c r="Y1705">
        <f t="shared" si="491"/>
        <v>0.26470588235294118</v>
      </c>
      <c r="Z1705">
        <f t="shared" si="492"/>
        <v>1.125</v>
      </c>
      <c r="AA1705" t="str">
        <f t="shared" si="493"/>
        <v>CRAM</v>
      </c>
      <c r="AD1705">
        <f t="shared" si="494"/>
        <v>0.23809523809523808</v>
      </c>
      <c r="AF1705" t="str">
        <f t="shared" si="495"/>
        <v>----</v>
      </c>
      <c r="AG1705" t="str">
        <f t="shared" si="496"/>
        <v>----</v>
      </c>
      <c r="AH1705" t="str">
        <f t="shared" si="497"/>
        <v>HUnSatLig</v>
      </c>
      <c r="AI1705" t="str">
        <f t="shared" si="498"/>
        <v>----</v>
      </c>
      <c r="AJ1705" t="str">
        <f t="shared" si="499"/>
        <v>----</v>
      </c>
      <c r="AK1705" t="str">
        <f t="shared" si="500"/>
        <v>----</v>
      </c>
      <c r="AM1705" s="4">
        <f t="shared" si="501"/>
        <v>461.32474027212828</v>
      </c>
      <c r="AN1705" s="4">
        <f t="shared" si="485"/>
        <v>461</v>
      </c>
      <c r="AO1705" s="4">
        <f t="shared" si="502"/>
        <v>0.32474027212828105</v>
      </c>
    </row>
    <row r="1706" spans="1:41" x14ac:dyDescent="0.25">
      <c r="A1706">
        <v>25</v>
      </c>
      <c r="B1706">
        <v>34</v>
      </c>
      <c r="C1706">
        <v>0</v>
      </c>
      <c r="D1706">
        <v>9</v>
      </c>
      <c r="E1706">
        <v>0</v>
      </c>
      <c r="F1706">
        <v>0</v>
      </c>
      <c r="H1706">
        <v>477.21300500000001</v>
      </c>
      <c r="J1706">
        <v>6923295</v>
      </c>
      <c r="K1706">
        <v>6211125</v>
      </c>
      <c r="L1706">
        <v>6635140</v>
      </c>
      <c r="O1706">
        <v>9251556</v>
      </c>
      <c r="P1706">
        <v>10128787</v>
      </c>
      <c r="Q1706">
        <v>7852195</v>
      </c>
      <c r="S1706">
        <f t="shared" si="486"/>
        <v>1.36</v>
      </c>
      <c r="T1706">
        <f t="shared" si="487"/>
        <v>0.36</v>
      </c>
      <c r="V1706" s="4">
        <f t="shared" si="488"/>
        <v>477.21300497989995</v>
      </c>
      <c r="W1706">
        <f t="shared" si="489"/>
        <v>9</v>
      </c>
      <c r="X1706">
        <f t="shared" si="490"/>
        <v>0.36</v>
      </c>
      <c r="Y1706">
        <f t="shared" si="491"/>
        <v>0.26470588235294118</v>
      </c>
      <c r="Z1706">
        <f t="shared" si="492"/>
        <v>1</v>
      </c>
      <c r="AA1706" t="str">
        <f t="shared" si="493"/>
        <v>CRAM</v>
      </c>
      <c r="AD1706">
        <f t="shared" si="494"/>
        <v>0.21951219512195122</v>
      </c>
      <c r="AF1706" t="str">
        <f t="shared" si="495"/>
        <v>----</v>
      </c>
      <c r="AG1706" t="str">
        <f t="shared" si="496"/>
        <v>----</v>
      </c>
      <c r="AH1706" t="str">
        <f t="shared" si="497"/>
        <v>HUnSatLig</v>
      </c>
      <c r="AI1706" t="str">
        <f t="shared" si="498"/>
        <v>----</v>
      </c>
      <c r="AJ1706" t="str">
        <f t="shared" si="499"/>
        <v>----</v>
      </c>
      <c r="AK1706" t="str">
        <f t="shared" si="500"/>
        <v>----</v>
      </c>
      <c r="AM1706" s="4">
        <f t="shared" si="501"/>
        <v>477.32335346061353</v>
      </c>
      <c r="AN1706" s="4">
        <f t="shared" si="485"/>
        <v>477</v>
      </c>
      <c r="AO1706" s="4">
        <f t="shared" si="502"/>
        <v>0.32335346061353221</v>
      </c>
    </row>
    <row r="1707" spans="1:41" x14ac:dyDescent="0.25">
      <c r="A1707">
        <v>25</v>
      </c>
      <c r="B1707">
        <v>34</v>
      </c>
      <c r="C1707">
        <v>0</v>
      </c>
      <c r="D1707">
        <v>10</v>
      </c>
      <c r="E1707">
        <v>0</v>
      </c>
      <c r="F1707">
        <v>0</v>
      </c>
      <c r="H1707">
        <v>493.20791960000003</v>
      </c>
      <c r="J1707">
        <v>5714405</v>
      </c>
      <c r="K1707">
        <v>5208874</v>
      </c>
      <c r="L1707">
        <v>5005872</v>
      </c>
      <c r="O1707">
        <v>7064896</v>
      </c>
      <c r="P1707">
        <v>7104449</v>
      </c>
      <c r="Q1707">
        <v>6425599</v>
      </c>
      <c r="S1707">
        <f t="shared" si="486"/>
        <v>1.36</v>
      </c>
      <c r="T1707">
        <f t="shared" si="487"/>
        <v>0.4</v>
      </c>
      <c r="V1707" s="4">
        <f t="shared" si="488"/>
        <v>493.20791957989996</v>
      </c>
      <c r="W1707">
        <f t="shared" si="489"/>
        <v>9</v>
      </c>
      <c r="X1707">
        <f t="shared" si="490"/>
        <v>0.36</v>
      </c>
      <c r="Y1707">
        <f t="shared" si="491"/>
        <v>0.26470588235294118</v>
      </c>
      <c r="Z1707">
        <f t="shared" si="492"/>
        <v>0.9</v>
      </c>
      <c r="AA1707" t="str">
        <f t="shared" si="493"/>
        <v>CRAM</v>
      </c>
      <c r="AD1707">
        <f t="shared" si="494"/>
        <v>0.2</v>
      </c>
      <c r="AF1707" t="str">
        <f t="shared" si="495"/>
        <v>----</v>
      </c>
      <c r="AG1707" t="str">
        <f t="shared" si="496"/>
        <v>----</v>
      </c>
      <c r="AH1707" t="str">
        <f t="shared" si="497"/>
        <v>HUnSatLig</v>
      </c>
      <c r="AI1707" t="str">
        <f t="shared" si="498"/>
        <v>----</v>
      </c>
      <c r="AJ1707" t="str">
        <f t="shared" si="499"/>
        <v>----</v>
      </c>
      <c r="AK1707" t="str">
        <f t="shared" si="500"/>
        <v>----</v>
      </c>
      <c r="AM1707" s="4">
        <f t="shared" si="501"/>
        <v>493.32196664909884</v>
      </c>
      <c r="AN1707" s="4">
        <f t="shared" si="485"/>
        <v>493</v>
      </c>
      <c r="AO1707" s="4">
        <f t="shared" si="502"/>
        <v>0.32196664909884021</v>
      </c>
    </row>
    <row r="1708" spans="1:41" x14ac:dyDescent="0.25">
      <c r="A1708">
        <v>25</v>
      </c>
      <c r="B1708">
        <v>34</v>
      </c>
      <c r="C1708">
        <v>0</v>
      </c>
      <c r="D1708">
        <v>11</v>
      </c>
      <c r="E1708">
        <v>0</v>
      </c>
      <c r="F1708">
        <v>0</v>
      </c>
      <c r="H1708">
        <v>509.20283419999998</v>
      </c>
      <c r="J1708">
        <v>4266326</v>
      </c>
      <c r="K1708">
        <v>4564176</v>
      </c>
      <c r="L1708">
        <v>3559263</v>
      </c>
      <c r="O1708">
        <v>4602898</v>
      </c>
      <c r="P1708">
        <v>4688443</v>
      </c>
      <c r="Q1708">
        <v>3677134</v>
      </c>
      <c r="S1708">
        <f t="shared" si="486"/>
        <v>1.36</v>
      </c>
      <c r="T1708">
        <f t="shared" si="487"/>
        <v>0.44</v>
      </c>
      <c r="V1708" s="4">
        <f t="shared" si="488"/>
        <v>509.20283417989998</v>
      </c>
      <c r="W1708">
        <f t="shared" si="489"/>
        <v>9</v>
      </c>
      <c r="X1708">
        <f t="shared" si="490"/>
        <v>0.36</v>
      </c>
      <c r="Y1708">
        <f t="shared" si="491"/>
        <v>0.26470588235294118</v>
      </c>
      <c r="Z1708">
        <f t="shared" si="492"/>
        <v>0.81818181818181823</v>
      </c>
      <c r="AA1708" t="str">
        <f t="shared" si="493"/>
        <v>CRAM</v>
      </c>
      <c r="AD1708">
        <f t="shared" si="494"/>
        <v>0.17948717948717949</v>
      </c>
      <c r="AF1708" t="str">
        <f t="shared" si="495"/>
        <v>----</v>
      </c>
      <c r="AG1708" t="str">
        <f t="shared" si="496"/>
        <v>----</v>
      </c>
      <c r="AH1708" t="str">
        <f t="shared" si="497"/>
        <v>HUnSatLig</v>
      </c>
      <c r="AI1708" t="str">
        <f t="shared" si="498"/>
        <v>----</v>
      </c>
      <c r="AJ1708" t="str">
        <f t="shared" si="499"/>
        <v>----</v>
      </c>
      <c r="AK1708" t="str">
        <f t="shared" si="500"/>
        <v>----</v>
      </c>
      <c r="AM1708" s="4">
        <f t="shared" si="501"/>
        <v>509.32057983758421</v>
      </c>
      <c r="AN1708" s="4">
        <f t="shared" si="485"/>
        <v>509</v>
      </c>
      <c r="AO1708" s="4">
        <f t="shared" si="502"/>
        <v>0.32057983758420505</v>
      </c>
    </row>
    <row r="1709" spans="1:41" x14ac:dyDescent="0.25">
      <c r="A1709">
        <v>25</v>
      </c>
      <c r="B1709">
        <v>34</v>
      </c>
      <c r="C1709">
        <v>0</v>
      </c>
      <c r="D1709">
        <v>12</v>
      </c>
      <c r="E1709">
        <v>0</v>
      </c>
      <c r="F1709">
        <v>0</v>
      </c>
      <c r="H1709">
        <v>525.1977488</v>
      </c>
      <c r="J1709">
        <v>5720152</v>
      </c>
      <c r="K1709">
        <v>5505540</v>
      </c>
      <c r="L1709">
        <v>6035730</v>
      </c>
      <c r="O1709">
        <v>3574124</v>
      </c>
      <c r="P1709">
        <v>3520342</v>
      </c>
      <c r="Q1709">
        <v>2961771</v>
      </c>
      <c r="S1709">
        <f t="shared" si="486"/>
        <v>1.36</v>
      </c>
      <c r="T1709">
        <f t="shared" si="487"/>
        <v>0.48</v>
      </c>
      <c r="V1709" s="4">
        <f t="shared" si="488"/>
        <v>525.19774877990005</v>
      </c>
      <c r="W1709">
        <f t="shared" si="489"/>
        <v>9</v>
      </c>
      <c r="X1709">
        <f t="shared" si="490"/>
        <v>0.36</v>
      </c>
      <c r="Y1709">
        <f t="shared" si="491"/>
        <v>0.26470588235294118</v>
      </c>
      <c r="Z1709">
        <f t="shared" si="492"/>
        <v>0.75</v>
      </c>
      <c r="AA1709" t="str">
        <f t="shared" si="493"/>
        <v>O</v>
      </c>
      <c r="AD1709">
        <f t="shared" si="494"/>
        <v>0.15789473684210525</v>
      </c>
      <c r="AF1709" t="str">
        <f t="shared" si="495"/>
        <v>----</v>
      </c>
      <c r="AG1709" t="str">
        <f t="shared" si="496"/>
        <v>----</v>
      </c>
      <c r="AH1709" t="str">
        <f t="shared" si="497"/>
        <v>HUnSatLig</v>
      </c>
      <c r="AI1709" t="str">
        <f t="shared" si="498"/>
        <v>----</v>
      </c>
      <c r="AJ1709" t="str">
        <f t="shared" si="499"/>
        <v>----</v>
      </c>
      <c r="AK1709" t="str">
        <f t="shared" si="500"/>
        <v>----</v>
      </c>
      <c r="AM1709" s="4">
        <f t="shared" si="501"/>
        <v>525.31919302606957</v>
      </c>
      <c r="AN1709" s="4">
        <f t="shared" si="485"/>
        <v>525</v>
      </c>
      <c r="AO1709" s="4">
        <f t="shared" si="502"/>
        <v>0.3191930260695699</v>
      </c>
    </row>
    <row r="1710" spans="1:41" x14ac:dyDescent="0.25">
      <c r="A1710">
        <v>25</v>
      </c>
      <c r="B1710">
        <v>34</v>
      </c>
      <c r="C1710">
        <v>0</v>
      </c>
      <c r="D1710">
        <v>13</v>
      </c>
      <c r="E1710">
        <v>0</v>
      </c>
      <c r="F1710">
        <v>0</v>
      </c>
      <c r="H1710">
        <v>541.19266340000001</v>
      </c>
      <c r="J1710">
        <v>2045898</v>
      </c>
      <c r="K1710">
        <v>2037796</v>
      </c>
      <c r="L1710">
        <v>1614955</v>
      </c>
      <c r="O1710" t="s">
        <v>14</v>
      </c>
      <c r="P1710" t="s">
        <v>14</v>
      </c>
      <c r="Q1710" t="s">
        <v>14</v>
      </c>
      <c r="S1710">
        <f t="shared" si="486"/>
        <v>1.36</v>
      </c>
      <c r="T1710">
        <f t="shared" si="487"/>
        <v>0.52</v>
      </c>
      <c r="V1710" s="4">
        <f t="shared" si="488"/>
        <v>541.19266337990007</v>
      </c>
      <c r="W1710">
        <f t="shared" si="489"/>
        <v>9</v>
      </c>
      <c r="X1710">
        <f t="shared" si="490"/>
        <v>0.36</v>
      </c>
      <c r="Y1710">
        <f t="shared" si="491"/>
        <v>0.26470588235294118</v>
      </c>
      <c r="Z1710">
        <f t="shared" si="492"/>
        <v>0.69230769230769229</v>
      </c>
      <c r="AA1710" t="str">
        <f t="shared" si="493"/>
        <v>O</v>
      </c>
      <c r="AD1710">
        <f t="shared" si="494"/>
        <v>0.13513513513513514</v>
      </c>
      <c r="AF1710" t="str">
        <f t="shared" si="495"/>
        <v>----</v>
      </c>
      <c r="AG1710" t="str">
        <f t="shared" si="496"/>
        <v>----</v>
      </c>
      <c r="AH1710" t="str">
        <f t="shared" si="497"/>
        <v>HUnSatLig</v>
      </c>
      <c r="AI1710" t="str">
        <f t="shared" si="498"/>
        <v>----</v>
      </c>
      <c r="AJ1710" t="str">
        <f t="shared" si="499"/>
        <v>----</v>
      </c>
      <c r="AK1710" t="str">
        <f t="shared" si="500"/>
        <v>----</v>
      </c>
      <c r="AM1710" s="4">
        <f t="shared" si="501"/>
        <v>541.31780621455482</v>
      </c>
      <c r="AN1710" s="4">
        <f t="shared" si="485"/>
        <v>541</v>
      </c>
      <c r="AO1710" s="4">
        <f t="shared" si="502"/>
        <v>0.31780621455482105</v>
      </c>
    </row>
    <row r="1711" spans="1:41" x14ac:dyDescent="0.25">
      <c r="A1711">
        <v>25</v>
      </c>
      <c r="B1711">
        <v>34</v>
      </c>
      <c r="C1711">
        <v>0</v>
      </c>
      <c r="D1711">
        <v>24</v>
      </c>
      <c r="E1711">
        <v>0</v>
      </c>
      <c r="F1711">
        <v>0</v>
      </c>
      <c r="H1711">
        <v>717.13672399999996</v>
      </c>
      <c r="J1711" t="s">
        <v>14</v>
      </c>
      <c r="K1711" t="s">
        <v>14</v>
      </c>
      <c r="L1711" t="s">
        <v>14</v>
      </c>
      <c r="O1711">
        <v>2679018</v>
      </c>
      <c r="P1711">
        <v>1790843</v>
      </c>
      <c r="Q1711">
        <v>1578760</v>
      </c>
      <c r="S1711">
        <f t="shared" si="486"/>
        <v>1.36</v>
      </c>
      <c r="T1711">
        <f t="shared" si="487"/>
        <v>0.96</v>
      </c>
      <c r="V1711" s="4">
        <f t="shared" si="488"/>
        <v>717.13672397990001</v>
      </c>
      <c r="W1711">
        <f t="shared" si="489"/>
        <v>9</v>
      </c>
      <c r="X1711">
        <f t="shared" si="490"/>
        <v>0.36</v>
      </c>
      <c r="Y1711">
        <f t="shared" si="491"/>
        <v>0.26470588235294118</v>
      </c>
      <c r="Z1711">
        <f t="shared" si="492"/>
        <v>0.375</v>
      </c>
      <c r="AA1711" t="str">
        <f t="shared" si="493"/>
        <v>O</v>
      </c>
      <c r="AD1711">
        <f t="shared" si="494"/>
        <v>-0.23076923076923078</v>
      </c>
      <c r="AF1711" t="str">
        <f t="shared" si="495"/>
        <v>----</v>
      </c>
      <c r="AG1711" t="str">
        <f t="shared" si="496"/>
        <v>----</v>
      </c>
      <c r="AH1711" t="str">
        <f t="shared" si="497"/>
        <v>HUnSatLig</v>
      </c>
      <c r="AI1711" t="str">
        <f t="shared" si="498"/>
        <v>----</v>
      </c>
      <c r="AJ1711" t="str">
        <f t="shared" si="499"/>
        <v>----</v>
      </c>
      <c r="AK1711" t="str">
        <f t="shared" si="500"/>
        <v>----</v>
      </c>
      <c r="AM1711" s="4">
        <f t="shared" si="501"/>
        <v>717.30255128789315</v>
      </c>
      <c r="AN1711" s="4">
        <f t="shared" si="485"/>
        <v>717</v>
      </c>
      <c r="AO1711" s="4">
        <f t="shared" si="502"/>
        <v>0.30255128789315222</v>
      </c>
    </row>
    <row r="1712" spans="1:41" x14ac:dyDescent="0.25">
      <c r="A1712">
        <v>25</v>
      </c>
      <c r="B1712">
        <v>36</v>
      </c>
      <c r="C1712">
        <v>0</v>
      </c>
      <c r="D1712">
        <v>5</v>
      </c>
      <c r="E1712">
        <v>0</v>
      </c>
      <c r="F1712">
        <v>0</v>
      </c>
      <c r="H1712">
        <v>415.2489966</v>
      </c>
      <c r="J1712" t="s">
        <v>14</v>
      </c>
      <c r="K1712" t="s">
        <v>14</v>
      </c>
      <c r="L1712" t="s">
        <v>14</v>
      </c>
      <c r="O1712">
        <v>2543934</v>
      </c>
      <c r="P1712">
        <v>2580046</v>
      </c>
      <c r="Q1712">
        <v>2090352</v>
      </c>
      <c r="S1712">
        <f t="shared" si="486"/>
        <v>1.44</v>
      </c>
      <c r="T1712">
        <f t="shared" si="487"/>
        <v>0.2</v>
      </c>
      <c r="V1712" s="4">
        <f t="shared" si="488"/>
        <v>415.24899657989994</v>
      </c>
      <c r="W1712">
        <f t="shared" si="489"/>
        <v>8</v>
      </c>
      <c r="X1712">
        <f t="shared" si="490"/>
        <v>0.32</v>
      </c>
      <c r="Y1712">
        <f t="shared" si="491"/>
        <v>0.22222222222222221</v>
      </c>
      <c r="Z1712">
        <f t="shared" si="492"/>
        <v>1.6</v>
      </c>
      <c r="AA1712" t="str">
        <f t="shared" si="493"/>
        <v>CRAM</v>
      </c>
      <c r="AD1712">
        <f t="shared" si="494"/>
        <v>0.24444444444444444</v>
      </c>
      <c r="AF1712" t="str">
        <f t="shared" si="495"/>
        <v>----</v>
      </c>
      <c r="AG1712" t="str">
        <f t="shared" si="496"/>
        <v>----</v>
      </c>
      <c r="AH1712" t="str">
        <f t="shared" si="497"/>
        <v>HUnSatLig</v>
      </c>
      <c r="AI1712" t="str">
        <f t="shared" si="498"/>
        <v>----</v>
      </c>
      <c r="AJ1712" t="str">
        <f t="shared" si="499"/>
        <v>----</v>
      </c>
      <c r="AK1712" t="str">
        <f t="shared" si="500"/>
        <v>----</v>
      </c>
      <c r="AM1712" s="4">
        <f t="shared" si="501"/>
        <v>415.34501679605557</v>
      </c>
      <c r="AN1712" s="4">
        <f t="shared" si="485"/>
        <v>415</v>
      </c>
      <c r="AO1712" s="4">
        <f t="shared" si="502"/>
        <v>0.34501679605557456</v>
      </c>
    </row>
    <row r="1713" spans="1:41" x14ac:dyDescent="0.25">
      <c r="A1713">
        <v>25</v>
      </c>
      <c r="B1713">
        <v>36</v>
      </c>
      <c r="C1713">
        <v>0</v>
      </c>
      <c r="D1713">
        <v>6</v>
      </c>
      <c r="E1713">
        <v>0</v>
      </c>
      <c r="F1713">
        <v>0</v>
      </c>
      <c r="H1713">
        <v>431.24391120000001</v>
      </c>
      <c r="J1713">
        <v>2981935</v>
      </c>
      <c r="K1713">
        <v>3384705</v>
      </c>
      <c r="L1713">
        <v>2867797</v>
      </c>
      <c r="O1713">
        <v>4721406</v>
      </c>
      <c r="P1713">
        <v>5395300</v>
      </c>
      <c r="Q1713">
        <v>4173565</v>
      </c>
      <c r="S1713">
        <f t="shared" si="486"/>
        <v>1.44</v>
      </c>
      <c r="T1713">
        <f t="shared" si="487"/>
        <v>0.24</v>
      </c>
      <c r="V1713" s="4">
        <f t="shared" si="488"/>
        <v>431.24391117989995</v>
      </c>
      <c r="W1713">
        <f t="shared" si="489"/>
        <v>8</v>
      </c>
      <c r="X1713">
        <f t="shared" si="490"/>
        <v>0.32</v>
      </c>
      <c r="Y1713">
        <f t="shared" si="491"/>
        <v>0.22222222222222221</v>
      </c>
      <c r="Z1713">
        <f t="shared" si="492"/>
        <v>1.3333333333333333</v>
      </c>
      <c r="AA1713" t="str">
        <f t="shared" si="493"/>
        <v>CRAM</v>
      </c>
      <c r="AD1713">
        <f t="shared" si="494"/>
        <v>0.22727272727272727</v>
      </c>
      <c r="AF1713" t="str">
        <f t="shared" si="495"/>
        <v>----</v>
      </c>
      <c r="AG1713" t="str">
        <f t="shared" si="496"/>
        <v>----</v>
      </c>
      <c r="AH1713" t="str">
        <f t="shared" si="497"/>
        <v>HUnSatLig</v>
      </c>
      <c r="AI1713" t="str">
        <f t="shared" si="498"/>
        <v>----</v>
      </c>
      <c r="AJ1713" t="str">
        <f t="shared" si="499"/>
        <v>----</v>
      </c>
      <c r="AK1713" t="str">
        <f t="shared" si="500"/>
        <v>----</v>
      </c>
      <c r="AM1713" s="4">
        <f t="shared" si="501"/>
        <v>431.34362998454088</v>
      </c>
      <c r="AN1713" s="4">
        <f t="shared" si="485"/>
        <v>431</v>
      </c>
      <c r="AO1713" s="4">
        <f t="shared" si="502"/>
        <v>0.34362998454088256</v>
      </c>
    </row>
    <row r="1714" spans="1:41" x14ac:dyDescent="0.25">
      <c r="A1714">
        <v>25</v>
      </c>
      <c r="B1714">
        <v>36</v>
      </c>
      <c r="C1714">
        <v>0</v>
      </c>
      <c r="D1714">
        <v>7</v>
      </c>
      <c r="E1714">
        <v>0</v>
      </c>
      <c r="F1714">
        <v>0</v>
      </c>
      <c r="H1714">
        <v>447.23882579999997</v>
      </c>
      <c r="J1714">
        <v>4360209</v>
      </c>
      <c r="K1714">
        <v>4932075</v>
      </c>
      <c r="L1714">
        <v>4509260</v>
      </c>
      <c r="O1714">
        <v>7517742</v>
      </c>
      <c r="P1714">
        <v>8334296</v>
      </c>
      <c r="Q1714">
        <v>6764643</v>
      </c>
      <c r="S1714">
        <f t="shared" si="486"/>
        <v>1.44</v>
      </c>
      <c r="T1714">
        <f t="shared" si="487"/>
        <v>0.28000000000000003</v>
      </c>
      <c r="V1714" s="4">
        <f t="shared" si="488"/>
        <v>447.23882577989997</v>
      </c>
      <c r="W1714">
        <f t="shared" si="489"/>
        <v>8</v>
      </c>
      <c r="X1714">
        <f t="shared" si="490"/>
        <v>0.32</v>
      </c>
      <c r="Y1714">
        <f t="shared" si="491"/>
        <v>0.22222222222222221</v>
      </c>
      <c r="Z1714">
        <f t="shared" si="492"/>
        <v>1.1428571428571428</v>
      </c>
      <c r="AA1714" t="str">
        <f t="shared" si="493"/>
        <v>CRAM</v>
      </c>
      <c r="AD1714">
        <f t="shared" si="494"/>
        <v>0.20930232558139536</v>
      </c>
      <c r="AF1714" t="str">
        <f t="shared" si="495"/>
        <v>----</v>
      </c>
      <c r="AG1714" t="str">
        <f t="shared" si="496"/>
        <v>----</v>
      </c>
      <c r="AH1714" t="str">
        <f t="shared" si="497"/>
        <v>HUnSatLig</v>
      </c>
      <c r="AI1714" t="str">
        <f t="shared" si="498"/>
        <v>----</v>
      </c>
      <c r="AJ1714" t="str">
        <f t="shared" si="499"/>
        <v>----</v>
      </c>
      <c r="AK1714" t="str">
        <f t="shared" si="500"/>
        <v>----</v>
      </c>
      <c r="AM1714" s="4">
        <f t="shared" si="501"/>
        <v>447.34224317302619</v>
      </c>
      <c r="AN1714" s="4">
        <f t="shared" si="485"/>
        <v>447</v>
      </c>
      <c r="AO1714" s="4">
        <f t="shared" si="502"/>
        <v>0.34224317302619056</v>
      </c>
    </row>
    <row r="1715" spans="1:41" x14ac:dyDescent="0.25">
      <c r="A1715">
        <v>25</v>
      </c>
      <c r="B1715">
        <v>36</v>
      </c>
      <c r="C1715">
        <v>0</v>
      </c>
      <c r="D1715">
        <v>8</v>
      </c>
      <c r="E1715">
        <v>0</v>
      </c>
      <c r="F1715">
        <v>0</v>
      </c>
      <c r="H1715">
        <v>463.23374039999999</v>
      </c>
      <c r="J1715">
        <v>6116765</v>
      </c>
      <c r="K1715">
        <v>6216407</v>
      </c>
      <c r="L1715">
        <v>5732565</v>
      </c>
      <c r="O1715">
        <v>9800392</v>
      </c>
      <c r="P1715">
        <v>9776453</v>
      </c>
      <c r="Q1715">
        <v>8947763</v>
      </c>
      <c r="S1715">
        <f t="shared" si="486"/>
        <v>1.44</v>
      </c>
      <c r="T1715">
        <f t="shared" si="487"/>
        <v>0.32</v>
      </c>
      <c r="V1715" s="4">
        <f t="shared" si="488"/>
        <v>463.23374037989998</v>
      </c>
      <c r="W1715">
        <f t="shared" si="489"/>
        <v>8</v>
      </c>
      <c r="X1715">
        <f t="shared" si="490"/>
        <v>0.32</v>
      </c>
      <c r="Y1715">
        <f t="shared" si="491"/>
        <v>0.22222222222222221</v>
      </c>
      <c r="Z1715">
        <f t="shared" si="492"/>
        <v>1</v>
      </c>
      <c r="AA1715" t="str">
        <f t="shared" si="493"/>
        <v>CRAM</v>
      </c>
      <c r="AD1715">
        <f t="shared" si="494"/>
        <v>0.19047619047619047</v>
      </c>
      <c r="AF1715" t="str">
        <f t="shared" si="495"/>
        <v>----</v>
      </c>
      <c r="AG1715" t="str">
        <f t="shared" si="496"/>
        <v>----</v>
      </c>
      <c r="AH1715" t="str">
        <f t="shared" si="497"/>
        <v>HUnSatLig</v>
      </c>
      <c r="AI1715" t="str">
        <f t="shared" si="498"/>
        <v>----</v>
      </c>
      <c r="AJ1715" t="str">
        <f t="shared" si="499"/>
        <v>----</v>
      </c>
      <c r="AK1715" t="str">
        <f t="shared" si="500"/>
        <v>----</v>
      </c>
      <c r="AM1715" s="4">
        <f t="shared" si="501"/>
        <v>463.3408563615115</v>
      </c>
      <c r="AN1715" s="4">
        <f t="shared" si="485"/>
        <v>463</v>
      </c>
      <c r="AO1715" s="4">
        <f t="shared" si="502"/>
        <v>0.34085636151149856</v>
      </c>
    </row>
    <row r="1716" spans="1:41" x14ac:dyDescent="0.25">
      <c r="A1716">
        <v>25</v>
      </c>
      <c r="B1716">
        <v>36</v>
      </c>
      <c r="C1716">
        <v>0</v>
      </c>
      <c r="D1716">
        <v>9</v>
      </c>
      <c r="E1716">
        <v>0</v>
      </c>
      <c r="F1716">
        <v>0</v>
      </c>
      <c r="H1716">
        <v>479.228655</v>
      </c>
      <c r="J1716">
        <v>5889070</v>
      </c>
      <c r="K1716">
        <v>5645888</v>
      </c>
      <c r="L1716">
        <v>5665371</v>
      </c>
      <c r="O1716">
        <v>9374488</v>
      </c>
      <c r="P1716">
        <v>10061254</v>
      </c>
      <c r="Q1716">
        <v>8265969</v>
      </c>
      <c r="S1716">
        <f t="shared" si="486"/>
        <v>1.44</v>
      </c>
      <c r="T1716">
        <f t="shared" si="487"/>
        <v>0.36</v>
      </c>
      <c r="V1716" s="4">
        <f t="shared" si="488"/>
        <v>479.2286549799</v>
      </c>
      <c r="W1716">
        <f t="shared" si="489"/>
        <v>8</v>
      </c>
      <c r="X1716">
        <f t="shared" si="490"/>
        <v>0.32</v>
      </c>
      <c r="Y1716">
        <f t="shared" si="491"/>
        <v>0.22222222222222221</v>
      </c>
      <c r="Z1716">
        <f t="shared" si="492"/>
        <v>0.88888888888888884</v>
      </c>
      <c r="AA1716" t="str">
        <f t="shared" si="493"/>
        <v>CRAM</v>
      </c>
      <c r="AD1716">
        <f t="shared" si="494"/>
        <v>0.17073170731707318</v>
      </c>
      <c r="AF1716" t="str">
        <f t="shared" si="495"/>
        <v>----</v>
      </c>
      <c r="AG1716" t="str">
        <f t="shared" si="496"/>
        <v>----</v>
      </c>
      <c r="AH1716" t="str">
        <f t="shared" si="497"/>
        <v>HUnSatLig</v>
      </c>
      <c r="AI1716" t="str">
        <f t="shared" si="498"/>
        <v>----</v>
      </c>
      <c r="AJ1716" t="str">
        <f t="shared" si="499"/>
        <v>----</v>
      </c>
      <c r="AK1716" t="str">
        <f t="shared" si="500"/>
        <v>----</v>
      </c>
      <c r="AM1716" s="4">
        <f t="shared" si="501"/>
        <v>479.33946954999681</v>
      </c>
      <c r="AN1716" s="4">
        <f t="shared" si="485"/>
        <v>479</v>
      </c>
      <c r="AO1716" s="4">
        <f t="shared" si="502"/>
        <v>0.33946954999680656</v>
      </c>
    </row>
    <row r="1717" spans="1:41" x14ac:dyDescent="0.25">
      <c r="A1717">
        <v>25</v>
      </c>
      <c r="B1717">
        <v>36</v>
      </c>
      <c r="C1717">
        <v>0</v>
      </c>
      <c r="D1717">
        <v>10</v>
      </c>
      <c r="E1717">
        <v>0</v>
      </c>
      <c r="F1717">
        <v>0</v>
      </c>
      <c r="H1717">
        <v>495.22356960000002</v>
      </c>
      <c r="J1717">
        <v>4975176</v>
      </c>
      <c r="K1717">
        <v>4568924</v>
      </c>
      <c r="L1717">
        <v>4527686</v>
      </c>
      <c r="O1717">
        <v>7015839</v>
      </c>
      <c r="P1717">
        <v>6936598</v>
      </c>
      <c r="Q1717">
        <v>5577858</v>
      </c>
      <c r="S1717">
        <f t="shared" si="486"/>
        <v>1.44</v>
      </c>
      <c r="T1717">
        <f t="shared" si="487"/>
        <v>0.4</v>
      </c>
      <c r="V1717" s="4">
        <f t="shared" si="488"/>
        <v>495.22356957989996</v>
      </c>
      <c r="W1717">
        <f t="shared" si="489"/>
        <v>8</v>
      </c>
      <c r="X1717">
        <f t="shared" si="490"/>
        <v>0.32</v>
      </c>
      <c r="Y1717">
        <f t="shared" si="491"/>
        <v>0.22222222222222221</v>
      </c>
      <c r="Z1717">
        <f t="shared" si="492"/>
        <v>0.8</v>
      </c>
      <c r="AA1717" t="str">
        <f t="shared" si="493"/>
        <v>CRAM</v>
      </c>
      <c r="AD1717">
        <f t="shared" si="494"/>
        <v>0.15</v>
      </c>
      <c r="AF1717" t="str">
        <f t="shared" si="495"/>
        <v>----</v>
      </c>
      <c r="AG1717" t="str">
        <f t="shared" si="496"/>
        <v>----</v>
      </c>
      <c r="AH1717" t="str">
        <f t="shared" si="497"/>
        <v>HUnSatLig</v>
      </c>
      <c r="AI1717" t="str">
        <f t="shared" si="498"/>
        <v>----</v>
      </c>
      <c r="AJ1717" t="str">
        <f t="shared" si="499"/>
        <v>----</v>
      </c>
      <c r="AK1717" t="str">
        <f t="shared" si="500"/>
        <v>----</v>
      </c>
      <c r="AM1717" s="4">
        <f t="shared" si="501"/>
        <v>495.33808273848206</v>
      </c>
      <c r="AN1717" s="4">
        <f t="shared" si="485"/>
        <v>495</v>
      </c>
      <c r="AO1717" s="4">
        <f t="shared" si="502"/>
        <v>0.33808273848205772</v>
      </c>
    </row>
    <row r="1718" spans="1:41" x14ac:dyDescent="0.25">
      <c r="A1718">
        <v>25</v>
      </c>
      <c r="B1718">
        <v>36</v>
      </c>
      <c r="C1718">
        <v>0</v>
      </c>
      <c r="D1718">
        <v>11</v>
      </c>
      <c r="E1718">
        <v>0</v>
      </c>
      <c r="F1718">
        <v>0</v>
      </c>
      <c r="H1718">
        <v>511.21848419999998</v>
      </c>
      <c r="J1718">
        <v>4032967</v>
      </c>
      <c r="K1718">
        <v>3409155</v>
      </c>
      <c r="L1718">
        <v>3577748</v>
      </c>
      <c r="O1718">
        <v>4688987</v>
      </c>
      <c r="P1718">
        <v>4489851</v>
      </c>
      <c r="Q1718">
        <v>4351021</v>
      </c>
      <c r="S1718">
        <f t="shared" si="486"/>
        <v>1.44</v>
      </c>
      <c r="T1718">
        <f t="shared" si="487"/>
        <v>0.44</v>
      </c>
      <c r="V1718" s="4">
        <f t="shared" si="488"/>
        <v>511.21848417989997</v>
      </c>
      <c r="W1718">
        <f t="shared" si="489"/>
        <v>8</v>
      </c>
      <c r="X1718">
        <f t="shared" si="490"/>
        <v>0.32</v>
      </c>
      <c r="Y1718">
        <f t="shared" si="491"/>
        <v>0.22222222222222221</v>
      </c>
      <c r="Z1718">
        <f t="shared" si="492"/>
        <v>0.72727272727272729</v>
      </c>
      <c r="AA1718" t="str">
        <f t="shared" si="493"/>
        <v>O</v>
      </c>
      <c r="AD1718">
        <f t="shared" si="494"/>
        <v>0.12820512820512819</v>
      </c>
      <c r="AF1718" t="str">
        <f t="shared" si="495"/>
        <v>----</v>
      </c>
      <c r="AG1718" t="str">
        <f t="shared" si="496"/>
        <v>----</v>
      </c>
      <c r="AH1718" t="str">
        <f t="shared" si="497"/>
        <v>HUnSatLig</v>
      </c>
      <c r="AI1718" t="str">
        <f t="shared" si="498"/>
        <v>----</v>
      </c>
      <c r="AJ1718" t="str">
        <f t="shared" si="499"/>
        <v>----</v>
      </c>
      <c r="AK1718" t="str">
        <f t="shared" si="500"/>
        <v>----</v>
      </c>
      <c r="AM1718" s="4">
        <f t="shared" si="501"/>
        <v>511.33669592696737</v>
      </c>
      <c r="AN1718" s="4">
        <f t="shared" si="485"/>
        <v>511</v>
      </c>
      <c r="AO1718" s="4">
        <f t="shared" si="502"/>
        <v>0.33669592696736572</v>
      </c>
    </row>
    <row r="1719" spans="1:41" x14ac:dyDescent="0.25">
      <c r="A1719">
        <v>25</v>
      </c>
      <c r="B1719">
        <v>36</v>
      </c>
      <c r="C1719">
        <v>0</v>
      </c>
      <c r="D1719">
        <v>12</v>
      </c>
      <c r="E1719">
        <v>0</v>
      </c>
      <c r="F1719">
        <v>0</v>
      </c>
      <c r="H1719">
        <v>527.21339880000005</v>
      </c>
      <c r="J1719">
        <v>2263198</v>
      </c>
      <c r="K1719">
        <v>2417176</v>
      </c>
      <c r="L1719">
        <v>2355527</v>
      </c>
      <c r="O1719">
        <v>2564977</v>
      </c>
      <c r="P1719">
        <v>2625364</v>
      </c>
      <c r="Q1719">
        <v>2467685</v>
      </c>
      <c r="S1719">
        <f t="shared" si="486"/>
        <v>1.44</v>
      </c>
      <c r="T1719">
        <f t="shared" si="487"/>
        <v>0.48</v>
      </c>
      <c r="V1719" s="4">
        <f t="shared" si="488"/>
        <v>527.21339877989999</v>
      </c>
      <c r="W1719">
        <f t="shared" si="489"/>
        <v>8</v>
      </c>
      <c r="X1719">
        <f t="shared" si="490"/>
        <v>0.32</v>
      </c>
      <c r="Y1719">
        <f t="shared" si="491"/>
        <v>0.22222222222222221</v>
      </c>
      <c r="Z1719">
        <f t="shared" si="492"/>
        <v>0.66666666666666663</v>
      </c>
      <c r="AA1719" t="str">
        <f t="shared" si="493"/>
        <v>O</v>
      </c>
      <c r="AD1719">
        <f t="shared" si="494"/>
        <v>0.10526315789473684</v>
      </c>
      <c r="AF1719" t="str">
        <f t="shared" si="495"/>
        <v>----</v>
      </c>
      <c r="AG1719" t="str">
        <f t="shared" si="496"/>
        <v>----</v>
      </c>
      <c r="AH1719" t="str">
        <f t="shared" si="497"/>
        <v>HUnSatLig</v>
      </c>
      <c r="AI1719" t="str">
        <f t="shared" si="498"/>
        <v>----</v>
      </c>
      <c r="AJ1719" t="str">
        <f t="shared" si="499"/>
        <v>----</v>
      </c>
      <c r="AK1719" t="str">
        <f t="shared" si="500"/>
        <v>----</v>
      </c>
      <c r="AM1719" s="4">
        <f t="shared" si="501"/>
        <v>527.33530911545267</v>
      </c>
      <c r="AN1719" s="4">
        <f t="shared" si="485"/>
        <v>527</v>
      </c>
      <c r="AO1719" s="4">
        <f t="shared" si="502"/>
        <v>0.33530911545267372</v>
      </c>
    </row>
    <row r="1720" spans="1:41" x14ac:dyDescent="0.25">
      <c r="A1720">
        <v>25</v>
      </c>
      <c r="B1720">
        <v>38</v>
      </c>
      <c r="C1720">
        <v>0</v>
      </c>
      <c r="D1720">
        <v>6</v>
      </c>
      <c r="E1720">
        <v>0</v>
      </c>
      <c r="F1720">
        <v>0</v>
      </c>
      <c r="H1720">
        <v>433.25956120000001</v>
      </c>
      <c r="J1720">
        <v>2163010</v>
      </c>
      <c r="K1720">
        <v>2316578</v>
      </c>
      <c r="L1720">
        <v>1811884</v>
      </c>
      <c r="O1720">
        <v>3617394</v>
      </c>
      <c r="P1720">
        <v>4469508</v>
      </c>
      <c r="Q1720">
        <v>3897903</v>
      </c>
      <c r="S1720">
        <f t="shared" si="486"/>
        <v>1.52</v>
      </c>
      <c r="T1720">
        <f t="shared" si="487"/>
        <v>0.24</v>
      </c>
      <c r="V1720" s="4">
        <f t="shared" si="488"/>
        <v>433.2595611799</v>
      </c>
      <c r="W1720">
        <f t="shared" si="489"/>
        <v>7</v>
      </c>
      <c r="X1720">
        <f t="shared" si="490"/>
        <v>0.28000000000000003</v>
      </c>
      <c r="Y1720">
        <f t="shared" si="491"/>
        <v>0.18421052631578946</v>
      </c>
      <c r="Z1720">
        <f t="shared" si="492"/>
        <v>1.1666666666666667</v>
      </c>
      <c r="AA1720" t="str">
        <f t="shared" si="493"/>
        <v>O</v>
      </c>
      <c r="AD1720">
        <f t="shared" si="494"/>
        <v>0.18181818181818182</v>
      </c>
      <c r="AF1720" t="str">
        <f t="shared" si="495"/>
        <v>----</v>
      </c>
      <c r="AG1720" t="str">
        <f t="shared" si="496"/>
        <v>----</v>
      </c>
      <c r="AH1720" t="str">
        <f t="shared" si="497"/>
        <v>----</v>
      </c>
      <c r="AI1720" t="str">
        <f t="shared" si="498"/>
        <v>AlipatNoN</v>
      </c>
      <c r="AJ1720" t="str">
        <f t="shared" si="499"/>
        <v>----</v>
      </c>
      <c r="AK1720" t="str">
        <f t="shared" si="500"/>
        <v>----</v>
      </c>
      <c r="AM1720" s="4">
        <f t="shared" si="501"/>
        <v>433.3597460739241</v>
      </c>
      <c r="AN1720" s="4">
        <f t="shared" si="485"/>
        <v>433</v>
      </c>
      <c r="AO1720" s="4">
        <f t="shared" si="502"/>
        <v>0.35974607392410007</v>
      </c>
    </row>
    <row r="1721" spans="1:41" x14ac:dyDescent="0.25">
      <c r="A1721">
        <v>25</v>
      </c>
      <c r="B1721">
        <v>38</v>
      </c>
      <c r="C1721">
        <v>0</v>
      </c>
      <c r="D1721">
        <v>7</v>
      </c>
      <c r="E1721">
        <v>0</v>
      </c>
      <c r="F1721">
        <v>0</v>
      </c>
      <c r="H1721">
        <v>449.25447580000002</v>
      </c>
      <c r="J1721">
        <v>3279628</v>
      </c>
      <c r="K1721">
        <v>3642736</v>
      </c>
      <c r="L1721">
        <v>3116416</v>
      </c>
      <c r="O1721">
        <v>6398359</v>
      </c>
      <c r="P1721">
        <v>6909796</v>
      </c>
      <c r="Q1721">
        <v>5648289</v>
      </c>
      <c r="S1721">
        <f t="shared" si="486"/>
        <v>1.52</v>
      </c>
      <c r="T1721">
        <f t="shared" si="487"/>
        <v>0.28000000000000003</v>
      </c>
      <c r="V1721" s="4">
        <f t="shared" si="488"/>
        <v>449.25447577990002</v>
      </c>
      <c r="W1721">
        <f t="shared" si="489"/>
        <v>7</v>
      </c>
      <c r="X1721">
        <f t="shared" si="490"/>
        <v>0.28000000000000003</v>
      </c>
      <c r="Y1721">
        <f t="shared" si="491"/>
        <v>0.18421052631578946</v>
      </c>
      <c r="Z1721">
        <f t="shared" si="492"/>
        <v>1</v>
      </c>
      <c r="AA1721" t="str">
        <f t="shared" si="493"/>
        <v>O</v>
      </c>
      <c r="AD1721">
        <f t="shared" si="494"/>
        <v>0.16279069767441862</v>
      </c>
      <c r="AF1721" t="str">
        <f t="shared" si="495"/>
        <v>----</v>
      </c>
      <c r="AG1721" t="str">
        <f t="shared" si="496"/>
        <v>----</v>
      </c>
      <c r="AH1721" t="str">
        <f t="shared" si="497"/>
        <v>----</v>
      </c>
      <c r="AI1721" t="str">
        <f t="shared" si="498"/>
        <v>AlipatNoN</v>
      </c>
      <c r="AJ1721" t="str">
        <f t="shared" si="499"/>
        <v>----</v>
      </c>
      <c r="AK1721" t="str">
        <f t="shared" si="500"/>
        <v>----</v>
      </c>
      <c r="AM1721" s="4">
        <f t="shared" si="501"/>
        <v>449.35835926240946</v>
      </c>
      <c r="AN1721" s="4">
        <f t="shared" si="485"/>
        <v>449</v>
      </c>
      <c r="AO1721" s="4">
        <f t="shared" si="502"/>
        <v>0.35835926240946492</v>
      </c>
    </row>
    <row r="1722" spans="1:41" x14ac:dyDescent="0.25">
      <c r="A1722">
        <v>25</v>
      </c>
      <c r="B1722">
        <v>38</v>
      </c>
      <c r="C1722">
        <v>0</v>
      </c>
      <c r="D1722">
        <v>8</v>
      </c>
      <c r="E1722">
        <v>0</v>
      </c>
      <c r="F1722">
        <v>0</v>
      </c>
      <c r="H1722">
        <v>465.24939039999998</v>
      </c>
      <c r="J1722">
        <v>4575530</v>
      </c>
      <c r="K1722">
        <v>4908706</v>
      </c>
      <c r="L1722">
        <v>4293723</v>
      </c>
      <c r="O1722">
        <v>8293026</v>
      </c>
      <c r="P1722">
        <v>8461613</v>
      </c>
      <c r="Q1722">
        <v>6989835</v>
      </c>
      <c r="S1722">
        <f t="shared" si="486"/>
        <v>1.52</v>
      </c>
      <c r="T1722">
        <f t="shared" si="487"/>
        <v>0.32</v>
      </c>
      <c r="V1722" s="4">
        <f t="shared" si="488"/>
        <v>465.24939037990003</v>
      </c>
      <c r="W1722">
        <f t="shared" si="489"/>
        <v>7</v>
      </c>
      <c r="X1722">
        <f t="shared" si="490"/>
        <v>0.28000000000000003</v>
      </c>
      <c r="Y1722">
        <f t="shared" si="491"/>
        <v>0.18421052631578946</v>
      </c>
      <c r="Z1722">
        <f t="shared" si="492"/>
        <v>0.875</v>
      </c>
      <c r="AA1722" t="str">
        <f t="shared" si="493"/>
        <v>O</v>
      </c>
      <c r="AD1722">
        <f t="shared" si="494"/>
        <v>0.14285714285714285</v>
      </c>
      <c r="AF1722" t="str">
        <f t="shared" si="495"/>
        <v>----</v>
      </c>
      <c r="AG1722" t="str">
        <f t="shared" si="496"/>
        <v>----</v>
      </c>
      <c r="AH1722" t="str">
        <f t="shared" si="497"/>
        <v>----</v>
      </c>
      <c r="AI1722" t="str">
        <f t="shared" si="498"/>
        <v>AlipatNoN</v>
      </c>
      <c r="AJ1722" t="str">
        <f t="shared" si="499"/>
        <v>----</v>
      </c>
      <c r="AK1722" t="str">
        <f t="shared" si="500"/>
        <v>----</v>
      </c>
      <c r="AM1722" s="4">
        <f t="shared" si="501"/>
        <v>465.35697245089477</v>
      </c>
      <c r="AN1722" s="4">
        <f t="shared" si="485"/>
        <v>465</v>
      </c>
      <c r="AO1722" s="4">
        <f t="shared" si="502"/>
        <v>0.35697245089477292</v>
      </c>
    </row>
    <row r="1723" spans="1:41" x14ac:dyDescent="0.25">
      <c r="A1723">
        <v>25</v>
      </c>
      <c r="B1723">
        <v>38</v>
      </c>
      <c r="C1723">
        <v>0</v>
      </c>
      <c r="D1723">
        <v>9</v>
      </c>
      <c r="E1723">
        <v>0</v>
      </c>
      <c r="F1723">
        <v>0</v>
      </c>
      <c r="H1723">
        <v>481.244305</v>
      </c>
      <c r="J1723">
        <v>5088331</v>
      </c>
      <c r="K1723">
        <v>4928082</v>
      </c>
      <c r="L1723">
        <v>4683324</v>
      </c>
      <c r="O1723">
        <v>8328021</v>
      </c>
      <c r="P1723">
        <v>8603136</v>
      </c>
      <c r="Q1723">
        <v>7059786</v>
      </c>
      <c r="S1723">
        <f t="shared" si="486"/>
        <v>1.52</v>
      </c>
      <c r="T1723">
        <f t="shared" si="487"/>
        <v>0.36</v>
      </c>
      <c r="V1723" s="4">
        <f t="shared" si="488"/>
        <v>481.24430497990005</v>
      </c>
      <c r="W1723">
        <f t="shared" si="489"/>
        <v>7</v>
      </c>
      <c r="X1723">
        <f t="shared" si="490"/>
        <v>0.28000000000000003</v>
      </c>
      <c r="Y1723">
        <f t="shared" si="491"/>
        <v>0.18421052631578946</v>
      </c>
      <c r="Z1723">
        <f t="shared" si="492"/>
        <v>0.77777777777777779</v>
      </c>
      <c r="AA1723" t="str">
        <f t="shared" si="493"/>
        <v>O</v>
      </c>
      <c r="AD1723">
        <f t="shared" si="494"/>
        <v>0.12195121951219512</v>
      </c>
      <c r="AF1723" t="str">
        <f t="shared" si="495"/>
        <v>----</v>
      </c>
      <c r="AG1723" t="str">
        <f t="shared" si="496"/>
        <v>----</v>
      </c>
      <c r="AH1723" t="str">
        <f t="shared" si="497"/>
        <v>----</v>
      </c>
      <c r="AI1723" t="str">
        <f t="shared" si="498"/>
        <v>AlipatNoN</v>
      </c>
      <c r="AJ1723" t="str">
        <f t="shared" si="499"/>
        <v>----</v>
      </c>
      <c r="AK1723" t="str">
        <f t="shared" si="500"/>
        <v>----</v>
      </c>
      <c r="AM1723" s="4">
        <f t="shared" si="501"/>
        <v>481.35558563938008</v>
      </c>
      <c r="AN1723" s="4">
        <f t="shared" si="485"/>
        <v>481</v>
      </c>
      <c r="AO1723" s="4">
        <f t="shared" si="502"/>
        <v>0.35558563938008092</v>
      </c>
    </row>
    <row r="1724" spans="1:41" x14ac:dyDescent="0.25">
      <c r="A1724">
        <v>25</v>
      </c>
      <c r="B1724">
        <v>38</v>
      </c>
      <c r="C1724">
        <v>0</v>
      </c>
      <c r="D1724">
        <v>10</v>
      </c>
      <c r="E1724">
        <v>0</v>
      </c>
      <c r="F1724">
        <v>0</v>
      </c>
      <c r="H1724">
        <v>497.23921960000001</v>
      </c>
      <c r="J1724">
        <v>4046513</v>
      </c>
      <c r="K1724">
        <v>4119440</v>
      </c>
      <c r="L1724">
        <v>3644002</v>
      </c>
      <c r="O1724">
        <v>6534655</v>
      </c>
      <c r="P1724">
        <v>7178347</v>
      </c>
      <c r="Q1724">
        <v>5184774</v>
      </c>
      <c r="S1724">
        <f t="shared" si="486"/>
        <v>1.52</v>
      </c>
      <c r="T1724">
        <f t="shared" si="487"/>
        <v>0.4</v>
      </c>
      <c r="V1724" s="4">
        <f t="shared" si="488"/>
        <v>497.23921957990001</v>
      </c>
      <c r="W1724">
        <f t="shared" si="489"/>
        <v>7</v>
      </c>
      <c r="X1724">
        <f t="shared" si="490"/>
        <v>0.28000000000000003</v>
      </c>
      <c r="Y1724">
        <f t="shared" si="491"/>
        <v>0.18421052631578946</v>
      </c>
      <c r="Z1724">
        <f t="shared" si="492"/>
        <v>0.7</v>
      </c>
      <c r="AA1724" t="str">
        <f t="shared" si="493"/>
        <v>O</v>
      </c>
      <c r="AD1724">
        <f t="shared" si="494"/>
        <v>0.1</v>
      </c>
      <c r="AF1724" t="str">
        <f t="shared" si="495"/>
        <v>----</v>
      </c>
      <c r="AG1724" t="str">
        <f t="shared" si="496"/>
        <v>----</v>
      </c>
      <c r="AH1724" t="str">
        <f t="shared" si="497"/>
        <v>----</v>
      </c>
      <c r="AI1724" t="str">
        <f t="shared" si="498"/>
        <v>AlipatNoN</v>
      </c>
      <c r="AJ1724" t="str">
        <f t="shared" si="499"/>
        <v>----</v>
      </c>
      <c r="AK1724" t="str">
        <f t="shared" si="500"/>
        <v>----</v>
      </c>
      <c r="AM1724" s="4">
        <f t="shared" si="501"/>
        <v>497.35419882786533</v>
      </c>
      <c r="AN1724" s="4">
        <f t="shared" si="485"/>
        <v>497</v>
      </c>
      <c r="AO1724" s="4">
        <f t="shared" si="502"/>
        <v>0.35419882786533208</v>
      </c>
    </row>
    <row r="1725" spans="1:41" x14ac:dyDescent="0.25">
      <c r="A1725">
        <v>25</v>
      </c>
      <c r="B1725">
        <v>38</v>
      </c>
      <c r="C1725">
        <v>0</v>
      </c>
      <c r="D1725">
        <v>11</v>
      </c>
      <c r="E1725">
        <v>0</v>
      </c>
      <c r="F1725">
        <v>0</v>
      </c>
      <c r="H1725">
        <v>513.23413419999997</v>
      </c>
      <c r="J1725">
        <v>2626614</v>
      </c>
      <c r="K1725">
        <v>2515763</v>
      </c>
      <c r="L1725">
        <v>2742218</v>
      </c>
      <c r="O1725">
        <v>4452510</v>
      </c>
      <c r="P1725">
        <v>4322995</v>
      </c>
      <c r="Q1725">
        <v>3380355</v>
      </c>
      <c r="S1725">
        <f t="shared" si="486"/>
        <v>1.52</v>
      </c>
      <c r="T1725">
        <f t="shared" si="487"/>
        <v>0.44</v>
      </c>
      <c r="V1725" s="4">
        <f t="shared" si="488"/>
        <v>513.23413417990002</v>
      </c>
      <c r="W1725">
        <f t="shared" si="489"/>
        <v>7</v>
      </c>
      <c r="X1725">
        <f t="shared" si="490"/>
        <v>0.28000000000000003</v>
      </c>
      <c r="Y1725">
        <f t="shared" si="491"/>
        <v>0.18421052631578946</v>
      </c>
      <c r="Z1725">
        <f t="shared" si="492"/>
        <v>0.63636363636363635</v>
      </c>
      <c r="AA1725" t="str">
        <f t="shared" si="493"/>
        <v>O</v>
      </c>
      <c r="AD1725">
        <f t="shared" si="494"/>
        <v>7.6923076923076927E-2</v>
      </c>
      <c r="AF1725" t="str">
        <f t="shared" si="495"/>
        <v>----</v>
      </c>
      <c r="AG1725" t="str">
        <f t="shared" si="496"/>
        <v>----</v>
      </c>
      <c r="AH1725" t="str">
        <f t="shared" si="497"/>
        <v>----</v>
      </c>
      <c r="AI1725" t="str">
        <f t="shared" si="498"/>
        <v>AlipatNoN</v>
      </c>
      <c r="AJ1725" t="str">
        <f t="shared" si="499"/>
        <v>----</v>
      </c>
      <c r="AK1725" t="str">
        <f t="shared" si="500"/>
        <v>----</v>
      </c>
      <c r="AM1725" s="4">
        <f t="shared" si="501"/>
        <v>513.35281201635064</v>
      </c>
      <c r="AN1725" s="4">
        <f t="shared" si="485"/>
        <v>513</v>
      </c>
      <c r="AO1725" s="4">
        <f t="shared" si="502"/>
        <v>0.35281201635064008</v>
      </c>
    </row>
    <row r="1726" spans="1:41" x14ac:dyDescent="0.25">
      <c r="A1726">
        <v>25</v>
      </c>
      <c r="B1726">
        <v>38</v>
      </c>
      <c r="C1726">
        <v>0</v>
      </c>
      <c r="D1726">
        <v>12</v>
      </c>
      <c r="E1726">
        <v>0</v>
      </c>
      <c r="F1726">
        <v>0</v>
      </c>
      <c r="H1726">
        <v>529.22904879999999</v>
      </c>
      <c r="J1726">
        <v>1805534</v>
      </c>
      <c r="K1726">
        <v>1886760</v>
      </c>
      <c r="L1726">
        <v>1819513</v>
      </c>
      <c r="O1726">
        <v>2826607</v>
      </c>
      <c r="P1726">
        <v>2811722</v>
      </c>
      <c r="Q1726">
        <v>1991508</v>
      </c>
      <c r="S1726">
        <f t="shared" si="486"/>
        <v>1.52</v>
      </c>
      <c r="T1726">
        <f t="shared" si="487"/>
        <v>0.48</v>
      </c>
      <c r="V1726" s="4">
        <f t="shared" si="488"/>
        <v>529.22904877990004</v>
      </c>
      <c r="W1726">
        <f t="shared" si="489"/>
        <v>7</v>
      </c>
      <c r="X1726">
        <f t="shared" si="490"/>
        <v>0.28000000000000003</v>
      </c>
      <c r="Y1726">
        <f t="shared" si="491"/>
        <v>0.18421052631578946</v>
      </c>
      <c r="Z1726">
        <f t="shared" si="492"/>
        <v>0.58333333333333337</v>
      </c>
      <c r="AA1726" t="str">
        <f t="shared" si="493"/>
        <v>O</v>
      </c>
      <c r="AD1726">
        <f t="shared" si="494"/>
        <v>5.2631578947368418E-2</v>
      </c>
      <c r="AF1726" t="str">
        <f t="shared" si="495"/>
        <v>----</v>
      </c>
      <c r="AG1726" t="str">
        <f t="shared" si="496"/>
        <v>----</v>
      </c>
      <c r="AH1726" t="str">
        <f t="shared" si="497"/>
        <v>----</v>
      </c>
      <c r="AI1726" t="str">
        <f t="shared" si="498"/>
        <v>AlipatNoN</v>
      </c>
      <c r="AJ1726" t="str">
        <f t="shared" si="499"/>
        <v>----</v>
      </c>
      <c r="AK1726" t="str">
        <f t="shared" si="500"/>
        <v>----</v>
      </c>
      <c r="AM1726" s="4">
        <f t="shared" si="501"/>
        <v>529.351425204836</v>
      </c>
      <c r="AN1726" s="4">
        <f t="shared" si="485"/>
        <v>529</v>
      </c>
      <c r="AO1726" s="4">
        <f t="shared" si="502"/>
        <v>0.35142520483600492</v>
      </c>
    </row>
    <row r="1727" spans="1:41" x14ac:dyDescent="0.25">
      <c r="A1727">
        <v>25</v>
      </c>
      <c r="B1727">
        <v>40</v>
      </c>
      <c r="C1727">
        <v>0</v>
      </c>
      <c r="D1727">
        <v>6</v>
      </c>
      <c r="E1727">
        <v>0</v>
      </c>
      <c r="F1727">
        <v>0</v>
      </c>
      <c r="H1727">
        <v>435.2752112</v>
      </c>
      <c r="J1727" t="s">
        <v>14</v>
      </c>
      <c r="K1727" t="s">
        <v>14</v>
      </c>
      <c r="L1727" t="s">
        <v>14</v>
      </c>
      <c r="O1727">
        <v>2400221</v>
      </c>
      <c r="P1727">
        <v>2833050</v>
      </c>
      <c r="Q1727">
        <v>2309465</v>
      </c>
      <c r="S1727">
        <f t="shared" si="486"/>
        <v>1.6</v>
      </c>
      <c r="T1727">
        <f t="shared" si="487"/>
        <v>0.24</v>
      </c>
      <c r="V1727" s="4">
        <f t="shared" si="488"/>
        <v>435.2752111799</v>
      </c>
      <c r="W1727">
        <f t="shared" si="489"/>
        <v>6</v>
      </c>
      <c r="X1727">
        <f t="shared" si="490"/>
        <v>0.24</v>
      </c>
      <c r="Y1727">
        <f t="shared" si="491"/>
        <v>0.15</v>
      </c>
      <c r="Z1727">
        <f t="shared" si="492"/>
        <v>1</v>
      </c>
      <c r="AA1727" t="str">
        <f t="shared" si="493"/>
        <v>O</v>
      </c>
      <c r="AD1727">
        <f t="shared" si="494"/>
        <v>0.13636363636363635</v>
      </c>
      <c r="AF1727" t="str">
        <f t="shared" si="495"/>
        <v>----</v>
      </c>
      <c r="AG1727" t="str">
        <f t="shared" si="496"/>
        <v>----</v>
      </c>
      <c r="AH1727" t="str">
        <f t="shared" si="497"/>
        <v>----</v>
      </c>
      <c r="AI1727" t="str">
        <f t="shared" si="498"/>
        <v>AlipatNoN</v>
      </c>
      <c r="AJ1727" t="str">
        <f t="shared" si="499"/>
        <v>----</v>
      </c>
      <c r="AK1727" t="str">
        <f t="shared" si="500"/>
        <v>----</v>
      </c>
      <c r="AM1727" s="4">
        <f t="shared" si="501"/>
        <v>435.37586216330732</v>
      </c>
      <c r="AN1727" s="4">
        <f t="shared" si="485"/>
        <v>435</v>
      </c>
      <c r="AO1727" s="4">
        <f t="shared" si="502"/>
        <v>0.37586216330731759</v>
      </c>
    </row>
    <row r="1728" spans="1:41" x14ac:dyDescent="0.25">
      <c r="A1728">
        <v>25</v>
      </c>
      <c r="B1728">
        <v>40</v>
      </c>
      <c r="C1728">
        <v>0</v>
      </c>
      <c r="D1728">
        <v>7</v>
      </c>
      <c r="E1728">
        <v>0</v>
      </c>
      <c r="F1728">
        <v>0</v>
      </c>
      <c r="H1728">
        <v>451.27012580000002</v>
      </c>
      <c r="J1728">
        <v>1789457</v>
      </c>
      <c r="K1728">
        <v>2146040</v>
      </c>
      <c r="L1728">
        <v>2067128</v>
      </c>
      <c r="O1728">
        <v>4003081</v>
      </c>
      <c r="P1728">
        <v>4706038</v>
      </c>
      <c r="Q1728">
        <v>3438316</v>
      </c>
      <c r="S1728">
        <f t="shared" si="486"/>
        <v>1.6</v>
      </c>
      <c r="T1728">
        <f t="shared" si="487"/>
        <v>0.28000000000000003</v>
      </c>
      <c r="V1728" s="4">
        <f t="shared" si="488"/>
        <v>451.27012577990001</v>
      </c>
      <c r="W1728">
        <f t="shared" si="489"/>
        <v>6</v>
      </c>
      <c r="X1728">
        <f t="shared" si="490"/>
        <v>0.24</v>
      </c>
      <c r="Y1728">
        <f t="shared" si="491"/>
        <v>0.15</v>
      </c>
      <c r="Z1728">
        <f t="shared" si="492"/>
        <v>0.8571428571428571</v>
      </c>
      <c r="AA1728" t="str">
        <f t="shared" si="493"/>
        <v>O</v>
      </c>
      <c r="AD1728">
        <f t="shared" si="494"/>
        <v>0.11627906976744186</v>
      </c>
      <c r="AF1728" t="str">
        <f t="shared" si="495"/>
        <v>----</v>
      </c>
      <c r="AG1728" t="str">
        <f t="shared" si="496"/>
        <v>----</v>
      </c>
      <c r="AH1728" t="str">
        <f t="shared" si="497"/>
        <v>----</v>
      </c>
      <c r="AI1728" t="str">
        <f t="shared" si="498"/>
        <v>AlipatNoN</v>
      </c>
      <c r="AJ1728" t="str">
        <f t="shared" si="499"/>
        <v>----</v>
      </c>
      <c r="AK1728" t="str">
        <f t="shared" si="500"/>
        <v>----</v>
      </c>
      <c r="AM1728" s="4">
        <f t="shared" si="501"/>
        <v>451.37447535179263</v>
      </c>
      <c r="AN1728" s="4">
        <f t="shared" si="485"/>
        <v>451</v>
      </c>
      <c r="AO1728" s="4">
        <f t="shared" si="502"/>
        <v>0.37447535179262559</v>
      </c>
    </row>
    <row r="1729" spans="1:41" x14ac:dyDescent="0.25">
      <c r="A1729">
        <v>25</v>
      </c>
      <c r="B1729">
        <v>40</v>
      </c>
      <c r="C1729">
        <v>0</v>
      </c>
      <c r="D1729">
        <v>8</v>
      </c>
      <c r="E1729">
        <v>0</v>
      </c>
      <c r="F1729">
        <v>0</v>
      </c>
      <c r="H1729">
        <v>467.26504039999998</v>
      </c>
      <c r="J1729">
        <v>3669197</v>
      </c>
      <c r="K1729">
        <v>3052152</v>
      </c>
      <c r="L1729">
        <v>3110381</v>
      </c>
      <c r="O1729">
        <v>5516939</v>
      </c>
      <c r="P1729">
        <v>6016290</v>
      </c>
      <c r="Q1729">
        <v>4985848</v>
      </c>
      <c r="S1729">
        <f t="shared" si="486"/>
        <v>1.6</v>
      </c>
      <c r="T1729">
        <f t="shared" si="487"/>
        <v>0.32</v>
      </c>
      <c r="V1729" s="4">
        <f t="shared" si="488"/>
        <v>467.26504037990003</v>
      </c>
      <c r="W1729">
        <f t="shared" si="489"/>
        <v>6</v>
      </c>
      <c r="X1729">
        <f t="shared" si="490"/>
        <v>0.24</v>
      </c>
      <c r="Y1729">
        <f t="shared" si="491"/>
        <v>0.15</v>
      </c>
      <c r="Z1729">
        <f t="shared" si="492"/>
        <v>0.75</v>
      </c>
      <c r="AA1729" t="str">
        <f t="shared" si="493"/>
        <v>O</v>
      </c>
      <c r="AD1729">
        <f t="shared" si="494"/>
        <v>9.5238095238095233E-2</v>
      </c>
      <c r="AF1729" t="str">
        <f t="shared" si="495"/>
        <v>----</v>
      </c>
      <c r="AG1729" t="str">
        <f t="shared" si="496"/>
        <v>----</v>
      </c>
      <c r="AH1729" t="str">
        <f t="shared" si="497"/>
        <v>----</v>
      </c>
      <c r="AI1729" t="str">
        <f t="shared" si="498"/>
        <v>AlipatNoN</v>
      </c>
      <c r="AJ1729" t="str">
        <f t="shared" si="499"/>
        <v>----</v>
      </c>
      <c r="AK1729" t="str">
        <f t="shared" si="500"/>
        <v>----</v>
      </c>
      <c r="AM1729" s="4">
        <f t="shared" si="501"/>
        <v>467.37308854027793</v>
      </c>
      <c r="AN1729" s="4">
        <f t="shared" si="485"/>
        <v>467</v>
      </c>
      <c r="AO1729" s="4">
        <f t="shared" si="502"/>
        <v>0.37308854027793359</v>
      </c>
    </row>
    <row r="1730" spans="1:41" x14ac:dyDescent="0.25">
      <c r="A1730">
        <v>25</v>
      </c>
      <c r="B1730">
        <v>40</v>
      </c>
      <c r="C1730">
        <v>0</v>
      </c>
      <c r="D1730">
        <v>9</v>
      </c>
      <c r="E1730">
        <v>0</v>
      </c>
      <c r="F1730">
        <v>0</v>
      </c>
      <c r="H1730">
        <v>483.25995499999999</v>
      </c>
      <c r="J1730">
        <v>3702902</v>
      </c>
      <c r="K1730">
        <v>3163242</v>
      </c>
      <c r="L1730">
        <v>3405350</v>
      </c>
      <c r="O1730">
        <v>6624154</v>
      </c>
      <c r="P1730">
        <v>6522433</v>
      </c>
      <c r="Q1730">
        <v>5657006</v>
      </c>
      <c r="S1730">
        <f t="shared" si="486"/>
        <v>1.6</v>
      </c>
      <c r="T1730">
        <f t="shared" si="487"/>
        <v>0.36</v>
      </c>
      <c r="V1730" s="4">
        <f t="shared" si="488"/>
        <v>483.25995497989999</v>
      </c>
      <c r="W1730">
        <f t="shared" si="489"/>
        <v>6</v>
      </c>
      <c r="X1730">
        <f t="shared" si="490"/>
        <v>0.24</v>
      </c>
      <c r="Y1730">
        <f t="shared" si="491"/>
        <v>0.15</v>
      </c>
      <c r="Z1730">
        <f t="shared" si="492"/>
        <v>0.66666666666666663</v>
      </c>
      <c r="AA1730" t="str">
        <f t="shared" si="493"/>
        <v>O</v>
      </c>
      <c r="AD1730">
        <f t="shared" si="494"/>
        <v>7.3170731707317069E-2</v>
      </c>
      <c r="AF1730" t="str">
        <f t="shared" si="495"/>
        <v>----</v>
      </c>
      <c r="AG1730" t="str">
        <f t="shared" si="496"/>
        <v>----</v>
      </c>
      <c r="AH1730" t="str">
        <f t="shared" si="497"/>
        <v>----</v>
      </c>
      <c r="AI1730" t="str">
        <f t="shared" si="498"/>
        <v>AlipatNoN</v>
      </c>
      <c r="AJ1730" t="str">
        <f t="shared" si="499"/>
        <v>----</v>
      </c>
      <c r="AK1730" t="str">
        <f t="shared" si="500"/>
        <v>----</v>
      </c>
      <c r="AM1730" s="4">
        <f t="shared" si="501"/>
        <v>483.37170172876324</v>
      </c>
      <c r="AN1730" s="4">
        <f t="shared" ref="AN1730:AN1793" si="503">INT(AM1730)</f>
        <v>483</v>
      </c>
      <c r="AO1730" s="4">
        <f t="shared" si="502"/>
        <v>0.37170172876324159</v>
      </c>
    </row>
    <row r="1731" spans="1:41" x14ac:dyDescent="0.25">
      <c r="A1731">
        <v>25</v>
      </c>
      <c r="B1731">
        <v>40</v>
      </c>
      <c r="C1731">
        <v>0</v>
      </c>
      <c r="D1731">
        <v>10</v>
      </c>
      <c r="E1731">
        <v>0</v>
      </c>
      <c r="F1731">
        <v>0</v>
      </c>
      <c r="H1731">
        <v>499.25486960000001</v>
      </c>
      <c r="J1731">
        <v>2807582</v>
      </c>
      <c r="K1731">
        <v>2885573</v>
      </c>
      <c r="L1731">
        <v>2607235</v>
      </c>
      <c r="O1731">
        <v>5171807</v>
      </c>
      <c r="P1731">
        <v>5466304</v>
      </c>
      <c r="Q1731">
        <v>4178312</v>
      </c>
      <c r="S1731">
        <f t="shared" ref="S1731:S1794" si="504">B1731/A1731</f>
        <v>1.6</v>
      </c>
      <c r="T1731">
        <f t="shared" ref="T1731:T1794" si="505">D1731/A1731</f>
        <v>0.4</v>
      </c>
      <c r="V1731" s="4">
        <f t="shared" ref="V1731:V1794" si="506">A1731*12+(B1731-1)*1.007825+C1731*14.003074+D1731*15.9949146+E1731*31.9720707+F1731*30.9737615+0.0005485799</f>
        <v>499.2548695799</v>
      </c>
      <c r="W1731">
        <f t="shared" ref="W1731:W1794" si="507">1+A1731-B1731/2+C1731/2+F1731/2</f>
        <v>6</v>
      </c>
      <c r="X1731">
        <f t="shared" ref="X1731:X1794" si="508">W1731/A1731</f>
        <v>0.24</v>
      </c>
      <c r="Y1731">
        <f t="shared" ref="Y1731:Y1794" si="509">W1731/B1731</f>
        <v>0.15</v>
      </c>
      <c r="Z1731">
        <f t="shared" ref="Z1731:Z1794" si="510">W1731/D1731</f>
        <v>0.6</v>
      </c>
      <c r="AA1731" t="str">
        <f t="shared" ref="AA1731:AA1794" si="511">IF(X1731&gt;=0.3,IF(X1731&lt;=0.68,IF(Y1731&gt;=0.2,IF(Y1731&lt;=0.95,IF(Z1731&gt;=0.77,IF(Z1731&lt;=1.75,"CRAM","O"),"O"),"O"),"O"),"O"),"O")</f>
        <v>O</v>
      </c>
      <c r="AD1731">
        <f t="shared" ref="AD1731:AD1794" si="512">(1+A1731-D1731/2-E1731-B1731/2)/(A1731-D1731/2-E1731-C1731-F1731)</f>
        <v>0.05</v>
      </c>
      <c r="AF1731" t="str">
        <f t="shared" ref="AF1731:AF1794" si="513">IF(AD1731&gt;0.66,"CondAr","----")</f>
        <v>----</v>
      </c>
      <c r="AG1731" t="str">
        <f t="shared" ref="AG1731:AG1794" si="514">IF(AND((AD1731&gt;0.5),(AD1731&lt;=0.66)),"Aromatic","----")</f>
        <v>----</v>
      </c>
      <c r="AH1731" t="str">
        <f t="shared" ref="AH1731:AH1794" si="515">IF(AND((AD1731&lt;=0.5),(S1731&lt;1.5)),"HUnSatLig","----")</f>
        <v>----</v>
      </c>
      <c r="AI1731" t="str">
        <f t="shared" ref="AI1731:AI1794" si="516">IF(AND((T1731&lt;0.6),(S1731&gt;=1.5),(C1731=0)),"AlipatNoN","----")</f>
        <v>AlipatNoN</v>
      </c>
      <c r="AJ1731" t="str">
        <f t="shared" ref="AJ1731:AJ1794" si="517">IF(AND((S1731&gt;=1.5),(T1731&gt;=0.6)),"SatFACarb","----")</f>
        <v>----</v>
      </c>
      <c r="AK1731" t="str">
        <f t="shared" ref="AK1731:AK1794" si="518">IF(AND((T1731&lt;0.6),(S1731&gt;=1.5),(C1731&gt;0)),"Alipat+N","----")</f>
        <v>----</v>
      </c>
      <c r="AM1731" s="4">
        <f t="shared" ref="AM1731:AM1794" si="519">V1731*(44/43.989828)</f>
        <v>499.37031491724855</v>
      </c>
      <c r="AN1731" s="4">
        <f t="shared" si="503"/>
        <v>499</v>
      </c>
      <c r="AO1731" s="4">
        <f t="shared" ref="AO1731:AO1794" si="520">AM1731-AN1731</f>
        <v>0.37031491724854959</v>
      </c>
    </row>
    <row r="1732" spans="1:41" x14ac:dyDescent="0.25">
      <c r="A1732">
        <v>25</v>
      </c>
      <c r="B1732">
        <v>40</v>
      </c>
      <c r="C1732">
        <v>0</v>
      </c>
      <c r="D1732">
        <v>11</v>
      </c>
      <c r="E1732">
        <v>0</v>
      </c>
      <c r="F1732">
        <v>0</v>
      </c>
      <c r="H1732">
        <v>515.24978420000002</v>
      </c>
      <c r="J1732">
        <v>2311840</v>
      </c>
      <c r="K1732">
        <v>2176864</v>
      </c>
      <c r="L1732">
        <v>1619970</v>
      </c>
      <c r="O1732">
        <v>4318424</v>
      </c>
      <c r="P1732">
        <v>4657892</v>
      </c>
      <c r="Q1732">
        <v>3793099</v>
      </c>
      <c r="S1732">
        <f t="shared" si="504"/>
        <v>1.6</v>
      </c>
      <c r="T1732">
        <f t="shared" si="505"/>
        <v>0.44</v>
      </c>
      <c r="V1732" s="4">
        <f t="shared" si="506"/>
        <v>515.24978417990008</v>
      </c>
      <c r="W1732">
        <f t="shared" si="507"/>
        <v>6</v>
      </c>
      <c r="X1732">
        <f t="shared" si="508"/>
        <v>0.24</v>
      </c>
      <c r="Y1732">
        <f t="shared" si="509"/>
        <v>0.15</v>
      </c>
      <c r="Z1732">
        <f t="shared" si="510"/>
        <v>0.54545454545454541</v>
      </c>
      <c r="AA1732" t="str">
        <f t="shared" si="511"/>
        <v>O</v>
      </c>
      <c r="AD1732">
        <f t="shared" si="512"/>
        <v>2.564102564102564E-2</v>
      </c>
      <c r="AF1732" t="str">
        <f t="shared" si="513"/>
        <v>----</v>
      </c>
      <c r="AG1732" t="str">
        <f t="shared" si="514"/>
        <v>----</v>
      </c>
      <c r="AH1732" t="str">
        <f t="shared" si="515"/>
        <v>----</v>
      </c>
      <c r="AI1732" t="str">
        <f t="shared" si="516"/>
        <v>AlipatNoN</v>
      </c>
      <c r="AJ1732" t="str">
        <f t="shared" si="517"/>
        <v>----</v>
      </c>
      <c r="AK1732" t="str">
        <f t="shared" si="518"/>
        <v>----</v>
      </c>
      <c r="AM1732" s="4">
        <f t="shared" si="519"/>
        <v>515.36892810573386</v>
      </c>
      <c r="AN1732" s="4">
        <f t="shared" si="503"/>
        <v>515</v>
      </c>
      <c r="AO1732" s="4">
        <f t="shared" si="520"/>
        <v>0.36892810573385759</v>
      </c>
    </row>
    <row r="1733" spans="1:41" x14ac:dyDescent="0.25">
      <c r="A1733">
        <v>25</v>
      </c>
      <c r="B1733">
        <v>40</v>
      </c>
      <c r="C1733">
        <v>0</v>
      </c>
      <c r="D1733">
        <v>12</v>
      </c>
      <c r="E1733">
        <v>0</v>
      </c>
      <c r="F1733">
        <v>0</v>
      </c>
      <c r="H1733">
        <v>531.24469880000004</v>
      </c>
      <c r="J1733" t="s">
        <v>14</v>
      </c>
      <c r="K1733" t="s">
        <v>14</v>
      </c>
      <c r="L1733" t="s">
        <v>14</v>
      </c>
      <c r="O1733">
        <v>3180390</v>
      </c>
      <c r="P1733">
        <v>3667768</v>
      </c>
      <c r="Q1733">
        <v>3062072</v>
      </c>
      <c r="S1733">
        <f t="shared" si="504"/>
        <v>1.6</v>
      </c>
      <c r="T1733">
        <f t="shared" si="505"/>
        <v>0.48</v>
      </c>
      <c r="V1733" s="4">
        <f t="shared" si="506"/>
        <v>531.24469877990009</v>
      </c>
      <c r="W1733">
        <f t="shared" si="507"/>
        <v>6</v>
      </c>
      <c r="X1733">
        <f t="shared" si="508"/>
        <v>0.24</v>
      </c>
      <c r="Y1733">
        <f t="shared" si="509"/>
        <v>0.15</v>
      </c>
      <c r="Z1733">
        <f t="shared" si="510"/>
        <v>0.5</v>
      </c>
      <c r="AA1733" t="str">
        <f t="shared" si="511"/>
        <v>O</v>
      </c>
      <c r="AD1733">
        <f t="shared" si="512"/>
        <v>0</v>
      </c>
      <c r="AF1733" t="str">
        <f t="shared" si="513"/>
        <v>----</v>
      </c>
      <c r="AG1733" t="str">
        <f t="shared" si="514"/>
        <v>----</v>
      </c>
      <c r="AH1733" t="str">
        <f t="shared" si="515"/>
        <v>----</v>
      </c>
      <c r="AI1733" t="str">
        <f t="shared" si="516"/>
        <v>AlipatNoN</v>
      </c>
      <c r="AJ1733" t="str">
        <f t="shared" si="517"/>
        <v>----</v>
      </c>
      <c r="AK1733" t="str">
        <f t="shared" si="518"/>
        <v>----</v>
      </c>
      <c r="AM1733" s="4">
        <f t="shared" si="519"/>
        <v>531.36754129421922</v>
      </c>
      <c r="AN1733" s="4">
        <f t="shared" si="503"/>
        <v>531</v>
      </c>
      <c r="AO1733" s="4">
        <f t="shared" si="520"/>
        <v>0.36754129421922244</v>
      </c>
    </row>
    <row r="1734" spans="1:41" x14ac:dyDescent="0.25">
      <c r="A1734">
        <v>25</v>
      </c>
      <c r="B1734">
        <v>40</v>
      </c>
      <c r="C1734">
        <v>0</v>
      </c>
      <c r="D1734">
        <v>20</v>
      </c>
      <c r="E1734">
        <v>0</v>
      </c>
      <c r="F1734">
        <v>0</v>
      </c>
      <c r="H1734">
        <v>659.20401560000005</v>
      </c>
      <c r="J1734">
        <v>3622320</v>
      </c>
      <c r="K1734">
        <v>3145966</v>
      </c>
      <c r="L1734">
        <v>3138239</v>
      </c>
      <c r="O1734">
        <v>2820430</v>
      </c>
      <c r="P1734">
        <v>2322815</v>
      </c>
      <c r="Q1734">
        <v>1882034</v>
      </c>
      <c r="S1734">
        <f t="shared" si="504"/>
        <v>1.6</v>
      </c>
      <c r="T1734">
        <f t="shared" si="505"/>
        <v>0.8</v>
      </c>
      <c r="V1734" s="4">
        <f t="shared" si="506"/>
        <v>659.2040155799001</v>
      </c>
      <c r="W1734">
        <f t="shared" si="507"/>
        <v>6</v>
      </c>
      <c r="X1734">
        <f t="shared" si="508"/>
        <v>0.24</v>
      </c>
      <c r="Y1734">
        <f t="shared" si="509"/>
        <v>0.15</v>
      </c>
      <c r="Z1734">
        <f t="shared" si="510"/>
        <v>0.3</v>
      </c>
      <c r="AA1734" t="str">
        <f t="shared" si="511"/>
        <v>O</v>
      </c>
      <c r="AD1734">
        <f t="shared" si="512"/>
        <v>-0.26666666666666666</v>
      </c>
      <c r="AF1734" t="str">
        <f t="shared" si="513"/>
        <v>----</v>
      </c>
      <c r="AG1734" t="str">
        <f t="shared" si="514"/>
        <v>----</v>
      </c>
      <c r="AH1734" t="str">
        <f t="shared" si="515"/>
        <v>----</v>
      </c>
      <c r="AI1734" t="str">
        <f t="shared" si="516"/>
        <v>----</v>
      </c>
      <c r="AJ1734" t="str">
        <f t="shared" si="517"/>
        <v>SatFACarb</v>
      </c>
      <c r="AK1734" t="str">
        <f t="shared" si="518"/>
        <v>----</v>
      </c>
      <c r="AM1734" s="4">
        <f t="shared" si="519"/>
        <v>659.35644680210157</v>
      </c>
      <c r="AN1734" s="4">
        <f t="shared" si="503"/>
        <v>659</v>
      </c>
      <c r="AO1734" s="4">
        <f t="shared" si="520"/>
        <v>0.35644680210157276</v>
      </c>
    </row>
    <row r="1735" spans="1:41" x14ac:dyDescent="0.25">
      <c r="A1735">
        <v>25</v>
      </c>
      <c r="B1735">
        <v>42</v>
      </c>
      <c r="C1735">
        <v>0</v>
      </c>
      <c r="D1735">
        <v>7</v>
      </c>
      <c r="E1735">
        <v>0</v>
      </c>
      <c r="F1735">
        <v>0</v>
      </c>
      <c r="H1735">
        <v>453.28577580000001</v>
      </c>
      <c r="J1735" t="s">
        <v>14</v>
      </c>
      <c r="K1735" t="s">
        <v>14</v>
      </c>
      <c r="L1735" t="s">
        <v>14</v>
      </c>
      <c r="O1735">
        <v>2130052</v>
      </c>
      <c r="P1735">
        <v>2202768</v>
      </c>
      <c r="Q1735">
        <v>2332742</v>
      </c>
      <c r="S1735">
        <f t="shared" si="504"/>
        <v>1.68</v>
      </c>
      <c r="T1735">
        <f t="shared" si="505"/>
        <v>0.28000000000000003</v>
      </c>
      <c r="V1735" s="4">
        <f t="shared" si="506"/>
        <v>453.28577577990001</v>
      </c>
      <c r="W1735">
        <f t="shared" si="507"/>
        <v>5</v>
      </c>
      <c r="X1735">
        <f t="shared" si="508"/>
        <v>0.2</v>
      </c>
      <c r="Y1735">
        <f t="shared" si="509"/>
        <v>0.11904761904761904</v>
      </c>
      <c r="Z1735">
        <f t="shared" si="510"/>
        <v>0.7142857142857143</v>
      </c>
      <c r="AA1735" t="str">
        <f t="shared" si="511"/>
        <v>O</v>
      </c>
      <c r="AD1735">
        <f t="shared" si="512"/>
        <v>6.9767441860465115E-2</v>
      </c>
      <c r="AF1735" t="str">
        <f t="shared" si="513"/>
        <v>----</v>
      </c>
      <c r="AG1735" t="str">
        <f t="shared" si="514"/>
        <v>----</v>
      </c>
      <c r="AH1735" t="str">
        <f t="shared" si="515"/>
        <v>----</v>
      </c>
      <c r="AI1735" t="str">
        <f t="shared" si="516"/>
        <v>AlipatNoN</v>
      </c>
      <c r="AJ1735" t="str">
        <f t="shared" si="517"/>
        <v>----</v>
      </c>
      <c r="AK1735" t="str">
        <f t="shared" si="518"/>
        <v>----</v>
      </c>
      <c r="AM1735" s="4">
        <f t="shared" si="519"/>
        <v>453.39059144117584</v>
      </c>
      <c r="AN1735" s="4">
        <f t="shared" si="503"/>
        <v>453</v>
      </c>
      <c r="AO1735" s="4">
        <f t="shared" si="520"/>
        <v>0.3905914411758431</v>
      </c>
    </row>
    <row r="1736" spans="1:41" x14ac:dyDescent="0.25">
      <c r="A1736">
        <v>25</v>
      </c>
      <c r="B1736">
        <v>42</v>
      </c>
      <c r="C1736">
        <v>0</v>
      </c>
      <c r="D1736">
        <v>8</v>
      </c>
      <c r="E1736">
        <v>0</v>
      </c>
      <c r="F1736">
        <v>0</v>
      </c>
      <c r="H1736">
        <v>469.28069040000003</v>
      </c>
      <c r="J1736">
        <v>1980037</v>
      </c>
      <c r="K1736">
        <v>1750104</v>
      </c>
      <c r="L1736">
        <v>1950349</v>
      </c>
      <c r="O1736">
        <v>3025539</v>
      </c>
      <c r="P1736">
        <v>3591460</v>
      </c>
      <c r="Q1736">
        <v>2889721</v>
      </c>
      <c r="S1736">
        <f t="shared" si="504"/>
        <v>1.68</v>
      </c>
      <c r="T1736">
        <f t="shared" si="505"/>
        <v>0.32</v>
      </c>
      <c r="V1736" s="4">
        <f t="shared" si="506"/>
        <v>469.28069037990002</v>
      </c>
      <c r="W1736">
        <f t="shared" si="507"/>
        <v>5</v>
      </c>
      <c r="X1736">
        <f t="shared" si="508"/>
        <v>0.2</v>
      </c>
      <c r="Y1736">
        <f t="shared" si="509"/>
        <v>0.11904761904761904</v>
      </c>
      <c r="Z1736">
        <f t="shared" si="510"/>
        <v>0.625</v>
      </c>
      <c r="AA1736" t="str">
        <f t="shared" si="511"/>
        <v>O</v>
      </c>
      <c r="AD1736">
        <f t="shared" si="512"/>
        <v>4.7619047619047616E-2</v>
      </c>
      <c r="AF1736" t="str">
        <f t="shared" si="513"/>
        <v>----</v>
      </c>
      <c r="AG1736" t="str">
        <f t="shared" si="514"/>
        <v>----</v>
      </c>
      <c r="AH1736" t="str">
        <f t="shared" si="515"/>
        <v>----</v>
      </c>
      <c r="AI1736" t="str">
        <f t="shared" si="516"/>
        <v>AlipatNoN</v>
      </c>
      <c r="AJ1736" t="str">
        <f t="shared" si="517"/>
        <v>----</v>
      </c>
      <c r="AK1736" t="str">
        <f t="shared" si="518"/>
        <v>----</v>
      </c>
      <c r="AM1736" s="4">
        <f t="shared" si="519"/>
        <v>469.38920462966115</v>
      </c>
      <c r="AN1736" s="4">
        <f t="shared" si="503"/>
        <v>469</v>
      </c>
      <c r="AO1736" s="4">
        <f t="shared" si="520"/>
        <v>0.3892046296611511</v>
      </c>
    </row>
    <row r="1737" spans="1:41" x14ac:dyDescent="0.25">
      <c r="A1737">
        <v>25</v>
      </c>
      <c r="B1737">
        <v>42</v>
      </c>
      <c r="C1737">
        <v>0</v>
      </c>
      <c r="D1737">
        <v>9</v>
      </c>
      <c r="E1737">
        <v>0</v>
      </c>
      <c r="F1737">
        <v>0</v>
      </c>
      <c r="H1737">
        <v>485.27560499999998</v>
      </c>
      <c r="J1737">
        <v>2524333</v>
      </c>
      <c r="K1737">
        <v>2160520</v>
      </c>
      <c r="L1737">
        <v>2079769</v>
      </c>
      <c r="O1737">
        <v>3846118</v>
      </c>
      <c r="P1737">
        <v>4228743</v>
      </c>
      <c r="Q1737">
        <v>3700251</v>
      </c>
      <c r="S1737">
        <f t="shared" si="504"/>
        <v>1.68</v>
      </c>
      <c r="T1737">
        <f t="shared" si="505"/>
        <v>0.36</v>
      </c>
      <c r="V1737" s="4">
        <f t="shared" si="506"/>
        <v>485.27560497990004</v>
      </c>
      <c r="W1737">
        <f t="shared" si="507"/>
        <v>5</v>
      </c>
      <c r="X1737">
        <f t="shared" si="508"/>
        <v>0.2</v>
      </c>
      <c r="Y1737">
        <f t="shared" si="509"/>
        <v>0.11904761904761904</v>
      </c>
      <c r="Z1737">
        <f t="shared" si="510"/>
        <v>0.55555555555555558</v>
      </c>
      <c r="AA1737" t="str">
        <f t="shared" si="511"/>
        <v>O</v>
      </c>
      <c r="AD1737">
        <f t="shared" si="512"/>
        <v>2.4390243902439025E-2</v>
      </c>
      <c r="AF1737" t="str">
        <f t="shared" si="513"/>
        <v>----</v>
      </c>
      <c r="AG1737" t="str">
        <f t="shared" si="514"/>
        <v>----</v>
      </c>
      <c r="AH1737" t="str">
        <f t="shared" si="515"/>
        <v>----</v>
      </c>
      <c r="AI1737" t="str">
        <f t="shared" si="516"/>
        <v>AlipatNoN</v>
      </c>
      <c r="AJ1737" t="str">
        <f t="shared" si="517"/>
        <v>----</v>
      </c>
      <c r="AK1737" t="str">
        <f t="shared" si="518"/>
        <v>----</v>
      </c>
      <c r="AM1737" s="4">
        <f t="shared" si="519"/>
        <v>485.38781781814646</v>
      </c>
      <c r="AN1737" s="4">
        <f t="shared" si="503"/>
        <v>485</v>
      </c>
      <c r="AO1737" s="4">
        <f t="shared" si="520"/>
        <v>0.3878178181464591</v>
      </c>
    </row>
    <row r="1738" spans="1:41" x14ac:dyDescent="0.25">
      <c r="A1738">
        <v>25</v>
      </c>
      <c r="B1738">
        <v>42</v>
      </c>
      <c r="C1738">
        <v>0</v>
      </c>
      <c r="D1738">
        <v>10</v>
      </c>
      <c r="E1738">
        <v>0</v>
      </c>
      <c r="F1738">
        <v>0</v>
      </c>
      <c r="H1738">
        <v>501.2705196</v>
      </c>
      <c r="J1738" t="s">
        <v>14</v>
      </c>
      <c r="K1738" t="s">
        <v>14</v>
      </c>
      <c r="L1738" t="s">
        <v>14</v>
      </c>
      <c r="O1738">
        <v>5034685</v>
      </c>
      <c r="P1738">
        <v>4861203</v>
      </c>
      <c r="Q1738">
        <v>4166152</v>
      </c>
      <c r="S1738">
        <f t="shared" si="504"/>
        <v>1.68</v>
      </c>
      <c r="T1738">
        <f t="shared" si="505"/>
        <v>0.4</v>
      </c>
      <c r="V1738" s="4">
        <f t="shared" si="506"/>
        <v>501.2705195799</v>
      </c>
      <c r="W1738">
        <f t="shared" si="507"/>
        <v>5</v>
      </c>
      <c r="X1738">
        <f t="shared" si="508"/>
        <v>0.2</v>
      </c>
      <c r="Y1738">
        <f t="shared" si="509"/>
        <v>0.11904761904761904</v>
      </c>
      <c r="Z1738">
        <f t="shared" si="510"/>
        <v>0.5</v>
      </c>
      <c r="AA1738" t="str">
        <f t="shared" si="511"/>
        <v>O</v>
      </c>
      <c r="AD1738">
        <f t="shared" si="512"/>
        <v>0</v>
      </c>
      <c r="AF1738" t="str">
        <f t="shared" si="513"/>
        <v>----</v>
      </c>
      <c r="AG1738" t="str">
        <f t="shared" si="514"/>
        <v>----</v>
      </c>
      <c r="AH1738" t="str">
        <f t="shared" si="515"/>
        <v>----</v>
      </c>
      <c r="AI1738" t="str">
        <f t="shared" si="516"/>
        <v>AlipatNoN</v>
      </c>
      <c r="AJ1738" t="str">
        <f t="shared" si="517"/>
        <v>----</v>
      </c>
      <c r="AK1738" t="str">
        <f t="shared" si="518"/>
        <v>----</v>
      </c>
      <c r="AM1738" s="4">
        <f t="shared" si="519"/>
        <v>501.38643100663171</v>
      </c>
      <c r="AN1738" s="4">
        <f t="shared" si="503"/>
        <v>501</v>
      </c>
      <c r="AO1738" s="4">
        <f t="shared" si="520"/>
        <v>0.38643100663171026</v>
      </c>
    </row>
    <row r="1739" spans="1:41" x14ac:dyDescent="0.25">
      <c r="A1739">
        <v>25</v>
      </c>
      <c r="B1739">
        <v>42</v>
      </c>
      <c r="C1739">
        <v>0</v>
      </c>
      <c r="D1739">
        <v>11</v>
      </c>
      <c r="E1739">
        <v>0</v>
      </c>
      <c r="F1739">
        <v>0</v>
      </c>
      <c r="H1739">
        <v>517.26543419999996</v>
      </c>
      <c r="J1739">
        <v>2639110</v>
      </c>
      <c r="K1739">
        <v>2235274</v>
      </c>
      <c r="L1739">
        <v>2111546</v>
      </c>
      <c r="O1739">
        <v>7164168</v>
      </c>
      <c r="P1739">
        <v>6677261</v>
      </c>
      <c r="Q1739">
        <v>6454535</v>
      </c>
      <c r="S1739">
        <f t="shared" si="504"/>
        <v>1.68</v>
      </c>
      <c r="T1739">
        <f t="shared" si="505"/>
        <v>0.44</v>
      </c>
      <c r="V1739" s="4">
        <f t="shared" si="506"/>
        <v>517.26543417990013</v>
      </c>
      <c r="W1739">
        <f t="shared" si="507"/>
        <v>5</v>
      </c>
      <c r="X1739">
        <f t="shared" si="508"/>
        <v>0.2</v>
      </c>
      <c r="Y1739">
        <f t="shared" si="509"/>
        <v>0.11904761904761904</v>
      </c>
      <c r="Z1739">
        <f t="shared" si="510"/>
        <v>0.45454545454545453</v>
      </c>
      <c r="AA1739" t="str">
        <f t="shared" si="511"/>
        <v>O</v>
      </c>
      <c r="AD1739">
        <f t="shared" si="512"/>
        <v>-2.564102564102564E-2</v>
      </c>
      <c r="AF1739" t="str">
        <f t="shared" si="513"/>
        <v>----</v>
      </c>
      <c r="AG1739" t="str">
        <f t="shared" si="514"/>
        <v>----</v>
      </c>
      <c r="AH1739" t="str">
        <f t="shared" si="515"/>
        <v>----</v>
      </c>
      <c r="AI1739" t="str">
        <f t="shared" si="516"/>
        <v>AlipatNoN</v>
      </c>
      <c r="AJ1739" t="str">
        <f t="shared" si="517"/>
        <v>----</v>
      </c>
      <c r="AK1739" t="str">
        <f t="shared" si="518"/>
        <v>----</v>
      </c>
      <c r="AM1739" s="4">
        <f t="shared" si="519"/>
        <v>517.38504419511719</v>
      </c>
      <c r="AN1739" s="4">
        <f t="shared" si="503"/>
        <v>517</v>
      </c>
      <c r="AO1739" s="4">
        <f t="shared" si="520"/>
        <v>0.38504419511718879</v>
      </c>
    </row>
    <row r="1740" spans="1:41" x14ac:dyDescent="0.25">
      <c r="A1740">
        <v>25</v>
      </c>
      <c r="B1740">
        <v>42</v>
      </c>
      <c r="C1740">
        <v>0</v>
      </c>
      <c r="D1740">
        <v>12</v>
      </c>
      <c r="E1740">
        <v>0</v>
      </c>
      <c r="F1740">
        <v>0</v>
      </c>
      <c r="H1740">
        <v>533.26034879999997</v>
      </c>
      <c r="J1740" t="s">
        <v>14</v>
      </c>
      <c r="K1740" t="s">
        <v>14</v>
      </c>
      <c r="L1740" t="s">
        <v>14</v>
      </c>
      <c r="O1740">
        <v>4475223</v>
      </c>
      <c r="P1740">
        <v>3739422</v>
      </c>
      <c r="Q1740">
        <v>3349778</v>
      </c>
      <c r="S1740">
        <f t="shared" si="504"/>
        <v>1.68</v>
      </c>
      <c r="T1740">
        <f t="shared" si="505"/>
        <v>0.48</v>
      </c>
      <c r="V1740" s="4">
        <f t="shared" si="506"/>
        <v>533.26034877990003</v>
      </c>
      <c r="W1740">
        <f t="shared" si="507"/>
        <v>5</v>
      </c>
      <c r="X1740">
        <f t="shared" si="508"/>
        <v>0.2</v>
      </c>
      <c r="Y1740">
        <f t="shared" si="509"/>
        <v>0.11904761904761904</v>
      </c>
      <c r="Z1740">
        <f t="shared" si="510"/>
        <v>0.41666666666666669</v>
      </c>
      <c r="AA1740" t="str">
        <f t="shared" si="511"/>
        <v>O</v>
      </c>
      <c r="AD1740">
        <f t="shared" si="512"/>
        <v>-5.2631578947368418E-2</v>
      </c>
      <c r="AF1740" t="str">
        <f t="shared" si="513"/>
        <v>----</v>
      </c>
      <c r="AG1740" t="str">
        <f t="shared" si="514"/>
        <v>----</v>
      </c>
      <c r="AH1740" t="str">
        <f t="shared" si="515"/>
        <v>----</v>
      </c>
      <c r="AI1740" t="str">
        <f t="shared" si="516"/>
        <v>AlipatNoN</v>
      </c>
      <c r="AJ1740" t="str">
        <f t="shared" si="517"/>
        <v>----</v>
      </c>
      <c r="AK1740" t="str">
        <f t="shared" si="518"/>
        <v>----</v>
      </c>
      <c r="AM1740" s="4">
        <f t="shared" si="519"/>
        <v>533.38365738360233</v>
      </c>
      <c r="AN1740" s="4">
        <f t="shared" si="503"/>
        <v>533</v>
      </c>
      <c r="AO1740" s="4">
        <f t="shared" si="520"/>
        <v>0.38365738360232626</v>
      </c>
    </row>
    <row r="1741" spans="1:41" x14ac:dyDescent="0.25">
      <c r="A1741">
        <v>25</v>
      </c>
      <c r="B1741">
        <v>42</v>
      </c>
      <c r="C1741">
        <v>0</v>
      </c>
      <c r="D1741">
        <v>19</v>
      </c>
      <c r="E1741">
        <v>0</v>
      </c>
      <c r="F1741">
        <v>0</v>
      </c>
      <c r="H1741">
        <v>645.22475099999997</v>
      </c>
      <c r="J1741" t="s">
        <v>14</v>
      </c>
      <c r="K1741" t="s">
        <v>14</v>
      </c>
      <c r="L1741" t="s">
        <v>14</v>
      </c>
      <c r="O1741">
        <v>1660032</v>
      </c>
      <c r="P1741">
        <v>1642896</v>
      </c>
      <c r="Q1741">
        <v>1458583</v>
      </c>
      <c r="S1741">
        <f t="shared" si="504"/>
        <v>1.68</v>
      </c>
      <c r="T1741">
        <f t="shared" si="505"/>
        <v>0.76</v>
      </c>
      <c r="V1741" s="4">
        <f t="shared" si="506"/>
        <v>645.22475097990002</v>
      </c>
      <c r="W1741">
        <f t="shared" si="507"/>
        <v>5</v>
      </c>
      <c r="X1741">
        <f t="shared" si="508"/>
        <v>0.2</v>
      </c>
      <c r="Y1741">
        <f t="shared" si="509"/>
        <v>0.11904761904761904</v>
      </c>
      <c r="Z1741">
        <f t="shared" si="510"/>
        <v>0.26315789473684209</v>
      </c>
      <c r="AA1741" t="str">
        <f t="shared" si="511"/>
        <v>O</v>
      </c>
      <c r="AD1741">
        <f t="shared" si="512"/>
        <v>-0.29032258064516131</v>
      </c>
      <c r="AF1741" t="str">
        <f t="shared" si="513"/>
        <v>----</v>
      </c>
      <c r="AG1741" t="str">
        <f t="shared" si="514"/>
        <v>----</v>
      </c>
      <c r="AH1741" t="str">
        <f t="shared" si="515"/>
        <v>----</v>
      </c>
      <c r="AI1741" t="str">
        <f t="shared" si="516"/>
        <v>----</v>
      </c>
      <c r="AJ1741" t="str">
        <f t="shared" si="517"/>
        <v>SatFACarb</v>
      </c>
      <c r="AK1741" t="str">
        <f t="shared" si="518"/>
        <v>----</v>
      </c>
      <c r="AM1741" s="4">
        <f t="shared" si="519"/>
        <v>645.37394970299943</v>
      </c>
      <c r="AN1741" s="4">
        <f t="shared" si="503"/>
        <v>645</v>
      </c>
      <c r="AO1741" s="4">
        <f t="shared" si="520"/>
        <v>0.37394970299942543</v>
      </c>
    </row>
    <row r="1742" spans="1:41" x14ac:dyDescent="0.25">
      <c r="A1742">
        <v>25</v>
      </c>
      <c r="B1742">
        <v>42</v>
      </c>
      <c r="C1742">
        <v>0</v>
      </c>
      <c r="D1742">
        <v>21</v>
      </c>
      <c r="E1742">
        <v>0</v>
      </c>
      <c r="F1742">
        <v>0</v>
      </c>
      <c r="H1742">
        <v>677.2145802</v>
      </c>
      <c r="J1742">
        <v>4656624</v>
      </c>
      <c r="K1742">
        <v>4721182</v>
      </c>
      <c r="L1742">
        <v>3312657</v>
      </c>
      <c r="O1742">
        <v>3276676</v>
      </c>
      <c r="P1742">
        <v>3055223</v>
      </c>
      <c r="Q1742">
        <v>2030702</v>
      </c>
      <c r="S1742">
        <f t="shared" si="504"/>
        <v>1.68</v>
      </c>
      <c r="T1742">
        <f t="shared" si="505"/>
        <v>0.84</v>
      </c>
      <c r="V1742" s="4">
        <f t="shared" si="506"/>
        <v>677.21458017990005</v>
      </c>
      <c r="W1742">
        <f t="shared" si="507"/>
        <v>5</v>
      </c>
      <c r="X1742">
        <f t="shared" si="508"/>
        <v>0.2</v>
      </c>
      <c r="Y1742">
        <f t="shared" si="509"/>
        <v>0.11904761904761904</v>
      </c>
      <c r="Z1742">
        <f t="shared" si="510"/>
        <v>0.23809523809523808</v>
      </c>
      <c r="AA1742" t="str">
        <f t="shared" si="511"/>
        <v>O</v>
      </c>
      <c r="AD1742">
        <f t="shared" si="512"/>
        <v>-0.37931034482758619</v>
      </c>
      <c r="AF1742" t="str">
        <f t="shared" si="513"/>
        <v>----</v>
      </c>
      <c r="AG1742" t="str">
        <f t="shared" si="514"/>
        <v>----</v>
      </c>
      <c r="AH1742" t="str">
        <f t="shared" si="515"/>
        <v>----</v>
      </c>
      <c r="AI1742" t="str">
        <f t="shared" si="516"/>
        <v>----</v>
      </c>
      <c r="AJ1742" t="str">
        <f t="shared" si="517"/>
        <v>SatFACarb</v>
      </c>
      <c r="AK1742" t="str">
        <f t="shared" si="518"/>
        <v>----</v>
      </c>
      <c r="AM1742" s="4">
        <f t="shared" si="519"/>
        <v>677.37117607997004</v>
      </c>
      <c r="AN1742" s="4">
        <f t="shared" si="503"/>
        <v>677</v>
      </c>
      <c r="AO1742" s="4">
        <f t="shared" si="520"/>
        <v>0.37117607997004143</v>
      </c>
    </row>
    <row r="1743" spans="1:41" x14ac:dyDescent="0.25">
      <c r="A1743">
        <v>25</v>
      </c>
      <c r="B1743">
        <v>44</v>
      </c>
      <c r="C1743">
        <v>0</v>
      </c>
      <c r="D1743">
        <v>9</v>
      </c>
      <c r="E1743">
        <v>0</v>
      </c>
      <c r="F1743">
        <v>0</v>
      </c>
      <c r="H1743">
        <v>487.29125499999998</v>
      </c>
      <c r="J1743">
        <v>2987247</v>
      </c>
      <c r="K1743">
        <v>2250411</v>
      </c>
      <c r="L1743">
        <v>1969684</v>
      </c>
      <c r="O1743">
        <v>3659832</v>
      </c>
      <c r="P1743">
        <v>4310738</v>
      </c>
      <c r="Q1743">
        <v>3164815</v>
      </c>
      <c r="S1743">
        <f t="shared" si="504"/>
        <v>1.76</v>
      </c>
      <c r="T1743">
        <f t="shared" si="505"/>
        <v>0.36</v>
      </c>
      <c r="V1743" s="4">
        <f t="shared" si="506"/>
        <v>487.29125497989997</v>
      </c>
      <c r="W1743">
        <f t="shared" si="507"/>
        <v>4</v>
      </c>
      <c r="X1743">
        <f t="shared" si="508"/>
        <v>0.16</v>
      </c>
      <c r="Y1743">
        <f t="shared" si="509"/>
        <v>9.0909090909090912E-2</v>
      </c>
      <c r="Z1743">
        <f t="shared" si="510"/>
        <v>0.44444444444444442</v>
      </c>
      <c r="AA1743" t="str">
        <f t="shared" si="511"/>
        <v>O</v>
      </c>
      <c r="AD1743">
        <f t="shared" si="512"/>
        <v>-2.4390243902439025E-2</v>
      </c>
      <c r="AF1743" t="str">
        <f t="shared" si="513"/>
        <v>----</v>
      </c>
      <c r="AG1743" t="str">
        <f t="shared" si="514"/>
        <v>----</v>
      </c>
      <c r="AH1743" t="str">
        <f t="shared" si="515"/>
        <v>----</v>
      </c>
      <c r="AI1743" t="str">
        <f t="shared" si="516"/>
        <v>AlipatNoN</v>
      </c>
      <c r="AJ1743" t="str">
        <f t="shared" si="517"/>
        <v>----</v>
      </c>
      <c r="AK1743" t="str">
        <f t="shared" si="518"/>
        <v>----</v>
      </c>
      <c r="AM1743" s="4">
        <f t="shared" si="519"/>
        <v>487.40393390752962</v>
      </c>
      <c r="AN1743" s="4">
        <f t="shared" si="503"/>
        <v>487</v>
      </c>
      <c r="AO1743" s="4">
        <f t="shared" si="520"/>
        <v>0.40393390752961977</v>
      </c>
    </row>
    <row r="1744" spans="1:41" x14ac:dyDescent="0.25">
      <c r="A1744">
        <v>25</v>
      </c>
      <c r="B1744">
        <v>44</v>
      </c>
      <c r="C1744">
        <v>0</v>
      </c>
      <c r="D1744">
        <v>10</v>
      </c>
      <c r="E1744">
        <v>0</v>
      </c>
      <c r="F1744">
        <v>0</v>
      </c>
      <c r="H1744">
        <v>503.28616959999999</v>
      </c>
      <c r="J1744">
        <v>2004481</v>
      </c>
      <c r="K1744">
        <v>2547763</v>
      </c>
      <c r="L1744">
        <v>1778898</v>
      </c>
      <c r="O1744">
        <v>4053786</v>
      </c>
      <c r="P1744">
        <v>5206372</v>
      </c>
      <c r="Q1744">
        <v>3640964</v>
      </c>
      <c r="S1744">
        <f t="shared" si="504"/>
        <v>1.76</v>
      </c>
      <c r="T1744">
        <f t="shared" si="505"/>
        <v>0.4</v>
      </c>
      <c r="V1744" s="4">
        <f t="shared" si="506"/>
        <v>503.28616957989999</v>
      </c>
      <c r="W1744">
        <f t="shared" si="507"/>
        <v>4</v>
      </c>
      <c r="X1744">
        <f t="shared" si="508"/>
        <v>0.16</v>
      </c>
      <c r="Y1744">
        <f t="shared" si="509"/>
        <v>9.0909090909090912E-2</v>
      </c>
      <c r="Z1744">
        <f t="shared" si="510"/>
        <v>0.4</v>
      </c>
      <c r="AA1744" t="str">
        <f t="shared" si="511"/>
        <v>O</v>
      </c>
      <c r="AD1744">
        <f t="shared" si="512"/>
        <v>-0.05</v>
      </c>
      <c r="AF1744" t="str">
        <f t="shared" si="513"/>
        <v>----</v>
      </c>
      <c r="AG1744" t="str">
        <f t="shared" si="514"/>
        <v>----</v>
      </c>
      <c r="AH1744" t="str">
        <f t="shared" si="515"/>
        <v>----</v>
      </c>
      <c r="AI1744" t="str">
        <f t="shared" si="516"/>
        <v>AlipatNoN</v>
      </c>
      <c r="AJ1744" t="str">
        <f t="shared" si="517"/>
        <v>----</v>
      </c>
      <c r="AK1744" t="str">
        <f t="shared" si="518"/>
        <v>----</v>
      </c>
      <c r="AM1744" s="4">
        <f t="shared" si="519"/>
        <v>503.40254709601493</v>
      </c>
      <c r="AN1744" s="4">
        <f t="shared" si="503"/>
        <v>503</v>
      </c>
      <c r="AO1744" s="4">
        <f t="shared" si="520"/>
        <v>0.40254709601492777</v>
      </c>
    </row>
    <row r="1745" spans="1:41" x14ac:dyDescent="0.25">
      <c r="A1745">
        <v>25</v>
      </c>
      <c r="B1745">
        <v>44</v>
      </c>
      <c r="C1745">
        <v>0</v>
      </c>
      <c r="D1745">
        <v>11</v>
      </c>
      <c r="E1745">
        <v>0</v>
      </c>
      <c r="F1745">
        <v>0</v>
      </c>
      <c r="H1745">
        <v>519.28108420000001</v>
      </c>
      <c r="J1745" t="s">
        <v>14</v>
      </c>
      <c r="K1745" t="s">
        <v>14</v>
      </c>
      <c r="L1745" t="s">
        <v>14</v>
      </c>
      <c r="O1745">
        <v>5988655</v>
      </c>
      <c r="P1745">
        <v>6540076</v>
      </c>
      <c r="Q1745">
        <v>4895028</v>
      </c>
      <c r="S1745">
        <f t="shared" si="504"/>
        <v>1.76</v>
      </c>
      <c r="T1745">
        <f t="shared" si="505"/>
        <v>0.44</v>
      </c>
      <c r="V1745" s="4">
        <f t="shared" si="506"/>
        <v>519.28108417990006</v>
      </c>
      <c r="W1745">
        <f t="shared" si="507"/>
        <v>4</v>
      </c>
      <c r="X1745">
        <f t="shared" si="508"/>
        <v>0.16</v>
      </c>
      <c r="Y1745">
        <f t="shared" si="509"/>
        <v>9.0909090909090912E-2</v>
      </c>
      <c r="Z1745">
        <f t="shared" si="510"/>
        <v>0.36363636363636365</v>
      </c>
      <c r="AA1745" t="str">
        <f t="shared" si="511"/>
        <v>O</v>
      </c>
      <c r="AD1745">
        <f t="shared" si="512"/>
        <v>-7.6923076923076927E-2</v>
      </c>
      <c r="AF1745" t="str">
        <f t="shared" si="513"/>
        <v>----</v>
      </c>
      <c r="AG1745" t="str">
        <f t="shared" si="514"/>
        <v>----</v>
      </c>
      <c r="AH1745" t="str">
        <f t="shared" si="515"/>
        <v>----</v>
      </c>
      <c r="AI1745" t="str">
        <f t="shared" si="516"/>
        <v>AlipatNoN</v>
      </c>
      <c r="AJ1745" t="str">
        <f t="shared" si="517"/>
        <v>----</v>
      </c>
      <c r="AK1745" t="str">
        <f t="shared" si="518"/>
        <v>----</v>
      </c>
      <c r="AM1745" s="4">
        <f t="shared" si="519"/>
        <v>519.40116028450029</v>
      </c>
      <c r="AN1745" s="4">
        <f t="shared" si="503"/>
        <v>519</v>
      </c>
      <c r="AO1745" s="4">
        <f t="shared" si="520"/>
        <v>0.40116028450029262</v>
      </c>
    </row>
    <row r="1746" spans="1:41" x14ac:dyDescent="0.25">
      <c r="A1746">
        <v>25</v>
      </c>
      <c r="B1746">
        <v>44</v>
      </c>
      <c r="C1746">
        <v>0</v>
      </c>
      <c r="D1746">
        <v>12</v>
      </c>
      <c r="E1746">
        <v>0</v>
      </c>
      <c r="F1746">
        <v>0</v>
      </c>
      <c r="H1746">
        <v>535.27599880000002</v>
      </c>
      <c r="J1746" t="s">
        <v>14</v>
      </c>
      <c r="K1746" t="s">
        <v>14</v>
      </c>
      <c r="L1746" t="s">
        <v>14</v>
      </c>
      <c r="O1746">
        <v>2527556</v>
      </c>
      <c r="P1746">
        <v>3000061</v>
      </c>
      <c r="Q1746">
        <v>1967842</v>
      </c>
      <c r="S1746">
        <f t="shared" si="504"/>
        <v>1.76</v>
      </c>
      <c r="T1746">
        <f t="shared" si="505"/>
        <v>0.48</v>
      </c>
      <c r="V1746" s="4">
        <f t="shared" si="506"/>
        <v>535.27599877990008</v>
      </c>
      <c r="W1746">
        <f t="shared" si="507"/>
        <v>4</v>
      </c>
      <c r="X1746">
        <f t="shared" si="508"/>
        <v>0.16</v>
      </c>
      <c r="Y1746">
        <f t="shared" si="509"/>
        <v>9.0909090909090912E-2</v>
      </c>
      <c r="Z1746">
        <f t="shared" si="510"/>
        <v>0.33333333333333331</v>
      </c>
      <c r="AA1746" t="str">
        <f t="shared" si="511"/>
        <v>O</v>
      </c>
      <c r="AD1746">
        <f t="shared" si="512"/>
        <v>-0.10526315789473684</v>
      </c>
      <c r="AF1746" t="str">
        <f t="shared" si="513"/>
        <v>----</v>
      </c>
      <c r="AG1746" t="str">
        <f t="shared" si="514"/>
        <v>----</v>
      </c>
      <c r="AH1746" t="str">
        <f t="shared" si="515"/>
        <v>----</v>
      </c>
      <c r="AI1746" t="str">
        <f t="shared" si="516"/>
        <v>AlipatNoN</v>
      </c>
      <c r="AJ1746" t="str">
        <f t="shared" si="517"/>
        <v>----</v>
      </c>
      <c r="AK1746" t="str">
        <f t="shared" si="518"/>
        <v>----</v>
      </c>
      <c r="AM1746" s="4">
        <f t="shared" si="519"/>
        <v>535.39977347298566</v>
      </c>
      <c r="AN1746" s="4">
        <f t="shared" si="503"/>
        <v>535</v>
      </c>
      <c r="AO1746" s="4">
        <f t="shared" si="520"/>
        <v>0.39977347298565746</v>
      </c>
    </row>
    <row r="1747" spans="1:41" x14ac:dyDescent="0.25">
      <c r="A1747">
        <v>25</v>
      </c>
      <c r="B1747">
        <v>46</v>
      </c>
      <c r="C1747">
        <v>0</v>
      </c>
      <c r="D1747">
        <v>10</v>
      </c>
      <c r="E1747">
        <v>0</v>
      </c>
      <c r="F1747">
        <v>0</v>
      </c>
      <c r="H1747">
        <v>505.30181959999999</v>
      </c>
      <c r="J1747" t="s">
        <v>14</v>
      </c>
      <c r="K1747" t="s">
        <v>14</v>
      </c>
      <c r="L1747" t="s">
        <v>14</v>
      </c>
      <c r="O1747">
        <v>1863027</v>
      </c>
      <c r="P1747">
        <v>1955761</v>
      </c>
      <c r="Q1747">
        <v>1678075</v>
      </c>
      <c r="S1747">
        <f t="shared" si="504"/>
        <v>1.84</v>
      </c>
      <c r="T1747">
        <f t="shared" si="505"/>
        <v>0.4</v>
      </c>
      <c r="V1747" s="4">
        <f t="shared" si="506"/>
        <v>505.30181957989998</v>
      </c>
      <c r="W1747">
        <f t="shared" si="507"/>
        <v>3</v>
      </c>
      <c r="X1747">
        <f t="shared" si="508"/>
        <v>0.12</v>
      </c>
      <c r="Y1747">
        <f t="shared" si="509"/>
        <v>6.5217391304347824E-2</v>
      </c>
      <c r="Z1747">
        <f t="shared" si="510"/>
        <v>0.3</v>
      </c>
      <c r="AA1747" t="str">
        <f t="shared" si="511"/>
        <v>O</v>
      </c>
      <c r="AD1747">
        <f t="shared" si="512"/>
        <v>-0.1</v>
      </c>
      <c r="AF1747" t="str">
        <f t="shared" si="513"/>
        <v>----</v>
      </c>
      <c r="AG1747" t="str">
        <f t="shared" si="514"/>
        <v>----</v>
      </c>
      <c r="AH1747" t="str">
        <f t="shared" si="515"/>
        <v>----</v>
      </c>
      <c r="AI1747" t="str">
        <f t="shared" si="516"/>
        <v>AlipatNoN</v>
      </c>
      <c r="AJ1747" t="str">
        <f t="shared" si="517"/>
        <v>----</v>
      </c>
      <c r="AK1747" t="str">
        <f t="shared" si="518"/>
        <v>----</v>
      </c>
      <c r="AM1747" s="4">
        <f t="shared" si="519"/>
        <v>505.41866318539815</v>
      </c>
      <c r="AN1747" s="4">
        <f t="shared" si="503"/>
        <v>505</v>
      </c>
      <c r="AO1747" s="4">
        <f t="shared" si="520"/>
        <v>0.41866318539814529</v>
      </c>
    </row>
    <row r="1748" spans="1:41" x14ac:dyDescent="0.25">
      <c r="A1748">
        <v>25</v>
      </c>
      <c r="B1748">
        <v>50</v>
      </c>
      <c r="C1748">
        <v>0</v>
      </c>
      <c r="D1748">
        <v>2</v>
      </c>
      <c r="E1748">
        <v>0</v>
      </c>
      <c r="F1748">
        <v>0</v>
      </c>
      <c r="H1748">
        <v>381.37380280000002</v>
      </c>
      <c r="J1748">
        <v>3467929</v>
      </c>
      <c r="K1748">
        <v>3074927</v>
      </c>
      <c r="L1748">
        <v>2476733</v>
      </c>
      <c r="O1748" t="s">
        <v>14</v>
      </c>
      <c r="P1748" t="s">
        <v>14</v>
      </c>
      <c r="Q1748" t="s">
        <v>14</v>
      </c>
      <c r="S1748">
        <f t="shared" si="504"/>
        <v>2</v>
      </c>
      <c r="T1748">
        <f t="shared" si="505"/>
        <v>0.08</v>
      </c>
      <c r="V1748" s="4">
        <f t="shared" si="506"/>
        <v>381.37380277989996</v>
      </c>
      <c r="W1748">
        <f t="shared" si="507"/>
        <v>1</v>
      </c>
      <c r="X1748">
        <f t="shared" si="508"/>
        <v>0.04</v>
      </c>
      <c r="Y1748">
        <f t="shared" si="509"/>
        <v>0.02</v>
      </c>
      <c r="Z1748">
        <f t="shared" si="510"/>
        <v>0.5</v>
      </c>
      <c r="AA1748" t="str">
        <f t="shared" si="511"/>
        <v>O</v>
      </c>
      <c r="AD1748">
        <f t="shared" si="512"/>
        <v>0</v>
      </c>
      <c r="AF1748" t="str">
        <f t="shared" si="513"/>
        <v>----</v>
      </c>
      <c r="AG1748" t="str">
        <f t="shared" si="514"/>
        <v>----</v>
      </c>
      <c r="AH1748" t="str">
        <f t="shared" si="515"/>
        <v>----</v>
      </c>
      <c r="AI1748" t="str">
        <f t="shared" si="516"/>
        <v>AlipatNoN</v>
      </c>
      <c r="AJ1748" t="str">
        <f t="shared" si="517"/>
        <v>----</v>
      </c>
      <c r="AK1748" t="str">
        <f t="shared" si="518"/>
        <v>----</v>
      </c>
      <c r="AM1748" s="4">
        <f t="shared" si="519"/>
        <v>381.46198985628212</v>
      </c>
      <c r="AN1748" s="4">
        <f t="shared" si="503"/>
        <v>381</v>
      </c>
      <c r="AO1748" s="4">
        <f t="shared" si="520"/>
        <v>0.46198985628211631</v>
      </c>
    </row>
    <row r="1749" spans="1:41" x14ac:dyDescent="0.25">
      <c r="A1749">
        <v>26</v>
      </c>
      <c r="B1749">
        <v>20</v>
      </c>
      <c r="C1749">
        <v>0</v>
      </c>
      <c r="D1749">
        <v>14</v>
      </c>
      <c r="E1749">
        <v>0</v>
      </c>
      <c r="F1749">
        <v>0</v>
      </c>
      <c r="H1749">
        <v>555.07802800000002</v>
      </c>
      <c r="J1749">
        <v>1708953</v>
      </c>
      <c r="K1749">
        <v>1841220</v>
      </c>
      <c r="L1749">
        <v>1618619</v>
      </c>
      <c r="O1749" t="s">
        <v>14</v>
      </c>
      <c r="P1749" t="s">
        <v>14</v>
      </c>
      <c r="Q1749" t="s">
        <v>14</v>
      </c>
      <c r="S1749">
        <f t="shared" si="504"/>
        <v>0.76923076923076927</v>
      </c>
      <c r="T1749">
        <f t="shared" si="505"/>
        <v>0.53846153846153844</v>
      </c>
      <c r="V1749" s="4">
        <f t="shared" si="506"/>
        <v>555.07802797990007</v>
      </c>
      <c r="W1749">
        <f t="shared" si="507"/>
        <v>17</v>
      </c>
      <c r="X1749">
        <f t="shared" si="508"/>
        <v>0.65384615384615385</v>
      </c>
      <c r="Y1749">
        <f t="shared" si="509"/>
        <v>0.85</v>
      </c>
      <c r="Z1749">
        <f t="shared" si="510"/>
        <v>1.2142857142857142</v>
      </c>
      <c r="AA1749" t="str">
        <f t="shared" si="511"/>
        <v>CRAM</v>
      </c>
      <c r="AD1749">
        <f t="shared" si="512"/>
        <v>0.52631578947368418</v>
      </c>
      <c r="AF1749" t="str">
        <f t="shared" si="513"/>
        <v>----</v>
      </c>
      <c r="AG1749" t="str">
        <f t="shared" si="514"/>
        <v>Aromatic</v>
      </c>
      <c r="AH1749" t="str">
        <f t="shared" si="515"/>
        <v>----</v>
      </c>
      <c r="AI1749" t="str">
        <f t="shared" si="516"/>
        <v>----</v>
      </c>
      <c r="AJ1749" t="str">
        <f t="shared" si="517"/>
        <v>----</v>
      </c>
      <c r="AK1749" t="str">
        <f t="shared" si="518"/>
        <v>----</v>
      </c>
      <c r="AM1749" s="4">
        <f t="shared" si="519"/>
        <v>555.2063816006646</v>
      </c>
      <c r="AN1749" s="4">
        <f t="shared" si="503"/>
        <v>555</v>
      </c>
      <c r="AO1749" s="4">
        <f t="shared" si="520"/>
        <v>0.20638160066459932</v>
      </c>
    </row>
    <row r="1750" spans="1:41" x14ac:dyDescent="0.25">
      <c r="A1750">
        <v>26</v>
      </c>
      <c r="B1750">
        <v>22</v>
      </c>
      <c r="C1750">
        <v>0</v>
      </c>
      <c r="D1750">
        <v>12</v>
      </c>
      <c r="E1750">
        <v>0</v>
      </c>
      <c r="F1750">
        <v>0</v>
      </c>
      <c r="H1750">
        <v>525.10384880000004</v>
      </c>
      <c r="J1750">
        <v>2664533</v>
      </c>
      <c r="K1750">
        <v>2029571</v>
      </c>
      <c r="L1750">
        <v>2108176</v>
      </c>
      <c r="O1750" t="s">
        <v>14</v>
      </c>
      <c r="P1750" t="s">
        <v>14</v>
      </c>
      <c r="Q1750" t="s">
        <v>14</v>
      </c>
      <c r="S1750">
        <f t="shared" si="504"/>
        <v>0.84615384615384615</v>
      </c>
      <c r="T1750">
        <f t="shared" si="505"/>
        <v>0.46153846153846156</v>
      </c>
      <c r="V1750" s="4">
        <f t="shared" si="506"/>
        <v>525.10384877990009</v>
      </c>
      <c r="W1750">
        <f t="shared" si="507"/>
        <v>16</v>
      </c>
      <c r="X1750">
        <f t="shared" si="508"/>
        <v>0.61538461538461542</v>
      </c>
      <c r="Y1750">
        <f t="shared" si="509"/>
        <v>0.72727272727272729</v>
      </c>
      <c r="Z1750">
        <f t="shared" si="510"/>
        <v>1.3333333333333333</v>
      </c>
      <c r="AA1750" t="str">
        <f t="shared" si="511"/>
        <v>CRAM</v>
      </c>
      <c r="AD1750">
        <f t="shared" si="512"/>
        <v>0.5</v>
      </c>
      <c r="AF1750" t="str">
        <f t="shared" si="513"/>
        <v>----</v>
      </c>
      <c r="AG1750" t="str">
        <f t="shared" si="514"/>
        <v>----</v>
      </c>
      <c r="AH1750" t="str">
        <f t="shared" si="515"/>
        <v>HUnSatLig</v>
      </c>
      <c r="AI1750" t="str">
        <f t="shared" si="516"/>
        <v>----</v>
      </c>
      <c r="AJ1750" t="str">
        <f t="shared" si="517"/>
        <v>----</v>
      </c>
      <c r="AK1750" t="str">
        <f t="shared" si="518"/>
        <v>----</v>
      </c>
      <c r="AM1750" s="4">
        <f t="shared" si="519"/>
        <v>525.2252713130772</v>
      </c>
      <c r="AN1750" s="4">
        <f t="shared" si="503"/>
        <v>525</v>
      </c>
      <c r="AO1750" s="4">
        <f t="shared" si="520"/>
        <v>0.22527131307720083</v>
      </c>
    </row>
    <row r="1751" spans="1:41" x14ac:dyDescent="0.25">
      <c r="A1751">
        <v>26</v>
      </c>
      <c r="B1751">
        <v>22</v>
      </c>
      <c r="C1751">
        <v>0</v>
      </c>
      <c r="D1751">
        <v>13</v>
      </c>
      <c r="E1751">
        <v>0</v>
      </c>
      <c r="F1751">
        <v>0</v>
      </c>
      <c r="H1751">
        <v>541.09876340000005</v>
      </c>
      <c r="J1751">
        <v>2176969</v>
      </c>
      <c r="K1751">
        <v>1672741</v>
      </c>
      <c r="L1751">
        <v>1771114</v>
      </c>
      <c r="O1751" t="s">
        <v>14</v>
      </c>
      <c r="P1751" t="s">
        <v>14</v>
      </c>
      <c r="Q1751" t="s">
        <v>14</v>
      </c>
      <c r="S1751">
        <f t="shared" si="504"/>
        <v>0.84615384615384615</v>
      </c>
      <c r="T1751">
        <f t="shared" si="505"/>
        <v>0.5</v>
      </c>
      <c r="V1751" s="4">
        <f t="shared" si="506"/>
        <v>541.09876337990011</v>
      </c>
      <c r="W1751">
        <f t="shared" si="507"/>
        <v>16</v>
      </c>
      <c r="X1751">
        <f t="shared" si="508"/>
        <v>0.61538461538461542</v>
      </c>
      <c r="Y1751">
        <f t="shared" si="509"/>
        <v>0.72727272727272729</v>
      </c>
      <c r="Z1751">
        <f t="shared" si="510"/>
        <v>1.2307692307692308</v>
      </c>
      <c r="AA1751" t="str">
        <f t="shared" si="511"/>
        <v>CRAM</v>
      </c>
      <c r="AD1751">
        <f t="shared" si="512"/>
        <v>0.48717948717948717</v>
      </c>
      <c r="AF1751" t="str">
        <f t="shared" si="513"/>
        <v>----</v>
      </c>
      <c r="AG1751" t="str">
        <f t="shared" si="514"/>
        <v>----</v>
      </c>
      <c r="AH1751" t="str">
        <f t="shared" si="515"/>
        <v>HUnSatLig</v>
      </c>
      <c r="AI1751" t="str">
        <f t="shared" si="516"/>
        <v>----</v>
      </c>
      <c r="AJ1751" t="str">
        <f t="shared" si="517"/>
        <v>----</v>
      </c>
      <c r="AK1751" t="str">
        <f t="shared" si="518"/>
        <v>----</v>
      </c>
      <c r="AM1751" s="4">
        <f t="shared" si="519"/>
        <v>541.22388450156257</v>
      </c>
      <c r="AN1751" s="4">
        <f t="shared" si="503"/>
        <v>541</v>
      </c>
      <c r="AO1751" s="4">
        <f t="shared" si="520"/>
        <v>0.22388450156256567</v>
      </c>
    </row>
    <row r="1752" spans="1:41" x14ac:dyDescent="0.25">
      <c r="A1752">
        <v>26</v>
      </c>
      <c r="B1752">
        <v>22</v>
      </c>
      <c r="C1752">
        <v>0</v>
      </c>
      <c r="D1752">
        <v>14</v>
      </c>
      <c r="E1752">
        <v>0</v>
      </c>
      <c r="F1752">
        <v>0</v>
      </c>
      <c r="H1752">
        <v>557.09367799999995</v>
      </c>
      <c r="J1752">
        <v>2213236</v>
      </c>
      <c r="K1752">
        <v>2192143</v>
      </c>
      <c r="L1752">
        <v>1641134</v>
      </c>
      <c r="O1752" t="s">
        <v>14</v>
      </c>
      <c r="P1752" t="s">
        <v>14</v>
      </c>
      <c r="Q1752" t="s">
        <v>14</v>
      </c>
      <c r="S1752">
        <f t="shared" si="504"/>
        <v>0.84615384615384615</v>
      </c>
      <c r="T1752">
        <f t="shared" si="505"/>
        <v>0.53846153846153844</v>
      </c>
      <c r="V1752" s="4">
        <f t="shared" si="506"/>
        <v>557.09367797990001</v>
      </c>
      <c r="W1752">
        <f t="shared" si="507"/>
        <v>16</v>
      </c>
      <c r="X1752">
        <f t="shared" si="508"/>
        <v>0.61538461538461542</v>
      </c>
      <c r="Y1752">
        <f t="shared" si="509"/>
        <v>0.72727272727272729</v>
      </c>
      <c r="Z1752">
        <f t="shared" si="510"/>
        <v>1.1428571428571428</v>
      </c>
      <c r="AA1752" t="str">
        <f t="shared" si="511"/>
        <v>CRAM</v>
      </c>
      <c r="AD1752">
        <f t="shared" si="512"/>
        <v>0.47368421052631576</v>
      </c>
      <c r="AF1752" t="str">
        <f t="shared" si="513"/>
        <v>----</v>
      </c>
      <c r="AG1752" t="str">
        <f t="shared" si="514"/>
        <v>----</v>
      </c>
      <c r="AH1752" t="str">
        <f t="shared" si="515"/>
        <v>HUnSatLig</v>
      </c>
      <c r="AI1752" t="str">
        <f t="shared" si="516"/>
        <v>----</v>
      </c>
      <c r="AJ1752" t="str">
        <f t="shared" si="517"/>
        <v>----</v>
      </c>
      <c r="AK1752" t="str">
        <f t="shared" si="518"/>
        <v>----</v>
      </c>
      <c r="AM1752" s="4">
        <f t="shared" si="519"/>
        <v>557.2224976900477</v>
      </c>
      <c r="AN1752" s="4">
        <f t="shared" si="503"/>
        <v>557</v>
      </c>
      <c r="AO1752" s="4">
        <f t="shared" si="520"/>
        <v>0.22249769004770314</v>
      </c>
    </row>
    <row r="1753" spans="1:41" x14ac:dyDescent="0.25">
      <c r="A1753">
        <v>26</v>
      </c>
      <c r="B1753">
        <v>22</v>
      </c>
      <c r="C1753">
        <v>0</v>
      </c>
      <c r="D1753">
        <v>15</v>
      </c>
      <c r="E1753">
        <v>0</v>
      </c>
      <c r="F1753">
        <v>0</v>
      </c>
      <c r="H1753">
        <v>573.08859259999997</v>
      </c>
      <c r="J1753">
        <v>1666340</v>
      </c>
      <c r="K1753">
        <v>1887905</v>
      </c>
      <c r="L1753">
        <v>1796897</v>
      </c>
      <c r="O1753" t="s">
        <v>14</v>
      </c>
      <c r="P1753" t="s">
        <v>14</v>
      </c>
      <c r="Q1753" t="s">
        <v>14</v>
      </c>
      <c r="S1753">
        <f t="shared" si="504"/>
        <v>0.84615384615384615</v>
      </c>
      <c r="T1753">
        <f t="shared" si="505"/>
        <v>0.57692307692307687</v>
      </c>
      <c r="V1753" s="4">
        <f t="shared" si="506"/>
        <v>573.08859257990014</v>
      </c>
      <c r="W1753">
        <f t="shared" si="507"/>
        <v>16</v>
      </c>
      <c r="X1753">
        <f t="shared" si="508"/>
        <v>0.61538461538461542</v>
      </c>
      <c r="Y1753">
        <f t="shared" si="509"/>
        <v>0.72727272727272729</v>
      </c>
      <c r="Z1753">
        <f t="shared" si="510"/>
        <v>1.0666666666666667</v>
      </c>
      <c r="AA1753" t="str">
        <f t="shared" si="511"/>
        <v>CRAM</v>
      </c>
      <c r="AD1753">
        <f t="shared" si="512"/>
        <v>0.45945945945945948</v>
      </c>
      <c r="AF1753" t="str">
        <f t="shared" si="513"/>
        <v>----</v>
      </c>
      <c r="AG1753" t="str">
        <f t="shared" si="514"/>
        <v>----</v>
      </c>
      <c r="AH1753" t="str">
        <f t="shared" si="515"/>
        <v>HUnSatLig</v>
      </c>
      <c r="AI1753" t="str">
        <f t="shared" si="516"/>
        <v>----</v>
      </c>
      <c r="AJ1753" t="str">
        <f t="shared" si="517"/>
        <v>----</v>
      </c>
      <c r="AK1753" t="str">
        <f t="shared" si="518"/>
        <v>----</v>
      </c>
      <c r="AM1753" s="4">
        <f t="shared" si="519"/>
        <v>573.22111087853318</v>
      </c>
      <c r="AN1753" s="4">
        <f t="shared" si="503"/>
        <v>573</v>
      </c>
      <c r="AO1753" s="4">
        <f t="shared" si="520"/>
        <v>0.22111087853318168</v>
      </c>
    </row>
    <row r="1754" spans="1:41" x14ac:dyDescent="0.25">
      <c r="A1754">
        <v>26</v>
      </c>
      <c r="B1754">
        <v>24</v>
      </c>
      <c r="C1754">
        <v>0</v>
      </c>
      <c r="D1754">
        <v>10</v>
      </c>
      <c r="E1754">
        <v>0</v>
      </c>
      <c r="F1754">
        <v>0</v>
      </c>
      <c r="H1754">
        <v>495.1296696</v>
      </c>
      <c r="J1754">
        <v>1882691</v>
      </c>
      <c r="K1754">
        <v>2062682</v>
      </c>
      <c r="L1754">
        <v>1565253</v>
      </c>
      <c r="O1754" t="s">
        <v>14</v>
      </c>
      <c r="P1754" t="s">
        <v>14</v>
      </c>
      <c r="Q1754" t="s">
        <v>14</v>
      </c>
      <c r="S1754">
        <f t="shared" si="504"/>
        <v>0.92307692307692313</v>
      </c>
      <c r="T1754">
        <f t="shared" si="505"/>
        <v>0.38461538461538464</v>
      </c>
      <c r="V1754" s="4">
        <f t="shared" si="506"/>
        <v>495.1296695799</v>
      </c>
      <c r="W1754">
        <f t="shared" si="507"/>
        <v>15</v>
      </c>
      <c r="X1754">
        <f t="shared" si="508"/>
        <v>0.57692307692307687</v>
      </c>
      <c r="Y1754">
        <f t="shared" si="509"/>
        <v>0.625</v>
      </c>
      <c r="Z1754">
        <f t="shared" si="510"/>
        <v>1.5</v>
      </c>
      <c r="AA1754" t="str">
        <f t="shared" si="511"/>
        <v>CRAM</v>
      </c>
      <c r="AD1754">
        <f t="shared" si="512"/>
        <v>0.47619047619047616</v>
      </c>
      <c r="AF1754" t="str">
        <f t="shared" si="513"/>
        <v>----</v>
      </c>
      <c r="AG1754" t="str">
        <f t="shared" si="514"/>
        <v>----</v>
      </c>
      <c r="AH1754" t="str">
        <f t="shared" si="515"/>
        <v>HUnSatLig</v>
      </c>
      <c r="AI1754" t="str">
        <f t="shared" si="516"/>
        <v>----</v>
      </c>
      <c r="AJ1754" t="str">
        <f t="shared" si="517"/>
        <v>----</v>
      </c>
      <c r="AK1754" t="str">
        <f t="shared" si="518"/>
        <v>----</v>
      </c>
      <c r="AM1754" s="4">
        <f t="shared" si="519"/>
        <v>495.24416102548975</v>
      </c>
      <c r="AN1754" s="4">
        <f t="shared" si="503"/>
        <v>495</v>
      </c>
      <c r="AO1754" s="4">
        <f t="shared" si="520"/>
        <v>0.2441610254897455</v>
      </c>
    </row>
    <row r="1755" spans="1:41" x14ac:dyDescent="0.25">
      <c r="A1755">
        <v>26</v>
      </c>
      <c r="B1755">
        <v>24</v>
      </c>
      <c r="C1755">
        <v>0</v>
      </c>
      <c r="D1755">
        <v>11</v>
      </c>
      <c r="E1755">
        <v>0</v>
      </c>
      <c r="F1755">
        <v>0</v>
      </c>
      <c r="H1755">
        <v>511.12458420000002</v>
      </c>
      <c r="J1755">
        <v>2110914</v>
      </c>
      <c r="K1755">
        <v>2612481</v>
      </c>
      <c r="L1755">
        <v>2310546</v>
      </c>
      <c r="O1755" t="s">
        <v>14</v>
      </c>
      <c r="P1755" t="s">
        <v>14</v>
      </c>
      <c r="Q1755" t="s">
        <v>14</v>
      </c>
      <c r="S1755">
        <f t="shared" si="504"/>
        <v>0.92307692307692313</v>
      </c>
      <c r="T1755">
        <f t="shared" si="505"/>
        <v>0.42307692307692307</v>
      </c>
      <c r="V1755" s="4">
        <f t="shared" si="506"/>
        <v>511.12458417990001</v>
      </c>
      <c r="W1755">
        <f t="shared" si="507"/>
        <v>15</v>
      </c>
      <c r="X1755">
        <f t="shared" si="508"/>
        <v>0.57692307692307687</v>
      </c>
      <c r="Y1755">
        <f t="shared" si="509"/>
        <v>0.625</v>
      </c>
      <c r="Z1755">
        <f t="shared" si="510"/>
        <v>1.3636363636363635</v>
      </c>
      <c r="AA1755" t="str">
        <f t="shared" si="511"/>
        <v>CRAM</v>
      </c>
      <c r="AD1755">
        <f t="shared" si="512"/>
        <v>0.46341463414634149</v>
      </c>
      <c r="AF1755" t="str">
        <f t="shared" si="513"/>
        <v>----</v>
      </c>
      <c r="AG1755" t="str">
        <f t="shared" si="514"/>
        <v>----</v>
      </c>
      <c r="AH1755" t="str">
        <f t="shared" si="515"/>
        <v>HUnSatLig</v>
      </c>
      <c r="AI1755" t="str">
        <f t="shared" si="516"/>
        <v>----</v>
      </c>
      <c r="AJ1755" t="str">
        <f t="shared" si="517"/>
        <v>----</v>
      </c>
      <c r="AK1755" t="str">
        <f t="shared" si="518"/>
        <v>----</v>
      </c>
      <c r="AM1755" s="4">
        <f t="shared" si="519"/>
        <v>511.24277421397505</v>
      </c>
      <c r="AN1755" s="4">
        <f t="shared" si="503"/>
        <v>511</v>
      </c>
      <c r="AO1755" s="4">
        <f t="shared" si="520"/>
        <v>0.2427742139750535</v>
      </c>
    </row>
    <row r="1756" spans="1:41" x14ac:dyDescent="0.25">
      <c r="A1756">
        <v>26</v>
      </c>
      <c r="B1756">
        <v>24</v>
      </c>
      <c r="C1756">
        <v>0</v>
      </c>
      <c r="D1756">
        <v>12</v>
      </c>
      <c r="E1756">
        <v>0</v>
      </c>
      <c r="F1756">
        <v>0</v>
      </c>
      <c r="H1756">
        <v>527.11949879999997</v>
      </c>
      <c r="J1756">
        <v>2887835</v>
      </c>
      <c r="K1756">
        <v>2585623</v>
      </c>
      <c r="L1756">
        <v>2367300</v>
      </c>
      <c r="O1756" t="s">
        <v>14</v>
      </c>
      <c r="P1756" t="s">
        <v>14</v>
      </c>
      <c r="Q1756" t="s">
        <v>14</v>
      </c>
      <c r="S1756">
        <f t="shared" si="504"/>
        <v>0.92307692307692313</v>
      </c>
      <c r="T1756">
        <f t="shared" si="505"/>
        <v>0.46153846153846156</v>
      </c>
      <c r="V1756" s="4">
        <f t="shared" si="506"/>
        <v>527.11949877990003</v>
      </c>
      <c r="W1756">
        <f t="shared" si="507"/>
        <v>15</v>
      </c>
      <c r="X1756">
        <f t="shared" si="508"/>
        <v>0.57692307692307687</v>
      </c>
      <c r="Y1756">
        <f t="shared" si="509"/>
        <v>0.625</v>
      </c>
      <c r="Z1756">
        <f t="shared" si="510"/>
        <v>1.25</v>
      </c>
      <c r="AA1756" t="str">
        <f t="shared" si="511"/>
        <v>CRAM</v>
      </c>
      <c r="AD1756">
        <f t="shared" si="512"/>
        <v>0.45</v>
      </c>
      <c r="AF1756" t="str">
        <f t="shared" si="513"/>
        <v>----</v>
      </c>
      <c r="AG1756" t="str">
        <f t="shared" si="514"/>
        <v>----</v>
      </c>
      <c r="AH1756" t="str">
        <f t="shared" si="515"/>
        <v>HUnSatLig</v>
      </c>
      <c r="AI1756" t="str">
        <f t="shared" si="516"/>
        <v>----</v>
      </c>
      <c r="AJ1756" t="str">
        <f t="shared" si="517"/>
        <v>----</v>
      </c>
      <c r="AK1756" t="str">
        <f t="shared" si="518"/>
        <v>----</v>
      </c>
      <c r="AM1756" s="4">
        <f t="shared" si="519"/>
        <v>527.2413874024603</v>
      </c>
      <c r="AN1756" s="4">
        <f t="shared" si="503"/>
        <v>527</v>
      </c>
      <c r="AO1756" s="4">
        <f t="shared" si="520"/>
        <v>0.24138740246030466</v>
      </c>
    </row>
    <row r="1757" spans="1:41" x14ac:dyDescent="0.25">
      <c r="A1757">
        <v>26</v>
      </c>
      <c r="B1757">
        <v>24</v>
      </c>
      <c r="C1757">
        <v>0</v>
      </c>
      <c r="D1757">
        <v>13</v>
      </c>
      <c r="E1757">
        <v>0</v>
      </c>
      <c r="F1757">
        <v>0</v>
      </c>
      <c r="H1757">
        <v>543.11441339999999</v>
      </c>
      <c r="J1757">
        <v>2999768</v>
      </c>
      <c r="K1757">
        <v>2412052</v>
      </c>
      <c r="L1757">
        <v>2172038</v>
      </c>
      <c r="O1757" t="s">
        <v>14</v>
      </c>
      <c r="P1757" t="s">
        <v>14</v>
      </c>
      <c r="Q1757" t="s">
        <v>14</v>
      </c>
      <c r="S1757">
        <f t="shared" si="504"/>
        <v>0.92307692307692313</v>
      </c>
      <c r="T1757">
        <f t="shared" si="505"/>
        <v>0.5</v>
      </c>
      <c r="V1757" s="4">
        <f t="shared" si="506"/>
        <v>543.11441337990004</v>
      </c>
      <c r="W1757">
        <f t="shared" si="507"/>
        <v>15</v>
      </c>
      <c r="X1757">
        <f t="shared" si="508"/>
        <v>0.57692307692307687</v>
      </c>
      <c r="Y1757">
        <f t="shared" si="509"/>
        <v>0.625</v>
      </c>
      <c r="Z1757">
        <f t="shared" si="510"/>
        <v>1.1538461538461537</v>
      </c>
      <c r="AA1757" t="str">
        <f t="shared" si="511"/>
        <v>CRAM</v>
      </c>
      <c r="AD1757">
        <f t="shared" si="512"/>
        <v>0.4358974358974359</v>
      </c>
      <c r="AF1757" t="str">
        <f t="shared" si="513"/>
        <v>----</v>
      </c>
      <c r="AG1757" t="str">
        <f t="shared" si="514"/>
        <v>----</v>
      </c>
      <c r="AH1757" t="str">
        <f t="shared" si="515"/>
        <v>HUnSatLig</v>
      </c>
      <c r="AI1757" t="str">
        <f t="shared" si="516"/>
        <v>----</v>
      </c>
      <c r="AJ1757" t="str">
        <f t="shared" si="517"/>
        <v>----</v>
      </c>
      <c r="AK1757" t="str">
        <f t="shared" si="518"/>
        <v>----</v>
      </c>
      <c r="AM1757" s="4">
        <f t="shared" si="519"/>
        <v>543.24000059094567</v>
      </c>
      <c r="AN1757" s="4">
        <f t="shared" si="503"/>
        <v>543</v>
      </c>
      <c r="AO1757" s="4">
        <f t="shared" si="520"/>
        <v>0.2400005909456695</v>
      </c>
    </row>
    <row r="1758" spans="1:41" x14ac:dyDescent="0.25">
      <c r="A1758">
        <v>26</v>
      </c>
      <c r="B1758">
        <v>24</v>
      </c>
      <c r="C1758">
        <v>0</v>
      </c>
      <c r="D1758">
        <v>14</v>
      </c>
      <c r="E1758">
        <v>0</v>
      </c>
      <c r="F1758">
        <v>0</v>
      </c>
      <c r="H1758">
        <v>559.109328</v>
      </c>
      <c r="J1758">
        <v>2679622</v>
      </c>
      <c r="K1758">
        <v>2466004</v>
      </c>
      <c r="L1758">
        <v>2394778</v>
      </c>
      <c r="O1758" t="s">
        <v>14</v>
      </c>
      <c r="P1758" t="s">
        <v>14</v>
      </c>
      <c r="Q1758" t="s">
        <v>14</v>
      </c>
      <c r="S1758">
        <f t="shared" si="504"/>
        <v>0.92307692307692313</v>
      </c>
      <c r="T1758">
        <f t="shared" si="505"/>
        <v>0.53846153846153844</v>
      </c>
      <c r="V1758" s="4">
        <f t="shared" si="506"/>
        <v>559.10932797990006</v>
      </c>
      <c r="W1758">
        <f t="shared" si="507"/>
        <v>15</v>
      </c>
      <c r="X1758">
        <f t="shared" si="508"/>
        <v>0.57692307692307687</v>
      </c>
      <c r="Y1758">
        <f t="shared" si="509"/>
        <v>0.625</v>
      </c>
      <c r="Z1758">
        <f t="shared" si="510"/>
        <v>1.0714285714285714</v>
      </c>
      <c r="AA1758" t="str">
        <f t="shared" si="511"/>
        <v>CRAM</v>
      </c>
      <c r="AD1758">
        <f t="shared" si="512"/>
        <v>0.42105263157894735</v>
      </c>
      <c r="AF1758" t="str">
        <f t="shared" si="513"/>
        <v>----</v>
      </c>
      <c r="AG1758" t="str">
        <f t="shared" si="514"/>
        <v>----</v>
      </c>
      <c r="AH1758" t="str">
        <f t="shared" si="515"/>
        <v>HUnSatLig</v>
      </c>
      <c r="AI1758" t="str">
        <f t="shared" si="516"/>
        <v>----</v>
      </c>
      <c r="AJ1758" t="str">
        <f t="shared" si="517"/>
        <v>----</v>
      </c>
      <c r="AK1758" t="str">
        <f t="shared" si="518"/>
        <v>----</v>
      </c>
      <c r="AM1758" s="4">
        <f t="shared" si="519"/>
        <v>559.23861377943103</v>
      </c>
      <c r="AN1758" s="4">
        <f t="shared" si="503"/>
        <v>559</v>
      </c>
      <c r="AO1758" s="4">
        <f t="shared" si="520"/>
        <v>0.23861377943103435</v>
      </c>
    </row>
    <row r="1759" spans="1:41" x14ac:dyDescent="0.25">
      <c r="A1759">
        <v>26</v>
      </c>
      <c r="B1759">
        <v>24</v>
      </c>
      <c r="C1759">
        <v>0</v>
      </c>
      <c r="D1759">
        <v>15</v>
      </c>
      <c r="E1759">
        <v>0</v>
      </c>
      <c r="F1759">
        <v>0</v>
      </c>
      <c r="H1759">
        <v>575.10424260000002</v>
      </c>
      <c r="J1759">
        <v>2296499</v>
      </c>
      <c r="K1759">
        <v>2008120</v>
      </c>
      <c r="L1759">
        <v>1942725</v>
      </c>
      <c r="O1759" t="s">
        <v>14</v>
      </c>
      <c r="P1759" t="s">
        <v>14</v>
      </c>
      <c r="Q1759" t="s">
        <v>14</v>
      </c>
      <c r="S1759">
        <f t="shared" si="504"/>
        <v>0.92307692307692313</v>
      </c>
      <c r="T1759">
        <f t="shared" si="505"/>
        <v>0.57692307692307687</v>
      </c>
      <c r="V1759" s="4">
        <f t="shared" si="506"/>
        <v>575.10424257990007</v>
      </c>
      <c r="W1759">
        <f t="shared" si="507"/>
        <v>15</v>
      </c>
      <c r="X1759">
        <f t="shared" si="508"/>
        <v>0.57692307692307687</v>
      </c>
      <c r="Y1759">
        <f t="shared" si="509"/>
        <v>0.625</v>
      </c>
      <c r="Z1759">
        <f t="shared" si="510"/>
        <v>1</v>
      </c>
      <c r="AA1759" t="str">
        <f t="shared" si="511"/>
        <v>CRAM</v>
      </c>
      <c r="AD1759">
        <f t="shared" si="512"/>
        <v>0.40540540540540543</v>
      </c>
      <c r="AF1759" t="str">
        <f t="shared" si="513"/>
        <v>----</v>
      </c>
      <c r="AG1759" t="str">
        <f t="shared" si="514"/>
        <v>----</v>
      </c>
      <c r="AH1759" t="str">
        <f t="shared" si="515"/>
        <v>HUnSatLig</v>
      </c>
      <c r="AI1759" t="str">
        <f t="shared" si="516"/>
        <v>----</v>
      </c>
      <c r="AJ1759" t="str">
        <f t="shared" si="517"/>
        <v>----</v>
      </c>
      <c r="AK1759" t="str">
        <f t="shared" si="518"/>
        <v>----</v>
      </c>
      <c r="AM1759" s="4">
        <f t="shared" si="519"/>
        <v>575.23722696791629</v>
      </c>
      <c r="AN1759" s="4">
        <f t="shared" si="503"/>
        <v>575</v>
      </c>
      <c r="AO1759" s="4">
        <f t="shared" si="520"/>
        <v>0.2372269679162855</v>
      </c>
    </row>
    <row r="1760" spans="1:41" x14ac:dyDescent="0.25">
      <c r="A1760">
        <v>26</v>
      </c>
      <c r="B1760">
        <v>24</v>
      </c>
      <c r="C1760">
        <v>0</v>
      </c>
      <c r="D1760">
        <v>16</v>
      </c>
      <c r="E1760">
        <v>0</v>
      </c>
      <c r="F1760">
        <v>0</v>
      </c>
      <c r="H1760">
        <v>591.09915720000004</v>
      </c>
      <c r="J1760">
        <v>1941573</v>
      </c>
      <c r="K1760">
        <v>1922143</v>
      </c>
      <c r="L1760">
        <v>1708235</v>
      </c>
      <c r="O1760" t="s">
        <v>14</v>
      </c>
      <c r="P1760" t="s">
        <v>14</v>
      </c>
      <c r="Q1760" t="s">
        <v>14</v>
      </c>
      <c r="S1760">
        <f t="shared" si="504"/>
        <v>0.92307692307692313</v>
      </c>
      <c r="T1760">
        <f t="shared" si="505"/>
        <v>0.61538461538461542</v>
      </c>
      <c r="V1760" s="4">
        <f t="shared" si="506"/>
        <v>591.09915717990009</v>
      </c>
      <c r="W1760">
        <f t="shared" si="507"/>
        <v>15</v>
      </c>
      <c r="X1760">
        <f t="shared" si="508"/>
        <v>0.57692307692307687</v>
      </c>
      <c r="Y1760">
        <f t="shared" si="509"/>
        <v>0.625</v>
      </c>
      <c r="Z1760">
        <f t="shared" si="510"/>
        <v>0.9375</v>
      </c>
      <c r="AA1760" t="str">
        <f t="shared" si="511"/>
        <v>CRAM</v>
      </c>
      <c r="AD1760">
        <f t="shared" si="512"/>
        <v>0.3888888888888889</v>
      </c>
      <c r="AF1760" t="str">
        <f t="shared" si="513"/>
        <v>----</v>
      </c>
      <c r="AG1760" t="str">
        <f t="shared" si="514"/>
        <v>----</v>
      </c>
      <c r="AH1760" t="str">
        <f t="shared" si="515"/>
        <v>HUnSatLig</v>
      </c>
      <c r="AI1760" t="str">
        <f t="shared" si="516"/>
        <v>----</v>
      </c>
      <c r="AJ1760" t="str">
        <f t="shared" si="517"/>
        <v>----</v>
      </c>
      <c r="AK1760" t="str">
        <f t="shared" si="518"/>
        <v>----</v>
      </c>
      <c r="AM1760" s="4">
        <f t="shared" si="519"/>
        <v>591.23584015640165</v>
      </c>
      <c r="AN1760" s="4">
        <f t="shared" si="503"/>
        <v>591</v>
      </c>
      <c r="AO1760" s="4">
        <f t="shared" si="520"/>
        <v>0.23584015640165035</v>
      </c>
    </row>
    <row r="1761" spans="1:41" x14ac:dyDescent="0.25">
      <c r="A1761">
        <v>26</v>
      </c>
      <c r="B1761">
        <v>26</v>
      </c>
      <c r="C1761">
        <v>0</v>
      </c>
      <c r="D1761">
        <v>10</v>
      </c>
      <c r="E1761">
        <v>0</v>
      </c>
      <c r="F1761">
        <v>0</v>
      </c>
      <c r="H1761">
        <v>497.14531959999999</v>
      </c>
      <c r="J1761">
        <v>2278060</v>
      </c>
      <c r="K1761">
        <v>1917325</v>
      </c>
      <c r="L1761">
        <v>1959521</v>
      </c>
      <c r="O1761" t="s">
        <v>14</v>
      </c>
      <c r="P1761" t="s">
        <v>14</v>
      </c>
      <c r="Q1761" t="s">
        <v>14</v>
      </c>
      <c r="S1761">
        <f t="shared" si="504"/>
        <v>1</v>
      </c>
      <c r="T1761">
        <f t="shared" si="505"/>
        <v>0.38461538461538464</v>
      </c>
      <c r="V1761" s="4">
        <f t="shared" si="506"/>
        <v>497.14531957989999</v>
      </c>
      <c r="W1761">
        <f t="shared" si="507"/>
        <v>14</v>
      </c>
      <c r="X1761">
        <f t="shared" si="508"/>
        <v>0.53846153846153844</v>
      </c>
      <c r="Y1761">
        <f t="shared" si="509"/>
        <v>0.53846153846153844</v>
      </c>
      <c r="Z1761">
        <f t="shared" si="510"/>
        <v>1.4</v>
      </c>
      <c r="AA1761" t="str">
        <f t="shared" si="511"/>
        <v>CRAM</v>
      </c>
      <c r="AD1761">
        <f t="shared" si="512"/>
        <v>0.42857142857142855</v>
      </c>
      <c r="AF1761" t="str">
        <f t="shared" si="513"/>
        <v>----</v>
      </c>
      <c r="AG1761" t="str">
        <f t="shared" si="514"/>
        <v>----</v>
      </c>
      <c r="AH1761" t="str">
        <f t="shared" si="515"/>
        <v>HUnSatLig</v>
      </c>
      <c r="AI1761" t="str">
        <f t="shared" si="516"/>
        <v>----</v>
      </c>
      <c r="AJ1761" t="str">
        <f t="shared" si="517"/>
        <v>----</v>
      </c>
      <c r="AK1761" t="str">
        <f t="shared" si="518"/>
        <v>----</v>
      </c>
      <c r="AM1761" s="4">
        <f t="shared" si="519"/>
        <v>497.26027711487291</v>
      </c>
      <c r="AN1761" s="4">
        <f t="shared" si="503"/>
        <v>497</v>
      </c>
      <c r="AO1761" s="4">
        <f t="shared" si="520"/>
        <v>0.26027711487290617</v>
      </c>
    </row>
    <row r="1762" spans="1:41" x14ac:dyDescent="0.25">
      <c r="A1762">
        <v>26</v>
      </c>
      <c r="B1762">
        <v>26</v>
      </c>
      <c r="C1762">
        <v>0</v>
      </c>
      <c r="D1762">
        <v>11</v>
      </c>
      <c r="E1762">
        <v>0</v>
      </c>
      <c r="F1762">
        <v>0</v>
      </c>
      <c r="H1762">
        <v>513.14023420000001</v>
      </c>
      <c r="J1762">
        <v>2930225</v>
      </c>
      <c r="K1762">
        <v>2464561</v>
      </c>
      <c r="L1762">
        <v>2506184</v>
      </c>
      <c r="O1762" t="s">
        <v>14</v>
      </c>
      <c r="P1762" t="s">
        <v>14</v>
      </c>
      <c r="Q1762" t="s">
        <v>14</v>
      </c>
      <c r="S1762">
        <f t="shared" si="504"/>
        <v>1</v>
      </c>
      <c r="T1762">
        <f t="shared" si="505"/>
        <v>0.42307692307692307</v>
      </c>
      <c r="V1762" s="4">
        <f t="shared" si="506"/>
        <v>513.14023417990006</v>
      </c>
      <c r="W1762">
        <f t="shared" si="507"/>
        <v>14</v>
      </c>
      <c r="X1762">
        <f t="shared" si="508"/>
        <v>0.53846153846153844</v>
      </c>
      <c r="Y1762">
        <f t="shared" si="509"/>
        <v>0.53846153846153844</v>
      </c>
      <c r="Z1762">
        <f t="shared" si="510"/>
        <v>1.2727272727272727</v>
      </c>
      <c r="AA1762" t="str">
        <f t="shared" si="511"/>
        <v>CRAM</v>
      </c>
      <c r="AD1762">
        <f t="shared" si="512"/>
        <v>0.41463414634146339</v>
      </c>
      <c r="AF1762" t="str">
        <f t="shared" si="513"/>
        <v>----</v>
      </c>
      <c r="AG1762" t="str">
        <f t="shared" si="514"/>
        <v>----</v>
      </c>
      <c r="AH1762" t="str">
        <f t="shared" si="515"/>
        <v>HUnSatLig</v>
      </c>
      <c r="AI1762" t="str">
        <f t="shared" si="516"/>
        <v>----</v>
      </c>
      <c r="AJ1762" t="str">
        <f t="shared" si="517"/>
        <v>----</v>
      </c>
      <c r="AK1762" t="str">
        <f t="shared" si="518"/>
        <v>----</v>
      </c>
      <c r="AM1762" s="4">
        <f t="shared" si="519"/>
        <v>513.25889030335827</v>
      </c>
      <c r="AN1762" s="4">
        <f t="shared" si="503"/>
        <v>513</v>
      </c>
      <c r="AO1762" s="4">
        <f t="shared" si="520"/>
        <v>0.25889030335827101</v>
      </c>
    </row>
    <row r="1763" spans="1:41" x14ac:dyDescent="0.25">
      <c r="A1763">
        <v>26</v>
      </c>
      <c r="B1763">
        <v>26</v>
      </c>
      <c r="C1763">
        <v>0</v>
      </c>
      <c r="D1763">
        <v>12</v>
      </c>
      <c r="E1763">
        <v>0</v>
      </c>
      <c r="F1763">
        <v>0</v>
      </c>
      <c r="H1763">
        <v>529.13514880000002</v>
      </c>
      <c r="J1763">
        <v>3223771</v>
      </c>
      <c r="K1763">
        <v>2835495</v>
      </c>
      <c r="L1763">
        <v>2678647</v>
      </c>
      <c r="O1763" t="s">
        <v>14</v>
      </c>
      <c r="P1763" t="s">
        <v>14</v>
      </c>
      <c r="Q1763" t="s">
        <v>14</v>
      </c>
      <c r="S1763">
        <f t="shared" si="504"/>
        <v>1</v>
      </c>
      <c r="T1763">
        <f t="shared" si="505"/>
        <v>0.46153846153846156</v>
      </c>
      <c r="V1763" s="4">
        <f t="shared" si="506"/>
        <v>529.13514877990008</v>
      </c>
      <c r="W1763">
        <f t="shared" si="507"/>
        <v>14</v>
      </c>
      <c r="X1763">
        <f t="shared" si="508"/>
        <v>0.53846153846153844</v>
      </c>
      <c r="Y1763">
        <f t="shared" si="509"/>
        <v>0.53846153846153844</v>
      </c>
      <c r="Z1763">
        <f t="shared" si="510"/>
        <v>1.1666666666666667</v>
      </c>
      <c r="AA1763" t="str">
        <f t="shared" si="511"/>
        <v>CRAM</v>
      </c>
      <c r="AD1763">
        <f t="shared" si="512"/>
        <v>0.4</v>
      </c>
      <c r="AF1763" t="str">
        <f t="shared" si="513"/>
        <v>----</v>
      </c>
      <c r="AG1763" t="str">
        <f t="shared" si="514"/>
        <v>----</v>
      </c>
      <c r="AH1763" t="str">
        <f t="shared" si="515"/>
        <v>HUnSatLig</v>
      </c>
      <c r="AI1763" t="str">
        <f t="shared" si="516"/>
        <v>----</v>
      </c>
      <c r="AJ1763" t="str">
        <f t="shared" si="517"/>
        <v>----</v>
      </c>
      <c r="AK1763" t="str">
        <f t="shared" si="518"/>
        <v>----</v>
      </c>
      <c r="AM1763" s="4">
        <f t="shared" si="519"/>
        <v>529.25750349184364</v>
      </c>
      <c r="AN1763" s="4">
        <f t="shared" si="503"/>
        <v>529</v>
      </c>
      <c r="AO1763" s="4">
        <f t="shared" si="520"/>
        <v>0.25750349184363586</v>
      </c>
    </row>
    <row r="1764" spans="1:41" x14ac:dyDescent="0.25">
      <c r="A1764">
        <v>26</v>
      </c>
      <c r="B1764">
        <v>26</v>
      </c>
      <c r="C1764">
        <v>0</v>
      </c>
      <c r="D1764">
        <v>14</v>
      </c>
      <c r="E1764">
        <v>0</v>
      </c>
      <c r="F1764">
        <v>0</v>
      </c>
      <c r="H1764">
        <v>561.12497800000006</v>
      </c>
      <c r="J1764">
        <v>2714384</v>
      </c>
      <c r="K1764">
        <v>2489492</v>
      </c>
      <c r="L1764">
        <v>2636926</v>
      </c>
      <c r="O1764" t="s">
        <v>14</v>
      </c>
      <c r="P1764" t="s">
        <v>14</v>
      </c>
      <c r="Q1764" t="s">
        <v>14</v>
      </c>
      <c r="S1764">
        <f t="shared" si="504"/>
        <v>1</v>
      </c>
      <c r="T1764">
        <f t="shared" si="505"/>
        <v>0.53846153846153844</v>
      </c>
      <c r="V1764" s="4">
        <f t="shared" si="506"/>
        <v>561.12497797990011</v>
      </c>
      <c r="W1764">
        <f t="shared" si="507"/>
        <v>14</v>
      </c>
      <c r="X1764">
        <f t="shared" si="508"/>
        <v>0.53846153846153844</v>
      </c>
      <c r="Y1764">
        <f t="shared" si="509"/>
        <v>0.53846153846153844</v>
      </c>
      <c r="Z1764">
        <f t="shared" si="510"/>
        <v>1</v>
      </c>
      <c r="AA1764" t="str">
        <f t="shared" si="511"/>
        <v>CRAM</v>
      </c>
      <c r="AD1764">
        <f t="shared" si="512"/>
        <v>0.36842105263157893</v>
      </c>
      <c r="AF1764" t="str">
        <f t="shared" si="513"/>
        <v>----</v>
      </c>
      <c r="AG1764" t="str">
        <f t="shared" si="514"/>
        <v>----</v>
      </c>
      <c r="AH1764" t="str">
        <f t="shared" si="515"/>
        <v>HUnSatLig</v>
      </c>
      <c r="AI1764" t="str">
        <f t="shared" si="516"/>
        <v>----</v>
      </c>
      <c r="AJ1764" t="str">
        <f t="shared" si="517"/>
        <v>----</v>
      </c>
      <c r="AK1764" t="str">
        <f t="shared" si="518"/>
        <v>----</v>
      </c>
      <c r="AM1764" s="4">
        <f t="shared" si="519"/>
        <v>561.25472986881425</v>
      </c>
      <c r="AN1764" s="4">
        <f t="shared" si="503"/>
        <v>561</v>
      </c>
      <c r="AO1764" s="4">
        <f t="shared" si="520"/>
        <v>0.25472986881425186</v>
      </c>
    </row>
    <row r="1765" spans="1:41" x14ac:dyDescent="0.25">
      <c r="A1765">
        <v>26</v>
      </c>
      <c r="B1765">
        <v>26</v>
      </c>
      <c r="C1765">
        <v>0</v>
      </c>
      <c r="D1765">
        <v>15</v>
      </c>
      <c r="E1765">
        <v>0</v>
      </c>
      <c r="F1765">
        <v>0</v>
      </c>
      <c r="H1765">
        <v>577.11989259999996</v>
      </c>
      <c r="J1765">
        <v>2311738</v>
      </c>
      <c r="K1765">
        <v>2261962</v>
      </c>
      <c r="L1765">
        <v>1467999</v>
      </c>
      <c r="O1765" t="s">
        <v>14</v>
      </c>
      <c r="P1765" t="s">
        <v>14</v>
      </c>
      <c r="Q1765" t="s">
        <v>14</v>
      </c>
      <c r="S1765">
        <f t="shared" si="504"/>
        <v>1</v>
      </c>
      <c r="T1765">
        <f t="shared" si="505"/>
        <v>0.57692307692307687</v>
      </c>
      <c r="V1765" s="4">
        <f t="shared" si="506"/>
        <v>577.11989257990001</v>
      </c>
      <c r="W1765">
        <f t="shared" si="507"/>
        <v>14</v>
      </c>
      <c r="X1765">
        <f t="shared" si="508"/>
        <v>0.53846153846153844</v>
      </c>
      <c r="Y1765">
        <f t="shared" si="509"/>
        <v>0.53846153846153844</v>
      </c>
      <c r="Z1765">
        <f t="shared" si="510"/>
        <v>0.93333333333333335</v>
      </c>
      <c r="AA1765" t="str">
        <f t="shared" si="511"/>
        <v>CRAM</v>
      </c>
      <c r="AD1765">
        <f t="shared" si="512"/>
        <v>0.35135135135135137</v>
      </c>
      <c r="AF1765" t="str">
        <f t="shared" si="513"/>
        <v>----</v>
      </c>
      <c r="AG1765" t="str">
        <f t="shared" si="514"/>
        <v>----</v>
      </c>
      <c r="AH1765" t="str">
        <f t="shared" si="515"/>
        <v>HUnSatLig</v>
      </c>
      <c r="AI1765" t="str">
        <f t="shared" si="516"/>
        <v>----</v>
      </c>
      <c r="AJ1765" t="str">
        <f t="shared" si="517"/>
        <v>----</v>
      </c>
      <c r="AK1765" t="str">
        <f t="shared" si="518"/>
        <v>----</v>
      </c>
      <c r="AM1765" s="4">
        <f t="shared" si="519"/>
        <v>577.2533430572995</v>
      </c>
      <c r="AN1765" s="4">
        <f t="shared" si="503"/>
        <v>577</v>
      </c>
      <c r="AO1765" s="4">
        <f t="shared" si="520"/>
        <v>0.25334305729950302</v>
      </c>
    </row>
    <row r="1766" spans="1:41" x14ac:dyDescent="0.25">
      <c r="A1766">
        <v>26</v>
      </c>
      <c r="B1766">
        <v>26</v>
      </c>
      <c r="C1766">
        <v>0</v>
      </c>
      <c r="D1766">
        <v>16</v>
      </c>
      <c r="E1766">
        <v>0</v>
      </c>
      <c r="F1766">
        <v>0</v>
      </c>
      <c r="H1766">
        <v>593.11480719999997</v>
      </c>
      <c r="J1766">
        <v>1837474</v>
      </c>
      <c r="K1766">
        <v>1737175</v>
      </c>
      <c r="L1766">
        <v>1675826</v>
      </c>
      <c r="O1766" t="s">
        <v>14</v>
      </c>
      <c r="P1766" t="s">
        <v>14</v>
      </c>
      <c r="Q1766" t="s">
        <v>14</v>
      </c>
      <c r="S1766">
        <f t="shared" si="504"/>
        <v>1</v>
      </c>
      <c r="T1766">
        <f t="shared" si="505"/>
        <v>0.61538461538461542</v>
      </c>
      <c r="V1766" s="4">
        <f t="shared" si="506"/>
        <v>593.11480717990003</v>
      </c>
      <c r="W1766">
        <f t="shared" si="507"/>
        <v>14</v>
      </c>
      <c r="X1766">
        <f t="shared" si="508"/>
        <v>0.53846153846153844</v>
      </c>
      <c r="Y1766">
        <f t="shared" si="509"/>
        <v>0.53846153846153844</v>
      </c>
      <c r="Z1766">
        <f t="shared" si="510"/>
        <v>0.875</v>
      </c>
      <c r="AA1766" t="str">
        <f t="shared" si="511"/>
        <v>CRAM</v>
      </c>
      <c r="AD1766">
        <f t="shared" si="512"/>
        <v>0.33333333333333331</v>
      </c>
      <c r="AF1766" t="str">
        <f t="shared" si="513"/>
        <v>----</v>
      </c>
      <c r="AG1766" t="str">
        <f t="shared" si="514"/>
        <v>----</v>
      </c>
      <c r="AH1766" t="str">
        <f t="shared" si="515"/>
        <v>HUnSatLig</v>
      </c>
      <c r="AI1766" t="str">
        <f t="shared" si="516"/>
        <v>----</v>
      </c>
      <c r="AJ1766" t="str">
        <f t="shared" si="517"/>
        <v>----</v>
      </c>
      <c r="AK1766" t="str">
        <f t="shared" si="518"/>
        <v>----</v>
      </c>
      <c r="AM1766" s="4">
        <f t="shared" si="519"/>
        <v>593.25195624578475</v>
      </c>
      <c r="AN1766" s="4">
        <f t="shared" si="503"/>
        <v>593</v>
      </c>
      <c r="AO1766" s="4">
        <f t="shared" si="520"/>
        <v>0.25195624578475417</v>
      </c>
    </row>
    <row r="1767" spans="1:41" x14ac:dyDescent="0.25">
      <c r="A1767">
        <v>26</v>
      </c>
      <c r="B1767">
        <v>27</v>
      </c>
      <c r="C1767">
        <v>1</v>
      </c>
      <c r="D1767">
        <v>11</v>
      </c>
      <c r="E1767">
        <v>0</v>
      </c>
      <c r="F1767">
        <v>0</v>
      </c>
      <c r="H1767">
        <v>528.1511332</v>
      </c>
      <c r="J1767">
        <v>4372669</v>
      </c>
      <c r="K1767">
        <v>3768864</v>
      </c>
      <c r="L1767">
        <v>3806558</v>
      </c>
      <c r="O1767" t="s">
        <v>14</v>
      </c>
      <c r="P1767" t="s">
        <v>14</v>
      </c>
      <c r="Q1767" t="s">
        <v>14</v>
      </c>
      <c r="S1767">
        <f t="shared" si="504"/>
        <v>1.0384615384615385</v>
      </c>
      <c r="T1767">
        <f t="shared" si="505"/>
        <v>0.42307692307692307</v>
      </c>
      <c r="V1767" s="4">
        <f t="shared" si="506"/>
        <v>528.15113317990006</v>
      </c>
      <c r="W1767">
        <f t="shared" si="507"/>
        <v>14</v>
      </c>
      <c r="X1767">
        <f t="shared" si="508"/>
        <v>0.53846153846153844</v>
      </c>
      <c r="Y1767">
        <f t="shared" si="509"/>
        <v>0.51851851851851849</v>
      </c>
      <c r="Z1767">
        <f t="shared" si="510"/>
        <v>1.2727272727272727</v>
      </c>
      <c r="AA1767" t="str">
        <f t="shared" si="511"/>
        <v>CRAM</v>
      </c>
      <c r="AD1767">
        <f t="shared" si="512"/>
        <v>0.41025641025641024</v>
      </c>
      <c r="AF1767" t="str">
        <f t="shared" si="513"/>
        <v>----</v>
      </c>
      <c r="AG1767" t="str">
        <f t="shared" si="514"/>
        <v>----</v>
      </c>
      <c r="AH1767" t="str">
        <f t="shared" si="515"/>
        <v>HUnSatLig</v>
      </c>
      <c r="AI1767" t="str">
        <f t="shared" si="516"/>
        <v>----</v>
      </c>
      <c r="AJ1767" t="str">
        <f t="shared" si="517"/>
        <v>----</v>
      </c>
      <c r="AK1767" t="str">
        <f t="shared" si="518"/>
        <v>----</v>
      </c>
      <c r="AM1767" s="4">
        <f t="shared" si="519"/>
        <v>528.27326035272517</v>
      </c>
      <c r="AN1767" s="4">
        <f t="shared" si="503"/>
        <v>528</v>
      </c>
      <c r="AO1767" s="4">
        <f t="shared" si="520"/>
        <v>0.27326035272517402</v>
      </c>
    </row>
    <row r="1768" spans="1:41" x14ac:dyDescent="0.25">
      <c r="A1768">
        <v>26</v>
      </c>
      <c r="B1768">
        <v>28</v>
      </c>
      <c r="C1768">
        <v>0</v>
      </c>
      <c r="D1768">
        <v>9</v>
      </c>
      <c r="E1768">
        <v>0</v>
      </c>
      <c r="F1768">
        <v>0</v>
      </c>
      <c r="H1768">
        <v>483.16605499999997</v>
      </c>
      <c r="J1768">
        <v>2164852</v>
      </c>
      <c r="K1768">
        <v>2133609</v>
      </c>
      <c r="L1768">
        <v>1812007</v>
      </c>
      <c r="O1768">
        <v>1809303</v>
      </c>
      <c r="P1768">
        <v>1915966</v>
      </c>
      <c r="Q1768">
        <v>1840809</v>
      </c>
      <c r="S1768">
        <f t="shared" si="504"/>
        <v>1.0769230769230769</v>
      </c>
      <c r="T1768">
        <f t="shared" si="505"/>
        <v>0.34615384615384615</v>
      </c>
      <c r="V1768" s="4">
        <f t="shared" si="506"/>
        <v>483.16605497990003</v>
      </c>
      <c r="W1768">
        <f t="shared" si="507"/>
        <v>13</v>
      </c>
      <c r="X1768">
        <f t="shared" si="508"/>
        <v>0.5</v>
      </c>
      <c r="Y1768">
        <f t="shared" si="509"/>
        <v>0.4642857142857143</v>
      </c>
      <c r="Z1768">
        <f t="shared" si="510"/>
        <v>1.4444444444444444</v>
      </c>
      <c r="AA1768" t="str">
        <f t="shared" si="511"/>
        <v>CRAM</v>
      </c>
      <c r="AD1768">
        <f t="shared" si="512"/>
        <v>0.39534883720930231</v>
      </c>
      <c r="AF1768" t="str">
        <f t="shared" si="513"/>
        <v>----</v>
      </c>
      <c r="AG1768" t="str">
        <f t="shared" si="514"/>
        <v>----</v>
      </c>
      <c r="AH1768" t="str">
        <f t="shared" si="515"/>
        <v>HUnSatLig</v>
      </c>
      <c r="AI1768" t="str">
        <f t="shared" si="516"/>
        <v>----</v>
      </c>
      <c r="AJ1768" t="str">
        <f t="shared" si="517"/>
        <v>----</v>
      </c>
      <c r="AK1768" t="str">
        <f t="shared" si="518"/>
        <v>----</v>
      </c>
      <c r="AM1768" s="4">
        <f t="shared" si="519"/>
        <v>483.27778001577087</v>
      </c>
      <c r="AN1768" s="4">
        <f t="shared" si="503"/>
        <v>483</v>
      </c>
      <c r="AO1768" s="4">
        <f t="shared" si="520"/>
        <v>0.27778001577087252</v>
      </c>
    </row>
    <row r="1769" spans="1:41" x14ac:dyDescent="0.25">
      <c r="A1769">
        <v>26</v>
      </c>
      <c r="B1769">
        <v>28</v>
      </c>
      <c r="C1769">
        <v>0</v>
      </c>
      <c r="D1769">
        <v>10</v>
      </c>
      <c r="E1769">
        <v>0</v>
      </c>
      <c r="F1769">
        <v>0</v>
      </c>
      <c r="H1769">
        <v>499.16096959999999</v>
      </c>
      <c r="J1769">
        <v>2852632</v>
      </c>
      <c r="K1769">
        <v>2637763</v>
      </c>
      <c r="L1769">
        <v>1817217</v>
      </c>
      <c r="O1769">
        <v>2202202</v>
      </c>
      <c r="P1769">
        <v>1965244</v>
      </c>
      <c r="Q1769">
        <v>1902466</v>
      </c>
      <c r="S1769">
        <f t="shared" si="504"/>
        <v>1.0769230769230769</v>
      </c>
      <c r="T1769">
        <f t="shared" si="505"/>
        <v>0.38461538461538464</v>
      </c>
      <c r="V1769" s="4">
        <f t="shared" si="506"/>
        <v>499.16096957989998</v>
      </c>
      <c r="W1769">
        <f t="shared" si="507"/>
        <v>13</v>
      </c>
      <c r="X1769">
        <f t="shared" si="508"/>
        <v>0.5</v>
      </c>
      <c r="Y1769">
        <f t="shared" si="509"/>
        <v>0.4642857142857143</v>
      </c>
      <c r="Z1769">
        <f t="shared" si="510"/>
        <v>1.3</v>
      </c>
      <c r="AA1769" t="str">
        <f t="shared" si="511"/>
        <v>CRAM</v>
      </c>
      <c r="AD1769">
        <f t="shared" si="512"/>
        <v>0.38095238095238093</v>
      </c>
      <c r="AF1769" t="str">
        <f t="shared" si="513"/>
        <v>----</v>
      </c>
      <c r="AG1769" t="str">
        <f t="shared" si="514"/>
        <v>----</v>
      </c>
      <c r="AH1769" t="str">
        <f t="shared" si="515"/>
        <v>HUnSatLig</v>
      </c>
      <c r="AI1769" t="str">
        <f t="shared" si="516"/>
        <v>----</v>
      </c>
      <c r="AJ1769" t="str">
        <f t="shared" si="517"/>
        <v>----</v>
      </c>
      <c r="AK1769" t="str">
        <f t="shared" si="518"/>
        <v>----</v>
      </c>
      <c r="AM1769" s="4">
        <f t="shared" si="519"/>
        <v>499.27639320425612</v>
      </c>
      <c r="AN1769" s="4">
        <f t="shared" si="503"/>
        <v>499</v>
      </c>
      <c r="AO1769" s="4">
        <f t="shared" si="520"/>
        <v>0.27639320425612368</v>
      </c>
    </row>
    <row r="1770" spans="1:41" x14ac:dyDescent="0.25">
      <c r="A1770">
        <v>26</v>
      </c>
      <c r="B1770">
        <v>28</v>
      </c>
      <c r="C1770">
        <v>0</v>
      </c>
      <c r="D1770">
        <v>11</v>
      </c>
      <c r="E1770">
        <v>0</v>
      </c>
      <c r="F1770">
        <v>0</v>
      </c>
      <c r="H1770">
        <v>515.15588419999995</v>
      </c>
      <c r="J1770">
        <v>2484379</v>
      </c>
      <c r="K1770">
        <v>2510174</v>
      </c>
      <c r="L1770">
        <v>2627583</v>
      </c>
      <c r="O1770">
        <v>1859285</v>
      </c>
      <c r="P1770">
        <v>1909986</v>
      </c>
      <c r="Q1770">
        <v>1840328</v>
      </c>
      <c r="S1770">
        <f t="shared" si="504"/>
        <v>1.0769230769230769</v>
      </c>
      <c r="T1770">
        <f t="shared" si="505"/>
        <v>0.42307692307692307</v>
      </c>
      <c r="V1770" s="4">
        <f t="shared" si="506"/>
        <v>515.1558841799</v>
      </c>
      <c r="W1770">
        <f t="shared" si="507"/>
        <v>13</v>
      </c>
      <c r="X1770">
        <f t="shared" si="508"/>
        <v>0.5</v>
      </c>
      <c r="Y1770">
        <f t="shared" si="509"/>
        <v>0.4642857142857143</v>
      </c>
      <c r="Z1770">
        <f t="shared" si="510"/>
        <v>1.1818181818181819</v>
      </c>
      <c r="AA1770" t="str">
        <f t="shared" si="511"/>
        <v>CRAM</v>
      </c>
      <c r="AD1770">
        <f t="shared" si="512"/>
        <v>0.36585365853658536</v>
      </c>
      <c r="AF1770" t="str">
        <f t="shared" si="513"/>
        <v>----</v>
      </c>
      <c r="AG1770" t="str">
        <f t="shared" si="514"/>
        <v>----</v>
      </c>
      <c r="AH1770" t="str">
        <f t="shared" si="515"/>
        <v>HUnSatLig</v>
      </c>
      <c r="AI1770" t="str">
        <f t="shared" si="516"/>
        <v>----</v>
      </c>
      <c r="AJ1770" t="str">
        <f t="shared" si="517"/>
        <v>----</v>
      </c>
      <c r="AK1770" t="str">
        <f t="shared" si="518"/>
        <v>----</v>
      </c>
      <c r="AM1770" s="4">
        <f t="shared" si="519"/>
        <v>515.27500639274149</v>
      </c>
      <c r="AN1770" s="4">
        <f t="shared" si="503"/>
        <v>515</v>
      </c>
      <c r="AO1770" s="4">
        <f t="shared" si="520"/>
        <v>0.27500639274148853</v>
      </c>
    </row>
    <row r="1771" spans="1:41" x14ac:dyDescent="0.25">
      <c r="A1771">
        <v>26</v>
      </c>
      <c r="B1771">
        <v>28</v>
      </c>
      <c r="C1771">
        <v>0</v>
      </c>
      <c r="D1771">
        <v>12</v>
      </c>
      <c r="E1771">
        <v>0</v>
      </c>
      <c r="F1771">
        <v>0</v>
      </c>
      <c r="H1771">
        <v>531.15079879999996</v>
      </c>
      <c r="J1771">
        <v>2834708</v>
      </c>
      <c r="K1771">
        <v>3018290</v>
      </c>
      <c r="L1771">
        <v>2979239</v>
      </c>
      <c r="O1771" t="s">
        <v>14</v>
      </c>
      <c r="P1771" t="s">
        <v>14</v>
      </c>
      <c r="Q1771" t="s">
        <v>14</v>
      </c>
      <c r="S1771">
        <f t="shared" si="504"/>
        <v>1.0769230769230769</v>
      </c>
      <c r="T1771">
        <f t="shared" si="505"/>
        <v>0.46153846153846156</v>
      </c>
      <c r="V1771" s="4">
        <f t="shared" si="506"/>
        <v>531.15079877990001</v>
      </c>
      <c r="W1771">
        <f t="shared" si="507"/>
        <v>13</v>
      </c>
      <c r="X1771">
        <f t="shared" si="508"/>
        <v>0.5</v>
      </c>
      <c r="Y1771">
        <f t="shared" si="509"/>
        <v>0.4642857142857143</v>
      </c>
      <c r="Z1771">
        <f t="shared" si="510"/>
        <v>1.0833333333333333</v>
      </c>
      <c r="AA1771" t="str">
        <f t="shared" si="511"/>
        <v>CRAM</v>
      </c>
      <c r="AD1771">
        <f t="shared" si="512"/>
        <v>0.35</v>
      </c>
      <c r="AF1771" t="str">
        <f t="shared" si="513"/>
        <v>----</v>
      </c>
      <c r="AG1771" t="str">
        <f t="shared" si="514"/>
        <v>----</v>
      </c>
      <c r="AH1771" t="str">
        <f t="shared" si="515"/>
        <v>HUnSatLig</v>
      </c>
      <c r="AI1771" t="str">
        <f t="shared" si="516"/>
        <v>----</v>
      </c>
      <c r="AJ1771" t="str">
        <f t="shared" si="517"/>
        <v>----</v>
      </c>
      <c r="AK1771" t="str">
        <f t="shared" si="518"/>
        <v>----</v>
      </c>
      <c r="AM1771" s="4">
        <f t="shared" si="519"/>
        <v>531.27361958122674</v>
      </c>
      <c r="AN1771" s="4">
        <f t="shared" si="503"/>
        <v>531</v>
      </c>
      <c r="AO1771" s="4">
        <f t="shared" si="520"/>
        <v>0.27361958122673968</v>
      </c>
    </row>
    <row r="1772" spans="1:41" x14ac:dyDescent="0.25">
      <c r="A1772">
        <v>26</v>
      </c>
      <c r="B1772">
        <v>28</v>
      </c>
      <c r="C1772">
        <v>0</v>
      </c>
      <c r="D1772">
        <v>13</v>
      </c>
      <c r="E1772">
        <v>0</v>
      </c>
      <c r="F1772">
        <v>0</v>
      </c>
      <c r="H1772">
        <v>547.14571339999998</v>
      </c>
      <c r="J1772">
        <v>3357153</v>
      </c>
      <c r="K1772">
        <v>2796002</v>
      </c>
      <c r="L1772">
        <v>2686639</v>
      </c>
      <c r="O1772" t="s">
        <v>14</v>
      </c>
      <c r="P1772" t="s">
        <v>14</v>
      </c>
      <c r="Q1772" t="s">
        <v>14</v>
      </c>
      <c r="S1772">
        <f t="shared" si="504"/>
        <v>1.0769230769230769</v>
      </c>
      <c r="T1772">
        <f t="shared" si="505"/>
        <v>0.5</v>
      </c>
      <c r="V1772" s="4">
        <f t="shared" si="506"/>
        <v>547.14571337990003</v>
      </c>
      <c r="W1772">
        <f t="shared" si="507"/>
        <v>13</v>
      </c>
      <c r="X1772">
        <f t="shared" si="508"/>
        <v>0.5</v>
      </c>
      <c r="Y1772">
        <f t="shared" si="509"/>
        <v>0.4642857142857143</v>
      </c>
      <c r="Z1772">
        <f t="shared" si="510"/>
        <v>1</v>
      </c>
      <c r="AA1772" t="str">
        <f t="shared" si="511"/>
        <v>CRAM</v>
      </c>
      <c r="AD1772">
        <f t="shared" si="512"/>
        <v>0.33333333333333331</v>
      </c>
      <c r="AF1772" t="str">
        <f t="shared" si="513"/>
        <v>----</v>
      </c>
      <c r="AG1772" t="str">
        <f t="shared" si="514"/>
        <v>----</v>
      </c>
      <c r="AH1772" t="str">
        <f t="shared" si="515"/>
        <v>HUnSatLig</v>
      </c>
      <c r="AI1772" t="str">
        <f t="shared" si="516"/>
        <v>----</v>
      </c>
      <c r="AJ1772" t="str">
        <f t="shared" si="517"/>
        <v>----</v>
      </c>
      <c r="AK1772" t="str">
        <f t="shared" si="518"/>
        <v>----</v>
      </c>
      <c r="AM1772" s="4">
        <f t="shared" si="519"/>
        <v>547.2722327697121</v>
      </c>
      <c r="AN1772" s="4">
        <f t="shared" si="503"/>
        <v>547</v>
      </c>
      <c r="AO1772" s="4">
        <f t="shared" si="520"/>
        <v>0.27223276971210453</v>
      </c>
    </row>
    <row r="1773" spans="1:41" x14ac:dyDescent="0.25">
      <c r="A1773">
        <v>26</v>
      </c>
      <c r="B1773">
        <v>28</v>
      </c>
      <c r="C1773">
        <v>0</v>
      </c>
      <c r="D1773">
        <v>14</v>
      </c>
      <c r="E1773">
        <v>0</v>
      </c>
      <c r="F1773">
        <v>0</v>
      </c>
      <c r="H1773">
        <v>563.14062799999999</v>
      </c>
      <c r="J1773">
        <v>2498770</v>
      </c>
      <c r="K1773">
        <v>2376270</v>
      </c>
      <c r="L1773">
        <v>2643545</v>
      </c>
      <c r="O1773" t="s">
        <v>14</v>
      </c>
      <c r="P1773" t="s">
        <v>14</v>
      </c>
      <c r="Q1773" t="s">
        <v>14</v>
      </c>
      <c r="S1773">
        <f t="shared" si="504"/>
        <v>1.0769230769230769</v>
      </c>
      <c r="T1773">
        <f t="shared" si="505"/>
        <v>0.53846153846153844</v>
      </c>
      <c r="V1773" s="4">
        <f t="shared" si="506"/>
        <v>563.14062797990005</v>
      </c>
      <c r="W1773">
        <f t="shared" si="507"/>
        <v>13</v>
      </c>
      <c r="X1773">
        <f t="shared" si="508"/>
        <v>0.5</v>
      </c>
      <c r="Y1773">
        <f t="shared" si="509"/>
        <v>0.4642857142857143</v>
      </c>
      <c r="Z1773">
        <f t="shared" si="510"/>
        <v>0.9285714285714286</v>
      </c>
      <c r="AA1773" t="str">
        <f t="shared" si="511"/>
        <v>CRAM</v>
      </c>
      <c r="AD1773">
        <f t="shared" si="512"/>
        <v>0.31578947368421051</v>
      </c>
      <c r="AF1773" t="str">
        <f t="shared" si="513"/>
        <v>----</v>
      </c>
      <c r="AG1773" t="str">
        <f t="shared" si="514"/>
        <v>----</v>
      </c>
      <c r="AH1773" t="str">
        <f t="shared" si="515"/>
        <v>HUnSatLig</v>
      </c>
      <c r="AI1773" t="str">
        <f t="shared" si="516"/>
        <v>----</v>
      </c>
      <c r="AJ1773" t="str">
        <f t="shared" si="517"/>
        <v>----</v>
      </c>
      <c r="AK1773" t="str">
        <f t="shared" si="518"/>
        <v>----</v>
      </c>
      <c r="AM1773" s="4">
        <f t="shared" si="519"/>
        <v>563.27084595819736</v>
      </c>
      <c r="AN1773" s="4">
        <f t="shared" si="503"/>
        <v>563</v>
      </c>
      <c r="AO1773" s="4">
        <f t="shared" si="520"/>
        <v>0.27084595819735569</v>
      </c>
    </row>
    <row r="1774" spans="1:41" x14ac:dyDescent="0.25">
      <c r="A1774">
        <v>26</v>
      </c>
      <c r="B1774">
        <v>28</v>
      </c>
      <c r="C1774">
        <v>0</v>
      </c>
      <c r="D1774">
        <v>15</v>
      </c>
      <c r="E1774">
        <v>0</v>
      </c>
      <c r="F1774">
        <v>0</v>
      </c>
      <c r="H1774">
        <v>579.13554260000001</v>
      </c>
      <c r="J1774">
        <v>1657274</v>
      </c>
      <c r="K1774">
        <v>1672535</v>
      </c>
      <c r="L1774">
        <v>1592815</v>
      </c>
      <c r="O1774" t="s">
        <v>14</v>
      </c>
      <c r="P1774" t="s">
        <v>14</v>
      </c>
      <c r="Q1774" t="s">
        <v>14</v>
      </c>
      <c r="S1774">
        <f t="shared" si="504"/>
        <v>1.0769230769230769</v>
      </c>
      <c r="T1774">
        <f t="shared" si="505"/>
        <v>0.57692307692307687</v>
      </c>
      <c r="V1774" s="4">
        <f t="shared" si="506"/>
        <v>579.13554257990006</v>
      </c>
      <c r="W1774">
        <f t="shared" si="507"/>
        <v>13</v>
      </c>
      <c r="X1774">
        <f t="shared" si="508"/>
        <v>0.5</v>
      </c>
      <c r="Y1774">
        <f t="shared" si="509"/>
        <v>0.4642857142857143</v>
      </c>
      <c r="Z1774">
        <f t="shared" si="510"/>
        <v>0.8666666666666667</v>
      </c>
      <c r="AA1774" t="str">
        <f t="shared" si="511"/>
        <v>CRAM</v>
      </c>
      <c r="AD1774">
        <f t="shared" si="512"/>
        <v>0.29729729729729731</v>
      </c>
      <c r="AF1774" t="str">
        <f t="shared" si="513"/>
        <v>----</v>
      </c>
      <c r="AG1774" t="str">
        <f t="shared" si="514"/>
        <v>----</v>
      </c>
      <c r="AH1774" t="str">
        <f t="shared" si="515"/>
        <v>HUnSatLig</v>
      </c>
      <c r="AI1774" t="str">
        <f t="shared" si="516"/>
        <v>----</v>
      </c>
      <c r="AJ1774" t="str">
        <f t="shared" si="517"/>
        <v>----</v>
      </c>
      <c r="AK1774" t="str">
        <f t="shared" si="518"/>
        <v>----</v>
      </c>
      <c r="AM1774" s="4">
        <f t="shared" si="519"/>
        <v>579.26945914668272</v>
      </c>
      <c r="AN1774" s="4">
        <f t="shared" si="503"/>
        <v>579</v>
      </c>
      <c r="AO1774" s="4">
        <f t="shared" si="520"/>
        <v>0.26945914668272053</v>
      </c>
    </row>
    <row r="1775" spans="1:41" x14ac:dyDescent="0.25">
      <c r="A1775">
        <v>26</v>
      </c>
      <c r="B1775">
        <v>30</v>
      </c>
      <c r="C1775">
        <v>0</v>
      </c>
      <c r="D1775">
        <v>8</v>
      </c>
      <c r="E1775">
        <v>0</v>
      </c>
      <c r="F1775">
        <v>0</v>
      </c>
      <c r="H1775">
        <v>469.18679040000001</v>
      </c>
      <c r="J1775">
        <v>2536072</v>
      </c>
      <c r="K1775">
        <v>2027097</v>
      </c>
      <c r="L1775">
        <v>2524049</v>
      </c>
      <c r="O1775">
        <v>2058883</v>
      </c>
      <c r="P1775">
        <v>2872099</v>
      </c>
      <c r="Q1775">
        <v>2621433</v>
      </c>
      <c r="S1775">
        <f t="shared" si="504"/>
        <v>1.1538461538461537</v>
      </c>
      <c r="T1775">
        <f t="shared" si="505"/>
        <v>0.30769230769230771</v>
      </c>
      <c r="V1775" s="4">
        <f t="shared" si="506"/>
        <v>469.1867903799</v>
      </c>
      <c r="W1775">
        <f t="shared" si="507"/>
        <v>12</v>
      </c>
      <c r="X1775">
        <f t="shared" si="508"/>
        <v>0.46153846153846156</v>
      </c>
      <c r="Y1775">
        <f t="shared" si="509"/>
        <v>0.4</v>
      </c>
      <c r="Z1775">
        <f t="shared" si="510"/>
        <v>1.5</v>
      </c>
      <c r="AA1775" t="str">
        <f t="shared" si="511"/>
        <v>CRAM</v>
      </c>
      <c r="AD1775">
        <f t="shared" si="512"/>
        <v>0.36363636363636365</v>
      </c>
      <c r="AF1775" t="str">
        <f t="shared" si="513"/>
        <v>----</v>
      </c>
      <c r="AG1775" t="str">
        <f t="shared" si="514"/>
        <v>----</v>
      </c>
      <c r="AH1775" t="str">
        <f t="shared" si="515"/>
        <v>HUnSatLig</v>
      </c>
      <c r="AI1775" t="str">
        <f t="shared" si="516"/>
        <v>----</v>
      </c>
      <c r="AJ1775" t="str">
        <f t="shared" si="517"/>
        <v>----</v>
      </c>
      <c r="AK1775" t="str">
        <f t="shared" si="518"/>
        <v>----</v>
      </c>
      <c r="AM1775" s="4">
        <f t="shared" si="519"/>
        <v>469.29528291666878</v>
      </c>
      <c r="AN1775" s="4">
        <f t="shared" si="503"/>
        <v>469</v>
      </c>
      <c r="AO1775" s="4">
        <f t="shared" si="520"/>
        <v>0.29528291666878204</v>
      </c>
    </row>
    <row r="1776" spans="1:41" x14ac:dyDescent="0.25">
      <c r="A1776">
        <v>26</v>
      </c>
      <c r="B1776">
        <v>30</v>
      </c>
      <c r="C1776">
        <v>0</v>
      </c>
      <c r="D1776">
        <v>9</v>
      </c>
      <c r="E1776">
        <v>0</v>
      </c>
      <c r="F1776">
        <v>0</v>
      </c>
      <c r="H1776">
        <v>485.18170500000002</v>
      </c>
      <c r="J1776">
        <v>3213482</v>
      </c>
      <c r="K1776">
        <v>3004039</v>
      </c>
      <c r="L1776">
        <v>2875930</v>
      </c>
      <c r="O1776">
        <v>3352546</v>
      </c>
      <c r="P1776">
        <v>3362436</v>
      </c>
      <c r="Q1776">
        <v>2721302</v>
      </c>
      <c r="S1776">
        <f t="shared" si="504"/>
        <v>1.1538461538461537</v>
      </c>
      <c r="T1776">
        <f t="shared" si="505"/>
        <v>0.34615384615384615</v>
      </c>
      <c r="V1776" s="4">
        <f t="shared" si="506"/>
        <v>485.18170497989996</v>
      </c>
      <c r="W1776">
        <f t="shared" si="507"/>
        <v>12</v>
      </c>
      <c r="X1776">
        <f t="shared" si="508"/>
        <v>0.46153846153846156</v>
      </c>
      <c r="Y1776">
        <f t="shared" si="509"/>
        <v>0.4</v>
      </c>
      <c r="Z1776">
        <f t="shared" si="510"/>
        <v>1.3333333333333333</v>
      </c>
      <c r="AA1776" t="str">
        <f t="shared" si="511"/>
        <v>CRAM</v>
      </c>
      <c r="AD1776">
        <f t="shared" si="512"/>
        <v>0.34883720930232559</v>
      </c>
      <c r="AF1776" t="str">
        <f t="shared" si="513"/>
        <v>----</v>
      </c>
      <c r="AG1776" t="str">
        <f t="shared" si="514"/>
        <v>----</v>
      </c>
      <c r="AH1776" t="str">
        <f t="shared" si="515"/>
        <v>HUnSatLig</v>
      </c>
      <c r="AI1776" t="str">
        <f t="shared" si="516"/>
        <v>----</v>
      </c>
      <c r="AJ1776" t="str">
        <f t="shared" si="517"/>
        <v>----</v>
      </c>
      <c r="AK1776" t="str">
        <f t="shared" si="518"/>
        <v>----</v>
      </c>
      <c r="AM1776" s="4">
        <f t="shared" si="519"/>
        <v>485.29389610515403</v>
      </c>
      <c r="AN1776" s="4">
        <f t="shared" si="503"/>
        <v>485</v>
      </c>
      <c r="AO1776" s="4">
        <f t="shared" si="520"/>
        <v>0.29389610515403319</v>
      </c>
    </row>
    <row r="1777" spans="1:41" x14ac:dyDescent="0.25">
      <c r="A1777">
        <v>26</v>
      </c>
      <c r="B1777">
        <v>30</v>
      </c>
      <c r="C1777">
        <v>0</v>
      </c>
      <c r="D1777">
        <v>10</v>
      </c>
      <c r="E1777">
        <v>0</v>
      </c>
      <c r="F1777">
        <v>0</v>
      </c>
      <c r="H1777">
        <v>501.17661959999998</v>
      </c>
      <c r="J1777">
        <v>3272585</v>
      </c>
      <c r="K1777">
        <v>3305465</v>
      </c>
      <c r="L1777">
        <v>2961063</v>
      </c>
      <c r="O1777">
        <v>3147449</v>
      </c>
      <c r="P1777">
        <v>2934031</v>
      </c>
      <c r="Q1777">
        <v>2523138</v>
      </c>
      <c r="S1777">
        <f t="shared" si="504"/>
        <v>1.1538461538461537</v>
      </c>
      <c r="T1777">
        <f t="shared" si="505"/>
        <v>0.38461538461538464</v>
      </c>
      <c r="V1777" s="4">
        <f t="shared" si="506"/>
        <v>501.17661957989998</v>
      </c>
      <c r="W1777">
        <f t="shared" si="507"/>
        <v>12</v>
      </c>
      <c r="X1777">
        <f t="shared" si="508"/>
        <v>0.46153846153846156</v>
      </c>
      <c r="Y1777">
        <f t="shared" si="509"/>
        <v>0.4</v>
      </c>
      <c r="Z1777">
        <f t="shared" si="510"/>
        <v>1.2</v>
      </c>
      <c r="AA1777" t="str">
        <f t="shared" si="511"/>
        <v>CRAM</v>
      </c>
      <c r="AD1777">
        <f t="shared" si="512"/>
        <v>0.33333333333333331</v>
      </c>
      <c r="AF1777" t="str">
        <f t="shared" si="513"/>
        <v>----</v>
      </c>
      <c r="AG1777" t="str">
        <f t="shared" si="514"/>
        <v>----</v>
      </c>
      <c r="AH1777" t="str">
        <f t="shared" si="515"/>
        <v>HUnSatLig</v>
      </c>
      <c r="AI1777" t="str">
        <f t="shared" si="516"/>
        <v>----</v>
      </c>
      <c r="AJ1777" t="str">
        <f t="shared" si="517"/>
        <v>----</v>
      </c>
      <c r="AK1777" t="str">
        <f t="shared" si="518"/>
        <v>----</v>
      </c>
      <c r="AM1777" s="4">
        <f t="shared" si="519"/>
        <v>501.29250929363934</v>
      </c>
      <c r="AN1777" s="4">
        <f t="shared" si="503"/>
        <v>501</v>
      </c>
      <c r="AO1777" s="4">
        <f t="shared" si="520"/>
        <v>0.29250929363934119</v>
      </c>
    </row>
    <row r="1778" spans="1:41" x14ac:dyDescent="0.25">
      <c r="A1778">
        <v>26</v>
      </c>
      <c r="B1778">
        <v>30</v>
      </c>
      <c r="C1778">
        <v>0</v>
      </c>
      <c r="D1778">
        <v>11</v>
      </c>
      <c r="E1778">
        <v>0</v>
      </c>
      <c r="F1778">
        <v>0</v>
      </c>
      <c r="H1778">
        <v>517.1715342</v>
      </c>
      <c r="J1778">
        <v>3259137</v>
      </c>
      <c r="K1778">
        <v>3024264</v>
      </c>
      <c r="L1778">
        <v>2712631</v>
      </c>
      <c r="O1778">
        <v>2616582</v>
      </c>
      <c r="P1778">
        <v>2188043</v>
      </c>
      <c r="Q1778">
        <v>2391301</v>
      </c>
      <c r="S1778">
        <f t="shared" si="504"/>
        <v>1.1538461538461537</v>
      </c>
      <c r="T1778">
        <f t="shared" si="505"/>
        <v>0.42307692307692307</v>
      </c>
      <c r="V1778" s="4">
        <f t="shared" si="506"/>
        <v>517.17153417990005</v>
      </c>
      <c r="W1778">
        <f t="shared" si="507"/>
        <v>12</v>
      </c>
      <c r="X1778">
        <f t="shared" si="508"/>
        <v>0.46153846153846156</v>
      </c>
      <c r="Y1778">
        <f t="shared" si="509"/>
        <v>0.4</v>
      </c>
      <c r="Z1778">
        <f t="shared" si="510"/>
        <v>1.0909090909090908</v>
      </c>
      <c r="AA1778" t="str">
        <f t="shared" si="511"/>
        <v>CRAM</v>
      </c>
      <c r="AD1778">
        <f t="shared" si="512"/>
        <v>0.31707317073170732</v>
      </c>
      <c r="AF1778" t="str">
        <f t="shared" si="513"/>
        <v>----</v>
      </c>
      <c r="AG1778" t="str">
        <f t="shared" si="514"/>
        <v>----</v>
      </c>
      <c r="AH1778" t="str">
        <f t="shared" si="515"/>
        <v>HUnSatLig</v>
      </c>
      <c r="AI1778" t="str">
        <f t="shared" si="516"/>
        <v>----</v>
      </c>
      <c r="AJ1778" t="str">
        <f t="shared" si="517"/>
        <v>----</v>
      </c>
      <c r="AK1778" t="str">
        <f t="shared" si="518"/>
        <v>----</v>
      </c>
      <c r="AM1778" s="4">
        <f t="shared" si="519"/>
        <v>517.29112248212471</v>
      </c>
      <c r="AN1778" s="4">
        <f t="shared" si="503"/>
        <v>517</v>
      </c>
      <c r="AO1778" s="4">
        <f t="shared" si="520"/>
        <v>0.29112248212470604</v>
      </c>
    </row>
    <row r="1779" spans="1:41" x14ac:dyDescent="0.25">
      <c r="A1779">
        <v>26</v>
      </c>
      <c r="B1779">
        <v>30</v>
      </c>
      <c r="C1779">
        <v>0</v>
      </c>
      <c r="D1779">
        <v>12</v>
      </c>
      <c r="E1779">
        <v>0</v>
      </c>
      <c r="F1779">
        <v>0</v>
      </c>
      <c r="H1779">
        <v>533.16644880000001</v>
      </c>
      <c r="J1779">
        <v>2978118</v>
      </c>
      <c r="K1779">
        <v>3170873</v>
      </c>
      <c r="L1779">
        <v>2958805</v>
      </c>
      <c r="O1779">
        <v>2485592</v>
      </c>
      <c r="P1779">
        <v>2165024</v>
      </c>
      <c r="Q1779">
        <v>1954068</v>
      </c>
      <c r="S1779">
        <f t="shared" si="504"/>
        <v>1.1538461538461537</v>
      </c>
      <c r="T1779">
        <f t="shared" si="505"/>
        <v>0.46153846153846156</v>
      </c>
      <c r="V1779" s="4">
        <f t="shared" si="506"/>
        <v>533.16644877990007</v>
      </c>
      <c r="W1779">
        <f t="shared" si="507"/>
        <v>12</v>
      </c>
      <c r="X1779">
        <f t="shared" si="508"/>
        <v>0.46153846153846156</v>
      </c>
      <c r="Y1779">
        <f t="shared" si="509"/>
        <v>0.4</v>
      </c>
      <c r="Z1779">
        <f t="shared" si="510"/>
        <v>1</v>
      </c>
      <c r="AA1779" t="str">
        <f t="shared" si="511"/>
        <v>CRAM</v>
      </c>
      <c r="AD1779">
        <f t="shared" si="512"/>
        <v>0.3</v>
      </c>
      <c r="AF1779" t="str">
        <f t="shared" si="513"/>
        <v>----</v>
      </c>
      <c r="AG1779" t="str">
        <f t="shared" si="514"/>
        <v>----</v>
      </c>
      <c r="AH1779" t="str">
        <f t="shared" si="515"/>
        <v>HUnSatLig</v>
      </c>
      <c r="AI1779" t="str">
        <f t="shared" si="516"/>
        <v>----</v>
      </c>
      <c r="AJ1779" t="str">
        <f t="shared" si="517"/>
        <v>----</v>
      </c>
      <c r="AK1779" t="str">
        <f t="shared" si="518"/>
        <v>----</v>
      </c>
      <c r="AM1779" s="4">
        <f t="shared" si="519"/>
        <v>533.28973567061007</v>
      </c>
      <c r="AN1779" s="4">
        <f t="shared" si="503"/>
        <v>533</v>
      </c>
      <c r="AO1779" s="4">
        <f t="shared" si="520"/>
        <v>0.28973567061007088</v>
      </c>
    </row>
    <row r="1780" spans="1:41" x14ac:dyDescent="0.25">
      <c r="A1780">
        <v>26</v>
      </c>
      <c r="B1780">
        <v>30</v>
      </c>
      <c r="C1780">
        <v>0</v>
      </c>
      <c r="D1780">
        <v>13</v>
      </c>
      <c r="E1780">
        <v>0</v>
      </c>
      <c r="F1780">
        <v>0</v>
      </c>
      <c r="H1780">
        <v>549.16136340000003</v>
      </c>
      <c r="J1780">
        <v>3330522</v>
      </c>
      <c r="K1780">
        <v>2843074</v>
      </c>
      <c r="L1780">
        <v>2549947</v>
      </c>
      <c r="O1780" t="s">
        <v>14</v>
      </c>
      <c r="P1780" t="s">
        <v>14</v>
      </c>
      <c r="Q1780" t="s">
        <v>14</v>
      </c>
      <c r="S1780">
        <f t="shared" si="504"/>
        <v>1.1538461538461537</v>
      </c>
      <c r="T1780">
        <f t="shared" si="505"/>
        <v>0.5</v>
      </c>
      <c r="V1780" s="4">
        <f t="shared" si="506"/>
        <v>549.16136337990008</v>
      </c>
      <c r="W1780">
        <f t="shared" si="507"/>
        <v>12</v>
      </c>
      <c r="X1780">
        <f t="shared" si="508"/>
        <v>0.46153846153846156</v>
      </c>
      <c r="Y1780">
        <f t="shared" si="509"/>
        <v>0.4</v>
      </c>
      <c r="Z1780">
        <f t="shared" si="510"/>
        <v>0.92307692307692313</v>
      </c>
      <c r="AA1780" t="str">
        <f t="shared" si="511"/>
        <v>CRAM</v>
      </c>
      <c r="AD1780">
        <f t="shared" si="512"/>
        <v>0.28205128205128205</v>
      </c>
      <c r="AF1780" t="str">
        <f t="shared" si="513"/>
        <v>----</v>
      </c>
      <c r="AG1780" t="str">
        <f t="shared" si="514"/>
        <v>----</v>
      </c>
      <c r="AH1780" t="str">
        <f t="shared" si="515"/>
        <v>HUnSatLig</v>
      </c>
      <c r="AI1780" t="str">
        <f t="shared" si="516"/>
        <v>----</v>
      </c>
      <c r="AJ1780" t="str">
        <f t="shared" si="517"/>
        <v>----</v>
      </c>
      <c r="AK1780" t="str">
        <f t="shared" si="518"/>
        <v>----</v>
      </c>
      <c r="AM1780" s="4">
        <f t="shared" si="519"/>
        <v>549.28834885909532</v>
      </c>
      <c r="AN1780" s="4">
        <f t="shared" si="503"/>
        <v>549</v>
      </c>
      <c r="AO1780" s="4">
        <f t="shared" si="520"/>
        <v>0.28834885909532204</v>
      </c>
    </row>
    <row r="1781" spans="1:41" x14ac:dyDescent="0.25">
      <c r="A1781">
        <v>26</v>
      </c>
      <c r="B1781">
        <v>30</v>
      </c>
      <c r="C1781">
        <v>0</v>
      </c>
      <c r="D1781">
        <v>14</v>
      </c>
      <c r="E1781">
        <v>0</v>
      </c>
      <c r="F1781">
        <v>0</v>
      </c>
      <c r="H1781">
        <v>565.15627800000004</v>
      </c>
      <c r="J1781">
        <v>1767052</v>
      </c>
      <c r="K1781">
        <v>1832450</v>
      </c>
      <c r="L1781">
        <v>1541676</v>
      </c>
      <c r="O1781" t="s">
        <v>14</v>
      </c>
      <c r="P1781" t="s">
        <v>14</v>
      </c>
      <c r="Q1781" t="s">
        <v>14</v>
      </c>
      <c r="S1781">
        <f t="shared" si="504"/>
        <v>1.1538461538461537</v>
      </c>
      <c r="T1781">
        <f t="shared" si="505"/>
        <v>0.53846153846153844</v>
      </c>
      <c r="V1781" s="4">
        <f t="shared" si="506"/>
        <v>565.15627797989998</v>
      </c>
      <c r="W1781">
        <f t="shared" si="507"/>
        <v>12</v>
      </c>
      <c r="X1781">
        <f t="shared" si="508"/>
        <v>0.46153846153846156</v>
      </c>
      <c r="Y1781">
        <f t="shared" si="509"/>
        <v>0.4</v>
      </c>
      <c r="Z1781">
        <f t="shared" si="510"/>
        <v>0.8571428571428571</v>
      </c>
      <c r="AA1781" t="str">
        <f t="shared" si="511"/>
        <v>CRAM</v>
      </c>
      <c r="AD1781">
        <f t="shared" si="512"/>
        <v>0.26315789473684209</v>
      </c>
      <c r="AF1781" t="str">
        <f t="shared" si="513"/>
        <v>----</v>
      </c>
      <c r="AG1781" t="str">
        <f t="shared" si="514"/>
        <v>----</v>
      </c>
      <c r="AH1781" t="str">
        <f t="shared" si="515"/>
        <v>HUnSatLig</v>
      </c>
      <c r="AI1781" t="str">
        <f t="shared" si="516"/>
        <v>----</v>
      </c>
      <c r="AJ1781" t="str">
        <f t="shared" si="517"/>
        <v>----</v>
      </c>
      <c r="AK1781" t="str">
        <f t="shared" si="518"/>
        <v>----</v>
      </c>
      <c r="AM1781" s="4">
        <f t="shared" si="519"/>
        <v>565.28696204758057</v>
      </c>
      <c r="AN1781" s="4">
        <f t="shared" si="503"/>
        <v>565</v>
      </c>
      <c r="AO1781" s="4">
        <f t="shared" si="520"/>
        <v>0.2869620475805732</v>
      </c>
    </row>
    <row r="1782" spans="1:41" x14ac:dyDescent="0.25">
      <c r="A1782">
        <v>26</v>
      </c>
      <c r="B1782">
        <v>32</v>
      </c>
      <c r="C1782">
        <v>0</v>
      </c>
      <c r="D1782">
        <v>7</v>
      </c>
      <c r="E1782">
        <v>0</v>
      </c>
      <c r="F1782">
        <v>0</v>
      </c>
      <c r="H1782">
        <v>455.20752579999998</v>
      </c>
      <c r="J1782">
        <v>2302029</v>
      </c>
      <c r="K1782">
        <v>2332703</v>
      </c>
      <c r="L1782">
        <v>2619205</v>
      </c>
      <c r="O1782">
        <v>3543056</v>
      </c>
      <c r="P1782">
        <v>3318328</v>
      </c>
      <c r="Q1782">
        <v>2791351</v>
      </c>
      <c r="S1782">
        <f t="shared" si="504"/>
        <v>1.2307692307692308</v>
      </c>
      <c r="T1782">
        <f t="shared" si="505"/>
        <v>0.26923076923076922</v>
      </c>
      <c r="V1782" s="4">
        <f t="shared" si="506"/>
        <v>455.20752577989998</v>
      </c>
      <c r="W1782">
        <f t="shared" si="507"/>
        <v>11</v>
      </c>
      <c r="X1782">
        <f t="shared" si="508"/>
        <v>0.42307692307692307</v>
      </c>
      <c r="Y1782">
        <f t="shared" si="509"/>
        <v>0.34375</v>
      </c>
      <c r="Z1782">
        <f t="shared" si="510"/>
        <v>1.5714285714285714</v>
      </c>
      <c r="AA1782" t="str">
        <f t="shared" si="511"/>
        <v>CRAM</v>
      </c>
      <c r="AD1782">
        <f t="shared" si="512"/>
        <v>0.33333333333333331</v>
      </c>
      <c r="AF1782" t="str">
        <f t="shared" si="513"/>
        <v>----</v>
      </c>
      <c r="AG1782" t="str">
        <f t="shared" si="514"/>
        <v>----</v>
      </c>
      <c r="AH1782" t="str">
        <f t="shared" si="515"/>
        <v>HUnSatLig</v>
      </c>
      <c r="AI1782" t="str">
        <f t="shared" si="516"/>
        <v>----</v>
      </c>
      <c r="AJ1782" t="str">
        <f t="shared" si="517"/>
        <v>----</v>
      </c>
      <c r="AK1782" t="str">
        <f t="shared" si="518"/>
        <v>----</v>
      </c>
      <c r="AM1782" s="4">
        <f t="shared" si="519"/>
        <v>455.31278581756663</v>
      </c>
      <c r="AN1782" s="4">
        <f t="shared" si="503"/>
        <v>455</v>
      </c>
      <c r="AO1782" s="4">
        <f t="shared" si="520"/>
        <v>0.31278581756663471</v>
      </c>
    </row>
    <row r="1783" spans="1:41" x14ac:dyDescent="0.25">
      <c r="A1783">
        <v>26</v>
      </c>
      <c r="B1783">
        <v>32</v>
      </c>
      <c r="C1783">
        <v>0</v>
      </c>
      <c r="D1783">
        <v>8</v>
      </c>
      <c r="E1783">
        <v>0</v>
      </c>
      <c r="F1783">
        <v>0</v>
      </c>
      <c r="H1783">
        <v>471.2024404</v>
      </c>
      <c r="J1783">
        <v>3009619</v>
      </c>
      <c r="K1783">
        <v>3569219</v>
      </c>
      <c r="L1783">
        <v>3521341</v>
      </c>
      <c r="O1783">
        <v>5117577</v>
      </c>
      <c r="P1783">
        <v>4260144</v>
      </c>
      <c r="Q1783">
        <v>4214795</v>
      </c>
      <c r="S1783">
        <f t="shared" si="504"/>
        <v>1.2307692307692308</v>
      </c>
      <c r="T1783">
        <f t="shared" si="505"/>
        <v>0.30769230769230771</v>
      </c>
      <c r="V1783" s="4">
        <f t="shared" si="506"/>
        <v>471.2024403799</v>
      </c>
      <c r="W1783">
        <f t="shared" si="507"/>
        <v>11</v>
      </c>
      <c r="X1783">
        <f t="shared" si="508"/>
        <v>0.42307692307692307</v>
      </c>
      <c r="Y1783">
        <f t="shared" si="509"/>
        <v>0.34375</v>
      </c>
      <c r="Z1783">
        <f t="shared" si="510"/>
        <v>1.375</v>
      </c>
      <c r="AA1783" t="str">
        <f t="shared" si="511"/>
        <v>CRAM</v>
      </c>
      <c r="AD1783">
        <f t="shared" si="512"/>
        <v>0.31818181818181818</v>
      </c>
      <c r="AF1783" t="str">
        <f t="shared" si="513"/>
        <v>----</v>
      </c>
      <c r="AG1783" t="str">
        <f t="shared" si="514"/>
        <v>----</v>
      </c>
      <c r="AH1783" t="str">
        <f t="shared" si="515"/>
        <v>HUnSatLig</v>
      </c>
      <c r="AI1783" t="str">
        <f t="shared" si="516"/>
        <v>----</v>
      </c>
      <c r="AJ1783" t="str">
        <f t="shared" si="517"/>
        <v>----</v>
      </c>
      <c r="AK1783" t="str">
        <f t="shared" si="518"/>
        <v>----</v>
      </c>
      <c r="AM1783" s="4">
        <f t="shared" si="519"/>
        <v>471.31139900605194</v>
      </c>
      <c r="AN1783" s="4">
        <f t="shared" si="503"/>
        <v>471</v>
      </c>
      <c r="AO1783" s="4">
        <f t="shared" si="520"/>
        <v>0.31139900605194271</v>
      </c>
    </row>
    <row r="1784" spans="1:41" x14ac:dyDescent="0.25">
      <c r="A1784">
        <v>26</v>
      </c>
      <c r="B1784">
        <v>32</v>
      </c>
      <c r="C1784">
        <v>0</v>
      </c>
      <c r="D1784">
        <v>9</v>
      </c>
      <c r="E1784">
        <v>0</v>
      </c>
      <c r="F1784">
        <v>0</v>
      </c>
      <c r="H1784">
        <v>487.19735500000002</v>
      </c>
      <c r="J1784">
        <v>4350187</v>
      </c>
      <c r="K1784">
        <v>3520170</v>
      </c>
      <c r="L1784">
        <v>3504660</v>
      </c>
      <c r="O1784">
        <v>5437492</v>
      </c>
      <c r="P1784">
        <v>6196943</v>
      </c>
      <c r="Q1784">
        <v>4465289</v>
      </c>
      <c r="S1784">
        <f t="shared" si="504"/>
        <v>1.2307692307692308</v>
      </c>
      <c r="T1784">
        <f t="shared" si="505"/>
        <v>0.34615384615384615</v>
      </c>
      <c r="V1784" s="4">
        <f t="shared" si="506"/>
        <v>487.19735497990001</v>
      </c>
      <c r="W1784">
        <f t="shared" si="507"/>
        <v>11</v>
      </c>
      <c r="X1784">
        <f t="shared" si="508"/>
        <v>0.42307692307692307</v>
      </c>
      <c r="Y1784">
        <f t="shared" si="509"/>
        <v>0.34375</v>
      </c>
      <c r="Z1784">
        <f t="shared" si="510"/>
        <v>1.2222222222222223</v>
      </c>
      <c r="AA1784" t="str">
        <f t="shared" si="511"/>
        <v>CRAM</v>
      </c>
      <c r="AD1784">
        <f t="shared" si="512"/>
        <v>0.30232558139534882</v>
      </c>
      <c r="AF1784" t="str">
        <f t="shared" si="513"/>
        <v>----</v>
      </c>
      <c r="AG1784" t="str">
        <f t="shared" si="514"/>
        <v>----</v>
      </c>
      <c r="AH1784" t="str">
        <f t="shared" si="515"/>
        <v>HUnSatLig</v>
      </c>
      <c r="AI1784" t="str">
        <f t="shared" si="516"/>
        <v>----</v>
      </c>
      <c r="AJ1784" t="str">
        <f t="shared" si="517"/>
        <v>----</v>
      </c>
      <c r="AK1784" t="str">
        <f t="shared" si="518"/>
        <v>----</v>
      </c>
      <c r="AM1784" s="4">
        <f t="shared" si="519"/>
        <v>487.31001219453731</v>
      </c>
      <c r="AN1784" s="4">
        <f t="shared" si="503"/>
        <v>487</v>
      </c>
      <c r="AO1784" s="4">
        <f t="shared" si="520"/>
        <v>0.31001219453730755</v>
      </c>
    </row>
    <row r="1785" spans="1:41" x14ac:dyDescent="0.25">
      <c r="A1785">
        <v>26</v>
      </c>
      <c r="B1785">
        <v>32</v>
      </c>
      <c r="C1785">
        <v>0</v>
      </c>
      <c r="D1785">
        <v>10</v>
      </c>
      <c r="E1785">
        <v>0</v>
      </c>
      <c r="F1785">
        <v>0</v>
      </c>
      <c r="H1785">
        <v>503.19226959999997</v>
      </c>
      <c r="J1785">
        <v>4255740</v>
      </c>
      <c r="K1785">
        <v>4421680</v>
      </c>
      <c r="L1785">
        <v>3437264</v>
      </c>
      <c r="O1785">
        <v>4496149</v>
      </c>
      <c r="P1785">
        <v>4203872</v>
      </c>
      <c r="Q1785">
        <v>3868287</v>
      </c>
      <c r="S1785">
        <f t="shared" si="504"/>
        <v>1.2307692307692308</v>
      </c>
      <c r="T1785">
        <f t="shared" si="505"/>
        <v>0.38461538461538464</v>
      </c>
      <c r="V1785" s="4">
        <f t="shared" si="506"/>
        <v>503.19226957989997</v>
      </c>
      <c r="W1785">
        <f t="shared" si="507"/>
        <v>11</v>
      </c>
      <c r="X1785">
        <f t="shared" si="508"/>
        <v>0.42307692307692307</v>
      </c>
      <c r="Y1785">
        <f t="shared" si="509"/>
        <v>0.34375</v>
      </c>
      <c r="Z1785">
        <f t="shared" si="510"/>
        <v>1.1000000000000001</v>
      </c>
      <c r="AA1785" t="str">
        <f t="shared" si="511"/>
        <v>CRAM</v>
      </c>
      <c r="AD1785">
        <f t="shared" si="512"/>
        <v>0.2857142857142857</v>
      </c>
      <c r="AF1785" t="str">
        <f t="shared" si="513"/>
        <v>----</v>
      </c>
      <c r="AG1785" t="str">
        <f t="shared" si="514"/>
        <v>----</v>
      </c>
      <c r="AH1785" t="str">
        <f t="shared" si="515"/>
        <v>HUnSatLig</v>
      </c>
      <c r="AI1785" t="str">
        <f t="shared" si="516"/>
        <v>----</v>
      </c>
      <c r="AJ1785" t="str">
        <f t="shared" si="517"/>
        <v>----</v>
      </c>
      <c r="AK1785" t="str">
        <f t="shared" si="518"/>
        <v>----</v>
      </c>
      <c r="AM1785" s="4">
        <f t="shared" si="519"/>
        <v>503.30862538302256</v>
      </c>
      <c r="AN1785" s="4">
        <f t="shared" si="503"/>
        <v>503</v>
      </c>
      <c r="AO1785" s="4">
        <f t="shared" si="520"/>
        <v>0.30862538302255871</v>
      </c>
    </row>
    <row r="1786" spans="1:41" x14ac:dyDescent="0.25">
      <c r="A1786">
        <v>26</v>
      </c>
      <c r="B1786">
        <v>32</v>
      </c>
      <c r="C1786">
        <v>0</v>
      </c>
      <c r="D1786">
        <v>11</v>
      </c>
      <c r="E1786">
        <v>0</v>
      </c>
      <c r="F1786">
        <v>0</v>
      </c>
      <c r="H1786">
        <v>519.18718420000005</v>
      </c>
      <c r="J1786">
        <v>3626848</v>
      </c>
      <c r="K1786">
        <v>3658158</v>
      </c>
      <c r="L1786">
        <v>3380335</v>
      </c>
      <c r="O1786">
        <v>3845421</v>
      </c>
      <c r="P1786">
        <v>3101483</v>
      </c>
      <c r="Q1786">
        <v>2495282</v>
      </c>
      <c r="S1786">
        <f t="shared" si="504"/>
        <v>1.2307692307692308</v>
      </c>
      <c r="T1786">
        <f t="shared" si="505"/>
        <v>0.42307692307692307</v>
      </c>
      <c r="V1786" s="4">
        <f t="shared" si="506"/>
        <v>519.1871841799001</v>
      </c>
      <c r="W1786">
        <f t="shared" si="507"/>
        <v>11</v>
      </c>
      <c r="X1786">
        <f t="shared" si="508"/>
        <v>0.42307692307692307</v>
      </c>
      <c r="Y1786">
        <f t="shared" si="509"/>
        <v>0.34375</v>
      </c>
      <c r="Z1786">
        <f t="shared" si="510"/>
        <v>1</v>
      </c>
      <c r="AA1786" t="str">
        <f t="shared" si="511"/>
        <v>CRAM</v>
      </c>
      <c r="AD1786">
        <f t="shared" si="512"/>
        <v>0.26829268292682928</v>
      </c>
      <c r="AF1786" t="str">
        <f t="shared" si="513"/>
        <v>----</v>
      </c>
      <c r="AG1786" t="str">
        <f t="shared" si="514"/>
        <v>----</v>
      </c>
      <c r="AH1786" t="str">
        <f t="shared" si="515"/>
        <v>HUnSatLig</v>
      </c>
      <c r="AI1786" t="str">
        <f t="shared" si="516"/>
        <v>----</v>
      </c>
      <c r="AJ1786" t="str">
        <f t="shared" si="517"/>
        <v>----</v>
      </c>
      <c r="AK1786" t="str">
        <f t="shared" si="518"/>
        <v>----</v>
      </c>
      <c r="AM1786" s="4">
        <f t="shared" si="519"/>
        <v>519.30723857150792</v>
      </c>
      <c r="AN1786" s="4">
        <f t="shared" si="503"/>
        <v>519</v>
      </c>
      <c r="AO1786" s="4">
        <f t="shared" si="520"/>
        <v>0.30723857150792355</v>
      </c>
    </row>
    <row r="1787" spans="1:41" x14ac:dyDescent="0.25">
      <c r="A1787">
        <v>26</v>
      </c>
      <c r="B1787">
        <v>32</v>
      </c>
      <c r="C1787">
        <v>0</v>
      </c>
      <c r="D1787">
        <v>12</v>
      </c>
      <c r="E1787">
        <v>0</v>
      </c>
      <c r="F1787">
        <v>0</v>
      </c>
      <c r="H1787">
        <v>535.18209879999995</v>
      </c>
      <c r="J1787">
        <v>4259186</v>
      </c>
      <c r="K1787">
        <v>4345403</v>
      </c>
      <c r="L1787">
        <v>4002304</v>
      </c>
      <c r="O1787">
        <v>3578181</v>
      </c>
      <c r="P1787">
        <v>2699519</v>
      </c>
      <c r="Q1787">
        <v>2599141</v>
      </c>
      <c r="S1787">
        <f t="shared" si="504"/>
        <v>1.2307692307692308</v>
      </c>
      <c r="T1787">
        <f t="shared" si="505"/>
        <v>0.46153846153846156</v>
      </c>
      <c r="V1787" s="4">
        <f t="shared" si="506"/>
        <v>535.1820987799</v>
      </c>
      <c r="W1787">
        <f t="shared" si="507"/>
        <v>11</v>
      </c>
      <c r="X1787">
        <f t="shared" si="508"/>
        <v>0.42307692307692307</v>
      </c>
      <c r="Y1787">
        <f t="shared" si="509"/>
        <v>0.34375</v>
      </c>
      <c r="Z1787">
        <f t="shared" si="510"/>
        <v>0.91666666666666663</v>
      </c>
      <c r="AA1787" t="str">
        <f t="shared" si="511"/>
        <v>CRAM</v>
      </c>
      <c r="AD1787">
        <f t="shared" si="512"/>
        <v>0.25</v>
      </c>
      <c r="AF1787" t="str">
        <f t="shared" si="513"/>
        <v>----</v>
      </c>
      <c r="AG1787" t="str">
        <f t="shared" si="514"/>
        <v>----</v>
      </c>
      <c r="AH1787" t="str">
        <f t="shared" si="515"/>
        <v>HUnSatLig</v>
      </c>
      <c r="AI1787" t="str">
        <f t="shared" si="516"/>
        <v>----</v>
      </c>
      <c r="AJ1787" t="str">
        <f t="shared" si="517"/>
        <v>----</v>
      </c>
      <c r="AK1787" t="str">
        <f t="shared" si="518"/>
        <v>----</v>
      </c>
      <c r="AM1787" s="4">
        <f t="shared" si="519"/>
        <v>535.30585175999317</v>
      </c>
      <c r="AN1787" s="4">
        <f t="shared" si="503"/>
        <v>535</v>
      </c>
      <c r="AO1787" s="4">
        <f t="shared" si="520"/>
        <v>0.30585175999317471</v>
      </c>
    </row>
    <row r="1788" spans="1:41" x14ac:dyDescent="0.25">
      <c r="A1788">
        <v>26</v>
      </c>
      <c r="B1788">
        <v>32</v>
      </c>
      <c r="C1788">
        <v>0</v>
      </c>
      <c r="D1788">
        <v>13</v>
      </c>
      <c r="E1788">
        <v>0</v>
      </c>
      <c r="F1788">
        <v>0</v>
      </c>
      <c r="H1788">
        <v>551.17701339999996</v>
      </c>
      <c r="J1788">
        <v>3279308</v>
      </c>
      <c r="K1788">
        <v>3136924</v>
      </c>
      <c r="L1788">
        <v>2130113</v>
      </c>
      <c r="O1788" t="s">
        <v>14</v>
      </c>
      <c r="P1788" t="s">
        <v>14</v>
      </c>
      <c r="Q1788" t="s">
        <v>14</v>
      </c>
      <c r="S1788">
        <f t="shared" si="504"/>
        <v>1.2307692307692308</v>
      </c>
      <c r="T1788">
        <f t="shared" si="505"/>
        <v>0.5</v>
      </c>
      <c r="V1788" s="4">
        <f t="shared" si="506"/>
        <v>551.17701337990002</v>
      </c>
      <c r="W1788">
        <f t="shared" si="507"/>
        <v>11</v>
      </c>
      <c r="X1788">
        <f t="shared" si="508"/>
        <v>0.42307692307692307</v>
      </c>
      <c r="Y1788">
        <f t="shared" si="509"/>
        <v>0.34375</v>
      </c>
      <c r="Z1788">
        <f t="shared" si="510"/>
        <v>0.84615384615384615</v>
      </c>
      <c r="AA1788" t="str">
        <f t="shared" si="511"/>
        <v>CRAM</v>
      </c>
      <c r="AD1788">
        <f t="shared" si="512"/>
        <v>0.23076923076923078</v>
      </c>
      <c r="AF1788" t="str">
        <f t="shared" si="513"/>
        <v>----</v>
      </c>
      <c r="AG1788" t="str">
        <f t="shared" si="514"/>
        <v>----</v>
      </c>
      <c r="AH1788" t="str">
        <f t="shared" si="515"/>
        <v>HUnSatLig</v>
      </c>
      <c r="AI1788" t="str">
        <f t="shared" si="516"/>
        <v>----</v>
      </c>
      <c r="AJ1788" t="str">
        <f t="shared" si="517"/>
        <v>----</v>
      </c>
      <c r="AK1788" t="str">
        <f t="shared" si="518"/>
        <v>----</v>
      </c>
      <c r="AM1788" s="4">
        <f t="shared" si="519"/>
        <v>551.30446494847854</v>
      </c>
      <c r="AN1788" s="4">
        <f t="shared" si="503"/>
        <v>551</v>
      </c>
      <c r="AO1788" s="4">
        <f t="shared" si="520"/>
        <v>0.30446494847853955</v>
      </c>
    </row>
    <row r="1789" spans="1:41" x14ac:dyDescent="0.25">
      <c r="A1789">
        <v>26</v>
      </c>
      <c r="B1789">
        <v>32</v>
      </c>
      <c r="C1789">
        <v>0</v>
      </c>
      <c r="D1789">
        <v>14</v>
      </c>
      <c r="E1789">
        <v>0</v>
      </c>
      <c r="F1789">
        <v>0</v>
      </c>
      <c r="H1789">
        <v>567.17192799999998</v>
      </c>
      <c r="J1789">
        <v>2213437</v>
      </c>
      <c r="K1789">
        <v>1873841</v>
      </c>
      <c r="L1789">
        <v>1725942</v>
      </c>
      <c r="O1789" t="s">
        <v>14</v>
      </c>
      <c r="P1789" t="s">
        <v>14</v>
      </c>
      <c r="Q1789" t="s">
        <v>14</v>
      </c>
      <c r="S1789">
        <f t="shared" si="504"/>
        <v>1.2307692307692308</v>
      </c>
      <c r="T1789">
        <f t="shared" si="505"/>
        <v>0.53846153846153844</v>
      </c>
      <c r="V1789" s="4">
        <f t="shared" si="506"/>
        <v>567.17192797990003</v>
      </c>
      <c r="W1789">
        <f t="shared" si="507"/>
        <v>11</v>
      </c>
      <c r="X1789">
        <f t="shared" si="508"/>
        <v>0.42307692307692307</v>
      </c>
      <c r="Y1789">
        <f t="shared" si="509"/>
        <v>0.34375</v>
      </c>
      <c r="Z1789">
        <f t="shared" si="510"/>
        <v>0.7857142857142857</v>
      </c>
      <c r="AA1789" t="str">
        <f t="shared" si="511"/>
        <v>CRAM</v>
      </c>
      <c r="AD1789">
        <f t="shared" si="512"/>
        <v>0.21052631578947367</v>
      </c>
      <c r="AF1789" t="str">
        <f t="shared" si="513"/>
        <v>----</v>
      </c>
      <c r="AG1789" t="str">
        <f t="shared" si="514"/>
        <v>----</v>
      </c>
      <c r="AH1789" t="str">
        <f t="shared" si="515"/>
        <v>HUnSatLig</v>
      </c>
      <c r="AI1789" t="str">
        <f t="shared" si="516"/>
        <v>----</v>
      </c>
      <c r="AJ1789" t="str">
        <f t="shared" si="517"/>
        <v>----</v>
      </c>
      <c r="AK1789" t="str">
        <f t="shared" si="518"/>
        <v>----</v>
      </c>
      <c r="AM1789" s="4">
        <f t="shared" si="519"/>
        <v>567.30307813696379</v>
      </c>
      <c r="AN1789" s="4">
        <f t="shared" si="503"/>
        <v>567</v>
      </c>
      <c r="AO1789" s="4">
        <f t="shared" si="520"/>
        <v>0.30307813696379071</v>
      </c>
    </row>
    <row r="1790" spans="1:41" x14ac:dyDescent="0.25">
      <c r="A1790">
        <v>26</v>
      </c>
      <c r="B1790">
        <v>34</v>
      </c>
      <c r="C1790">
        <v>0</v>
      </c>
      <c r="D1790">
        <v>6</v>
      </c>
      <c r="E1790">
        <v>0</v>
      </c>
      <c r="F1790">
        <v>0</v>
      </c>
      <c r="H1790">
        <v>441.22826120000002</v>
      </c>
      <c r="J1790">
        <v>1619767</v>
      </c>
      <c r="K1790">
        <v>2058593</v>
      </c>
      <c r="L1790">
        <v>1967795</v>
      </c>
      <c r="O1790">
        <v>2705929</v>
      </c>
      <c r="P1790">
        <v>3128130</v>
      </c>
      <c r="Q1790">
        <v>2507988</v>
      </c>
      <c r="S1790">
        <f t="shared" si="504"/>
        <v>1.3076923076923077</v>
      </c>
      <c r="T1790">
        <f t="shared" si="505"/>
        <v>0.23076923076923078</v>
      </c>
      <c r="V1790" s="4">
        <f t="shared" si="506"/>
        <v>441.22826117989996</v>
      </c>
      <c r="W1790">
        <f t="shared" si="507"/>
        <v>10</v>
      </c>
      <c r="X1790">
        <f t="shared" si="508"/>
        <v>0.38461538461538464</v>
      </c>
      <c r="Y1790">
        <f t="shared" si="509"/>
        <v>0.29411764705882354</v>
      </c>
      <c r="Z1790">
        <f t="shared" si="510"/>
        <v>1.6666666666666667</v>
      </c>
      <c r="AA1790" t="str">
        <f t="shared" si="511"/>
        <v>CRAM</v>
      </c>
      <c r="AD1790">
        <f t="shared" si="512"/>
        <v>0.30434782608695654</v>
      </c>
      <c r="AF1790" t="str">
        <f t="shared" si="513"/>
        <v>----</v>
      </c>
      <c r="AG1790" t="str">
        <f t="shared" si="514"/>
        <v>----</v>
      </c>
      <c r="AH1790" t="str">
        <f t="shared" si="515"/>
        <v>HUnSatLig</v>
      </c>
      <c r="AI1790" t="str">
        <f t="shared" si="516"/>
        <v>----</v>
      </c>
      <c r="AJ1790" t="str">
        <f t="shared" si="517"/>
        <v>----</v>
      </c>
      <c r="AK1790" t="str">
        <f t="shared" si="518"/>
        <v>----</v>
      </c>
      <c r="AM1790" s="4">
        <f t="shared" si="519"/>
        <v>441.33028871846454</v>
      </c>
      <c r="AN1790" s="4">
        <f t="shared" si="503"/>
        <v>441</v>
      </c>
      <c r="AO1790" s="4">
        <f t="shared" si="520"/>
        <v>0.33028871846454422</v>
      </c>
    </row>
    <row r="1791" spans="1:41" x14ac:dyDescent="0.25">
      <c r="A1791">
        <v>26</v>
      </c>
      <c r="B1791">
        <v>34</v>
      </c>
      <c r="C1791">
        <v>0</v>
      </c>
      <c r="D1791">
        <v>7</v>
      </c>
      <c r="E1791">
        <v>0</v>
      </c>
      <c r="F1791">
        <v>0</v>
      </c>
      <c r="H1791">
        <v>457.22317579999998</v>
      </c>
      <c r="J1791">
        <v>3365759</v>
      </c>
      <c r="K1791">
        <v>3498940</v>
      </c>
      <c r="L1791">
        <v>3034773</v>
      </c>
      <c r="O1791">
        <v>4565925</v>
      </c>
      <c r="P1791">
        <v>5817830</v>
      </c>
      <c r="Q1791">
        <v>4701492</v>
      </c>
      <c r="S1791">
        <f t="shared" si="504"/>
        <v>1.3076923076923077</v>
      </c>
      <c r="T1791">
        <f t="shared" si="505"/>
        <v>0.26923076923076922</v>
      </c>
      <c r="V1791" s="4">
        <f t="shared" si="506"/>
        <v>457.22317577989998</v>
      </c>
      <c r="W1791">
        <f t="shared" si="507"/>
        <v>10</v>
      </c>
      <c r="X1791">
        <f t="shared" si="508"/>
        <v>0.38461538461538464</v>
      </c>
      <c r="Y1791">
        <f t="shared" si="509"/>
        <v>0.29411764705882354</v>
      </c>
      <c r="Z1791">
        <f t="shared" si="510"/>
        <v>1.4285714285714286</v>
      </c>
      <c r="AA1791" t="str">
        <f t="shared" si="511"/>
        <v>CRAM</v>
      </c>
      <c r="AD1791">
        <f t="shared" si="512"/>
        <v>0.28888888888888886</v>
      </c>
      <c r="AF1791" t="str">
        <f t="shared" si="513"/>
        <v>----</v>
      </c>
      <c r="AG1791" t="str">
        <f t="shared" si="514"/>
        <v>----</v>
      </c>
      <c r="AH1791" t="str">
        <f t="shared" si="515"/>
        <v>HUnSatLig</v>
      </c>
      <c r="AI1791" t="str">
        <f t="shared" si="516"/>
        <v>----</v>
      </c>
      <c r="AJ1791" t="str">
        <f t="shared" si="517"/>
        <v>----</v>
      </c>
      <c r="AK1791" t="str">
        <f t="shared" si="518"/>
        <v>----</v>
      </c>
      <c r="AM1791" s="4">
        <f t="shared" si="519"/>
        <v>457.32890190694985</v>
      </c>
      <c r="AN1791" s="4">
        <f t="shared" si="503"/>
        <v>457</v>
      </c>
      <c r="AO1791" s="4">
        <f t="shared" si="520"/>
        <v>0.32890190694985222</v>
      </c>
    </row>
    <row r="1792" spans="1:41" x14ac:dyDescent="0.25">
      <c r="A1792">
        <v>26</v>
      </c>
      <c r="B1792">
        <v>34</v>
      </c>
      <c r="C1792">
        <v>0</v>
      </c>
      <c r="D1792">
        <v>8</v>
      </c>
      <c r="E1792">
        <v>0</v>
      </c>
      <c r="F1792">
        <v>0</v>
      </c>
      <c r="H1792">
        <v>473.21809039999999</v>
      </c>
      <c r="J1792">
        <v>4552752</v>
      </c>
      <c r="K1792">
        <v>4238902</v>
      </c>
      <c r="L1792">
        <v>4116212</v>
      </c>
      <c r="O1792">
        <v>6496924</v>
      </c>
      <c r="P1792">
        <v>7015752</v>
      </c>
      <c r="Q1792">
        <v>5848111</v>
      </c>
      <c r="S1792">
        <f t="shared" si="504"/>
        <v>1.3076923076923077</v>
      </c>
      <c r="T1792">
        <f t="shared" si="505"/>
        <v>0.30769230769230771</v>
      </c>
      <c r="V1792" s="4">
        <f t="shared" si="506"/>
        <v>473.21809037989999</v>
      </c>
      <c r="W1792">
        <f t="shared" si="507"/>
        <v>10</v>
      </c>
      <c r="X1792">
        <f t="shared" si="508"/>
        <v>0.38461538461538464</v>
      </c>
      <c r="Y1792">
        <f t="shared" si="509"/>
        <v>0.29411764705882354</v>
      </c>
      <c r="Z1792">
        <f t="shared" si="510"/>
        <v>1.25</v>
      </c>
      <c r="AA1792" t="str">
        <f t="shared" si="511"/>
        <v>CRAM</v>
      </c>
      <c r="AD1792">
        <f t="shared" si="512"/>
        <v>0.27272727272727271</v>
      </c>
      <c r="AF1792" t="str">
        <f t="shared" si="513"/>
        <v>----</v>
      </c>
      <c r="AG1792" t="str">
        <f t="shared" si="514"/>
        <v>----</v>
      </c>
      <c r="AH1792" t="str">
        <f t="shared" si="515"/>
        <v>HUnSatLig</v>
      </c>
      <c r="AI1792" t="str">
        <f t="shared" si="516"/>
        <v>----</v>
      </c>
      <c r="AJ1792" t="str">
        <f t="shared" si="517"/>
        <v>----</v>
      </c>
      <c r="AK1792" t="str">
        <f t="shared" si="518"/>
        <v>----</v>
      </c>
      <c r="AM1792" s="4">
        <f t="shared" si="519"/>
        <v>473.32751509543516</v>
      </c>
      <c r="AN1792" s="4">
        <f t="shared" si="503"/>
        <v>473</v>
      </c>
      <c r="AO1792" s="4">
        <f t="shared" si="520"/>
        <v>0.32751509543516022</v>
      </c>
    </row>
    <row r="1793" spans="1:41" x14ac:dyDescent="0.25">
      <c r="A1793">
        <v>26</v>
      </c>
      <c r="B1793">
        <v>34</v>
      </c>
      <c r="C1793">
        <v>0</v>
      </c>
      <c r="D1793">
        <v>9</v>
      </c>
      <c r="E1793">
        <v>0</v>
      </c>
      <c r="F1793">
        <v>0</v>
      </c>
      <c r="H1793">
        <v>489.21300500000001</v>
      </c>
      <c r="J1793">
        <v>5056823</v>
      </c>
      <c r="K1793">
        <v>5008081</v>
      </c>
      <c r="L1793">
        <v>4615703</v>
      </c>
      <c r="O1793">
        <v>7462026</v>
      </c>
      <c r="P1793">
        <v>8095517</v>
      </c>
      <c r="Q1793">
        <v>6208259</v>
      </c>
      <c r="S1793">
        <f t="shared" si="504"/>
        <v>1.3076923076923077</v>
      </c>
      <c r="T1793">
        <f t="shared" si="505"/>
        <v>0.34615384615384615</v>
      </c>
      <c r="V1793" s="4">
        <f t="shared" si="506"/>
        <v>489.21300497989995</v>
      </c>
      <c r="W1793">
        <f t="shared" si="507"/>
        <v>10</v>
      </c>
      <c r="X1793">
        <f t="shared" si="508"/>
        <v>0.38461538461538464</v>
      </c>
      <c r="Y1793">
        <f t="shared" si="509"/>
        <v>0.29411764705882354</v>
      </c>
      <c r="Z1793">
        <f t="shared" si="510"/>
        <v>1.1111111111111112</v>
      </c>
      <c r="AA1793" t="str">
        <f t="shared" si="511"/>
        <v>CRAM</v>
      </c>
      <c r="AD1793">
        <f t="shared" si="512"/>
        <v>0.2558139534883721</v>
      </c>
      <c r="AF1793" t="str">
        <f t="shared" si="513"/>
        <v>----</v>
      </c>
      <c r="AG1793" t="str">
        <f t="shared" si="514"/>
        <v>----</v>
      </c>
      <c r="AH1793" t="str">
        <f t="shared" si="515"/>
        <v>HUnSatLig</v>
      </c>
      <c r="AI1793" t="str">
        <f t="shared" si="516"/>
        <v>----</v>
      </c>
      <c r="AJ1793" t="str">
        <f t="shared" si="517"/>
        <v>----</v>
      </c>
      <c r="AK1793" t="str">
        <f t="shared" si="518"/>
        <v>----</v>
      </c>
      <c r="AM1793" s="4">
        <f t="shared" si="519"/>
        <v>489.32612828392041</v>
      </c>
      <c r="AN1793" s="4">
        <f t="shared" si="503"/>
        <v>489</v>
      </c>
      <c r="AO1793" s="4">
        <f t="shared" si="520"/>
        <v>0.32612828392041138</v>
      </c>
    </row>
    <row r="1794" spans="1:41" x14ac:dyDescent="0.25">
      <c r="A1794">
        <v>26</v>
      </c>
      <c r="B1794">
        <v>34</v>
      </c>
      <c r="C1794">
        <v>0</v>
      </c>
      <c r="D1794">
        <v>10</v>
      </c>
      <c r="E1794">
        <v>0</v>
      </c>
      <c r="F1794">
        <v>0</v>
      </c>
      <c r="H1794">
        <v>505.20791960000003</v>
      </c>
      <c r="J1794">
        <v>5453936</v>
      </c>
      <c r="K1794">
        <v>4680807</v>
      </c>
      <c r="L1794">
        <v>4370173</v>
      </c>
      <c r="O1794">
        <v>5947247</v>
      </c>
      <c r="P1794">
        <v>6410670</v>
      </c>
      <c r="Q1794">
        <v>4928246</v>
      </c>
      <c r="S1794">
        <f t="shared" si="504"/>
        <v>1.3076923076923077</v>
      </c>
      <c r="T1794">
        <f t="shared" si="505"/>
        <v>0.38461538461538464</v>
      </c>
      <c r="V1794" s="4">
        <f t="shared" si="506"/>
        <v>505.20791957989996</v>
      </c>
      <c r="W1794">
        <f t="shared" si="507"/>
        <v>10</v>
      </c>
      <c r="X1794">
        <f t="shared" si="508"/>
        <v>0.38461538461538464</v>
      </c>
      <c r="Y1794">
        <f t="shared" si="509"/>
        <v>0.29411764705882354</v>
      </c>
      <c r="Z1794">
        <f t="shared" si="510"/>
        <v>1</v>
      </c>
      <c r="AA1794" t="str">
        <f t="shared" si="511"/>
        <v>CRAM</v>
      </c>
      <c r="AD1794">
        <f t="shared" si="512"/>
        <v>0.23809523809523808</v>
      </c>
      <c r="AF1794" t="str">
        <f t="shared" si="513"/>
        <v>----</v>
      </c>
      <c r="AG1794" t="str">
        <f t="shared" si="514"/>
        <v>----</v>
      </c>
      <c r="AH1794" t="str">
        <f t="shared" si="515"/>
        <v>HUnSatLig</v>
      </c>
      <c r="AI1794" t="str">
        <f t="shared" si="516"/>
        <v>----</v>
      </c>
      <c r="AJ1794" t="str">
        <f t="shared" si="517"/>
        <v>----</v>
      </c>
      <c r="AK1794" t="str">
        <f t="shared" si="518"/>
        <v>----</v>
      </c>
      <c r="AM1794" s="4">
        <f t="shared" si="519"/>
        <v>505.32474147240572</v>
      </c>
      <c r="AN1794" s="4">
        <f t="shared" ref="AN1794:AN1857" si="521">INT(AM1794)</f>
        <v>505</v>
      </c>
      <c r="AO1794" s="4">
        <f t="shared" si="520"/>
        <v>0.32474147240571938</v>
      </c>
    </row>
    <row r="1795" spans="1:41" x14ac:dyDescent="0.25">
      <c r="A1795">
        <v>26</v>
      </c>
      <c r="B1795">
        <v>34</v>
      </c>
      <c r="C1795">
        <v>0</v>
      </c>
      <c r="D1795">
        <v>11</v>
      </c>
      <c r="E1795">
        <v>0</v>
      </c>
      <c r="F1795">
        <v>0</v>
      </c>
      <c r="H1795">
        <v>521.20283419999998</v>
      </c>
      <c r="J1795">
        <v>4805562</v>
      </c>
      <c r="K1795">
        <v>4416975</v>
      </c>
      <c r="L1795">
        <v>4287654</v>
      </c>
      <c r="O1795">
        <v>4288843</v>
      </c>
      <c r="P1795">
        <v>4984642</v>
      </c>
      <c r="Q1795">
        <v>4456786</v>
      </c>
      <c r="S1795">
        <f t="shared" ref="S1795:S1858" si="522">B1795/A1795</f>
        <v>1.3076923076923077</v>
      </c>
      <c r="T1795">
        <f t="shared" ref="T1795:T1858" si="523">D1795/A1795</f>
        <v>0.42307692307692307</v>
      </c>
      <c r="V1795" s="4">
        <f t="shared" ref="V1795:V1858" si="524">A1795*12+(B1795-1)*1.007825+C1795*14.003074+D1795*15.9949146+E1795*31.9720707+F1795*30.9737615+0.0005485799</f>
        <v>521.20283417990004</v>
      </c>
      <c r="W1795">
        <f t="shared" ref="W1795:W1858" si="525">1+A1795-B1795/2+C1795/2+F1795/2</f>
        <v>10</v>
      </c>
      <c r="X1795">
        <f t="shared" ref="X1795:X1858" si="526">W1795/A1795</f>
        <v>0.38461538461538464</v>
      </c>
      <c r="Y1795">
        <f t="shared" ref="Y1795:Y1858" si="527">W1795/B1795</f>
        <v>0.29411764705882354</v>
      </c>
      <c r="Z1795">
        <f t="shared" ref="Z1795:Z1858" si="528">W1795/D1795</f>
        <v>0.90909090909090906</v>
      </c>
      <c r="AA1795" t="str">
        <f t="shared" ref="AA1795:AA1858" si="529">IF(X1795&gt;=0.3,IF(X1795&lt;=0.68,IF(Y1795&gt;=0.2,IF(Y1795&lt;=0.95,IF(Z1795&gt;=0.77,IF(Z1795&lt;=1.75,"CRAM","O"),"O"),"O"),"O"),"O"),"O")</f>
        <v>CRAM</v>
      </c>
      <c r="AD1795">
        <f t="shared" ref="AD1795:AD1858" si="530">(1+A1795-D1795/2-E1795-B1795/2)/(A1795-D1795/2-E1795-C1795-F1795)</f>
        <v>0.21951219512195122</v>
      </c>
      <c r="AF1795" t="str">
        <f t="shared" ref="AF1795:AF1858" si="531">IF(AD1795&gt;0.66,"CondAr","----")</f>
        <v>----</v>
      </c>
      <c r="AG1795" t="str">
        <f t="shared" ref="AG1795:AG1858" si="532">IF(AND((AD1795&gt;0.5),(AD1795&lt;=0.66)),"Aromatic","----")</f>
        <v>----</v>
      </c>
      <c r="AH1795" t="str">
        <f t="shared" ref="AH1795:AH1858" si="533">IF(AND((AD1795&lt;=0.5),(S1795&lt;1.5)),"HUnSatLig","----")</f>
        <v>HUnSatLig</v>
      </c>
      <c r="AI1795" t="str">
        <f t="shared" ref="AI1795:AI1858" si="534">IF(AND((T1795&lt;0.6),(S1795&gt;=1.5),(C1795=0)),"AlipatNoN","----")</f>
        <v>----</v>
      </c>
      <c r="AJ1795" t="str">
        <f t="shared" ref="AJ1795:AJ1858" si="535">IF(AND((S1795&gt;=1.5),(T1795&gt;=0.6)),"SatFACarb","----")</f>
        <v>----</v>
      </c>
      <c r="AK1795" t="str">
        <f t="shared" ref="AK1795:AK1858" si="536">IF(AND((T1795&lt;0.6),(S1795&gt;=1.5),(C1795&gt;0)),"Alipat+N","----")</f>
        <v>----</v>
      </c>
      <c r="AM1795" s="4">
        <f t="shared" ref="AM1795:AM1858" si="537">V1795*(44/43.989828)</f>
        <v>521.32335466089114</v>
      </c>
      <c r="AN1795" s="4">
        <f t="shared" si="521"/>
        <v>521</v>
      </c>
      <c r="AO1795" s="4">
        <f t="shared" ref="AO1795:AO1858" si="538">AM1795-AN1795</f>
        <v>0.32335466089114107</v>
      </c>
    </row>
    <row r="1796" spans="1:41" x14ac:dyDescent="0.25">
      <c r="A1796">
        <v>26</v>
      </c>
      <c r="B1796">
        <v>34</v>
      </c>
      <c r="C1796">
        <v>0</v>
      </c>
      <c r="D1796">
        <v>12</v>
      </c>
      <c r="E1796">
        <v>0</v>
      </c>
      <c r="F1796">
        <v>0</v>
      </c>
      <c r="H1796">
        <v>537.1977488</v>
      </c>
      <c r="J1796">
        <v>3051414</v>
      </c>
      <c r="K1796">
        <v>2719288</v>
      </c>
      <c r="L1796">
        <v>2439208</v>
      </c>
      <c r="O1796">
        <v>3232045</v>
      </c>
      <c r="P1796">
        <v>2637527</v>
      </c>
      <c r="Q1796">
        <v>2728108</v>
      </c>
      <c r="S1796">
        <f t="shared" si="522"/>
        <v>1.3076923076923077</v>
      </c>
      <c r="T1796">
        <f t="shared" si="523"/>
        <v>0.46153846153846156</v>
      </c>
      <c r="V1796" s="4">
        <f t="shared" si="524"/>
        <v>537.19774877990005</v>
      </c>
      <c r="W1796">
        <f t="shared" si="525"/>
        <v>10</v>
      </c>
      <c r="X1796">
        <f t="shared" si="526"/>
        <v>0.38461538461538464</v>
      </c>
      <c r="Y1796">
        <f t="shared" si="527"/>
        <v>0.29411764705882354</v>
      </c>
      <c r="Z1796">
        <f t="shared" si="528"/>
        <v>0.83333333333333337</v>
      </c>
      <c r="AA1796" t="str">
        <f t="shared" si="529"/>
        <v>CRAM</v>
      </c>
      <c r="AD1796">
        <f t="shared" si="530"/>
        <v>0.2</v>
      </c>
      <c r="AF1796" t="str">
        <f t="shared" si="531"/>
        <v>----</v>
      </c>
      <c r="AG1796" t="str">
        <f t="shared" si="532"/>
        <v>----</v>
      </c>
      <c r="AH1796" t="str">
        <f t="shared" si="533"/>
        <v>HUnSatLig</v>
      </c>
      <c r="AI1796" t="str">
        <f t="shared" si="534"/>
        <v>----</v>
      </c>
      <c r="AJ1796" t="str">
        <f t="shared" si="535"/>
        <v>----</v>
      </c>
      <c r="AK1796" t="str">
        <f t="shared" si="536"/>
        <v>----</v>
      </c>
      <c r="AM1796" s="4">
        <f t="shared" si="537"/>
        <v>537.32196784937639</v>
      </c>
      <c r="AN1796" s="4">
        <f t="shared" si="521"/>
        <v>537</v>
      </c>
      <c r="AO1796" s="4">
        <f t="shared" si="538"/>
        <v>0.32196784937639222</v>
      </c>
    </row>
    <row r="1797" spans="1:41" x14ac:dyDescent="0.25">
      <c r="A1797">
        <v>26</v>
      </c>
      <c r="B1797">
        <v>34</v>
      </c>
      <c r="C1797">
        <v>0</v>
      </c>
      <c r="D1797">
        <v>13</v>
      </c>
      <c r="E1797">
        <v>0</v>
      </c>
      <c r="F1797">
        <v>0</v>
      </c>
      <c r="H1797">
        <v>553.19266340000001</v>
      </c>
      <c r="J1797">
        <v>2734517</v>
      </c>
      <c r="K1797">
        <v>2557297</v>
      </c>
      <c r="L1797">
        <v>2174657</v>
      </c>
      <c r="O1797" t="s">
        <v>14</v>
      </c>
      <c r="P1797" t="s">
        <v>14</v>
      </c>
      <c r="Q1797" t="s">
        <v>14</v>
      </c>
      <c r="S1797">
        <f t="shared" si="522"/>
        <v>1.3076923076923077</v>
      </c>
      <c r="T1797">
        <f t="shared" si="523"/>
        <v>0.5</v>
      </c>
      <c r="V1797" s="4">
        <f t="shared" si="524"/>
        <v>553.19266337990007</v>
      </c>
      <c r="W1797">
        <f t="shared" si="525"/>
        <v>10</v>
      </c>
      <c r="X1797">
        <f t="shared" si="526"/>
        <v>0.38461538461538464</v>
      </c>
      <c r="Y1797">
        <f t="shared" si="527"/>
        <v>0.29411764705882354</v>
      </c>
      <c r="Z1797">
        <f t="shared" si="528"/>
        <v>0.76923076923076927</v>
      </c>
      <c r="AA1797" t="str">
        <f t="shared" si="529"/>
        <v>O</v>
      </c>
      <c r="AD1797">
        <f t="shared" si="530"/>
        <v>0.17948717948717949</v>
      </c>
      <c r="AF1797" t="str">
        <f t="shared" si="531"/>
        <v>----</v>
      </c>
      <c r="AG1797" t="str">
        <f t="shared" si="532"/>
        <v>----</v>
      </c>
      <c r="AH1797" t="str">
        <f t="shared" si="533"/>
        <v>HUnSatLig</v>
      </c>
      <c r="AI1797" t="str">
        <f t="shared" si="534"/>
        <v>----</v>
      </c>
      <c r="AJ1797" t="str">
        <f t="shared" si="535"/>
        <v>----</v>
      </c>
      <c r="AK1797" t="str">
        <f t="shared" si="536"/>
        <v>----</v>
      </c>
      <c r="AM1797" s="4">
        <f t="shared" si="537"/>
        <v>553.32058103786176</v>
      </c>
      <c r="AN1797" s="4">
        <f t="shared" si="521"/>
        <v>553</v>
      </c>
      <c r="AO1797" s="4">
        <f t="shared" si="538"/>
        <v>0.32058103786175707</v>
      </c>
    </row>
    <row r="1798" spans="1:41" x14ac:dyDescent="0.25">
      <c r="A1798">
        <v>26</v>
      </c>
      <c r="B1798">
        <v>36</v>
      </c>
      <c r="C1798">
        <v>0</v>
      </c>
      <c r="D1798">
        <v>5</v>
      </c>
      <c r="E1798">
        <v>0</v>
      </c>
      <c r="F1798">
        <v>0</v>
      </c>
      <c r="H1798">
        <v>427.2489966</v>
      </c>
      <c r="J1798" t="s">
        <v>14</v>
      </c>
      <c r="K1798" t="s">
        <v>14</v>
      </c>
      <c r="L1798" t="s">
        <v>14</v>
      </c>
      <c r="O1798">
        <v>1718771</v>
      </c>
      <c r="P1798">
        <v>1866242</v>
      </c>
      <c r="Q1798">
        <v>1592955</v>
      </c>
      <c r="S1798">
        <f t="shared" si="522"/>
        <v>1.3846153846153846</v>
      </c>
      <c r="T1798">
        <f t="shared" si="523"/>
        <v>0.19230769230769232</v>
      </c>
      <c r="V1798" s="4">
        <f t="shared" si="524"/>
        <v>427.24899657989994</v>
      </c>
      <c r="W1798">
        <f t="shared" si="525"/>
        <v>9</v>
      </c>
      <c r="X1798">
        <f t="shared" si="526"/>
        <v>0.34615384615384615</v>
      </c>
      <c r="Y1798">
        <f t="shared" si="527"/>
        <v>0.25</v>
      </c>
      <c r="Z1798">
        <f t="shared" si="528"/>
        <v>1.8</v>
      </c>
      <c r="AA1798" t="str">
        <f t="shared" si="529"/>
        <v>O</v>
      </c>
      <c r="AD1798">
        <f t="shared" si="530"/>
        <v>0.27659574468085107</v>
      </c>
      <c r="AF1798" t="str">
        <f t="shared" si="531"/>
        <v>----</v>
      </c>
      <c r="AG1798" t="str">
        <f t="shared" si="532"/>
        <v>----</v>
      </c>
      <c r="AH1798" t="str">
        <f t="shared" si="533"/>
        <v>HUnSatLig</v>
      </c>
      <c r="AI1798" t="str">
        <f t="shared" si="534"/>
        <v>----</v>
      </c>
      <c r="AJ1798" t="str">
        <f t="shared" si="535"/>
        <v>----</v>
      </c>
      <c r="AK1798" t="str">
        <f t="shared" si="536"/>
        <v>----</v>
      </c>
      <c r="AM1798" s="4">
        <f t="shared" si="537"/>
        <v>427.34779161936245</v>
      </c>
      <c r="AN1798" s="4">
        <f t="shared" si="521"/>
        <v>427</v>
      </c>
      <c r="AO1798" s="4">
        <f t="shared" si="538"/>
        <v>0.34779161936245373</v>
      </c>
    </row>
    <row r="1799" spans="1:41" x14ac:dyDescent="0.25">
      <c r="A1799">
        <v>26</v>
      </c>
      <c r="B1799">
        <v>36</v>
      </c>
      <c r="C1799">
        <v>0</v>
      </c>
      <c r="D1799">
        <v>6</v>
      </c>
      <c r="E1799">
        <v>0</v>
      </c>
      <c r="F1799">
        <v>0</v>
      </c>
      <c r="H1799">
        <v>443.24391120000001</v>
      </c>
      <c r="J1799">
        <v>2666535</v>
      </c>
      <c r="K1799">
        <v>2180324</v>
      </c>
      <c r="L1799">
        <v>2270182</v>
      </c>
      <c r="O1799">
        <v>3892071</v>
      </c>
      <c r="P1799">
        <v>4602055</v>
      </c>
      <c r="Q1799">
        <v>3971581</v>
      </c>
      <c r="S1799">
        <f t="shared" si="522"/>
        <v>1.3846153846153846</v>
      </c>
      <c r="T1799">
        <f t="shared" si="523"/>
        <v>0.23076923076923078</v>
      </c>
      <c r="V1799" s="4">
        <f t="shared" si="524"/>
        <v>443.24391117989995</v>
      </c>
      <c r="W1799">
        <f t="shared" si="525"/>
        <v>9</v>
      </c>
      <c r="X1799">
        <f t="shared" si="526"/>
        <v>0.34615384615384615</v>
      </c>
      <c r="Y1799">
        <f t="shared" si="527"/>
        <v>0.25</v>
      </c>
      <c r="Z1799">
        <f t="shared" si="528"/>
        <v>1.5</v>
      </c>
      <c r="AA1799" t="str">
        <f t="shared" si="529"/>
        <v>CRAM</v>
      </c>
      <c r="AD1799">
        <f t="shared" si="530"/>
        <v>0.2608695652173913</v>
      </c>
      <c r="AF1799" t="str">
        <f t="shared" si="531"/>
        <v>----</v>
      </c>
      <c r="AG1799" t="str">
        <f t="shared" si="532"/>
        <v>----</v>
      </c>
      <c r="AH1799" t="str">
        <f t="shared" si="533"/>
        <v>HUnSatLig</v>
      </c>
      <c r="AI1799" t="str">
        <f t="shared" si="534"/>
        <v>----</v>
      </c>
      <c r="AJ1799" t="str">
        <f t="shared" si="535"/>
        <v>----</v>
      </c>
      <c r="AK1799" t="str">
        <f t="shared" si="536"/>
        <v>----</v>
      </c>
      <c r="AM1799" s="4">
        <f t="shared" si="537"/>
        <v>443.34640480784776</v>
      </c>
      <c r="AN1799" s="4">
        <f t="shared" si="521"/>
        <v>443</v>
      </c>
      <c r="AO1799" s="4">
        <f t="shared" si="538"/>
        <v>0.34640480784776173</v>
      </c>
    </row>
    <row r="1800" spans="1:41" x14ac:dyDescent="0.25">
      <c r="A1800">
        <v>26</v>
      </c>
      <c r="B1800">
        <v>36</v>
      </c>
      <c r="C1800">
        <v>0</v>
      </c>
      <c r="D1800">
        <v>7</v>
      </c>
      <c r="E1800">
        <v>0</v>
      </c>
      <c r="F1800">
        <v>0</v>
      </c>
      <c r="H1800">
        <v>459.23882579999997</v>
      </c>
      <c r="J1800">
        <v>4001478</v>
      </c>
      <c r="K1800">
        <v>4221796</v>
      </c>
      <c r="L1800">
        <v>4355569</v>
      </c>
      <c r="O1800">
        <v>6241097</v>
      </c>
      <c r="P1800">
        <v>7452065</v>
      </c>
      <c r="Q1800">
        <v>7676102</v>
      </c>
      <c r="S1800">
        <f t="shared" si="522"/>
        <v>1.3846153846153846</v>
      </c>
      <c r="T1800">
        <f t="shared" si="523"/>
        <v>0.26923076923076922</v>
      </c>
      <c r="V1800" s="4">
        <f t="shared" si="524"/>
        <v>459.23882577989997</v>
      </c>
      <c r="W1800">
        <f t="shared" si="525"/>
        <v>9</v>
      </c>
      <c r="X1800">
        <f t="shared" si="526"/>
        <v>0.34615384615384615</v>
      </c>
      <c r="Y1800">
        <f t="shared" si="527"/>
        <v>0.25</v>
      </c>
      <c r="Z1800">
        <f t="shared" si="528"/>
        <v>1.2857142857142858</v>
      </c>
      <c r="AA1800" t="str">
        <f t="shared" si="529"/>
        <v>CRAM</v>
      </c>
      <c r="AD1800">
        <f t="shared" si="530"/>
        <v>0.24444444444444444</v>
      </c>
      <c r="AF1800" t="str">
        <f t="shared" si="531"/>
        <v>----</v>
      </c>
      <c r="AG1800" t="str">
        <f t="shared" si="532"/>
        <v>----</v>
      </c>
      <c r="AH1800" t="str">
        <f t="shared" si="533"/>
        <v>HUnSatLig</v>
      </c>
      <c r="AI1800" t="str">
        <f t="shared" si="534"/>
        <v>----</v>
      </c>
      <c r="AJ1800" t="str">
        <f t="shared" si="535"/>
        <v>----</v>
      </c>
      <c r="AK1800" t="str">
        <f t="shared" si="536"/>
        <v>----</v>
      </c>
      <c r="AM1800" s="4">
        <f t="shared" si="537"/>
        <v>459.34501799633307</v>
      </c>
      <c r="AN1800" s="4">
        <f t="shared" si="521"/>
        <v>459</v>
      </c>
      <c r="AO1800" s="4">
        <f t="shared" si="538"/>
        <v>0.34501799633306973</v>
      </c>
    </row>
    <row r="1801" spans="1:41" x14ac:dyDescent="0.25">
      <c r="A1801">
        <v>26</v>
      </c>
      <c r="B1801">
        <v>36</v>
      </c>
      <c r="C1801">
        <v>0</v>
      </c>
      <c r="D1801">
        <v>8</v>
      </c>
      <c r="E1801">
        <v>0</v>
      </c>
      <c r="F1801">
        <v>0</v>
      </c>
      <c r="H1801">
        <v>475.23374039999999</v>
      </c>
      <c r="J1801">
        <v>5922848</v>
      </c>
      <c r="K1801">
        <v>5859889</v>
      </c>
      <c r="L1801">
        <v>4938422</v>
      </c>
      <c r="O1801">
        <v>8446651</v>
      </c>
      <c r="P1801">
        <v>9184617</v>
      </c>
      <c r="Q1801">
        <v>7860322</v>
      </c>
      <c r="S1801">
        <f t="shared" si="522"/>
        <v>1.3846153846153846</v>
      </c>
      <c r="T1801">
        <f t="shared" si="523"/>
        <v>0.30769230769230771</v>
      </c>
      <c r="V1801" s="4">
        <f t="shared" si="524"/>
        <v>475.23374037989998</v>
      </c>
      <c r="W1801">
        <f t="shared" si="525"/>
        <v>9</v>
      </c>
      <c r="X1801">
        <f t="shared" si="526"/>
        <v>0.34615384615384615</v>
      </c>
      <c r="Y1801">
        <f t="shared" si="527"/>
        <v>0.25</v>
      </c>
      <c r="Z1801">
        <f t="shared" si="528"/>
        <v>1.125</v>
      </c>
      <c r="AA1801" t="str">
        <f t="shared" si="529"/>
        <v>CRAM</v>
      </c>
      <c r="AD1801">
        <f t="shared" si="530"/>
        <v>0.22727272727272727</v>
      </c>
      <c r="AF1801" t="str">
        <f t="shared" si="531"/>
        <v>----</v>
      </c>
      <c r="AG1801" t="str">
        <f t="shared" si="532"/>
        <v>----</v>
      </c>
      <c r="AH1801" t="str">
        <f t="shared" si="533"/>
        <v>HUnSatLig</v>
      </c>
      <c r="AI1801" t="str">
        <f t="shared" si="534"/>
        <v>----</v>
      </c>
      <c r="AJ1801" t="str">
        <f t="shared" si="535"/>
        <v>----</v>
      </c>
      <c r="AK1801" t="str">
        <f t="shared" si="536"/>
        <v>----</v>
      </c>
      <c r="AM1801" s="4">
        <f t="shared" si="537"/>
        <v>475.34363118481838</v>
      </c>
      <c r="AN1801" s="4">
        <f t="shared" si="521"/>
        <v>475</v>
      </c>
      <c r="AO1801" s="4">
        <f t="shared" si="538"/>
        <v>0.34363118481837773</v>
      </c>
    </row>
    <row r="1802" spans="1:41" x14ac:dyDescent="0.25">
      <c r="A1802">
        <v>26</v>
      </c>
      <c r="B1802">
        <v>36</v>
      </c>
      <c r="C1802">
        <v>0</v>
      </c>
      <c r="D1802">
        <v>9</v>
      </c>
      <c r="E1802">
        <v>0</v>
      </c>
      <c r="F1802">
        <v>0</v>
      </c>
      <c r="H1802">
        <v>491.228655</v>
      </c>
      <c r="J1802">
        <v>5744011</v>
      </c>
      <c r="K1802">
        <v>5723901</v>
      </c>
      <c r="L1802">
        <v>5128736</v>
      </c>
      <c r="O1802">
        <v>8817892</v>
      </c>
      <c r="P1802">
        <v>8965999</v>
      </c>
      <c r="Q1802">
        <v>7273345</v>
      </c>
      <c r="S1802">
        <f t="shared" si="522"/>
        <v>1.3846153846153846</v>
      </c>
      <c r="T1802">
        <f t="shared" si="523"/>
        <v>0.34615384615384615</v>
      </c>
      <c r="V1802" s="4">
        <f t="shared" si="524"/>
        <v>491.2286549799</v>
      </c>
      <c r="W1802">
        <f t="shared" si="525"/>
        <v>9</v>
      </c>
      <c r="X1802">
        <f t="shared" si="526"/>
        <v>0.34615384615384615</v>
      </c>
      <c r="Y1802">
        <f t="shared" si="527"/>
        <v>0.25</v>
      </c>
      <c r="Z1802">
        <f t="shared" si="528"/>
        <v>1</v>
      </c>
      <c r="AA1802" t="str">
        <f t="shared" si="529"/>
        <v>CRAM</v>
      </c>
      <c r="AD1802">
        <f t="shared" si="530"/>
        <v>0.20930232558139536</v>
      </c>
      <c r="AF1802" t="str">
        <f t="shared" si="531"/>
        <v>----</v>
      </c>
      <c r="AG1802" t="str">
        <f t="shared" si="532"/>
        <v>----</v>
      </c>
      <c r="AH1802" t="str">
        <f t="shared" si="533"/>
        <v>HUnSatLig</v>
      </c>
      <c r="AI1802" t="str">
        <f t="shared" si="534"/>
        <v>----</v>
      </c>
      <c r="AJ1802" t="str">
        <f t="shared" si="535"/>
        <v>----</v>
      </c>
      <c r="AK1802" t="str">
        <f t="shared" si="536"/>
        <v>----</v>
      </c>
      <c r="AM1802" s="4">
        <f t="shared" si="537"/>
        <v>491.34224437330369</v>
      </c>
      <c r="AN1802" s="4">
        <f t="shared" si="521"/>
        <v>491</v>
      </c>
      <c r="AO1802" s="4">
        <f t="shared" si="538"/>
        <v>0.34224437330368573</v>
      </c>
    </row>
    <row r="1803" spans="1:41" x14ac:dyDescent="0.25">
      <c r="A1803">
        <v>26</v>
      </c>
      <c r="B1803">
        <v>36</v>
      </c>
      <c r="C1803">
        <v>0</v>
      </c>
      <c r="D1803">
        <v>10</v>
      </c>
      <c r="E1803">
        <v>0</v>
      </c>
      <c r="F1803">
        <v>0</v>
      </c>
      <c r="H1803">
        <v>507.22356960000002</v>
      </c>
      <c r="J1803">
        <v>4620516</v>
      </c>
      <c r="K1803">
        <v>5072029</v>
      </c>
      <c r="L1803">
        <v>4509485</v>
      </c>
      <c r="O1803">
        <v>6500292</v>
      </c>
      <c r="P1803">
        <v>7088632</v>
      </c>
      <c r="Q1803">
        <v>5637991</v>
      </c>
      <c r="S1803">
        <f t="shared" si="522"/>
        <v>1.3846153846153846</v>
      </c>
      <c r="T1803">
        <f t="shared" si="523"/>
        <v>0.38461538461538464</v>
      </c>
      <c r="V1803" s="4">
        <f t="shared" si="524"/>
        <v>507.22356957989996</v>
      </c>
      <c r="W1803">
        <f t="shared" si="525"/>
        <v>9</v>
      </c>
      <c r="X1803">
        <f t="shared" si="526"/>
        <v>0.34615384615384615</v>
      </c>
      <c r="Y1803">
        <f t="shared" si="527"/>
        <v>0.25</v>
      </c>
      <c r="Z1803">
        <f t="shared" si="528"/>
        <v>0.9</v>
      </c>
      <c r="AA1803" t="str">
        <f t="shared" si="529"/>
        <v>CRAM</v>
      </c>
      <c r="AD1803">
        <f t="shared" si="530"/>
        <v>0.19047619047619047</v>
      </c>
      <c r="AF1803" t="str">
        <f t="shared" si="531"/>
        <v>----</v>
      </c>
      <c r="AG1803" t="str">
        <f t="shared" si="532"/>
        <v>----</v>
      </c>
      <c r="AH1803" t="str">
        <f t="shared" si="533"/>
        <v>HUnSatLig</v>
      </c>
      <c r="AI1803" t="str">
        <f t="shared" si="534"/>
        <v>----</v>
      </c>
      <c r="AJ1803" t="str">
        <f t="shared" si="535"/>
        <v>----</v>
      </c>
      <c r="AK1803" t="str">
        <f t="shared" si="536"/>
        <v>----</v>
      </c>
      <c r="AM1803" s="4">
        <f t="shared" si="537"/>
        <v>507.34085756178894</v>
      </c>
      <c r="AN1803" s="4">
        <f t="shared" si="521"/>
        <v>507</v>
      </c>
      <c r="AO1803" s="4">
        <f t="shared" si="538"/>
        <v>0.34085756178893689</v>
      </c>
    </row>
    <row r="1804" spans="1:41" x14ac:dyDescent="0.25">
      <c r="A1804">
        <v>26</v>
      </c>
      <c r="B1804">
        <v>36</v>
      </c>
      <c r="C1804">
        <v>0</v>
      </c>
      <c r="D1804">
        <v>11</v>
      </c>
      <c r="E1804">
        <v>0</v>
      </c>
      <c r="F1804">
        <v>0</v>
      </c>
      <c r="H1804">
        <v>523.21848420000003</v>
      </c>
      <c r="J1804">
        <v>5009421</v>
      </c>
      <c r="K1804">
        <v>4467180</v>
      </c>
      <c r="L1804">
        <v>4088029</v>
      </c>
      <c r="O1804">
        <v>5044576</v>
      </c>
      <c r="P1804">
        <v>5305168</v>
      </c>
      <c r="Q1804">
        <v>4247909</v>
      </c>
      <c r="S1804">
        <f t="shared" si="522"/>
        <v>1.3846153846153846</v>
      </c>
      <c r="T1804">
        <f t="shared" si="523"/>
        <v>0.42307692307692307</v>
      </c>
      <c r="V1804" s="4">
        <f t="shared" si="524"/>
        <v>523.21848417989997</v>
      </c>
      <c r="W1804">
        <f t="shared" si="525"/>
        <v>9</v>
      </c>
      <c r="X1804">
        <f t="shared" si="526"/>
        <v>0.34615384615384615</v>
      </c>
      <c r="Y1804">
        <f t="shared" si="527"/>
        <v>0.25</v>
      </c>
      <c r="Z1804">
        <f t="shared" si="528"/>
        <v>0.81818181818181823</v>
      </c>
      <c r="AA1804" t="str">
        <f t="shared" si="529"/>
        <v>CRAM</v>
      </c>
      <c r="AD1804">
        <f t="shared" si="530"/>
        <v>0.17073170731707318</v>
      </c>
      <c r="AF1804" t="str">
        <f t="shared" si="531"/>
        <v>----</v>
      </c>
      <c r="AG1804" t="str">
        <f t="shared" si="532"/>
        <v>----</v>
      </c>
      <c r="AH1804" t="str">
        <f t="shared" si="533"/>
        <v>HUnSatLig</v>
      </c>
      <c r="AI1804" t="str">
        <f t="shared" si="534"/>
        <v>----</v>
      </c>
      <c r="AJ1804" t="str">
        <f t="shared" si="535"/>
        <v>----</v>
      </c>
      <c r="AK1804" t="str">
        <f t="shared" si="536"/>
        <v>----</v>
      </c>
      <c r="AM1804" s="4">
        <f t="shared" si="537"/>
        <v>523.33947075027424</v>
      </c>
      <c r="AN1804" s="4">
        <f t="shared" si="521"/>
        <v>523</v>
      </c>
      <c r="AO1804" s="4">
        <f t="shared" si="538"/>
        <v>0.33947075027424489</v>
      </c>
    </row>
    <row r="1805" spans="1:41" x14ac:dyDescent="0.25">
      <c r="A1805">
        <v>26</v>
      </c>
      <c r="B1805">
        <v>36</v>
      </c>
      <c r="C1805">
        <v>0</v>
      </c>
      <c r="D1805">
        <v>12</v>
      </c>
      <c r="E1805">
        <v>0</v>
      </c>
      <c r="F1805">
        <v>0</v>
      </c>
      <c r="H1805">
        <v>539.21339880000005</v>
      </c>
      <c r="J1805">
        <v>3209652</v>
      </c>
      <c r="K1805">
        <v>2681392</v>
      </c>
      <c r="L1805">
        <v>3010124</v>
      </c>
      <c r="O1805">
        <v>3358992</v>
      </c>
      <c r="P1805">
        <v>3307177</v>
      </c>
      <c r="Q1805">
        <v>2488428</v>
      </c>
      <c r="S1805">
        <f t="shared" si="522"/>
        <v>1.3846153846153846</v>
      </c>
      <c r="T1805">
        <f t="shared" si="523"/>
        <v>0.46153846153846156</v>
      </c>
      <c r="V1805" s="4">
        <f t="shared" si="524"/>
        <v>539.21339877989999</v>
      </c>
      <c r="W1805">
        <f t="shared" si="525"/>
        <v>9</v>
      </c>
      <c r="X1805">
        <f t="shared" si="526"/>
        <v>0.34615384615384615</v>
      </c>
      <c r="Y1805">
        <f t="shared" si="527"/>
        <v>0.25</v>
      </c>
      <c r="Z1805">
        <f t="shared" si="528"/>
        <v>0.75</v>
      </c>
      <c r="AA1805" t="str">
        <f t="shared" si="529"/>
        <v>O</v>
      </c>
      <c r="AD1805">
        <f t="shared" si="530"/>
        <v>0.15</v>
      </c>
      <c r="AF1805" t="str">
        <f t="shared" si="531"/>
        <v>----</v>
      </c>
      <c r="AG1805" t="str">
        <f t="shared" si="532"/>
        <v>----</v>
      </c>
      <c r="AH1805" t="str">
        <f t="shared" si="533"/>
        <v>HUnSatLig</v>
      </c>
      <c r="AI1805" t="str">
        <f t="shared" si="534"/>
        <v>----</v>
      </c>
      <c r="AJ1805" t="str">
        <f t="shared" si="535"/>
        <v>----</v>
      </c>
      <c r="AK1805" t="str">
        <f t="shared" si="536"/>
        <v>----</v>
      </c>
      <c r="AM1805" s="4">
        <f t="shared" si="537"/>
        <v>539.33808393875961</v>
      </c>
      <c r="AN1805" s="4">
        <f t="shared" si="521"/>
        <v>539</v>
      </c>
      <c r="AO1805" s="4">
        <f t="shared" si="538"/>
        <v>0.33808393875960974</v>
      </c>
    </row>
    <row r="1806" spans="1:41" x14ac:dyDescent="0.25">
      <c r="A1806">
        <v>26</v>
      </c>
      <c r="B1806">
        <v>36</v>
      </c>
      <c r="C1806">
        <v>0</v>
      </c>
      <c r="D1806">
        <v>13</v>
      </c>
      <c r="E1806">
        <v>0</v>
      </c>
      <c r="F1806">
        <v>0</v>
      </c>
      <c r="H1806">
        <v>555.20831339999995</v>
      </c>
      <c r="J1806">
        <v>1869207</v>
      </c>
      <c r="K1806">
        <v>1711425</v>
      </c>
      <c r="L1806">
        <v>1572539</v>
      </c>
      <c r="O1806">
        <v>1593320</v>
      </c>
      <c r="P1806">
        <v>2128991</v>
      </c>
      <c r="Q1806">
        <v>1650573</v>
      </c>
      <c r="S1806">
        <f t="shared" si="522"/>
        <v>1.3846153846153846</v>
      </c>
      <c r="T1806">
        <f t="shared" si="523"/>
        <v>0.5</v>
      </c>
      <c r="V1806" s="4">
        <f t="shared" si="524"/>
        <v>555.20831337990001</v>
      </c>
      <c r="W1806">
        <f t="shared" si="525"/>
        <v>9</v>
      </c>
      <c r="X1806">
        <f t="shared" si="526"/>
        <v>0.34615384615384615</v>
      </c>
      <c r="Y1806">
        <f t="shared" si="527"/>
        <v>0.25</v>
      </c>
      <c r="Z1806">
        <f t="shared" si="528"/>
        <v>0.69230769230769229</v>
      </c>
      <c r="AA1806" t="str">
        <f t="shared" si="529"/>
        <v>O</v>
      </c>
      <c r="AD1806">
        <f t="shared" si="530"/>
        <v>0.12820512820512819</v>
      </c>
      <c r="AF1806" t="str">
        <f t="shared" si="531"/>
        <v>----</v>
      </c>
      <c r="AG1806" t="str">
        <f t="shared" si="532"/>
        <v>----</v>
      </c>
      <c r="AH1806" t="str">
        <f t="shared" si="533"/>
        <v>HUnSatLig</v>
      </c>
      <c r="AI1806" t="str">
        <f t="shared" si="534"/>
        <v>----</v>
      </c>
      <c r="AJ1806" t="str">
        <f t="shared" si="535"/>
        <v>----</v>
      </c>
      <c r="AK1806" t="str">
        <f t="shared" si="536"/>
        <v>----</v>
      </c>
      <c r="AM1806" s="4">
        <f t="shared" si="537"/>
        <v>555.33669712724486</v>
      </c>
      <c r="AN1806" s="4">
        <f t="shared" si="521"/>
        <v>555</v>
      </c>
      <c r="AO1806" s="4">
        <f t="shared" si="538"/>
        <v>0.33669712724486089</v>
      </c>
    </row>
    <row r="1807" spans="1:41" x14ac:dyDescent="0.25">
      <c r="A1807">
        <v>26</v>
      </c>
      <c r="B1807">
        <v>38</v>
      </c>
      <c r="C1807">
        <v>0</v>
      </c>
      <c r="D1807">
        <v>6</v>
      </c>
      <c r="E1807">
        <v>0</v>
      </c>
      <c r="F1807">
        <v>0</v>
      </c>
      <c r="H1807">
        <v>445.25956120000001</v>
      </c>
      <c r="J1807">
        <v>2381591</v>
      </c>
      <c r="K1807">
        <v>2224742</v>
      </c>
      <c r="L1807">
        <v>2412823</v>
      </c>
      <c r="O1807">
        <v>3899079</v>
      </c>
      <c r="P1807">
        <v>4260942</v>
      </c>
      <c r="Q1807">
        <v>3867946</v>
      </c>
      <c r="S1807">
        <f t="shared" si="522"/>
        <v>1.4615384615384615</v>
      </c>
      <c r="T1807">
        <f t="shared" si="523"/>
        <v>0.23076923076923078</v>
      </c>
      <c r="V1807" s="4">
        <f t="shared" si="524"/>
        <v>445.2595611799</v>
      </c>
      <c r="W1807">
        <f t="shared" si="525"/>
        <v>8</v>
      </c>
      <c r="X1807">
        <f t="shared" si="526"/>
        <v>0.30769230769230771</v>
      </c>
      <c r="Y1807">
        <f t="shared" si="527"/>
        <v>0.21052631578947367</v>
      </c>
      <c r="Z1807">
        <f t="shared" si="528"/>
        <v>1.3333333333333333</v>
      </c>
      <c r="AA1807" t="str">
        <f t="shared" si="529"/>
        <v>CRAM</v>
      </c>
      <c r="AD1807">
        <f t="shared" si="530"/>
        <v>0.21739130434782608</v>
      </c>
      <c r="AF1807" t="str">
        <f t="shared" si="531"/>
        <v>----</v>
      </c>
      <c r="AG1807" t="str">
        <f t="shared" si="532"/>
        <v>----</v>
      </c>
      <c r="AH1807" t="str">
        <f t="shared" si="533"/>
        <v>HUnSatLig</v>
      </c>
      <c r="AI1807" t="str">
        <f t="shared" si="534"/>
        <v>----</v>
      </c>
      <c r="AJ1807" t="str">
        <f t="shared" si="535"/>
        <v>----</v>
      </c>
      <c r="AK1807" t="str">
        <f t="shared" si="536"/>
        <v>----</v>
      </c>
      <c r="AM1807" s="4">
        <f t="shared" si="537"/>
        <v>445.36252089723098</v>
      </c>
      <c r="AN1807" s="4">
        <f t="shared" si="521"/>
        <v>445</v>
      </c>
      <c r="AO1807" s="4">
        <f t="shared" si="538"/>
        <v>0.36252089723097924</v>
      </c>
    </row>
    <row r="1808" spans="1:41" x14ac:dyDescent="0.25">
      <c r="A1808">
        <v>26</v>
      </c>
      <c r="B1808">
        <v>38</v>
      </c>
      <c r="C1808">
        <v>0</v>
      </c>
      <c r="D1808">
        <v>7</v>
      </c>
      <c r="E1808">
        <v>0</v>
      </c>
      <c r="F1808">
        <v>0</v>
      </c>
      <c r="H1808">
        <v>461.25447580000002</v>
      </c>
      <c r="J1808">
        <v>3754532</v>
      </c>
      <c r="K1808">
        <v>3974935</v>
      </c>
      <c r="L1808">
        <v>3236187</v>
      </c>
      <c r="O1808">
        <v>6065919</v>
      </c>
      <c r="P1808">
        <v>7171435</v>
      </c>
      <c r="Q1808">
        <v>5849200</v>
      </c>
      <c r="S1808">
        <f t="shared" si="522"/>
        <v>1.4615384615384615</v>
      </c>
      <c r="T1808">
        <f t="shared" si="523"/>
        <v>0.26923076923076922</v>
      </c>
      <c r="V1808" s="4">
        <f t="shared" si="524"/>
        <v>461.25447577990002</v>
      </c>
      <c r="W1808">
        <f t="shared" si="525"/>
        <v>8</v>
      </c>
      <c r="X1808">
        <f t="shared" si="526"/>
        <v>0.30769230769230771</v>
      </c>
      <c r="Y1808">
        <f t="shared" si="527"/>
        <v>0.21052631578947367</v>
      </c>
      <c r="Z1808">
        <f t="shared" si="528"/>
        <v>1.1428571428571428</v>
      </c>
      <c r="AA1808" t="str">
        <f t="shared" si="529"/>
        <v>CRAM</v>
      </c>
      <c r="AD1808">
        <f t="shared" si="530"/>
        <v>0.2</v>
      </c>
      <c r="AF1808" t="str">
        <f t="shared" si="531"/>
        <v>----</v>
      </c>
      <c r="AG1808" t="str">
        <f t="shared" si="532"/>
        <v>----</v>
      </c>
      <c r="AH1808" t="str">
        <f t="shared" si="533"/>
        <v>HUnSatLig</v>
      </c>
      <c r="AI1808" t="str">
        <f t="shared" si="534"/>
        <v>----</v>
      </c>
      <c r="AJ1808" t="str">
        <f t="shared" si="535"/>
        <v>----</v>
      </c>
      <c r="AK1808" t="str">
        <f t="shared" si="536"/>
        <v>----</v>
      </c>
      <c r="AM1808" s="4">
        <f t="shared" si="537"/>
        <v>461.36113408571634</v>
      </c>
      <c r="AN1808" s="4">
        <f t="shared" si="521"/>
        <v>461</v>
      </c>
      <c r="AO1808" s="4">
        <f t="shared" si="538"/>
        <v>0.36113408571634409</v>
      </c>
    </row>
    <row r="1809" spans="1:41" x14ac:dyDescent="0.25">
      <c r="A1809">
        <v>26</v>
      </c>
      <c r="B1809">
        <v>38</v>
      </c>
      <c r="C1809">
        <v>0</v>
      </c>
      <c r="D1809">
        <v>8</v>
      </c>
      <c r="E1809">
        <v>0</v>
      </c>
      <c r="F1809">
        <v>0</v>
      </c>
      <c r="H1809">
        <v>477.24939039999998</v>
      </c>
      <c r="J1809">
        <v>5683231</v>
      </c>
      <c r="K1809">
        <v>4982325</v>
      </c>
      <c r="L1809">
        <v>4987523</v>
      </c>
      <c r="O1809">
        <v>8610533</v>
      </c>
      <c r="P1809">
        <v>9516436</v>
      </c>
      <c r="Q1809">
        <v>8353956</v>
      </c>
      <c r="S1809">
        <f t="shared" si="522"/>
        <v>1.4615384615384615</v>
      </c>
      <c r="T1809">
        <f t="shared" si="523"/>
        <v>0.30769230769230771</v>
      </c>
      <c r="V1809" s="4">
        <f t="shared" si="524"/>
        <v>477.24939037990003</v>
      </c>
      <c r="W1809">
        <f t="shared" si="525"/>
        <v>8</v>
      </c>
      <c r="X1809">
        <f t="shared" si="526"/>
        <v>0.30769230769230771</v>
      </c>
      <c r="Y1809">
        <f t="shared" si="527"/>
        <v>0.21052631578947367</v>
      </c>
      <c r="Z1809">
        <f t="shared" si="528"/>
        <v>1</v>
      </c>
      <c r="AA1809" t="str">
        <f t="shared" si="529"/>
        <v>CRAM</v>
      </c>
      <c r="AD1809">
        <f t="shared" si="530"/>
        <v>0.18181818181818182</v>
      </c>
      <c r="AF1809" t="str">
        <f t="shared" si="531"/>
        <v>----</v>
      </c>
      <c r="AG1809" t="str">
        <f t="shared" si="532"/>
        <v>----</v>
      </c>
      <c r="AH1809" t="str">
        <f t="shared" si="533"/>
        <v>HUnSatLig</v>
      </c>
      <c r="AI1809" t="str">
        <f t="shared" si="534"/>
        <v>----</v>
      </c>
      <c r="AJ1809" t="str">
        <f t="shared" si="535"/>
        <v>----</v>
      </c>
      <c r="AK1809" t="str">
        <f t="shared" si="536"/>
        <v>----</v>
      </c>
      <c r="AM1809" s="4">
        <f t="shared" si="537"/>
        <v>477.35974727420165</v>
      </c>
      <c r="AN1809" s="4">
        <f t="shared" si="521"/>
        <v>477</v>
      </c>
      <c r="AO1809" s="4">
        <f t="shared" si="538"/>
        <v>0.35974727420165209</v>
      </c>
    </row>
    <row r="1810" spans="1:41" x14ac:dyDescent="0.25">
      <c r="A1810">
        <v>26</v>
      </c>
      <c r="B1810">
        <v>38</v>
      </c>
      <c r="C1810">
        <v>0</v>
      </c>
      <c r="D1810">
        <v>9</v>
      </c>
      <c r="E1810">
        <v>0</v>
      </c>
      <c r="F1810">
        <v>0</v>
      </c>
      <c r="H1810">
        <v>493.244305</v>
      </c>
      <c r="J1810">
        <v>4968935</v>
      </c>
      <c r="K1810">
        <v>5409579</v>
      </c>
      <c r="L1810">
        <v>4729392</v>
      </c>
      <c r="O1810">
        <v>7882050</v>
      </c>
      <c r="P1810">
        <v>8857538</v>
      </c>
      <c r="Q1810">
        <v>6517762</v>
      </c>
      <c r="S1810">
        <f t="shared" si="522"/>
        <v>1.4615384615384615</v>
      </c>
      <c r="T1810">
        <f t="shared" si="523"/>
        <v>0.34615384615384615</v>
      </c>
      <c r="V1810" s="4">
        <f t="shared" si="524"/>
        <v>493.24430497990005</v>
      </c>
      <c r="W1810">
        <f t="shared" si="525"/>
        <v>8</v>
      </c>
      <c r="X1810">
        <f t="shared" si="526"/>
        <v>0.30769230769230771</v>
      </c>
      <c r="Y1810">
        <f t="shared" si="527"/>
        <v>0.21052631578947367</v>
      </c>
      <c r="Z1810">
        <f t="shared" si="528"/>
        <v>0.88888888888888884</v>
      </c>
      <c r="AA1810" t="str">
        <f t="shared" si="529"/>
        <v>CRAM</v>
      </c>
      <c r="AD1810">
        <f t="shared" si="530"/>
        <v>0.16279069767441862</v>
      </c>
      <c r="AF1810" t="str">
        <f t="shared" si="531"/>
        <v>----</v>
      </c>
      <c r="AG1810" t="str">
        <f t="shared" si="532"/>
        <v>----</v>
      </c>
      <c r="AH1810" t="str">
        <f t="shared" si="533"/>
        <v>HUnSatLig</v>
      </c>
      <c r="AI1810" t="str">
        <f t="shared" si="534"/>
        <v>----</v>
      </c>
      <c r="AJ1810" t="str">
        <f t="shared" si="535"/>
        <v>----</v>
      </c>
      <c r="AK1810" t="str">
        <f t="shared" si="536"/>
        <v>----</v>
      </c>
      <c r="AM1810" s="4">
        <f t="shared" si="537"/>
        <v>493.35836046268696</v>
      </c>
      <c r="AN1810" s="4">
        <f t="shared" si="521"/>
        <v>493</v>
      </c>
      <c r="AO1810" s="4">
        <f t="shared" si="538"/>
        <v>0.35836046268696009</v>
      </c>
    </row>
    <row r="1811" spans="1:41" x14ac:dyDescent="0.25">
      <c r="A1811">
        <v>26</v>
      </c>
      <c r="B1811">
        <v>38</v>
      </c>
      <c r="C1811">
        <v>0</v>
      </c>
      <c r="D1811">
        <v>10</v>
      </c>
      <c r="E1811">
        <v>0</v>
      </c>
      <c r="F1811">
        <v>0</v>
      </c>
      <c r="H1811">
        <v>509.23921960000001</v>
      </c>
      <c r="J1811">
        <v>4140376</v>
      </c>
      <c r="K1811">
        <v>4381905</v>
      </c>
      <c r="L1811">
        <v>4090720</v>
      </c>
      <c r="O1811">
        <v>6418451</v>
      </c>
      <c r="P1811">
        <v>6904381</v>
      </c>
      <c r="Q1811">
        <v>5399504</v>
      </c>
      <c r="S1811">
        <f t="shared" si="522"/>
        <v>1.4615384615384615</v>
      </c>
      <c r="T1811">
        <f t="shared" si="523"/>
        <v>0.38461538461538464</v>
      </c>
      <c r="V1811" s="4">
        <f t="shared" si="524"/>
        <v>509.23921957990001</v>
      </c>
      <c r="W1811">
        <f t="shared" si="525"/>
        <v>8</v>
      </c>
      <c r="X1811">
        <f t="shared" si="526"/>
        <v>0.30769230769230771</v>
      </c>
      <c r="Y1811">
        <f t="shared" si="527"/>
        <v>0.21052631578947367</v>
      </c>
      <c r="Z1811">
        <f t="shared" si="528"/>
        <v>0.8</v>
      </c>
      <c r="AA1811" t="str">
        <f t="shared" si="529"/>
        <v>CRAM</v>
      </c>
      <c r="AD1811">
        <f t="shared" si="530"/>
        <v>0.14285714285714285</v>
      </c>
      <c r="AF1811" t="str">
        <f t="shared" si="531"/>
        <v>----</v>
      </c>
      <c r="AG1811" t="str">
        <f t="shared" si="532"/>
        <v>----</v>
      </c>
      <c r="AH1811" t="str">
        <f t="shared" si="533"/>
        <v>HUnSatLig</v>
      </c>
      <c r="AI1811" t="str">
        <f t="shared" si="534"/>
        <v>----</v>
      </c>
      <c r="AJ1811" t="str">
        <f t="shared" si="535"/>
        <v>----</v>
      </c>
      <c r="AK1811" t="str">
        <f t="shared" si="536"/>
        <v>----</v>
      </c>
      <c r="AM1811" s="4">
        <f t="shared" si="537"/>
        <v>509.35697365117221</v>
      </c>
      <c r="AN1811" s="4">
        <f t="shared" si="521"/>
        <v>509</v>
      </c>
      <c r="AO1811" s="4">
        <f t="shared" si="538"/>
        <v>0.35697365117221125</v>
      </c>
    </row>
    <row r="1812" spans="1:41" x14ac:dyDescent="0.25">
      <c r="A1812">
        <v>26</v>
      </c>
      <c r="B1812">
        <v>38</v>
      </c>
      <c r="C1812">
        <v>0</v>
      </c>
      <c r="D1812">
        <v>11</v>
      </c>
      <c r="E1812">
        <v>0</v>
      </c>
      <c r="F1812">
        <v>0</v>
      </c>
      <c r="H1812">
        <v>525.23413419999997</v>
      </c>
      <c r="J1812">
        <v>3244121</v>
      </c>
      <c r="K1812">
        <v>4069892</v>
      </c>
      <c r="L1812">
        <v>3112211</v>
      </c>
      <c r="O1812">
        <v>5547372</v>
      </c>
      <c r="P1812">
        <v>5231446</v>
      </c>
      <c r="Q1812">
        <v>4187499</v>
      </c>
      <c r="S1812">
        <f t="shared" si="522"/>
        <v>1.4615384615384615</v>
      </c>
      <c r="T1812">
        <f t="shared" si="523"/>
        <v>0.42307692307692307</v>
      </c>
      <c r="V1812" s="4">
        <f t="shared" si="524"/>
        <v>525.23413417990002</v>
      </c>
      <c r="W1812">
        <f t="shared" si="525"/>
        <v>8</v>
      </c>
      <c r="X1812">
        <f t="shared" si="526"/>
        <v>0.30769230769230771</v>
      </c>
      <c r="Y1812">
        <f t="shared" si="527"/>
        <v>0.21052631578947367</v>
      </c>
      <c r="Z1812">
        <f t="shared" si="528"/>
        <v>0.72727272727272729</v>
      </c>
      <c r="AA1812" t="str">
        <f t="shared" si="529"/>
        <v>O</v>
      </c>
      <c r="AD1812">
        <f t="shared" si="530"/>
        <v>0.12195121951219512</v>
      </c>
      <c r="AF1812" t="str">
        <f t="shared" si="531"/>
        <v>----</v>
      </c>
      <c r="AG1812" t="str">
        <f t="shared" si="532"/>
        <v>----</v>
      </c>
      <c r="AH1812" t="str">
        <f t="shared" si="533"/>
        <v>HUnSatLig</v>
      </c>
      <c r="AI1812" t="str">
        <f t="shared" si="534"/>
        <v>----</v>
      </c>
      <c r="AJ1812" t="str">
        <f t="shared" si="535"/>
        <v>----</v>
      </c>
      <c r="AK1812" t="str">
        <f t="shared" si="536"/>
        <v>----</v>
      </c>
      <c r="AM1812" s="4">
        <f t="shared" si="537"/>
        <v>525.35558683965758</v>
      </c>
      <c r="AN1812" s="4">
        <f t="shared" si="521"/>
        <v>525</v>
      </c>
      <c r="AO1812" s="4">
        <f t="shared" si="538"/>
        <v>0.35558683965757609</v>
      </c>
    </row>
    <row r="1813" spans="1:41" x14ac:dyDescent="0.25">
      <c r="A1813">
        <v>26</v>
      </c>
      <c r="B1813">
        <v>38</v>
      </c>
      <c r="C1813">
        <v>0</v>
      </c>
      <c r="D1813">
        <v>12</v>
      </c>
      <c r="E1813">
        <v>0</v>
      </c>
      <c r="F1813">
        <v>0</v>
      </c>
      <c r="H1813">
        <v>541.22904879999999</v>
      </c>
      <c r="J1813">
        <v>2542026</v>
      </c>
      <c r="K1813">
        <v>2042404</v>
      </c>
      <c r="L1813">
        <v>2250348</v>
      </c>
      <c r="O1813">
        <v>3477745</v>
      </c>
      <c r="P1813">
        <v>3269236</v>
      </c>
      <c r="Q1813">
        <v>2834468</v>
      </c>
      <c r="S1813">
        <f t="shared" si="522"/>
        <v>1.4615384615384615</v>
      </c>
      <c r="T1813">
        <f t="shared" si="523"/>
        <v>0.46153846153846156</v>
      </c>
      <c r="V1813" s="4">
        <f t="shared" si="524"/>
        <v>541.22904877990004</v>
      </c>
      <c r="W1813">
        <f t="shared" si="525"/>
        <v>8</v>
      </c>
      <c r="X1813">
        <f t="shared" si="526"/>
        <v>0.30769230769230771</v>
      </c>
      <c r="Y1813">
        <f t="shared" si="527"/>
        <v>0.21052631578947367</v>
      </c>
      <c r="Z1813">
        <f t="shared" si="528"/>
        <v>0.66666666666666663</v>
      </c>
      <c r="AA1813" t="str">
        <f t="shared" si="529"/>
        <v>O</v>
      </c>
      <c r="AD1813">
        <f t="shared" si="530"/>
        <v>0.1</v>
      </c>
      <c r="AF1813" t="str">
        <f t="shared" si="531"/>
        <v>----</v>
      </c>
      <c r="AG1813" t="str">
        <f t="shared" si="532"/>
        <v>----</v>
      </c>
      <c r="AH1813" t="str">
        <f t="shared" si="533"/>
        <v>HUnSatLig</v>
      </c>
      <c r="AI1813" t="str">
        <f t="shared" si="534"/>
        <v>----</v>
      </c>
      <c r="AJ1813" t="str">
        <f t="shared" si="535"/>
        <v>----</v>
      </c>
      <c r="AK1813" t="str">
        <f t="shared" si="536"/>
        <v>----</v>
      </c>
      <c r="AM1813" s="4">
        <f t="shared" si="537"/>
        <v>541.35420002814283</v>
      </c>
      <c r="AN1813" s="4">
        <f t="shared" si="521"/>
        <v>541</v>
      </c>
      <c r="AO1813" s="4">
        <f t="shared" si="538"/>
        <v>0.35420002814282725</v>
      </c>
    </row>
    <row r="1814" spans="1:41" x14ac:dyDescent="0.25">
      <c r="A1814">
        <v>26</v>
      </c>
      <c r="B1814">
        <v>38</v>
      </c>
      <c r="C1814">
        <v>0</v>
      </c>
      <c r="D1814">
        <v>13</v>
      </c>
      <c r="E1814">
        <v>0</v>
      </c>
      <c r="F1814">
        <v>0</v>
      </c>
      <c r="H1814">
        <v>557.2239634</v>
      </c>
      <c r="J1814" t="s">
        <v>14</v>
      </c>
      <c r="K1814" t="s">
        <v>14</v>
      </c>
      <c r="L1814" t="s">
        <v>14</v>
      </c>
      <c r="O1814">
        <v>2171330</v>
      </c>
      <c r="P1814">
        <v>2198525</v>
      </c>
      <c r="Q1814">
        <v>1736989</v>
      </c>
      <c r="S1814">
        <f t="shared" si="522"/>
        <v>1.4615384615384615</v>
      </c>
      <c r="T1814">
        <f t="shared" si="523"/>
        <v>0.5</v>
      </c>
      <c r="V1814" s="4">
        <f t="shared" si="524"/>
        <v>557.22396337990006</v>
      </c>
      <c r="W1814">
        <f t="shared" si="525"/>
        <v>8</v>
      </c>
      <c r="X1814">
        <f t="shared" si="526"/>
        <v>0.30769230769230771</v>
      </c>
      <c r="Y1814">
        <f t="shared" si="527"/>
        <v>0.21052631578947367</v>
      </c>
      <c r="Z1814">
        <f t="shared" si="528"/>
        <v>0.61538461538461542</v>
      </c>
      <c r="AA1814" t="str">
        <f t="shared" si="529"/>
        <v>O</v>
      </c>
      <c r="AD1814">
        <f t="shared" si="530"/>
        <v>7.6923076923076927E-2</v>
      </c>
      <c r="AF1814" t="str">
        <f t="shared" si="531"/>
        <v>----</v>
      </c>
      <c r="AG1814" t="str">
        <f t="shared" si="532"/>
        <v>----</v>
      </c>
      <c r="AH1814" t="str">
        <f t="shared" si="533"/>
        <v>HUnSatLig</v>
      </c>
      <c r="AI1814" t="str">
        <f t="shared" si="534"/>
        <v>----</v>
      </c>
      <c r="AJ1814" t="str">
        <f t="shared" si="535"/>
        <v>----</v>
      </c>
      <c r="AK1814" t="str">
        <f t="shared" si="536"/>
        <v>----</v>
      </c>
      <c r="AM1814" s="4">
        <f t="shared" si="537"/>
        <v>557.35281321662819</v>
      </c>
      <c r="AN1814" s="4">
        <f t="shared" si="521"/>
        <v>557</v>
      </c>
      <c r="AO1814" s="4">
        <f t="shared" si="538"/>
        <v>0.35281321662819209</v>
      </c>
    </row>
    <row r="1815" spans="1:41" x14ac:dyDescent="0.25">
      <c r="A1815">
        <v>26</v>
      </c>
      <c r="B1815">
        <v>40</v>
      </c>
      <c r="C1815">
        <v>0</v>
      </c>
      <c r="D1815">
        <v>6</v>
      </c>
      <c r="E1815">
        <v>0</v>
      </c>
      <c r="F1815">
        <v>0</v>
      </c>
      <c r="H1815">
        <v>447.2752112</v>
      </c>
      <c r="J1815">
        <v>1713420</v>
      </c>
      <c r="K1815">
        <v>1646569</v>
      </c>
      <c r="L1815">
        <v>1582152</v>
      </c>
      <c r="O1815">
        <v>2791979</v>
      </c>
      <c r="P1815">
        <v>3524566</v>
      </c>
      <c r="Q1815">
        <v>2568287</v>
      </c>
      <c r="S1815">
        <f t="shared" si="522"/>
        <v>1.5384615384615385</v>
      </c>
      <c r="T1815">
        <f t="shared" si="523"/>
        <v>0.23076923076923078</v>
      </c>
      <c r="V1815" s="4">
        <f t="shared" si="524"/>
        <v>447.2752111799</v>
      </c>
      <c r="W1815">
        <f t="shared" si="525"/>
        <v>7</v>
      </c>
      <c r="X1815">
        <f t="shared" si="526"/>
        <v>0.26923076923076922</v>
      </c>
      <c r="Y1815">
        <f t="shared" si="527"/>
        <v>0.17499999999999999</v>
      </c>
      <c r="Z1815">
        <f t="shared" si="528"/>
        <v>1.1666666666666667</v>
      </c>
      <c r="AA1815" t="str">
        <f t="shared" si="529"/>
        <v>O</v>
      </c>
      <c r="AD1815">
        <f t="shared" si="530"/>
        <v>0.17391304347826086</v>
      </c>
      <c r="AF1815" t="str">
        <f t="shared" si="531"/>
        <v>----</v>
      </c>
      <c r="AG1815" t="str">
        <f t="shared" si="532"/>
        <v>----</v>
      </c>
      <c r="AH1815" t="str">
        <f t="shared" si="533"/>
        <v>----</v>
      </c>
      <c r="AI1815" t="str">
        <f t="shared" si="534"/>
        <v>AlipatNoN</v>
      </c>
      <c r="AJ1815" t="str">
        <f t="shared" si="535"/>
        <v>----</v>
      </c>
      <c r="AK1815" t="str">
        <f t="shared" si="536"/>
        <v>----</v>
      </c>
      <c r="AM1815" s="4">
        <f t="shared" si="537"/>
        <v>447.3786369866142</v>
      </c>
      <c r="AN1815" s="4">
        <f t="shared" si="521"/>
        <v>447</v>
      </c>
      <c r="AO1815" s="4">
        <f t="shared" si="538"/>
        <v>0.37863698661419676</v>
      </c>
    </row>
    <row r="1816" spans="1:41" x14ac:dyDescent="0.25">
      <c r="A1816">
        <v>26</v>
      </c>
      <c r="B1816">
        <v>40</v>
      </c>
      <c r="C1816">
        <v>0</v>
      </c>
      <c r="D1816">
        <v>7</v>
      </c>
      <c r="E1816">
        <v>0</v>
      </c>
      <c r="F1816">
        <v>0</v>
      </c>
      <c r="H1816">
        <v>463.27012580000002</v>
      </c>
      <c r="J1816">
        <v>2290587</v>
      </c>
      <c r="K1816">
        <v>2637014</v>
      </c>
      <c r="L1816">
        <v>2479315</v>
      </c>
      <c r="O1816">
        <v>5038792</v>
      </c>
      <c r="P1816">
        <v>4352325</v>
      </c>
      <c r="Q1816">
        <v>4040754</v>
      </c>
      <c r="S1816">
        <f t="shared" si="522"/>
        <v>1.5384615384615385</v>
      </c>
      <c r="T1816">
        <f t="shared" si="523"/>
        <v>0.26923076923076922</v>
      </c>
      <c r="V1816" s="4">
        <f t="shared" si="524"/>
        <v>463.27012577990001</v>
      </c>
      <c r="W1816">
        <f t="shared" si="525"/>
        <v>7</v>
      </c>
      <c r="X1816">
        <f t="shared" si="526"/>
        <v>0.26923076923076922</v>
      </c>
      <c r="Y1816">
        <f t="shared" si="527"/>
        <v>0.17499999999999999</v>
      </c>
      <c r="Z1816">
        <f t="shared" si="528"/>
        <v>1</v>
      </c>
      <c r="AA1816" t="str">
        <f t="shared" si="529"/>
        <v>O</v>
      </c>
      <c r="AD1816">
        <f t="shared" si="530"/>
        <v>0.15555555555555556</v>
      </c>
      <c r="AF1816" t="str">
        <f t="shared" si="531"/>
        <v>----</v>
      </c>
      <c r="AG1816" t="str">
        <f t="shared" si="532"/>
        <v>----</v>
      </c>
      <c r="AH1816" t="str">
        <f t="shared" si="533"/>
        <v>----</v>
      </c>
      <c r="AI1816" t="str">
        <f t="shared" si="534"/>
        <v>AlipatNoN</v>
      </c>
      <c r="AJ1816" t="str">
        <f t="shared" si="535"/>
        <v>----</v>
      </c>
      <c r="AK1816" t="str">
        <f t="shared" si="536"/>
        <v>----</v>
      </c>
      <c r="AM1816" s="4">
        <f t="shared" si="537"/>
        <v>463.3772501750995</v>
      </c>
      <c r="AN1816" s="4">
        <f t="shared" si="521"/>
        <v>463</v>
      </c>
      <c r="AO1816" s="4">
        <f t="shared" si="538"/>
        <v>0.37725017509950476</v>
      </c>
    </row>
    <row r="1817" spans="1:41" x14ac:dyDescent="0.25">
      <c r="A1817">
        <v>26</v>
      </c>
      <c r="B1817">
        <v>40</v>
      </c>
      <c r="C1817">
        <v>0</v>
      </c>
      <c r="D1817">
        <v>8</v>
      </c>
      <c r="E1817">
        <v>0</v>
      </c>
      <c r="F1817">
        <v>0</v>
      </c>
      <c r="H1817">
        <v>479.26504039999998</v>
      </c>
      <c r="J1817">
        <v>3945519</v>
      </c>
      <c r="K1817">
        <v>3769920</v>
      </c>
      <c r="L1817">
        <v>3237467</v>
      </c>
      <c r="O1817">
        <v>5903129</v>
      </c>
      <c r="P1817">
        <v>7163335</v>
      </c>
      <c r="Q1817">
        <v>5045490</v>
      </c>
      <c r="S1817">
        <f t="shared" si="522"/>
        <v>1.5384615384615385</v>
      </c>
      <c r="T1817">
        <f t="shared" si="523"/>
        <v>0.30769230769230771</v>
      </c>
      <c r="V1817" s="4">
        <f t="shared" si="524"/>
        <v>479.26504037990003</v>
      </c>
      <c r="W1817">
        <f t="shared" si="525"/>
        <v>7</v>
      </c>
      <c r="X1817">
        <f t="shared" si="526"/>
        <v>0.26923076923076922</v>
      </c>
      <c r="Y1817">
        <f t="shared" si="527"/>
        <v>0.17499999999999999</v>
      </c>
      <c r="Z1817">
        <f t="shared" si="528"/>
        <v>0.875</v>
      </c>
      <c r="AA1817" t="str">
        <f t="shared" si="529"/>
        <v>O</v>
      </c>
      <c r="AD1817">
        <f t="shared" si="530"/>
        <v>0.13636363636363635</v>
      </c>
      <c r="AF1817" t="str">
        <f t="shared" si="531"/>
        <v>----</v>
      </c>
      <c r="AG1817" t="str">
        <f t="shared" si="532"/>
        <v>----</v>
      </c>
      <c r="AH1817" t="str">
        <f t="shared" si="533"/>
        <v>----</v>
      </c>
      <c r="AI1817" t="str">
        <f t="shared" si="534"/>
        <v>AlipatNoN</v>
      </c>
      <c r="AJ1817" t="str">
        <f t="shared" si="535"/>
        <v>----</v>
      </c>
      <c r="AK1817" t="str">
        <f t="shared" si="536"/>
        <v>----</v>
      </c>
      <c r="AM1817" s="4">
        <f t="shared" si="537"/>
        <v>479.37586336358481</v>
      </c>
      <c r="AN1817" s="4">
        <f t="shared" si="521"/>
        <v>479</v>
      </c>
      <c r="AO1817" s="4">
        <f t="shared" si="538"/>
        <v>0.37586336358481276</v>
      </c>
    </row>
    <row r="1818" spans="1:41" x14ac:dyDescent="0.25">
      <c r="A1818">
        <v>26</v>
      </c>
      <c r="B1818">
        <v>40</v>
      </c>
      <c r="C1818">
        <v>0</v>
      </c>
      <c r="D1818">
        <v>9</v>
      </c>
      <c r="E1818">
        <v>0</v>
      </c>
      <c r="F1818">
        <v>0</v>
      </c>
      <c r="H1818">
        <v>495.25995499999999</v>
      </c>
      <c r="J1818">
        <v>3865162</v>
      </c>
      <c r="K1818">
        <v>4116317</v>
      </c>
      <c r="L1818">
        <v>3726919</v>
      </c>
      <c r="O1818">
        <v>6389153</v>
      </c>
      <c r="P1818">
        <v>7159831</v>
      </c>
      <c r="Q1818">
        <v>5297285</v>
      </c>
      <c r="S1818">
        <f t="shared" si="522"/>
        <v>1.5384615384615385</v>
      </c>
      <c r="T1818">
        <f t="shared" si="523"/>
        <v>0.34615384615384615</v>
      </c>
      <c r="V1818" s="4">
        <f t="shared" si="524"/>
        <v>495.25995497989999</v>
      </c>
      <c r="W1818">
        <f t="shared" si="525"/>
        <v>7</v>
      </c>
      <c r="X1818">
        <f t="shared" si="526"/>
        <v>0.26923076923076922</v>
      </c>
      <c r="Y1818">
        <f t="shared" si="527"/>
        <v>0.17499999999999999</v>
      </c>
      <c r="Z1818">
        <f t="shared" si="528"/>
        <v>0.77777777777777779</v>
      </c>
      <c r="AA1818" t="str">
        <f t="shared" si="529"/>
        <v>O</v>
      </c>
      <c r="AD1818">
        <f t="shared" si="530"/>
        <v>0.11627906976744186</v>
      </c>
      <c r="AF1818" t="str">
        <f t="shared" si="531"/>
        <v>----</v>
      </c>
      <c r="AG1818" t="str">
        <f t="shared" si="532"/>
        <v>----</v>
      </c>
      <c r="AH1818" t="str">
        <f t="shared" si="533"/>
        <v>----</v>
      </c>
      <c r="AI1818" t="str">
        <f t="shared" si="534"/>
        <v>AlipatNoN</v>
      </c>
      <c r="AJ1818" t="str">
        <f t="shared" si="535"/>
        <v>----</v>
      </c>
      <c r="AK1818" t="str">
        <f t="shared" si="536"/>
        <v>----</v>
      </c>
      <c r="AM1818" s="4">
        <f t="shared" si="537"/>
        <v>495.37447655207012</v>
      </c>
      <c r="AN1818" s="4">
        <f t="shared" si="521"/>
        <v>495</v>
      </c>
      <c r="AO1818" s="4">
        <f t="shared" si="538"/>
        <v>0.37447655207012076</v>
      </c>
    </row>
    <row r="1819" spans="1:41" x14ac:dyDescent="0.25">
      <c r="A1819">
        <v>26</v>
      </c>
      <c r="B1819">
        <v>40</v>
      </c>
      <c r="C1819">
        <v>0</v>
      </c>
      <c r="D1819">
        <v>10</v>
      </c>
      <c r="E1819">
        <v>0</v>
      </c>
      <c r="F1819">
        <v>0</v>
      </c>
      <c r="H1819">
        <v>511.25486960000001</v>
      </c>
      <c r="J1819">
        <v>3854793</v>
      </c>
      <c r="K1819">
        <v>3784964</v>
      </c>
      <c r="L1819">
        <v>3467157</v>
      </c>
      <c r="O1819">
        <v>6799453</v>
      </c>
      <c r="P1819">
        <v>7545468</v>
      </c>
      <c r="Q1819">
        <v>5716015</v>
      </c>
      <c r="S1819">
        <f t="shared" si="522"/>
        <v>1.5384615384615385</v>
      </c>
      <c r="T1819">
        <f t="shared" si="523"/>
        <v>0.38461538461538464</v>
      </c>
      <c r="V1819" s="4">
        <f t="shared" si="524"/>
        <v>511.2548695799</v>
      </c>
      <c r="W1819">
        <f t="shared" si="525"/>
        <v>7</v>
      </c>
      <c r="X1819">
        <f t="shared" si="526"/>
        <v>0.26923076923076922</v>
      </c>
      <c r="Y1819">
        <f t="shared" si="527"/>
        <v>0.17499999999999999</v>
      </c>
      <c r="Z1819">
        <f t="shared" si="528"/>
        <v>0.7</v>
      </c>
      <c r="AA1819" t="str">
        <f t="shared" si="529"/>
        <v>O</v>
      </c>
      <c r="AD1819">
        <f t="shared" si="530"/>
        <v>9.5238095238095233E-2</v>
      </c>
      <c r="AF1819" t="str">
        <f t="shared" si="531"/>
        <v>----</v>
      </c>
      <c r="AG1819" t="str">
        <f t="shared" si="532"/>
        <v>----</v>
      </c>
      <c r="AH1819" t="str">
        <f t="shared" si="533"/>
        <v>----</v>
      </c>
      <c r="AI1819" t="str">
        <f t="shared" si="534"/>
        <v>AlipatNoN</v>
      </c>
      <c r="AJ1819" t="str">
        <f t="shared" si="535"/>
        <v>----</v>
      </c>
      <c r="AK1819" t="str">
        <f t="shared" si="536"/>
        <v>----</v>
      </c>
      <c r="AM1819" s="4">
        <f t="shared" si="537"/>
        <v>511.37308974055543</v>
      </c>
      <c r="AN1819" s="4">
        <f t="shared" si="521"/>
        <v>511</v>
      </c>
      <c r="AO1819" s="4">
        <f t="shared" si="538"/>
        <v>0.37308974055542876</v>
      </c>
    </row>
    <row r="1820" spans="1:41" x14ac:dyDescent="0.25">
      <c r="A1820">
        <v>26</v>
      </c>
      <c r="B1820">
        <v>40</v>
      </c>
      <c r="C1820">
        <v>0</v>
      </c>
      <c r="D1820">
        <v>11</v>
      </c>
      <c r="E1820">
        <v>0</v>
      </c>
      <c r="F1820">
        <v>0</v>
      </c>
      <c r="H1820">
        <v>527.24978420000002</v>
      </c>
      <c r="J1820">
        <v>2505375</v>
      </c>
      <c r="K1820">
        <v>3054104</v>
      </c>
      <c r="L1820">
        <v>2882888</v>
      </c>
      <c r="O1820">
        <v>5421425</v>
      </c>
      <c r="P1820">
        <v>5274452</v>
      </c>
      <c r="Q1820">
        <v>4112741</v>
      </c>
      <c r="S1820">
        <f t="shared" si="522"/>
        <v>1.5384615384615385</v>
      </c>
      <c r="T1820">
        <f t="shared" si="523"/>
        <v>0.42307692307692307</v>
      </c>
      <c r="V1820" s="4">
        <f t="shared" si="524"/>
        <v>527.24978417990008</v>
      </c>
      <c r="W1820">
        <f t="shared" si="525"/>
        <v>7</v>
      </c>
      <c r="X1820">
        <f t="shared" si="526"/>
        <v>0.26923076923076922</v>
      </c>
      <c r="Y1820">
        <f t="shared" si="527"/>
        <v>0.17499999999999999</v>
      </c>
      <c r="Z1820">
        <f t="shared" si="528"/>
        <v>0.63636363636363635</v>
      </c>
      <c r="AA1820" t="str">
        <f t="shared" si="529"/>
        <v>O</v>
      </c>
      <c r="AD1820">
        <f t="shared" si="530"/>
        <v>7.3170731707317069E-2</v>
      </c>
      <c r="AF1820" t="str">
        <f t="shared" si="531"/>
        <v>----</v>
      </c>
      <c r="AG1820" t="str">
        <f t="shared" si="532"/>
        <v>----</v>
      </c>
      <c r="AH1820" t="str">
        <f t="shared" si="533"/>
        <v>----</v>
      </c>
      <c r="AI1820" t="str">
        <f t="shared" si="534"/>
        <v>AlipatNoN</v>
      </c>
      <c r="AJ1820" t="str">
        <f t="shared" si="535"/>
        <v>----</v>
      </c>
      <c r="AK1820" t="str">
        <f t="shared" si="536"/>
        <v>----</v>
      </c>
      <c r="AM1820" s="4">
        <f t="shared" si="537"/>
        <v>527.37170292904079</v>
      </c>
      <c r="AN1820" s="4">
        <f t="shared" si="521"/>
        <v>527</v>
      </c>
      <c r="AO1820" s="4">
        <f t="shared" si="538"/>
        <v>0.37170292904079361</v>
      </c>
    </row>
    <row r="1821" spans="1:41" x14ac:dyDescent="0.25">
      <c r="A1821">
        <v>26</v>
      </c>
      <c r="B1821">
        <v>40</v>
      </c>
      <c r="C1821">
        <v>0</v>
      </c>
      <c r="D1821">
        <v>12</v>
      </c>
      <c r="E1821">
        <v>0</v>
      </c>
      <c r="F1821">
        <v>0</v>
      </c>
      <c r="H1821">
        <v>543.24469880000004</v>
      </c>
      <c r="J1821">
        <v>1823705</v>
      </c>
      <c r="K1821">
        <v>1887762</v>
      </c>
      <c r="L1821">
        <v>1763975</v>
      </c>
      <c r="O1821">
        <v>3732686</v>
      </c>
      <c r="P1821">
        <v>3630648</v>
      </c>
      <c r="Q1821">
        <v>2545620</v>
      </c>
      <c r="S1821">
        <f t="shared" si="522"/>
        <v>1.5384615384615385</v>
      </c>
      <c r="T1821">
        <f t="shared" si="523"/>
        <v>0.46153846153846156</v>
      </c>
      <c r="V1821" s="4">
        <f t="shared" si="524"/>
        <v>543.24469877990009</v>
      </c>
      <c r="W1821">
        <f t="shared" si="525"/>
        <v>7</v>
      </c>
      <c r="X1821">
        <f t="shared" si="526"/>
        <v>0.26923076923076922</v>
      </c>
      <c r="Y1821">
        <f t="shared" si="527"/>
        <v>0.17499999999999999</v>
      </c>
      <c r="Z1821">
        <f t="shared" si="528"/>
        <v>0.58333333333333337</v>
      </c>
      <c r="AA1821" t="str">
        <f t="shared" si="529"/>
        <v>O</v>
      </c>
      <c r="AD1821">
        <f t="shared" si="530"/>
        <v>0.05</v>
      </c>
      <c r="AF1821" t="str">
        <f t="shared" si="531"/>
        <v>----</v>
      </c>
      <c r="AG1821" t="str">
        <f t="shared" si="532"/>
        <v>----</v>
      </c>
      <c r="AH1821" t="str">
        <f t="shared" si="533"/>
        <v>----</v>
      </c>
      <c r="AI1821" t="str">
        <f t="shared" si="534"/>
        <v>AlipatNoN</v>
      </c>
      <c r="AJ1821" t="str">
        <f t="shared" si="535"/>
        <v>----</v>
      </c>
      <c r="AK1821" t="str">
        <f t="shared" si="536"/>
        <v>----</v>
      </c>
      <c r="AM1821" s="4">
        <f t="shared" si="537"/>
        <v>543.37031611752604</v>
      </c>
      <c r="AN1821" s="4">
        <f t="shared" si="521"/>
        <v>543</v>
      </c>
      <c r="AO1821" s="4">
        <f t="shared" si="538"/>
        <v>0.37031611752604476</v>
      </c>
    </row>
    <row r="1822" spans="1:41" x14ac:dyDescent="0.25">
      <c r="A1822">
        <v>26</v>
      </c>
      <c r="B1822">
        <v>40</v>
      </c>
      <c r="C1822">
        <v>0</v>
      </c>
      <c r="D1822">
        <v>13</v>
      </c>
      <c r="E1822">
        <v>0</v>
      </c>
      <c r="F1822">
        <v>0</v>
      </c>
      <c r="H1822">
        <v>559.23961340000005</v>
      </c>
      <c r="J1822" t="s">
        <v>14</v>
      </c>
      <c r="K1822" t="s">
        <v>14</v>
      </c>
      <c r="L1822" t="s">
        <v>14</v>
      </c>
      <c r="O1822">
        <v>2681759</v>
      </c>
      <c r="P1822">
        <v>2739094</v>
      </c>
      <c r="Q1822">
        <v>1604780</v>
      </c>
      <c r="S1822">
        <f t="shared" si="522"/>
        <v>1.5384615384615385</v>
      </c>
      <c r="T1822">
        <f t="shared" si="523"/>
        <v>0.5</v>
      </c>
      <c r="V1822" s="4">
        <f t="shared" si="524"/>
        <v>559.23961337990011</v>
      </c>
      <c r="W1822">
        <f t="shared" si="525"/>
        <v>7</v>
      </c>
      <c r="X1822">
        <f t="shared" si="526"/>
        <v>0.26923076923076922</v>
      </c>
      <c r="Y1822">
        <f t="shared" si="527"/>
        <v>0.17499999999999999</v>
      </c>
      <c r="Z1822">
        <f t="shared" si="528"/>
        <v>0.53846153846153844</v>
      </c>
      <c r="AA1822" t="str">
        <f t="shared" si="529"/>
        <v>O</v>
      </c>
      <c r="AD1822">
        <f t="shared" si="530"/>
        <v>2.564102564102564E-2</v>
      </c>
      <c r="AF1822" t="str">
        <f t="shared" si="531"/>
        <v>----</v>
      </c>
      <c r="AG1822" t="str">
        <f t="shared" si="532"/>
        <v>----</v>
      </c>
      <c r="AH1822" t="str">
        <f t="shared" si="533"/>
        <v>----</v>
      </c>
      <c r="AI1822" t="str">
        <f t="shared" si="534"/>
        <v>AlipatNoN</v>
      </c>
      <c r="AJ1822" t="str">
        <f t="shared" si="535"/>
        <v>----</v>
      </c>
      <c r="AK1822" t="str">
        <f t="shared" si="536"/>
        <v>----</v>
      </c>
      <c r="AM1822" s="4">
        <f t="shared" si="537"/>
        <v>559.36892930601141</v>
      </c>
      <c r="AN1822" s="4">
        <f t="shared" si="521"/>
        <v>559</v>
      </c>
      <c r="AO1822" s="4">
        <f t="shared" si="538"/>
        <v>0.36892930601140961</v>
      </c>
    </row>
    <row r="1823" spans="1:41" x14ac:dyDescent="0.25">
      <c r="A1823">
        <v>26</v>
      </c>
      <c r="B1823">
        <v>42</v>
      </c>
      <c r="C1823">
        <v>0</v>
      </c>
      <c r="D1823">
        <v>6</v>
      </c>
      <c r="E1823">
        <v>0</v>
      </c>
      <c r="F1823">
        <v>0</v>
      </c>
      <c r="H1823">
        <v>449.29086119999999</v>
      </c>
      <c r="J1823" t="s">
        <v>14</v>
      </c>
      <c r="K1823" t="s">
        <v>14</v>
      </c>
      <c r="L1823" t="s">
        <v>14</v>
      </c>
      <c r="O1823">
        <v>1962389</v>
      </c>
      <c r="P1823">
        <v>1642082</v>
      </c>
      <c r="Q1823">
        <v>1583774</v>
      </c>
      <c r="S1823">
        <f t="shared" si="522"/>
        <v>1.6153846153846154</v>
      </c>
      <c r="T1823">
        <f t="shared" si="523"/>
        <v>0.23076923076923078</v>
      </c>
      <c r="V1823" s="4">
        <f t="shared" si="524"/>
        <v>449.29086117989999</v>
      </c>
      <c r="W1823">
        <f t="shared" si="525"/>
        <v>6</v>
      </c>
      <c r="X1823">
        <f t="shared" si="526"/>
        <v>0.23076923076923078</v>
      </c>
      <c r="Y1823">
        <f t="shared" si="527"/>
        <v>0.14285714285714285</v>
      </c>
      <c r="Z1823">
        <f t="shared" si="528"/>
        <v>1</v>
      </c>
      <c r="AA1823" t="str">
        <f t="shared" si="529"/>
        <v>O</v>
      </c>
      <c r="AD1823">
        <f t="shared" si="530"/>
        <v>0.13043478260869565</v>
      </c>
      <c r="AF1823" t="str">
        <f t="shared" si="531"/>
        <v>----</v>
      </c>
      <c r="AG1823" t="str">
        <f t="shared" si="532"/>
        <v>----</v>
      </c>
      <c r="AH1823" t="str">
        <f t="shared" si="533"/>
        <v>----</v>
      </c>
      <c r="AI1823" t="str">
        <f t="shared" si="534"/>
        <v>AlipatNoN</v>
      </c>
      <c r="AJ1823" t="str">
        <f t="shared" si="535"/>
        <v>----</v>
      </c>
      <c r="AK1823" t="str">
        <f t="shared" si="536"/>
        <v>----</v>
      </c>
      <c r="AM1823" s="4">
        <f t="shared" si="537"/>
        <v>449.39475307599741</v>
      </c>
      <c r="AN1823" s="4">
        <f t="shared" si="521"/>
        <v>449</v>
      </c>
      <c r="AO1823" s="4">
        <f t="shared" si="538"/>
        <v>0.39475307599741427</v>
      </c>
    </row>
    <row r="1824" spans="1:41" x14ac:dyDescent="0.25">
      <c r="A1824">
        <v>26</v>
      </c>
      <c r="B1824">
        <v>42</v>
      </c>
      <c r="C1824">
        <v>0</v>
      </c>
      <c r="D1824">
        <v>7</v>
      </c>
      <c r="E1824">
        <v>0</v>
      </c>
      <c r="F1824">
        <v>0</v>
      </c>
      <c r="H1824">
        <v>465.28577580000001</v>
      </c>
      <c r="J1824" t="s">
        <v>14</v>
      </c>
      <c r="K1824" t="s">
        <v>14</v>
      </c>
      <c r="L1824" t="s">
        <v>14</v>
      </c>
      <c r="O1824">
        <v>2834593</v>
      </c>
      <c r="P1824">
        <v>3314989</v>
      </c>
      <c r="Q1824">
        <v>2911242</v>
      </c>
      <c r="S1824">
        <f t="shared" si="522"/>
        <v>1.6153846153846154</v>
      </c>
      <c r="T1824">
        <f t="shared" si="523"/>
        <v>0.26923076923076922</v>
      </c>
      <c r="V1824" s="4">
        <f t="shared" si="524"/>
        <v>465.28577577990001</v>
      </c>
      <c r="W1824">
        <f t="shared" si="525"/>
        <v>6</v>
      </c>
      <c r="X1824">
        <f t="shared" si="526"/>
        <v>0.23076923076923078</v>
      </c>
      <c r="Y1824">
        <f t="shared" si="527"/>
        <v>0.14285714285714285</v>
      </c>
      <c r="Z1824">
        <f t="shared" si="528"/>
        <v>0.8571428571428571</v>
      </c>
      <c r="AA1824" t="str">
        <f t="shared" si="529"/>
        <v>O</v>
      </c>
      <c r="AD1824">
        <f t="shared" si="530"/>
        <v>0.1111111111111111</v>
      </c>
      <c r="AF1824" t="str">
        <f t="shared" si="531"/>
        <v>----</v>
      </c>
      <c r="AG1824" t="str">
        <f t="shared" si="532"/>
        <v>----</v>
      </c>
      <c r="AH1824" t="str">
        <f t="shared" si="533"/>
        <v>----</v>
      </c>
      <c r="AI1824" t="str">
        <f t="shared" si="534"/>
        <v>AlipatNoN</v>
      </c>
      <c r="AJ1824" t="str">
        <f t="shared" si="535"/>
        <v>----</v>
      </c>
      <c r="AK1824" t="str">
        <f t="shared" si="536"/>
        <v>----</v>
      </c>
      <c r="AM1824" s="4">
        <f t="shared" si="537"/>
        <v>465.39336626448272</v>
      </c>
      <c r="AN1824" s="4">
        <f t="shared" si="521"/>
        <v>465</v>
      </c>
      <c r="AO1824" s="4">
        <f t="shared" si="538"/>
        <v>0.39336626448272227</v>
      </c>
    </row>
    <row r="1825" spans="1:41" x14ac:dyDescent="0.25">
      <c r="A1825">
        <v>26</v>
      </c>
      <c r="B1825">
        <v>42</v>
      </c>
      <c r="C1825">
        <v>0</v>
      </c>
      <c r="D1825">
        <v>8</v>
      </c>
      <c r="E1825">
        <v>0</v>
      </c>
      <c r="F1825">
        <v>0</v>
      </c>
      <c r="H1825">
        <v>481.28069040000003</v>
      </c>
      <c r="J1825">
        <v>2687052</v>
      </c>
      <c r="K1825">
        <v>2084434</v>
      </c>
      <c r="L1825">
        <v>2682428</v>
      </c>
      <c r="O1825">
        <v>4425558</v>
      </c>
      <c r="P1825">
        <v>5228034</v>
      </c>
      <c r="Q1825">
        <v>4512076</v>
      </c>
      <c r="S1825">
        <f t="shared" si="522"/>
        <v>1.6153846153846154</v>
      </c>
      <c r="T1825">
        <f t="shared" si="523"/>
        <v>0.30769230769230771</v>
      </c>
      <c r="V1825" s="4">
        <f t="shared" si="524"/>
        <v>481.28069037990002</v>
      </c>
      <c r="W1825">
        <f t="shared" si="525"/>
        <v>6</v>
      </c>
      <c r="X1825">
        <f t="shared" si="526"/>
        <v>0.23076923076923078</v>
      </c>
      <c r="Y1825">
        <f t="shared" si="527"/>
        <v>0.14285714285714285</v>
      </c>
      <c r="Z1825">
        <f t="shared" si="528"/>
        <v>0.75</v>
      </c>
      <c r="AA1825" t="str">
        <f t="shared" si="529"/>
        <v>O</v>
      </c>
      <c r="AD1825">
        <f t="shared" si="530"/>
        <v>9.0909090909090912E-2</v>
      </c>
      <c r="AF1825" t="str">
        <f t="shared" si="531"/>
        <v>----</v>
      </c>
      <c r="AG1825" t="str">
        <f t="shared" si="532"/>
        <v>----</v>
      </c>
      <c r="AH1825" t="str">
        <f t="shared" si="533"/>
        <v>----</v>
      </c>
      <c r="AI1825" t="str">
        <f t="shared" si="534"/>
        <v>AlipatNoN</v>
      </c>
      <c r="AJ1825" t="str">
        <f t="shared" si="535"/>
        <v>----</v>
      </c>
      <c r="AK1825" t="str">
        <f t="shared" si="536"/>
        <v>----</v>
      </c>
      <c r="AM1825" s="4">
        <f t="shared" si="537"/>
        <v>481.39197945296803</v>
      </c>
      <c r="AN1825" s="4">
        <f t="shared" si="521"/>
        <v>481</v>
      </c>
      <c r="AO1825" s="4">
        <f t="shared" si="538"/>
        <v>0.39197945296803027</v>
      </c>
    </row>
    <row r="1826" spans="1:41" x14ac:dyDescent="0.25">
      <c r="A1826">
        <v>26</v>
      </c>
      <c r="B1826">
        <v>42</v>
      </c>
      <c r="C1826">
        <v>0</v>
      </c>
      <c r="D1826">
        <v>9</v>
      </c>
      <c r="E1826">
        <v>0</v>
      </c>
      <c r="F1826">
        <v>0</v>
      </c>
      <c r="H1826">
        <v>497.27560499999998</v>
      </c>
      <c r="J1826">
        <v>2210739</v>
      </c>
      <c r="K1826">
        <v>3175313</v>
      </c>
      <c r="L1826">
        <v>3061347</v>
      </c>
      <c r="O1826">
        <v>5508609</v>
      </c>
      <c r="P1826">
        <v>6019181</v>
      </c>
      <c r="Q1826">
        <v>4186376</v>
      </c>
      <c r="S1826">
        <f t="shared" si="522"/>
        <v>1.6153846153846154</v>
      </c>
      <c r="T1826">
        <f t="shared" si="523"/>
        <v>0.34615384615384615</v>
      </c>
      <c r="V1826" s="4">
        <f t="shared" si="524"/>
        <v>497.27560497990004</v>
      </c>
      <c r="W1826">
        <f t="shared" si="525"/>
        <v>6</v>
      </c>
      <c r="X1826">
        <f t="shared" si="526"/>
        <v>0.23076923076923078</v>
      </c>
      <c r="Y1826">
        <f t="shared" si="527"/>
        <v>0.14285714285714285</v>
      </c>
      <c r="Z1826">
        <f t="shared" si="528"/>
        <v>0.66666666666666663</v>
      </c>
      <c r="AA1826" t="str">
        <f t="shared" si="529"/>
        <v>O</v>
      </c>
      <c r="AD1826">
        <f t="shared" si="530"/>
        <v>6.9767441860465115E-2</v>
      </c>
      <c r="AF1826" t="str">
        <f t="shared" si="531"/>
        <v>----</v>
      </c>
      <c r="AG1826" t="str">
        <f t="shared" si="532"/>
        <v>----</v>
      </c>
      <c r="AH1826" t="str">
        <f t="shared" si="533"/>
        <v>----</v>
      </c>
      <c r="AI1826" t="str">
        <f t="shared" si="534"/>
        <v>AlipatNoN</v>
      </c>
      <c r="AJ1826" t="str">
        <f t="shared" si="535"/>
        <v>----</v>
      </c>
      <c r="AK1826" t="str">
        <f t="shared" si="536"/>
        <v>----</v>
      </c>
      <c r="AM1826" s="4">
        <f t="shared" si="537"/>
        <v>497.39059264145334</v>
      </c>
      <c r="AN1826" s="4">
        <f t="shared" si="521"/>
        <v>497</v>
      </c>
      <c r="AO1826" s="4">
        <f t="shared" si="538"/>
        <v>0.39059264145333827</v>
      </c>
    </row>
    <row r="1827" spans="1:41" x14ac:dyDescent="0.25">
      <c r="A1827">
        <v>26</v>
      </c>
      <c r="B1827">
        <v>42</v>
      </c>
      <c r="C1827">
        <v>0</v>
      </c>
      <c r="D1827">
        <v>10</v>
      </c>
      <c r="E1827">
        <v>0</v>
      </c>
      <c r="F1827">
        <v>0</v>
      </c>
      <c r="H1827">
        <v>513.27051959999994</v>
      </c>
      <c r="J1827">
        <v>3248696</v>
      </c>
      <c r="K1827">
        <v>3259188</v>
      </c>
      <c r="L1827">
        <v>2982347</v>
      </c>
      <c r="O1827">
        <v>7776415</v>
      </c>
      <c r="P1827">
        <v>8852148</v>
      </c>
      <c r="Q1827">
        <v>7104644</v>
      </c>
      <c r="S1827">
        <f t="shared" si="522"/>
        <v>1.6153846153846154</v>
      </c>
      <c r="T1827">
        <f t="shared" si="523"/>
        <v>0.38461538461538464</v>
      </c>
      <c r="V1827" s="4">
        <f t="shared" si="524"/>
        <v>513.2705195799</v>
      </c>
      <c r="W1827">
        <f t="shared" si="525"/>
        <v>6</v>
      </c>
      <c r="X1827">
        <f t="shared" si="526"/>
        <v>0.23076923076923078</v>
      </c>
      <c r="Y1827">
        <f t="shared" si="527"/>
        <v>0.14285714285714285</v>
      </c>
      <c r="Z1827">
        <f t="shared" si="528"/>
        <v>0.6</v>
      </c>
      <c r="AA1827" t="str">
        <f t="shared" si="529"/>
        <v>O</v>
      </c>
      <c r="AD1827">
        <f t="shared" si="530"/>
        <v>4.7619047619047616E-2</v>
      </c>
      <c r="AF1827" t="str">
        <f t="shared" si="531"/>
        <v>----</v>
      </c>
      <c r="AG1827" t="str">
        <f t="shared" si="532"/>
        <v>----</v>
      </c>
      <c r="AH1827" t="str">
        <f t="shared" si="533"/>
        <v>----</v>
      </c>
      <c r="AI1827" t="str">
        <f t="shared" si="534"/>
        <v>AlipatNoN</v>
      </c>
      <c r="AJ1827" t="str">
        <f t="shared" si="535"/>
        <v>----</v>
      </c>
      <c r="AK1827" t="str">
        <f t="shared" si="536"/>
        <v>----</v>
      </c>
      <c r="AM1827" s="4">
        <f t="shared" si="537"/>
        <v>513.38920582993865</v>
      </c>
      <c r="AN1827" s="4">
        <f t="shared" si="521"/>
        <v>513</v>
      </c>
      <c r="AO1827" s="4">
        <f t="shared" si="538"/>
        <v>0.38920582993864627</v>
      </c>
    </row>
    <row r="1828" spans="1:41" x14ac:dyDescent="0.25">
      <c r="A1828">
        <v>26</v>
      </c>
      <c r="B1828">
        <v>42</v>
      </c>
      <c r="C1828">
        <v>0</v>
      </c>
      <c r="D1828">
        <v>11</v>
      </c>
      <c r="E1828">
        <v>0</v>
      </c>
      <c r="F1828">
        <v>0</v>
      </c>
      <c r="H1828">
        <v>529.26543419999996</v>
      </c>
      <c r="J1828">
        <v>3076319</v>
      </c>
      <c r="K1828">
        <v>3623464</v>
      </c>
      <c r="L1828">
        <v>2569594</v>
      </c>
      <c r="O1828">
        <v>8030575</v>
      </c>
      <c r="P1828">
        <v>8940361</v>
      </c>
      <c r="Q1828">
        <v>6578516</v>
      </c>
      <c r="S1828">
        <f t="shared" si="522"/>
        <v>1.6153846153846154</v>
      </c>
      <c r="T1828">
        <f t="shared" si="523"/>
        <v>0.42307692307692307</v>
      </c>
      <c r="V1828" s="4">
        <f t="shared" si="524"/>
        <v>529.26543417990013</v>
      </c>
      <c r="W1828">
        <f t="shared" si="525"/>
        <v>6</v>
      </c>
      <c r="X1828">
        <f t="shared" si="526"/>
        <v>0.23076923076923078</v>
      </c>
      <c r="Y1828">
        <f t="shared" si="527"/>
        <v>0.14285714285714285</v>
      </c>
      <c r="Z1828">
        <f t="shared" si="528"/>
        <v>0.54545454545454541</v>
      </c>
      <c r="AA1828" t="str">
        <f t="shared" si="529"/>
        <v>O</v>
      </c>
      <c r="AD1828">
        <f t="shared" si="530"/>
        <v>2.4390243902439025E-2</v>
      </c>
      <c r="AF1828" t="str">
        <f t="shared" si="531"/>
        <v>----</v>
      </c>
      <c r="AG1828" t="str">
        <f t="shared" si="532"/>
        <v>----</v>
      </c>
      <c r="AH1828" t="str">
        <f t="shared" si="533"/>
        <v>----</v>
      </c>
      <c r="AI1828" t="str">
        <f t="shared" si="534"/>
        <v>AlipatNoN</v>
      </c>
      <c r="AJ1828" t="str">
        <f t="shared" si="535"/>
        <v>----</v>
      </c>
      <c r="AK1828" t="str">
        <f t="shared" si="536"/>
        <v>----</v>
      </c>
      <c r="AM1828" s="4">
        <f t="shared" si="537"/>
        <v>529.38781901842401</v>
      </c>
      <c r="AN1828" s="4">
        <f t="shared" si="521"/>
        <v>529</v>
      </c>
      <c r="AO1828" s="4">
        <f t="shared" si="538"/>
        <v>0.38781901842401112</v>
      </c>
    </row>
    <row r="1829" spans="1:41" x14ac:dyDescent="0.25">
      <c r="A1829">
        <v>26</v>
      </c>
      <c r="B1829">
        <v>42</v>
      </c>
      <c r="C1829">
        <v>0</v>
      </c>
      <c r="D1829">
        <v>12</v>
      </c>
      <c r="E1829">
        <v>0</v>
      </c>
      <c r="F1829">
        <v>0</v>
      </c>
      <c r="H1829">
        <v>545.26034879999997</v>
      </c>
      <c r="J1829" t="s">
        <v>14</v>
      </c>
      <c r="K1829" t="s">
        <v>14</v>
      </c>
      <c r="L1829" t="s">
        <v>14</v>
      </c>
      <c r="O1829">
        <v>4307113</v>
      </c>
      <c r="P1829">
        <v>4074999</v>
      </c>
      <c r="Q1829">
        <v>2857854</v>
      </c>
      <c r="S1829">
        <f t="shared" si="522"/>
        <v>1.6153846153846154</v>
      </c>
      <c r="T1829">
        <f t="shared" si="523"/>
        <v>0.46153846153846156</v>
      </c>
      <c r="V1829" s="4">
        <f t="shared" si="524"/>
        <v>545.26034877990003</v>
      </c>
      <c r="W1829">
        <f t="shared" si="525"/>
        <v>6</v>
      </c>
      <c r="X1829">
        <f t="shared" si="526"/>
        <v>0.23076923076923078</v>
      </c>
      <c r="Y1829">
        <f t="shared" si="527"/>
        <v>0.14285714285714285</v>
      </c>
      <c r="Z1829">
        <f t="shared" si="528"/>
        <v>0.5</v>
      </c>
      <c r="AA1829" t="str">
        <f t="shared" si="529"/>
        <v>O</v>
      </c>
      <c r="AD1829">
        <f t="shared" si="530"/>
        <v>0</v>
      </c>
      <c r="AF1829" t="str">
        <f t="shared" si="531"/>
        <v>----</v>
      </c>
      <c r="AG1829" t="str">
        <f t="shared" si="532"/>
        <v>----</v>
      </c>
      <c r="AH1829" t="str">
        <f t="shared" si="533"/>
        <v>----</v>
      </c>
      <c r="AI1829" t="str">
        <f t="shared" si="534"/>
        <v>AlipatNoN</v>
      </c>
      <c r="AJ1829" t="str">
        <f t="shared" si="535"/>
        <v>----</v>
      </c>
      <c r="AK1829" t="str">
        <f t="shared" si="536"/>
        <v>----</v>
      </c>
      <c r="AM1829" s="4">
        <f t="shared" si="537"/>
        <v>545.38643220690926</v>
      </c>
      <c r="AN1829" s="4">
        <f t="shared" si="521"/>
        <v>545</v>
      </c>
      <c r="AO1829" s="4">
        <f t="shared" si="538"/>
        <v>0.38643220690926228</v>
      </c>
    </row>
    <row r="1830" spans="1:41" x14ac:dyDescent="0.25">
      <c r="A1830">
        <v>26</v>
      </c>
      <c r="B1830">
        <v>42</v>
      </c>
      <c r="C1830">
        <v>0</v>
      </c>
      <c r="D1830">
        <v>13</v>
      </c>
      <c r="E1830">
        <v>0</v>
      </c>
      <c r="F1830">
        <v>0</v>
      </c>
      <c r="H1830">
        <v>561.25526339999999</v>
      </c>
      <c r="J1830" t="s">
        <v>14</v>
      </c>
      <c r="K1830" t="s">
        <v>14</v>
      </c>
      <c r="L1830" t="s">
        <v>14</v>
      </c>
      <c r="O1830">
        <v>2528126</v>
      </c>
      <c r="P1830">
        <v>2110763</v>
      </c>
      <c r="Q1830">
        <v>2000441</v>
      </c>
      <c r="S1830">
        <f t="shared" si="522"/>
        <v>1.6153846153846154</v>
      </c>
      <c r="T1830">
        <f t="shared" si="523"/>
        <v>0.5</v>
      </c>
      <c r="V1830" s="4">
        <f t="shared" si="524"/>
        <v>561.25526337990004</v>
      </c>
      <c r="W1830">
        <f t="shared" si="525"/>
        <v>6</v>
      </c>
      <c r="X1830">
        <f t="shared" si="526"/>
        <v>0.23076923076923078</v>
      </c>
      <c r="Y1830">
        <f t="shared" si="527"/>
        <v>0.14285714285714285</v>
      </c>
      <c r="Z1830">
        <f t="shared" si="528"/>
        <v>0.46153846153846156</v>
      </c>
      <c r="AA1830" t="str">
        <f t="shared" si="529"/>
        <v>O</v>
      </c>
      <c r="AD1830">
        <f t="shared" si="530"/>
        <v>-2.564102564102564E-2</v>
      </c>
      <c r="AF1830" t="str">
        <f t="shared" si="531"/>
        <v>----</v>
      </c>
      <c r="AG1830" t="str">
        <f t="shared" si="532"/>
        <v>----</v>
      </c>
      <c r="AH1830" t="str">
        <f t="shared" si="533"/>
        <v>----</v>
      </c>
      <c r="AI1830" t="str">
        <f t="shared" si="534"/>
        <v>AlipatNoN</v>
      </c>
      <c r="AJ1830" t="str">
        <f t="shared" si="535"/>
        <v>----</v>
      </c>
      <c r="AK1830" t="str">
        <f t="shared" si="536"/>
        <v>----</v>
      </c>
      <c r="AM1830" s="4">
        <f t="shared" si="537"/>
        <v>561.38504539539451</v>
      </c>
      <c r="AN1830" s="4">
        <f t="shared" si="521"/>
        <v>561</v>
      </c>
      <c r="AO1830" s="4">
        <f t="shared" si="538"/>
        <v>0.38504539539451343</v>
      </c>
    </row>
    <row r="1831" spans="1:41" x14ac:dyDescent="0.25">
      <c r="A1831">
        <v>26</v>
      </c>
      <c r="B1831">
        <v>42</v>
      </c>
      <c r="C1831">
        <v>0</v>
      </c>
      <c r="D1831">
        <v>19</v>
      </c>
      <c r="E1831">
        <v>0</v>
      </c>
      <c r="F1831">
        <v>0</v>
      </c>
      <c r="H1831">
        <v>657.22475099999997</v>
      </c>
      <c r="J1831">
        <v>3079594</v>
      </c>
      <c r="K1831">
        <v>2962647</v>
      </c>
      <c r="L1831">
        <v>2631321</v>
      </c>
      <c r="O1831">
        <v>4193805</v>
      </c>
      <c r="P1831">
        <v>3463541</v>
      </c>
      <c r="Q1831">
        <v>2525608</v>
      </c>
      <c r="S1831">
        <f t="shared" si="522"/>
        <v>1.6153846153846154</v>
      </c>
      <c r="T1831">
        <f t="shared" si="523"/>
        <v>0.73076923076923073</v>
      </c>
      <c r="V1831" s="4">
        <f t="shared" si="524"/>
        <v>657.22475097990002</v>
      </c>
      <c r="W1831">
        <f t="shared" si="525"/>
        <v>6</v>
      </c>
      <c r="X1831">
        <f t="shared" si="526"/>
        <v>0.23076923076923078</v>
      </c>
      <c r="Y1831">
        <f t="shared" si="527"/>
        <v>0.14285714285714285</v>
      </c>
      <c r="Z1831">
        <f t="shared" si="528"/>
        <v>0.31578947368421051</v>
      </c>
      <c r="AA1831" t="str">
        <f t="shared" si="529"/>
        <v>O</v>
      </c>
      <c r="AD1831">
        <f t="shared" si="530"/>
        <v>-0.21212121212121213</v>
      </c>
      <c r="AF1831" t="str">
        <f t="shared" si="531"/>
        <v>----</v>
      </c>
      <c r="AG1831" t="str">
        <f t="shared" si="532"/>
        <v>----</v>
      </c>
      <c r="AH1831" t="str">
        <f t="shared" si="533"/>
        <v>----</v>
      </c>
      <c r="AI1831" t="str">
        <f t="shared" si="534"/>
        <v>----</v>
      </c>
      <c r="AJ1831" t="str">
        <f t="shared" si="535"/>
        <v>SatFACarb</v>
      </c>
      <c r="AK1831" t="str">
        <f t="shared" si="536"/>
        <v>----</v>
      </c>
      <c r="AM1831" s="4">
        <f t="shared" si="537"/>
        <v>657.37672452630636</v>
      </c>
      <c r="AN1831" s="4">
        <f t="shared" si="521"/>
        <v>657</v>
      </c>
      <c r="AO1831" s="4">
        <f t="shared" si="538"/>
        <v>0.37672452630636144</v>
      </c>
    </row>
    <row r="1832" spans="1:41" x14ac:dyDescent="0.25">
      <c r="A1832">
        <v>26</v>
      </c>
      <c r="B1832">
        <v>42</v>
      </c>
      <c r="C1832">
        <v>0</v>
      </c>
      <c r="D1832">
        <v>20</v>
      </c>
      <c r="E1832">
        <v>0</v>
      </c>
      <c r="F1832">
        <v>0</v>
      </c>
      <c r="H1832">
        <v>673.21966559999998</v>
      </c>
      <c r="J1832">
        <v>4204012</v>
      </c>
      <c r="K1832">
        <v>3532244</v>
      </c>
      <c r="L1832">
        <v>3171285</v>
      </c>
      <c r="O1832">
        <v>4948113</v>
      </c>
      <c r="P1832">
        <v>5131822</v>
      </c>
      <c r="Q1832">
        <v>3794488</v>
      </c>
      <c r="S1832">
        <f t="shared" si="522"/>
        <v>1.6153846153846154</v>
      </c>
      <c r="T1832">
        <f t="shared" si="523"/>
        <v>0.76923076923076927</v>
      </c>
      <c r="V1832" s="4">
        <f t="shared" si="524"/>
        <v>673.21966557990004</v>
      </c>
      <c r="W1832">
        <f t="shared" si="525"/>
        <v>6</v>
      </c>
      <c r="X1832">
        <f t="shared" si="526"/>
        <v>0.23076923076923078</v>
      </c>
      <c r="Y1832">
        <f t="shared" si="527"/>
        <v>0.14285714285714285</v>
      </c>
      <c r="Z1832">
        <f t="shared" si="528"/>
        <v>0.3</v>
      </c>
      <c r="AA1832" t="str">
        <f t="shared" si="529"/>
        <v>O</v>
      </c>
      <c r="AD1832">
        <f t="shared" si="530"/>
        <v>-0.25</v>
      </c>
      <c r="AF1832" t="str">
        <f t="shared" si="531"/>
        <v>----</v>
      </c>
      <c r="AG1832" t="str">
        <f t="shared" si="532"/>
        <v>----</v>
      </c>
      <c r="AH1832" t="str">
        <f t="shared" si="533"/>
        <v>----</v>
      </c>
      <c r="AI1832" t="str">
        <f t="shared" si="534"/>
        <v>----</v>
      </c>
      <c r="AJ1832" t="str">
        <f t="shared" si="535"/>
        <v>SatFACarb</v>
      </c>
      <c r="AK1832" t="str">
        <f t="shared" si="536"/>
        <v>----</v>
      </c>
      <c r="AM1832" s="4">
        <f t="shared" si="537"/>
        <v>673.37533771479161</v>
      </c>
      <c r="AN1832" s="4">
        <f t="shared" si="521"/>
        <v>673</v>
      </c>
      <c r="AO1832" s="4">
        <f t="shared" si="538"/>
        <v>0.3753377147916126</v>
      </c>
    </row>
    <row r="1833" spans="1:41" x14ac:dyDescent="0.25">
      <c r="A1833">
        <v>26</v>
      </c>
      <c r="B1833">
        <v>44</v>
      </c>
      <c r="C1833">
        <v>0</v>
      </c>
      <c r="D1833">
        <v>8</v>
      </c>
      <c r="E1833">
        <v>0</v>
      </c>
      <c r="F1833">
        <v>0</v>
      </c>
      <c r="H1833">
        <v>483.29634040000002</v>
      </c>
      <c r="J1833" t="s">
        <v>14</v>
      </c>
      <c r="K1833" t="s">
        <v>14</v>
      </c>
      <c r="L1833" t="s">
        <v>14</v>
      </c>
      <c r="O1833">
        <v>2712475</v>
      </c>
      <c r="P1833">
        <v>3194946</v>
      </c>
      <c r="Q1833">
        <v>1990064</v>
      </c>
      <c r="S1833">
        <f t="shared" si="522"/>
        <v>1.6923076923076923</v>
      </c>
      <c r="T1833">
        <f t="shared" si="523"/>
        <v>0.30769230769230771</v>
      </c>
      <c r="V1833" s="4">
        <f t="shared" si="524"/>
        <v>483.29634037990002</v>
      </c>
      <c r="W1833">
        <f t="shared" si="525"/>
        <v>5</v>
      </c>
      <c r="X1833">
        <f t="shared" si="526"/>
        <v>0.19230769230769232</v>
      </c>
      <c r="Y1833">
        <f t="shared" si="527"/>
        <v>0.11363636363636363</v>
      </c>
      <c r="Z1833">
        <f t="shared" si="528"/>
        <v>0.625</v>
      </c>
      <c r="AA1833" t="str">
        <f t="shared" si="529"/>
        <v>O</v>
      </c>
      <c r="AD1833">
        <f t="shared" si="530"/>
        <v>4.5454545454545456E-2</v>
      </c>
      <c r="AF1833" t="str">
        <f t="shared" si="531"/>
        <v>----</v>
      </c>
      <c r="AG1833" t="str">
        <f t="shared" si="532"/>
        <v>----</v>
      </c>
      <c r="AH1833" t="str">
        <f t="shared" si="533"/>
        <v>----</v>
      </c>
      <c r="AI1833" t="str">
        <f t="shared" si="534"/>
        <v>AlipatNoN</v>
      </c>
      <c r="AJ1833" t="str">
        <f t="shared" si="535"/>
        <v>----</v>
      </c>
      <c r="AK1833" t="str">
        <f t="shared" si="536"/>
        <v>----</v>
      </c>
      <c r="AM1833" s="4">
        <f t="shared" si="537"/>
        <v>483.40809554235125</v>
      </c>
      <c r="AN1833" s="4">
        <f t="shared" si="521"/>
        <v>483</v>
      </c>
      <c r="AO1833" s="4">
        <f t="shared" si="538"/>
        <v>0.40809554235124779</v>
      </c>
    </row>
    <row r="1834" spans="1:41" x14ac:dyDescent="0.25">
      <c r="A1834">
        <v>26</v>
      </c>
      <c r="B1834">
        <v>44</v>
      </c>
      <c r="C1834">
        <v>0</v>
      </c>
      <c r="D1834">
        <v>9</v>
      </c>
      <c r="E1834">
        <v>0</v>
      </c>
      <c r="F1834">
        <v>0</v>
      </c>
      <c r="H1834">
        <v>499.29125499999998</v>
      </c>
      <c r="J1834" t="s">
        <v>14</v>
      </c>
      <c r="K1834" t="s">
        <v>14</v>
      </c>
      <c r="L1834" t="s">
        <v>14</v>
      </c>
      <c r="O1834">
        <v>3238496</v>
      </c>
      <c r="P1834">
        <v>3823809</v>
      </c>
      <c r="Q1834">
        <v>2871690</v>
      </c>
      <c r="S1834">
        <f t="shared" si="522"/>
        <v>1.6923076923076923</v>
      </c>
      <c r="T1834">
        <f t="shared" si="523"/>
        <v>0.34615384615384615</v>
      </c>
      <c r="V1834" s="4">
        <f t="shared" si="524"/>
        <v>499.29125497989997</v>
      </c>
      <c r="W1834">
        <f t="shared" si="525"/>
        <v>5</v>
      </c>
      <c r="X1834">
        <f t="shared" si="526"/>
        <v>0.19230769230769232</v>
      </c>
      <c r="Y1834">
        <f t="shared" si="527"/>
        <v>0.11363636363636363</v>
      </c>
      <c r="Z1834">
        <f t="shared" si="528"/>
        <v>0.55555555555555558</v>
      </c>
      <c r="AA1834" t="str">
        <f t="shared" si="529"/>
        <v>O</v>
      </c>
      <c r="AD1834">
        <f t="shared" si="530"/>
        <v>2.3255813953488372E-2</v>
      </c>
      <c r="AF1834" t="str">
        <f t="shared" si="531"/>
        <v>----</v>
      </c>
      <c r="AG1834" t="str">
        <f t="shared" si="532"/>
        <v>----</v>
      </c>
      <c r="AH1834" t="str">
        <f t="shared" si="533"/>
        <v>----</v>
      </c>
      <c r="AI1834" t="str">
        <f t="shared" si="534"/>
        <v>AlipatNoN</v>
      </c>
      <c r="AJ1834" t="str">
        <f t="shared" si="535"/>
        <v>----</v>
      </c>
      <c r="AK1834" t="str">
        <f t="shared" si="536"/>
        <v>----</v>
      </c>
      <c r="AM1834" s="4">
        <f t="shared" si="537"/>
        <v>499.4067087308365</v>
      </c>
      <c r="AN1834" s="4">
        <f t="shared" si="521"/>
        <v>499</v>
      </c>
      <c r="AO1834" s="4">
        <f t="shared" si="538"/>
        <v>0.40670873083649894</v>
      </c>
    </row>
    <row r="1835" spans="1:41" x14ac:dyDescent="0.25">
      <c r="A1835">
        <v>26</v>
      </c>
      <c r="B1835">
        <v>44</v>
      </c>
      <c r="C1835">
        <v>0</v>
      </c>
      <c r="D1835">
        <v>10</v>
      </c>
      <c r="E1835">
        <v>0</v>
      </c>
      <c r="F1835">
        <v>0</v>
      </c>
      <c r="H1835">
        <v>515.28616959999999</v>
      </c>
      <c r="J1835">
        <v>1777826</v>
      </c>
      <c r="K1835">
        <v>2478433</v>
      </c>
      <c r="L1835">
        <v>2031107</v>
      </c>
      <c r="O1835">
        <v>5847257</v>
      </c>
      <c r="P1835">
        <v>5663461</v>
      </c>
      <c r="Q1835">
        <v>4233421</v>
      </c>
      <c r="S1835">
        <f t="shared" si="522"/>
        <v>1.6923076923076923</v>
      </c>
      <c r="T1835">
        <f t="shared" si="523"/>
        <v>0.38461538461538464</v>
      </c>
      <c r="V1835" s="4">
        <f t="shared" si="524"/>
        <v>515.28616957990005</v>
      </c>
      <c r="W1835">
        <f t="shared" si="525"/>
        <v>5</v>
      </c>
      <c r="X1835">
        <f t="shared" si="526"/>
        <v>0.19230769230769232</v>
      </c>
      <c r="Y1835">
        <f t="shared" si="527"/>
        <v>0.11363636363636363</v>
      </c>
      <c r="Z1835">
        <f t="shared" si="528"/>
        <v>0.5</v>
      </c>
      <c r="AA1835" t="str">
        <f t="shared" si="529"/>
        <v>O</v>
      </c>
      <c r="AD1835">
        <f t="shared" si="530"/>
        <v>0</v>
      </c>
      <c r="AF1835" t="str">
        <f t="shared" si="531"/>
        <v>----</v>
      </c>
      <c r="AG1835" t="str">
        <f t="shared" si="532"/>
        <v>----</v>
      </c>
      <c r="AH1835" t="str">
        <f t="shared" si="533"/>
        <v>----</v>
      </c>
      <c r="AI1835" t="str">
        <f t="shared" si="534"/>
        <v>AlipatNoN</v>
      </c>
      <c r="AJ1835" t="str">
        <f t="shared" si="535"/>
        <v>----</v>
      </c>
      <c r="AK1835" t="str">
        <f t="shared" si="536"/>
        <v>----</v>
      </c>
      <c r="AM1835" s="4">
        <f t="shared" si="537"/>
        <v>515.40532191932186</v>
      </c>
      <c r="AN1835" s="4">
        <f t="shared" si="521"/>
        <v>515</v>
      </c>
      <c r="AO1835" s="4">
        <f t="shared" si="538"/>
        <v>0.40532191932186379</v>
      </c>
    </row>
    <row r="1836" spans="1:41" x14ac:dyDescent="0.25">
      <c r="A1836">
        <v>26</v>
      </c>
      <c r="B1836">
        <v>44</v>
      </c>
      <c r="C1836">
        <v>0</v>
      </c>
      <c r="D1836">
        <v>11</v>
      </c>
      <c r="E1836">
        <v>0</v>
      </c>
      <c r="F1836">
        <v>0</v>
      </c>
      <c r="H1836">
        <v>531.28108420000001</v>
      </c>
      <c r="J1836">
        <v>2290968</v>
      </c>
      <c r="K1836">
        <v>2393651</v>
      </c>
      <c r="L1836">
        <v>2017706</v>
      </c>
      <c r="O1836">
        <v>9509222</v>
      </c>
      <c r="P1836">
        <v>7842615</v>
      </c>
      <c r="Q1836">
        <v>8311096</v>
      </c>
      <c r="S1836">
        <f t="shared" si="522"/>
        <v>1.6923076923076923</v>
      </c>
      <c r="T1836">
        <f t="shared" si="523"/>
        <v>0.42307692307692307</v>
      </c>
      <c r="V1836" s="4">
        <f t="shared" si="524"/>
        <v>531.28108417990006</v>
      </c>
      <c r="W1836">
        <f t="shared" si="525"/>
        <v>5</v>
      </c>
      <c r="X1836">
        <f t="shared" si="526"/>
        <v>0.19230769230769232</v>
      </c>
      <c r="Y1836">
        <f t="shared" si="527"/>
        <v>0.11363636363636363</v>
      </c>
      <c r="Z1836">
        <f t="shared" si="528"/>
        <v>0.45454545454545453</v>
      </c>
      <c r="AA1836" t="str">
        <f t="shared" si="529"/>
        <v>O</v>
      </c>
      <c r="AD1836">
        <f t="shared" si="530"/>
        <v>-2.4390243902439025E-2</v>
      </c>
      <c r="AF1836" t="str">
        <f t="shared" si="531"/>
        <v>----</v>
      </c>
      <c r="AG1836" t="str">
        <f t="shared" si="532"/>
        <v>----</v>
      </c>
      <c r="AH1836" t="str">
        <f t="shared" si="533"/>
        <v>----</v>
      </c>
      <c r="AI1836" t="str">
        <f t="shared" si="534"/>
        <v>AlipatNoN</v>
      </c>
      <c r="AJ1836" t="str">
        <f t="shared" si="535"/>
        <v>----</v>
      </c>
      <c r="AK1836" t="str">
        <f t="shared" si="536"/>
        <v>----</v>
      </c>
      <c r="AM1836" s="4">
        <f t="shared" si="537"/>
        <v>531.40393510780723</v>
      </c>
      <c r="AN1836" s="4">
        <f t="shared" si="521"/>
        <v>531</v>
      </c>
      <c r="AO1836" s="4">
        <f t="shared" si="538"/>
        <v>0.40393510780722863</v>
      </c>
    </row>
    <row r="1837" spans="1:41" x14ac:dyDescent="0.25">
      <c r="A1837">
        <v>26</v>
      </c>
      <c r="B1837">
        <v>44</v>
      </c>
      <c r="C1837">
        <v>0</v>
      </c>
      <c r="D1837">
        <v>12</v>
      </c>
      <c r="E1837">
        <v>0</v>
      </c>
      <c r="F1837">
        <v>0</v>
      </c>
      <c r="H1837">
        <v>547.27599880000002</v>
      </c>
      <c r="J1837" t="s">
        <v>14</v>
      </c>
      <c r="K1837" t="s">
        <v>14</v>
      </c>
      <c r="L1837" t="s">
        <v>14</v>
      </c>
      <c r="O1837">
        <v>6164611</v>
      </c>
      <c r="P1837">
        <v>5302703</v>
      </c>
      <c r="Q1837">
        <v>4602659</v>
      </c>
      <c r="S1837">
        <f t="shared" si="522"/>
        <v>1.6923076923076923</v>
      </c>
      <c r="T1837">
        <f t="shared" si="523"/>
        <v>0.46153846153846156</v>
      </c>
      <c r="V1837" s="4">
        <f t="shared" si="524"/>
        <v>547.27599877990008</v>
      </c>
      <c r="W1837">
        <f t="shared" si="525"/>
        <v>5</v>
      </c>
      <c r="X1837">
        <f t="shared" si="526"/>
        <v>0.19230769230769232</v>
      </c>
      <c r="Y1837">
        <f t="shared" si="527"/>
        <v>0.11363636363636363</v>
      </c>
      <c r="Z1837">
        <f t="shared" si="528"/>
        <v>0.41666666666666669</v>
      </c>
      <c r="AA1837" t="str">
        <f t="shared" si="529"/>
        <v>O</v>
      </c>
      <c r="AD1837">
        <f t="shared" si="530"/>
        <v>-0.05</v>
      </c>
      <c r="AF1837" t="str">
        <f t="shared" si="531"/>
        <v>----</v>
      </c>
      <c r="AG1837" t="str">
        <f t="shared" si="532"/>
        <v>----</v>
      </c>
      <c r="AH1837" t="str">
        <f t="shared" si="533"/>
        <v>----</v>
      </c>
      <c r="AI1837" t="str">
        <f t="shared" si="534"/>
        <v>AlipatNoN</v>
      </c>
      <c r="AJ1837" t="str">
        <f t="shared" si="535"/>
        <v>----</v>
      </c>
      <c r="AK1837" t="str">
        <f t="shared" si="536"/>
        <v>----</v>
      </c>
      <c r="AM1837" s="4">
        <f t="shared" si="537"/>
        <v>547.40254829629248</v>
      </c>
      <c r="AN1837" s="4">
        <f t="shared" si="521"/>
        <v>547</v>
      </c>
      <c r="AO1837" s="4">
        <f t="shared" si="538"/>
        <v>0.40254829629247979</v>
      </c>
    </row>
    <row r="1838" spans="1:41" x14ac:dyDescent="0.25">
      <c r="A1838">
        <v>26</v>
      </c>
      <c r="B1838">
        <v>44</v>
      </c>
      <c r="C1838">
        <v>0</v>
      </c>
      <c r="D1838">
        <v>13</v>
      </c>
      <c r="E1838">
        <v>0</v>
      </c>
      <c r="F1838">
        <v>0</v>
      </c>
      <c r="H1838">
        <v>563.27091340000004</v>
      </c>
      <c r="J1838" t="s">
        <v>14</v>
      </c>
      <c r="K1838" t="s">
        <v>14</v>
      </c>
      <c r="L1838" t="s">
        <v>14</v>
      </c>
      <c r="O1838">
        <v>2398560</v>
      </c>
      <c r="P1838">
        <v>2713276</v>
      </c>
      <c r="Q1838">
        <v>1929669</v>
      </c>
      <c r="S1838">
        <f t="shared" si="522"/>
        <v>1.6923076923076923</v>
      </c>
      <c r="T1838">
        <f t="shared" si="523"/>
        <v>0.5</v>
      </c>
      <c r="V1838" s="4">
        <f t="shared" si="524"/>
        <v>563.27091337990009</v>
      </c>
      <c r="W1838">
        <f t="shared" si="525"/>
        <v>5</v>
      </c>
      <c r="X1838">
        <f t="shared" si="526"/>
        <v>0.19230769230769232</v>
      </c>
      <c r="Y1838">
        <f t="shared" si="527"/>
        <v>0.11363636363636363</v>
      </c>
      <c r="Z1838">
        <f t="shared" si="528"/>
        <v>0.38461538461538464</v>
      </c>
      <c r="AA1838" t="str">
        <f t="shared" si="529"/>
        <v>O</v>
      </c>
      <c r="AD1838">
        <f t="shared" si="530"/>
        <v>-7.6923076923076927E-2</v>
      </c>
      <c r="AF1838" t="str">
        <f t="shared" si="531"/>
        <v>----</v>
      </c>
      <c r="AG1838" t="str">
        <f t="shared" si="532"/>
        <v>----</v>
      </c>
      <c r="AH1838" t="str">
        <f t="shared" si="533"/>
        <v>----</v>
      </c>
      <c r="AI1838" t="str">
        <f t="shared" si="534"/>
        <v>AlipatNoN</v>
      </c>
      <c r="AJ1838" t="str">
        <f t="shared" si="535"/>
        <v>----</v>
      </c>
      <c r="AK1838" t="str">
        <f t="shared" si="536"/>
        <v>----</v>
      </c>
      <c r="AM1838" s="4">
        <f t="shared" si="537"/>
        <v>563.40116148477784</v>
      </c>
      <c r="AN1838" s="4">
        <f t="shared" si="521"/>
        <v>563</v>
      </c>
      <c r="AO1838" s="4">
        <f t="shared" si="538"/>
        <v>0.40116148477784463</v>
      </c>
    </row>
    <row r="1839" spans="1:41" x14ac:dyDescent="0.25">
      <c r="A1839">
        <v>26</v>
      </c>
      <c r="B1839">
        <v>46</v>
      </c>
      <c r="C1839">
        <v>0</v>
      </c>
      <c r="D1839">
        <v>9</v>
      </c>
      <c r="E1839">
        <v>0</v>
      </c>
      <c r="F1839">
        <v>0</v>
      </c>
      <c r="H1839">
        <v>501.30690499999997</v>
      </c>
      <c r="J1839" t="s">
        <v>14</v>
      </c>
      <c r="K1839" t="s">
        <v>14</v>
      </c>
      <c r="L1839" t="s">
        <v>14</v>
      </c>
      <c r="O1839">
        <v>2424511</v>
      </c>
      <c r="P1839">
        <v>2526484</v>
      </c>
      <c r="Q1839">
        <v>2060298</v>
      </c>
      <c r="S1839">
        <f t="shared" si="522"/>
        <v>1.7692307692307692</v>
      </c>
      <c r="T1839">
        <f t="shared" si="523"/>
        <v>0.34615384615384615</v>
      </c>
      <c r="V1839" s="4">
        <f t="shared" si="524"/>
        <v>501.30690497990003</v>
      </c>
      <c r="W1839">
        <f t="shared" si="525"/>
        <v>4</v>
      </c>
      <c r="X1839">
        <f t="shared" si="526"/>
        <v>0.15384615384615385</v>
      </c>
      <c r="Y1839">
        <f t="shared" si="527"/>
        <v>8.6956521739130432E-2</v>
      </c>
      <c r="Z1839">
        <f t="shared" si="528"/>
        <v>0.44444444444444442</v>
      </c>
      <c r="AA1839" t="str">
        <f t="shared" si="529"/>
        <v>O</v>
      </c>
      <c r="AD1839">
        <f t="shared" si="530"/>
        <v>-2.3255813953488372E-2</v>
      </c>
      <c r="AF1839" t="str">
        <f t="shared" si="531"/>
        <v>----</v>
      </c>
      <c r="AG1839" t="str">
        <f t="shared" si="532"/>
        <v>----</v>
      </c>
      <c r="AH1839" t="str">
        <f t="shared" si="533"/>
        <v>----</v>
      </c>
      <c r="AI1839" t="str">
        <f t="shared" si="534"/>
        <v>AlipatNoN</v>
      </c>
      <c r="AJ1839" t="str">
        <f t="shared" si="535"/>
        <v>----</v>
      </c>
      <c r="AK1839" t="str">
        <f t="shared" si="536"/>
        <v>----</v>
      </c>
      <c r="AM1839" s="4">
        <f t="shared" si="537"/>
        <v>501.42282482021977</v>
      </c>
      <c r="AN1839" s="4">
        <f t="shared" si="521"/>
        <v>501</v>
      </c>
      <c r="AO1839" s="4">
        <f t="shared" si="538"/>
        <v>0.4228248202197733</v>
      </c>
    </row>
    <row r="1840" spans="1:41" x14ac:dyDescent="0.25">
      <c r="A1840">
        <v>26</v>
      </c>
      <c r="B1840">
        <v>46</v>
      </c>
      <c r="C1840">
        <v>0</v>
      </c>
      <c r="D1840">
        <v>10</v>
      </c>
      <c r="E1840">
        <v>0</v>
      </c>
      <c r="F1840">
        <v>0</v>
      </c>
      <c r="H1840">
        <v>517.30181960000004</v>
      </c>
      <c r="J1840" t="s">
        <v>14</v>
      </c>
      <c r="K1840" t="s">
        <v>14</v>
      </c>
      <c r="L1840" t="s">
        <v>14</v>
      </c>
      <c r="O1840">
        <v>2511625</v>
      </c>
      <c r="P1840">
        <v>2837261</v>
      </c>
      <c r="Q1840">
        <v>2095368</v>
      </c>
      <c r="S1840">
        <f t="shared" si="522"/>
        <v>1.7692307692307692</v>
      </c>
      <c r="T1840">
        <f t="shared" si="523"/>
        <v>0.38461538461538464</v>
      </c>
      <c r="V1840" s="4">
        <f t="shared" si="524"/>
        <v>517.3018195799001</v>
      </c>
      <c r="W1840">
        <f t="shared" si="525"/>
        <v>4</v>
      </c>
      <c r="X1840">
        <f t="shared" si="526"/>
        <v>0.15384615384615385</v>
      </c>
      <c r="Y1840">
        <f t="shared" si="527"/>
        <v>8.6956521739130432E-2</v>
      </c>
      <c r="Z1840">
        <f t="shared" si="528"/>
        <v>0.4</v>
      </c>
      <c r="AA1840" t="str">
        <f t="shared" si="529"/>
        <v>O</v>
      </c>
      <c r="AD1840">
        <f t="shared" si="530"/>
        <v>-4.7619047619047616E-2</v>
      </c>
      <c r="AF1840" t="str">
        <f t="shared" si="531"/>
        <v>----</v>
      </c>
      <c r="AG1840" t="str">
        <f t="shared" si="532"/>
        <v>----</v>
      </c>
      <c r="AH1840" t="str">
        <f t="shared" si="533"/>
        <v>----</v>
      </c>
      <c r="AI1840" t="str">
        <f t="shared" si="534"/>
        <v>AlipatNoN</v>
      </c>
      <c r="AJ1840" t="str">
        <f t="shared" si="535"/>
        <v>----</v>
      </c>
      <c r="AK1840" t="str">
        <f t="shared" si="536"/>
        <v>----</v>
      </c>
      <c r="AM1840" s="4">
        <f t="shared" si="537"/>
        <v>517.42143800870508</v>
      </c>
      <c r="AN1840" s="4">
        <f t="shared" si="521"/>
        <v>517</v>
      </c>
      <c r="AO1840" s="4">
        <f t="shared" si="538"/>
        <v>0.4214380087050813</v>
      </c>
    </row>
    <row r="1841" spans="1:41" x14ac:dyDescent="0.25">
      <c r="A1841">
        <v>26</v>
      </c>
      <c r="B1841">
        <v>46</v>
      </c>
      <c r="C1841">
        <v>0</v>
      </c>
      <c r="D1841">
        <v>11</v>
      </c>
      <c r="E1841">
        <v>0</v>
      </c>
      <c r="F1841">
        <v>0</v>
      </c>
      <c r="H1841">
        <v>533.29673419999995</v>
      </c>
      <c r="J1841" t="s">
        <v>14</v>
      </c>
      <c r="K1841" t="s">
        <v>14</v>
      </c>
      <c r="L1841" t="s">
        <v>14</v>
      </c>
      <c r="O1841">
        <v>5812567</v>
      </c>
      <c r="P1841">
        <v>4954910</v>
      </c>
      <c r="Q1841">
        <v>5694737</v>
      </c>
      <c r="S1841">
        <f t="shared" si="522"/>
        <v>1.7692307692307692</v>
      </c>
      <c r="T1841">
        <f t="shared" si="523"/>
        <v>0.42307692307692307</v>
      </c>
      <c r="V1841" s="4">
        <f t="shared" si="524"/>
        <v>533.2967341799</v>
      </c>
      <c r="W1841">
        <f t="shared" si="525"/>
        <v>4</v>
      </c>
      <c r="X1841">
        <f t="shared" si="526"/>
        <v>0.15384615384615385</v>
      </c>
      <c r="Y1841">
        <f t="shared" si="527"/>
        <v>8.6956521739130432E-2</v>
      </c>
      <c r="Z1841">
        <f t="shared" si="528"/>
        <v>0.36363636363636365</v>
      </c>
      <c r="AA1841" t="str">
        <f t="shared" si="529"/>
        <v>O</v>
      </c>
      <c r="AD1841">
        <f t="shared" si="530"/>
        <v>-7.3170731707317069E-2</v>
      </c>
      <c r="AF1841" t="str">
        <f t="shared" si="531"/>
        <v>----</v>
      </c>
      <c r="AG1841" t="str">
        <f t="shared" si="532"/>
        <v>----</v>
      </c>
      <c r="AH1841" t="str">
        <f t="shared" si="533"/>
        <v>----</v>
      </c>
      <c r="AI1841" t="str">
        <f t="shared" si="534"/>
        <v>AlipatNoN</v>
      </c>
      <c r="AJ1841" t="str">
        <f t="shared" si="535"/>
        <v>----</v>
      </c>
      <c r="AK1841" t="str">
        <f t="shared" si="536"/>
        <v>----</v>
      </c>
      <c r="AM1841" s="4">
        <f t="shared" si="537"/>
        <v>533.42005119719033</v>
      </c>
      <c r="AN1841" s="4">
        <f t="shared" si="521"/>
        <v>533</v>
      </c>
      <c r="AO1841" s="4">
        <f t="shared" si="538"/>
        <v>0.42005119719033246</v>
      </c>
    </row>
    <row r="1842" spans="1:41" x14ac:dyDescent="0.25">
      <c r="A1842">
        <v>26</v>
      </c>
      <c r="B1842">
        <v>46</v>
      </c>
      <c r="C1842">
        <v>0</v>
      </c>
      <c r="D1842">
        <v>12</v>
      </c>
      <c r="E1842">
        <v>0</v>
      </c>
      <c r="F1842">
        <v>0</v>
      </c>
      <c r="H1842">
        <v>549.29164879999996</v>
      </c>
      <c r="J1842" t="s">
        <v>14</v>
      </c>
      <c r="K1842" t="s">
        <v>14</v>
      </c>
      <c r="L1842" t="s">
        <v>14</v>
      </c>
      <c r="O1842">
        <v>2616412</v>
      </c>
      <c r="P1842">
        <v>3340641</v>
      </c>
      <c r="Q1842">
        <v>1504962</v>
      </c>
      <c r="S1842">
        <f t="shared" si="522"/>
        <v>1.7692307692307692</v>
      </c>
      <c r="T1842">
        <f t="shared" si="523"/>
        <v>0.46153846153846156</v>
      </c>
      <c r="V1842" s="4">
        <f t="shared" si="524"/>
        <v>549.29164877990002</v>
      </c>
      <c r="W1842">
        <f t="shared" si="525"/>
        <v>4</v>
      </c>
      <c r="X1842">
        <f t="shared" si="526"/>
        <v>0.15384615384615385</v>
      </c>
      <c r="Y1842">
        <f t="shared" si="527"/>
        <v>8.6956521739130432E-2</v>
      </c>
      <c r="Z1842">
        <f t="shared" si="528"/>
        <v>0.33333333333333331</v>
      </c>
      <c r="AA1842" t="str">
        <f t="shared" si="529"/>
        <v>O</v>
      </c>
      <c r="AD1842">
        <f t="shared" si="530"/>
        <v>-0.1</v>
      </c>
      <c r="AF1842" t="str">
        <f t="shared" si="531"/>
        <v>----</v>
      </c>
      <c r="AG1842" t="str">
        <f t="shared" si="532"/>
        <v>----</v>
      </c>
      <c r="AH1842" t="str">
        <f t="shared" si="533"/>
        <v>----</v>
      </c>
      <c r="AI1842" t="str">
        <f t="shared" si="534"/>
        <v>AlipatNoN</v>
      </c>
      <c r="AJ1842" t="str">
        <f t="shared" si="535"/>
        <v>----</v>
      </c>
      <c r="AK1842" t="str">
        <f t="shared" si="536"/>
        <v>----</v>
      </c>
      <c r="AM1842" s="4">
        <f t="shared" si="537"/>
        <v>549.4186643856757</v>
      </c>
      <c r="AN1842" s="4">
        <f t="shared" si="521"/>
        <v>549</v>
      </c>
      <c r="AO1842" s="4">
        <f t="shared" si="538"/>
        <v>0.4186643856756973</v>
      </c>
    </row>
    <row r="1843" spans="1:41" x14ac:dyDescent="0.25">
      <c r="A1843">
        <v>26</v>
      </c>
      <c r="B1843">
        <v>52</v>
      </c>
      <c r="C1843">
        <v>0</v>
      </c>
      <c r="D1843">
        <v>2</v>
      </c>
      <c r="E1843">
        <v>0</v>
      </c>
      <c r="F1843">
        <v>0</v>
      </c>
      <c r="H1843">
        <v>395.38945280000002</v>
      </c>
      <c r="J1843">
        <v>2792020</v>
      </c>
      <c r="K1843">
        <v>3089656</v>
      </c>
      <c r="L1843">
        <v>2249913</v>
      </c>
      <c r="O1843">
        <v>1838235</v>
      </c>
      <c r="P1843">
        <v>1656186</v>
      </c>
      <c r="Q1843">
        <v>1571387</v>
      </c>
      <c r="S1843">
        <f t="shared" si="522"/>
        <v>2</v>
      </c>
      <c r="T1843">
        <f t="shared" si="523"/>
        <v>7.6923076923076927E-2</v>
      </c>
      <c r="V1843" s="4">
        <f t="shared" si="524"/>
        <v>395.38945277989995</v>
      </c>
      <c r="W1843">
        <f t="shared" si="525"/>
        <v>1</v>
      </c>
      <c r="X1843">
        <f t="shared" si="526"/>
        <v>3.8461538461538464E-2</v>
      </c>
      <c r="Y1843">
        <f t="shared" si="527"/>
        <v>1.9230769230769232E-2</v>
      </c>
      <c r="Z1843">
        <f t="shared" si="528"/>
        <v>0.5</v>
      </c>
      <c r="AA1843" t="str">
        <f t="shared" si="529"/>
        <v>O</v>
      </c>
      <c r="AD1843">
        <f t="shared" si="530"/>
        <v>0</v>
      </c>
      <c r="AF1843" t="str">
        <f t="shared" si="531"/>
        <v>----</v>
      </c>
      <c r="AG1843" t="str">
        <f t="shared" si="532"/>
        <v>----</v>
      </c>
      <c r="AH1843" t="str">
        <f t="shared" si="533"/>
        <v>----</v>
      </c>
      <c r="AI1843" t="str">
        <f t="shared" si="534"/>
        <v>AlipatNoN</v>
      </c>
      <c r="AJ1843" t="str">
        <f t="shared" si="535"/>
        <v>----</v>
      </c>
      <c r="AK1843" t="str">
        <f t="shared" si="536"/>
        <v>----</v>
      </c>
      <c r="AM1843" s="4">
        <f t="shared" si="537"/>
        <v>395.48088076897221</v>
      </c>
      <c r="AN1843" s="4">
        <f t="shared" si="521"/>
        <v>395</v>
      </c>
      <c r="AO1843" s="4">
        <f t="shared" si="538"/>
        <v>0.48088076897221299</v>
      </c>
    </row>
    <row r="1844" spans="1:41" x14ac:dyDescent="0.25">
      <c r="A1844">
        <v>27</v>
      </c>
      <c r="B1844">
        <v>24</v>
      </c>
      <c r="C1844">
        <v>0</v>
      </c>
      <c r="D1844">
        <v>12</v>
      </c>
      <c r="E1844">
        <v>0</v>
      </c>
      <c r="F1844">
        <v>0</v>
      </c>
      <c r="H1844">
        <v>539.11949879999997</v>
      </c>
      <c r="J1844">
        <v>1949107</v>
      </c>
      <c r="K1844">
        <v>1754161</v>
      </c>
      <c r="L1844">
        <v>1614410</v>
      </c>
      <c r="O1844" t="s">
        <v>14</v>
      </c>
      <c r="P1844" t="s">
        <v>14</v>
      </c>
      <c r="Q1844" t="s">
        <v>14</v>
      </c>
      <c r="S1844">
        <f t="shared" si="522"/>
        <v>0.88888888888888884</v>
      </c>
      <c r="T1844">
        <f t="shared" si="523"/>
        <v>0.44444444444444442</v>
      </c>
      <c r="V1844" s="4">
        <f t="shared" si="524"/>
        <v>539.11949877990003</v>
      </c>
      <c r="W1844">
        <f t="shared" si="525"/>
        <v>16</v>
      </c>
      <c r="X1844">
        <f t="shared" si="526"/>
        <v>0.59259259259259256</v>
      </c>
      <c r="Y1844">
        <f t="shared" si="527"/>
        <v>0.66666666666666663</v>
      </c>
      <c r="Z1844">
        <f t="shared" si="528"/>
        <v>1.3333333333333333</v>
      </c>
      <c r="AA1844" t="str">
        <f t="shared" si="529"/>
        <v>CRAM</v>
      </c>
      <c r="AD1844">
        <f t="shared" si="530"/>
        <v>0.47619047619047616</v>
      </c>
      <c r="AF1844" t="str">
        <f t="shared" si="531"/>
        <v>----</v>
      </c>
      <c r="AG1844" t="str">
        <f t="shared" si="532"/>
        <v>----</v>
      </c>
      <c r="AH1844" t="str">
        <f t="shared" si="533"/>
        <v>HUnSatLig</v>
      </c>
      <c r="AI1844" t="str">
        <f t="shared" si="534"/>
        <v>----</v>
      </c>
      <c r="AJ1844" t="str">
        <f t="shared" si="535"/>
        <v>----</v>
      </c>
      <c r="AK1844" t="str">
        <f t="shared" si="536"/>
        <v>----</v>
      </c>
      <c r="AM1844" s="4">
        <f t="shared" si="537"/>
        <v>539.24416222576724</v>
      </c>
      <c r="AN1844" s="4">
        <f t="shared" si="521"/>
        <v>539</v>
      </c>
      <c r="AO1844" s="4">
        <f t="shared" si="538"/>
        <v>0.24416222576724067</v>
      </c>
    </row>
    <row r="1845" spans="1:41" x14ac:dyDescent="0.25">
      <c r="A1845">
        <v>27</v>
      </c>
      <c r="B1845">
        <v>24</v>
      </c>
      <c r="C1845">
        <v>0</v>
      </c>
      <c r="D1845">
        <v>13</v>
      </c>
      <c r="E1845">
        <v>0</v>
      </c>
      <c r="F1845">
        <v>0</v>
      </c>
      <c r="H1845">
        <v>555.11441339999999</v>
      </c>
      <c r="J1845">
        <v>2024857</v>
      </c>
      <c r="K1845">
        <v>1900867</v>
      </c>
      <c r="L1845">
        <v>1900219</v>
      </c>
      <c r="O1845" t="s">
        <v>14</v>
      </c>
      <c r="P1845" t="s">
        <v>14</v>
      </c>
      <c r="Q1845" t="s">
        <v>14</v>
      </c>
      <c r="S1845">
        <f t="shared" si="522"/>
        <v>0.88888888888888884</v>
      </c>
      <c r="T1845">
        <f t="shared" si="523"/>
        <v>0.48148148148148145</v>
      </c>
      <c r="V1845" s="4">
        <f t="shared" si="524"/>
        <v>555.11441337990004</v>
      </c>
      <c r="W1845">
        <f t="shared" si="525"/>
        <v>16</v>
      </c>
      <c r="X1845">
        <f t="shared" si="526"/>
        <v>0.59259259259259256</v>
      </c>
      <c r="Y1845">
        <f t="shared" si="527"/>
        <v>0.66666666666666663</v>
      </c>
      <c r="Z1845">
        <f t="shared" si="528"/>
        <v>1.2307692307692308</v>
      </c>
      <c r="AA1845" t="str">
        <f t="shared" si="529"/>
        <v>CRAM</v>
      </c>
      <c r="AD1845">
        <f t="shared" si="530"/>
        <v>0.46341463414634149</v>
      </c>
      <c r="AF1845" t="str">
        <f t="shared" si="531"/>
        <v>----</v>
      </c>
      <c r="AG1845" t="str">
        <f t="shared" si="532"/>
        <v>----</v>
      </c>
      <c r="AH1845" t="str">
        <f t="shared" si="533"/>
        <v>HUnSatLig</v>
      </c>
      <c r="AI1845" t="str">
        <f t="shared" si="534"/>
        <v>----</v>
      </c>
      <c r="AJ1845" t="str">
        <f t="shared" si="535"/>
        <v>----</v>
      </c>
      <c r="AK1845" t="str">
        <f t="shared" si="536"/>
        <v>----</v>
      </c>
      <c r="AM1845" s="4">
        <f t="shared" si="537"/>
        <v>555.24277541425261</v>
      </c>
      <c r="AN1845" s="4">
        <f t="shared" si="521"/>
        <v>555</v>
      </c>
      <c r="AO1845" s="4">
        <f t="shared" si="538"/>
        <v>0.24277541425260551</v>
      </c>
    </row>
    <row r="1846" spans="1:41" x14ac:dyDescent="0.25">
      <c r="A1846">
        <v>27</v>
      </c>
      <c r="B1846">
        <v>24</v>
      </c>
      <c r="C1846">
        <v>0</v>
      </c>
      <c r="D1846">
        <v>14</v>
      </c>
      <c r="E1846">
        <v>0</v>
      </c>
      <c r="F1846">
        <v>0</v>
      </c>
      <c r="H1846">
        <v>571.109328</v>
      </c>
      <c r="J1846">
        <v>2186635</v>
      </c>
      <c r="K1846">
        <v>2167041</v>
      </c>
      <c r="L1846">
        <v>1704306</v>
      </c>
      <c r="O1846" t="s">
        <v>14</v>
      </c>
      <c r="P1846" t="s">
        <v>14</v>
      </c>
      <c r="Q1846" t="s">
        <v>14</v>
      </c>
      <c r="S1846">
        <f t="shared" si="522"/>
        <v>0.88888888888888884</v>
      </c>
      <c r="T1846">
        <f t="shared" si="523"/>
        <v>0.51851851851851849</v>
      </c>
      <c r="V1846" s="4">
        <f t="shared" si="524"/>
        <v>571.10932797990006</v>
      </c>
      <c r="W1846">
        <f t="shared" si="525"/>
        <v>16</v>
      </c>
      <c r="X1846">
        <f t="shared" si="526"/>
        <v>0.59259259259259256</v>
      </c>
      <c r="Y1846">
        <f t="shared" si="527"/>
        <v>0.66666666666666663</v>
      </c>
      <c r="Z1846">
        <f t="shared" si="528"/>
        <v>1.1428571428571428</v>
      </c>
      <c r="AA1846" t="str">
        <f t="shared" si="529"/>
        <v>CRAM</v>
      </c>
      <c r="AD1846">
        <f t="shared" si="530"/>
        <v>0.45</v>
      </c>
      <c r="AF1846" t="str">
        <f t="shared" si="531"/>
        <v>----</v>
      </c>
      <c r="AG1846" t="str">
        <f t="shared" si="532"/>
        <v>----</v>
      </c>
      <c r="AH1846" t="str">
        <f t="shared" si="533"/>
        <v>HUnSatLig</v>
      </c>
      <c r="AI1846" t="str">
        <f t="shared" si="534"/>
        <v>----</v>
      </c>
      <c r="AJ1846" t="str">
        <f t="shared" si="535"/>
        <v>----</v>
      </c>
      <c r="AK1846" t="str">
        <f t="shared" si="536"/>
        <v>----</v>
      </c>
      <c r="AM1846" s="4">
        <f t="shared" si="537"/>
        <v>571.24138860273786</v>
      </c>
      <c r="AN1846" s="4">
        <f t="shared" si="521"/>
        <v>571</v>
      </c>
      <c r="AO1846" s="4">
        <f t="shared" si="538"/>
        <v>0.24138860273785667</v>
      </c>
    </row>
    <row r="1847" spans="1:41" x14ac:dyDescent="0.25">
      <c r="A1847">
        <v>27</v>
      </c>
      <c r="B1847">
        <v>26</v>
      </c>
      <c r="C1847">
        <v>0</v>
      </c>
      <c r="D1847">
        <v>11</v>
      </c>
      <c r="E1847">
        <v>0</v>
      </c>
      <c r="F1847">
        <v>0</v>
      </c>
      <c r="H1847">
        <v>525.14023420000001</v>
      </c>
      <c r="J1847">
        <v>2046550</v>
      </c>
      <c r="K1847">
        <v>2169347</v>
      </c>
      <c r="L1847">
        <v>2180881</v>
      </c>
      <c r="O1847" t="s">
        <v>14</v>
      </c>
      <c r="P1847" t="s">
        <v>14</v>
      </c>
      <c r="Q1847" t="s">
        <v>14</v>
      </c>
      <c r="S1847">
        <f t="shared" si="522"/>
        <v>0.96296296296296291</v>
      </c>
      <c r="T1847">
        <f t="shared" si="523"/>
        <v>0.40740740740740738</v>
      </c>
      <c r="V1847" s="4">
        <f t="shared" si="524"/>
        <v>525.14023417990006</v>
      </c>
      <c r="W1847">
        <f t="shared" si="525"/>
        <v>15</v>
      </c>
      <c r="X1847">
        <f t="shared" si="526"/>
        <v>0.55555555555555558</v>
      </c>
      <c r="Y1847">
        <f t="shared" si="527"/>
        <v>0.57692307692307687</v>
      </c>
      <c r="Z1847">
        <f t="shared" si="528"/>
        <v>1.3636363636363635</v>
      </c>
      <c r="AA1847" t="str">
        <f t="shared" si="529"/>
        <v>CRAM</v>
      </c>
      <c r="AD1847">
        <f t="shared" si="530"/>
        <v>0.44186046511627908</v>
      </c>
      <c r="AF1847" t="str">
        <f t="shared" si="531"/>
        <v>----</v>
      </c>
      <c r="AG1847" t="str">
        <f t="shared" si="532"/>
        <v>----</v>
      </c>
      <c r="AH1847" t="str">
        <f t="shared" si="533"/>
        <v>HUnSatLig</v>
      </c>
      <c r="AI1847" t="str">
        <f t="shared" si="534"/>
        <v>----</v>
      </c>
      <c r="AJ1847" t="str">
        <f t="shared" si="535"/>
        <v>----</v>
      </c>
      <c r="AK1847" t="str">
        <f t="shared" si="536"/>
        <v>----</v>
      </c>
      <c r="AM1847" s="4">
        <f t="shared" si="537"/>
        <v>525.26166512666521</v>
      </c>
      <c r="AN1847" s="4">
        <f t="shared" si="521"/>
        <v>525</v>
      </c>
      <c r="AO1847" s="4">
        <f t="shared" si="538"/>
        <v>0.26166512666520703</v>
      </c>
    </row>
    <row r="1848" spans="1:41" x14ac:dyDescent="0.25">
      <c r="A1848">
        <v>27</v>
      </c>
      <c r="B1848">
        <v>26</v>
      </c>
      <c r="C1848">
        <v>0</v>
      </c>
      <c r="D1848">
        <v>12</v>
      </c>
      <c r="E1848">
        <v>0</v>
      </c>
      <c r="F1848">
        <v>0</v>
      </c>
      <c r="H1848">
        <v>541.13514880000002</v>
      </c>
      <c r="J1848">
        <v>2386377</v>
      </c>
      <c r="K1848">
        <v>1995301</v>
      </c>
      <c r="L1848">
        <v>1931882</v>
      </c>
      <c r="O1848" t="s">
        <v>14</v>
      </c>
      <c r="P1848" t="s">
        <v>14</v>
      </c>
      <c r="Q1848" t="s">
        <v>14</v>
      </c>
      <c r="S1848">
        <f t="shared" si="522"/>
        <v>0.96296296296296291</v>
      </c>
      <c r="T1848">
        <f t="shared" si="523"/>
        <v>0.44444444444444442</v>
      </c>
      <c r="V1848" s="4">
        <f t="shared" si="524"/>
        <v>541.13514877990008</v>
      </c>
      <c r="W1848">
        <f t="shared" si="525"/>
        <v>15</v>
      </c>
      <c r="X1848">
        <f t="shared" si="526"/>
        <v>0.55555555555555558</v>
      </c>
      <c r="Y1848">
        <f t="shared" si="527"/>
        <v>0.57692307692307687</v>
      </c>
      <c r="Z1848">
        <f t="shared" si="528"/>
        <v>1.25</v>
      </c>
      <c r="AA1848" t="str">
        <f t="shared" si="529"/>
        <v>CRAM</v>
      </c>
      <c r="AD1848">
        <f t="shared" si="530"/>
        <v>0.42857142857142855</v>
      </c>
      <c r="AF1848" t="str">
        <f t="shared" si="531"/>
        <v>----</v>
      </c>
      <c r="AG1848" t="str">
        <f t="shared" si="532"/>
        <v>----</v>
      </c>
      <c r="AH1848" t="str">
        <f t="shared" si="533"/>
        <v>HUnSatLig</v>
      </c>
      <c r="AI1848" t="str">
        <f t="shared" si="534"/>
        <v>----</v>
      </c>
      <c r="AJ1848" t="str">
        <f t="shared" si="535"/>
        <v>----</v>
      </c>
      <c r="AK1848" t="str">
        <f t="shared" si="536"/>
        <v>----</v>
      </c>
      <c r="AM1848" s="4">
        <f t="shared" si="537"/>
        <v>541.26027831515046</v>
      </c>
      <c r="AN1848" s="4">
        <f t="shared" si="521"/>
        <v>541</v>
      </c>
      <c r="AO1848" s="4">
        <f t="shared" si="538"/>
        <v>0.26027831515045818</v>
      </c>
    </row>
    <row r="1849" spans="1:41" x14ac:dyDescent="0.25">
      <c r="A1849">
        <v>27</v>
      </c>
      <c r="B1849">
        <v>26</v>
      </c>
      <c r="C1849">
        <v>0</v>
      </c>
      <c r="D1849">
        <v>13</v>
      </c>
      <c r="E1849">
        <v>0</v>
      </c>
      <c r="F1849">
        <v>0</v>
      </c>
      <c r="H1849">
        <v>557.13006340000004</v>
      </c>
      <c r="J1849">
        <v>2438003</v>
      </c>
      <c r="K1849">
        <v>2092814</v>
      </c>
      <c r="L1849">
        <v>2386606</v>
      </c>
      <c r="O1849" t="s">
        <v>14</v>
      </c>
      <c r="P1849" t="s">
        <v>14</v>
      </c>
      <c r="Q1849" t="s">
        <v>14</v>
      </c>
      <c r="S1849">
        <f t="shared" si="522"/>
        <v>0.96296296296296291</v>
      </c>
      <c r="T1849">
        <f t="shared" si="523"/>
        <v>0.48148148148148145</v>
      </c>
      <c r="V1849" s="4">
        <f t="shared" si="524"/>
        <v>557.13006337990009</v>
      </c>
      <c r="W1849">
        <f t="shared" si="525"/>
        <v>15</v>
      </c>
      <c r="X1849">
        <f t="shared" si="526"/>
        <v>0.55555555555555558</v>
      </c>
      <c r="Y1849">
        <f t="shared" si="527"/>
        <v>0.57692307692307687</v>
      </c>
      <c r="Z1849">
        <f t="shared" si="528"/>
        <v>1.1538461538461537</v>
      </c>
      <c r="AA1849" t="str">
        <f t="shared" si="529"/>
        <v>CRAM</v>
      </c>
      <c r="AD1849">
        <f t="shared" si="530"/>
        <v>0.41463414634146339</v>
      </c>
      <c r="AF1849" t="str">
        <f t="shared" si="531"/>
        <v>----</v>
      </c>
      <c r="AG1849" t="str">
        <f t="shared" si="532"/>
        <v>----</v>
      </c>
      <c r="AH1849" t="str">
        <f t="shared" si="533"/>
        <v>HUnSatLig</v>
      </c>
      <c r="AI1849" t="str">
        <f t="shared" si="534"/>
        <v>----</v>
      </c>
      <c r="AJ1849" t="str">
        <f t="shared" si="535"/>
        <v>----</v>
      </c>
      <c r="AK1849" t="str">
        <f t="shared" si="536"/>
        <v>----</v>
      </c>
      <c r="AM1849" s="4">
        <f t="shared" si="537"/>
        <v>557.25889150363582</v>
      </c>
      <c r="AN1849" s="4">
        <f t="shared" si="521"/>
        <v>557</v>
      </c>
      <c r="AO1849" s="4">
        <f t="shared" si="538"/>
        <v>0.25889150363582303</v>
      </c>
    </row>
    <row r="1850" spans="1:41" x14ac:dyDescent="0.25">
      <c r="A1850">
        <v>27</v>
      </c>
      <c r="B1850">
        <v>26</v>
      </c>
      <c r="C1850">
        <v>0</v>
      </c>
      <c r="D1850">
        <v>14</v>
      </c>
      <c r="E1850">
        <v>0</v>
      </c>
      <c r="F1850">
        <v>0</v>
      </c>
      <c r="H1850">
        <v>573.12497800000006</v>
      </c>
      <c r="J1850">
        <v>2421538</v>
      </c>
      <c r="K1850">
        <v>2084511</v>
      </c>
      <c r="L1850">
        <v>1914656</v>
      </c>
      <c r="O1850" t="s">
        <v>14</v>
      </c>
      <c r="P1850" t="s">
        <v>14</v>
      </c>
      <c r="Q1850" t="s">
        <v>14</v>
      </c>
      <c r="S1850">
        <f t="shared" si="522"/>
        <v>0.96296296296296291</v>
      </c>
      <c r="T1850">
        <f t="shared" si="523"/>
        <v>0.51851851851851849</v>
      </c>
      <c r="V1850" s="4">
        <f t="shared" si="524"/>
        <v>573.12497797990011</v>
      </c>
      <c r="W1850">
        <f t="shared" si="525"/>
        <v>15</v>
      </c>
      <c r="X1850">
        <f t="shared" si="526"/>
        <v>0.55555555555555558</v>
      </c>
      <c r="Y1850">
        <f t="shared" si="527"/>
        <v>0.57692307692307687</v>
      </c>
      <c r="Z1850">
        <f t="shared" si="528"/>
        <v>1.0714285714285714</v>
      </c>
      <c r="AA1850" t="str">
        <f t="shared" si="529"/>
        <v>CRAM</v>
      </c>
      <c r="AD1850">
        <f t="shared" si="530"/>
        <v>0.4</v>
      </c>
      <c r="AF1850" t="str">
        <f t="shared" si="531"/>
        <v>----</v>
      </c>
      <c r="AG1850" t="str">
        <f t="shared" si="532"/>
        <v>----</v>
      </c>
      <c r="AH1850" t="str">
        <f t="shared" si="533"/>
        <v>HUnSatLig</v>
      </c>
      <c r="AI1850" t="str">
        <f t="shared" si="534"/>
        <v>----</v>
      </c>
      <c r="AJ1850" t="str">
        <f t="shared" si="535"/>
        <v>----</v>
      </c>
      <c r="AK1850" t="str">
        <f t="shared" si="536"/>
        <v>----</v>
      </c>
      <c r="AM1850" s="4">
        <f t="shared" si="537"/>
        <v>573.25750469212107</v>
      </c>
      <c r="AN1850" s="4">
        <f t="shared" si="521"/>
        <v>573</v>
      </c>
      <c r="AO1850" s="4">
        <f t="shared" si="538"/>
        <v>0.25750469212107419</v>
      </c>
    </row>
    <row r="1851" spans="1:41" x14ac:dyDescent="0.25">
      <c r="A1851">
        <v>27</v>
      </c>
      <c r="B1851">
        <v>26</v>
      </c>
      <c r="C1851">
        <v>0</v>
      </c>
      <c r="D1851">
        <v>15</v>
      </c>
      <c r="E1851">
        <v>0</v>
      </c>
      <c r="F1851">
        <v>0</v>
      </c>
      <c r="H1851">
        <v>589.11989259999996</v>
      </c>
      <c r="J1851">
        <v>2186978</v>
      </c>
      <c r="K1851">
        <v>2156260</v>
      </c>
      <c r="L1851">
        <v>1759069</v>
      </c>
      <c r="O1851" t="s">
        <v>14</v>
      </c>
      <c r="P1851" t="s">
        <v>14</v>
      </c>
      <c r="Q1851" t="s">
        <v>14</v>
      </c>
      <c r="S1851">
        <f t="shared" si="522"/>
        <v>0.96296296296296291</v>
      </c>
      <c r="T1851">
        <f t="shared" si="523"/>
        <v>0.55555555555555558</v>
      </c>
      <c r="V1851" s="4">
        <f t="shared" si="524"/>
        <v>589.11989257990001</v>
      </c>
      <c r="W1851">
        <f t="shared" si="525"/>
        <v>15</v>
      </c>
      <c r="X1851">
        <f t="shared" si="526"/>
        <v>0.55555555555555558</v>
      </c>
      <c r="Y1851">
        <f t="shared" si="527"/>
        <v>0.57692307692307687</v>
      </c>
      <c r="Z1851">
        <f t="shared" si="528"/>
        <v>1</v>
      </c>
      <c r="AA1851" t="str">
        <f t="shared" si="529"/>
        <v>CRAM</v>
      </c>
      <c r="AD1851">
        <f t="shared" si="530"/>
        <v>0.38461538461538464</v>
      </c>
      <c r="AF1851" t="str">
        <f t="shared" si="531"/>
        <v>----</v>
      </c>
      <c r="AG1851" t="str">
        <f t="shared" si="532"/>
        <v>----</v>
      </c>
      <c r="AH1851" t="str">
        <f t="shared" si="533"/>
        <v>HUnSatLig</v>
      </c>
      <c r="AI1851" t="str">
        <f t="shared" si="534"/>
        <v>----</v>
      </c>
      <c r="AJ1851" t="str">
        <f t="shared" si="535"/>
        <v>----</v>
      </c>
      <c r="AK1851" t="str">
        <f t="shared" si="536"/>
        <v>----</v>
      </c>
      <c r="AM1851" s="4">
        <f t="shared" si="537"/>
        <v>589.25611788060633</v>
      </c>
      <c r="AN1851" s="4">
        <f t="shared" si="521"/>
        <v>589</v>
      </c>
      <c r="AO1851" s="4">
        <f t="shared" si="538"/>
        <v>0.25611788060632534</v>
      </c>
    </row>
    <row r="1852" spans="1:41" x14ac:dyDescent="0.25">
      <c r="A1852">
        <v>27</v>
      </c>
      <c r="B1852">
        <v>28</v>
      </c>
      <c r="C1852">
        <v>0</v>
      </c>
      <c r="D1852">
        <v>10</v>
      </c>
      <c r="E1852">
        <v>0</v>
      </c>
      <c r="F1852">
        <v>0</v>
      </c>
      <c r="H1852">
        <v>511.16096959999999</v>
      </c>
      <c r="J1852">
        <v>2191300</v>
      </c>
      <c r="K1852">
        <v>1893634</v>
      </c>
      <c r="L1852">
        <v>1596307</v>
      </c>
      <c r="O1852" t="s">
        <v>14</v>
      </c>
      <c r="P1852" t="s">
        <v>14</v>
      </c>
      <c r="Q1852" t="s">
        <v>14</v>
      </c>
      <c r="S1852">
        <f t="shared" si="522"/>
        <v>1.037037037037037</v>
      </c>
      <c r="T1852">
        <f t="shared" si="523"/>
        <v>0.37037037037037035</v>
      </c>
      <c r="V1852" s="4">
        <f t="shared" si="524"/>
        <v>511.16096957989998</v>
      </c>
      <c r="W1852">
        <f t="shared" si="525"/>
        <v>14</v>
      </c>
      <c r="X1852">
        <f t="shared" si="526"/>
        <v>0.51851851851851849</v>
      </c>
      <c r="Y1852">
        <f t="shared" si="527"/>
        <v>0.5</v>
      </c>
      <c r="Z1852">
        <f t="shared" si="528"/>
        <v>1.4</v>
      </c>
      <c r="AA1852" t="str">
        <f t="shared" si="529"/>
        <v>CRAM</v>
      </c>
      <c r="AD1852">
        <f t="shared" si="530"/>
        <v>0.40909090909090912</v>
      </c>
      <c r="AF1852" t="str">
        <f t="shared" si="531"/>
        <v>----</v>
      </c>
      <c r="AG1852" t="str">
        <f t="shared" si="532"/>
        <v>----</v>
      </c>
      <c r="AH1852" t="str">
        <f t="shared" si="533"/>
        <v>HUnSatLig</v>
      </c>
      <c r="AI1852" t="str">
        <f t="shared" si="534"/>
        <v>----</v>
      </c>
      <c r="AJ1852" t="str">
        <f t="shared" si="535"/>
        <v>----</v>
      </c>
      <c r="AK1852" t="str">
        <f t="shared" si="536"/>
        <v>----</v>
      </c>
      <c r="AM1852" s="4">
        <f t="shared" si="537"/>
        <v>511.279168027563</v>
      </c>
      <c r="AN1852" s="4">
        <f t="shared" si="521"/>
        <v>511</v>
      </c>
      <c r="AO1852" s="4">
        <f t="shared" si="538"/>
        <v>0.27916802756300285</v>
      </c>
    </row>
    <row r="1853" spans="1:41" x14ac:dyDescent="0.25">
      <c r="A1853">
        <v>27</v>
      </c>
      <c r="B1853">
        <v>28</v>
      </c>
      <c r="C1853">
        <v>0</v>
      </c>
      <c r="D1853">
        <v>11</v>
      </c>
      <c r="E1853">
        <v>0</v>
      </c>
      <c r="F1853">
        <v>0</v>
      </c>
      <c r="H1853">
        <v>527.15588419999995</v>
      </c>
      <c r="J1853">
        <v>2245788</v>
      </c>
      <c r="K1853">
        <v>2116631</v>
      </c>
      <c r="L1853">
        <v>2131781</v>
      </c>
      <c r="O1853" t="s">
        <v>14</v>
      </c>
      <c r="P1853" t="s">
        <v>14</v>
      </c>
      <c r="Q1853" t="s">
        <v>14</v>
      </c>
      <c r="S1853">
        <f t="shared" si="522"/>
        <v>1.037037037037037</v>
      </c>
      <c r="T1853">
        <f t="shared" si="523"/>
        <v>0.40740740740740738</v>
      </c>
      <c r="V1853" s="4">
        <f t="shared" si="524"/>
        <v>527.1558841799</v>
      </c>
      <c r="W1853">
        <f t="shared" si="525"/>
        <v>14</v>
      </c>
      <c r="X1853">
        <f t="shared" si="526"/>
        <v>0.51851851851851849</v>
      </c>
      <c r="Y1853">
        <f t="shared" si="527"/>
        <v>0.5</v>
      </c>
      <c r="Z1853">
        <f t="shared" si="528"/>
        <v>1.2727272727272727</v>
      </c>
      <c r="AA1853" t="str">
        <f t="shared" si="529"/>
        <v>CRAM</v>
      </c>
      <c r="AD1853">
        <f t="shared" si="530"/>
        <v>0.39534883720930231</v>
      </c>
      <c r="AF1853" t="str">
        <f t="shared" si="531"/>
        <v>----</v>
      </c>
      <c r="AG1853" t="str">
        <f t="shared" si="532"/>
        <v>----</v>
      </c>
      <c r="AH1853" t="str">
        <f t="shared" si="533"/>
        <v>HUnSatLig</v>
      </c>
      <c r="AI1853" t="str">
        <f t="shared" si="534"/>
        <v>----</v>
      </c>
      <c r="AJ1853" t="str">
        <f t="shared" si="535"/>
        <v>----</v>
      </c>
      <c r="AK1853" t="str">
        <f t="shared" si="536"/>
        <v>----</v>
      </c>
      <c r="AM1853" s="4">
        <f t="shared" si="537"/>
        <v>527.27778121604831</v>
      </c>
      <c r="AN1853" s="4">
        <f t="shared" si="521"/>
        <v>527</v>
      </c>
      <c r="AO1853" s="4">
        <f t="shared" si="538"/>
        <v>0.27778121604831085</v>
      </c>
    </row>
    <row r="1854" spans="1:41" x14ac:dyDescent="0.25">
      <c r="A1854">
        <v>27</v>
      </c>
      <c r="B1854">
        <v>28</v>
      </c>
      <c r="C1854">
        <v>0</v>
      </c>
      <c r="D1854">
        <v>12</v>
      </c>
      <c r="E1854">
        <v>0</v>
      </c>
      <c r="F1854">
        <v>0</v>
      </c>
      <c r="H1854">
        <v>543.15079879999996</v>
      </c>
      <c r="J1854">
        <v>2222041</v>
      </c>
      <c r="K1854">
        <v>2659347</v>
      </c>
      <c r="L1854">
        <v>2285190</v>
      </c>
      <c r="O1854" t="s">
        <v>14</v>
      </c>
      <c r="P1854" t="s">
        <v>14</v>
      </c>
      <c r="Q1854" t="s">
        <v>14</v>
      </c>
      <c r="S1854">
        <f t="shared" si="522"/>
        <v>1.037037037037037</v>
      </c>
      <c r="T1854">
        <f t="shared" si="523"/>
        <v>0.44444444444444442</v>
      </c>
      <c r="V1854" s="4">
        <f t="shared" si="524"/>
        <v>543.15079877990001</v>
      </c>
      <c r="W1854">
        <f t="shared" si="525"/>
        <v>14</v>
      </c>
      <c r="X1854">
        <f t="shared" si="526"/>
        <v>0.51851851851851849</v>
      </c>
      <c r="Y1854">
        <f t="shared" si="527"/>
        <v>0.5</v>
      </c>
      <c r="Z1854">
        <f t="shared" si="528"/>
        <v>1.1666666666666667</v>
      </c>
      <c r="AA1854" t="str">
        <f t="shared" si="529"/>
        <v>CRAM</v>
      </c>
      <c r="AD1854">
        <f t="shared" si="530"/>
        <v>0.38095238095238093</v>
      </c>
      <c r="AF1854" t="str">
        <f t="shared" si="531"/>
        <v>----</v>
      </c>
      <c r="AG1854" t="str">
        <f t="shared" si="532"/>
        <v>----</v>
      </c>
      <c r="AH1854" t="str">
        <f t="shared" si="533"/>
        <v>HUnSatLig</v>
      </c>
      <c r="AI1854" t="str">
        <f t="shared" si="534"/>
        <v>----</v>
      </c>
      <c r="AJ1854" t="str">
        <f t="shared" si="535"/>
        <v>----</v>
      </c>
      <c r="AK1854" t="str">
        <f t="shared" si="536"/>
        <v>----</v>
      </c>
      <c r="AM1854" s="4">
        <f t="shared" si="537"/>
        <v>543.27639440453368</v>
      </c>
      <c r="AN1854" s="4">
        <f t="shared" si="521"/>
        <v>543</v>
      </c>
      <c r="AO1854" s="4">
        <f t="shared" si="538"/>
        <v>0.2763944045336757</v>
      </c>
    </row>
    <row r="1855" spans="1:41" x14ac:dyDescent="0.25">
      <c r="A1855">
        <v>27</v>
      </c>
      <c r="B1855">
        <v>28</v>
      </c>
      <c r="C1855">
        <v>0</v>
      </c>
      <c r="D1855">
        <v>13</v>
      </c>
      <c r="E1855">
        <v>0</v>
      </c>
      <c r="F1855">
        <v>0</v>
      </c>
      <c r="H1855">
        <v>559.14571339999998</v>
      </c>
      <c r="J1855">
        <v>2599237</v>
      </c>
      <c r="K1855">
        <v>2420947</v>
      </c>
      <c r="L1855">
        <v>2301081</v>
      </c>
      <c r="O1855" t="s">
        <v>14</v>
      </c>
      <c r="P1855" t="s">
        <v>14</v>
      </c>
      <c r="Q1855" t="s">
        <v>14</v>
      </c>
      <c r="S1855">
        <f t="shared" si="522"/>
        <v>1.037037037037037</v>
      </c>
      <c r="T1855">
        <f t="shared" si="523"/>
        <v>0.48148148148148145</v>
      </c>
      <c r="V1855" s="4">
        <f t="shared" si="524"/>
        <v>559.14571337990003</v>
      </c>
      <c r="W1855">
        <f t="shared" si="525"/>
        <v>14</v>
      </c>
      <c r="X1855">
        <f t="shared" si="526"/>
        <v>0.51851851851851849</v>
      </c>
      <c r="Y1855">
        <f t="shared" si="527"/>
        <v>0.5</v>
      </c>
      <c r="Z1855">
        <f t="shared" si="528"/>
        <v>1.0769230769230769</v>
      </c>
      <c r="AA1855" t="str">
        <f t="shared" si="529"/>
        <v>CRAM</v>
      </c>
      <c r="AD1855">
        <f t="shared" si="530"/>
        <v>0.36585365853658536</v>
      </c>
      <c r="AF1855" t="str">
        <f t="shared" si="531"/>
        <v>----</v>
      </c>
      <c r="AG1855" t="str">
        <f t="shared" si="532"/>
        <v>----</v>
      </c>
      <c r="AH1855" t="str">
        <f t="shared" si="533"/>
        <v>HUnSatLig</v>
      </c>
      <c r="AI1855" t="str">
        <f t="shared" si="534"/>
        <v>----</v>
      </c>
      <c r="AJ1855" t="str">
        <f t="shared" si="535"/>
        <v>----</v>
      </c>
      <c r="AK1855" t="str">
        <f t="shared" si="536"/>
        <v>----</v>
      </c>
      <c r="AM1855" s="4">
        <f t="shared" si="537"/>
        <v>559.27500759301893</v>
      </c>
      <c r="AN1855" s="4">
        <f t="shared" si="521"/>
        <v>559</v>
      </c>
      <c r="AO1855" s="4">
        <f t="shared" si="538"/>
        <v>0.27500759301892685</v>
      </c>
    </row>
    <row r="1856" spans="1:41" x14ac:dyDescent="0.25">
      <c r="A1856">
        <v>27</v>
      </c>
      <c r="B1856">
        <v>28</v>
      </c>
      <c r="C1856">
        <v>0</v>
      </c>
      <c r="D1856">
        <v>14</v>
      </c>
      <c r="E1856">
        <v>0</v>
      </c>
      <c r="F1856">
        <v>0</v>
      </c>
      <c r="H1856">
        <v>575.14062799999999</v>
      </c>
      <c r="J1856">
        <v>2139313</v>
      </c>
      <c r="K1856">
        <v>1783862</v>
      </c>
      <c r="L1856">
        <v>2216643</v>
      </c>
      <c r="O1856" t="s">
        <v>14</v>
      </c>
      <c r="P1856" t="s">
        <v>14</v>
      </c>
      <c r="Q1856" t="s">
        <v>14</v>
      </c>
      <c r="S1856">
        <f t="shared" si="522"/>
        <v>1.037037037037037</v>
      </c>
      <c r="T1856">
        <f t="shared" si="523"/>
        <v>0.51851851851851849</v>
      </c>
      <c r="V1856" s="4">
        <f t="shared" si="524"/>
        <v>575.14062797990005</v>
      </c>
      <c r="W1856">
        <f t="shared" si="525"/>
        <v>14</v>
      </c>
      <c r="X1856">
        <f t="shared" si="526"/>
        <v>0.51851851851851849</v>
      </c>
      <c r="Y1856">
        <f t="shared" si="527"/>
        <v>0.5</v>
      </c>
      <c r="Z1856">
        <f t="shared" si="528"/>
        <v>1</v>
      </c>
      <c r="AA1856" t="str">
        <f t="shared" si="529"/>
        <v>CRAM</v>
      </c>
      <c r="AD1856">
        <f t="shared" si="530"/>
        <v>0.35</v>
      </c>
      <c r="AF1856" t="str">
        <f t="shared" si="531"/>
        <v>----</v>
      </c>
      <c r="AG1856" t="str">
        <f t="shared" si="532"/>
        <v>----</v>
      </c>
      <c r="AH1856" t="str">
        <f t="shared" si="533"/>
        <v>HUnSatLig</v>
      </c>
      <c r="AI1856" t="str">
        <f t="shared" si="534"/>
        <v>----</v>
      </c>
      <c r="AJ1856" t="str">
        <f t="shared" si="535"/>
        <v>----</v>
      </c>
      <c r="AK1856" t="str">
        <f t="shared" si="536"/>
        <v>----</v>
      </c>
      <c r="AM1856" s="4">
        <f t="shared" si="537"/>
        <v>575.27362078150429</v>
      </c>
      <c r="AN1856" s="4">
        <f t="shared" si="521"/>
        <v>575</v>
      </c>
      <c r="AO1856" s="4">
        <f t="shared" si="538"/>
        <v>0.2736207815042917</v>
      </c>
    </row>
    <row r="1857" spans="1:41" x14ac:dyDescent="0.25">
      <c r="A1857">
        <v>27</v>
      </c>
      <c r="B1857">
        <v>28</v>
      </c>
      <c r="C1857">
        <v>0</v>
      </c>
      <c r="D1857">
        <v>15</v>
      </c>
      <c r="E1857">
        <v>0</v>
      </c>
      <c r="F1857">
        <v>0</v>
      </c>
      <c r="H1857">
        <v>591.13554260000001</v>
      </c>
      <c r="J1857">
        <v>2346562</v>
      </c>
      <c r="K1857">
        <v>1583197</v>
      </c>
      <c r="L1857">
        <v>1590984</v>
      </c>
      <c r="O1857" t="s">
        <v>14</v>
      </c>
      <c r="P1857" t="s">
        <v>14</v>
      </c>
      <c r="Q1857" t="s">
        <v>14</v>
      </c>
      <c r="S1857">
        <f t="shared" si="522"/>
        <v>1.037037037037037</v>
      </c>
      <c r="T1857">
        <f t="shared" si="523"/>
        <v>0.55555555555555558</v>
      </c>
      <c r="V1857" s="4">
        <f t="shared" si="524"/>
        <v>591.13554257990006</v>
      </c>
      <c r="W1857">
        <f t="shared" si="525"/>
        <v>14</v>
      </c>
      <c r="X1857">
        <f t="shared" si="526"/>
        <v>0.51851851851851849</v>
      </c>
      <c r="Y1857">
        <f t="shared" si="527"/>
        <v>0.5</v>
      </c>
      <c r="Z1857">
        <f t="shared" si="528"/>
        <v>0.93333333333333335</v>
      </c>
      <c r="AA1857" t="str">
        <f t="shared" si="529"/>
        <v>CRAM</v>
      </c>
      <c r="AD1857">
        <f t="shared" si="530"/>
        <v>0.33333333333333331</v>
      </c>
      <c r="AF1857" t="str">
        <f t="shared" si="531"/>
        <v>----</v>
      </c>
      <c r="AG1857" t="str">
        <f t="shared" si="532"/>
        <v>----</v>
      </c>
      <c r="AH1857" t="str">
        <f t="shared" si="533"/>
        <v>HUnSatLig</v>
      </c>
      <c r="AI1857" t="str">
        <f t="shared" si="534"/>
        <v>----</v>
      </c>
      <c r="AJ1857" t="str">
        <f t="shared" si="535"/>
        <v>----</v>
      </c>
      <c r="AK1857" t="str">
        <f t="shared" si="536"/>
        <v>----</v>
      </c>
      <c r="AM1857" s="4">
        <f t="shared" si="537"/>
        <v>591.27223396998954</v>
      </c>
      <c r="AN1857" s="4">
        <f t="shared" si="521"/>
        <v>591</v>
      </c>
      <c r="AO1857" s="4">
        <f t="shared" si="538"/>
        <v>0.27223396998954286</v>
      </c>
    </row>
    <row r="1858" spans="1:41" x14ac:dyDescent="0.25">
      <c r="A1858">
        <v>27</v>
      </c>
      <c r="B1858">
        <v>30</v>
      </c>
      <c r="C1858">
        <v>0</v>
      </c>
      <c r="D1858">
        <v>10</v>
      </c>
      <c r="E1858">
        <v>0</v>
      </c>
      <c r="F1858">
        <v>0</v>
      </c>
      <c r="H1858">
        <v>513.17661959999998</v>
      </c>
      <c r="J1858">
        <v>2423347</v>
      </c>
      <c r="K1858">
        <v>2122546</v>
      </c>
      <c r="L1858">
        <v>2078153</v>
      </c>
      <c r="O1858">
        <v>2116252</v>
      </c>
      <c r="P1858">
        <v>1683122</v>
      </c>
      <c r="Q1858">
        <v>1584512</v>
      </c>
      <c r="S1858">
        <f t="shared" si="522"/>
        <v>1.1111111111111112</v>
      </c>
      <c r="T1858">
        <f t="shared" si="523"/>
        <v>0.37037037037037035</v>
      </c>
      <c r="V1858" s="4">
        <f t="shared" si="524"/>
        <v>513.17661957990003</v>
      </c>
      <c r="W1858">
        <f t="shared" si="525"/>
        <v>13</v>
      </c>
      <c r="X1858">
        <f t="shared" si="526"/>
        <v>0.48148148148148145</v>
      </c>
      <c r="Y1858">
        <f t="shared" si="527"/>
        <v>0.43333333333333335</v>
      </c>
      <c r="Z1858">
        <f t="shared" si="528"/>
        <v>1.3</v>
      </c>
      <c r="AA1858" t="str">
        <f t="shared" si="529"/>
        <v>CRAM</v>
      </c>
      <c r="AD1858">
        <f t="shared" si="530"/>
        <v>0.36363636363636365</v>
      </c>
      <c r="AF1858" t="str">
        <f t="shared" si="531"/>
        <v>----</v>
      </c>
      <c r="AG1858" t="str">
        <f t="shared" si="532"/>
        <v>----</v>
      </c>
      <c r="AH1858" t="str">
        <f t="shared" si="533"/>
        <v>HUnSatLig</v>
      </c>
      <c r="AI1858" t="str">
        <f t="shared" si="534"/>
        <v>----</v>
      </c>
      <c r="AJ1858" t="str">
        <f t="shared" si="535"/>
        <v>----</v>
      </c>
      <c r="AK1858" t="str">
        <f t="shared" si="536"/>
        <v>----</v>
      </c>
      <c r="AM1858" s="4">
        <f t="shared" si="537"/>
        <v>513.29528411694628</v>
      </c>
      <c r="AN1858" s="4">
        <f t="shared" ref="AN1858:AN1921" si="539">INT(AM1858)</f>
        <v>513</v>
      </c>
      <c r="AO1858" s="4">
        <f t="shared" si="538"/>
        <v>0.29528411694627721</v>
      </c>
    </row>
    <row r="1859" spans="1:41" x14ac:dyDescent="0.25">
      <c r="A1859">
        <v>27</v>
      </c>
      <c r="B1859">
        <v>30</v>
      </c>
      <c r="C1859">
        <v>0</v>
      </c>
      <c r="D1859">
        <v>11</v>
      </c>
      <c r="E1859">
        <v>0</v>
      </c>
      <c r="F1859">
        <v>0</v>
      </c>
      <c r="H1859">
        <v>529.1715342</v>
      </c>
      <c r="J1859">
        <v>2986204</v>
      </c>
      <c r="K1859">
        <v>2795047</v>
      </c>
      <c r="L1859">
        <v>2006392</v>
      </c>
      <c r="O1859">
        <v>2550127</v>
      </c>
      <c r="P1859">
        <v>2414410</v>
      </c>
      <c r="Q1859">
        <v>1498965</v>
      </c>
      <c r="S1859">
        <f t="shared" ref="S1859:S1922" si="540">B1859/A1859</f>
        <v>1.1111111111111112</v>
      </c>
      <c r="T1859">
        <f t="shared" ref="T1859:T1922" si="541">D1859/A1859</f>
        <v>0.40740740740740738</v>
      </c>
      <c r="V1859" s="4">
        <f t="shared" ref="V1859:V1922" si="542">A1859*12+(B1859-1)*1.007825+C1859*14.003074+D1859*15.9949146+E1859*31.9720707+F1859*30.9737615+0.0005485799</f>
        <v>529.17153417990005</v>
      </c>
      <c r="W1859">
        <f t="shared" ref="W1859:W1922" si="543">1+A1859-B1859/2+C1859/2+F1859/2</f>
        <v>13</v>
      </c>
      <c r="X1859">
        <f t="shared" ref="X1859:X1922" si="544">W1859/A1859</f>
        <v>0.48148148148148145</v>
      </c>
      <c r="Y1859">
        <f t="shared" ref="Y1859:Y1922" si="545">W1859/B1859</f>
        <v>0.43333333333333335</v>
      </c>
      <c r="Z1859">
        <f t="shared" ref="Z1859:Z1922" si="546">W1859/D1859</f>
        <v>1.1818181818181819</v>
      </c>
      <c r="AA1859" t="str">
        <f t="shared" ref="AA1859:AA1922" si="547">IF(X1859&gt;=0.3,IF(X1859&lt;=0.68,IF(Y1859&gt;=0.2,IF(Y1859&lt;=0.95,IF(Z1859&gt;=0.77,IF(Z1859&lt;=1.75,"CRAM","O"),"O"),"O"),"O"),"O"),"O")</f>
        <v>CRAM</v>
      </c>
      <c r="AD1859">
        <f t="shared" ref="AD1859:AD1922" si="548">(1+A1859-D1859/2-E1859-B1859/2)/(A1859-D1859/2-E1859-C1859-F1859)</f>
        <v>0.34883720930232559</v>
      </c>
      <c r="AF1859" t="str">
        <f t="shared" ref="AF1859:AF1922" si="549">IF(AD1859&gt;0.66,"CondAr","----")</f>
        <v>----</v>
      </c>
      <c r="AG1859" t="str">
        <f t="shared" ref="AG1859:AG1922" si="550">IF(AND((AD1859&gt;0.5),(AD1859&lt;=0.66)),"Aromatic","----")</f>
        <v>----</v>
      </c>
      <c r="AH1859" t="str">
        <f t="shared" ref="AH1859:AH1922" si="551">IF(AND((AD1859&lt;=0.5),(S1859&lt;1.5)),"HUnSatLig","----")</f>
        <v>HUnSatLig</v>
      </c>
      <c r="AI1859" t="str">
        <f t="shared" ref="AI1859:AI1922" si="552">IF(AND((T1859&lt;0.6),(S1859&gt;=1.5),(C1859=0)),"AlipatNoN","----")</f>
        <v>----</v>
      </c>
      <c r="AJ1859" t="str">
        <f t="shared" ref="AJ1859:AJ1922" si="553">IF(AND((S1859&gt;=1.5),(T1859&gt;=0.6)),"SatFACarb","----")</f>
        <v>----</v>
      </c>
      <c r="AK1859" t="str">
        <f t="shared" ref="AK1859:AK1922" si="554">IF(AND((T1859&lt;0.6),(S1859&gt;=1.5),(C1859&gt;0)),"Alipat+N","----")</f>
        <v>----</v>
      </c>
      <c r="AM1859" s="4">
        <f t="shared" ref="AM1859:AM1922" si="555">V1859*(44/43.989828)</f>
        <v>529.29389730543164</v>
      </c>
      <c r="AN1859" s="4">
        <f t="shared" si="539"/>
        <v>529</v>
      </c>
      <c r="AO1859" s="4">
        <f t="shared" ref="AO1859:AO1922" si="556">AM1859-AN1859</f>
        <v>0.29389730543164205</v>
      </c>
    </row>
    <row r="1860" spans="1:41" x14ac:dyDescent="0.25">
      <c r="A1860">
        <v>27</v>
      </c>
      <c r="B1860">
        <v>30</v>
      </c>
      <c r="C1860">
        <v>0</v>
      </c>
      <c r="D1860">
        <v>12</v>
      </c>
      <c r="E1860">
        <v>0</v>
      </c>
      <c r="F1860">
        <v>0</v>
      </c>
      <c r="H1860">
        <v>545.16644880000001</v>
      </c>
      <c r="J1860">
        <v>2501601</v>
      </c>
      <c r="K1860">
        <v>2560509</v>
      </c>
      <c r="L1860">
        <v>2253981</v>
      </c>
      <c r="O1860" t="s">
        <v>14</v>
      </c>
      <c r="P1860" t="s">
        <v>14</v>
      </c>
      <c r="Q1860" t="s">
        <v>14</v>
      </c>
      <c r="S1860">
        <f t="shared" si="540"/>
        <v>1.1111111111111112</v>
      </c>
      <c r="T1860">
        <f t="shared" si="541"/>
        <v>0.44444444444444442</v>
      </c>
      <c r="V1860" s="4">
        <f t="shared" si="542"/>
        <v>545.16644877990007</v>
      </c>
      <c r="W1860">
        <f t="shared" si="543"/>
        <v>13</v>
      </c>
      <c r="X1860">
        <f t="shared" si="544"/>
        <v>0.48148148148148145</v>
      </c>
      <c r="Y1860">
        <f t="shared" si="545"/>
        <v>0.43333333333333335</v>
      </c>
      <c r="Z1860">
        <f t="shared" si="546"/>
        <v>1.0833333333333333</v>
      </c>
      <c r="AA1860" t="str">
        <f t="shared" si="547"/>
        <v>CRAM</v>
      </c>
      <c r="AD1860">
        <f t="shared" si="548"/>
        <v>0.33333333333333331</v>
      </c>
      <c r="AF1860" t="str">
        <f t="shared" si="549"/>
        <v>----</v>
      </c>
      <c r="AG1860" t="str">
        <f t="shared" si="550"/>
        <v>----</v>
      </c>
      <c r="AH1860" t="str">
        <f t="shared" si="551"/>
        <v>HUnSatLig</v>
      </c>
      <c r="AI1860" t="str">
        <f t="shared" si="552"/>
        <v>----</v>
      </c>
      <c r="AJ1860" t="str">
        <f t="shared" si="553"/>
        <v>----</v>
      </c>
      <c r="AK1860" t="str">
        <f t="shared" si="554"/>
        <v>----</v>
      </c>
      <c r="AM1860" s="4">
        <f t="shared" si="555"/>
        <v>545.29251049391689</v>
      </c>
      <c r="AN1860" s="4">
        <f t="shared" si="539"/>
        <v>545</v>
      </c>
      <c r="AO1860" s="4">
        <f t="shared" si="556"/>
        <v>0.29251049391689321</v>
      </c>
    </row>
    <row r="1861" spans="1:41" x14ac:dyDescent="0.25">
      <c r="A1861">
        <v>27</v>
      </c>
      <c r="B1861">
        <v>30</v>
      </c>
      <c r="C1861">
        <v>0</v>
      </c>
      <c r="D1861">
        <v>13</v>
      </c>
      <c r="E1861">
        <v>0</v>
      </c>
      <c r="F1861">
        <v>0</v>
      </c>
      <c r="H1861">
        <v>561.16136340000003</v>
      </c>
      <c r="J1861">
        <v>2919695</v>
      </c>
      <c r="K1861">
        <v>2721939</v>
      </c>
      <c r="L1861">
        <v>2266749</v>
      </c>
      <c r="O1861" t="s">
        <v>14</v>
      </c>
      <c r="P1861" t="s">
        <v>14</v>
      </c>
      <c r="Q1861" t="s">
        <v>14</v>
      </c>
      <c r="S1861">
        <f t="shared" si="540"/>
        <v>1.1111111111111112</v>
      </c>
      <c r="T1861">
        <f t="shared" si="541"/>
        <v>0.48148148148148145</v>
      </c>
      <c r="V1861" s="4">
        <f t="shared" si="542"/>
        <v>561.16136337990008</v>
      </c>
      <c r="W1861">
        <f t="shared" si="543"/>
        <v>13</v>
      </c>
      <c r="X1861">
        <f t="shared" si="544"/>
        <v>0.48148148148148145</v>
      </c>
      <c r="Y1861">
        <f t="shared" si="545"/>
        <v>0.43333333333333335</v>
      </c>
      <c r="Z1861">
        <f t="shared" si="546"/>
        <v>1</v>
      </c>
      <c r="AA1861" t="str">
        <f t="shared" si="547"/>
        <v>CRAM</v>
      </c>
      <c r="AD1861">
        <f t="shared" si="548"/>
        <v>0.31707317073170732</v>
      </c>
      <c r="AF1861" t="str">
        <f t="shared" si="549"/>
        <v>----</v>
      </c>
      <c r="AG1861" t="str">
        <f t="shared" si="550"/>
        <v>----</v>
      </c>
      <c r="AH1861" t="str">
        <f t="shared" si="551"/>
        <v>HUnSatLig</v>
      </c>
      <c r="AI1861" t="str">
        <f t="shared" si="552"/>
        <v>----</v>
      </c>
      <c r="AJ1861" t="str">
        <f t="shared" si="553"/>
        <v>----</v>
      </c>
      <c r="AK1861" t="str">
        <f t="shared" si="554"/>
        <v>----</v>
      </c>
      <c r="AM1861" s="4">
        <f t="shared" si="555"/>
        <v>561.29112368240226</v>
      </c>
      <c r="AN1861" s="4">
        <f t="shared" si="539"/>
        <v>561</v>
      </c>
      <c r="AO1861" s="4">
        <f t="shared" si="556"/>
        <v>0.29112368240225805</v>
      </c>
    </row>
    <row r="1862" spans="1:41" x14ac:dyDescent="0.25">
      <c r="A1862">
        <v>27</v>
      </c>
      <c r="B1862">
        <v>30</v>
      </c>
      <c r="C1862">
        <v>0</v>
      </c>
      <c r="D1862">
        <v>14</v>
      </c>
      <c r="E1862">
        <v>0</v>
      </c>
      <c r="F1862">
        <v>0</v>
      </c>
      <c r="H1862">
        <v>577.15627800000004</v>
      </c>
      <c r="J1862">
        <v>2340408</v>
      </c>
      <c r="K1862">
        <v>2493896</v>
      </c>
      <c r="L1862">
        <v>2274397</v>
      </c>
      <c r="O1862" t="s">
        <v>14</v>
      </c>
      <c r="P1862" t="s">
        <v>14</v>
      </c>
      <c r="Q1862" t="s">
        <v>14</v>
      </c>
      <c r="S1862">
        <f t="shared" si="540"/>
        <v>1.1111111111111112</v>
      </c>
      <c r="T1862">
        <f t="shared" si="541"/>
        <v>0.51851851851851849</v>
      </c>
      <c r="V1862" s="4">
        <f t="shared" si="542"/>
        <v>577.15627797989998</v>
      </c>
      <c r="W1862">
        <f t="shared" si="543"/>
        <v>13</v>
      </c>
      <c r="X1862">
        <f t="shared" si="544"/>
        <v>0.48148148148148145</v>
      </c>
      <c r="Y1862">
        <f t="shared" si="545"/>
        <v>0.43333333333333335</v>
      </c>
      <c r="Z1862">
        <f t="shared" si="546"/>
        <v>0.9285714285714286</v>
      </c>
      <c r="AA1862" t="str">
        <f t="shared" si="547"/>
        <v>CRAM</v>
      </c>
      <c r="AD1862">
        <f t="shared" si="548"/>
        <v>0.3</v>
      </c>
      <c r="AF1862" t="str">
        <f t="shared" si="549"/>
        <v>----</v>
      </c>
      <c r="AG1862" t="str">
        <f t="shared" si="550"/>
        <v>----</v>
      </c>
      <c r="AH1862" t="str">
        <f t="shared" si="551"/>
        <v>HUnSatLig</v>
      </c>
      <c r="AI1862" t="str">
        <f t="shared" si="552"/>
        <v>----</v>
      </c>
      <c r="AJ1862" t="str">
        <f t="shared" si="553"/>
        <v>----</v>
      </c>
      <c r="AK1862" t="str">
        <f t="shared" si="554"/>
        <v>----</v>
      </c>
      <c r="AM1862" s="4">
        <f t="shared" si="555"/>
        <v>577.2897368708874</v>
      </c>
      <c r="AN1862" s="4">
        <f t="shared" si="539"/>
        <v>577</v>
      </c>
      <c r="AO1862" s="4">
        <f t="shared" si="556"/>
        <v>0.28973687088739553</v>
      </c>
    </row>
    <row r="1863" spans="1:41" x14ac:dyDescent="0.25">
      <c r="A1863">
        <v>27</v>
      </c>
      <c r="B1863">
        <v>30</v>
      </c>
      <c r="C1863">
        <v>0</v>
      </c>
      <c r="D1863">
        <v>15</v>
      </c>
      <c r="E1863">
        <v>0</v>
      </c>
      <c r="F1863">
        <v>0</v>
      </c>
      <c r="H1863">
        <v>593.15119259999994</v>
      </c>
      <c r="J1863">
        <v>1757600</v>
      </c>
      <c r="K1863">
        <v>1925077</v>
      </c>
      <c r="L1863">
        <v>1896496</v>
      </c>
      <c r="O1863" t="s">
        <v>14</v>
      </c>
      <c r="P1863" t="s">
        <v>14</v>
      </c>
      <c r="Q1863" t="s">
        <v>14</v>
      </c>
      <c r="S1863">
        <f t="shared" si="540"/>
        <v>1.1111111111111112</v>
      </c>
      <c r="T1863">
        <f t="shared" si="541"/>
        <v>0.55555555555555558</v>
      </c>
      <c r="V1863" s="4">
        <f t="shared" si="542"/>
        <v>593.15119257990011</v>
      </c>
      <c r="W1863">
        <f t="shared" si="543"/>
        <v>13</v>
      </c>
      <c r="X1863">
        <f t="shared" si="544"/>
        <v>0.48148148148148145</v>
      </c>
      <c r="Y1863">
        <f t="shared" si="545"/>
        <v>0.43333333333333335</v>
      </c>
      <c r="Z1863">
        <f t="shared" si="546"/>
        <v>0.8666666666666667</v>
      </c>
      <c r="AA1863" t="str">
        <f t="shared" si="547"/>
        <v>CRAM</v>
      </c>
      <c r="AD1863">
        <f t="shared" si="548"/>
        <v>0.28205128205128205</v>
      </c>
      <c r="AF1863" t="str">
        <f t="shared" si="549"/>
        <v>----</v>
      </c>
      <c r="AG1863" t="str">
        <f t="shared" si="550"/>
        <v>----</v>
      </c>
      <c r="AH1863" t="str">
        <f t="shared" si="551"/>
        <v>HUnSatLig</v>
      </c>
      <c r="AI1863" t="str">
        <f t="shared" si="552"/>
        <v>----</v>
      </c>
      <c r="AJ1863" t="str">
        <f t="shared" si="553"/>
        <v>----</v>
      </c>
      <c r="AK1863" t="str">
        <f t="shared" si="554"/>
        <v>----</v>
      </c>
      <c r="AM1863" s="4">
        <f t="shared" si="555"/>
        <v>593.28835005937287</v>
      </c>
      <c r="AN1863" s="4">
        <f t="shared" si="539"/>
        <v>593</v>
      </c>
      <c r="AO1863" s="4">
        <f t="shared" si="556"/>
        <v>0.28835005937287406</v>
      </c>
    </row>
    <row r="1864" spans="1:41" x14ac:dyDescent="0.25">
      <c r="A1864">
        <v>27</v>
      </c>
      <c r="B1864">
        <v>32</v>
      </c>
      <c r="C1864">
        <v>0</v>
      </c>
      <c r="D1864">
        <v>10</v>
      </c>
      <c r="E1864">
        <v>0</v>
      </c>
      <c r="F1864">
        <v>0</v>
      </c>
      <c r="H1864">
        <v>515.19226960000003</v>
      </c>
      <c r="J1864">
        <v>4500125</v>
      </c>
      <c r="K1864">
        <v>4626783</v>
      </c>
      <c r="L1864">
        <v>4793344</v>
      </c>
      <c r="O1864">
        <v>3939542</v>
      </c>
      <c r="P1864">
        <v>3402467</v>
      </c>
      <c r="Q1864">
        <v>2881738</v>
      </c>
      <c r="S1864">
        <f t="shared" si="540"/>
        <v>1.1851851851851851</v>
      </c>
      <c r="T1864">
        <f t="shared" si="541"/>
        <v>0.37037037037037035</v>
      </c>
      <c r="V1864" s="4">
        <f t="shared" si="542"/>
        <v>515.19226957989997</v>
      </c>
      <c r="W1864">
        <f t="shared" si="543"/>
        <v>12</v>
      </c>
      <c r="X1864">
        <f t="shared" si="544"/>
        <v>0.44444444444444442</v>
      </c>
      <c r="Y1864">
        <f t="shared" si="545"/>
        <v>0.375</v>
      </c>
      <c r="Z1864">
        <f t="shared" si="546"/>
        <v>1.2</v>
      </c>
      <c r="AA1864" t="str">
        <f t="shared" si="547"/>
        <v>CRAM</v>
      </c>
      <c r="AD1864">
        <f t="shared" si="548"/>
        <v>0.31818181818181818</v>
      </c>
      <c r="AF1864" t="str">
        <f t="shared" si="549"/>
        <v>----</v>
      </c>
      <c r="AG1864" t="str">
        <f t="shared" si="550"/>
        <v>----</v>
      </c>
      <c r="AH1864" t="str">
        <f t="shared" si="551"/>
        <v>HUnSatLig</v>
      </c>
      <c r="AI1864" t="str">
        <f t="shared" si="552"/>
        <v>----</v>
      </c>
      <c r="AJ1864" t="str">
        <f t="shared" si="553"/>
        <v>----</v>
      </c>
      <c r="AK1864" t="str">
        <f t="shared" si="554"/>
        <v>----</v>
      </c>
      <c r="AM1864" s="4">
        <f t="shared" si="555"/>
        <v>515.31140020632938</v>
      </c>
      <c r="AN1864" s="4">
        <f t="shared" si="539"/>
        <v>515</v>
      </c>
      <c r="AO1864" s="4">
        <f t="shared" si="556"/>
        <v>0.31140020632938104</v>
      </c>
    </row>
    <row r="1865" spans="1:41" x14ac:dyDescent="0.25">
      <c r="A1865">
        <v>27</v>
      </c>
      <c r="B1865">
        <v>32</v>
      </c>
      <c r="C1865">
        <v>0</v>
      </c>
      <c r="D1865">
        <v>11</v>
      </c>
      <c r="E1865">
        <v>0</v>
      </c>
      <c r="F1865">
        <v>0</v>
      </c>
      <c r="H1865">
        <v>531.18718420000005</v>
      </c>
      <c r="J1865">
        <v>3024149</v>
      </c>
      <c r="K1865">
        <v>2852914</v>
      </c>
      <c r="L1865">
        <v>2523560</v>
      </c>
      <c r="O1865">
        <v>2814822</v>
      </c>
      <c r="P1865">
        <v>2822968</v>
      </c>
      <c r="Q1865">
        <v>2228537</v>
      </c>
      <c r="S1865">
        <f t="shared" si="540"/>
        <v>1.1851851851851851</v>
      </c>
      <c r="T1865">
        <f t="shared" si="541"/>
        <v>0.40740740740740738</v>
      </c>
      <c r="V1865" s="4">
        <f t="shared" si="542"/>
        <v>531.1871841799001</v>
      </c>
      <c r="W1865">
        <f t="shared" si="543"/>
        <v>12</v>
      </c>
      <c r="X1865">
        <f t="shared" si="544"/>
        <v>0.44444444444444442</v>
      </c>
      <c r="Y1865">
        <f t="shared" si="545"/>
        <v>0.375</v>
      </c>
      <c r="Z1865">
        <f t="shared" si="546"/>
        <v>1.0909090909090908</v>
      </c>
      <c r="AA1865" t="str">
        <f t="shared" si="547"/>
        <v>CRAM</v>
      </c>
      <c r="AD1865">
        <f t="shared" si="548"/>
        <v>0.30232558139534882</v>
      </c>
      <c r="AF1865" t="str">
        <f t="shared" si="549"/>
        <v>----</v>
      </c>
      <c r="AG1865" t="str">
        <f t="shared" si="550"/>
        <v>----</v>
      </c>
      <c r="AH1865" t="str">
        <f t="shared" si="551"/>
        <v>HUnSatLig</v>
      </c>
      <c r="AI1865" t="str">
        <f t="shared" si="552"/>
        <v>----</v>
      </c>
      <c r="AJ1865" t="str">
        <f t="shared" si="553"/>
        <v>----</v>
      </c>
      <c r="AK1865" t="str">
        <f t="shared" si="554"/>
        <v>----</v>
      </c>
      <c r="AM1865" s="4">
        <f t="shared" si="555"/>
        <v>531.31001339481486</v>
      </c>
      <c r="AN1865" s="4">
        <f t="shared" si="539"/>
        <v>531</v>
      </c>
      <c r="AO1865" s="4">
        <f t="shared" si="556"/>
        <v>0.31001339481485957</v>
      </c>
    </row>
    <row r="1866" spans="1:41" x14ac:dyDescent="0.25">
      <c r="A1866">
        <v>27</v>
      </c>
      <c r="B1866">
        <v>32</v>
      </c>
      <c r="C1866">
        <v>0</v>
      </c>
      <c r="D1866">
        <v>12</v>
      </c>
      <c r="E1866">
        <v>0</v>
      </c>
      <c r="F1866">
        <v>0</v>
      </c>
      <c r="H1866">
        <v>547.18209879999995</v>
      </c>
      <c r="J1866">
        <v>2445793</v>
      </c>
      <c r="K1866">
        <v>2120162</v>
      </c>
      <c r="L1866">
        <v>2048175</v>
      </c>
      <c r="O1866">
        <v>2571397</v>
      </c>
      <c r="P1866">
        <v>1611186</v>
      </c>
      <c r="Q1866">
        <v>1901351</v>
      </c>
      <c r="S1866">
        <f t="shared" si="540"/>
        <v>1.1851851851851851</v>
      </c>
      <c r="T1866">
        <f t="shared" si="541"/>
        <v>0.44444444444444442</v>
      </c>
      <c r="V1866" s="4">
        <f t="shared" si="542"/>
        <v>547.1820987799</v>
      </c>
      <c r="W1866">
        <f t="shared" si="543"/>
        <v>12</v>
      </c>
      <c r="X1866">
        <f t="shared" si="544"/>
        <v>0.44444444444444442</v>
      </c>
      <c r="Y1866">
        <f t="shared" si="545"/>
        <v>0.375</v>
      </c>
      <c r="Z1866">
        <f t="shared" si="546"/>
        <v>1</v>
      </c>
      <c r="AA1866" t="str">
        <f t="shared" si="547"/>
        <v>CRAM</v>
      </c>
      <c r="AD1866">
        <f t="shared" si="548"/>
        <v>0.2857142857142857</v>
      </c>
      <c r="AF1866" t="str">
        <f t="shared" si="549"/>
        <v>----</v>
      </c>
      <c r="AG1866" t="str">
        <f t="shared" si="550"/>
        <v>----</v>
      </c>
      <c r="AH1866" t="str">
        <f t="shared" si="551"/>
        <v>HUnSatLig</v>
      </c>
      <c r="AI1866" t="str">
        <f t="shared" si="552"/>
        <v>----</v>
      </c>
      <c r="AJ1866" t="str">
        <f t="shared" si="553"/>
        <v>----</v>
      </c>
      <c r="AK1866" t="str">
        <f t="shared" si="554"/>
        <v>----</v>
      </c>
      <c r="AM1866" s="4">
        <f t="shared" si="555"/>
        <v>547.3086265833</v>
      </c>
      <c r="AN1866" s="4">
        <f t="shared" si="539"/>
        <v>547</v>
      </c>
      <c r="AO1866" s="4">
        <f t="shared" si="556"/>
        <v>0.30862658329999704</v>
      </c>
    </row>
    <row r="1867" spans="1:41" x14ac:dyDescent="0.25">
      <c r="A1867">
        <v>27</v>
      </c>
      <c r="B1867">
        <v>32</v>
      </c>
      <c r="C1867">
        <v>0</v>
      </c>
      <c r="D1867">
        <v>13</v>
      </c>
      <c r="E1867">
        <v>0</v>
      </c>
      <c r="F1867">
        <v>0</v>
      </c>
      <c r="H1867">
        <v>563.17701339999996</v>
      </c>
      <c r="J1867">
        <v>2944209</v>
      </c>
      <c r="K1867">
        <v>2373197</v>
      </c>
      <c r="L1867">
        <v>1802584</v>
      </c>
      <c r="O1867" t="s">
        <v>14</v>
      </c>
      <c r="P1867" t="s">
        <v>14</v>
      </c>
      <c r="Q1867" t="s">
        <v>14</v>
      </c>
      <c r="S1867">
        <f t="shared" si="540"/>
        <v>1.1851851851851851</v>
      </c>
      <c r="T1867">
        <f t="shared" si="541"/>
        <v>0.48148148148148145</v>
      </c>
      <c r="V1867" s="4">
        <f t="shared" si="542"/>
        <v>563.17701337990002</v>
      </c>
      <c r="W1867">
        <f t="shared" si="543"/>
        <v>12</v>
      </c>
      <c r="X1867">
        <f t="shared" si="544"/>
        <v>0.44444444444444442</v>
      </c>
      <c r="Y1867">
        <f t="shared" si="545"/>
        <v>0.375</v>
      </c>
      <c r="Z1867">
        <f t="shared" si="546"/>
        <v>0.92307692307692313</v>
      </c>
      <c r="AA1867" t="str">
        <f t="shared" si="547"/>
        <v>CRAM</v>
      </c>
      <c r="AD1867">
        <f t="shared" si="548"/>
        <v>0.26829268292682928</v>
      </c>
      <c r="AF1867" t="str">
        <f t="shared" si="549"/>
        <v>----</v>
      </c>
      <c r="AG1867" t="str">
        <f t="shared" si="550"/>
        <v>----</v>
      </c>
      <c r="AH1867" t="str">
        <f t="shared" si="551"/>
        <v>HUnSatLig</v>
      </c>
      <c r="AI1867" t="str">
        <f t="shared" si="552"/>
        <v>----</v>
      </c>
      <c r="AJ1867" t="str">
        <f t="shared" si="553"/>
        <v>----</v>
      </c>
      <c r="AK1867" t="str">
        <f t="shared" si="554"/>
        <v>----</v>
      </c>
      <c r="AM1867" s="4">
        <f t="shared" si="555"/>
        <v>563.30723977178536</v>
      </c>
      <c r="AN1867" s="4">
        <f t="shared" si="539"/>
        <v>563</v>
      </c>
      <c r="AO1867" s="4">
        <f t="shared" si="556"/>
        <v>0.30723977178536188</v>
      </c>
    </row>
    <row r="1868" spans="1:41" x14ac:dyDescent="0.25">
      <c r="A1868">
        <v>27</v>
      </c>
      <c r="B1868">
        <v>32</v>
      </c>
      <c r="C1868">
        <v>0</v>
      </c>
      <c r="D1868">
        <v>14</v>
      </c>
      <c r="E1868">
        <v>0</v>
      </c>
      <c r="F1868">
        <v>0</v>
      </c>
      <c r="H1868">
        <v>579.17192799999998</v>
      </c>
      <c r="J1868">
        <v>1749431</v>
      </c>
      <c r="K1868">
        <v>1652565</v>
      </c>
      <c r="L1868">
        <v>1870317</v>
      </c>
      <c r="O1868" t="s">
        <v>14</v>
      </c>
      <c r="P1868" t="s">
        <v>14</v>
      </c>
      <c r="Q1868" t="s">
        <v>14</v>
      </c>
      <c r="S1868">
        <f t="shared" si="540"/>
        <v>1.1851851851851851</v>
      </c>
      <c r="T1868">
        <f t="shared" si="541"/>
        <v>0.51851851851851849</v>
      </c>
      <c r="V1868" s="4">
        <f t="shared" si="542"/>
        <v>579.17192797990003</v>
      </c>
      <c r="W1868">
        <f t="shared" si="543"/>
        <v>12</v>
      </c>
      <c r="X1868">
        <f t="shared" si="544"/>
        <v>0.44444444444444442</v>
      </c>
      <c r="Y1868">
        <f t="shared" si="545"/>
        <v>0.375</v>
      </c>
      <c r="Z1868">
        <f t="shared" si="546"/>
        <v>0.8571428571428571</v>
      </c>
      <c r="AA1868" t="str">
        <f t="shared" si="547"/>
        <v>CRAM</v>
      </c>
      <c r="AD1868">
        <f t="shared" si="548"/>
        <v>0.25</v>
      </c>
      <c r="AF1868" t="str">
        <f t="shared" si="549"/>
        <v>----</v>
      </c>
      <c r="AG1868" t="str">
        <f t="shared" si="550"/>
        <v>----</v>
      </c>
      <c r="AH1868" t="str">
        <f t="shared" si="551"/>
        <v>HUnSatLig</v>
      </c>
      <c r="AI1868" t="str">
        <f t="shared" si="552"/>
        <v>----</v>
      </c>
      <c r="AJ1868" t="str">
        <f t="shared" si="553"/>
        <v>----</v>
      </c>
      <c r="AK1868" t="str">
        <f t="shared" si="554"/>
        <v>----</v>
      </c>
      <c r="AM1868" s="4">
        <f t="shared" si="555"/>
        <v>579.30585296027073</v>
      </c>
      <c r="AN1868" s="4">
        <f t="shared" si="539"/>
        <v>579</v>
      </c>
      <c r="AO1868" s="4">
        <f t="shared" si="556"/>
        <v>0.30585296027072673</v>
      </c>
    </row>
    <row r="1869" spans="1:41" x14ac:dyDescent="0.25">
      <c r="A1869">
        <v>27</v>
      </c>
      <c r="B1869">
        <v>34</v>
      </c>
      <c r="C1869">
        <v>0</v>
      </c>
      <c r="D1869">
        <v>7</v>
      </c>
      <c r="E1869">
        <v>0</v>
      </c>
      <c r="F1869">
        <v>0</v>
      </c>
      <c r="H1869">
        <v>469.22317579999998</v>
      </c>
      <c r="J1869">
        <v>2112135</v>
      </c>
      <c r="K1869">
        <v>2327129</v>
      </c>
      <c r="L1869">
        <v>2125712</v>
      </c>
      <c r="O1869">
        <v>2969219</v>
      </c>
      <c r="P1869">
        <v>3655971</v>
      </c>
      <c r="Q1869">
        <v>2984953</v>
      </c>
      <c r="S1869">
        <f t="shared" si="540"/>
        <v>1.2592592592592593</v>
      </c>
      <c r="T1869">
        <f t="shared" si="541"/>
        <v>0.25925925925925924</v>
      </c>
      <c r="V1869" s="4">
        <f t="shared" si="542"/>
        <v>469.22317577989998</v>
      </c>
      <c r="W1869">
        <f t="shared" si="543"/>
        <v>11</v>
      </c>
      <c r="X1869">
        <f t="shared" si="544"/>
        <v>0.40740740740740738</v>
      </c>
      <c r="Y1869">
        <f t="shared" si="545"/>
        <v>0.3235294117647059</v>
      </c>
      <c r="Z1869">
        <f t="shared" si="546"/>
        <v>1.5714285714285714</v>
      </c>
      <c r="AA1869" t="str">
        <f t="shared" si="547"/>
        <v>CRAM</v>
      </c>
      <c r="AD1869">
        <f t="shared" si="548"/>
        <v>0.31914893617021278</v>
      </c>
      <c r="AF1869" t="str">
        <f t="shared" si="549"/>
        <v>----</v>
      </c>
      <c r="AG1869" t="str">
        <f t="shared" si="550"/>
        <v>----</v>
      </c>
      <c r="AH1869" t="str">
        <f t="shared" si="551"/>
        <v>HUnSatLig</v>
      </c>
      <c r="AI1869" t="str">
        <f t="shared" si="552"/>
        <v>----</v>
      </c>
      <c r="AJ1869" t="str">
        <f t="shared" si="553"/>
        <v>----</v>
      </c>
      <c r="AK1869" t="str">
        <f t="shared" si="554"/>
        <v>----</v>
      </c>
      <c r="AM1869" s="4">
        <f t="shared" si="555"/>
        <v>469.33167673025673</v>
      </c>
      <c r="AN1869" s="4">
        <f t="shared" si="539"/>
        <v>469</v>
      </c>
      <c r="AO1869" s="4">
        <f t="shared" si="556"/>
        <v>0.33167673025673139</v>
      </c>
    </row>
    <row r="1870" spans="1:41" x14ac:dyDescent="0.25">
      <c r="A1870">
        <v>27</v>
      </c>
      <c r="B1870">
        <v>34</v>
      </c>
      <c r="C1870">
        <v>0</v>
      </c>
      <c r="D1870">
        <v>8</v>
      </c>
      <c r="E1870">
        <v>0</v>
      </c>
      <c r="F1870">
        <v>0</v>
      </c>
      <c r="H1870">
        <v>485.21809039999999</v>
      </c>
      <c r="J1870">
        <v>3580075</v>
      </c>
      <c r="K1870">
        <v>2886791</v>
      </c>
      <c r="L1870">
        <v>2788377</v>
      </c>
      <c r="O1870">
        <v>4888548</v>
      </c>
      <c r="P1870">
        <v>6473349</v>
      </c>
      <c r="Q1870">
        <v>4516376</v>
      </c>
      <c r="S1870">
        <f t="shared" si="540"/>
        <v>1.2592592592592593</v>
      </c>
      <c r="T1870">
        <f t="shared" si="541"/>
        <v>0.29629629629629628</v>
      </c>
      <c r="V1870" s="4">
        <f t="shared" si="542"/>
        <v>485.21809037989999</v>
      </c>
      <c r="W1870">
        <f t="shared" si="543"/>
        <v>11</v>
      </c>
      <c r="X1870">
        <f t="shared" si="544"/>
        <v>0.40740740740740738</v>
      </c>
      <c r="Y1870">
        <f t="shared" si="545"/>
        <v>0.3235294117647059</v>
      </c>
      <c r="Z1870">
        <f t="shared" si="546"/>
        <v>1.375</v>
      </c>
      <c r="AA1870" t="str">
        <f t="shared" si="547"/>
        <v>CRAM</v>
      </c>
      <c r="AD1870">
        <f t="shared" si="548"/>
        <v>0.30434782608695654</v>
      </c>
      <c r="AF1870" t="str">
        <f t="shared" si="549"/>
        <v>----</v>
      </c>
      <c r="AG1870" t="str">
        <f t="shared" si="550"/>
        <v>----</v>
      </c>
      <c r="AH1870" t="str">
        <f t="shared" si="551"/>
        <v>HUnSatLig</v>
      </c>
      <c r="AI1870" t="str">
        <f t="shared" si="552"/>
        <v>----</v>
      </c>
      <c r="AJ1870" t="str">
        <f t="shared" si="553"/>
        <v>----</v>
      </c>
      <c r="AK1870" t="str">
        <f t="shared" si="554"/>
        <v>----</v>
      </c>
      <c r="AM1870" s="4">
        <f t="shared" si="555"/>
        <v>485.33028991874204</v>
      </c>
      <c r="AN1870" s="4">
        <f t="shared" si="539"/>
        <v>485</v>
      </c>
      <c r="AO1870" s="4">
        <f t="shared" si="556"/>
        <v>0.33028991874203939</v>
      </c>
    </row>
    <row r="1871" spans="1:41" x14ac:dyDescent="0.25">
      <c r="A1871">
        <v>27</v>
      </c>
      <c r="B1871">
        <v>34</v>
      </c>
      <c r="C1871">
        <v>0</v>
      </c>
      <c r="D1871">
        <v>9</v>
      </c>
      <c r="E1871">
        <v>0</v>
      </c>
      <c r="F1871">
        <v>0</v>
      </c>
      <c r="H1871">
        <v>501.21300500000001</v>
      </c>
      <c r="J1871">
        <v>3602315</v>
      </c>
      <c r="K1871">
        <v>3858426</v>
      </c>
      <c r="L1871">
        <v>3810983</v>
      </c>
      <c r="O1871">
        <v>4987579</v>
      </c>
      <c r="P1871">
        <v>5393680</v>
      </c>
      <c r="Q1871">
        <v>4174340</v>
      </c>
      <c r="S1871">
        <f t="shared" si="540"/>
        <v>1.2592592592592593</v>
      </c>
      <c r="T1871">
        <f t="shared" si="541"/>
        <v>0.33333333333333331</v>
      </c>
      <c r="V1871" s="4">
        <f t="shared" si="542"/>
        <v>501.21300497989995</v>
      </c>
      <c r="W1871">
        <f t="shared" si="543"/>
        <v>11</v>
      </c>
      <c r="X1871">
        <f t="shared" si="544"/>
        <v>0.40740740740740738</v>
      </c>
      <c r="Y1871">
        <f t="shared" si="545"/>
        <v>0.3235294117647059</v>
      </c>
      <c r="Z1871">
        <f t="shared" si="546"/>
        <v>1.2222222222222223</v>
      </c>
      <c r="AA1871" t="str">
        <f t="shared" si="547"/>
        <v>CRAM</v>
      </c>
      <c r="AD1871">
        <f t="shared" si="548"/>
        <v>0.28888888888888886</v>
      </c>
      <c r="AF1871" t="str">
        <f t="shared" si="549"/>
        <v>----</v>
      </c>
      <c r="AG1871" t="str">
        <f t="shared" si="550"/>
        <v>----</v>
      </c>
      <c r="AH1871" t="str">
        <f t="shared" si="551"/>
        <v>HUnSatLig</v>
      </c>
      <c r="AI1871" t="str">
        <f t="shared" si="552"/>
        <v>----</v>
      </c>
      <c r="AJ1871" t="str">
        <f t="shared" si="553"/>
        <v>----</v>
      </c>
      <c r="AK1871" t="str">
        <f t="shared" si="554"/>
        <v>----</v>
      </c>
      <c r="AM1871" s="4">
        <f t="shared" si="555"/>
        <v>501.32890310722729</v>
      </c>
      <c r="AN1871" s="4">
        <f t="shared" si="539"/>
        <v>501</v>
      </c>
      <c r="AO1871" s="4">
        <f t="shared" si="556"/>
        <v>0.32890310722729055</v>
      </c>
    </row>
    <row r="1872" spans="1:41" x14ac:dyDescent="0.25">
      <c r="A1872">
        <v>27</v>
      </c>
      <c r="B1872">
        <v>34</v>
      </c>
      <c r="C1872">
        <v>0</v>
      </c>
      <c r="D1872">
        <v>10</v>
      </c>
      <c r="E1872">
        <v>0</v>
      </c>
      <c r="F1872">
        <v>0</v>
      </c>
      <c r="H1872">
        <v>517.20791959999997</v>
      </c>
      <c r="J1872">
        <v>3753731</v>
      </c>
      <c r="K1872">
        <v>3835273</v>
      </c>
      <c r="L1872">
        <v>3788856</v>
      </c>
      <c r="O1872">
        <v>4070663</v>
      </c>
      <c r="P1872">
        <v>4336396</v>
      </c>
      <c r="Q1872">
        <v>3883269</v>
      </c>
      <c r="S1872">
        <f t="shared" si="540"/>
        <v>1.2592592592592593</v>
      </c>
      <c r="T1872">
        <f t="shared" si="541"/>
        <v>0.37037037037037035</v>
      </c>
      <c r="V1872" s="4">
        <f t="shared" si="542"/>
        <v>517.20791957990002</v>
      </c>
      <c r="W1872">
        <f t="shared" si="543"/>
        <v>11</v>
      </c>
      <c r="X1872">
        <f t="shared" si="544"/>
        <v>0.40740740740740738</v>
      </c>
      <c r="Y1872">
        <f t="shared" si="545"/>
        <v>0.3235294117647059</v>
      </c>
      <c r="Z1872">
        <f t="shared" si="546"/>
        <v>1.1000000000000001</v>
      </c>
      <c r="AA1872" t="str">
        <f t="shared" si="547"/>
        <v>CRAM</v>
      </c>
      <c r="AD1872">
        <f t="shared" si="548"/>
        <v>0.27272727272727271</v>
      </c>
      <c r="AF1872" t="str">
        <f t="shared" si="549"/>
        <v>----</v>
      </c>
      <c r="AG1872" t="str">
        <f t="shared" si="550"/>
        <v>----</v>
      </c>
      <c r="AH1872" t="str">
        <f t="shared" si="551"/>
        <v>HUnSatLig</v>
      </c>
      <c r="AI1872" t="str">
        <f t="shared" si="552"/>
        <v>----</v>
      </c>
      <c r="AJ1872" t="str">
        <f t="shared" si="553"/>
        <v>----</v>
      </c>
      <c r="AK1872" t="str">
        <f t="shared" si="554"/>
        <v>----</v>
      </c>
      <c r="AM1872" s="4">
        <f t="shared" si="555"/>
        <v>517.32751629571271</v>
      </c>
      <c r="AN1872" s="4">
        <f t="shared" si="539"/>
        <v>517</v>
      </c>
      <c r="AO1872" s="4">
        <f t="shared" si="556"/>
        <v>0.32751629571271224</v>
      </c>
    </row>
    <row r="1873" spans="1:41" x14ac:dyDescent="0.25">
      <c r="A1873">
        <v>27</v>
      </c>
      <c r="B1873">
        <v>34</v>
      </c>
      <c r="C1873">
        <v>0</v>
      </c>
      <c r="D1873">
        <v>11</v>
      </c>
      <c r="E1873">
        <v>0</v>
      </c>
      <c r="F1873">
        <v>0</v>
      </c>
      <c r="H1873">
        <v>533.20283419999998</v>
      </c>
      <c r="J1873">
        <v>3209543</v>
      </c>
      <c r="K1873">
        <v>2943545</v>
      </c>
      <c r="L1873">
        <v>2803158</v>
      </c>
      <c r="O1873">
        <v>3722584</v>
      </c>
      <c r="P1873">
        <v>3828511</v>
      </c>
      <c r="Q1873">
        <v>2788627</v>
      </c>
      <c r="S1873">
        <f t="shared" si="540"/>
        <v>1.2592592592592593</v>
      </c>
      <c r="T1873">
        <f t="shared" si="541"/>
        <v>0.40740740740740738</v>
      </c>
      <c r="V1873" s="4">
        <f t="shared" si="542"/>
        <v>533.20283417990004</v>
      </c>
      <c r="W1873">
        <f t="shared" si="543"/>
        <v>11</v>
      </c>
      <c r="X1873">
        <f t="shared" si="544"/>
        <v>0.40740740740740738</v>
      </c>
      <c r="Y1873">
        <f t="shared" si="545"/>
        <v>0.3235294117647059</v>
      </c>
      <c r="Z1873">
        <f t="shared" si="546"/>
        <v>1</v>
      </c>
      <c r="AA1873" t="str">
        <f t="shared" si="547"/>
        <v>CRAM</v>
      </c>
      <c r="AD1873">
        <f t="shared" si="548"/>
        <v>0.2558139534883721</v>
      </c>
      <c r="AF1873" t="str">
        <f t="shared" si="549"/>
        <v>----</v>
      </c>
      <c r="AG1873" t="str">
        <f t="shared" si="550"/>
        <v>----</v>
      </c>
      <c r="AH1873" t="str">
        <f t="shared" si="551"/>
        <v>HUnSatLig</v>
      </c>
      <c r="AI1873" t="str">
        <f t="shared" si="552"/>
        <v>----</v>
      </c>
      <c r="AJ1873" t="str">
        <f t="shared" si="553"/>
        <v>----</v>
      </c>
      <c r="AK1873" t="str">
        <f t="shared" si="554"/>
        <v>----</v>
      </c>
      <c r="AM1873" s="4">
        <f t="shared" si="555"/>
        <v>533.32612948419796</v>
      </c>
      <c r="AN1873" s="4">
        <f t="shared" si="539"/>
        <v>533</v>
      </c>
      <c r="AO1873" s="4">
        <f t="shared" si="556"/>
        <v>0.32612948419796339</v>
      </c>
    </row>
    <row r="1874" spans="1:41" x14ac:dyDescent="0.25">
      <c r="A1874">
        <v>27</v>
      </c>
      <c r="B1874">
        <v>34</v>
      </c>
      <c r="C1874">
        <v>0</v>
      </c>
      <c r="D1874">
        <v>12</v>
      </c>
      <c r="E1874">
        <v>0</v>
      </c>
      <c r="F1874">
        <v>0</v>
      </c>
      <c r="H1874">
        <v>549.1977488</v>
      </c>
      <c r="J1874">
        <v>3320282</v>
      </c>
      <c r="K1874">
        <v>3366337</v>
      </c>
      <c r="L1874">
        <v>3276475</v>
      </c>
      <c r="O1874">
        <v>3739742</v>
      </c>
      <c r="P1874">
        <v>3214693</v>
      </c>
      <c r="Q1874">
        <v>2708166</v>
      </c>
      <c r="S1874">
        <f t="shared" si="540"/>
        <v>1.2592592592592593</v>
      </c>
      <c r="T1874">
        <f t="shared" si="541"/>
        <v>0.44444444444444442</v>
      </c>
      <c r="V1874" s="4">
        <f t="shared" si="542"/>
        <v>549.19774877990005</v>
      </c>
      <c r="W1874">
        <f t="shared" si="543"/>
        <v>11</v>
      </c>
      <c r="X1874">
        <f t="shared" si="544"/>
        <v>0.40740740740740738</v>
      </c>
      <c r="Y1874">
        <f t="shared" si="545"/>
        <v>0.3235294117647059</v>
      </c>
      <c r="Z1874">
        <f t="shared" si="546"/>
        <v>0.91666666666666663</v>
      </c>
      <c r="AA1874" t="str">
        <f t="shared" si="547"/>
        <v>CRAM</v>
      </c>
      <c r="AD1874">
        <f t="shared" si="548"/>
        <v>0.23809523809523808</v>
      </c>
      <c r="AF1874" t="str">
        <f t="shared" si="549"/>
        <v>----</v>
      </c>
      <c r="AG1874" t="str">
        <f t="shared" si="550"/>
        <v>----</v>
      </c>
      <c r="AH1874" t="str">
        <f t="shared" si="551"/>
        <v>HUnSatLig</v>
      </c>
      <c r="AI1874" t="str">
        <f t="shared" si="552"/>
        <v>----</v>
      </c>
      <c r="AJ1874" t="str">
        <f t="shared" si="553"/>
        <v>----</v>
      </c>
      <c r="AK1874" t="str">
        <f t="shared" si="554"/>
        <v>----</v>
      </c>
      <c r="AM1874" s="4">
        <f t="shared" si="555"/>
        <v>549.32474267268333</v>
      </c>
      <c r="AN1874" s="4">
        <f t="shared" si="539"/>
        <v>549</v>
      </c>
      <c r="AO1874" s="4">
        <f t="shared" si="556"/>
        <v>0.32474267268332824</v>
      </c>
    </row>
    <row r="1875" spans="1:41" x14ac:dyDescent="0.25">
      <c r="A1875">
        <v>27</v>
      </c>
      <c r="B1875">
        <v>34</v>
      </c>
      <c r="C1875">
        <v>0</v>
      </c>
      <c r="D1875">
        <v>13</v>
      </c>
      <c r="E1875">
        <v>0</v>
      </c>
      <c r="F1875">
        <v>0</v>
      </c>
      <c r="H1875">
        <v>565.19266340000001</v>
      </c>
      <c r="J1875">
        <v>2152075</v>
      </c>
      <c r="K1875">
        <v>2373633</v>
      </c>
      <c r="L1875">
        <v>1803307</v>
      </c>
      <c r="O1875">
        <v>1642823</v>
      </c>
      <c r="P1875">
        <v>1794639</v>
      </c>
      <c r="Q1875">
        <v>1737046</v>
      </c>
      <c r="S1875">
        <f t="shared" si="540"/>
        <v>1.2592592592592593</v>
      </c>
      <c r="T1875">
        <f t="shared" si="541"/>
        <v>0.48148148148148145</v>
      </c>
      <c r="V1875" s="4">
        <f t="shared" si="542"/>
        <v>565.19266337990007</v>
      </c>
      <c r="W1875">
        <f t="shared" si="543"/>
        <v>11</v>
      </c>
      <c r="X1875">
        <f t="shared" si="544"/>
        <v>0.40740740740740738</v>
      </c>
      <c r="Y1875">
        <f t="shared" si="545"/>
        <v>0.3235294117647059</v>
      </c>
      <c r="Z1875">
        <f t="shared" si="546"/>
        <v>0.84615384615384615</v>
      </c>
      <c r="AA1875" t="str">
        <f t="shared" si="547"/>
        <v>CRAM</v>
      </c>
      <c r="AD1875">
        <f t="shared" si="548"/>
        <v>0.21951219512195122</v>
      </c>
      <c r="AF1875" t="str">
        <f t="shared" si="549"/>
        <v>----</v>
      </c>
      <c r="AG1875" t="str">
        <f t="shared" si="550"/>
        <v>----</v>
      </c>
      <c r="AH1875" t="str">
        <f t="shared" si="551"/>
        <v>HUnSatLig</v>
      </c>
      <c r="AI1875" t="str">
        <f t="shared" si="552"/>
        <v>----</v>
      </c>
      <c r="AJ1875" t="str">
        <f t="shared" si="553"/>
        <v>----</v>
      </c>
      <c r="AK1875" t="str">
        <f t="shared" si="554"/>
        <v>----</v>
      </c>
      <c r="AM1875" s="4">
        <f t="shared" si="555"/>
        <v>565.32335586116858</v>
      </c>
      <c r="AN1875" s="4">
        <f t="shared" si="539"/>
        <v>565</v>
      </c>
      <c r="AO1875" s="4">
        <f t="shared" si="556"/>
        <v>0.32335586116857939</v>
      </c>
    </row>
    <row r="1876" spans="1:41" x14ac:dyDescent="0.25">
      <c r="A1876">
        <v>27</v>
      </c>
      <c r="B1876">
        <v>36</v>
      </c>
      <c r="C1876">
        <v>0</v>
      </c>
      <c r="D1876">
        <v>6</v>
      </c>
      <c r="E1876">
        <v>0</v>
      </c>
      <c r="F1876">
        <v>0</v>
      </c>
      <c r="H1876">
        <v>455.24391120000001</v>
      </c>
      <c r="J1876" t="s">
        <v>14</v>
      </c>
      <c r="K1876" t="s">
        <v>14</v>
      </c>
      <c r="L1876" t="s">
        <v>14</v>
      </c>
      <c r="O1876">
        <v>2738702</v>
      </c>
      <c r="P1876">
        <v>3013174</v>
      </c>
      <c r="Q1876">
        <v>2476468</v>
      </c>
      <c r="S1876">
        <f t="shared" si="540"/>
        <v>1.3333333333333333</v>
      </c>
      <c r="T1876">
        <f t="shared" si="541"/>
        <v>0.22222222222222221</v>
      </c>
      <c r="V1876" s="4">
        <f t="shared" si="542"/>
        <v>455.24391117989995</v>
      </c>
      <c r="W1876">
        <f t="shared" si="543"/>
        <v>10</v>
      </c>
      <c r="X1876">
        <f t="shared" si="544"/>
        <v>0.37037037037037035</v>
      </c>
      <c r="Y1876">
        <f t="shared" si="545"/>
        <v>0.27777777777777779</v>
      </c>
      <c r="Z1876">
        <f t="shared" si="546"/>
        <v>1.6666666666666667</v>
      </c>
      <c r="AA1876" t="str">
        <f t="shared" si="547"/>
        <v>CRAM</v>
      </c>
      <c r="AD1876">
        <f t="shared" si="548"/>
        <v>0.29166666666666669</v>
      </c>
      <c r="AF1876" t="str">
        <f t="shared" si="549"/>
        <v>----</v>
      </c>
      <c r="AG1876" t="str">
        <f t="shared" si="550"/>
        <v>----</v>
      </c>
      <c r="AH1876" t="str">
        <f t="shared" si="551"/>
        <v>HUnSatLig</v>
      </c>
      <c r="AI1876" t="str">
        <f t="shared" si="552"/>
        <v>----</v>
      </c>
      <c r="AJ1876" t="str">
        <f t="shared" si="553"/>
        <v>----</v>
      </c>
      <c r="AK1876" t="str">
        <f t="shared" si="554"/>
        <v>----</v>
      </c>
      <c r="AM1876" s="4">
        <f t="shared" si="555"/>
        <v>455.34917963115464</v>
      </c>
      <c r="AN1876" s="4">
        <f t="shared" si="539"/>
        <v>455</v>
      </c>
      <c r="AO1876" s="4">
        <f t="shared" si="556"/>
        <v>0.3491796311546409</v>
      </c>
    </row>
    <row r="1877" spans="1:41" x14ac:dyDescent="0.25">
      <c r="A1877">
        <v>27</v>
      </c>
      <c r="B1877">
        <v>36</v>
      </c>
      <c r="C1877">
        <v>0</v>
      </c>
      <c r="D1877">
        <v>7</v>
      </c>
      <c r="E1877">
        <v>0</v>
      </c>
      <c r="F1877">
        <v>0</v>
      </c>
      <c r="H1877">
        <v>471.23882579999997</v>
      </c>
      <c r="J1877">
        <v>3011666</v>
      </c>
      <c r="K1877">
        <v>3432002</v>
      </c>
      <c r="L1877">
        <v>2793275</v>
      </c>
      <c r="O1877">
        <v>4920969</v>
      </c>
      <c r="P1877">
        <v>5730608</v>
      </c>
      <c r="Q1877">
        <v>4998156</v>
      </c>
      <c r="S1877">
        <f t="shared" si="540"/>
        <v>1.3333333333333333</v>
      </c>
      <c r="T1877">
        <f t="shared" si="541"/>
        <v>0.25925925925925924</v>
      </c>
      <c r="V1877" s="4">
        <f t="shared" si="542"/>
        <v>471.23882577989997</v>
      </c>
      <c r="W1877">
        <f t="shared" si="543"/>
        <v>10</v>
      </c>
      <c r="X1877">
        <f t="shared" si="544"/>
        <v>0.37037037037037035</v>
      </c>
      <c r="Y1877">
        <f t="shared" si="545"/>
        <v>0.27777777777777779</v>
      </c>
      <c r="Z1877">
        <f t="shared" si="546"/>
        <v>1.4285714285714286</v>
      </c>
      <c r="AA1877" t="str">
        <f t="shared" si="547"/>
        <v>CRAM</v>
      </c>
      <c r="AD1877">
        <f t="shared" si="548"/>
        <v>0.27659574468085107</v>
      </c>
      <c r="AF1877" t="str">
        <f t="shared" si="549"/>
        <v>----</v>
      </c>
      <c r="AG1877" t="str">
        <f t="shared" si="550"/>
        <v>----</v>
      </c>
      <c r="AH1877" t="str">
        <f t="shared" si="551"/>
        <v>HUnSatLig</v>
      </c>
      <c r="AI1877" t="str">
        <f t="shared" si="552"/>
        <v>----</v>
      </c>
      <c r="AJ1877" t="str">
        <f t="shared" si="553"/>
        <v>----</v>
      </c>
      <c r="AK1877" t="str">
        <f t="shared" si="554"/>
        <v>----</v>
      </c>
      <c r="AM1877" s="4">
        <f t="shared" si="555"/>
        <v>471.34779281963995</v>
      </c>
      <c r="AN1877" s="4">
        <f t="shared" si="539"/>
        <v>471</v>
      </c>
      <c r="AO1877" s="4">
        <f t="shared" si="556"/>
        <v>0.3477928196399489</v>
      </c>
    </row>
    <row r="1878" spans="1:41" x14ac:dyDescent="0.25">
      <c r="A1878">
        <v>27</v>
      </c>
      <c r="B1878">
        <v>36</v>
      </c>
      <c r="C1878">
        <v>0</v>
      </c>
      <c r="D1878">
        <v>8</v>
      </c>
      <c r="E1878">
        <v>0</v>
      </c>
      <c r="F1878">
        <v>0</v>
      </c>
      <c r="H1878">
        <v>487.23374039999999</v>
      </c>
      <c r="J1878">
        <v>3846381</v>
      </c>
      <c r="K1878">
        <v>4203178</v>
      </c>
      <c r="L1878">
        <v>3987988</v>
      </c>
      <c r="O1878">
        <v>7756853</v>
      </c>
      <c r="P1878">
        <v>7823056</v>
      </c>
      <c r="Q1878">
        <v>6716043</v>
      </c>
      <c r="S1878">
        <f t="shared" si="540"/>
        <v>1.3333333333333333</v>
      </c>
      <c r="T1878">
        <f t="shared" si="541"/>
        <v>0.29629629629629628</v>
      </c>
      <c r="V1878" s="4">
        <f t="shared" si="542"/>
        <v>487.23374037989998</v>
      </c>
      <c r="W1878">
        <f t="shared" si="543"/>
        <v>10</v>
      </c>
      <c r="X1878">
        <f t="shared" si="544"/>
        <v>0.37037037037037035</v>
      </c>
      <c r="Y1878">
        <f t="shared" si="545"/>
        <v>0.27777777777777779</v>
      </c>
      <c r="Z1878">
        <f t="shared" si="546"/>
        <v>1.25</v>
      </c>
      <c r="AA1878" t="str">
        <f t="shared" si="547"/>
        <v>CRAM</v>
      </c>
      <c r="AD1878">
        <f t="shared" si="548"/>
        <v>0.2608695652173913</v>
      </c>
      <c r="AF1878" t="str">
        <f t="shared" si="549"/>
        <v>----</v>
      </c>
      <c r="AG1878" t="str">
        <f t="shared" si="550"/>
        <v>----</v>
      </c>
      <c r="AH1878" t="str">
        <f t="shared" si="551"/>
        <v>HUnSatLig</v>
      </c>
      <c r="AI1878" t="str">
        <f t="shared" si="552"/>
        <v>----</v>
      </c>
      <c r="AJ1878" t="str">
        <f t="shared" si="553"/>
        <v>----</v>
      </c>
      <c r="AK1878" t="str">
        <f t="shared" si="554"/>
        <v>----</v>
      </c>
      <c r="AM1878" s="4">
        <f t="shared" si="555"/>
        <v>487.34640600812526</v>
      </c>
      <c r="AN1878" s="4">
        <f t="shared" si="539"/>
        <v>487</v>
      </c>
      <c r="AO1878" s="4">
        <f t="shared" si="556"/>
        <v>0.3464060081252569</v>
      </c>
    </row>
    <row r="1879" spans="1:41" x14ac:dyDescent="0.25">
      <c r="A1879">
        <v>27</v>
      </c>
      <c r="B1879">
        <v>36</v>
      </c>
      <c r="C1879">
        <v>0</v>
      </c>
      <c r="D1879">
        <v>9</v>
      </c>
      <c r="E1879">
        <v>0</v>
      </c>
      <c r="F1879">
        <v>0</v>
      </c>
      <c r="H1879">
        <v>503.228655</v>
      </c>
      <c r="J1879">
        <v>4521982</v>
      </c>
      <c r="K1879">
        <v>4824113</v>
      </c>
      <c r="L1879">
        <v>4186833</v>
      </c>
      <c r="O1879">
        <v>6817559</v>
      </c>
      <c r="P1879">
        <v>7162209</v>
      </c>
      <c r="Q1879">
        <v>6013569</v>
      </c>
      <c r="S1879">
        <f t="shared" si="540"/>
        <v>1.3333333333333333</v>
      </c>
      <c r="T1879">
        <f t="shared" si="541"/>
        <v>0.33333333333333331</v>
      </c>
      <c r="V1879" s="4">
        <f t="shared" si="542"/>
        <v>503.2286549799</v>
      </c>
      <c r="W1879">
        <f t="shared" si="543"/>
        <v>10</v>
      </c>
      <c r="X1879">
        <f t="shared" si="544"/>
        <v>0.37037037037037035</v>
      </c>
      <c r="Y1879">
        <f t="shared" si="545"/>
        <v>0.27777777777777779</v>
      </c>
      <c r="Z1879">
        <f t="shared" si="546"/>
        <v>1.1111111111111112</v>
      </c>
      <c r="AA1879" t="str">
        <f t="shared" si="547"/>
        <v>CRAM</v>
      </c>
      <c r="AD1879">
        <f t="shared" si="548"/>
        <v>0.24444444444444444</v>
      </c>
      <c r="AF1879" t="str">
        <f t="shared" si="549"/>
        <v>----</v>
      </c>
      <c r="AG1879" t="str">
        <f t="shared" si="550"/>
        <v>----</v>
      </c>
      <c r="AH1879" t="str">
        <f t="shared" si="551"/>
        <v>HUnSatLig</v>
      </c>
      <c r="AI1879" t="str">
        <f t="shared" si="552"/>
        <v>----</v>
      </c>
      <c r="AJ1879" t="str">
        <f t="shared" si="553"/>
        <v>----</v>
      </c>
      <c r="AK1879" t="str">
        <f t="shared" si="554"/>
        <v>----</v>
      </c>
      <c r="AM1879" s="4">
        <f t="shared" si="555"/>
        <v>503.34501919661056</v>
      </c>
      <c r="AN1879" s="4">
        <f t="shared" si="539"/>
        <v>503</v>
      </c>
      <c r="AO1879" s="4">
        <f t="shared" si="556"/>
        <v>0.3450191966105649</v>
      </c>
    </row>
    <row r="1880" spans="1:41" x14ac:dyDescent="0.25">
      <c r="A1880">
        <v>27</v>
      </c>
      <c r="B1880">
        <v>36</v>
      </c>
      <c r="C1880">
        <v>0</v>
      </c>
      <c r="D1880">
        <v>10</v>
      </c>
      <c r="E1880">
        <v>0</v>
      </c>
      <c r="F1880">
        <v>0</v>
      </c>
      <c r="H1880">
        <v>519.22356960000002</v>
      </c>
      <c r="J1880">
        <v>4272994</v>
      </c>
      <c r="K1880">
        <v>4681134</v>
      </c>
      <c r="L1880">
        <v>4052080</v>
      </c>
      <c r="O1880">
        <v>6150446</v>
      </c>
      <c r="P1880">
        <v>5844779</v>
      </c>
      <c r="Q1880">
        <v>5201203</v>
      </c>
      <c r="S1880">
        <f t="shared" si="540"/>
        <v>1.3333333333333333</v>
      </c>
      <c r="T1880">
        <f t="shared" si="541"/>
        <v>0.37037037037037035</v>
      </c>
      <c r="V1880" s="4">
        <f t="shared" si="542"/>
        <v>519.22356957990007</v>
      </c>
      <c r="W1880">
        <f t="shared" si="543"/>
        <v>10</v>
      </c>
      <c r="X1880">
        <f t="shared" si="544"/>
        <v>0.37037037037037035</v>
      </c>
      <c r="Y1880">
        <f t="shared" si="545"/>
        <v>0.27777777777777779</v>
      </c>
      <c r="Z1880">
        <f t="shared" si="546"/>
        <v>1</v>
      </c>
      <c r="AA1880" t="str">
        <f t="shared" si="547"/>
        <v>CRAM</v>
      </c>
      <c r="AD1880">
        <f t="shared" si="548"/>
        <v>0.22727272727272727</v>
      </c>
      <c r="AF1880" t="str">
        <f t="shared" si="549"/>
        <v>----</v>
      </c>
      <c r="AG1880" t="str">
        <f t="shared" si="550"/>
        <v>----</v>
      </c>
      <c r="AH1880" t="str">
        <f t="shared" si="551"/>
        <v>HUnSatLig</v>
      </c>
      <c r="AI1880" t="str">
        <f t="shared" si="552"/>
        <v>----</v>
      </c>
      <c r="AJ1880" t="str">
        <f t="shared" si="553"/>
        <v>----</v>
      </c>
      <c r="AK1880" t="str">
        <f t="shared" si="554"/>
        <v>----</v>
      </c>
      <c r="AM1880" s="4">
        <f t="shared" si="555"/>
        <v>519.34363238509593</v>
      </c>
      <c r="AN1880" s="4">
        <f t="shared" si="539"/>
        <v>519</v>
      </c>
      <c r="AO1880" s="4">
        <f t="shared" si="556"/>
        <v>0.34363238509592975</v>
      </c>
    </row>
    <row r="1881" spans="1:41" x14ac:dyDescent="0.25">
      <c r="A1881">
        <v>27</v>
      </c>
      <c r="B1881">
        <v>36</v>
      </c>
      <c r="C1881">
        <v>0</v>
      </c>
      <c r="D1881">
        <v>11</v>
      </c>
      <c r="E1881">
        <v>0</v>
      </c>
      <c r="F1881">
        <v>0</v>
      </c>
      <c r="H1881">
        <v>535.21848420000003</v>
      </c>
      <c r="J1881">
        <v>4219251</v>
      </c>
      <c r="K1881">
        <v>3190331</v>
      </c>
      <c r="L1881">
        <v>3077633</v>
      </c>
      <c r="O1881">
        <v>5048644</v>
      </c>
      <c r="P1881">
        <v>4611838</v>
      </c>
      <c r="Q1881">
        <v>3891428</v>
      </c>
      <c r="S1881">
        <f t="shared" si="540"/>
        <v>1.3333333333333333</v>
      </c>
      <c r="T1881">
        <f t="shared" si="541"/>
        <v>0.40740740740740738</v>
      </c>
      <c r="V1881" s="4">
        <f t="shared" si="542"/>
        <v>535.21848417989997</v>
      </c>
      <c r="W1881">
        <f t="shared" si="543"/>
        <v>10</v>
      </c>
      <c r="X1881">
        <f t="shared" si="544"/>
        <v>0.37037037037037035</v>
      </c>
      <c r="Y1881">
        <f t="shared" si="545"/>
        <v>0.27777777777777779</v>
      </c>
      <c r="Z1881">
        <f t="shared" si="546"/>
        <v>0.90909090909090906</v>
      </c>
      <c r="AA1881" t="str">
        <f t="shared" si="547"/>
        <v>CRAM</v>
      </c>
      <c r="AD1881">
        <f t="shared" si="548"/>
        <v>0.20930232558139536</v>
      </c>
      <c r="AF1881" t="str">
        <f t="shared" si="549"/>
        <v>----</v>
      </c>
      <c r="AG1881" t="str">
        <f t="shared" si="550"/>
        <v>----</v>
      </c>
      <c r="AH1881" t="str">
        <f t="shared" si="551"/>
        <v>HUnSatLig</v>
      </c>
      <c r="AI1881" t="str">
        <f t="shared" si="552"/>
        <v>----</v>
      </c>
      <c r="AJ1881" t="str">
        <f t="shared" si="553"/>
        <v>----</v>
      </c>
      <c r="AK1881" t="str">
        <f t="shared" si="554"/>
        <v>----</v>
      </c>
      <c r="AM1881" s="4">
        <f t="shared" si="555"/>
        <v>535.34224557358118</v>
      </c>
      <c r="AN1881" s="4">
        <f t="shared" si="539"/>
        <v>535</v>
      </c>
      <c r="AO1881" s="4">
        <f t="shared" si="556"/>
        <v>0.34224557358118091</v>
      </c>
    </row>
    <row r="1882" spans="1:41" x14ac:dyDescent="0.25">
      <c r="A1882">
        <v>27</v>
      </c>
      <c r="B1882">
        <v>36</v>
      </c>
      <c r="C1882">
        <v>0</v>
      </c>
      <c r="D1882">
        <v>12</v>
      </c>
      <c r="E1882">
        <v>0</v>
      </c>
      <c r="F1882">
        <v>0</v>
      </c>
      <c r="H1882">
        <v>551.21339880000005</v>
      </c>
      <c r="J1882">
        <v>2693067</v>
      </c>
      <c r="K1882">
        <v>2882971</v>
      </c>
      <c r="L1882">
        <v>2543809</v>
      </c>
      <c r="O1882">
        <v>2659382</v>
      </c>
      <c r="P1882">
        <v>2240786</v>
      </c>
      <c r="Q1882">
        <v>2465377</v>
      </c>
      <c r="S1882">
        <f t="shared" si="540"/>
        <v>1.3333333333333333</v>
      </c>
      <c r="T1882">
        <f t="shared" si="541"/>
        <v>0.44444444444444442</v>
      </c>
      <c r="V1882" s="4">
        <f t="shared" si="542"/>
        <v>551.21339877989999</v>
      </c>
      <c r="W1882">
        <f t="shared" si="543"/>
        <v>10</v>
      </c>
      <c r="X1882">
        <f t="shared" si="544"/>
        <v>0.37037037037037035</v>
      </c>
      <c r="Y1882">
        <f t="shared" si="545"/>
        <v>0.27777777777777779</v>
      </c>
      <c r="Z1882">
        <f t="shared" si="546"/>
        <v>0.83333333333333337</v>
      </c>
      <c r="AA1882" t="str">
        <f t="shared" si="547"/>
        <v>CRAM</v>
      </c>
      <c r="AD1882">
        <f t="shared" si="548"/>
        <v>0.19047619047619047</v>
      </c>
      <c r="AF1882" t="str">
        <f t="shared" si="549"/>
        <v>----</v>
      </c>
      <c r="AG1882" t="str">
        <f t="shared" si="550"/>
        <v>----</v>
      </c>
      <c r="AH1882" t="str">
        <f t="shared" si="551"/>
        <v>HUnSatLig</v>
      </c>
      <c r="AI1882" t="str">
        <f t="shared" si="552"/>
        <v>----</v>
      </c>
      <c r="AJ1882" t="str">
        <f t="shared" si="553"/>
        <v>----</v>
      </c>
      <c r="AK1882" t="str">
        <f t="shared" si="554"/>
        <v>----</v>
      </c>
      <c r="AM1882" s="4">
        <f t="shared" si="555"/>
        <v>551.34085876206643</v>
      </c>
      <c r="AN1882" s="4">
        <f t="shared" si="539"/>
        <v>551</v>
      </c>
      <c r="AO1882" s="4">
        <f t="shared" si="556"/>
        <v>0.34085876206643206</v>
      </c>
    </row>
    <row r="1883" spans="1:41" x14ac:dyDescent="0.25">
      <c r="A1883">
        <v>27</v>
      </c>
      <c r="B1883">
        <v>36</v>
      </c>
      <c r="C1883">
        <v>0</v>
      </c>
      <c r="D1883">
        <v>13</v>
      </c>
      <c r="E1883">
        <v>0</v>
      </c>
      <c r="F1883">
        <v>0</v>
      </c>
      <c r="H1883">
        <v>567.20831339999995</v>
      </c>
      <c r="J1883">
        <v>3343420</v>
      </c>
      <c r="K1883">
        <v>3551152</v>
      </c>
      <c r="L1883">
        <v>3127797</v>
      </c>
      <c r="O1883">
        <v>3982130</v>
      </c>
      <c r="P1883">
        <v>4052440</v>
      </c>
      <c r="Q1883">
        <v>3823329</v>
      </c>
      <c r="S1883">
        <f t="shared" si="540"/>
        <v>1.3333333333333333</v>
      </c>
      <c r="T1883">
        <f t="shared" si="541"/>
        <v>0.48148148148148145</v>
      </c>
      <c r="V1883" s="4">
        <f t="shared" si="542"/>
        <v>567.20831337990001</v>
      </c>
      <c r="W1883">
        <f t="shared" si="543"/>
        <v>10</v>
      </c>
      <c r="X1883">
        <f t="shared" si="544"/>
        <v>0.37037037037037035</v>
      </c>
      <c r="Y1883">
        <f t="shared" si="545"/>
        <v>0.27777777777777779</v>
      </c>
      <c r="Z1883">
        <f t="shared" si="546"/>
        <v>0.76923076923076927</v>
      </c>
      <c r="AA1883" t="str">
        <f t="shared" si="547"/>
        <v>O</v>
      </c>
      <c r="AD1883">
        <f t="shared" si="548"/>
        <v>0.17073170731707318</v>
      </c>
      <c r="AF1883" t="str">
        <f t="shared" si="549"/>
        <v>----</v>
      </c>
      <c r="AG1883" t="str">
        <f t="shared" si="550"/>
        <v>----</v>
      </c>
      <c r="AH1883" t="str">
        <f t="shared" si="551"/>
        <v>HUnSatLig</v>
      </c>
      <c r="AI1883" t="str">
        <f t="shared" si="552"/>
        <v>----</v>
      </c>
      <c r="AJ1883" t="str">
        <f t="shared" si="553"/>
        <v>----</v>
      </c>
      <c r="AK1883" t="str">
        <f t="shared" si="554"/>
        <v>----</v>
      </c>
      <c r="AM1883" s="4">
        <f t="shared" si="555"/>
        <v>567.3394719505518</v>
      </c>
      <c r="AN1883" s="4">
        <f t="shared" si="539"/>
        <v>567</v>
      </c>
      <c r="AO1883" s="4">
        <f t="shared" si="556"/>
        <v>0.33947195055179691</v>
      </c>
    </row>
    <row r="1884" spans="1:41" x14ac:dyDescent="0.25">
      <c r="A1884">
        <v>27</v>
      </c>
      <c r="B1884">
        <v>38</v>
      </c>
      <c r="C1884">
        <v>0</v>
      </c>
      <c r="D1884">
        <v>5</v>
      </c>
      <c r="E1884">
        <v>0</v>
      </c>
      <c r="F1884">
        <v>0</v>
      </c>
      <c r="H1884">
        <v>441.26464659999999</v>
      </c>
      <c r="J1884" t="s">
        <v>14</v>
      </c>
      <c r="K1884" t="s">
        <v>14</v>
      </c>
      <c r="L1884" t="s">
        <v>14</v>
      </c>
      <c r="O1884">
        <v>1904646</v>
      </c>
      <c r="P1884">
        <v>2336063</v>
      </c>
      <c r="Q1884">
        <v>2048208</v>
      </c>
      <c r="S1884">
        <f t="shared" si="540"/>
        <v>1.4074074074074074</v>
      </c>
      <c r="T1884">
        <f t="shared" si="541"/>
        <v>0.18518518518518517</v>
      </c>
      <c r="V1884" s="4">
        <f t="shared" si="542"/>
        <v>441.26464657989999</v>
      </c>
      <c r="W1884">
        <f t="shared" si="543"/>
        <v>9</v>
      </c>
      <c r="X1884">
        <f t="shared" si="544"/>
        <v>0.33333333333333331</v>
      </c>
      <c r="Y1884">
        <f t="shared" si="545"/>
        <v>0.23684210526315788</v>
      </c>
      <c r="Z1884">
        <f t="shared" si="546"/>
        <v>1.8</v>
      </c>
      <c r="AA1884" t="str">
        <f t="shared" si="547"/>
        <v>O</v>
      </c>
      <c r="AD1884">
        <f t="shared" si="548"/>
        <v>0.26530612244897961</v>
      </c>
      <c r="AF1884" t="str">
        <f t="shared" si="549"/>
        <v>----</v>
      </c>
      <c r="AG1884" t="str">
        <f t="shared" si="550"/>
        <v>----</v>
      </c>
      <c r="AH1884" t="str">
        <f t="shared" si="551"/>
        <v>HUnSatLig</v>
      </c>
      <c r="AI1884" t="str">
        <f t="shared" si="552"/>
        <v>----</v>
      </c>
      <c r="AJ1884" t="str">
        <f t="shared" si="553"/>
        <v>----</v>
      </c>
      <c r="AK1884" t="str">
        <f t="shared" si="554"/>
        <v>----</v>
      </c>
      <c r="AM1884" s="4">
        <f t="shared" si="555"/>
        <v>441.36668253205255</v>
      </c>
      <c r="AN1884" s="4">
        <f t="shared" si="539"/>
        <v>441</v>
      </c>
      <c r="AO1884" s="4">
        <f t="shared" si="556"/>
        <v>0.36668253205255041</v>
      </c>
    </row>
    <row r="1885" spans="1:41" x14ac:dyDescent="0.25">
      <c r="A1885">
        <v>27</v>
      </c>
      <c r="B1885">
        <v>38</v>
      </c>
      <c r="C1885">
        <v>0</v>
      </c>
      <c r="D1885">
        <v>6</v>
      </c>
      <c r="E1885">
        <v>0</v>
      </c>
      <c r="F1885">
        <v>0</v>
      </c>
      <c r="H1885">
        <v>457.25956120000001</v>
      </c>
      <c r="J1885">
        <v>2334076</v>
      </c>
      <c r="K1885">
        <v>2546107</v>
      </c>
      <c r="L1885">
        <v>2179730</v>
      </c>
      <c r="O1885">
        <v>2858915</v>
      </c>
      <c r="P1885">
        <v>3225060</v>
      </c>
      <c r="Q1885">
        <v>3492146</v>
      </c>
      <c r="S1885">
        <f t="shared" si="540"/>
        <v>1.4074074074074074</v>
      </c>
      <c r="T1885">
        <f t="shared" si="541"/>
        <v>0.22222222222222221</v>
      </c>
      <c r="V1885" s="4">
        <f t="shared" si="542"/>
        <v>457.2595611799</v>
      </c>
      <c r="W1885">
        <f t="shared" si="543"/>
        <v>9</v>
      </c>
      <c r="X1885">
        <f t="shared" si="544"/>
        <v>0.33333333333333331</v>
      </c>
      <c r="Y1885">
        <f t="shared" si="545"/>
        <v>0.23684210526315788</v>
      </c>
      <c r="Z1885">
        <f t="shared" si="546"/>
        <v>1.5</v>
      </c>
      <c r="AA1885" t="str">
        <f t="shared" si="547"/>
        <v>CRAM</v>
      </c>
      <c r="AD1885">
        <f t="shared" si="548"/>
        <v>0.25</v>
      </c>
      <c r="AF1885" t="str">
        <f t="shared" si="549"/>
        <v>----</v>
      </c>
      <c r="AG1885" t="str">
        <f t="shared" si="550"/>
        <v>----</v>
      </c>
      <c r="AH1885" t="str">
        <f t="shared" si="551"/>
        <v>HUnSatLig</v>
      </c>
      <c r="AI1885" t="str">
        <f t="shared" si="552"/>
        <v>----</v>
      </c>
      <c r="AJ1885" t="str">
        <f t="shared" si="553"/>
        <v>----</v>
      </c>
      <c r="AK1885" t="str">
        <f t="shared" si="554"/>
        <v>----</v>
      </c>
      <c r="AM1885" s="4">
        <f t="shared" si="555"/>
        <v>457.36529572053786</v>
      </c>
      <c r="AN1885" s="4">
        <f t="shared" si="539"/>
        <v>457</v>
      </c>
      <c r="AO1885" s="4">
        <f t="shared" si="556"/>
        <v>0.36529572053785841</v>
      </c>
    </row>
    <row r="1886" spans="1:41" x14ac:dyDescent="0.25">
      <c r="A1886">
        <v>27</v>
      </c>
      <c r="B1886">
        <v>38</v>
      </c>
      <c r="C1886">
        <v>0</v>
      </c>
      <c r="D1886">
        <v>7</v>
      </c>
      <c r="E1886">
        <v>0</v>
      </c>
      <c r="F1886">
        <v>0</v>
      </c>
      <c r="H1886">
        <v>473.25447580000002</v>
      </c>
      <c r="J1886">
        <v>3694640</v>
      </c>
      <c r="K1886">
        <v>4141622</v>
      </c>
      <c r="L1886">
        <v>2985715</v>
      </c>
      <c r="O1886">
        <v>5990045</v>
      </c>
      <c r="P1886">
        <v>6544712</v>
      </c>
      <c r="Q1886">
        <v>5814320</v>
      </c>
      <c r="S1886">
        <f t="shared" si="540"/>
        <v>1.4074074074074074</v>
      </c>
      <c r="T1886">
        <f t="shared" si="541"/>
        <v>0.25925925925925924</v>
      </c>
      <c r="V1886" s="4">
        <f t="shared" si="542"/>
        <v>473.25447577990002</v>
      </c>
      <c r="W1886">
        <f t="shared" si="543"/>
        <v>9</v>
      </c>
      <c r="X1886">
        <f t="shared" si="544"/>
        <v>0.33333333333333331</v>
      </c>
      <c r="Y1886">
        <f t="shared" si="545"/>
        <v>0.23684210526315788</v>
      </c>
      <c r="Z1886">
        <f t="shared" si="546"/>
        <v>1.2857142857142858</v>
      </c>
      <c r="AA1886" t="str">
        <f t="shared" si="547"/>
        <v>CRAM</v>
      </c>
      <c r="AD1886">
        <f t="shared" si="548"/>
        <v>0.23404255319148937</v>
      </c>
      <c r="AF1886" t="str">
        <f t="shared" si="549"/>
        <v>----</v>
      </c>
      <c r="AG1886" t="str">
        <f t="shared" si="550"/>
        <v>----</v>
      </c>
      <c r="AH1886" t="str">
        <f t="shared" si="551"/>
        <v>HUnSatLig</v>
      </c>
      <c r="AI1886" t="str">
        <f t="shared" si="552"/>
        <v>----</v>
      </c>
      <c r="AJ1886" t="str">
        <f t="shared" si="553"/>
        <v>----</v>
      </c>
      <c r="AK1886" t="str">
        <f t="shared" si="554"/>
        <v>----</v>
      </c>
      <c r="AM1886" s="4">
        <f t="shared" si="555"/>
        <v>473.36390890902322</v>
      </c>
      <c r="AN1886" s="4">
        <f t="shared" si="539"/>
        <v>473</v>
      </c>
      <c r="AO1886" s="4">
        <f t="shared" si="556"/>
        <v>0.36390890902322326</v>
      </c>
    </row>
    <row r="1887" spans="1:41" x14ac:dyDescent="0.25">
      <c r="A1887">
        <v>27</v>
      </c>
      <c r="B1887">
        <v>38</v>
      </c>
      <c r="C1887">
        <v>0</v>
      </c>
      <c r="D1887">
        <v>8</v>
      </c>
      <c r="E1887">
        <v>0</v>
      </c>
      <c r="F1887">
        <v>0</v>
      </c>
      <c r="H1887">
        <v>489.24939039999998</v>
      </c>
      <c r="J1887">
        <v>4387128</v>
      </c>
      <c r="K1887">
        <v>5495506</v>
      </c>
      <c r="L1887">
        <v>4680215</v>
      </c>
      <c r="O1887">
        <v>7785612</v>
      </c>
      <c r="P1887">
        <v>8982303</v>
      </c>
      <c r="Q1887">
        <v>6466309</v>
      </c>
      <c r="S1887">
        <f t="shared" si="540"/>
        <v>1.4074074074074074</v>
      </c>
      <c r="T1887">
        <f t="shared" si="541"/>
        <v>0.29629629629629628</v>
      </c>
      <c r="V1887" s="4">
        <f t="shared" si="542"/>
        <v>489.24939037990003</v>
      </c>
      <c r="W1887">
        <f t="shared" si="543"/>
        <v>9</v>
      </c>
      <c r="X1887">
        <f t="shared" si="544"/>
        <v>0.33333333333333331</v>
      </c>
      <c r="Y1887">
        <f t="shared" si="545"/>
        <v>0.23684210526315788</v>
      </c>
      <c r="Z1887">
        <f t="shared" si="546"/>
        <v>1.125</v>
      </c>
      <c r="AA1887" t="str">
        <f t="shared" si="547"/>
        <v>CRAM</v>
      </c>
      <c r="AD1887">
        <f t="shared" si="548"/>
        <v>0.21739130434782608</v>
      </c>
      <c r="AF1887" t="str">
        <f t="shared" si="549"/>
        <v>----</v>
      </c>
      <c r="AG1887" t="str">
        <f t="shared" si="550"/>
        <v>----</v>
      </c>
      <c r="AH1887" t="str">
        <f t="shared" si="551"/>
        <v>HUnSatLig</v>
      </c>
      <c r="AI1887" t="str">
        <f t="shared" si="552"/>
        <v>----</v>
      </c>
      <c r="AJ1887" t="str">
        <f t="shared" si="553"/>
        <v>----</v>
      </c>
      <c r="AK1887" t="str">
        <f t="shared" si="554"/>
        <v>----</v>
      </c>
      <c r="AM1887" s="4">
        <f t="shared" si="555"/>
        <v>489.36252209750853</v>
      </c>
      <c r="AN1887" s="4">
        <f t="shared" si="539"/>
        <v>489</v>
      </c>
      <c r="AO1887" s="4">
        <f t="shared" si="556"/>
        <v>0.36252209750853126</v>
      </c>
    </row>
    <row r="1888" spans="1:41" x14ac:dyDescent="0.25">
      <c r="A1888">
        <v>27</v>
      </c>
      <c r="B1888">
        <v>38</v>
      </c>
      <c r="C1888">
        <v>0</v>
      </c>
      <c r="D1888">
        <v>9</v>
      </c>
      <c r="E1888">
        <v>0</v>
      </c>
      <c r="F1888">
        <v>0</v>
      </c>
      <c r="H1888">
        <v>505.244305</v>
      </c>
      <c r="J1888">
        <v>5351538</v>
      </c>
      <c r="K1888">
        <v>5188712</v>
      </c>
      <c r="L1888">
        <v>4730622</v>
      </c>
      <c r="O1888">
        <v>8023920</v>
      </c>
      <c r="P1888">
        <v>8829359</v>
      </c>
      <c r="Q1888">
        <v>6971128</v>
      </c>
      <c r="S1888">
        <f t="shared" si="540"/>
        <v>1.4074074074074074</v>
      </c>
      <c r="T1888">
        <f t="shared" si="541"/>
        <v>0.33333333333333331</v>
      </c>
      <c r="V1888" s="4">
        <f t="shared" si="542"/>
        <v>505.24430497990005</v>
      </c>
      <c r="W1888">
        <f t="shared" si="543"/>
        <v>9</v>
      </c>
      <c r="X1888">
        <f t="shared" si="544"/>
        <v>0.33333333333333331</v>
      </c>
      <c r="Y1888">
        <f t="shared" si="545"/>
        <v>0.23684210526315788</v>
      </c>
      <c r="Z1888">
        <f t="shared" si="546"/>
        <v>1</v>
      </c>
      <c r="AA1888" t="str">
        <f t="shared" si="547"/>
        <v>CRAM</v>
      </c>
      <c r="AD1888">
        <f t="shared" si="548"/>
        <v>0.2</v>
      </c>
      <c r="AF1888" t="str">
        <f t="shared" si="549"/>
        <v>----</v>
      </c>
      <c r="AG1888" t="str">
        <f t="shared" si="550"/>
        <v>----</v>
      </c>
      <c r="AH1888" t="str">
        <f t="shared" si="551"/>
        <v>HUnSatLig</v>
      </c>
      <c r="AI1888" t="str">
        <f t="shared" si="552"/>
        <v>----</v>
      </c>
      <c r="AJ1888" t="str">
        <f t="shared" si="553"/>
        <v>----</v>
      </c>
      <c r="AK1888" t="str">
        <f t="shared" si="554"/>
        <v>----</v>
      </c>
      <c r="AM1888" s="4">
        <f t="shared" si="555"/>
        <v>505.36113528599384</v>
      </c>
      <c r="AN1888" s="4">
        <f t="shared" si="539"/>
        <v>505</v>
      </c>
      <c r="AO1888" s="4">
        <f t="shared" si="556"/>
        <v>0.36113528599383926</v>
      </c>
    </row>
    <row r="1889" spans="1:41" x14ac:dyDescent="0.25">
      <c r="A1889">
        <v>27</v>
      </c>
      <c r="B1889">
        <v>38</v>
      </c>
      <c r="C1889">
        <v>0</v>
      </c>
      <c r="D1889">
        <v>10</v>
      </c>
      <c r="E1889">
        <v>0</v>
      </c>
      <c r="F1889">
        <v>0</v>
      </c>
      <c r="H1889">
        <v>521.23921959999996</v>
      </c>
      <c r="J1889">
        <v>4386747</v>
      </c>
      <c r="K1889">
        <v>4412879</v>
      </c>
      <c r="L1889">
        <v>3770535</v>
      </c>
      <c r="O1889">
        <v>6240587</v>
      </c>
      <c r="P1889">
        <v>6488898</v>
      </c>
      <c r="Q1889">
        <v>5409107</v>
      </c>
      <c r="S1889">
        <f t="shared" si="540"/>
        <v>1.4074074074074074</v>
      </c>
      <c r="T1889">
        <f t="shared" si="541"/>
        <v>0.37037037037037035</v>
      </c>
      <c r="V1889" s="4">
        <f t="shared" si="542"/>
        <v>521.23921957990012</v>
      </c>
      <c r="W1889">
        <f t="shared" si="543"/>
        <v>9</v>
      </c>
      <c r="X1889">
        <f t="shared" si="544"/>
        <v>0.33333333333333331</v>
      </c>
      <c r="Y1889">
        <f t="shared" si="545"/>
        <v>0.23684210526315788</v>
      </c>
      <c r="Z1889">
        <f t="shared" si="546"/>
        <v>0.9</v>
      </c>
      <c r="AA1889" t="str">
        <f t="shared" si="547"/>
        <v>CRAM</v>
      </c>
      <c r="AD1889">
        <f t="shared" si="548"/>
        <v>0.18181818181818182</v>
      </c>
      <c r="AF1889" t="str">
        <f t="shared" si="549"/>
        <v>----</v>
      </c>
      <c r="AG1889" t="str">
        <f t="shared" si="550"/>
        <v>----</v>
      </c>
      <c r="AH1889" t="str">
        <f t="shared" si="551"/>
        <v>HUnSatLig</v>
      </c>
      <c r="AI1889" t="str">
        <f t="shared" si="552"/>
        <v>----</v>
      </c>
      <c r="AJ1889" t="str">
        <f t="shared" si="553"/>
        <v>----</v>
      </c>
      <c r="AK1889" t="str">
        <f t="shared" si="554"/>
        <v>----</v>
      </c>
      <c r="AM1889" s="4">
        <f t="shared" si="555"/>
        <v>521.35974847447915</v>
      </c>
      <c r="AN1889" s="4">
        <f t="shared" si="539"/>
        <v>521</v>
      </c>
      <c r="AO1889" s="4">
        <f t="shared" si="556"/>
        <v>0.35974847447914726</v>
      </c>
    </row>
    <row r="1890" spans="1:41" x14ac:dyDescent="0.25">
      <c r="A1890">
        <v>27</v>
      </c>
      <c r="B1890">
        <v>38</v>
      </c>
      <c r="C1890">
        <v>0</v>
      </c>
      <c r="D1890">
        <v>11</v>
      </c>
      <c r="E1890">
        <v>0</v>
      </c>
      <c r="F1890">
        <v>0</v>
      </c>
      <c r="H1890">
        <v>537.23413419999997</v>
      </c>
      <c r="J1890">
        <v>3658135</v>
      </c>
      <c r="K1890">
        <v>3444280</v>
      </c>
      <c r="L1890">
        <v>2821673</v>
      </c>
      <c r="O1890">
        <v>4809004</v>
      </c>
      <c r="P1890">
        <v>4936407</v>
      </c>
      <c r="Q1890">
        <v>3461291</v>
      </c>
      <c r="S1890">
        <f t="shared" si="540"/>
        <v>1.4074074074074074</v>
      </c>
      <c r="T1890">
        <f t="shared" si="541"/>
        <v>0.40740740740740738</v>
      </c>
      <c r="V1890" s="4">
        <f t="shared" si="542"/>
        <v>537.23413417990002</v>
      </c>
      <c r="W1890">
        <f t="shared" si="543"/>
        <v>9</v>
      </c>
      <c r="X1890">
        <f t="shared" si="544"/>
        <v>0.33333333333333331</v>
      </c>
      <c r="Y1890">
        <f t="shared" si="545"/>
        <v>0.23684210526315788</v>
      </c>
      <c r="Z1890">
        <f t="shared" si="546"/>
        <v>0.81818181818181823</v>
      </c>
      <c r="AA1890" t="str">
        <f t="shared" si="547"/>
        <v>CRAM</v>
      </c>
      <c r="AD1890">
        <f t="shared" si="548"/>
        <v>0.16279069767441862</v>
      </c>
      <c r="AF1890" t="str">
        <f t="shared" si="549"/>
        <v>----</v>
      </c>
      <c r="AG1890" t="str">
        <f t="shared" si="550"/>
        <v>----</v>
      </c>
      <c r="AH1890" t="str">
        <f t="shared" si="551"/>
        <v>HUnSatLig</v>
      </c>
      <c r="AI1890" t="str">
        <f t="shared" si="552"/>
        <v>----</v>
      </c>
      <c r="AJ1890" t="str">
        <f t="shared" si="553"/>
        <v>----</v>
      </c>
      <c r="AK1890" t="str">
        <f t="shared" si="554"/>
        <v>----</v>
      </c>
      <c r="AM1890" s="4">
        <f t="shared" si="555"/>
        <v>537.3583616629644</v>
      </c>
      <c r="AN1890" s="4">
        <f t="shared" si="539"/>
        <v>537</v>
      </c>
      <c r="AO1890" s="4">
        <f t="shared" si="556"/>
        <v>0.35836166296439842</v>
      </c>
    </row>
    <row r="1891" spans="1:41" x14ac:dyDescent="0.25">
      <c r="A1891">
        <v>27</v>
      </c>
      <c r="B1891">
        <v>38</v>
      </c>
      <c r="C1891">
        <v>0</v>
      </c>
      <c r="D1891">
        <v>12</v>
      </c>
      <c r="E1891">
        <v>0</v>
      </c>
      <c r="F1891">
        <v>0</v>
      </c>
      <c r="H1891">
        <v>553.22904879999999</v>
      </c>
      <c r="J1891">
        <v>3222965</v>
      </c>
      <c r="K1891">
        <v>2272112</v>
      </c>
      <c r="L1891">
        <v>2453185</v>
      </c>
      <c r="O1891">
        <v>3320846</v>
      </c>
      <c r="P1891">
        <v>2752698</v>
      </c>
      <c r="Q1891">
        <v>2016248</v>
      </c>
      <c r="S1891">
        <f t="shared" si="540"/>
        <v>1.4074074074074074</v>
      </c>
      <c r="T1891">
        <f t="shared" si="541"/>
        <v>0.44444444444444442</v>
      </c>
      <c r="V1891" s="4">
        <f t="shared" si="542"/>
        <v>553.22904877990004</v>
      </c>
      <c r="W1891">
        <f t="shared" si="543"/>
        <v>9</v>
      </c>
      <c r="X1891">
        <f t="shared" si="544"/>
        <v>0.33333333333333331</v>
      </c>
      <c r="Y1891">
        <f t="shared" si="545"/>
        <v>0.23684210526315788</v>
      </c>
      <c r="Z1891">
        <f t="shared" si="546"/>
        <v>0.75</v>
      </c>
      <c r="AA1891" t="str">
        <f t="shared" si="547"/>
        <v>O</v>
      </c>
      <c r="AD1891">
        <f t="shared" si="548"/>
        <v>0.14285714285714285</v>
      </c>
      <c r="AF1891" t="str">
        <f t="shared" si="549"/>
        <v>----</v>
      </c>
      <c r="AG1891" t="str">
        <f t="shared" si="550"/>
        <v>----</v>
      </c>
      <c r="AH1891" t="str">
        <f t="shared" si="551"/>
        <v>HUnSatLig</v>
      </c>
      <c r="AI1891" t="str">
        <f t="shared" si="552"/>
        <v>----</v>
      </c>
      <c r="AJ1891" t="str">
        <f t="shared" si="553"/>
        <v>----</v>
      </c>
      <c r="AK1891" t="str">
        <f t="shared" si="554"/>
        <v>----</v>
      </c>
      <c r="AM1891" s="4">
        <f t="shared" si="555"/>
        <v>553.35697485144976</v>
      </c>
      <c r="AN1891" s="4">
        <f t="shared" si="539"/>
        <v>553</v>
      </c>
      <c r="AO1891" s="4">
        <f t="shared" si="556"/>
        <v>0.35697485144976326</v>
      </c>
    </row>
    <row r="1892" spans="1:41" x14ac:dyDescent="0.25">
      <c r="A1892">
        <v>27</v>
      </c>
      <c r="B1892">
        <v>38</v>
      </c>
      <c r="C1892">
        <v>0</v>
      </c>
      <c r="D1892">
        <v>13</v>
      </c>
      <c r="E1892">
        <v>0</v>
      </c>
      <c r="F1892">
        <v>0</v>
      </c>
      <c r="H1892">
        <v>569.2239634</v>
      </c>
      <c r="J1892">
        <v>1525732</v>
      </c>
      <c r="K1892">
        <v>1519960</v>
      </c>
      <c r="L1892">
        <v>1656758</v>
      </c>
      <c r="O1892">
        <v>1980705</v>
      </c>
      <c r="P1892">
        <v>1780062</v>
      </c>
      <c r="Q1892">
        <v>1985134</v>
      </c>
      <c r="S1892">
        <f t="shared" si="540"/>
        <v>1.4074074074074074</v>
      </c>
      <c r="T1892">
        <f t="shared" si="541"/>
        <v>0.48148148148148145</v>
      </c>
      <c r="V1892" s="4">
        <f t="shared" si="542"/>
        <v>569.22396337990006</v>
      </c>
      <c r="W1892">
        <f t="shared" si="543"/>
        <v>9</v>
      </c>
      <c r="X1892">
        <f t="shared" si="544"/>
        <v>0.33333333333333331</v>
      </c>
      <c r="Y1892">
        <f t="shared" si="545"/>
        <v>0.23684210526315788</v>
      </c>
      <c r="Z1892">
        <f t="shared" si="546"/>
        <v>0.69230769230769229</v>
      </c>
      <c r="AA1892" t="str">
        <f t="shared" si="547"/>
        <v>O</v>
      </c>
      <c r="AD1892">
        <f t="shared" si="548"/>
        <v>0.12195121951219512</v>
      </c>
      <c r="AF1892" t="str">
        <f t="shared" si="549"/>
        <v>----</v>
      </c>
      <c r="AG1892" t="str">
        <f t="shared" si="550"/>
        <v>----</v>
      </c>
      <c r="AH1892" t="str">
        <f t="shared" si="551"/>
        <v>HUnSatLig</v>
      </c>
      <c r="AI1892" t="str">
        <f t="shared" si="552"/>
        <v>----</v>
      </c>
      <c r="AJ1892" t="str">
        <f t="shared" si="553"/>
        <v>----</v>
      </c>
      <c r="AK1892" t="str">
        <f t="shared" si="554"/>
        <v>----</v>
      </c>
      <c r="AM1892" s="4">
        <f t="shared" si="555"/>
        <v>569.35558803993501</v>
      </c>
      <c r="AN1892" s="4">
        <f t="shared" si="539"/>
        <v>569</v>
      </c>
      <c r="AO1892" s="4">
        <f t="shared" si="556"/>
        <v>0.35558803993501442</v>
      </c>
    </row>
    <row r="1893" spans="1:41" x14ac:dyDescent="0.25">
      <c r="A1893">
        <v>27</v>
      </c>
      <c r="B1893">
        <v>40</v>
      </c>
      <c r="C1893">
        <v>0</v>
      </c>
      <c r="D1893">
        <v>6</v>
      </c>
      <c r="E1893">
        <v>0</v>
      </c>
      <c r="F1893">
        <v>0</v>
      </c>
      <c r="H1893">
        <v>459.2752112</v>
      </c>
      <c r="J1893">
        <v>1900739</v>
      </c>
      <c r="K1893">
        <v>1897826</v>
      </c>
      <c r="L1893">
        <v>1921006</v>
      </c>
      <c r="O1893">
        <v>3012424</v>
      </c>
      <c r="P1893">
        <v>3434912</v>
      </c>
      <c r="Q1893">
        <v>2579652</v>
      </c>
      <c r="S1893">
        <f t="shared" si="540"/>
        <v>1.4814814814814814</v>
      </c>
      <c r="T1893">
        <f t="shared" si="541"/>
        <v>0.22222222222222221</v>
      </c>
      <c r="V1893" s="4">
        <f t="shared" si="542"/>
        <v>459.2752111799</v>
      </c>
      <c r="W1893">
        <f t="shared" si="543"/>
        <v>8</v>
      </c>
      <c r="X1893">
        <f t="shared" si="544"/>
        <v>0.29629629629629628</v>
      </c>
      <c r="Y1893">
        <f t="shared" si="545"/>
        <v>0.2</v>
      </c>
      <c r="Z1893">
        <f t="shared" si="546"/>
        <v>1.3333333333333333</v>
      </c>
      <c r="AA1893" t="str">
        <f t="shared" si="547"/>
        <v>O</v>
      </c>
      <c r="AD1893">
        <f t="shared" si="548"/>
        <v>0.20833333333333334</v>
      </c>
      <c r="AF1893" t="str">
        <f t="shared" si="549"/>
        <v>----</v>
      </c>
      <c r="AG1893" t="str">
        <f t="shared" si="550"/>
        <v>----</v>
      </c>
      <c r="AH1893" t="str">
        <f t="shared" si="551"/>
        <v>HUnSatLig</v>
      </c>
      <c r="AI1893" t="str">
        <f t="shared" si="552"/>
        <v>----</v>
      </c>
      <c r="AJ1893" t="str">
        <f t="shared" si="553"/>
        <v>----</v>
      </c>
      <c r="AK1893" t="str">
        <f t="shared" si="554"/>
        <v>----</v>
      </c>
      <c r="AM1893" s="4">
        <f t="shared" si="555"/>
        <v>459.38141180992108</v>
      </c>
      <c r="AN1893" s="4">
        <f t="shared" si="539"/>
        <v>459</v>
      </c>
      <c r="AO1893" s="4">
        <f t="shared" si="556"/>
        <v>0.38141180992107593</v>
      </c>
    </row>
    <row r="1894" spans="1:41" x14ac:dyDescent="0.25">
      <c r="A1894">
        <v>27</v>
      </c>
      <c r="B1894">
        <v>40</v>
      </c>
      <c r="C1894">
        <v>0</v>
      </c>
      <c r="D1894">
        <v>7</v>
      </c>
      <c r="E1894">
        <v>0</v>
      </c>
      <c r="F1894">
        <v>0</v>
      </c>
      <c r="H1894">
        <v>475.27012580000002</v>
      </c>
      <c r="J1894">
        <v>3081248</v>
      </c>
      <c r="K1894">
        <v>2789937</v>
      </c>
      <c r="L1894">
        <v>3028661</v>
      </c>
      <c r="O1894">
        <v>5015228</v>
      </c>
      <c r="P1894">
        <v>5817706</v>
      </c>
      <c r="Q1894">
        <v>5087331</v>
      </c>
      <c r="S1894">
        <f t="shared" si="540"/>
        <v>1.4814814814814814</v>
      </c>
      <c r="T1894">
        <f t="shared" si="541"/>
        <v>0.25925925925925924</v>
      </c>
      <c r="V1894" s="4">
        <f t="shared" si="542"/>
        <v>475.27012577990001</v>
      </c>
      <c r="W1894">
        <f t="shared" si="543"/>
        <v>8</v>
      </c>
      <c r="X1894">
        <f t="shared" si="544"/>
        <v>0.29629629629629628</v>
      </c>
      <c r="Y1894">
        <f t="shared" si="545"/>
        <v>0.2</v>
      </c>
      <c r="Z1894">
        <f t="shared" si="546"/>
        <v>1.1428571428571428</v>
      </c>
      <c r="AA1894" t="str">
        <f t="shared" si="547"/>
        <v>O</v>
      </c>
      <c r="AD1894">
        <f t="shared" si="548"/>
        <v>0.19148936170212766</v>
      </c>
      <c r="AF1894" t="str">
        <f t="shared" si="549"/>
        <v>----</v>
      </c>
      <c r="AG1894" t="str">
        <f t="shared" si="550"/>
        <v>----</v>
      </c>
      <c r="AH1894" t="str">
        <f t="shared" si="551"/>
        <v>HUnSatLig</v>
      </c>
      <c r="AI1894" t="str">
        <f t="shared" si="552"/>
        <v>----</v>
      </c>
      <c r="AJ1894" t="str">
        <f t="shared" si="553"/>
        <v>----</v>
      </c>
      <c r="AK1894" t="str">
        <f t="shared" si="554"/>
        <v>----</v>
      </c>
      <c r="AM1894" s="4">
        <f t="shared" si="555"/>
        <v>475.38002499840638</v>
      </c>
      <c r="AN1894" s="4">
        <f t="shared" si="539"/>
        <v>475</v>
      </c>
      <c r="AO1894" s="4">
        <f t="shared" si="556"/>
        <v>0.38002499840638393</v>
      </c>
    </row>
    <row r="1895" spans="1:41" x14ac:dyDescent="0.25">
      <c r="A1895">
        <v>27</v>
      </c>
      <c r="B1895">
        <v>40</v>
      </c>
      <c r="C1895">
        <v>0</v>
      </c>
      <c r="D1895">
        <v>8</v>
      </c>
      <c r="E1895">
        <v>0</v>
      </c>
      <c r="F1895">
        <v>0</v>
      </c>
      <c r="H1895">
        <v>491.26504039999998</v>
      </c>
      <c r="J1895">
        <v>4110733</v>
      </c>
      <c r="K1895">
        <v>4377341</v>
      </c>
      <c r="L1895">
        <v>3220000</v>
      </c>
      <c r="O1895">
        <v>6485222</v>
      </c>
      <c r="P1895">
        <v>7243632</v>
      </c>
      <c r="Q1895">
        <v>5484419</v>
      </c>
      <c r="S1895">
        <f t="shared" si="540"/>
        <v>1.4814814814814814</v>
      </c>
      <c r="T1895">
        <f t="shared" si="541"/>
        <v>0.29629629629629628</v>
      </c>
      <c r="V1895" s="4">
        <f t="shared" si="542"/>
        <v>491.26504037990003</v>
      </c>
      <c r="W1895">
        <f t="shared" si="543"/>
        <v>8</v>
      </c>
      <c r="X1895">
        <f t="shared" si="544"/>
        <v>0.29629629629629628</v>
      </c>
      <c r="Y1895">
        <f t="shared" si="545"/>
        <v>0.2</v>
      </c>
      <c r="Z1895">
        <f t="shared" si="546"/>
        <v>1</v>
      </c>
      <c r="AA1895" t="str">
        <f t="shared" si="547"/>
        <v>O</v>
      </c>
      <c r="AD1895">
        <f t="shared" si="548"/>
        <v>0.17391304347826086</v>
      </c>
      <c r="AF1895" t="str">
        <f t="shared" si="549"/>
        <v>----</v>
      </c>
      <c r="AG1895" t="str">
        <f t="shared" si="550"/>
        <v>----</v>
      </c>
      <c r="AH1895" t="str">
        <f t="shared" si="551"/>
        <v>HUnSatLig</v>
      </c>
      <c r="AI1895" t="str">
        <f t="shared" si="552"/>
        <v>----</v>
      </c>
      <c r="AJ1895" t="str">
        <f t="shared" si="553"/>
        <v>----</v>
      </c>
      <c r="AK1895" t="str">
        <f t="shared" si="554"/>
        <v>----</v>
      </c>
      <c r="AM1895" s="4">
        <f t="shared" si="555"/>
        <v>491.37863818689169</v>
      </c>
      <c r="AN1895" s="4">
        <f t="shared" si="539"/>
        <v>491</v>
      </c>
      <c r="AO1895" s="4">
        <f t="shared" si="556"/>
        <v>0.37863818689169193</v>
      </c>
    </row>
    <row r="1896" spans="1:41" x14ac:dyDescent="0.25">
      <c r="A1896">
        <v>27</v>
      </c>
      <c r="B1896">
        <v>40</v>
      </c>
      <c r="C1896">
        <v>0</v>
      </c>
      <c r="D1896">
        <v>9</v>
      </c>
      <c r="E1896">
        <v>0</v>
      </c>
      <c r="F1896">
        <v>0</v>
      </c>
      <c r="H1896">
        <v>507.25995499999999</v>
      </c>
      <c r="J1896">
        <v>4218086</v>
      </c>
      <c r="K1896">
        <v>4367518</v>
      </c>
      <c r="L1896">
        <v>3946286</v>
      </c>
      <c r="O1896">
        <v>6404037</v>
      </c>
      <c r="P1896">
        <v>6883833</v>
      </c>
      <c r="Q1896">
        <v>5580649</v>
      </c>
      <c r="S1896">
        <f t="shared" si="540"/>
        <v>1.4814814814814814</v>
      </c>
      <c r="T1896">
        <f t="shared" si="541"/>
        <v>0.33333333333333331</v>
      </c>
      <c r="V1896" s="4">
        <f t="shared" si="542"/>
        <v>507.25995497989999</v>
      </c>
      <c r="W1896">
        <f t="shared" si="543"/>
        <v>8</v>
      </c>
      <c r="X1896">
        <f t="shared" si="544"/>
        <v>0.29629629629629628</v>
      </c>
      <c r="Y1896">
        <f t="shared" si="545"/>
        <v>0.2</v>
      </c>
      <c r="Z1896">
        <f t="shared" si="546"/>
        <v>0.88888888888888884</v>
      </c>
      <c r="AA1896" t="str">
        <f t="shared" si="547"/>
        <v>O</v>
      </c>
      <c r="AD1896">
        <f t="shared" si="548"/>
        <v>0.15555555555555556</v>
      </c>
      <c r="AF1896" t="str">
        <f t="shared" si="549"/>
        <v>----</v>
      </c>
      <c r="AG1896" t="str">
        <f t="shared" si="550"/>
        <v>----</v>
      </c>
      <c r="AH1896" t="str">
        <f t="shared" si="551"/>
        <v>HUnSatLig</v>
      </c>
      <c r="AI1896" t="str">
        <f t="shared" si="552"/>
        <v>----</v>
      </c>
      <c r="AJ1896" t="str">
        <f t="shared" si="553"/>
        <v>----</v>
      </c>
      <c r="AK1896" t="str">
        <f t="shared" si="554"/>
        <v>----</v>
      </c>
      <c r="AM1896" s="4">
        <f t="shared" si="555"/>
        <v>507.37725137537694</v>
      </c>
      <c r="AN1896" s="4">
        <f t="shared" si="539"/>
        <v>507</v>
      </c>
      <c r="AO1896" s="4">
        <f t="shared" si="556"/>
        <v>0.37725137537694309</v>
      </c>
    </row>
    <row r="1897" spans="1:41" x14ac:dyDescent="0.25">
      <c r="A1897">
        <v>27</v>
      </c>
      <c r="B1897">
        <v>40</v>
      </c>
      <c r="C1897">
        <v>0</v>
      </c>
      <c r="D1897">
        <v>10</v>
      </c>
      <c r="E1897">
        <v>0</v>
      </c>
      <c r="F1897">
        <v>0</v>
      </c>
      <c r="H1897">
        <v>523.25486960000001</v>
      </c>
      <c r="J1897">
        <v>4420622</v>
      </c>
      <c r="K1897">
        <v>3526124</v>
      </c>
      <c r="L1897">
        <v>3568862</v>
      </c>
      <c r="O1897">
        <v>6082912</v>
      </c>
      <c r="P1897">
        <v>6147920</v>
      </c>
      <c r="Q1897">
        <v>5246309</v>
      </c>
      <c r="S1897">
        <f t="shared" si="540"/>
        <v>1.4814814814814814</v>
      </c>
      <c r="T1897">
        <f t="shared" si="541"/>
        <v>0.37037037037037035</v>
      </c>
      <c r="V1897" s="4">
        <f t="shared" si="542"/>
        <v>523.25486957990006</v>
      </c>
      <c r="W1897">
        <f t="shared" si="543"/>
        <v>8</v>
      </c>
      <c r="X1897">
        <f t="shared" si="544"/>
        <v>0.29629629629629628</v>
      </c>
      <c r="Y1897">
        <f t="shared" si="545"/>
        <v>0.2</v>
      </c>
      <c r="Z1897">
        <f t="shared" si="546"/>
        <v>0.8</v>
      </c>
      <c r="AA1897" t="str">
        <f t="shared" si="547"/>
        <v>O</v>
      </c>
      <c r="AD1897">
        <f t="shared" si="548"/>
        <v>0.13636363636363635</v>
      </c>
      <c r="AF1897" t="str">
        <f t="shared" si="549"/>
        <v>----</v>
      </c>
      <c r="AG1897" t="str">
        <f t="shared" si="550"/>
        <v>----</v>
      </c>
      <c r="AH1897" t="str">
        <f t="shared" si="551"/>
        <v>HUnSatLig</v>
      </c>
      <c r="AI1897" t="str">
        <f t="shared" si="552"/>
        <v>----</v>
      </c>
      <c r="AJ1897" t="str">
        <f t="shared" si="553"/>
        <v>----</v>
      </c>
      <c r="AK1897" t="str">
        <f t="shared" si="554"/>
        <v>----</v>
      </c>
      <c r="AM1897" s="4">
        <f t="shared" si="555"/>
        <v>523.37586456386236</v>
      </c>
      <c r="AN1897" s="4">
        <f t="shared" si="539"/>
        <v>523</v>
      </c>
      <c r="AO1897" s="4">
        <f t="shared" si="556"/>
        <v>0.37586456386236478</v>
      </c>
    </row>
    <row r="1898" spans="1:41" x14ac:dyDescent="0.25">
      <c r="A1898">
        <v>27</v>
      </c>
      <c r="B1898">
        <v>40</v>
      </c>
      <c r="C1898">
        <v>0</v>
      </c>
      <c r="D1898">
        <v>11</v>
      </c>
      <c r="E1898">
        <v>0</v>
      </c>
      <c r="F1898">
        <v>0</v>
      </c>
      <c r="H1898">
        <v>539.24978420000002</v>
      </c>
      <c r="J1898">
        <v>2317748</v>
      </c>
      <c r="K1898">
        <v>2670128</v>
      </c>
      <c r="L1898">
        <v>2590797</v>
      </c>
      <c r="O1898">
        <v>4460816</v>
      </c>
      <c r="P1898">
        <v>4527784</v>
      </c>
      <c r="Q1898">
        <v>2836587</v>
      </c>
      <c r="S1898">
        <f t="shared" si="540"/>
        <v>1.4814814814814814</v>
      </c>
      <c r="T1898">
        <f t="shared" si="541"/>
        <v>0.40740740740740738</v>
      </c>
      <c r="V1898" s="4">
        <f t="shared" si="542"/>
        <v>539.24978417990008</v>
      </c>
      <c r="W1898">
        <f t="shared" si="543"/>
        <v>8</v>
      </c>
      <c r="X1898">
        <f t="shared" si="544"/>
        <v>0.29629629629629628</v>
      </c>
      <c r="Y1898">
        <f t="shared" si="545"/>
        <v>0.2</v>
      </c>
      <c r="Z1898">
        <f t="shared" si="546"/>
        <v>0.72727272727272729</v>
      </c>
      <c r="AA1898" t="str">
        <f t="shared" si="547"/>
        <v>O</v>
      </c>
      <c r="AD1898">
        <f t="shared" si="548"/>
        <v>0.11627906976744186</v>
      </c>
      <c r="AF1898" t="str">
        <f t="shared" si="549"/>
        <v>----</v>
      </c>
      <c r="AG1898" t="str">
        <f t="shared" si="550"/>
        <v>----</v>
      </c>
      <c r="AH1898" t="str">
        <f t="shared" si="551"/>
        <v>HUnSatLig</v>
      </c>
      <c r="AI1898" t="str">
        <f t="shared" si="552"/>
        <v>----</v>
      </c>
      <c r="AJ1898" t="str">
        <f t="shared" si="553"/>
        <v>----</v>
      </c>
      <c r="AK1898" t="str">
        <f t="shared" si="554"/>
        <v>----</v>
      </c>
      <c r="AM1898" s="4">
        <f t="shared" si="555"/>
        <v>539.37447775234762</v>
      </c>
      <c r="AN1898" s="4">
        <f t="shared" si="539"/>
        <v>539</v>
      </c>
      <c r="AO1898" s="4">
        <f t="shared" si="556"/>
        <v>0.37447775234761593</v>
      </c>
    </row>
    <row r="1899" spans="1:41" x14ac:dyDescent="0.25">
      <c r="A1899">
        <v>27</v>
      </c>
      <c r="B1899">
        <v>40</v>
      </c>
      <c r="C1899">
        <v>0</v>
      </c>
      <c r="D1899">
        <v>12</v>
      </c>
      <c r="E1899">
        <v>0</v>
      </c>
      <c r="F1899">
        <v>0</v>
      </c>
      <c r="H1899">
        <v>555.24469880000004</v>
      </c>
      <c r="J1899">
        <v>2150806</v>
      </c>
      <c r="K1899">
        <v>1779520</v>
      </c>
      <c r="L1899">
        <v>1907387</v>
      </c>
      <c r="O1899">
        <v>2756583</v>
      </c>
      <c r="P1899">
        <v>2695261</v>
      </c>
      <c r="Q1899">
        <v>2457483</v>
      </c>
      <c r="S1899">
        <f t="shared" si="540"/>
        <v>1.4814814814814814</v>
      </c>
      <c r="T1899">
        <f t="shared" si="541"/>
        <v>0.44444444444444442</v>
      </c>
      <c r="V1899" s="4">
        <f t="shared" si="542"/>
        <v>555.24469877990009</v>
      </c>
      <c r="W1899">
        <f t="shared" si="543"/>
        <v>8</v>
      </c>
      <c r="X1899">
        <f t="shared" si="544"/>
        <v>0.29629629629629628</v>
      </c>
      <c r="Y1899">
        <f t="shared" si="545"/>
        <v>0.2</v>
      </c>
      <c r="Z1899">
        <f t="shared" si="546"/>
        <v>0.66666666666666663</v>
      </c>
      <c r="AA1899" t="str">
        <f t="shared" si="547"/>
        <v>O</v>
      </c>
      <c r="AD1899">
        <f t="shared" si="548"/>
        <v>9.5238095238095233E-2</v>
      </c>
      <c r="AF1899" t="str">
        <f t="shared" si="549"/>
        <v>----</v>
      </c>
      <c r="AG1899" t="str">
        <f t="shared" si="550"/>
        <v>----</v>
      </c>
      <c r="AH1899" t="str">
        <f t="shared" si="551"/>
        <v>HUnSatLig</v>
      </c>
      <c r="AI1899" t="str">
        <f t="shared" si="552"/>
        <v>----</v>
      </c>
      <c r="AJ1899" t="str">
        <f t="shared" si="553"/>
        <v>----</v>
      </c>
      <c r="AK1899" t="str">
        <f t="shared" si="554"/>
        <v>----</v>
      </c>
      <c r="AM1899" s="4">
        <f t="shared" si="555"/>
        <v>555.37309094083298</v>
      </c>
      <c r="AN1899" s="4">
        <f t="shared" si="539"/>
        <v>555</v>
      </c>
      <c r="AO1899" s="4">
        <f t="shared" si="556"/>
        <v>0.37309094083298078</v>
      </c>
    </row>
    <row r="1900" spans="1:41" x14ac:dyDescent="0.25">
      <c r="A1900">
        <v>27</v>
      </c>
      <c r="B1900">
        <v>40</v>
      </c>
      <c r="C1900">
        <v>0</v>
      </c>
      <c r="D1900">
        <v>13</v>
      </c>
      <c r="E1900">
        <v>0</v>
      </c>
      <c r="F1900">
        <v>0</v>
      </c>
      <c r="H1900">
        <v>571.23961340000005</v>
      </c>
      <c r="J1900" t="s">
        <v>14</v>
      </c>
      <c r="K1900" t="s">
        <v>14</v>
      </c>
      <c r="L1900" t="s">
        <v>14</v>
      </c>
      <c r="O1900">
        <v>2330390</v>
      </c>
      <c r="P1900">
        <v>2418400</v>
      </c>
      <c r="Q1900">
        <v>1879549</v>
      </c>
      <c r="S1900">
        <f t="shared" si="540"/>
        <v>1.4814814814814814</v>
      </c>
      <c r="T1900">
        <f t="shared" si="541"/>
        <v>0.48148148148148145</v>
      </c>
      <c r="V1900" s="4">
        <f t="shared" si="542"/>
        <v>571.23961337990011</v>
      </c>
      <c r="W1900">
        <f t="shared" si="543"/>
        <v>8</v>
      </c>
      <c r="X1900">
        <f t="shared" si="544"/>
        <v>0.29629629629629628</v>
      </c>
      <c r="Y1900">
        <f t="shared" si="545"/>
        <v>0.2</v>
      </c>
      <c r="Z1900">
        <f t="shared" si="546"/>
        <v>0.61538461538461542</v>
      </c>
      <c r="AA1900" t="str">
        <f t="shared" si="547"/>
        <v>O</v>
      </c>
      <c r="AD1900">
        <f t="shared" si="548"/>
        <v>7.3170731707317069E-2</v>
      </c>
      <c r="AF1900" t="str">
        <f t="shared" si="549"/>
        <v>----</v>
      </c>
      <c r="AG1900" t="str">
        <f t="shared" si="550"/>
        <v>----</v>
      </c>
      <c r="AH1900" t="str">
        <f t="shared" si="551"/>
        <v>HUnSatLig</v>
      </c>
      <c r="AI1900" t="str">
        <f t="shared" si="552"/>
        <v>----</v>
      </c>
      <c r="AJ1900" t="str">
        <f t="shared" si="553"/>
        <v>----</v>
      </c>
      <c r="AK1900" t="str">
        <f t="shared" si="554"/>
        <v>----</v>
      </c>
      <c r="AM1900" s="4">
        <f t="shared" si="555"/>
        <v>571.37170412931823</v>
      </c>
      <c r="AN1900" s="4">
        <f t="shared" si="539"/>
        <v>571</v>
      </c>
      <c r="AO1900" s="4">
        <f t="shared" si="556"/>
        <v>0.37170412931823194</v>
      </c>
    </row>
    <row r="1901" spans="1:41" x14ac:dyDescent="0.25">
      <c r="A1901">
        <v>27</v>
      </c>
      <c r="B1901">
        <v>42</v>
      </c>
      <c r="C1901">
        <v>0</v>
      </c>
      <c r="D1901">
        <v>6</v>
      </c>
      <c r="E1901">
        <v>0</v>
      </c>
      <c r="F1901">
        <v>0</v>
      </c>
      <c r="H1901">
        <v>461.29086119999999</v>
      </c>
      <c r="J1901" t="s">
        <v>14</v>
      </c>
      <c r="K1901" t="s">
        <v>14</v>
      </c>
      <c r="L1901" t="s">
        <v>14</v>
      </c>
      <c r="O1901">
        <v>2394878</v>
      </c>
      <c r="P1901">
        <v>2938219</v>
      </c>
      <c r="Q1901">
        <v>2307695</v>
      </c>
      <c r="S1901">
        <f t="shared" si="540"/>
        <v>1.5555555555555556</v>
      </c>
      <c r="T1901">
        <f t="shared" si="541"/>
        <v>0.22222222222222221</v>
      </c>
      <c r="V1901" s="4">
        <f t="shared" si="542"/>
        <v>461.29086117989999</v>
      </c>
      <c r="W1901">
        <f t="shared" si="543"/>
        <v>7</v>
      </c>
      <c r="X1901">
        <f t="shared" si="544"/>
        <v>0.25925925925925924</v>
      </c>
      <c r="Y1901">
        <f t="shared" si="545"/>
        <v>0.16666666666666666</v>
      </c>
      <c r="Z1901">
        <f t="shared" si="546"/>
        <v>1.1666666666666667</v>
      </c>
      <c r="AA1901" t="str">
        <f t="shared" si="547"/>
        <v>O</v>
      </c>
      <c r="AD1901">
        <f t="shared" si="548"/>
        <v>0.16666666666666666</v>
      </c>
      <c r="AF1901" t="str">
        <f t="shared" si="549"/>
        <v>----</v>
      </c>
      <c r="AG1901" t="str">
        <f t="shared" si="550"/>
        <v>----</v>
      </c>
      <c r="AH1901" t="str">
        <f t="shared" si="551"/>
        <v>----</v>
      </c>
      <c r="AI1901" t="str">
        <f t="shared" si="552"/>
        <v>AlipatNoN</v>
      </c>
      <c r="AJ1901" t="str">
        <f t="shared" si="553"/>
        <v>----</v>
      </c>
      <c r="AK1901" t="str">
        <f t="shared" si="554"/>
        <v>----</v>
      </c>
      <c r="AM1901" s="4">
        <f t="shared" si="555"/>
        <v>461.39752789930429</v>
      </c>
      <c r="AN1901" s="4">
        <f t="shared" si="539"/>
        <v>461</v>
      </c>
      <c r="AO1901" s="4">
        <f t="shared" si="556"/>
        <v>0.39752789930429344</v>
      </c>
    </row>
    <row r="1902" spans="1:41" x14ac:dyDescent="0.25">
      <c r="A1902">
        <v>27</v>
      </c>
      <c r="B1902">
        <v>42</v>
      </c>
      <c r="C1902">
        <v>0</v>
      </c>
      <c r="D1902">
        <v>7</v>
      </c>
      <c r="E1902">
        <v>0</v>
      </c>
      <c r="F1902">
        <v>0</v>
      </c>
      <c r="H1902">
        <v>477.28577580000001</v>
      </c>
      <c r="J1902">
        <v>2401312</v>
      </c>
      <c r="K1902">
        <v>1789493</v>
      </c>
      <c r="L1902">
        <v>1879682</v>
      </c>
      <c r="O1902">
        <v>4089574</v>
      </c>
      <c r="P1902">
        <v>4263317</v>
      </c>
      <c r="Q1902">
        <v>3167397</v>
      </c>
      <c r="S1902">
        <f t="shared" si="540"/>
        <v>1.5555555555555556</v>
      </c>
      <c r="T1902">
        <f t="shared" si="541"/>
        <v>0.25925925925925924</v>
      </c>
      <c r="V1902" s="4">
        <f t="shared" si="542"/>
        <v>477.28577577990001</v>
      </c>
      <c r="W1902">
        <f t="shared" si="543"/>
        <v>7</v>
      </c>
      <c r="X1902">
        <f t="shared" si="544"/>
        <v>0.25925925925925924</v>
      </c>
      <c r="Y1902">
        <f t="shared" si="545"/>
        <v>0.16666666666666666</v>
      </c>
      <c r="Z1902">
        <f t="shared" si="546"/>
        <v>1</v>
      </c>
      <c r="AA1902" t="str">
        <f t="shared" si="547"/>
        <v>O</v>
      </c>
      <c r="AD1902">
        <f t="shared" si="548"/>
        <v>0.14893617021276595</v>
      </c>
      <c r="AF1902" t="str">
        <f t="shared" si="549"/>
        <v>----</v>
      </c>
      <c r="AG1902" t="str">
        <f t="shared" si="550"/>
        <v>----</v>
      </c>
      <c r="AH1902" t="str">
        <f t="shared" si="551"/>
        <v>----</v>
      </c>
      <c r="AI1902" t="str">
        <f t="shared" si="552"/>
        <v>AlipatNoN</v>
      </c>
      <c r="AJ1902" t="str">
        <f t="shared" si="553"/>
        <v>----</v>
      </c>
      <c r="AK1902" t="str">
        <f t="shared" si="554"/>
        <v>----</v>
      </c>
      <c r="AM1902" s="4">
        <f t="shared" si="555"/>
        <v>477.3961410877896</v>
      </c>
      <c r="AN1902" s="4">
        <f t="shared" si="539"/>
        <v>477</v>
      </c>
      <c r="AO1902" s="4">
        <f t="shared" si="556"/>
        <v>0.39614108778960144</v>
      </c>
    </row>
    <row r="1903" spans="1:41" x14ac:dyDescent="0.25">
      <c r="A1903">
        <v>27</v>
      </c>
      <c r="B1903">
        <v>42</v>
      </c>
      <c r="C1903">
        <v>0</v>
      </c>
      <c r="D1903">
        <v>8</v>
      </c>
      <c r="E1903">
        <v>0</v>
      </c>
      <c r="F1903">
        <v>0</v>
      </c>
      <c r="H1903">
        <v>493.28069040000003</v>
      </c>
      <c r="J1903">
        <v>2194921</v>
      </c>
      <c r="K1903">
        <v>2495788</v>
      </c>
      <c r="L1903">
        <v>2309169</v>
      </c>
      <c r="O1903">
        <v>4797763</v>
      </c>
      <c r="P1903">
        <v>4900804</v>
      </c>
      <c r="Q1903">
        <v>4438020</v>
      </c>
      <c r="S1903">
        <f t="shared" si="540"/>
        <v>1.5555555555555556</v>
      </c>
      <c r="T1903">
        <f t="shared" si="541"/>
        <v>0.29629629629629628</v>
      </c>
      <c r="V1903" s="4">
        <f t="shared" si="542"/>
        <v>493.28069037990002</v>
      </c>
      <c r="W1903">
        <f t="shared" si="543"/>
        <v>7</v>
      </c>
      <c r="X1903">
        <f t="shared" si="544"/>
        <v>0.25925925925925924</v>
      </c>
      <c r="Y1903">
        <f t="shared" si="545"/>
        <v>0.16666666666666666</v>
      </c>
      <c r="Z1903">
        <f t="shared" si="546"/>
        <v>0.875</v>
      </c>
      <c r="AA1903" t="str">
        <f t="shared" si="547"/>
        <v>O</v>
      </c>
      <c r="AD1903">
        <f t="shared" si="548"/>
        <v>0.13043478260869565</v>
      </c>
      <c r="AF1903" t="str">
        <f t="shared" si="549"/>
        <v>----</v>
      </c>
      <c r="AG1903" t="str">
        <f t="shared" si="550"/>
        <v>----</v>
      </c>
      <c r="AH1903" t="str">
        <f t="shared" si="551"/>
        <v>----</v>
      </c>
      <c r="AI1903" t="str">
        <f t="shared" si="552"/>
        <v>AlipatNoN</v>
      </c>
      <c r="AJ1903" t="str">
        <f t="shared" si="553"/>
        <v>----</v>
      </c>
      <c r="AK1903" t="str">
        <f t="shared" si="554"/>
        <v>----</v>
      </c>
      <c r="AM1903" s="4">
        <f t="shared" si="555"/>
        <v>493.39475427627491</v>
      </c>
      <c r="AN1903" s="4">
        <f t="shared" si="539"/>
        <v>493</v>
      </c>
      <c r="AO1903" s="4">
        <f t="shared" si="556"/>
        <v>0.39475427627490944</v>
      </c>
    </row>
    <row r="1904" spans="1:41" x14ac:dyDescent="0.25">
      <c r="A1904">
        <v>27</v>
      </c>
      <c r="B1904">
        <v>42</v>
      </c>
      <c r="C1904">
        <v>0</v>
      </c>
      <c r="D1904">
        <v>9</v>
      </c>
      <c r="E1904">
        <v>0</v>
      </c>
      <c r="F1904">
        <v>0</v>
      </c>
      <c r="H1904">
        <v>509.27560499999998</v>
      </c>
      <c r="J1904">
        <v>2835802</v>
      </c>
      <c r="K1904">
        <v>2780370</v>
      </c>
      <c r="L1904">
        <v>2329953</v>
      </c>
      <c r="O1904">
        <v>5361685</v>
      </c>
      <c r="P1904">
        <v>5255742</v>
      </c>
      <c r="Q1904">
        <v>4121553</v>
      </c>
      <c r="S1904">
        <f t="shared" si="540"/>
        <v>1.5555555555555556</v>
      </c>
      <c r="T1904">
        <f t="shared" si="541"/>
        <v>0.33333333333333331</v>
      </c>
      <c r="V1904" s="4">
        <f t="shared" si="542"/>
        <v>509.27560497990004</v>
      </c>
      <c r="W1904">
        <f t="shared" si="543"/>
        <v>7</v>
      </c>
      <c r="X1904">
        <f t="shared" si="544"/>
        <v>0.25925925925925924</v>
      </c>
      <c r="Y1904">
        <f t="shared" si="545"/>
        <v>0.16666666666666666</v>
      </c>
      <c r="Z1904">
        <f t="shared" si="546"/>
        <v>0.77777777777777779</v>
      </c>
      <c r="AA1904" t="str">
        <f t="shared" si="547"/>
        <v>O</v>
      </c>
      <c r="AD1904">
        <f t="shared" si="548"/>
        <v>0.1111111111111111</v>
      </c>
      <c r="AF1904" t="str">
        <f t="shared" si="549"/>
        <v>----</v>
      </c>
      <c r="AG1904" t="str">
        <f t="shared" si="550"/>
        <v>----</v>
      </c>
      <c r="AH1904" t="str">
        <f t="shared" si="551"/>
        <v>----</v>
      </c>
      <c r="AI1904" t="str">
        <f t="shared" si="552"/>
        <v>AlipatNoN</v>
      </c>
      <c r="AJ1904" t="str">
        <f t="shared" si="553"/>
        <v>----</v>
      </c>
      <c r="AK1904" t="str">
        <f t="shared" si="554"/>
        <v>----</v>
      </c>
      <c r="AM1904" s="4">
        <f t="shared" si="555"/>
        <v>509.39336746476022</v>
      </c>
      <c r="AN1904" s="4">
        <f t="shared" si="539"/>
        <v>509</v>
      </c>
      <c r="AO1904" s="4">
        <f t="shared" si="556"/>
        <v>0.39336746476021744</v>
      </c>
    </row>
    <row r="1905" spans="1:41" x14ac:dyDescent="0.25">
      <c r="A1905">
        <v>27</v>
      </c>
      <c r="B1905">
        <v>42</v>
      </c>
      <c r="C1905">
        <v>0</v>
      </c>
      <c r="D1905">
        <v>10</v>
      </c>
      <c r="E1905">
        <v>0</v>
      </c>
      <c r="F1905">
        <v>0</v>
      </c>
      <c r="H1905">
        <v>525.27051959999994</v>
      </c>
      <c r="J1905">
        <v>3020891</v>
      </c>
      <c r="K1905">
        <v>2316805</v>
      </c>
      <c r="L1905">
        <v>3135764</v>
      </c>
      <c r="O1905">
        <v>4348268</v>
      </c>
      <c r="P1905">
        <v>4684630</v>
      </c>
      <c r="Q1905">
        <v>3448171</v>
      </c>
      <c r="S1905">
        <f t="shared" si="540"/>
        <v>1.5555555555555556</v>
      </c>
      <c r="T1905">
        <f t="shared" si="541"/>
        <v>0.37037037037037035</v>
      </c>
      <c r="V1905" s="4">
        <f t="shared" si="542"/>
        <v>525.2705195799</v>
      </c>
      <c r="W1905">
        <f t="shared" si="543"/>
        <v>7</v>
      </c>
      <c r="X1905">
        <f t="shared" si="544"/>
        <v>0.25925925925925924</v>
      </c>
      <c r="Y1905">
        <f t="shared" si="545"/>
        <v>0.16666666666666666</v>
      </c>
      <c r="Z1905">
        <f t="shared" si="546"/>
        <v>0.7</v>
      </c>
      <c r="AA1905" t="str">
        <f t="shared" si="547"/>
        <v>O</v>
      </c>
      <c r="AD1905">
        <f t="shared" si="548"/>
        <v>9.0909090909090912E-2</v>
      </c>
      <c r="AF1905" t="str">
        <f t="shared" si="549"/>
        <v>----</v>
      </c>
      <c r="AG1905" t="str">
        <f t="shared" si="550"/>
        <v>----</v>
      </c>
      <c r="AH1905" t="str">
        <f t="shared" si="551"/>
        <v>----</v>
      </c>
      <c r="AI1905" t="str">
        <f t="shared" si="552"/>
        <v>AlipatNoN</v>
      </c>
      <c r="AJ1905" t="str">
        <f t="shared" si="553"/>
        <v>----</v>
      </c>
      <c r="AK1905" t="str">
        <f t="shared" si="554"/>
        <v>----</v>
      </c>
      <c r="AM1905" s="4">
        <f t="shared" si="555"/>
        <v>525.39198065324547</v>
      </c>
      <c r="AN1905" s="4">
        <f t="shared" si="539"/>
        <v>525</v>
      </c>
      <c r="AO1905" s="4">
        <f t="shared" si="556"/>
        <v>0.3919806532454686</v>
      </c>
    </row>
    <row r="1906" spans="1:41" x14ac:dyDescent="0.25">
      <c r="A1906">
        <v>27</v>
      </c>
      <c r="B1906">
        <v>42</v>
      </c>
      <c r="C1906">
        <v>0</v>
      </c>
      <c r="D1906">
        <v>11</v>
      </c>
      <c r="E1906">
        <v>0</v>
      </c>
      <c r="F1906">
        <v>0</v>
      </c>
      <c r="H1906">
        <v>541.26543419999996</v>
      </c>
      <c r="J1906">
        <v>2524106</v>
      </c>
      <c r="K1906">
        <v>2142244</v>
      </c>
      <c r="L1906">
        <v>1591660</v>
      </c>
      <c r="O1906">
        <v>3665136</v>
      </c>
      <c r="P1906">
        <v>3921523</v>
      </c>
      <c r="Q1906">
        <v>3036194</v>
      </c>
      <c r="S1906">
        <f t="shared" si="540"/>
        <v>1.5555555555555556</v>
      </c>
      <c r="T1906">
        <f t="shared" si="541"/>
        <v>0.40740740740740738</v>
      </c>
      <c r="V1906" s="4">
        <f t="shared" si="542"/>
        <v>541.26543417990013</v>
      </c>
      <c r="W1906">
        <f t="shared" si="543"/>
        <v>7</v>
      </c>
      <c r="X1906">
        <f t="shared" si="544"/>
        <v>0.25925925925925924</v>
      </c>
      <c r="Y1906">
        <f t="shared" si="545"/>
        <v>0.16666666666666666</v>
      </c>
      <c r="Z1906">
        <f t="shared" si="546"/>
        <v>0.63636363636363635</v>
      </c>
      <c r="AA1906" t="str">
        <f t="shared" si="547"/>
        <v>O</v>
      </c>
      <c r="AD1906">
        <f t="shared" si="548"/>
        <v>6.9767441860465115E-2</v>
      </c>
      <c r="AF1906" t="str">
        <f t="shared" si="549"/>
        <v>----</v>
      </c>
      <c r="AG1906" t="str">
        <f t="shared" si="550"/>
        <v>----</v>
      </c>
      <c r="AH1906" t="str">
        <f t="shared" si="551"/>
        <v>----</v>
      </c>
      <c r="AI1906" t="str">
        <f t="shared" si="552"/>
        <v>AlipatNoN</v>
      </c>
      <c r="AJ1906" t="str">
        <f t="shared" si="553"/>
        <v>----</v>
      </c>
      <c r="AK1906" t="str">
        <f t="shared" si="554"/>
        <v>----</v>
      </c>
      <c r="AM1906" s="4">
        <f t="shared" si="555"/>
        <v>541.39059384173095</v>
      </c>
      <c r="AN1906" s="4">
        <f t="shared" si="539"/>
        <v>541</v>
      </c>
      <c r="AO1906" s="4">
        <f t="shared" si="556"/>
        <v>0.39059384173094713</v>
      </c>
    </row>
    <row r="1907" spans="1:41" x14ac:dyDescent="0.25">
      <c r="A1907">
        <v>27</v>
      </c>
      <c r="B1907">
        <v>42</v>
      </c>
      <c r="C1907">
        <v>0</v>
      </c>
      <c r="D1907">
        <v>12</v>
      </c>
      <c r="E1907">
        <v>0</v>
      </c>
      <c r="F1907">
        <v>0</v>
      </c>
      <c r="H1907">
        <v>557.26034879999997</v>
      </c>
      <c r="J1907">
        <v>1669488</v>
      </c>
      <c r="K1907">
        <v>1796874</v>
      </c>
      <c r="L1907">
        <v>1908909</v>
      </c>
      <c r="O1907">
        <v>2724802</v>
      </c>
      <c r="P1907">
        <v>3398651</v>
      </c>
      <c r="Q1907">
        <v>2394395</v>
      </c>
      <c r="S1907">
        <f t="shared" si="540"/>
        <v>1.5555555555555556</v>
      </c>
      <c r="T1907">
        <f t="shared" si="541"/>
        <v>0.44444444444444442</v>
      </c>
      <c r="V1907" s="4">
        <f t="shared" si="542"/>
        <v>557.26034877990003</v>
      </c>
      <c r="W1907">
        <f t="shared" si="543"/>
        <v>7</v>
      </c>
      <c r="X1907">
        <f t="shared" si="544"/>
        <v>0.25925925925925924</v>
      </c>
      <c r="Y1907">
        <f t="shared" si="545"/>
        <v>0.16666666666666666</v>
      </c>
      <c r="Z1907">
        <f t="shared" si="546"/>
        <v>0.58333333333333337</v>
      </c>
      <c r="AA1907" t="str">
        <f t="shared" si="547"/>
        <v>O</v>
      </c>
      <c r="AD1907">
        <f t="shared" si="548"/>
        <v>4.7619047619047616E-2</v>
      </c>
      <c r="AF1907" t="str">
        <f t="shared" si="549"/>
        <v>----</v>
      </c>
      <c r="AG1907" t="str">
        <f t="shared" si="550"/>
        <v>----</v>
      </c>
      <c r="AH1907" t="str">
        <f t="shared" si="551"/>
        <v>----</v>
      </c>
      <c r="AI1907" t="str">
        <f t="shared" si="552"/>
        <v>AlipatNoN</v>
      </c>
      <c r="AJ1907" t="str">
        <f t="shared" si="553"/>
        <v>----</v>
      </c>
      <c r="AK1907" t="str">
        <f t="shared" si="554"/>
        <v>----</v>
      </c>
      <c r="AM1907" s="4">
        <f t="shared" si="555"/>
        <v>557.38920703021608</v>
      </c>
      <c r="AN1907" s="4">
        <f t="shared" si="539"/>
        <v>557</v>
      </c>
      <c r="AO1907" s="4">
        <f t="shared" si="556"/>
        <v>0.3892070302160846</v>
      </c>
    </row>
    <row r="1908" spans="1:41" x14ac:dyDescent="0.25">
      <c r="A1908">
        <v>27</v>
      </c>
      <c r="B1908">
        <v>42</v>
      </c>
      <c r="C1908">
        <v>0</v>
      </c>
      <c r="D1908">
        <v>13</v>
      </c>
      <c r="E1908">
        <v>0</v>
      </c>
      <c r="F1908">
        <v>0</v>
      </c>
      <c r="H1908">
        <v>573.25526339999999</v>
      </c>
      <c r="J1908" t="s">
        <v>14</v>
      </c>
      <c r="K1908" t="s">
        <v>14</v>
      </c>
      <c r="L1908" t="s">
        <v>14</v>
      </c>
      <c r="O1908">
        <v>2344209</v>
      </c>
      <c r="P1908">
        <v>2339424</v>
      </c>
      <c r="Q1908">
        <v>1980813</v>
      </c>
      <c r="S1908">
        <f t="shared" si="540"/>
        <v>1.5555555555555556</v>
      </c>
      <c r="T1908">
        <f t="shared" si="541"/>
        <v>0.48148148148148145</v>
      </c>
      <c r="V1908" s="4">
        <f t="shared" si="542"/>
        <v>573.25526337990004</v>
      </c>
      <c r="W1908">
        <f t="shared" si="543"/>
        <v>7</v>
      </c>
      <c r="X1908">
        <f t="shared" si="544"/>
        <v>0.25925925925925924</v>
      </c>
      <c r="Y1908">
        <f t="shared" si="545"/>
        <v>0.16666666666666666</v>
      </c>
      <c r="Z1908">
        <f t="shared" si="546"/>
        <v>0.53846153846153844</v>
      </c>
      <c r="AA1908" t="str">
        <f t="shared" si="547"/>
        <v>O</v>
      </c>
      <c r="AD1908">
        <f t="shared" si="548"/>
        <v>2.4390243902439025E-2</v>
      </c>
      <c r="AF1908" t="str">
        <f t="shared" si="549"/>
        <v>----</v>
      </c>
      <c r="AG1908" t="str">
        <f t="shared" si="550"/>
        <v>----</v>
      </c>
      <c r="AH1908" t="str">
        <f t="shared" si="551"/>
        <v>----</v>
      </c>
      <c r="AI1908" t="str">
        <f t="shared" si="552"/>
        <v>AlipatNoN</v>
      </c>
      <c r="AJ1908" t="str">
        <f t="shared" si="553"/>
        <v>----</v>
      </c>
      <c r="AK1908" t="str">
        <f t="shared" si="554"/>
        <v>----</v>
      </c>
      <c r="AM1908" s="4">
        <f t="shared" si="555"/>
        <v>573.38782021870145</v>
      </c>
      <c r="AN1908" s="4">
        <f t="shared" si="539"/>
        <v>573</v>
      </c>
      <c r="AO1908" s="4">
        <f t="shared" si="556"/>
        <v>0.38782021870144945</v>
      </c>
    </row>
    <row r="1909" spans="1:41" x14ac:dyDescent="0.25">
      <c r="A1909">
        <v>27</v>
      </c>
      <c r="B1909">
        <v>44</v>
      </c>
      <c r="C1909">
        <v>0</v>
      </c>
      <c r="D1909">
        <v>7</v>
      </c>
      <c r="E1909">
        <v>0</v>
      </c>
      <c r="F1909">
        <v>0</v>
      </c>
      <c r="H1909">
        <v>479.3014258</v>
      </c>
      <c r="J1909" t="s">
        <v>14</v>
      </c>
      <c r="K1909" t="s">
        <v>14</v>
      </c>
      <c r="L1909" t="s">
        <v>14</v>
      </c>
      <c r="O1909">
        <v>2162458</v>
      </c>
      <c r="P1909">
        <v>2555336</v>
      </c>
      <c r="Q1909">
        <v>1973492</v>
      </c>
      <c r="S1909">
        <f t="shared" si="540"/>
        <v>1.6296296296296295</v>
      </c>
      <c r="T1909">
        <f t="shared" si="541"/>
        <v>0.25925925925925924</v>
      </c>
      <c r="V1909" s="4">
        <f t="shared" si="542"/>
        <v>479.3014257799</v>
      </c>
      <c r="W1909">
        <f t="shared" si="543"/>
        <v>6</v>
      </c>
      <c r="X1909">
        <f t="shared" si="544"/>
        <v>0.22222222222222221</v>
      </c>
      <c r="Y1909">
        <f t="shared" si="545"/>
        <v>0.13636363636363635</v>
      </c>
      <c r="Z1909">
        <f t="shared" si="546"/>
        <v>0.8571428571428571</v>
      </c>
      <c r="AA1909" t="str">
        <f t="shared" si="547"/>
        <v>O</v>
      </c>
      <c r="AD1909">
        <f t="shared" si="548"/>
        <v>0.10638297872340426</v>
      </c>
      <c r="AF1909" t="str">
        <f t="shared" si="549"/>
        <v>----</v>
      </c>
      <c r="AG1909" t="str">
        <f t="shared" si="550"/>
        <v>----</v>
      </c>
      <c r="AH1909" t="str">
        <f t="shared" si="551"/>
        <v>----</v>
      </c>
      <c r="AI1909" t="str">
        <f t="shared" si="552"/>
        <v>AlipatNoN</v>
      </c>
      <c r="AJ1909" t="str">
        <f t="shared" si="553"/>
        <v>----</v>
      </c>
      <c r="AK1909" t="str">
        <f t="shared" si="554"/>
        <v>----</v>
      </c>
      <c r="AM1909" s="4">
        <f t="shared" si="555"/>
        <v>479.41225717717282</v>
      </c>
      <c r="AN1909" s="4">
        <f t="shared" si="539"/>
        <v>479</v>
      </c>
      <c r="AO1909" s="4">
        <f t="shared" si="556"/>
        <v>0.41225717717281896</v>
      </c>
    </row>
    <row r="1910" spans="1:41" x14ac:dyDescent="0.25">
      <c r="A1910">
        <v>27</v>
      </c>
      <c r="B1910">
        <v>44</v>
      </c>
      <c r="C1910">
        <v>0</v>
      </c>
      <c r="D1910">
        <v>8</v>
      </c>
      <c r="E1910">
        <v>0</v>
      </c>
      <c r="F1910">
        <v>0</v>
      </c>
      <c r="H1910">
        <v>495.29634040000002</v>
      </c>
      <c r="J1910" t="s">
        <v>14</v>
      </c>
      <c r="K1910" t="s">
        <v>14</v>
      </c>
      <c r="L1910" t="s">
        <v>14</v>
      </c>
      <c r="O1910">
        <v>2927011</v>
      </c>
      <c r="P1910">
        <v>3503129</v>
      </c>
      <c r="Q1910">
        <v>2196615</v>
      </c>
      <c r="S1910">
        <f t="shared" si="540"/>
        <v>1.6296296296296295</v>
      </c>
      <c r="T1910">
        <f t="shared" si="541"/>
        <v>0.29629629629629628</v>
      </c>
      <c r="V1910" s="4">
        <f t="shared" si="542"/>
        <v>495.29634037990002</v>
      </c>
      <c r="W1910">
        <f t="shared" si="543"/>
        <v>6</v>
      </c>
      <c r="X1910">
        <f t="shared" si="544"/>
        <v>0.22222222222222221</v>
      </c>
      <c r="Y1910">
        <f t="shared" si="545"/>
        <v>0.13636363636363635</v>
      </c>
      <c r="Z1910">
        <f t="shared" si="546"/>
        <v>0.75</v>
      </c>
      <c r="AA1910" t="str">
        <f t="shared" si="547"/>
        <v>O</v>
      </c>
      <c r="AD1910">
        <f t="shared" si="548"/>
        <v>8.6956521739130432E-2</v>
      </c>
      <c r="AF1910" t="str">
        <f t="shared" si="549"/>
        <v>----</v>
      </c>
      <c r="AG1910" t="str">
        <f t="shared" si="550"/>
        <v>----</v>
      </c>
      <c r="AH1910" t="str">
        <f t="shared" si="551"/>
        <v>----</v>
      </c>
      <c r="AI1910" t="str">
        <f t="shared" si="552"/>
        <v>AlipatNoN</v>
      </c>
      <c r="AJ1910" t="str">
        <f t="shared" si="553"/>
        <v>----</v>
      </c>
      <c r="AK1910" t="str">
        <f t="shared" si="554"/>
        <v>----</v>
      </c>
      <c r="AM1910" s="4">
        <f t="shared" si="555"/>
        <v>495.41087036565813</v>
      </c>
      <c r="AN1910" s="4">
        <f t="shared" si="539"/>
        <v>495</v>
      </c>
      <c r="AO1910" s="4">
        <f t="shared" si="556"/>
        <v>0.41087036565812696</v>
      </c>
    </row>
    <row r="1911" spans="1:41" x14ac:dyDescent="0.25">
      <c r="A1911">
        <v>27</v>
      </c>
      <c r="B1911">
        <v>44</v>
      </c>
      <c r="C1911">
        <v>0</v>
      </c>
      <c r="D1911">
        <v>9</v>
      </c>
      <c r="E1911">
        <v>0</v>
      </c>
      <c r="F1911">
        <v>0</v>
      </c>
      <c r="H1911">
        <v>511.29125499999998</v>
      </c>
      <c r="J1911" t="s">
        <v>14</v>
      </c>
      <c r="K1911" t="s">
        <v>14</v>
      </c>
      <c r="L1911" t="s">
        <v>14</v>
      </c>
      <c r="O1911">
        <v>3439710</v>
      </c>
      <c r="P1911">
        <v>4297341</v>
      </c>
      <c r="Q1911">
        <v>3018801</v>
      </c>
      <c r="S1911">
        <f t="shared" si="540"/>
        <v>1.6296296296296295</v>
      </c>
      <c r="T1911">
        <f t="shared" si="541"/>
        <v>0.33333333333333331</v>
      </c>
      <c r="V1911" s="4">
        <f t="shared" si="542"/>
        <v>511.29125497989997</v>
      </c>
      <c r="W1911">
        <f t="shared" si="543"/>
        <v>6</v>
      </c>
      <c r="X1911">
        <f t="shared" si="544"/>
        <v>0.22222222222222221</v>
      </c>
      <c r="Y1911">
        <f t="shared" si="545"/>
        <v>0.13636363636363635</v>
      </c>
      <c r="Z1911">
        <f t="shared" si="546"/>
        <v>0.66666666666666663</v>
      </c>
      <c r="AA1911" t="str">
        <f t="shared" si="547"/>
        <v>O</v>
      </c>
      <c r="AD1911">
        <f t="shared" si="548"/>
        <v>6.6666666666666666E-2</v>
      </c>
      <c r="AF1911" t="str">
        <f t="shared" si="549"/>
        <v>----</v>
      </c>
      <c r="AG1911" t="str">
        <f t="shared" si="550"/>
        <v>----</v>
      </c>
      <c r="AH1911" t="str">
        <f t="shared" si="551"/>
        <v>----</v>
      </c>
      <c r="AI1911" t="str">
        <f t="shared" si="552"/>
        <v>AlipatNoN</v>
      </c>
      <c r="AJ1911" t="str">
        <f t="shared" si="553"/>
        <v>----</v>
      </c>
      <c r="AK1911" t="str">
        <f t="shared" si="554"/>
        <v>----</v>
      </c>
      <c r="AM1911" s="4">
        <f t="shared" si="555"/>
        <v>511.40948355414338</v>
      </c>
      <c r="AN1911" s="4">
        <f t="shared" si="539"/>
        <v>511</v>
      </c>
      <c r="AO1911" s="4">
        <f t="shared" si="556"/>
        <v>0.40948355414337811</v>
      </c>
    </row>
    <row r="1912" spans="1:41" x14ac:dyDescent="0.25">
      <c r="A1912">
        <v>27</v>
      </c>
      <c r="B1912">
        <v>44</v>
      </c>
      <c r="C1912">
        <v>0</v>
      </c>
      <c r="D1912">
        <v>10</v>
      </c>
      <c r="E1912">
        <v>0</v>
      </c>
      <c r="F1912">
        <v>0</v>
      </c>
      <c r="H1912">
        <v>527.28616959999999</v>
      </c>
      <c r="J1912">
        <v>1878177</v>
      </c>
      <c r="K1912">
        <v>1939481</v>
      </c>
      <c r="L1912">
        <v>1580360</v>
      </c>
      <c r="O1912">
        <v>3263857</v>
      </c>
      <c r="P1912">
        <v>3715924</v>
      </c>
      <c r="Q1912">
        <v>2908517</v>
      </c>
      <c r="S1912">
        <f t="shared" si="540"/>
        <v>1.6296296296296295</v>
      </c>
      <c r="T1912">
        <f t="shared" si="541"/>
        <v>0.37037037037037035</v>
      </c>
      <c r="V1912" s="4">
        <f t="shared" si="542"/>
        <v>527.28616957990005</v>
      </c>
      <c r="W1912">
        <f t="shared" si="543"/>
        <v>6</v>
      </c>
      <c r="X1912">
        <f t="shared" si="544"/>
        <v>0.22222222222222221</v>
      </c>
      <c r="Y1912">
        <f t="shared" si="545"/>
        <v>0.13636363636363635</v>
      </c>
      <c r="Z1912">
        <f t="shared" si="546"/>
        <v>0.6</v>
      </c>
      <c r="AA1912" t="str">
        <f t="shared" si="547"/>
        <v>O</v>
      </c>
      <c r="AD1912">
        <f t="shared" si="548"/>
        <v>4.5454545454545456E-2</v>
      </c>
      <c r="AF1912" t="str">
        <f t="shared" si="549"/>
        <v>----</v>
      </c>
      <c r="AG1912" t="str">
        <f t="shared" si="550"/>
        <v>----</v>
      </c>
      <c r="AH1912" t="str">
        <f t="shared" si="551"/>
        <v>----</v>
      </c>
      <c r="AI1912" t="str">
        <f t="shared" si="552"/>
        <v>AlipatNoN</v>
      </c>
      <c r="AJ1912" t="str">
        <f t="shared" si="553"/>
        <v>----</v>
      </c>
      <c r="AK1912" t="str">
        <f t="shared" si="554"/>
        <v>----</v>
      </c>
      <c r="AM1912" s="4">
        <f t="shared" si="555"/>
        <v>527.4080967426288</v>
      </c>
      <c r="AN1912" s="4">
        <f t="shared" si="539"/>
        <v>527</v>
      </c>
      <c r="AO1912" s="4">
        <f t="shared" si="556"/>
        <v>0.4080967426287998</v>
      </c>
    </row>
    <row r="1913" spans="1:41" x14ac:dyDescent="0.25">
      <c r="A1913">
        <v>27</v>
      </c>
      <c r="B1913">
        <v>44</v>
      </c>
      <c r="C1913">
        <v>0</v>
      </c>
      <c r="D1913">
        <v>11</v>
      </c>
      <c r="E1913">
        <v>0</v>
      </c>
      <c r="F1913">
        <v>0</v>
      </c>
      <c r="H1913">
        <v>543.28108420000001</v>
      </c>
      <c r="J1913" t="s">
        <v>14</v>
      </c>
      <c r="K1913" t="s">
        <v>14</v>
      </c>
      <c r="L1913" t="s">
        <v>14</v>
      </c>
      <c r="O1913">
        <v>3146958</v>
      </c>
      <c r="P1913">
        <v>3175991</v>
      </c>
      <c r="Q1913">
        <v>2733011</v>
      </c>
      <c r="S1913">
        <f t="shared" si="540"/>
        <v>1.6296296296296295</v>
      </c>
      <c r="T1913">
        <f t="shared" si="541"/>
        <v>0.40740740740740738</v>
      </c>
      <c r="V1913" s="4">
        <f t="shared" si="542"/>
        <v>543.28108417990006</v>
      </c>
      <c r="W1913">
        <f t="shared" si="543"/>
        <v>6</v>
      </c>
      <c r="X1913">
        <f t="shared" si="544"/>
        <v>0.22222222222222221</v>
      </c>
      <c r="Y1913">
        <f t="shared" si="545"/>
        <v>0.13636363636363635</v>
      </c>
      <c r="Z1913">
        <f t="shared" si="546"/>
        <v>0.54545454545454541</v>
      </c>
      <c r="AA1913" t="str">
        <f t="shared" si="547"/>
        <v>O</v>
      </c>
      <c r="AD1913">
        <f t="shared" si="548"/>
        <v>2.3255813953488372E-2</v>
      </c>
      <c r="AF1913" t="str">
        <f t="shared" si="549"/>
        <v>----</v>
      </c>
      <c r="AG1913" t="str">
        <f t="shared" si="550"/>
        <v>----</v>
      </c>
      <c r="AH1913" t="str">
        <f t="shared" si="551"/>
        <v>----</v>
      </c>
      <c r="AI1913" t="str">
        <f t="shared" si="552"/>
        <v>AlipatNoN</v>
      </c>
      <c r="AJ1913" t="str">
        <f t="shared" si="553"/>
        <v>----</v>
      </c>
      <c r="AK1913" t="str">
        <f t="shared" si="554"/>
        <v>----</v>
      </c>
      <c r="AM1913" s="4">
        <f t="shared" si="555"/>
        <v>543.40670993111405</v>
      </c>
      <c r="AN1913" s="4">
        <f t="shared" si="539"/>
        <v>543</v>
      </c>
      <c r="AO1913" s="4">
        <f t="shared" si="556"/>
        <v>0.40670993111405096</v>
      </c>
    </row>
    <row r="1914" spans="1:41" x14ac:dyDescent="0.25">
      <c r="A1914">
        <v>27</v>
      </c>
      <c r="B1914">
        <v>44</v>
      </c>
      <c r="C1914">
        <v>0</v>
      </c>
      <c r="D1914">
        <v>12</v>
      </c>
      <c r="E1914">
        <v>0</v>
      </c>
      <c r="F1914">
        <v>0</v>
      </c>
      <c r="H1914">
        <v>559.27599880000002</v>
      </c>
      <c r="J1914" t="s">
        <v>14</v>
      </c>
      <c r="K1914" t="s">
        <v>14</v>
      </c>
      <c r="L1914" t="s">
        <v>14</v>
      </c>
      <c r="O1914">
        <v>2759582</v>
      </c>
      <c r="P1914">
        <v>2763668</v>
      </c>
      <c r="Q1914">
        <v>2210474</v>
      </c>
      <c r="S1914">
        <f t="shared" si="540"/>
        <v>1.6296296296296295</v>
      </c>
      <c r="T1914">
        <f t="shared" si="541"/>
        <v>0.44444444444444442</v>
      </c>
      <c r="V1914" s="4">
        <f t="shared" si="542"/>
        <v>559.27599877990008</v>
      </c>
      <c r="W1914">
        <f t="shared" si="543"/>
        <v>6</v>
      </c>
      <c r="X1914">
        <f t="shared" si="544"/>
        <v>0.22222222222222221</v>
      </c>
      <c r="Y1914">
        <f t="shared" si="545"/>
        <v>0.13636363636363635</v>
      </c>
      <c r="Z1914">
        <f t="shared" si="546"/>
        <v>0.5</v>
      </c>
      <c r="AA1914" t="str">
        <f t="shared" si="547"/>
        <v>O</v>
      </c>
      <c r="AD1914">
        <f t="shared" si="548"/>
        <v>0</v>
      </c>
      <c r="AF1914" t="str">
        <f t="shared" si="549"/>
        <v>----</v>
      </c>
      <c r="AG1914" t="str">
        <f t="shared" si="550"/>
        <v>----</v>
      </c>
      <c r="AH1914" t="str">
        <f t="shared" si="551"/>
        <v>----</v>
      </c>
      <c r="AI1914" t="str">
        <f t="shared" si="552"/>
        <v>AlipatNoN</v>
      </c>
      <c r="AJ1914" t="str">
        <f t="shared" si="553"/>
        <v>----</v>
      </c>
      <c r="AK1914" t="str">
        <f t="shared" si="554"/>
        <v>----</v>
      </c>
      <c r="AM1914" s="4">
        <f t="shared" si="555"/>
        <v>559.40532311959942</v>
      </c>
      <c r="AN1914" s="4">
        <f t="shared" si="539"/>
        <v>559</v>
      </c>
      <c r="AO1914" s="4">
        <f t="shared" si="556"/>
        <v>0.4053231195994158</v>
      </c>
    </row>
    <row r="1915" spans="1:41" x14ac:dyDescent="0.25">
      <c r="A1915">
        <v>27</v>
      </c>
      <c r="B1915">
        <v>44</v>
      </c>
      <c r="C1915">
        <v>0</v>
      </c>
      <c r="D1915">
        <v>22</v>
      </c>
      <c r="E1915">
        <v>0</v>
      </c>
      <c r="F1915">
        <v>0</v>
      </c>
      <c r="H1915">
        <v>719.22514479999995</v>
      </c>
      <c r="J1915">
        <v>2469292</v>
      </c>
      <c r="K1915">
        <v>2866015</v>
      </c>
      <c r="L1915">
        <v>2659588</v>
      </c>
      <c r="O1915" t="s">
        <v>14</v>
      </c>
      <c r="P1915" t="s">
        <v>14</v>
      </c>
      <c r="Q1915" t="s">
        <v>14</v>
      </c>
      <c r="S1915">
        <f t="shared" si="540"/>
        <v>1.6296296296296295</v>
      </c>
      <c r="T1915">
        <f t="shared" si="541"/>
        <v>0.81481481481481477</v>
      </c>
      <c r="V1915" s="4">
        <f t="shared" si="542"/>
        <v>719.22514477990001</v>
      </c>
      <c r="W1915">
        <f t="shared" si="543"/>
        <v>6</v>
      </c>
      <c r="X1915">
        <f t="shared" si="544"/>
        <v>0.22222222222222221</v>
      </c>
      <c r="Y1915">
        <f t="shared" si="545"/>
        <v>0.13636363636363635</v>
      </c>
      <c r="Z1915">
        <f t="shared" si="546"/>
        <v>0.27272727272727271</v>
      </c>
      <c r="AA1915" t="str">
        <f t="shared" si="547"/>
        <v>O</v>
      </c>
      <c r="AD1915">
        <f t="shared" si="548"/>
        <v>-0.3125</v>
      </c>
      <c r="AF1915" t="str">
        <f t="shared" si="549"/>
        <v>----</v>
      </c>
      <c r="AG1915" t="str">
        <f t="shared" si="550"/>
        <v>----</v>
      </c>
      <c r="AH1915" t="str">
        <f t="shared" si="551"/>
        <v>----</v>
      </c>
      <c r="AI1915" t="str">
        <f t="shared" si="552"/>
        <v>----</v>
      </c>
      <c r="AJ1915" t="str">
        <f t="shared" si="553"/>
        <v>SatFACarb</v>
      </c>
      <c r="AK1915" t="str">
        <f t="shared" si="554"/>
        <v>----</v>
      </c>
      <c r="AM1915" s="4">
        <f t="shared" si="555"/>
        <v>719.39145500445227</v>
      </c>
      <c r="AN1915" s="4">
        <f t="shared" si="539"/>
        <v>719</v>
      </c>
      <c r="AO1915" s="4">
        <f t="shared" si="556"/>
        <v>0.39145500445226844</v>
      </c>
    </row>
    <row r="1916" spans="1:41" x14ac:dyDescent="0.25">
      <c r="A1916">
        <v>27</v>
      </c>
      <c r="B1916">
        <v>44</v>
      </c>
      <c r="C1916">
        <v>0</v>
      </c>
      <c r="D1916">
        <v>23</v>
      </c>
      <c r="E1916">
        <v>0</v>
      </c>
      <c r="F1916">
        <v>0</v>
      </c>
      <c r="H1916">
        <v>735.22005939999997</v>
      </c>
      <c r="J1916">
        <v>4298533</v>
      </c>
      <c r="K1916">
        <v>4451989</v>
      </c>
      <c r="L1916">
        <v>3771135</v>
      </c>
      <c r="O1916">
        <v>4350957</v>
      </c>
      <c r="P1916">
        <v>4290870</v>
      </c>
      <c r="Q1916">
        <v>3746032</v>
      </c>
      <c r="S1916">
        <f t="shared" si="540"/>
        <v>1.6296296296296295</v>
      </c>
      <c r="T1916">
        <f t="shared" si="541"/>
        <v>0.85185185185185186</v>
      </c>
      <c r="V1916" s="4">
        <f t="shared" si="542"/>
        <v>735.22005937990014</v>
      </c>
      <c r="W1916">
        <f t="shared" si="543"/>
        <v>6</v>
      </c>
      <c r="X1916">
        <f t="shared" si="544"/>
        <v>0.22222222222222221</v>
      </c>
      <c r="Y1916">
        <f t="shared" si="545"/>
        <v>0.13636363636363635</v>
      </c>
      <c r="Z1916">
        <f t="shared" si="546"/>
        <v>0.2608695652173913</v>
      </c>
      <c r="AA1916" t="str">
        <f t="shared" si="547"/>
        <v>O</v>
      </c>
      <c r="AD1916">
        <f t="shared" si="548"/>
        <v>-0.35483870967741937</v>
      </c>
      <c r="AF1916" t="str">
        <f t="shared" si="549"/>
        <v>----</v>
      </c>
      <c r="AG1916" t="str">
        <f t="shared" si="550"/>
        <v>----</v>
      </c>
      <c r="AH1916" t="str">
        <f t="shared" si="551"/>
        <v>----</v>
      </c>
      <c r="AI1916" t="str">
        <f t="shared" si="552"/>
        <v>----</v>
      </c>
      <c r="AJ1916" t="str">
        <f t="shared" si="553"/>
        <v>SatFACarb</v>
      </c>
      <c r="AK1916" t="str">
        <f t="shared" si="554"/>
        <v>----</v>
      </c>
      <c r="AM1916" s="4">
        <f t="shared" si="555"/>
        <v>735.39006819293775</v>
      </c>
      <c r="AN1916" s="4">
        <f t="shared" si="539"/>
        <v>735</v>
      </c>
      <c r="AO1916" s="4">
        <f t="shared" si="556"/>
        <v>0.39006819293774697</v>
      </c>
    </row>
    <row r="1917" spans="1:41" x14ac:dyDescent="0.25">
      <c r="A1917">
        <v>27</v>
      </c>
      <c r="B1917">
        <v>46</v>
      </c>
      <c r="C1917">
        <v>0</v>
      </c>
      <c r="D1917">
        <v>4</v>
      </c>
      <c r="E1917">
        <v>1</v>
      </c>
      <c r="F1917">
        <v>0</v>
      </c>
      <c r="H1917">
        <v>465.30440270000003</v>
      </c>
      <c r="J1917" t="s">
        <v>14</v>
      </c>
      <c r="K1917" t="s">
        <v>14</v>
      </c>
      <c r="L1917" t="s">
        <v>14</v>
      </c>
      <c r="O1917">
        <v>3180193</v>
      </c>
      <c r="P1917">
        <v>1891116</v>
      </c>
      <c r="Q1917">
        <v>1961994</v>
      </c>
      <c r="S1917">
        <f t="shared" si="540"/>
        <v>1.7037037037037037</v>
      </c>
      <c r="T1917">
        <f t="shared" si="541"/>
        <v>0.14814814814814814</v>
      </c>
      <c r="V1917" s="4">
        <f t="shared" si="542"/>
        <v>465.30440267990002</v>
      </c>
      <c r="W1917">
        <f t="shared" si="543"/>
        <v>5</v>
      </c>
      <c r="X1917">
        <f t="shared" si="544"/>
        <v>0.18518518518518517</v>
      </c>
      <c r="Y1917">
        <f t="shared" si="545"/>
        <v>0.10869565217391304</v>
      </c>
      <c r="Z1917">
        <f t="shared" si="546"/>
        <v>1.25</v>
      </c>
      <c r="AA1917" t="str">
        <f t="shared" si="547"/>
        <v>O</v>
      </c>
      <c r="AD1917">
        <f t="shared" si="548"/>
        <v>8.3333333333333329E-2</v>
      </c>
      <c r="AF1917" t="str">
        <f t="shared" si="549"/>
        <v>----</v>
      </c>
      <c r="AG1917" t="str">
        <f t="shared" si="550"/>
        <v>----</v>
      </c>
      <c r="AH1917" t="str">
        <f t="shared" si="551"/>
        <v>----</v>
      </c>
      <c r="AI1917" t="str">
        <f t="shared" si="552"/>
        <v>AlipatNoN</v>
      </c>
      <c r="AJ1917" t="str">
        <f t="shared" si="553"/>
        <v>----</v>
      </c>
      <c r="AK1917" t="str">
        <f t="shared" si="554"/>
        <v>----</v>
      </c>
      <c r="AM1917" s="4">
        <f t="shared" si="555"/>
        <v>465.41199747167911</v>
      </c>
      <c r="AN1917" s="4">
        <f t="shared" si="539"/>
        <v>465</v>
      </c>
      <c r="AO1917" s="4">
        <f t="shared" si="556"/>
        <v>0.41199747167911482</v>
      </c>
    </row>
    <row r="1918" spans="1:41" x14ac:dyDescent="0.25">
      <c r="A1918">
        <v>27</v>
      </c>
      <c r="B1918">
        <v>46</v>
      </c>
      <c r="C1918">
        <v>0</v>
      </c>
      <c r="D1918">
        <v>8</v>
      </c>
      <c r="E1918">
        <v>0</v>
      </c>
      <c r="F1918">
        <v>0</v>
      </c>
      <c r="H1918">
        <v>497.31199040000001</v>
      </c>
      <c r="J1918" t="s">
        <v>14</v>
      </c>
      <c r="K1918" t="s">
        <v>14</v>
      </c>
      <c r="L1918" t="s">
        <v>14</v>
      </c>
      <c r="O1918">
        <v>1865218</v>
      </c>
      <c r="P1918">
        <v>1856110</v>
      </c>
      <c r="Q1918">
        <v>1560842</v>
      </c>
      <c r="S1918">
        <f t="shared" si="540"/>
        <v>1.7037037037037037</v>
      </c>
      <c r="T1918">
        <f t="shared" si="541"/>
        <v>0.29629629629629628</v>
      </c>
      <c r="V1918" s="4">
        <f t="shared" si="542"/>
        <v>497.31199037990001</v>
      </c>
      <c r="W1918">
        <f t="shared" si="543"/>
        <v>5</v>
      </c>
      <c r="X1918">
        <f t="shared" si="544"/>
        <v>0.18518518518518517</v>
      </c>
      <c r="Y1918">
        <f t="shared" si="545"/>
        <v>0.10869565217391304</v>
      </c>
      <c r="Z1918">
        <f t="shared" si="546"/>
        <v>0.625</v>
      </c>
      <c r="AA1918" t="str">
        <f t="shared" si="547"/>
        <v>O</v>
      </c>
      <c r="AD1918">
        <f t="shared" si="548"/>
        <v>4.3478260869565216E-2</v>
      </c>
      <c r="AF1918" t="str">
        <f t="shared" si="549"/>
        <v>----</v>
      </c>
      <c r="AG1918" t="str">
        <f t="shared" si="550"/>
        <v>----</v>
      </c>
      <c r="AH1918" t="str">
        <f t="shared" si="551"/>
        <v>----</v>
      </c>
      <c r="AI1918" t="str">
        <f t="shared" si="552"/>
        <v>AlipatNoN</v>
      </c>
      <c r="AJ1918" t="str">
        <f t="shared" si="553"/>
        <v>----</v>
      </c>
      <c r="AK1918" t="str">
        <f t="shared" si="554"/>
        <v>----</v>
      </c>
      <c r="AM1918" s="4">
        <f t="shared" si="555"/>
        <v>497.42698645504134</v>
      </c>
      <c r="AN1918" s="4">
        <f t="shared" si="539"/>
        <v>497</v>
      </c>
      <c r="AO1918" s="4">
        <f t="shared" si="556"/>
        <v>0.42698645504134447</v>
      </c>
    </row>
    <row r="1919" spans="1:41" x14ac:dyDescent="0.25">
      <c r="A1919">
        <v>27</v>
      </c>
      <c r="B1919">
        <v>46</v>
      </c>
      <c r="C1919">
        <v>0</v>
      </c>
      <c r="D1919">
        <v>9</v>
      </c>
      <c r="E1919">
        <v>0</v>
      </c>
      <c r="F1919">
        <v>0</v>
      </c>
      <c r="H1919">
        <v>513.30690500000003</v>
      </c>
      <c r="J1919" t="s">
        <v>14</v>
      </c>
      <c r="K1919" t="s">
        <v>14</v>
      </c>
      <c r="L1919" t="s">
        <v>14</v>
      </c>
      <c r="O1919">
        <v>2337952</v>
      </c>
      <c r="P1919">
        <v>2579637</v>
      </c>
      <c r="Q1919">
        <v>2001029</v>
      </c>
      <c r="S1919">
        <f t="shared" si="540"/>
        <v>1.7037037037037037</v>
      </c>
      <c r="T1919">
        <f t="shared" si="541"/>
        <v>0.33333333333333331</v>
      </c>
      <c r="V1919" s="4">
        <f t="shared" si="542"/>
        <v>513.30690497990008</v>
      </c>
      <c r="W1919">
        <f t="shared" si="543"/>
        <v>5</v>
      </c>
      <c r="X1919">
        <f t="shared" si="544"/>
        <v>0.18518518518518517</v>
      </c>
      <c r="Y1919">
        <f t="shared" si="545"/>
        <v>0.10869565217391304</v>
      </c>
      <c r="Z1919">
        <f t="shared" si="546"/>
        <v>0.55555555555555558</v>
      </c>
      <c r="AA1919" t="str">
        <f t="shared" si="547"/>
        <v>O</v>
      </c>
      <c r="AD1919">
        <f t="shared" si="548"/>
        <v>2.2222222222222223E-2</v>
      </c>
      <c r="AF1919" t="str">
        <f t="shared" si="549"/>
        <v>----</v>
      </c>
      <c r="AG1919" t="str">
        <f t="shared" si="550"/>
        <v>----</v>
      </c>
      <c r="AH1919" t="str">
        <f t="shared" si="551"/>
        <v>----</v>
      </c>
      <c r="AI1919" t="str">
        <f t="shared" si="552"/>
        <v>AlipatNoN</v>
      </c>
      <c r="AJ1919" t="str">
        <f t="shared" si="553"/>
        <v>----</v>
      </c>
      <c r="AK1919" t="str">
        <f t="shared" si="554"/>
        <v>----</v>
      </c>
      <c r="AM1919" s="4">
        <f t="shared" si="555"/>
        <v>513.42559964352665</v>
      </c>
      <c r="AN1919" s="4">
        <f t="shared" si="539"/>
        <v>513</v>
      </c>
      <c r="AO1919" s="4">
        <f t="shared" si="556"/>
        <v>0.42559964352665247</v>
      </c>
    </row>
    <row r="1920" spans="1:41" x14ac:dyDescent="0.25">
      <c r="A1920">
        <v>27</v>
      </c>
      <c r="B1920">
        <v>46</v>
      </c>
      <c r="C1920">
        <v>0</v>
      </c>
      <c r="D1920">
        <v>10</v>
      </c>
      <c r="E1920">
        <v>0</v>
      </c>
      <c r="F1920">
        <v>0</v>
      </c>
      <c r="H1920">
        <v>529.30181960000004</v>
      </c>
      <c r="J1920" t="s">
        <v>14</v>
      </c>
      <c r="K1920" t="s">
        <v>14</v>
      </c>
      <c r="L1920" t="s">
        <v>14</v>
      </c>
      <c r="O1920">
        <v>2509166</v>
      </c>
      <c r="P1920">
        <v>2280777</v>
      </c>
      <c r="Q1920">
        <v>1874259</v>
      </c>
      <c r="S1920">
        <f t="shared" si="540"/>
        <v>1.7037037037037037</v>
      </c>
      <c r="T1920">
        <f t="shared" si="541"/>
        <v>0.37037037037037035</v>
      </c>
      <c r="V1920" s="4">
        <f t="shared" si="542"/>
        <v>529.3018195799001</v>
      </c>
      <c r="W1920">
        <f t="shared" si="543"/>
        <v>5</v>
      </c>
      <c r="X1920">
        <f t="shared" si="544"/>
        <v>0.18518518518518517</v>
      </c>
      <c r="Y1920">
        <f t="shared" si="545"/>
        <v>0.10869565217391304</v>
      </c>
      <c r="Z1920">
        <f t="shared" si="546"/>
        <v>0.5</v>
      </c>
      <c r="AA1920" t="str">
        <f t="shared" si="547"/>
        <v>O</v>
      </c>
      <c r="AD1920">
        <f t="shared" si="548"/>
        <v>0</v>
      </c>
      <c r="AF1920" t="str">
        <f t="shared" si="549"/>
        <v>----</v>
      </c>
      <c r="AG1920" t="str">
        <f t="shared" si="550"/>
        <v>----</v>
      </c>
      <c r="AH1920" t="str">
        <f t="shared" si="551"/>
        <v>----</v>
      </c>
      <c r="AI1920" t="str">
        <f t="shared" si="552"/>
        <v>AlipatNoN</v>
      </c>
      <c r="AJ1920" t="str">
        <f t="shared" si="553"/>
        <v>----</v>
      </c>
      <c r="AK1920" t="str">
        <f t="shared" si="554"/>
        <v>----</v>
      </c>
      <c r="AM1920" s="4">
        <f t="shared" si="555"/>
        <v>529.42421283201202</v>
      </c>
      <c r="AN1920" s="4">
        <f t="shared" si="539"/>
        <v>529</v>
      </c>
      <c r="AO1920" s="4">
        <f t="shared" si="556"/>
        <v>0.42421283201201732</v>
      </c>
    </row>
    <row r="1921" spans="1:41" x14ac:dyDescent="0.25">
      <c r="A1921">
        <v>27</v>
      </c>
      <c r="B1921">
        <v>46</v>
      </c>
      <c r="C1921">
        <v>0</v>
      </c>
      <c r="D1921">
        <v>11</v>
      </c>
      <c r="E1921">
        <v>0</v>
      </c>
      <c r="F1921">
        <v>0</v>
      </c>
      <c r="H1921">
        <v>545.29673419999995</v>
      </c>
      <c r="J1921" t="s">
        <v>14</v>
      </c>
      <c r="K1921" t="s">
        <v>14</v>
      </c>
      <c r="L1921" t="s">
        <v>14</v>
      </c>
      <c r="O1921">
        <v>2685609</v>
      </c>
      <c r="P1921">
        <v>2483701</v>
      </c>
      <c r="Q1921">
        <v>2196861</v>
      </c>
      <c r="S1921">
        <f t="shared" si="540"/>
        <v>1.7037037037037037</v>
      </c>
      <c r="T1921">
        <f t="shared" si="541"/>
        <v>0.40740740740740738</v>
      </c>
      <c r="V1921" s="4">
        <f t="shared" si="542"/>
        <v>545.2967341799</v>
      </c>
      <c r="W1921">
        <f t="shared" si="543"/>
        <v>5</v>
      </c>
      <c r="X1921">
        <f t="shared" si="544"/>
        <v>0.18518518518518517</v>
      </c>
      <c r="Y1921">
        <f t="shared" si="545"/>
        <v>0.10869565217391304</v>
      </c>
      <c r="Z1921">
        <f t="shared" si="546"/>
        <v>0.45454545454545453</v>
      </c>
      <c r="AA1921" t="str">
        <f t="shared" si="547"/>
        <v>O</v>
      </c>
      <c r="AD1921">
        <f t="shared" si="548"/>
        <v>-2.3255813953488372E-2</v>
      </c>
      <c r="AF1921" t="str">
        <f t="shared" si="549"/>
        <v>----</v>
      </c>
      <c r="AG1921" t="str">
        <f t="shared" si="550"/>
        <v>----</v>
      </c>
      <c r="AH1921" t="str">
        <f t="shared" si="551"/>
        <v>----</v>
      </c>
      <c r="AI1921" t="str">
        <f t="shared" si="552"/>
        <v>AlipatNoN</v>
      </c>
      <c r="AJ1921" t="str">
        <f t="shared" si="553"/>
        <v>----</v>
      </c>
      <c r="AK1921" t="str">
        <f t="shared" si="554"/>
        <v>----</v>
      </c>
      <c r="AM1921" s="4">
        <f t="shared" si="555"/>
        <v>545.42282602049715</v>
      </c>
      <c r="AN1921" s="4">
        <f t="shared" si="539"/>
        <v>545</v>
      </c>
      <c r="AO1921" s="4">
        <f t="shared" si="556"/>
        <v>0.42282602049715479</v>
      </c>
    </row>
    <row r="1922" spans="1:41" x14ac:dyDescent="0.25">
      <c r="A1922">
        <v>27</v>
      </c>
      <c r="B1922">
        <v>46</v>
      </c>
      <c r="C1922">
        <v>0</v>
      </c>
      <c r="D1922">
        <v>12</v>
      </c>
      <c r="E1922">
        <v>0</v>
      </c>
      <c r="F1922">
        <v>0</v>
      </c>
      <c r="H1922">
        <v>561.29164879999996</v>
      </c>
      <c r="J1922" t="s">
        <v>14</v>
      </c>
      <c r="K1922" t="s">
        <v>14</v>
      </c>
      <c r="L1922" t="s">
        <v>14</v>
      </c>
      <c r="O1922">
        <v>2382717</v>
      </c>
      <c r="P1922">
        <v>2505513</v>
      </c>
      <c r="Q1922">
        <v>2219062</v>
      </c>
      <c r="S1922">
        <f t="shared" si="540"/>
        <v>1.7037037037037037</v>
      </c>
      <c r="T1922">
        <f t="shared" si="541"/>
        <v>0.44444444444444442</v>
      </c>
      <c r="V1922" s="4">
        <f t="shared" si="542"/>
        <v>561.29164877990002</v>
      </c>
      <c r="W1922">
        <f t="shared" si="543"/>
        <v>5</v>
      </c>
      <c r="X1922">
        <f t="shared" si="544"/>
        <v>0.18518518518518517</v>
      </c>
      <c r="Y1922">
        <f t="shared" si="545"/>
        <v>0.10869565217391304</v>
      </c>
      <c r="Z1922">
        <f t="shared" si="546"/>
        <v>0.41666666666666669</v>
      </c>
      <c r="AA1922" t="str">
        <f t="shared" si="547"/>
        <v>O</v>
      </c>
      <c r="AD1922">
        <f t="shared" si="548"/>
        <v>-4.7619047619047616E-2</v>
      </c>
      <c r="AF1922" t="str">
        <f t="shared" si="549"/>
        <v>----</v>
      </c>
      <c r="AG1922" t="str">
        <f t="shared" si="550"/>
        <v>----</v>
      </c>
      <c r="AH1922" t="str">
        <f t="shared" si="551"/>
        <v>----</v>
      </c>
      <c r="AI1922" t="str">
        <f t="shared" si="552"/>
        <v>AlipatNoN</v>
      </c>
      <c r="AJ1922" t="str">
        <f t="shared" si="553"/>
        <v>----</v>
      </c>
      <c r="AK1922" t="str">
        <f t="shared" si="554"/>
        <v>----</v>
      </c>
      <c r="AM1922" s="4">
        <f t="shared" si="555"/>
        <v>561.42143920898252</v>
      </c>
      <c r="AN1922" s="4">
        <f t="shared" ref="AN1922:AN1985" si="557">INT(AM1922)</f>
        <v>561</v>
      </c>
      <c r="AO1922" s="4">
        <f t="shared" si="556"/>
        <v>0.42143920898251963</v>
      </c>
    </row>
    <row r="1923" spans="1:41" x14ac:dyDescent="0.25">
      <c r="A1923">
        <v>27</v>
      </c>
      <c r="B1923">
        <v>48</v>
      </c>
      <c r="C1923">
        <v>0</v>
      </c>
      <c r="D1923">
        <v>11</v>
      </c>
      <c r="E1923">
        <v>0</v>
      </c>
      <c r="F1923">
        <v>0</v>
      </c>
      <c r="H1923">
        <v>547.3123842</v>
      </c>
      <c r="J1923" t="s">
        <v>14</v>
      </c>
      <c r="K1923" t="s">
        <v>14</v>
      </c>
      <c r="L1923" t="s">
        <v>14</v>
      </c>
      <c r="O1923">
        <v>2194562</v>
      </c>
      <c r="P1923">
        <v>2701741</v>
      </c>
      <c r="Q1923">
        <v>2125089</v>
      </c>
      <c r="S1923">
        <f t="shared" ref="S1923:S1986" si="558">B1923/A1923</f>
        <v>1.7777777777777777</v>
      </c>
      <c r="T1923">
        <f t="shared" ref="T1923:T1986" si="559">D1923/A1923</f>
        <v>0.40740740740740738</v>
      </c>
      <c r="V1923" s="4">
        <f t="shared" ref="V1923:V1986" si="560">A1923*12+(B1923-1)*1.007825+C1923*14.003074+D1923*15.9949146+E1923*31.9720707+F1923*30.9737615+0.0005485799</f>
        <v>547.31238417990005</v>
      </c>
      <c r="W1923">
        <f t="shared" ref="W1923:W1986" si="561">1+A1923-B1923/2+C1923/2+F1923/2</f>
        <v>4</v>
      </c>
      <c r="X1923">
        <f t="shared" ref="X1923:X1986" si="562">W1923/A1923</f>
        <v>0.14814814814814814</v>
      </c>
      <c r="Y1923">
        <f t="shared" ref="Y1923:Y1986" si="563">W1923/B1923</f>
        <v>8.3333333333333329E-2</v>
      </c>
      <c r="Z1923">
        <f t="shared" ref="Z1923:Z1986" si="564">W1923/D1923</f>
        <v>0.36363636363636365</v>
      </c>
      <c r="AA1923" t="str">
        <f t="shared" ref="AA1923:AA1986" si="565">IF(X1923&gt;=0.3,IF(X1923&lt;=0.68,IF(Y1923&gt;=0.2,IF(Y1923&lt;=0.95,IF(Z1923&gt;=0.77,IF(Z1923&lt;=1.75,"CRAM","O"),"O"),"O"),"O"),"O"),"O")</f>
        <v>O</v>
      </c>
      <c r="AD1923">
        <f t="shared" ref="AD1923:AD1986" si="566">(1+A1923-D1923/2-E1923-B1923/2)/(A1923-D1923/2-E1923-C1923-F1923)</f>
        <v>-6.9767441860465115E-2</v>
      </c>
      <c r="AF1923" t="str">
        <f t="shared" ref="AF1923:AF1986" si="567">IF(AD1923&gt;0.66,"CondAr","----")</f>
        <v>----</v>
      </c>
      <c r="AG1923" t="str">
        <f t="shared" ref="AG1923:AG1986" si="568">IF(AND((AD1923&gt;0.5),(AD1923&lt;=0.66)),"Aromatic","----")</f>
        <v>----</v>
      </c>
      <c r="AH1923" t="str">
        <f t="shared" ref="AH1923:AH1986" si="569">IF(AND((AD1923&lt;=0.5),(S1923&lt;1.5)),"HUnSatLig","----")</f>
        <v>----</v>
      </c>
      <c r="AI1923" t="str">
        <f t="shared" ref="AI1923:AI1986" si="570">IF(AND((T1923&lt;0.6),(S1923&gt;=1.5),(C1923=0)),"AlipatNoN","----")</f>
        <v>AlipatNoN</v>
      </c>
      <c r="AJ1923" t="str">
        <f t="shared" ref="AJ1923:AJ1986" si="571">IF(AND((S1923&gt;=1.5),(T1923&gt;=0.6)),"SatFACarb","----")</f>
        <v>----</v>
      </c>
      <c r="AK1923" t="str">
        <f t="shared" ref="AK1923:AK1986" si="572">IF(AND((T1923&lt;0.6),(S1923&gt;=1.5),(C1923&gt;0)),"Alipat+N","----")</f>
        <v>----</v>
      </c>
      <c r="AM1923" s="4">
        <f t="shared" ref="AM1923:AM1986" si="573">V1923*(44/43.989828)</f>
        <v>547.43894210988049</v>
      </c>
      <c r="AN1923" s="4">
        <f t="shared" si="557"/>
        <v>547</v>
      </c>
      <c r="AO1923" s="4">
        <f t="shared" ref="AO1923:AO1986" si="574">AM1923-AN1923</f>
        <v>0.43894210988048599</v>
      </c>
    </row>
    <row r="1924" spans="1:41" x14ac:dyDescent="0.25">
      <c r="A1924">
        <v>27</v>
      </c>
      <c r="B1924">
        <v>48</v>
      </c>
      <c r="C1924">
        <v>0</v>
      </c>
      <c r="D1924">
        <v>12</v>
      </c>
      <c r="E1924">
        <v>0</v>
      </c>
      <c r="F1924">
        <v>0</v>
      </c>
      <c r="H1924">
        <v>563.30729880000001</v>
      </c>
      <c r="J1924" t="s">
        <v>14</v>
      </c>
      <c r="K1924" t="s">
        <v>14</v>
      </c>
      <c r="L1924" t="s">
        <v>14</v>
      </c>
      <c r="O1924">
        <v>2424672</v>
      </c>
      <c r="P1924">
        <v>2654906</v>
      </c>
      <c r="Q1924">
        <v>1795266</v>
      </c>
      <c r="S1924">
        <f t="shared" si="558"/>
        <v>1.7777777777777777</v>
      </c>
      <c r="T1924">
        <f t="shared" si="559"/>
        <v>0.44444444444444442</v>
      </c>
      <c r="V1924" s="4">
        <f t="shared" si="560"/>
        <v>563.30729877990007</v>
      </c>
      <c r="W1924">
        <f t="shared" si="561"/>
        <v>4</v>
      </c>
      <c r="X1924">
        <f t="shared" si="562"/>
        <v>0.14814814814814814</v>
      </c>
      <c r="Y1924">
        <f t="shared" si="563"/>
        <v>8.3333333333333329E-2</v>
      </c>
      <c r="Z1924">
        <f t="shared" si="564"/>
        <v>0.33333333333333331</v>
      </c>
      <c r="AA1924" t="str">
        <f t="shared" si="565"/>
        <v>O</v>
      </c>
      <c r="AD1924">
        <f t="shared" si="566"/>
        <v>-9.5238095238095233E-2</v>
      </c>
      <c r="AF1924" t="str">
        <f t="shared" si="567"/>
        <v>----</v>
      </c>
      <c r="AG1924" t="str">
        <f t="shared" si="568"/>
        <v>----</v>
      </c>
      <c r="AH1924" t="str">
        <f t="shared" si="569"/>
        <v>----</v>
      </c>
      <c r="AI1924" t="str">
        <f t="shared" si="570"/>
        <v>AlipatNoN</v>
      </c>
      <c r="AJ1924" t="str">
        <f t="shared" si="571"/>
        <v>----</v>
      </c>
      <c r="AK1924" t="str">
        <f t="shared" si="572"/>
        <v>----</v>
      </c>
      <c r="AM1924" s="4">
        <f t="shared" si="573"/>
        <v>563.43755529836574</v>
      </c>
      <c r="AN1924" s="4">
        <f t="shared" si="557"/>
        <v>563</v>
      </c>
      <c r="AO1924" s="4">
        <f t="shared" si="574"/>
        <v>0.43755529836573714</v>
      </c>
    </row>
    <row r="1925" spans="1:41" x14ac:dyDescent="0.25">
      <c r="A1925">
        <v>28</v>
      </c>
      <c r="B1925">
        <v>26</v>
      </c>
      <c r="C1925">
        <v>0</v>
      </c>
      <c r="D1925">
        <v>12</v>
      </c>
      <c r="E1925">
        <v>0</v>
      </c>
      <c r="F1925">
        <v>0</v>
      </c>
      <c r="H1925">
        <v>553.13514880000002</v>
      </c>
      <c r="J1925">
        <v>1680566</v>
      </c>
      <c r="K1925">
        <v>1916275</v>
      </c>
      <c r="L1925">
        <v>1567169</v>
      </c>
      <c r="O1925" t="s">
        <v>14</v>
      </c>
      <c r="P1925" t="s">
        <v>14</v>
      </c>
      <c r="Q1925" t="s">
        <v>14</v>
      </c>
      <c r="S1925">
        <f t="shared" si="558"/>
        <v>0.9285714285714286</v>
      </c>
      <c r="T1925">
        <f t="shared" si="559"/>
        <v>0.42857142857142855</v>
      </c>
      <c r="V1925" s="4">
        <f t="shared" si="560"/>
        <v>553.13514877990008</v>
      </c>
      <c r="W1925">
        <f t="shared" si="561"/>
        <v>16</v>
      </c>
      <c r="X1925">
        <f t="shared" si="562"/>
        <v>0.5714285714285714</v>
      </c>
      <c r="Y1925">
        <f t="shared" si="563"/>
        <v>0.61538461538461542</v>
      </c>
      <c r="Z1925">
        <f t="shared" si="564"/>
        <v>1.3333333333333333</v>
      </c>
      <c r="AA1925" t="str">
        <f t="shared" si="565"/>
        <v>CRAM</v>
      </c>
      <c r="AD1925">
        <f t="shared" si="566"/>
        <v>0.45454545454545453</v>
      </c>
      <c r="AF1925" t="str">
        <f t="shared" si="567"/>
        <v>----</v>
      </c>
      <c r="AG1925" t="str">
        <f t="shared" si="568"/>
        <v>----</v>
      </c>
      <c r="AH1925" t="str">
        <f t="shared" si="569"/>
        <v>HUnSatLig</v>
      </c>
      <c r="AI1925" t="str">
        <f t="shared" si="570"/>
        <v>----</v>
      </c>
      <c r="AJ1925" t="str">
        <f t="shared" si="571"/>
        <v>----</v>
      </c>
      <c r="AK1925" t="str">
        <f t="shared" si="572"/>
        <v>----</v>
      </c>
      <c r="AM1925" s="4">
        <f t="shared" si="573"/>
        <v>553.26305313845739</v>
      </c>
      <c r="AN1925" s="4">
        <f t="shared" si="557"/>
        <v>553</v>
      </c>
      <c r="AO1925" s="4">
        <f t="shared" si="574"/>
        <v>0.2630531384573942</v>
      </c>
    </row>
    <row r="1926" spans="1:41" x14ac:dyDescent="0.25">
      <c r="A1926">
        <v>28</v>
      </c>
      <c r="B1926">
        <v>28</v>
      </c>
      <c r="C1926">
        <v>0</v>
      </c>
      <c r="D1926">
        <v>12</v>
      </c>
      <c r="E1926">
        <v>0</v>
      </c>
      <c r="F1926">
        <v>0</v>
      </c>
      <c r="H1926">
        <v>555.15079879999996</v>
      </c>
      <c r="J1926">
        <v>2215832</v>
      </c>
      <c r="K1926">
        <v>2139458</v>
      </c>
      <c r="L1926">
        <v>1840827</v>
      </c>
      <c r="O1926" t="s">
        <v>14</v>
      </c>
      <c r="P1926" t="s">
        <v>14</v>
      </c>
      <c r="Q1926" t="s">
        <v>14</v>
      </c>
      <c r="S1926">
        <f t="shared" si="558"/>
        <v>1</v>
      </c>
      <c r="T1926">
        <f t="shared" si="559"/>
        <v>0.42857142857142855</v>
      </c>
      <c r="V1926" s="4">
        <f t="shared" si="560"/>
        <v>555.15079877990001</v>
      </c>
      <c r="W1926">
        <f t="shared" si="561"/>
        <v>15</v>
      </c>
      <c r="X1926">
        <f t="shared" si="562"/>
        <v>0.5357142857142857</v>
      </c>
      <c r="Y1926">
        <f t="shared" si="563"/>
        <v>0.5357142857142857</v>
      </c>
      <c r="Z1926">
        <f t="shared" si="564"/>
        <v>1.25</v>
      </c>
      <c r="AA1926" t="str">
        <f t="shared" si="565"/>
        <v>CRAM</v>
      </c>
      <c r="AD1926">
        <f t="shared" si="566"/>
        <v>0.40909090909090912</v>
      </c>
      <c r="AF1926" t="str">
        <f t="shared" si="567"/>
        <v>----</v>
      </c>
      <c r="AG1926" t="str">
        <f t="shared" si="568"/>
        <v>----</v>
      </c>
      <c r="AH1926" t="str">
        <f t="shared" si="569"/>
        <v>HUnSatLig</v>
      </c>
      <c r="AI1926" t="str">
        <f t="shared" si="570"/>
        <v>----</v>
      </c>
      <c r="AJ1926" t="str">
        <f t="shared" si="571"/>
        <v>----</v>
      </c>
      <c r="AK1926" t="str">
        <f t="shared" si="572"/>
        <v>----</v>
      </c>
      <c r="AM1926" s="4">
        <f t="shared" si="573"/>
        <v>555.2791692278405</v>
      </c>
      <c r="AN1926" s="4">
        <f t="shared" si="557"/>
        <v>555</v>
      </c>
      <c r="AO1926" s="4">
        <f t="shared" si="574"/>
        <v>0.27916922784049802</v>
      </c>
    </row>
    <row r="1927" spans="1:41" x14ac:dyDescent="0.25">
      <c r="A1927">
        <v>28</v>
      </c>
      <c r="B1927">
        <v>28</v>
      </c>
      <c r="C1927">
        <v>0</v>
      </c>
      <c r="D1927">
        <v>13</v>
      </c>
      <c r="E1927">
        <v>0</v>
      </c>
      <c r="F1927">
        <v>0</v>
      </c>
      <c r="H1927">
        <v>571.14571339999998</v>
      </c>
      <c r="J1927">
        <v>2247049</v>
      </c>
      <c r="K1927">
        <v>2375936</v>
      </c>
      <c r="L1927">
        <v>1601393</v>
      </c>
      <c r="O1927" t="s">
        <v>14</v>
      </c>
      <c r="P1927" t="s">
        <v>14</v>
      </c>
      <c r="Q1927" t="s">
        <v>14</v>
      </c>
      <c r="S1927">
        <f t="shared" si="558"/>
        <v>1</v>
      </c>
      <c r="T1927">
        <f t="shared" si="559"/>
        <v>0.4642857142857143</v>
      </c>
      <c r="V1927" s="4">
        <f t="shared" si="560"/>
        <v>571.14571337990003</v>
      </c>
      <c r="W1927">
        <f t="shared" si="561"/>
        <v>15</v>
      </c>
      <c r="X1927">
        <f t="shared" si="562"/>
        <v>0.5357142857142857</v>
      </c>
      <c r="Y1927">
        <f t="shared" si="563"/>
        <v>0.5357142857142857</v>
      </c>
      <c r="Z1927">
        <f t="shared" si="564"/>
        <v>1.1538461538461537</v>
      </c>
      <c r="AA1927" t="str">
        <f t="shared" si="565"/>
        <v>CRAM</v>
      </c>
      <c r="AD1927">
        <f t="shared" si="566"/>
        <v>0.39534883720930231</v>
      </c>
      <c r="AF1927" t="str">
        <f t="shared" si="567"/>
        <v>----</v>
      </c>
      <c r="AG1927" t="str">
        <f t="shared" si="568"/>
        <v>----</v>
      </c>
      <c r="AH1927" t="str">
        <f t="shared" si="569"/>
        <v>HUnSatLig</v>
      </c>
      <c r="AI1927" t="str">
        <f t="shared" si="570"/>
        <v>----</v>
      </c>
      <c r="AJ1927" t="str">
        <f t="shared" si="571"/>
        <v>----</v>
      </c>
      <c r="AK1927" t="str">
        <f t="shared" si="572"/>
        <v>----</v>
      </c>
      <c r="AM1927" s="4">
        <f t="shared" si="573"/>
        <v>571.27778241632586</v>
      </c>
      <c r="AN1927" s="4">
        <f t="shared" si="557"/>
        <v>571</v>
      </c>
      <c r="AO1927" s="4">
        <f t="shared" si="574"/>
        <v>0.27778241632586287</v>
      </c>
    </row>
    <row r="1928" spans="1:41" x14ac:dyDescent="0.25">
      <c r="A1928">
        <v>28</v>
      </c>
      <c r="B1928">
        <v>28</v>
      </c>
      <c r="C1928">
        <v>0</v>
      </c>
      <c r="D1928">
        <v>14</v>
      </c>
      <c r="E1928">
        <v>0</v>
      </c>
      <c r="F1928">
        <v>0</v>
      </c>
      <c r="H1928">
        <v>587.14062799999999</v>
      </c>
      <c r="J1928">
        <v>1906044</v>
      </c>
      <c r="K1928">
        <v>1651558</v>
      </c>
      <c r="L1928">
        <v>1654763</v>
      </c>
      <c r="O1928" t="s">
        <v>14</v>
      </c>
      <c r="P1928" t="s">
        <v>14</v>
      </c>
      <c r="Q1928" t="s">
        <v>14</v>
      </c>
      <c r="S1928">
        <f t="shared" si="558"/>
        <v>1</v>
      </c>
      <c r="T1928">
        <f t="shared" si="559"/>
        <v>0.5</v>
      </c>
      <c r="V1928" s="4">
        <f t="shared" si="560"/>
        <v>587.14062797990005</v>
      </c>
      <c r="W1928">
        <f t="shared" si="561"/>
        <v>15</v>
      </c>
      <c r="X1928">
        <f t="shared" si="562"/>
        <v>0.5357142857142857</v>
      </c>
      <c r="Y1928">
        <f t="shared" si="563"/>
        <v>0.5357142857142857</v>
      </c>
      <c r="Z1928">
        <f t="shared" si="564"/>
        <v>1.0714285714285714</v>
      </c>
      <c r="AA1928" t="str">
        <f t="shared" si="565"/>
        <v>CRAM</v>
      </c>
      <c r="AD1928">
        <f t="shared" si="566"/>
        <v>0.38095238095238093</v>
      </c>
      <c r="AF1928" t="str">
        <f t="shared" si="567"/>
        <v>----</v>
      </c>
      <c r="AG1928" t="str">
        <f t="shared" si="568"/>
        <v>----</v>
      </c>
      <c r="AH1928" t="str">
        <f t="shared" si="569"/>
        <v>HUnSatLig</v>
      </c>
      <c r="AI1928" t="str">
        <f t="shared" si="570"/>
        <v>----</v>
      </c>
      <c r="AJ1928" t="str">
        <f t="shared" si="571"/>
        <v>----</v>
      </c>
      <c r="AK1928" t="str">
        <f t="shared" si="572"/>
        <v>----</v>
      </c>
      <c r="AM1928" s="4">
        <f t="shared" si="573"/>
        <v>587.27639560481111</v>
      </c>
      <c r="AN1928" s="4">
        <f t="shared" si="557"/>
        <v>587</v>
      </c>
      <c r="AO1928" s="4">
        <f t="shared" si="574"/>
        <v>0.27639560481111403</v>
      </c>
    </row>
    <row r="1929" spans="1:41" x14ac:dyDescent="0.25">
      <c r="A1929">
        <v>28</v>
      </c>
      <c r="B1929">
        <v>30</v>
      </c>
      <c r="C1929">
        <v>0</v>
      </c>
      <c r="D1929">
        <v>12</v>
      </c>
      <c r="E1929">
        <v>0</v>
      </c>
      <c r="F1929">
        <v>0</v>
      </c>
      <c r="H1929">
        <v>557.16644880000001</v>
      </c>
      <c r="J1929">
        <v>3354994</v>
      </c>
      <c r="K1929">
        <v>2735885</v>
      </c>
      <c r="L1929">
        <v>2886318</v>
      </c>
      <c r="O1929" t="s">
        <v>14</v>
      </c>
      <c r="P1929" t="s">
        <v>14</v>
      </c>
      <c r="Q1929" t="s">
        <v>14</v>
      </c>
      <c r="S1929">
        <f t="shared" si="558"/>
        <v>1.0714285714285714</v>
      </c>
      <c r="T1929">
        <f t="shared" si="559"/>
        <v>0.42857142857142855</v>
      </c>
      <c r="V1929" s="4">
        <f t="shared" si="560"/>
        <v>557.16644877990007</v>
      </c>
      <c r="W1929">
        <f t="shared" si="561"/>
        <v>14</v>
      </c>
      <c r="X1929">
        <f t="shared" si="562"/>
        <v>0.5</v>
      </c>
      <c r="Y1929">
        <f t="shared" si="563"/>
        <v>0.46666666666666667</v>
      </c>
      <c r="Z1929">
        <f t="shared" si="564"/>
        <v>1.1666666666666667</v>
      </c>
      <c r="AA1929" t="str">
        <f t="shared" si="565"/>
        <v>CRAM</v>
      </c>
      <c r="AD1929">
        <f t="shared" si="566"/>
        <v>0.36363636363636365</v>
      </c>
      <c r="AF1929" t="str">
        <f t="shared" si="567"/>
        <v>----</v>
      </c>
      <c r="AG1929" t="str">
        <f t="shared" si="568"/>
        <v>----</v>
      </c>
      <c r="AH1929" t="str">
        <f t="shared" si="569"/>
        <v>HUnSatLig</v>
      </c>
      <c r="AI1929" t="str">
        <f t="shared" si="570"/>
        <v>----</v>
      </c>
      <c r="AJ1929" t="str">
        <f t="shared" si="571"/>
        <v>----</v>
      </c>
      <c r="AK1929" t="str">
        <f t="shared" si="572"/>
        <v>----</v>
      </c>
      <c r="AM1929" s="4">
        <f t="shared" si="573"/>
        <v>557.29528531722383</v>
      </c>
      <c r="AN1929" s="4">
        <f t="shared" si="557"/>
        <v>557</v>
      </c>
      <c r="AO1929" s="4">
        <f t="shared" si="574"/>
        <v>0.29528531722382922</v>
      </c>
    </row>
    <row r="1930" spans="1:41" x14ac:dyDescent="0.25">
      <c r="A1930">
        <v>28</v>
      </c>
      <c r="B1930">
        <v>30</v>
      </c>
      <c r="C1930">
        <v>0</v>
      </c>
      <c r="D1930">
        <v>13</v>
      </c>
      <c r="E1930">
        <v>0</v>
      </c>
      <c r="F1930">
        <v>0</v>
      </c>
      <c r="H1930">
        <v>573.16136340000003</v>
      </c>
      <c r="J1930">
        <v>3070752</v>
      </c>
      <c r="K1930">
        <v>1960093</v>
      </c>
      <c r="L1930">
        <v>2130718</v>
      </c>
      <c r="O1930" t="s">
        <v>14</v>
      </c>
      <c r="P1930" t="s">
        <v>14</v>
      </c>
      <c r="Q1930" t="s">
        <v>14</v>
      </c>
      <c r="S1930">
        <f t="shared" si="558"/>
        <v>1.0714285714285714</v>
      </c>
      <c r="T1930">
        <f t="shared" si="559"/>
        <v>0.4642857142857143</v>
      </c>
      <c r="V1930" s="4">
        <f t="shared" si="560"/>
        <v>573.16136337990008</v>
      </c>
      <c r="W1930">
        <f t="shared" si="561"/>
        <v>14</v>
      </c>
      <c r="X1930">
        <f t="shared" si="562"/>
        <v>0.5</v>
      </c>
      <c r="Y1930">
        <f t="shared" si="563"/>
        <v>0.46666666666666667</v>
      </c>
      <c r="Z1930">
        <f t="shared" si="564"/>
        <v>1.0769230769230769</v>
      </c>
      <c r="AA1930" t="str">
        <f t="shared" si="565"/>
        <v>CRAM</v>
      </c>
      <c r="AD1930">
        <f t="shared" si="566"/>
        <v>0.34883720930232559</v>
      </c>
      <c r="AF1930" t="str">
        <f t="shared" si="567"/>
        <v>----</v>
      </c>
      <c r="AG1930" t="str">
        <f t="shared" si="568"/>
        <v>----</v>
      </c>
      <c r="AH1930" t="str">
        <f t="shared" si="569"/>
        <v>HUnSatLig</v>
      </c>
      <c r="AI1930" t="str">
        <f t="shared" si="570"/>
        <v>----</v>
      </c>
      <c r="AJ1930" t="str">
        <f t="shared" si="571"/>
        <v>----</v>
      </c>
      <c r="AK1930" t="str">
        <f t="shared" si="572"/>
        <v>----</v>
      </c>
      <c r="AM1930" s="4">
        <f t="shared" si="573"/>
        <v>573.29389850570908</v>
      </c>
      <c r="AN1930" s="4">
        <f t="shared" si="557"/>
        <v>573</v>
      </c>
      <c r="AO1930" s="4">
        <f t="shared" si="574"/>
        <v>0.29389850570908038</v>
      </c>
    </row>
    <row r="1931" spans="1:41" x14ac:dyDescent="0.25">
      <c r="A1931">
        <v>28</v>
      </c>
      <c r="B1931">
        <v>30</v>
      </c>
      <c r="C1931">
        <v>0</v>
      </c>
      <c r="D1931">
        <v>14</v>
      </c>
      <c r="E1931">
        <v>0</v>
      </c>
      <c r="F1931">
        <v>0</v>
      </c>
      <c r="H1931">
        <v>589.15627800000004</v>
      </c>
      <c r="J1931">
        <v>2272991</v>
      </c>
      <c r="K1931">
        <v>1586401</v>
      </c>
      <c r="L1931">
        <v>1739098</v>
      </c>
      <c r="O1931" t="s">
        <v>14</v>
      </c>
      <c r="P1931" t="s">
        <v>14</v>
      </c>
      <c r="Q1931" t="s">
        <v>14</v>
      </c>
      <c r="S1931">
        <f t="shared" si="558"/>
        <v>1.0714285714285714</v>
      </c>
      <c r="T1931">
        <f t="shared" si="559"/>
        <v>0.5</v>
      </c>
      <c r="V1931" s="4">
        <f t="shared" si="560"/>
        <v>589.15627797989998</v>
      </c>
      <c r="W1931">
        <f t="shared" si="561"/>
        <v>14</v>
      </c>
      <c r="X1931">
        <f t="shared" si="562"/>
        <v>0.5</v>
      </c>
      <c r="Y1931">
        <f t="shared" si="563"/>
        <v>0.46666666666666667</v>
      </c>
      <c r="Z1931">
        <f t="shared" si="564"/>
        <v>1</v>
      </c>
      <c r="AA1931" t="str">
        <f t="shared" si="565"/>
        <v>CRAM</v>
      </c>
      <c r="AD1931">
        <f t="shared" si="566"/>
        <v>0.33333333333333331</v>
      </c>
      <c r="AF1931" t="str">
        <f t="shared" si="567"/>
        <v>----</v>
      </c>
      <c r="AG1931" t="str">
        <f t="shared" si="568"/>
        <v>----</v>
      </c>
      <c r="AH1931" t="str">
        <f t="shared" si="569"/>
        <v>HUnSatLig</v>
      </c>
      <c r="AI1931" t="str">
        <f t="shared" si="570"/>
        <v>----</v>
      </c>
      <c r="AJ1931" t="str">
        <f t="shared" si="571"/>
        <v>----</v>
      </c>
      <c r="AK1931" t="str">
        <f t="shared" si="572"/>
        <v>----</v>
      </c>
      <c r="AM1931" s="4">
        <f t="shared" si="573"/>
        <v>589.29251169419433</v>
      </c>
      <c r="AN1931" s="4">
        <f t="shared" si="557"/>
        <v>589</v>
      </c>
      <c r="AO1931" s="4">
        <f t="shared" si="574"/>
        <v>0.29251169419433154</v>
      </c>
    </row>
    <row r="1932" spans="1:41" x14ac:dyDescent="0.25">
      <c r="A1932">
        <v>28</v>
      </c>
      <c r="B1932">
        <v>32</v>
      </c>
      <c r="C1932">
        <v>0</v>
      </c>
      <c r="D1932">
        <v>9</v>
      </c>
      <c r="E1932">
        <v>0</v>
      </c>
      <c r="F1932">
        <v>0</v>
      </c>
      <c r="H1932">
        <v>511.19735500000002</v>
      </c>
      <c r="J1932" t="s">
        <v>14</v>
      </c>
      <c r="K1932" t="s">
        <v>14</v>
      </c>
      <c r="L1932" t="s">
        <v>14</v>
      </c>
      <c r="O1932">
        <v>2375771</v>
      </c>
      <c r="P1932">
        <v>1820794</v>
      </c>
      <c r="Q1932">
        <v>1881645</v>
      </c>
      <c r="S1932">
        <f t="shared" si="558"/>
        <v>1.1428571428571428</v>
      </c>
      <c r="T1932">
        <f t="shared" si="559"/>
        <v>0.32142857142857145</v>
      </c>
      <c r="V1932" s="4">
        <f t="shared" si="560"/>
        <v>511.19735497990001</v>
      </c>
      <c r="W1932">
        <f t="shared" si="561"/>
        <v>13</v>
      </c>
      <c r="X1932">
        <f t="shared" si="562"/>
        <v>0.4642857142857143</v>
      </c>
      <c r="Y1932">
        <f t="shared" si="563"/>
        <v>0.40625</v>
      </c>
      <c r="Z1932">
        <f t="shared" si="564"/>
        <v>1.4444444444444444</v>
      </c>
      <c r="AA1932" t="str">
        <f t="shared" si="565"/>
        <v>CRAM</v>
      </c>
      <c r="AD1932">
        <f t="shared" si="566"/>
        <v>0.36170212765957449</v>
      </c>
      <c r="AF1932" t="str">
        <f t="shared" si="567"/>
        <v>----</v>
      </c>
      <c r="AG1932" t="str">
        <f t="shared" si="568"/>
        <v>----</v>
      </c>
      <c r="AH1932" t="str">
        <f t="shared" si="569"/>
        <v>HUnSatLig</v>
      </c>
      <c r="AI1932" t="str">
        <f t="shared" si="570"/>
        <v>----</v>
      </c>
      <c r="AJ1932" t="str">
        <f t="shared" si="571"/>
        <v>----</v>
      </c>
      <c r="AK1932" t="str">
        <f t="shared" si="572"/>
        <v>----</v>
      </c>
      <c r="AM1932" s="4">
        <f t="shared" si="573"/>
        <v>511.31556184115107</v>
      </c>
      <c r="AN1932" s="4">
        <f t="shared" si="557"/>
        <v>511</v>
      </c>
      <c r="AO1932" s="4">
        <f t="shared" si="574"/>
        <v>0.31556184115106589</v>
      </c>
    </row>
    <row r="1933" spans="1:41" x14ac:dyDescent="0.25">
      <c r="A1933">
        <v>28</v>
      </c>
      <c r="B1933">
        <v>32</v>
      </c>
      <c r="C1933">
        <v>0</v>
      </c>
      <c r="D1933">
        <v>11</v>
      </c>
      <c r="E1933">
        <v>0</v>
      </c>
      <c r="F1933">
        <v>0</v>
      </c>
      <c r="H1933">
        <v>543.18718420000005</v>
      </c>
      <c r="J1933" t="s">
        <v>14</v>
      </c>
      <c r="K1933" t="s">
        <v>14</v>
      </c>
      <c r="L1933" t="s">
        <v>14</v>
      </c>
      <c r="O1933">
        <v>2194639</v>
      </c>
      <c r="P1933">
        <v>2247226</v>
      </c>
      <c r="Q1933">
        <v>2014679</v>
      </c>
      <c r="S1933">
        <f t="shared" si="558"/>
        <v>1.1428571428571428</v>
      </c>
      <c r="T1933">
        <f t="shared" si="559"/>
        <v>0.39285714285714285</v>
      </c>
      <c r="V1933" s="4">
        <f t="shared" si="560"/>
        <v>543.1871841799001</v>
      </c>
      <c r="W1933">
        <f t="shared" si="561"/>
        <v>13</v>
      </c>
      <c r="X1933">
        <f t="shared" si="562"/>
        <v>0.4642857142857143</v>
      </c>
      <c r="Y1933">
        <f t="shared" si="563"/>
        <v>0.40625</v>
      </c>
      <c r="Z1933">
        <f t="shared" si="564"/>
        <v>1.1818181818181819</v>
      </c>
      <c r="AA1933" t="str">
        <f t="shared" si="565"/>
        <v>CRAM</v>
      </c>
      <c r="AD1933">
        <f t="shared" si="566"/>
        <v>0.33333333333333331</v>
      </c>
      <c r="AF1933" t="str">
        <f t="shared" si="567"/>
        <v>----</v>
      </c>
      <c r="AG1933" t="str">
        <f t="shared" si="568"/>
        <v>----</v>
      </c>
      <c r="AH1933" t="str">
        <f t="shared" si="569"/>
        <v>HUnSatLig</v>
      </c>
      <c r="AI1933" t="str">
        <f t="shared" si="570"/>
        <v>----</v>
      </c>
      <c r="AJ1933" t="str">
        <f t="shared" si="571"/>
        <v>----</v>
      </c>
      <c r="AK1933" t="str">
        <f t="shared" si="572"/>
        <v>----</v>
      </c>
      <c r="AM1933" s="4">
        <f t="shared" si="573"/>
        <v>543.31278821812168</v>
      </c>
      <c r="AN1933" s="4">
        <f t="shared" si="557"/>
        <v>543</v>
      </c>
      <c r="AO1933" s="4">
        <f t="shared" si="574"/>
        <v>0.31278821812168189</v>
      </c>
    </row>
    <row r="1934" spans="1:41" x14ac:dyDescent="0.25">
      <c r="A1934">
        <v>28</v>
      </c>
      <c r="B1934">
        <v>32</v>
      </c>
      <c r="C1934">
        <v>0</v>
      </c>
      <c r="D1934">
        <v>12</v>
      </c>
      <c r="E1934">
        <v>0</v>
      </c>
      <c r="F1934">
        <v>0</v>
      </c>
      <c r="H1934">
        <v>559.18209879999995</v>
      </c>
      <c r="J1934">
        <v>3589444</v>
      </c>
      <c r="K1934">
        <v>3043538</v>
      </c>
      <c r="L1934">
        <v>2701465</v>
      </c>
      <c r="O1934">
        <v>2401184</v>
      </c>
      <c r="P1934">
        <v>1944473</v>
      </c>
      <c r="Q1934">
        <v>2317999</v>
      </c>
      <c r="S1934">
        <f t="shared" si="558"/>
        <v>1.1428571428571428</v>
      </c>
      <c r="T1934">
        <f t="shared" si="559"/>
        <v>0.42857142857142855</v>
      </c>
      <c r="V1934" s="4">
        <f t="shared" si="560"/>
        <v>559.1820987799</v>
      </c>
      <c r="W1934">
        <f t="shared" si="561"/>
        <v>13</v>
      </c>
      <c r="X1934">
        <f t="shared" si="562"/>
        <v>0.4642857142857143</v>
      </c>
      <c r="Y1934">
        <f t="shared" si="563"/>
        <v>0.40625</v>
      </c>
      <c r="Z1934">
        <f t="shared" si="564"/>
        <v>1.0833333333333333</v>
      </c>
      <c r="AA1934" t="str">
        <f t="shared" si="565"/>
        <v>CRAM</v>
      </c>
      <c r="AD1934">
        <f t="shared" si="566"/>
        <v>0.31818181818181818</v>
      </c>
      <c r="AF1934" t="str">
        <f t="shared" si="567"/>
        <v>----</v>
      </c>
      <c r="AG1934" t="str">
        <f t="shared" si="568"/>
        <v>----</v>
      </c>
      <c r="AH1934" t="str">
        <f t="shared" si="569"/>
        <v>HUnSatLig</v>
      </c>
      <c r="AI1934" t="str">
        <f t="shared" si="570"/>
        <v>----</v>
      </c>
      <c r="AJ1934" t="str">
        <f t="shared" si="571"/>
        <v>----</v>
      </c>
      <c r="AK1934" t="str">
        <f t="shared" si="572"/>
        <v>----</v>
      </c>
      <c r="AM1934" s="4">
        <f t="shared" si="573"/>
        <v>559.31140140660693</v>
      </c>
      <c r="AN1934" s="4">
        <f t="shared" si="557"/>
        <v>559</v>
      </c>
      <c r="AO1934" s="4">
        <f t="shared" si="574"/>
        <v>0.31140140660693305</v>
      </c>
    </row>
    <row r="1935" spans="1:41" x14ac:dyDescent="0.25">
      <c r="A1935">
        <v>28</v>
      </c>
      <c r="B1935">
        <v>32</v>
      </c>
      <c r="C1935">
        <v>0</v>
      </c>
      <c r="D1935">
        <v>13</v>
      </c>
      <c r="E1935">
        <v>0</v>
      </c>
      <c r="F1935">
        <v>0</v>
      </c>
      <c r="H1935">
        <v>575.17701339999996</v>
      </c>
      <c r="J1935">
        <v>2266287</v>
      </c>
      <c r="K1935">
        <v>1890356</v>
      </c>
      <c r="L1935">
        <v>1939137</v>
      </c>
      <c r="O1935" t="s">
        <v>14</v>
      </c>
      <c r="P1935" t="s">
        <v>14</v>
      </c>
      <c r="Q1935" t="s">
        <v>14</v>
      </c>
      <c r="S1935">
        <f t="shared" si="558"/>
        <v>1.1428571428571428</v>
      </c>
      <c r="T1935">
        <f t="shared" si="559"/>
        <v>0.4642857142857143</v>
      </c>
      <c r="V1935" s="4">
        <f t="shared" si="560"/>
        <v>575.17701337990002</v>
      </c>
      <c r="W1935">
        <f t="shared" si="561"/>
        <v>13</v>
      </c>
      <c r="X1935">
        <f t="shared" si="562"/>
        <v>0.4642857142857143</v>
      </c>
      <c r="Y1935">
        <f t="shared" si="563"/>
        <v>0.40625</v>
      </c>
      <c r="Z1935">
        <f t="shared" si="564"/>
        <v>1</v>
      </c>
      <c r="AA1935" t="str">
        <f t="shared" si="565"/>
        <v>CRAM</v>
      </c>
      <c r="AD1935">
        <f t="shared" si="566"/>
        <v>0.30232558139534882</v>
      </c>
      <c r="AF1935" t="str">
        <f t="shared" si="567"/>
        <v>----</v>
      </c>
      <c r="AG1935" t="str">
        <f t="shared" si="568"/>
        <v>----</v>
      </c>
      <c r="AH1935" t="str">
        <f t="shared" si="569"/>
        <v>HUnSatLig</v>
      </c>
      <c r="AI1935" t="str">
        <f t="shared" si="570"/>
        <v>----</v>
      </c>
      <c r="AJ1935" t="str">
        <f t="shared" si="571"/>
        <v>----</v>
      </c>
      <c r="AK1935" t="str">
        <f t="shared" si="572"/>
        <v>----</v>
      </c>
      <c r="AM1935" s="4">
        <f t="shared" si="573"/>
        <v>575.31001459509218</v>
      </c>
      <c r="AN1935" s="4">
        <f t="shared" si="557"/>
        <v>575</v>
      </c>
      <c r="AO1935" s="4">
        <f t="shared" si="574"/>
        <v>0.31001459509218421</v>
      </c>
    </row>
    <row r="1936" spans="1:41" x14ac:dyDescent="0.25">
      <c r="A1936">
        <v>28</v>
      </c>
      <c r="B1936">
        <v>34</v>
      </c>
      <c r="C1936">
        <v>0</v>
      </c>
      <c r="D1936">
        <v>8</v>
      </c>
      <c r="E1936">
        <v>0</v>
      </c>
      <c r="F1936">
        <v>0</v>
      </c>
      <c r="H1936">
        <v>497.21809039999999</v>
      </c>
      <c r="J1936">
        <v>1556656</v>
      </c>
      <c r="K1936">
        <v>1949071</v>
      </c>
      <c r="L1936">
        <v>1755746</v>
      </c>
      <c r="O1936">
        <v>3103230</v>
      </c>
      <c r="P1936">
        <v>2687082</v>
      </c>
      <c r="Q1936">
        <v>2520324</v>
      </c>
      <c r="S1936">
        <f t="shared" si="558"/>
        <v>1.2142857142857142</v>
      </c>
      <c r="T1936">
        <f t="shared" si="559"/>
        <v>0.2857142857142857</v>
      </c>
      <c r="V1936" s="4">
        <f t="shared" si="560"/>
        <v>497.21809037989999</v>
      </c>
      <c r="W1936">
        <f t="shared" si="561"/>
        <v>12</v>
      </c>
      <c r="X1936">
        <f t="shared" si="562"/>
        <v>0.42857142857142855</v>
      </c>
      <c r="Y1936">
        <f t="shared" si="563"/>
        <v>0.35294117647058826</v>
      </c>
      <c r="Z1936">
        <f t="shared" si="564"/>
        <v>1.5</v>
      </c>
      <c r="AA1936" t="str">
        <f t="shared" si="565"/>
        <v>CRAM</v>
      </c>
      <c r="AD1936">
        <f t="shared" si="566"/>
        <v>0.33333333333333331</v>
      </c>
      <c r="AF1936" t="str">
        <f t="shared" si="567"/>
        <v>----</v>
      </c>
      <c r="AG1936" t="str">
        <f t="shared" si="568"/>
        <v>----</v>
      </c>
      <c r="AH1936" t="str">
        <f t="shared" si="569"/>
        <v>HUnSatLig</v>
      </c>
      <c r="AI1936" t="str">
        <f t="shared" si="570"/>
        <v>----</v>
      </c>
      <c r="AJ1936" t="str">
        <f t="shared" si="571"/>
        <v>----</v>
      </c>
      <c r="AK1936" t="str">
        <f t="shared" si="572"/>
        <v>----</v>
      </c>
      <c r="AM1936" s="4">
        <f t="shared" si="573"/>
        <v>497.33306474204892</v>
      </c>
      <c r="AN1936" s="4">
        <f t="shared" si="557"/>
        <v>497</v>
      </c>
      <c r="AO1936" s="4">
        <f t="shared" si="574"/>
        <v>0.33306474204891856</v>
      </c>
    </row>
    <row r="1937" spans="1:41" x14ac:dyDescent="0.25">
      <c r="A1937">
        <v>28</v>
      </c>
      <c r="B1937">
        <v>34</v>
      </c>
      <c r="C1937">
        <v>0</v>
      </c>
      <c r="D1937">
        <v>9</v>
      </c>
      <c r="E1937">
        <v>0</v>
      </c>
      <c r="F1937">
        <v>0</v>
      </c>
      <c r="H1937">
        <v>513.21300499999995</v>
      </c>
      <c r="J1937">
        <v>2167861</v>
      </c>
      <c r="K1937">
        <v>2540851</v>
      </c>
      <c r="L1937">
        <v>1971146</v>
      </c>
      <c r="O1937">
        <v>3171485</v>
      </c>
      <c r="P1937">
        <v>2895539</v>
      </c>
      <c r="Q1937">
        <v>2547842</v>
      </c>
      <c r="S1937">
        <f t="shared" si="558"/>
        <v>1.2142857142857142</v>
      </c>
      <c r="T1937">
        <f t="shared" si="559"/>
        <v>0.32142857142857145</v>
      </c>
      <c r="V1937" s="4">
        <f t="shared" si="560"/>
        <v>513.21300497990001</v>
      </c>
      <c r="W1937">
        <f t="shared" si="561"/>
        <v>12</v>
      </c>
      <c r="X1937">
        <f t="shared" si="562"/>
        <v>0.42857142857142855</v>
      </c>
      <c r="Y1937">
        <f t="shared" si="563"/>
        <v>0.35294117647058826</v>
      </c>
      <c r="Z1937">
        <f t="shared" si="564"/>
        <v>1.3333333333333333</v>
      </c>
      <c r="AA1937" t="str">
        <f t="shared" si="565"/>
        <v>CRAM</v>
      </c>
      <c r="AD1937">
        <f t="shared" si="566"/>
        <v>0.31914893617021278</v>
      </c>
      <c r="AF1937" t="str">
        <f t="shared" si="567"/>
        <v>----</v>
      </c>
      <c r="AG1937" t="str">
        <f t="shared" si="568"/>
        <v>----</v>
      </c>
      <c r="AH1937" t="str">
        <f t="shared" si="569"/>
        <v>HUnSatLig</v>
      </c>
      <c r="AI1937" t="str">
        <f t="shared" si="570"/>
        <v>----</v>
      </c>
      <c r="AJ1937" t="str">
        <f t="shared" si="571"/>
        <v>----</v>
      </c>
      <c r="AK1937" t="str">
        <f t="shared" si="572"/>
        <v>----</v>
      </c>
      <c r="AM1937" s="4">
        <f t="shared" si="573"/>
        <v>513.33167793053428</v>
      </c>
      <c r="AN1937" s="4">
        <f t="shared" si="557"/>
        <v>513</v>
      </c>
      <c r="AO1937" s="4">
        <f t="shared" si="574"/>
        <v>0.3316779305342834</v>
      </c>
    </row>
    <row r="1938" spans="1:41" x14ac:dyDescent="0.25">
      <c r="A1938">
        <v>28</v>
      </c>
      <c r="B1938">
        <v>34</v>
      </c>
      <c r="C1938">
        <v>0</v>
      </c>
      <c r="D1938">
        <v>10</v>
      </c>
      <c r="E1938">
        <v>0</v>
      </c>
      <c r="F1938">
        <v>0</v>
      </c>
      <c r="H1938">
        <v>529.20791959999997</v>
      </c>
      <c r="J1938">
        <v>2803421</v>
      </c>
      <c r="K1938">
        <v>2495015</v>
      </c>
      <c r="L1938">
        <v>2393465</v>
      </c>
      <c r="O1938">
        <v>3438959</v>
      </c>
      <c r="P1938">
        <v>3386186</v>
      </c>
      <c r="Q1938">
        <v>3041620</v>
      </c>
      <c r="S1938">
        <f t="shared" si="558"/>
        <v>1.2142857142857142</v>
      </c>
      <c r="T1938">
        <f t="shared" si="559"/>
        <v>0.35714285714285715</v>
      </c>
      <c r="V1938" s="4">
        <f t="shared" si="560"/>
        <v>529.20791957990002</v>
      </c>
      <c r="W1938">
        <f t="shared" si="561"/>
        <v>12</v>
      </c>
      <c r="X1938">
        <f t="shared" si="562"/>
        <v>0.42857142857142855</v>
      </c>
      <c r="Y1938">
        <f t="shared" si="563"/>
        <v>0.35294117647058826</v>
      </c>
      <c r="Z1938">
        <f t="shared" si="564"/>
        <v>1.2</v>
      </c>
      <c r="AA1938" t="str">
        <f t="shared" si="565"/>
        <v>CRAM</v>
      </c>
      <c r="AD1938">
        <f t="shared" si="566"/>
        <v>0.30434782608695654</v>
      </c>
      <c r="AF1938" t="str">
        <f t="shared" si="567"/>
        <v>----</v>
      </c>
      <c r="AG1938" t="str">
        <f t="shared" si="568"/>
        <v>----</v>
      </c>
      <c r="AH1938" t="str">
        <f t="shared" si="569"/>
        <v>HUnSatLig</v>
      </c>
      <c r="AI1938" t="str">
        <f t="shared" si="570"/>
        <v>----</v>
      </c>
      <c r="AJ1938" t="str">
        <f t="shared" si="571"/>
        <v>----</v>
      </c>
      <c r="AK1938" t="str">
        <f t="shared" si="572"/>
        <v>----</v>
      </c>
      <c r="AM1938" s="4">
        <f t="shared" si="573"/>
        <v>529.33029111901953</v>
      </c>
      <c r="AN1938" s="4">
        <f t="shared" si="557"/>
        <v>529</v>
      </c>
      <c r="AO1938" s="4">
        <f t="shared" si="574"/>
        <v>0.33029111901953456</v>
      </c>
    </row>
    <row r="1939" spans="1:41" x14ac:dyDescent="0.25">
      <c r="A1939">
        <v>28</v>
      </c>
      <c r="B1939">
        <v>34</v>
      </c>
      <c r="C1939">
        <v>0</v>
      </c>
      <c r="D1939">
        <v>11</v>
      </c>
      <c r="E1939">
        <v>0</v>
      </c>
      <c r="F1939">
        <v>0</v>
      </c>
      <c r="H1939">
        <v>545.20283419999998</v>
      </c>
      <c r="J1939">
        <v>2502625</v>
      </c>
      <c r="K1939">
        <v>2379261</v>
      </c>
      <c r="L1939">
        <v>2286749</v>
      </c>
      <c r="O1939">
        <v>3142827</v>
      </c>
      <c r="P1939">
        <v>2924025</v>
      </c>
      <c r="Q1939">
        <v>1970561</v>
      </c>
      <c r="S1939">
        <f t="shared" si="558"/>
        <v>1.2142857142857142</v>
      </c>
      <c r="T1939">
        <f t="shared" si="559"/>
        <v>0.39285714285714285</v>
      </c>
      <c r="V1939" s="4">
        <f t="shared" si="560"/>
        <v>545.20283417990004</v>
      </c>
      <c r="W1939">
        <f t="shared" si="561"/>
        <v>12</v>
      </c>
      <c r="X1939">
        <f t="shared" si="562"/>
        <v>0.42857142857142855</v>
      </c>
      <c r="Y1939">
        <f t="shared" si="563"/>
        <v>0.35294117647058826</v>
      </c>
      <c r="Z1939">
        <f t="shared" si="564"/>
        <v>1.0909090909090908</v>
      </c>
      <c r="AA1939" t="str">
        <f t="shared" si="565"/>
        <v>CRAM</v>
      </c>
      <c r="AD1939">
        <f t="shared" si="566"/>
        <v>0.28888888888888886</v>
      </c>
      <c r="AF1939" t="str">
        <f t="shared" si="567"/>
        <v>----</v>
      </c>
      <c r="AG1939" t="str">
        <f t="shared" si="568"/>
        <v>----</v>
      </c>
      <c r="AH1939" t="str">
        <f t="shared" si="569"/>
        <v>HUnSatLig</v>
      </c>
      <c r="AI1939" t="str">
        <f t="shared" si="570"/>
        <v>----</v>
      </c>
      <c r="AJ1939" t="str">
        <f t="shared" si="571"/>
        <v>----</v>
      </c>
      <c r="AK1939" t="str">
        <f t="shared" si="572"/>
        <v>----</v>
      </c>
      <c r="AM1939" s="4">
        <f t="shared" si="573"/>
        <v>545.3289043075049</v>
      </c>
      <c r="AN1939" s="4">
        <f t="shared" si="557"/>
        <v>545</v>
      </c>
      <c r="AO1939" s="4">
        <f t="shared" si="574"/>
        <v>0.32890430750489941</v>
      </c>
    </row>
    <row r="1940" spans="1:41" x14ac:dyDescent="0.25">
      <c r="A1940">
        <v>28</v>
      </c>
      <c r="B1940">
        <v>34</v>
      </c>
      <c r="C1940">
        <v>0</v>
      </c>
      <c r="D1940">
        <v>12</v>
      </c>
      <c r="E1940">
        <v>0</v>
      </c>
      <c r="F1940">
        <v>0</v>
      </c>
      <c r="H1940">
        <v>561.1977488</v>
      </c>
      <c r="J1940">
        <v>1877774</v>
      </c>
      <c r="K1940">
        <v>2567313</v>
      </c>
      <c r="L1940">
        <v>2245244</v>
      </c>
      <c r="O1940" t="s">
        <v>14</v>
      </c>
      <c r="P1940" t="s">
        <v>14</v>
      </c>
      <c r="Q1940" t="s">
        <v>14</v>
      </c>
      <c r="S1940">
        <f t="shared" si="558"/>
        <v>1.2142857142857142</v>
      </c>
      <c r="T1940">
        <f t="shared" si="559"/>
        <v>0.42857142857142855</v>
      </c>
      <c r="V1940" s="4">
        <f t="shared" si="560"/>
        <v>561.19774877990005</v>
      </c>
      <c r="W1940">
        <f t="shared" si="561"/>
        <v>12</v>
      </c>
      <c r="X1940">
        <f t="shared" si="562"/>
        <v>0.42857142857142855</v>
      </c>
      <c r="Y1940">
        <f t="shared" si="563"/>
        <v>0.35294117647058826</v>
      </c>
      <c r="Z1940">
        <f t="shared" si="564"/>
        <v>1</v>
      </c>
      <c r="AA1940" t="str">
        <f t="shared" si="565"/>
        <v>CRAM</v>
      </c>
      <c r="AD1940">
        <f t="shared" si="566"/>
        <v>0.27272727272727271</v>
      </c>
      <c r="AF1940" t="str">
        <f t="shared" si="567"/>
        <v>----</v>
      </c>
      <c r="AG1940" t="str">
        <f t="shared" si="568"/>
        <v>----</v>
      </c>
      <c r="AH1940" t="str">
        <f t="shared" si="569"/>
        <v>HUnSatLig</v>
      </c>
      <c r="AI1940" t="str">
        <f t="shared" si="570"/>
        <v>----</v>
      </c>
      <c r="AJ1940" t="str">
        <f t="shared" si="571"/>
        <v>----</v>
      </c>
      <c r="AK1940" t="str">
        <f t="shared" si="572"/>
        <v>----</v>
      </c>
      <c r="AM1940" s="4">
        <f t="shared" si="573"/>
        <v>561.32751749599015</v>
      </c>
      <c r="AN1940" s="4">
        <f t="shared" si="557"/>
        <v>561</v>
      </c>
      <c r="AO1940" s="4">
        <f t="shared" si="574"/>
        <v>0.32751749599015056</v>
      </c>
    </row>
    <row r="1941" spans="1:41" x14ac:dyDescent="0.25">
      <c r="A1941">
        <v>28</v>
      </c>
      <c r="B1941">
        <v>36</v>
      </c>
      <c r="C1941">
        <v>0</v>
      </c>
      <c r="D1941">
        <v>7</v>
      </c>
      <c r="E1941">
        <v>0</v>
      </c>
      <c r="F1941">
        <v>0</v>
      </c>
      <c r="H1941">
        <v>483.23882579999997</v>
      </c>
      <c r="J1941">
        <v>1924726</v>
      </c>
      <c r="K1941">
        <v>1900650</v>
      </c>
      <c r="L1941">
        <v>1536551</v>
      </c>
      <c r="O1941">
        <v>3345305</v>
      </c>
      <c r="P1941">
        <v>3369536</v>
      </c>
      <c r="Q1941">
        <v>2766765</v>
      </c>
      <c r="S1941">
        <f t="shared" si="558"/>
        <v>1.2857142857142858</v>
      </c>
      <c r="T1941">
        <f t="shared" si="559"/>
        <v>0.25</v>
      </c>
      <c r="V1941" s="4">
        <f t="shared" si="560"/>
        <v>483.23882577989997</v>
      </c>
      <c r="W1941">
        <f t="shared" si="561"/>
        <v>11</v>
      </c>
      <c r="X1941">
        <f t="shared" si="562"/>
        <v>0.39285714285714285</v>
      </c>
      <c r="Y1941">
        <f t="shared" si="563"/>
        <v>0.30555555555555558</v>
      </c>
      <c r="Z1941">
        <f t="shared" si="564"/>
        <v>1.5714285714285714</v>
      </c>
      <c r="AA1941" t="str">
        <f t="shared" si="565"/>
        <v>CRAM</v>
      </c>
      <c r="AD1941">
        <f t="shared" si="566"/>
        <v>0.30612244897959184</v>
      </c>
      <c r="AF1941" t="str">
        <f t="shared" si="567"/>
        <v>----</v>
      </c>
      <c r="AG1941" t="str">
        <f t="shared" si="568"/>
        <v>----</v>
      </c>
      <c r="AH1941" t="str">
        <f t="shared" si="569"/>
        <v>HUnSatLig</v>
      </c>
      <c r="AI1941" t="str">
        <f t="shared" si="570"/>
        <v>----</v>
      </c>
      <c r="AJ1941" t="str">
        <f t="shared" si="571"/>
        <v>----</v>
      </c>
      <c r="AK1941" t="str">
        <f t="shared" si="572"/>
        <v>----</v>
      </c>
      <c r="AM1941" s="4">
        <f t="shared" si="573"/>
        <v>483.35056764294683</v>
      </c>
      <c r="AN1941" s="4">
        <f t="shared" si="557"/>
        <v>483</v>
      </c>
      <c r="AO1941" s="4">
        <f t="shared" si="574"/>
        <v>0.35056764294682807</v>
      </c>
    </row>
    <row r="1942" spans="1:41" x14ac:dyDescent="0.25">
      <c r="A1942">
        <v>28</v>
      </c>
      <c r="B1942">
        <v>36</v>
      </c>
      <c r="C1942">
        <v>0</v>
      </c>
      <c r="D1942">
        <v>8</v>
      </c>
      <c r="E1942">
        <v>0</v>
      </c>
      <c r="F1942">
        <v>0</v>
      </c>
      <c r="H1942">
        <v>499.23374039999999</v>
      </c>
      <c r="J1942">
        <v>2795292</v>
      </c>
      <c r="K1942">
        <v>2677701</v>
      </c>
      <c r="L1942">
        <v>2426499</v>
      </c>
      <c r="O1942">
        <v>4500062</v>
      </c>
      <c r="P1942">
        <v>5031103</v>
      </c>
      <c r="Q1942">
        <v>4396423</v>
      </c>
      <c r="S1942">
        <f t="shared" si="558"/>
        <v>1.2857142857142858</v>
      </c>
      <c r="T1942">
        <f t="shared" si="559"/>
        <v>0.2857142857142857</v>
      </c>
      <c r="V1942" s="4">
        <f t="shared" si="560"/>
        <v>499.23374037989998</v>
      </c>
      <c r="W1942">
        <f t="shared" si="561"/>
        <v>11</v>
      </c>
      <c r="X1942">
        <f t="shared" si="562"/>
        <v>0.39285714285714285</v>
      </c>
      <c r="Y1942">
        <f t="shared" si="563"/>
        <v>0.30555555555555558</v>
      </c>
      <c r="Z1942">
        <f t="shared" si="564"/>
        <v>1.375</v>
      </c>
      <c r="AA1942" t="str">
        <f t="shared" si="565"/>
        <v>CRAM</v>
      </c>
      <c r="AD1942">
        <f t="shared" si="566"/>
        <v>0.29166666666666669</v>
      </c>
      <c r="AF1942" t="str">
        <f t="shared" si="567"/>
        <v>----</v>
      </c>
      <c r="AG1942" t="str">
        <f t="shared" si="568"/>
        <v>----</v>
      </c>
      <c r="AH1942" t="str">
        <f t="shared" si="569"/>
        <v>HUnSatLig</v>
      </c>
      <c r="AI1942" t="str">
        <f t="shared" si="570"/>
        <v>----</v>
      </c>
      <c r="AJ1942" t="str">
        <f t="shared" si="571"/>
        <v>----</v>
      </c>
      <c r="AK1942" t="str">
        <f t="shared" si="572"/>
        <v>----</v>
      </c>
      <c r="AM1942" s="4">
        <f t="shared" si="573"/>
        <v>499.34918083143214</v>
      </c>
      <c r="AN1942" s="4">
        <f t="shared" si="557"/>
        <v>499</v>
      </c>
      <c r="AO1942" s="4">
        <f t="shared" si="574"/>
        <v>0.34918083143213607</v>
      </c>
    </row>
    <row r="1943" spans="1:41" x14ac:dyDescent="0.25">
      <c r="A1943">
        <v>28</v>
      </c>
      <c r="B1943">
        <v>36</v>
      </c>
      <c r="C1943">
        <v>0</v>
      </c>
      <c r="D1943">
        <v>9</v>
      </c>
      <c r="E1943">
        <v>0</v>
      </c>
      <c r="F1943">
        <v>0</v>
      </c>
      <c r="H1943">
        <v>515.228655</v>
      </c>
      <c r="J1943">
        <v>3681951</v>
      </c>
      <c r="K1943">
        <v>2947936</v>
      </c>
      <c r="L1943">
        <v>3544065</v>
      </c>
      <c r="O1943">
        <v>4883671</v>
      </c>
      <c r="P1943">
        <v>5418724</v>
      </c>
      <c r="Q1943">
        <v>4600011</v>
      </c>
      <c r="S1943">
        <f t="shared" si="558"/>
        <v>1.2857142857142858</v>
      </c>
      <c r="T1943">
        <f t="shared" si="559"/>
        <v>0.32142857142857145</v>
      </c>
      <c r="V1943" s="4">
        <f t="shared" si="560"/>
        <v>515.22865497990006</v>
      </c>
      <c r="W1943">
        <f t="shared" si="561"/>
        <v>11</v>
      </c>
      <c r="X1943">
        <f t="shared" si="562"/>
        <v>0.39285714285714285</v>
      </c>
      <c r="Y1943">
        <f t="shared" si="563"/>
        <v>0.30555555555555558</v>
      </c>
      <c r="Z1943">
        <f t="shared" si="564"/>
        <v>1.2222222222222223</v>
      </c>
      <c r="AA1943" t="str">
        <f t="shared" si="565"/>
        <v>CRAM</v>
      </c>
      <c r="AD1943">
        <f t="shared" si="566"/>
        <v>0.27659574468085107</v>
      </c>
      <c r="AF1943" t="str">
        <f t="shared" si="567"/>
        <v>----</v>
      </c>
      <c r="AG1943" t="str">
        <f t="shared" si="568"/>
        <v>----</v>
      </c>
      <c r="AH1943" t="str">
        <f t="shared" si="569"/>
        <v>HUnSatLig</v>
      </c>
      <c r="AI1943" t="str">
        <f t="shared" si="570"/>
        <v>----</v>
      </c>
      <c r="AJ1943" t="str">
        <f t="shared" si="571"/>
        <v>----</v>
      </c>
      <c r="AK1943" t="str">
        <f t="shared" si="572"/>
        <v>----</v>
      </c>
      <c r="AM1943" s="4">
        <f t="shared" si="573"/>
        <v>515.3477940199175</v>
      </c>
      <c r="AN1943" s="4">
        <f t="shared" si="557"/>
        <v>515</v>
      </c>
      <c r="AO1943" s="4">
        <f t="shared" si="574"/>
        <v>0.34779401991750092</v>
      </c>
    </row>
    <row r="1944" spans="1:41" x14ac:dyDescent="0.25">
      <c r="A1944">
        <v>28</v>
      </c>
      <c r="B1944">
        <v>36</v>
      </c>
      <c r="C1944">
        <v>0</v>
      </c>
      <c r="D1944">
        <v>10</v>
      </c>
      <c r="E1944">
        <v>0</v>
      </c>
      <c r="F1944">
        <v>0</v>
      </c>
      <c r="H1944">
        <v>531.22356960000002</v>
      </c>
      <c r="J1944">
        <v>3616022</v>
      </c>
      <c r="K1944">
        <v>3528243</v>
      </c>
      <c r="L1944">
        <v>2980265</v>
      </c>
      <c r="O1944">
        <v>5392742</v>
      </c>
      <c r="P1944">
        <v>5260088</v>
      </c>
      <c r="Q1944">
        <v>4070712</v>
      </c>
      <c r="S1944">
        <f t="shared" si="558"/>
        <v>1.2857142857142858</v>
      </c>
      <c r="T1944">
        <f t="shared" si="559"/>
        <v>0.35714285714285715</v>
      </c>
      <c r="V1944" s="4">
        <f t="shared" si="560"/>
        <v>531.22356957990007</v>
      </c>
      <c r="W1944">
        <f t="shared" si="561"/>
        <v>11</v>
      </c>
      <c r="X1944">
        <f t="shared" si="562"/>
        <v>0.39285714285714285</v>
      </c>
      <c r="Y1944">
        <f t="shared" si="563"/>
        <v>0.30555555555555558</v>
      </c>
      <c r="Z1944">
        <f t="shared" si="564"/>
        <v>1.1000000000000001</v>
      </c>
      <c r="AA1944" t="str">
        <f t="shared" si="565"/>
        <v>CRAM</v>
      </c>
      <c r="AD1944">
        <f t="shared" si="566"/>
        <v>0.2608695652173913</v>
      </c>
      <c r="AF1944" t="str">
        <f t="shared" si="567"/>
        <v>----</v>
      </c>
      <c r="AG1944" t="str">
        <f t="shared" si="568"/>
        <v>----</v>
      </c>
      <c r="AH1944" t="str">
        <f t="shared" si="569"/>
        <v>HUnSatLig</v>
      </c>
      <c r="AI1944" t="str">
        <f t="shared" si="570"/>
        <v>----</v>
      </c>
      <c r="AJ1944" t="str">
        <f t="shared" si="571"/>
        <v>----</v>
      </c>
      <c r="AK1944" t="str">
        <f t="shared" si="572"/>
        <v>----</v>
      </c>
      <c r="AM1944" s="4">
        <f t="shared" si="573"/>
        <v>531.34640720840287</v>
      </c>
      <c r="AN1944" s="4">
        <f t="shared" si="557"/>
        <v>531</v>
      </c>
      <c r="AO1944" s="4">
        <f t="shared" si="574"/>
        <v>0.34640720840286576</v>
      </c>
    </row>
    <row r="1945" spans="1:41" x14ac:dyDescent="0.25">
      <c r="A1945">
        <v>28</v>
      </c>
      <c r="B1945">
        <v>36</v>
      </c>
      <c r="C1945">
        <v>0</v>
      </c>
      <c r="D1945">
        <v>11</v>
      </c>
      <c r="E1945">
        <v>0</v>
      </c>
      <c r="F1945">
        <v>0</v>
      </c>
      <c r="H1945">
        <v>547.21848420000003</v>
      </c>
      <c r="J1945">
        <v>2978273</v>
      </c>
      <c r="K1945">
        <v>2981345</v>
      </c>
      <c r="L1945">
        <v>2728623</v>
      </c>
      <c r="O1945">
        <v>3528836</v>
      </c>
      <c r="P1945">
        <v>3977649</v>
      </c>
      <c r="Q1945">
        <v>2665253</v>
      </c>
      <c r="S1945">
        <f t="shared" si="558"/>
        <v>1.2857142857142858</v>
      </c>
      <c r="T1945">
        <f t="shared" si="559"/>
        <v>0.39285714285714285</v>
      </c>
      <c r="V1945" s="4">
        <f t="shared" si="560"/>
        <v>547.21848417989997</v>
      </c>
      <c r="W1945">
        <f t="shared" si="561"/>
        <v>11</v>
      </c>
      <c r="X1945">
        <f t="shared" si="562"/>
        <v>0.39285714285714285</v>
      </c>
      <c r="Y1945">
        <f t="shared" si="563"/>
        <v>0.30555555555555558</v>
      </c>
      <c r="Z1945">
        <f t="shared" si="564"/>
        <v>1</v>
      </c>
      <c r="AA1945" t="str">
        <f t="shared" si="565"/>
        <v>CRAM</v>
      </c>
      <c r="AD1945">
        <f t="shared" si="566"/>
        <v>0.24444444444444444</v>
      </c>
      <c r="AF1945" t="str">
        <f t="shared" si="567"/>
        <v>----</v>
      </c>
      <c r="AG1945" t="str">
        <f t="shared" si="568"/>
        <v>----</v>
      </c>
      <c r="AH1945" t="str">
        <f t="shared" si="569"/>
        <v>HUnSatLig</v>
      </c>
      <c r="AI1945" t="str">
        <f t="shared" si="570"/>
        <v>----</v>
      </c>
      <c r="AJ1945" t="str">
        <f t="shared" si="571"/>
        <v>----</v>
      </c>
      <c r="AK1945" t="str">
        <f t="shared" si="572"/>
        <v>----</v>
      </c>
      <c r="AM1945" s="4">
        <f t="shared" si="573"/>
        <v>547.345020396888</v>
      </c>
      <c r="AN1945" s="4">
        <f t="shared" si="557"/>
        <v>547</v>
      </c>
      <c r="AO1945" s="4">
        <f t="shared" si="574"/>
        <v>0.34502039688800323</v>
      </c>
    </row>
    <row r="1946" spans="1:41" x14ac:dyDescent="0.25">
      <c r="A1946">
        <v>28</v>
      </c>
      <c r="B1946">
        <v>36</v>
      </c>
      <c r="C1946">
        <v>0</v>
      </c>
      <c r="D1946">
        <v>12</v>
      </c>
      <c r="E1946">
        <v>0</v>
      </c>
      <c r="F1946">
        <v>0</v>
      </c>
      <c r="H1946">
        <v>563.21339880000005</v>
      </c>
      <c r="J1946">
        <v>3566800</v>
      </c>
      <c r="K1946">
        <v>3473483</v>
      </c>
      <c r="L1946">
        <v>2933336</v>
      </c>
      <c r="O1946">
        <v>4190049</v>
      </c>
      <c r="P1946">
        <v>3837632</v>
      </c>
      <c r="Q1946">
        <v>3020744</v>
      </c>
      <c r="S1946">
        <f t="shared" si="558"/>
        <v>1.2857142857142858</v>
      </c>
      <c r="T1946">
        <f t="shared" si="559"/>
        <v>0.42857142857142855</v>
      </c>
      <c r="V1946" s="4">
        <f t="shared" si="560"/>
        <v>563.21339877989999</v>
      </c>
      <c r="W1946">
        <f t="shared" si="561"/>
        <v>11</v>
      </c>
      <c r="X1946">
        <f t="shared" si="562"/>
        <v>0.39285714285714285</v>
      </c>
      <c r="Y1946">
        <f t="shared" si="563"/>
        <v>0.30555555555555558</v>
      </c>
      <c r="Z1946">
        <f t="shared" si="564"/>
        <v>0.91666666666666663</v>
      </c>
      <c r="AA1946" t="str">
        <f t="shared" si="565"/>
        <v>CRAM</v>
      </c>
      <c r="AD1946">
        <f t="shared" si="566"/>
        <v>0.22727272727272727</v>
      </c>
      <c r="AF1946" t="str">
        <f t="shared" si="567"/>
        <v>----</v>
      </c>
      <c r="AG1946" t="str">
        <f t="shared" si="568"/>
        <v>----</v>
      </c>
      <c r="AH1946" t="str">
        <f t="shared" si="569"/>
        <v>HUnSatLig</v>
      </c>
      <c r="AI1946" t="str">
        <f t="shared" si="570"/>
        <v>----</v>
      </c>
      <c r="AJ1946" t="str">
        <f t="shared" si="571"/>
        <v>----</v>
      </c>
      <c r="AK1946" t="str">
        <f t="shared" si="572"/>
        <v>----</v>
      </c>
      <c r="AM1946" s="4">
        <f t="shared" si="573"/>
        <v>563.34363358537337</v>
      </c>
      <c r="AN1946" s="4">
        <f t="shared" si="557"/>
        <v>563</v>
      </c>
      <c r="AO1946" s="4">
        <f t="shared" si="574"/>
        <v>0.34363358537336808</v>
      </c>
    </row>
    <row r="1947" spans="1:41" x14ac:dyDescent="0.25">
      <c r="A1947">
        <v>28</v>
      </c>
      <c r="B1947">
        <v>38</v>
      </c>
      <c r="C1947">
        <v>0</v>
      </c>
      <c r="D1947">
        <v>6</v>
      </c>
      <c r="E1947">
        <v>0</v>
      </c>
      <c r="F1947">
        <v>0</v>
      </c>
      <c r="H1947">
        <v>469.25956120000001</v>
      </c>
      <c r="J1947" t="s">
        <v>14</v>
      </c>
      <c r="K1947" t="s">
        <v>14</v>
      </c>
      <c r="L1947" t="s">
        <v>14</v>
      </c>
      <c r="O1947">
        <v>2250883</v>
      </c>
      <c r="P1947">
        <v>2002724</v>
      </c>
      <c r="Q1947">
        <v>1738745</v>
      </c>
      <c r="S1947">
        <f t="shared" si="558"/>
        <v>1.3571428571428572</v>
      </c>
      <c r="T1947">
        <f t="shared" si="559"/>
        <v>0.21428571428571427</v>
      </c>
      <c r="V1947" s="4">
        <f t="shared" si="560"/>
        <v>469.2595611799</v>
      </c>
      <c r="W1947">
        <f t="shared" si="561"/>
        <v>10</v>
      </c>
      <c r="X1947">
        <f t="shared" si="562"/>
        <v>0.35714285714285715</v>
      </c>
      <c r="Y1947">
        <f t="shared" si="563"/>
        <v>0.26315789473684209</v>
      </c>
      <c r="Z1947">
        <f t="shared" si="564"/>
        <v>1.6666666666666667</v>
      </c>
      <c r="AA1947" t="str">
        <f t="shared" si="565"/>
        <v>CRAM</v>
      </c>
      <c r="AD1947">
        <f t="shared" si="566"/>
        <v>0.28000000000000003</v>
      </c>
      <c r="AF1947" t="str">
        <f t="shared" si="567"/>
        <v>----</v>
      </c>
      <c r="AG1947" t="str">
        <f t="shared" si="568"/>
        <v>----</v>
      </c>
      <c r="AH1947" t="str">
        <f t="shared" si="569"/>
        <v>HUnSatLig</v>
      </c>
      <c r="AI1947" t="str">
        <f t="shared" si="570"/>
        <v>----</v>
      </c>
      <c r="AJ1947" t="str">
        <f t="shared" si="571"/>
        <v>----</v>
      </c>
      <c r="AK1947" t="str">
        <f t="shared" si="572"/>
        <v>----</v>
      </c>
      <c r="AM1947" s="4">
        <f t="shared" si="573"/>
        <v>469.36807054384474</v>
      </c>
      <c r="AN1947" s="4">
        <f t="shared" si="557"/>
        <v>469</v>
      </c>
      <c r="AO1947" s="4">
        <f t="shared" si="574"/>
        <v>0.36807054384473759</v>
      </c>
    </row>
    <row r="1948" spans="1:41" x14ac:dyDescent="0.25">
      <c r="A1948">
        <v>28</v>
      </c>
      <c r="B1948">
        <v>38</v>
      </c>
      <c r="C1948">
        <v>0</v>
      </c>
      <c r="D1948">
        <v>7</v>
      </c>
      <c r="E1948">
        <v>0</v>
      </c>
      <c r="F1948">
        <v>0</v>
      </c>
      <c r="H1948">
        <v>485.25447580000002</v>
      </c>
      <c r="J1948">
        <v>2536620</v>
      </c>
      <c r="K1948">
        <v>2646664</v>
      </c>
      <c r="L1948">
        <v>2401305</v>
      </c>
      <c r="O1948">
        <v>4340709</v>
      </c>
      <c r="P1948">
        <v>5098119</v>
      </c>
      <c r="Q1948">
        <v>3383834</v>
      </c>
      <c r="S1948">
        <f t="shared" si="558"/>
        <v>1.3571428571428572</v>
      </c>
      <c r="T1948">
        <f t="shared" si="559"/>
        <v>0.25</v>
      </c>
      <c r="V1948" s="4">
        <f t="shared" si="560"/>
        <v>485.25447577990002</v>
      </c>
      <c r="W1948">
        <f t="shared" si="561"/>
        <v>10</v>
      </c>
      <c r="X1948">
        <f t="shared" si="562"/>
        <v>0.35714285714285715</v>
      </c>
      <c r="Y1948">
        <f t="shared" si="563"/>
        <v>0.26315789473684209</v>
      </c>
      <c r="Z1948">
        <f t="shared" si="564"/>
        <v>1.4285714285714286</v>
      </c>
      <c r="AA1948" t="str">
        <f t="shared" si="565"/>
        <v>CRAM</v>
      </c>
      <c r="AD1948">
        <f t="shared" si="566"/>
        <v>0.26530612244897961</v>
      </c>
      <c r="AF1948" t="str">
        <f t="shared" si="567"/>
        <v>----</v>
      </c>
      <c r="AG1948" t="str">
        <f t="shared" si="568"/>
        <v>----</v>
      </c>
      <c r="AH1948" t="str">
        <f t="shared" si="569"/>
        <v>HUnSatLig</v>
      </c>
      <c r="AI1948" t="str">
        <f t="shared" si="570"/>
        <v>----</v>
      </c>
      <c r="AJ1948" t="str">
        <f t="shared" si="571"/>
        <v>----</v>
      </c>
      <c r="AK1948" t="str">
        <f t="shared" si="572"/>
        <v>----</v>
      </c>
      <c r="AM1948" s="4">
        <f t="shared" si="573"/>
        <v>485.36668373233005</v>
      </c>
      <c r="AN1948" s="4">
        <f t="shared" si="557"/>
        <v>485</v>
      </c>
      <c r="AO1948" s="4">
        <f t="shared" si="574"/>
        <v>0.36668373233004559</v>
      </c>
    </row>
    <row r="1949" spans="1:41" x14ac:dyDescent="0.25">
      <c r="A1949">
        <v>28</v>
      </c>
      <c r="B1949">
        <v>38</v>
      </c>
      <c r="C1949">
        <v>0</v>
      </c>
      <c r="D1949">
        <v>8</v>
      </c>
      <c r="E1949">
        <v>0</v>
      </c>
      <c r="F1949">
        <v>0</v>
      </c>
      <c r="H1949">
        <v>501.24939039999998</v>
      </c>
      <c r="J1949">
        <v>3798925</v>
      </c>
      <c r="K1949">
        <v>3731451</v>
      </c>
      <c r="L1949">
        <v>3595944</v>
      </c>
      <c r="O1949">
        <v>6284988</v>
      </c>
      <c r="P1949">
        <v>6678802</v>
      </c>
      <c r="Q1949">
        <v>5185031</v>
      </c>
      <c r="S1949">
        <f t="shared" si="558"/>
        <v>1.3571428571428572</v>
      </c>
      <c r="T1949">
        <f t="shared" si="559"/>
        <v>0.2857142857142857</v>
      </c>
      <c r="V1949" s="4">
        <f t="shared" si="560"/>
        <v>501.24939037990003</v>
      </c>
      <c r="W1949">
        <f t="shared" si="561"/>
        <v>10</v>
      </c>
      <c r="X1949">
        <f t="shared" si="562"/>
        <v>0.35714285714285715</v>
      </c>
      <c r="Y1949">
        <f t="shared" si="563"/>
        <v>0.26315789473684209</v>
      </c>
      <c r="Z1949">
        <f t="shared" si="564"/>
        <v>1.25</v>
      </c>
      <c r="AA1949" t="str">
        <f t="shared" si="565"/>
        <v>CRAM</v>
      </c>
      <c r="AD1949">
        <f t="shared" si="566"/>
        <v>0.25</v>
      </c>
      <c r="AF1949" t="str">
        <f t="shared" si="567"/>
        <v>----</v>
      </c>
      <c r="AG1949" t="str">
        <f t="shared" si="568"/>
        <v>----</v>
      </c>
      <c r="AH1949" t="str">
        <f t="shared" si="569"/>
        <v>HUnSatLig</v>
      </c>
      <c r="AI1949" t="str">
        <f t="shared" si="570"/>
        <v>----</v>
      </c>
      <c r="AJ1949" t="str">
        <f t="shared" si="571"/>
        <v>----</v>
      </c>
      <c r="AK1949" t="str">
        <f t="shared" si="572"/>
        <v>----</v>
      </c>
      <c r="AM1949" s="4">
        <f t="shared" si="573"/>
        <v>501.36529692081541</v>
      </c>
      <c r="AN1949" s="4">
        <f t="shared" si="557"/>
        <v>501</v>
      </c>
      <c r="AO1949" s="4">
        <f t="shared" si="574"/>
        <v>0.36529692081541043</v>
      </c>
    </row>
    <row r="1950" spans="1:41" x14ac:dyDescent="0.25">
      <c r="A1950">
        <v>28</v>
      </c>
      <c r="B1950">
        <v>38</v>
      </c>
      <c r="C1950">
        <v>0</v>
      </c>
      <c r="D1950">
        <v>9</v>
      </c>
      <c r="E1950">
        <v>0</v>
      </c>
      <c r="F1950">
        <v>0</v>
      </c>
      <c r="H1950">
        <v>517.24430500000005</v>
      </c>
      <c r="J1950">
        <v>4267781</v>
      </c>
      <c r="K1950">
        <v>4485513</v>
      </c>
      <c r="L1950">
        <v>4484153</v>
      </c>
      <c r="O1950">
        <v>7270664</v>
      </c>
      <c r="P1950">
        <v>7623436</v>
      </c>
      <c r="Q1950">
        <v>6099206</v>
      </c>
      <c r="S1950">
        <f t="shared" si="558"/>
        <v>1.3571428571428572</v>
      </c>
      <c r="T1950">
        <f t="shared" si="559"/>
        <v>0.32142857142857145</v>
      </c>
      <c r="V1950" s="4">
        <f t="shared" si="560"/>
        <v>517.24430497990011</v>
      </c>
      <c r="W1950">
        <f t="shared" si="561"/>
        <v>10</v>
      </c>
      <c r="X1950">
        <f t="shared" si="562"/>
        <v>0.35714285714285715</v>
      </c>
      <c r="Y1950">
        <f t="shared" si="563"/>
        <v>0.26315789473684209</v>
      </c>
      <c r="Z1950">
        <f t="shared" si="564"/>
        <v>1.1111111111111112</v>
      </c>
      <c r="AA1950" t="str">
        <f t="shared" si="565"/>
        <v>CRAM</v>
      </c>
      <c r="AD1950">
        <f t="shared" si="566"/>
        <v>0.23404255319148937</v>
      </c>
      <c r="AF1950" t="str">
        <f t="shared" si="567"/>
        <v>----</v>
      </c>
      <c r="AG1950" t="str">
        <f t="shared" si="568"/>
        <v>----</v>
      </c>
      <c r="AH1950" t="str">
        <f t="shared" si="569"/>
        <v>HUnSatLig</v>
      </c>
      <c r="AI1950" t="str">
        <f t="shared" si="570"/>
        <v>----</v>
      </c>
      <c r="AJ1950" t="str">
        <f t="shared" si="571"/>
        <v>----</v>
      </c>
      <c r="AK1950" t="str">
        <f t="shared" si="572"/>
        <v>----</v>
      </c>
      <c r="AM1950" s="4">
        <f t="shared" si="573"/>
        <v>517.36391010930072</v>
      </c>
      <c r="AN1950" s="4">
        <f t="shared" si="557"/>
        <v>517</v>
      </c>
      <c r="AO1950" s="4">
        <f t="shared" si="574"/>
        <v>0.36391010930071843</v>
      </c>
    </row>
    <row r="1951" spans="1:41" x14ac:dyDescent="0.25">
      <c r="A1951">
        <v>28</v>
      </c>
      <c r="B1951">
        <v>38</v>
      </c>
      <c r="C1951">
        <v>0</v>
      </c>
      <c r="D1951">
        <v>10</v>
      </c>
      <c r="E1951">
        <v>0</v>
      </c>
      <c r="F1951">
        <v>0</v>
      </c>
      <c r="H1951">
        <v>533.23921959999996</v>
      </c>
      <c r="J1951">
        <v>4202824</v>
      </c>
      <c r="K1951">
        <v>4236857</v>
      </c>
      <c r="L1951">
        <v>3616215</v>
      </c>
      <c r="O1951">
        <v>6898008</v>
      </c>
      <c r="P1951">
        <v>6783774</v>
      </c>
      <c r="Q1951">
        <v>4967698</v>
      </c>
      <c r="S1951">
        <f t="shared" si="558"/>
        <v>1.3571428571428572</v>
      </c>
      <c r="T1951">
        <f t="shared" si="559"/>
        <v>0.35714285714285715</v>
      </c>
      <c r="V1951" s="4">
        <f t="shared" si="560"/>
        <v>533.23921957990012</v>
      </c>
      <c r="W1951">
        <f t="shared" si="561"/>
        <v>10</v>
      </c>
      <c r="X1951">
        <f t="shared" si="562"/>
        <v>0.35714285714285715</v>
      </c>
      <c r="Y1951">
        <f t="shared" si="563"/>
        <v>0.26315789473684209</v>
      </c>
      <c r="Z1951">
        <f t="shared" si="564"/>
        <v>1</v>
      </c>
      <c r="AA1951" t="str">
        <f t="shared" si="565"/>
        <v>CRAM</v>
      </c>
      <c r="AD1951">
        <f t="shared" si="566"/>
        <v>0.21739130434782608</v>
      </c>
      <c r="AF1951" t="str">
        <f t="shared" si="567"/>
        <v>----</v>
      </c>
      <c r="AG1951" t="str">
        <f t="shared" si="568"/>
        <v>----</v>
      </c>
      <c r="AH1951" t="str">
        <f t="shared" si="569"/>
        <v>HUnSatLig</v>
      </c>
      <c r="AI1951" t="str">
        <f t="shared" si="570"/>
        <v>----</v>
      </c>
      <c r="AJ1951" t="str">
        <f t="shared" si="571"/>
        <v>----</v>
      </c>
      <c r="AK1951" t="str">
        <f t="shared" si="572"/>
        <v>----</v>
      </c>
      <c r="AM1951" s="4">
        <f t="shared" si="573"/>
        <v>533.36252329778608</v>
      </c>
      <c r="AN1951" s="4">
        <f t="shared" si="557"/>
        <v>533</v>
      </c>
      <c r="AO1951" s="4">
        <f t="shared" si="574"/>
        <v>0.36252329778608328</v>
      </c>
    </row>
    <row r="1952" spans="1:41" x14ac:dyDescent="0.25">
      <c r="A1952">
        <v>28</v>
      </c>
      <c r="B1952">
        <v>38</v>
      </c>
      <c r="C1952">
        <v>0</v>
      </c>
      <c r="D1952">
        <v>11</v>
      </c>
      <c r="E1952">
        <v>0</v>
      </c>
      <c r="F1952">
        <v>0</v>
      </c>
      <c r="H1952">
        <v>549.23413419999997</v>
      </c>
      <c r="J1952">
        <v>3740122</v>
      </c>
      <c r="K1952">
        <v>3471809</v>
      </c>
      <c r="L1952">
        <v>3012283</v>
      </c>
      <c r="O1952">
        <v>4359261</v>
      </c>
      <c r="P1952">
        <v>4348260</v>
      </c>
      <c r="Q1952">
        <v>3549893</v>
      </c>
      <c r="S1952">
        <f t="shared" si="558"/>
        <v>1.3571428571428572</v>
      </c>
      <c r="T1952">
        <f t="shared" si="559"/>
        <v>0.39285714285714285</v>
      </c>
      <c r="V1952" s="4">
        <f t="shared" si="560"/>
        <v>549.23413417990002</v>
      </c>
      <c r="W1952">
        <f t="shared" si="561"/>
        <v>10</v>
      </c>
      <c r="X1952">
        <f t="shared" si="562"/>
        <v>0.35714285714285715</v>
      </c>
      <c r="Y1952">
        <f t="shared" si="563"/>
        <v>0.26315789473684209</v>
      </c>
      <c r="Z1952">
        <f t="shared" si="564"/>
        <v>0.90909090909090906</v>
      </c>
      <c r="AA1952" t="str">
        <f t="shared" si="565"/>
        <v>CRAM</v>
      </c>
      <c r="AD1952">
        <f t="shared" si="566"/>
        <v>0.2</v>
      </c>
      <c r="AF1952" t="str">
        <f t="shared" si="567"/>
        <v>----</v>
      </c>
      <c r="AG1952" t="str">
        <f t="shared" si="568"/>
        <v>----</v>
      </c>
      <c r="AH1952" t="str">
        <f t="shared" si="569"/>
        <v>HUnSatLig</v>
      </c>
      <c r="AI1952" t="str">
        <f t="shared" si="570"/>
        <v>----</v>
      </c>
      <c r="AJ1952" t="str">
        <f t="shared" si="571"/>
        <v>----</v>
      </c>
      <c r="AK1952" t="str">
        <f t="shared" si="572"/>
        <v>----</v>
      </c>
      <c r="AM1952" s="4">
        <f t="shared" si="573"/>
        <v>549.36113648627122</v>
      </c>
      <c r="AN1952" s="4">
        <f t="shared" si="557"/>
        <v>549</v>
      </c>
      <c r="AO1952" s="4">
        <f t="shared" si="574"/>
        <v>0.36113648627122075</v>
      </c>
    </row>
    <row r="1953" spans="1:41" x14ac:dyDescent="0.25">
      <c r="A1953">
        <v>28</v>
      </c>
      <c r="B1953">
        <v>38</v>
      </c>
      <c r="C1953">
        <v>0</v>
      </c>
      <c r="D1953">
        <v>12</v>
      </c>
      <c r="E1953">
        <v>0</v>
      </c>
      <c r="F1953">
        <v>0</v>
      </c>
      <c r="H1953">
        <v>565.22904879999999</v>
      </c>
      <c r="J1953">
        <v>2312329</v>
      </c>
      <c r="K1953">
        <v>2214400</v>
      </c>
      <c r="L1953">
        <v>2090026</v>
      </c>
      <c r="O1953">
        <v>3128135</v>
      </c>
      <c r="P1953">
        <v>2770509</v>
      </c>
      <c r="Q1953">
        <v>2124627</v>
      </c>
      <c r="S1953">
        <f t="shared" si="558"/>
        <v>1.3571428571428572</v>
      </c>
      <c r="T1953">
        <f t="shared" si="559"/>
        <v>0.42857142857142855</v>
      </c>
      <c r="V1953" s="4">
        <f t="shared" si="560"/>
        <v>565.22904877990004</v>
      </c>
      <c r="W1953">
        <f t="shared" si="561"/>
        <v>10</v>
      </c>
      <c r="X1953">
        <f t="shared" si="562"/>
        <v>0.35714285714285715</v>
      </c>
      <c r="Y1953">
        <f t="shared" si="563"/>
        <v>0.26315789473684209</v>
      </c>
      <c r="Z1953">
        <f t="shared" si="564"/>
        <v>0.83333333333333337</v>
      </c>
      <c r="AA1953" t="str">
        <f t="shared" si="565"/>
        <v>CRAM</v>
      </c>
      <c r="AD1953">
        <f t="shared" si="566"/>
        <v>0.18181818181818182</v>
      </c>
      <c r="AF1953" t="str">
        <f t="shared" si="567"/>
        <v>----</v>
      </c>
      <c r="AG1953" t="str">
        <f t="shared" si="568"/>
        <v>----</v>
      </c>
      <c r="AH1953" t="str">
        <f t="shared" si="569"/>
        <v>HUnSatLig</v>
      </c>
      <c r="AI1953" t="str">
        <f t="shared" si="570"/>
        <v>----</v>
      </c>
      <c r="AJ1953" t="str">
        <f t="shared" si="571"/>
        <v>----</v>
      </c>
      <c r="AK1953" t="str">
        <f t="shared" si="572"/>
        <v>----</v>
      </c>
      <c r="AM1953" s="4">
        <f t="shared" si="573"/>
        <v>565.35974967475659</v>
      </c>
      <c r="AN1953" s="4">
        <f t="shared" si="557"/>
        <v>565</v>
      </c>
      <c r="AO1953" s="4">
        <f t="shared" si="574"/>
        <v>0.35974967475658559</v>
      </c>
    </row>
    <row r="1954" spans="1:41" x14ac:dyDescent="0.25">
      <c r="A1954">
        <v>28</v>
      </c>
      <c r="B1954">
        <v>38</v>
      </c>
      <c r="C1954">
        <v>0</v>
      </c>
      <c r="D1954">
        <v>13</v>
      </c>
      <c r="E1954">
        <v>0</v>
      </c>
      <c r="F1954">
        <v>0</v>
      </c>
      <c r="H1954">
        <v>581.2239634</v>
      </c>
      <c r="J1954">
        <v>2596141</v>
      </c>
      <c r="K1954">
        <v>2089179</v>
      </c>
      <c r="L1954">
        <v>2341747</v>
      </c>
      <c r="O1954">
        <v>3156794</v>
      </c>
      <c r="P1954">
        <v>3530315</v>
      </c>
      <c r="Q1954">
        <v>3300337</v>
      </c>
      <c r="S1954">
        <f t="shared" si="558"/>
        <v>1.3571428571428572</v>
      </c>
      <c r="T1954">
        <f t="shared" si="559"/>
        <v>0.4642857142857143</v>
      </c>
      <c r="V1954" s="4">
        <f t="shared" si="560"/>
        <v>581.22396337990006</v>
      </c>
      <c r="W1954">
        <f t="shared" si="561"/>
        <v>10</v>
      </c>
      <c r="X1954">
        <f t="shared" si="562"/>
        <v>0.35714285714285715</v>
      </c>
      <c r="Y1954">
        <f t="shared" si="563"/>
        <v>0.26315789473684209</v>
      </c>
      <c r="Z1954">
        <f t="shared" si="564"/>
        <v>0.76923076923076927</v>
      </c>
      <c r="AA1954" t="str">
        <f t="shared" si="565"/>
        <v>O</v>
      </c>
      <c r="AD1954">
        <f t="shared" si="566"/>
        <v>0.16279069767441862</v>
      </c>
      <c r="AF1954" t="str">
        <f t="shared" si="567"/>
        <v>----</v>
      </c>
      <c r="AG1954" t="str">
        <f t="shared" si="568"/>
        <v>----</v>
      </c>
      <c r="AH1954" t="str">
        <f t="shared" si="569"/>
        <v>HUnSatLig</v>
      </c>
      <c r="AI1954" t="str">
        <f t="shared" si="570"/>
        <v>----</v>
      </c>
      <c r="AJ1954" t="str">
        <f t="shared" si="571"/>
        <v>----</v>
      </c>
      <c r="AK1954" t="str">
        <f t="shared" si="572"/>
        <v>----</v>
      </c>
      <c r="AM1954" s="4">
        <f t="shared" si="573"/>
        <v>581.35836286324195</v>
      </c>
      <c r="AN1954" s="4">
        <f t="shared" si="557"/>
        <v>581</v>
      </c>
      <c r="AO1954" s="4">
        <f t="shared" si="574"/>
        <v>0.35836286324195044</v>
      </c>
    </row>
    <row r="1955" spans="1:41" x14ac:dyDescent="0.25">
      <c r="A1955">
        <v>28</v>
      </c>
      <c r="B1955">
        <v>40</v>
      </c>
      <c r="C1955">
        <v>0</v>
      </c>
      <c r="D1955">
        <v>6</v>
      </c>
      <c r="E1955">
        <v>0</v>
      </c>
      <c r="F1955">
        <v>0</v>
      </c>
      <c r="H1955">
        <v>471.2752112</v>
      </c>
      <c r="J1955" t="s">
        <v>14</v>
      </c>
      <c r="K1955" t="s">
        <v>14</v>
      </c>
      <c r="L1955" t="s">
        <v>14</v>
      </c>
      <c r="O1955">
        <v>2806922</v>
      </c>
      <c r="P1955">
        <v>2908465</v>
      </c>
      <c r="Q1955">
        <v>2480652</v>
      </c>
      <c r="S1955">
        <f t="shared" si="558"/>
        <v>1.4285714285714286</v>
      </c>
      <c r="T1955">
        <f t="shared" si="559"/>
        <v>0.21428571428571427</v>
      </c>
      <c r="V1955" s="4">
        <f t="shared" si="560"/>
        <v>471.2752111799</v>
      </c>
      <c r="W1955">
        <f t="shared" si="561"/>
        <v>9</v>
      </c>
      <c r="X1955">
        <f t="shared" si="562"/>
        <v>0.32142857142857145</v>
      </c>
      <c r="Y1955">
        <f t="shared" si="563"/>
        <v>0.22500000000000001</v>
      </c>
      <c r="Z1955">
        <f t="shared" si="564"/>
        <v>1.5</v>
      </c>
      <c r="AA1955" t="str">
        <f t="shared" si="565"/>
        <v>CRAM</v>
      </c>
      <c r="AD1955">
        <f t="shared" si="566"/>
        <v>0.24</v>
      </c>
      <c r="AF1955" t="str">
        <f t="shared" si="567"/>
        <v>----</v>
      </c>
      <c r="AG1955" t="str">
        <f t="shared" si="568"/>
        <v>----</v>
      </c>
      <c r="AH1955" t="str">
        <f t="shared" si="569"/>
        <v>HUnSatLig</v>
      </c>
      <c r="AI1955" t="str">
        <f t="shared" si="570"/>
        <v>----</v>
      </c>
      <c r="AJ1955" t="str">
        <f t="shared" si="571"/>
        <v>----</v>
      </c>
      <c r="AK1955" t="str">
        <f t="shared" si="572"/>
        <v>----</v>
      </c>
      <c r="AM1955" s="4">
        <f t="shared" si="573"/>
        <v>471.38418663322796</v>
      </c>
      <c r="AN1955" s="4">
        <f t="shared" si="557"/>
        <v>471</v>
      </c>
      <c r="AO1955" s="4">
        <f t="shared" si="574"/>
        <v>0.3841866332279551</v>
      </c>
    </row>
    <row r="1956" spans="1:41" x14ac:dyDescent="0.25">
      <c r="A1956">
        <v>28</v>
      </c>
      <c r="B1956">
        <v>40</v>
      </c>
      <c r="C1956">
        <v>0</v>
      </c>
      <c r="D1956">
        <v>7</v>
      </c>
      <c r="E1956">
        <v>0</v>
      </c>
      <c r="F1956">
        <v>0</v>
      </c>
      <c r="H1956">
        <v>487.27012580000002</v>
      </c>
      <c r="J1956">
        <v>3271918</v>
      </c>
      <c r="K1956">
        <v>3061419</v>
      </c>
      <c r="L1956">
        <v>2749460</v>
      </c>
      <c r="O1956">
        <v>5762103</v>
      </c>
      <c r="P1956">
        <v>5493457</v>
      </c>
      <c r="Q1956">
        <v>4637325</v>
      </c>
      <c r="S1956">
        <f t="shared" si="558"/>
        <v>1.4285714285714286</v>
      </c>
      <c r="T1956">
        <f t="shared" si="559"/>
        <v>0.25</v>
      </c>
      <c r="V1956" s="4">
        <f t="shared" si="560"/>
        <v>487.27012577990001</v>
      </c>
      <c r="W1956">
        <f t="shared" si="561"/>
        <v>9</v>
      </c>
      <c r="X1956">
        <f t="shared" si="562"/>
        <v>0.32142857142857145</v>
      </c>
      <c r="Y1956">
        <f t="shared" si="563"/>
        <v>0.22500000000000001</v>
      </c>
      <c r="Z1956">
        <f t="shared" si="564"/>
        <v>1.2857142857142858</v>
      </c>
      <c r="AA1956" t="str">
        <f t="shared" si="565"/>
        <v>CRAM</v>
      </c>
      <c r="AD1956">
        <f t="shared" si="566"/>
        <v>0.22448979591836735</v>
      </c>
      <c r="AF1956" t="str">
        <f t="shared" si="567"/>
        <v>----</v>
      </c>
      <c r="AG1956" t="str">
        <f t="shared" si="568"/>
        <v>----</v>
      </c>
      <c r="AH1956" t="str">
        <f t="shared" si="569"/>
        <v>HUnSatLig</v>
      </c>
      <c r="AI1956" t="str">
        <f t="shared" si="570"/>
        <v>----</v>
      </c>
      <c r="AJ1956" t="str">
        <f t="shared" si="571"/>
        <v>----</v>
      </c>
      <c r="AK1956" t="str">
        <f t="shared" si="572"/>
        <v>----</v>
      </c>
      <c r="AM1956" s="4">
        <f t="shared" si="573"/>
        <v>487.38279982171326</v>
      </c>
      <c r="AN1956" s="4">
        <f t="shared" si="557"/>
        <v>487</v>
      </c>
      <c r="AO1956" s="4">
        <f t="shared" si="574"/>
        <v>0.3827998217132631</v>
      </c>
    </row>
    <row r="1957" spans="1:41" x14ac:dyDescent="0.25">
      <c r="A1957">
        <v>28</v>
      </c>
      <c r="B1957">
        <v>40</v>
      </c>
      <c r="C1957">
        <v>0</v>
      </c>
      <c r="D1957">
        <v>8</v>
      </c>
      <c r="E1957">
        <v>0</v>
      </c>
      <c r="F1957">
        <v>0</v>
      </c>
      <c r="H1957">
        <v>503.26504039999998</v>
      </c>
      <c r="J1957">
        <v>4447232</v>
      </c>
      <c r="K1957">
        <v>3945522</v>
      </c>
      <c r="L1957">
        <v>4072146</v>
      </c>
      <c r="O1957">
        <v>6489881</v>
      </c>
      <c r="P1957">
        <v>7309667</v>
      </c>
      <c r="Q1957">
        <v>6555267</v>
      </c>
      <c r="S1957">
        <f t="shared" si="558"/>
        <v>1.4285714285714286</v>
      </c>
      <c r="T1957">
        <f t="shared" si="559"/>
        <v>0.2857142857142857</v>
      </c>
      <c r="V1957" s="4">
        <f t="shared" si="560"/>
        <v>503.26504037990003</v>
      </c>
      <c r="W1957">
        <f t="shared" si="561"/>
        <v>9</v>
      </c>
      <c r="X1957">
        <f t="shared" si="562"/>
        <v>0.32142857142857145</v>
      </c>
      <c r="Y1957">
        <f t="shared" si="563"/>
        <v>0.22500000000000001</v>
      </c>
      <c r="Z1957">
        <f t="shared" si="564"/>
        <v>1.125</v>
      </c>
      <c r="AA1957" t="str">
        <f t="shared" si="565"/>
        <v>CRAM</v>
      </c>
      <c r="AD1957">
        <f t="shared" si="566"/>
        <v>0.20833333333333334</v>
      </c>
      <c r="AF1957" t="str">
        <f t="shared" si="567"/>
        <v>----</v>
      </c>
      <c r="AG1957" t="str">
        <f t="shared" si="568"/>
        <v>----</v>
      </c>
      <c r="AH1957" t="str">
        <f t="shared" si="569"/>
        <v>HUnSatLig</v>
      </c>
      <c r="AI1957" t="str">
        <f t="shared" si="570"/>
        <v>----</v>
      </c>
      <c r="AJ1957" t="str">
        <f t="shared" si="571"/>
        <v>----</v>
      </c>
      <c r="AK1957" t="str">
        <f t="shared" si="572"/>
        <v>----</v>
      </c>
      <c r="AM1957" s="4">
        <f t="shared" si="573"/>
        <v>503.38141301019857</v>
      </c>
      <c r="AN1957" s="4">
        <f t="shared" si="557"/>
        <v>503</v>
      </c>
      <c r="AO1957" s="4">
        <f t="shared" si="574"/>
        <v>0.3814130101985711</v>
      </c>
    </row>
    <row r="1958" spans="1:41" x14ac:dyDescent="0.25">
      <c r="A1958">
        <v>28</v>
      </c>
      <c r="B1958">
        <v>40</v>
      </c>
      <c r="C1958">
        <v>0</v>
      </c>
      <c r="D1958">
        <v>9</v>
      </c>
      <c r="E1958">
        <v>0</v>
      </c>
      <c r="F1958">
        <v>0</v>
      </c>
      <c r="H1958">
        <v>519.25995499999999</v>
      </c>
      <c r="J1958">
        <v>4714340</v>
      </c>
      <c r="K1958">
        <v>4794799</v>
      </c>
      <c r="L1958">
        <v>4004977</v>
      </c>
      <c r="O1958">
        <v>7991598</v>
      </c>
      <c r="P1958">
        <v>8332076</v>
      </c>
      <c r="Q1958">
        <v>6471988</v>
      </c>
      <c r="S1958">
        <f t="shared" si="558"/>
        <v>1.4285714285714286</v>
      </c>
      <c r="T1958">
        <f t="shared" si="559"/>
        <v>0.32142857142857145</v>
      </c>
      <c r="V1958" s="4">
        <f t="shared" si="560"/>
        <v>519.25995497990004</v>
      </c>
      <c r="W1958">
        <f t="shared" si="561"/>
        <v>9</v>
      </c>
      <c r="X1958">
        <f t="shared" si="562"/>
        <v>0.32142857142857145</v>
      </c>
      <c r="Y1958">
        <f t="shared" si="563"/>
        <v>0.22500000000000001</v>
      </c>
      <c r="Z1958">
        <f t="shared" si="564"/>
        <v>1</v>
      </c>
      <c r="AA1958" t="str">
        <f t="shared" si="565"/>
        <v>CRAM</v>
      </c>
      <c r="AD1958">
        <f t="shared" si="566"/>
        <v>0.19148936170212766</v>
      </c>
      <c r="AF1958" t="str">
        <f t="shared" si="567"/>
        <v>----</v>
      </c>
      <c r="AG1958" t="str">
        <f t="shared" si="568"/>
        <v>----</v>
      </c>
      <c r="AH1958" t="str">
        <f t="shared" si="569"/>
        <v>HUnSatLig</v>
      </c>
      <c r="AI1958" t="str">
        <f t="shared" si="570"/>
        <v>----</v>
      </c>
      <c r="AJ1958" t="str">
        <f t="shared" si="571"/>
        <v>----</v>
      </c>
      <c r="AK1958" t="str">
        <f t="shared" si="572"/>
        <v>----</v>
      </c>
      <c r="AM1958" s="4">
        <f t="shared" si="573"/>
        <v>519.38002619868394</v>
      </c>
      <c r="AN1958" s="4">
        <f t="shared" si="557"/>
        <v>519</v>
      </c>
      <c r="AO1958" s="4">
        <f t="shared" si="574"/>
        <v>0.38002619868393595</v>
      </c>
    </row>
    <row r="1959" spans="1:41" x14ac:dyDescent="0.25">
      <c r="A1959">
        <v>28</v>
      </c>
      <c r="B1959">
        <v>40</v>
      </c>
      <c r="C1959">
        <v>0</v>
      </c>
      <c r="D1959">
        <v>10</v>
      </c>
      <c r="E1959">
        <v>0</v>
      </c>
      <c r="F1959">
        <v>0</v>
      </c>
      <c r="H1959">
        <v>535.25486960000001</v>
      </c>
      <c r="J1959">
        <v>3912051</v>
      </c>
      <c r="K1959">
        <v>4184635</v>
      </c>
      <c r="L1959">
        <v>3756546</v>
      </c>
      <c r="O1959">
        <v>6877508</v>
      </c>
      <c r="P1959">
        <v>7271166</v>
      </c>
      <c r="Q1959">
        <v>5234915</v>
      </c>
      <c r="S1959">
        <f t="shared" si="558"/>
        <v>1.4285714285714286</v>
      </c>
      <c r="T1959">
        <f t="shared" si="559"/>
        <v>0.35714285714285715</v>
      </c>
      <c r="V1959" s="4">
        <f t="shared" si="560"/>
        <v>535.25486957990006</v>
      </c>
      <c r="W1959">
        <f t="shared" si="561"/>
        <v>9</v>
      </c>
      <c r="X1959">
        <f t="shared" si="562"/>
        <v>0.32142857142857145</v>
      </c>
      <c r="Y1959">
        <f t="shared" si="563"/>
        <v>0.22500000000000001</v>
      </c>
      <c r="Z1959">
        <f t="shared" si="564"/>
        <v>0.9</v>
      </c>
      <c r="AA1959" t="str">
        <f t="shared" si="565"/>
        <v>CRAM</v>
      </c>
      <c r="AD1959">
        <f t="shared" si="566"/>
        <v>0.17391304347826086</v>
      </c>
      <c r="AF1959" t="str">
        <f t="shared" si="567"/>
        <v>----</v>
      </c>
      <c r="AG1959" t="str">
        <f t="shared" si="568"/>
        <v>----</v>
      </c>
      <c r="AH1959" t="str">
        <f t="shared" si="569"/>
        <v>HUnSatLig</v>
      </c>
      <c r="AI1959" t="str">
        <f t="shared" si="570"/>
        <v>----</v>
      </c>
      <c r="AJ1959" t="str">
        <f t="shared" si="571"/>
        <v>----</v>
      </c>
      <c r="AK1959" t="str">
        <f t="shared" si="572"/>
        <v>----</v>
      </c>
      <c r="AM1959" s="4">
        <f t="shared" si="573"/>
        <v>535.37863938716919</v>
      </c>
      <c r="AN1959" s="4">
        <f t="shared" si="557"/>
        <v>535</v>
      </c>
      <c r="AO1959" s="4">
        <f t="shared" si="574"/>
        <v>0.3786393871691871</v>
      </c>
    </row>
    <row r="1960" spans="1:41" x14ac:dyDescent="0.25">
      <c r="A1960">
        <v>28</v>
      </c>
      <c r="B1960">
        <v>40</v>
      </c>
      <c r="C1960">
        <v>0</v>
      </c>
      <c r="D1960">
        <v>11</v>
      </c>
      <c r="E1960">
        <v>0</v>
      </c>
      <c r="F1960">
        <v>0</v>
      </c>
      <c r="H1960">
        <v>551.24978420000002</v>
      </c>
      <c r="J1960">
        <v>3709387</v>
      </c>
      <c r="K1960">
        <v>3034523</v>
      </c>
      <c r="L1960">
        <v>2997953</v>
      </c>
      <c r="O1960">
        <v>4530229</v>
      </c>
      <c r="P1960">
        <v>4928785</v>
      </c>
      <c r="Q1960">
        <v>3734111</v>
      </c>
      <c r="S1960">
        <f t="shared" si="558"/>
        <v>1.4285714285714286</v>
      </c>
      <c r="T1960">
        <f t="shared" si="559"/>
        <v>0.39285714285714285</v>
      </c>
      <c r="V1960" s="4">
        <f t="shared" si="560"/>
        <v>551.24978417990008</v>
      </c>
      <c r="W1960">
        <f t="shared" si="561"/>
        <v>9</v>
      </c>
      <c r="X1960">
        <f t="shared" si="562"/>
        <v>0.32142857142857145</v>
      </c>
      <c r="Y1960">
        <f t="shared" si="563"/>
        <v>0.22500000000000001</v>
      </c>
      <c r="Z1960">
        <f t="shared" si="564"/>
        <v>0.81818181818181823</v>
      </c>
      <c r="AA1960" t="str">
        <f t="shared" si="565"/>
        <v>CRAM</v>
      </c>
      <c r="AD1960">
        <f t="shared" si="566"/>
        <v>0.15555555555555556</v>
      </c>
      <c r="AF1960" t="str">
        <f t="shared" si="567"/>
        <v>----</v>
      </c>
      <c r="AG1960" t="str">
        <f t="shared" si="568"/>
        <v>----</v>
      </c>
      <c r="AH1960" t="str">
        <f t="shared" si="569"/>
        <v>HUnSatLig</v>
      </c>
      <c r="AI1960" t="str">
        <f t="shared" si="570"/>
        <v>----</v>
      </c>
      <c r="AJ1960" t="str">
        <f t="shared" si="571"/>
        <v>----</v>
      </c>
      <c r="AK1960" t="str">
        <f t="shared" si="572"/>
        <v>----</v>
      </c>
      <c r="AM1960" s="4">
        <f t="shared" si="573"/>
        <v>551.37725257565455</v>
      </c>
      <c r="AN1960" s="4">
        <f t="shared" si="557"/>
        <v>551</v>
      </c>
      <c r="AO1960" s="4">
        <f t="shared" si="574"/>
        <v>0.37725257565455195</v>
      </c>
    </row>
    <row r="1961" spans="1:41" x14ac:dyDescent="0.25">
      <c r="A1961">
        <v>28</v>
      </c>
      <c r="B1961">
        <v>40</v>
      </c>
      <c r="C1961">
        <v>0</v>
      </c>
      <c r="D1961">
        <v>12</v>
      </c>
      <c r="E1961">
        <v>0</v>
      </c>
      <c r="F1961">
        <v>0</v>
      </c>
      <c r="H1961">
        <v>567.24469880000004</v>
      </c>
      <c r="J1961">
        <v>2044986</v>
      </c>
      <c r="K1961">
        <v>2380206</v>
      </c>
      <c r="L1961">
        <v>1879028</v>
      </c>
      <c r="O1961">
        <v>3582769</v>
      </c>
      <c r="P1961">
        <v>3227094</v>
      </c>
      <c r="Q1961">
        <v>2899679</v>
      </c>
      <c r="S1961">
        <f t="shared" si="558"/>
        <v>1.4285714285714286</v>
      </c>
      <c r="T1961">
        <f t="shared" si="559"/>
        <v>0.42857142857142855</v>
      </c>
      <c r="V1961" s="4">
        <f t="shared" si="560"/>
        <v>567.24469877990009</v>
      </c>
      <c r="W1961">
        <f t="shared" si="561"/>
        <v>9</v>
      </c>
      <c r="X1961">
        <f t="shared" si="562"/>
        <v>0.32142857142857145</v>
      </c>
      <c r="Y1961">
        <f t="shared" si="563"/>
        <v>0.22500000000000001</v>
      </c>
      <c r="Z1961">
        <f t="shared" si="564"/>
        <v>0.75</v>
      </c>
      <c r="AA1961" t="str">
        <f t="shared" si="565"/>
        <v>O</v>
      </c>
      <c r="AD1961">
        <f t="shared" si="566"/>
        <v>0.13636363636363635</v>
      </c>
      <c r="AF1961" t="str">
        <f t="shared" si="567"/>
        <v>----</v>
      </c>
      <c r="AG1961" t="str">
        <f t="shared" si="568"/>
        <v>----</v>
      </c>
      <c r="AH1961" t="str">
        <f t="shared" si="569"/>
        <v>HUnSatLig</v>
      </c>
      <c r="AI1961" t="str">
        <f t="shared" si="570"/>
        <v>----</v>
      </c>
      <c r="AJ1961" t="str">
        <f t="shared" si="571"/>
        <v>----</v>
      </c>
      <c r="AK1961" t="str">
        <f t="shared" si="572"/>
        <v>----</v>
      </c>
      <c r="AM1961" s="4">
        <f t="shared" si="573"/>
        <v>567.3758657641398</v>
      </c>
      <c r="AN1961" s="4">
        <f t="shared" si="557"/>
        <v>567</v>
      </c>
      <c r="AO1961" s="4">
        <f t="shared" si="574"/>
        <v>0.3758657641398031</v>
      </c>
    </row>
    <row r="1962" spans="1:41" x14ac:dyDescent="0.25">
      <c r="A1962">
        <v>28</v>
      </c>
      <c r="B1962">
        <v>42</v>
      </c>
      <c r="C1962">
        <v>0</v>
      </c>
      <c r="D1962">
        <v>6</v>
      </c>
      <c r="E1962">
        <v>0</v>
      </c>
      <c r="F1962">
        <v>0</v>
      </c>
      <c r="H1962">
        <v>473.29086119999999</v>
      </c>
      <c r="J1962" t="s">
        <v>14</v>
      </c>
      <c r="K1962" t="s">
        <v>14</v>
      </c>
      <c r="L1962" t="s">
        <v>14</v>
      </c>
      <c r="O1962">
        <v>2278557</v>
      </c>
      <c r="P1962">
        <v>2003273</v>
      </c>
      <c r="Q1962">
        <v>2444337</v>
      </c>
      <c r="S1962">
        <f t="shared" si="558"/>
        <v>1.5</v>
      </c>
      <c r="T1962">
        <f t="shared" si="559"/>
        <v>0.21428571428571427</v>
      </c>
      <c r="V1962" s="4">
        <f t="shared" si="560"/>
        <v>473.29086117989999</v>
      </c>
      <c r="W1962">
        <f t="shared" si="561"/>
        <v>8</v>
      </c>
      <c r="X1962">
        <f t="shared" si="562"/>
        <v>0.2857142857142857</v>
      </c>
      <c r="Y1962">
        <f t="shared" si="563"/>
        <v>0.19047619047619047</v>
      </c>
      <c r="Z1962">
        <f t="shared" si="564"/>
        <v>1.3333333333333333</v>
      </c>
      <c r="AA1962" t="str">
        <f t="shared" si="565"/>
        <v>O</v>
      </c>
      <c r="AD1962">
        <f t="shared" si="566"/>
        <v>0.2</v>
      </c>
      <c r="AF1962" t="str">
        <f t="shared" si="567"/>
        <v>----</v>
      </c>
      <c r="AG1962" t="str">
        <f t="shared" si="568"/>
        <v>----</v>
      </c>
      <c r="AH1962" t="str">
        <f t="shared" si="569"/>
        <v>----</v>
      </c>
      <c r="AI1962" t="str">
        <f t="shared" si="570"/>
        <v>AlipatNoN</v>
      </c>
      <c r="AJ1962" t="str">
        <f t="shared" si="571"/>
        <v>----</v>
      </c>
      <c r="AK1962" t="str">
        <f t="shared" si="572"/>
        <v>----</v>
      </c>
      <c r="AM1962" s="4">
        <f t="shared" si="573"/>
        <v>473.40030272261117</v>
      </c>
      <c r="AN1962" s="4">
        <f t="shared" si="557"/>
        <v>473</v>
      </c>
      <c r="AO1962" s="4">
        <f t="shared" si="574"/>
        <v>0.40030272261117261</v>
      </c>
    </row>
    <row r="1963" spans="1:41" x14ac:dyDescent="0.25">
      <c r="A1963">
        <v>28</v>
      </c>
      <c r="B1963">
        <v>42</v>
      </c>
      <c r="C1963">
        <v>0</v>
      </c>
      <c r="D1963">
        <v>7</v>
      </c>
      <c r="E1963">
        <v>0</v>
      </c>
      <c r="F1963">
        <v>0</v>
      </c>
      <c r="H1963">
        <v>489.28577580000001</v>
      </c>
      <c r="J1963">
        <v>2166074</v>
      </c>
      <c r="K1963">
        <v>2383571</v>
      </c>
      <c r="L1963">
        <v>2633239</v>
      </c>
      <c r="O1963">
        <v>4944013</v>
      </c>
      <c r="P1963">
        <v>4964128</v>
      </c>
      <c r="Q1963">
        <v>4110087</v>
      </c>
      <c r="S1963">
        <f t="shared" si="558"/>
        <v>1.5</v>
      </c>
      <c r="T1963">
        <f t="shared" si="559"/>
        <v>0.25</v>
      </c>
      <c r="V1963" s="4">
        <f t="shared" si="560"/>
        <v>489.28577577990001</v>
      </c>
      <c r="W1963">
        <f t="shared" si="561"/>
        <v>8</v>
      </c>
      <c r="X1963">
        <f t="shared" si="562"/>
        <v>0.2857142857142857</v>
      </c>
      <c r="Y1963">
        <f t="shared" si="563"/>
        <v>0.19047619047619047</v>
      </c>
      <c r="Z1963">
        <f t="shared" si="564"/>
        <v>1.1428571428571428</v>
      </c>
      <c r="AA1963" t="str">
        <f t="shared" si="565"/>
        <v>O</v>
      </c>
      <c r="AD1963">
        <f t="shared" si="566"/>
        <v>0.18367346938775511</v>
      </c>
      <c r="AF1963" t="str">
        <f t="shared" si="567"/>
        <v>----</v>
      </c>
      <c r="AG1963" t="str">
        <f t="shared" si="568"/>
        <v>----</v>
      </c>
      <c r="AH1963" t="str">
        <f t="shared" si="569"/>
        <v>----</v>
      </c>
      <c r="AI1963" t="str">
        <f t="shared" si="570"/>
        <v>AlipatNoN</v>
      </c>
      <c r="AJ1963" t="str">
        <f t="shared" si="571"/>
        <v>----</v>
      </c>
      <c r="AK1963" t="str">
        <f t="shared" si="572"/>
        <v>----</v>
      </c>
      <c r="AM1963" s="4">
        <f t="shared" si="573"/>
        <v>489.39891591109648</v>
      </c>
      <c r="AN1963" s="4">
        <f t="shared" si="557"/>
        <v>489</v>
      </c>
      <c r="AO1963" s="4">
        <f t="shared" si="574"/>
        <v>0.39891591109648061</v>
      </c>
    </row>
    <row r="1964" spans="1:41" x14ac:dyDescent="0.25">
      <c r="A1964">
        <v>28</v>
      </c>
      <c r="B1964">
        <v>42</v>
      </c>
      <c r="C1964">
        <v>0</v>
      </c>
      <c r="D1964">
        <v>8</v>
      </c>
      <c r="E1964">
        <v>0</v>
      </c>
      <c r="F1964">
        <v>0</v>
      </c>
      <c r="H1964">
        <v>505.28069040000003</v>
      </c>
      <c r="J1964">
        <v>3645556</v>
      </c>
      <c r="K1964">
        <v>3617897</v>
      </c>
      <c r="L1964">
        <v>3369727</v>
      </c>
      <c r="O1964">
        <v>6510450</v>
      </c>
      <c r="P1964">
        <v>6889905</v>
      </c>
      <c r="Q1964">
        <v>5597946</v>
      </c>
      <c r="S1964">
        <f t="shared" si="558"/>
        <v>1.5</v>
      </c>
      <c r="T1964">
        <f t="shared" si="559"/>
        <v>0.2857142857142857</v>
      </c>
      <c r="V1964" s="4">
        <f t="shared" si="560"/>
        <v>505.28069037990002</v>
      </c>
      <c r="W1964">
        <f t="shared" si="561"/>
        <v>8</v>
      </c>
      <c r="X1964">
        <f t="shared" si="562"/>
        <v>0.2857142857142857</v>
      </c>
      <c r="Y1964">
        <f t="shared" si="563"/>
        <v>0.19047619047619047</v>
      </c>
      <c r="Z1964">
        <f t="shared" si="564"/>
        <v>1</v>
      </c>
      <c r="AA1964" t="str">
        <f t="shared" si="565"/>
        <v>O</v>
      </c>
      <c r="AD1964">
        <f t="shared" si="566"/>
        <v>0.16666666666666666</v>
      </c>
      <c r="AF1964" t="str">
        <f t="shared" si="567"/>
        <v>----</v>
      </c>
      <c r="AG1964" t="str">
        <f t="shared" si="568"/>
        <v>----</v>
      </c>
      <c r="AH1964" t="str">
        <f t="shared" si="569"/>
        <v>----</v>
      </c>
      <c r="AI1964" t="str">
        <f t="shared" si="570"/>
        <v>AlipatNoN</v>
      </c>
      <c r="AJ1964" t="str">
        <f t="shared" si="571"/>
        <v>----</v>
      </c>
      <c r="AK1964" t="str">
        <f t="shared" si="572"/>
        <v>----</v>
      </c>
      <c r="AM1964" s="4">
        <f t="shared" si="573"/>
        <v>505.39752909958179</v>
      </c>
      <c r="AN1964" s="4">
        <f t="shared" si="557"/>
        <v>505</v>
      </c>
      <c r="AO1964" s="4">
        <f t="shared" si="574"/>
        <v>0.39752909958178861</v>
      </c>
    </row>
    <row r="1965" spans="1:41" x14ac:dyDescent="0.25">
      <c r="A1965">
        <v>28</v>
      </c>
      <c r="B1965">
        <v>42</v>
      </c>
      <c r="C1965">
        <v>0</v>
      </c>
      <c r="D1965">
        <v>9</v>
      </c>
      <c r="E1965">
        <v>0</v>
      </c>
      <c r="F1965">
        <v>0</v>
      </c>
      <c r="H1965">
        <v>521.27560500000004</v>
      </c>
      <c r="J1965">
        <v>4584381</v>
      </c>
      <c r="K1965">
        <v>4109776</v>
      </c>
      <c r="L1965">
        <v>3825832</v>
      </c>
      <c r="O1965">
        <v>7356748</v>
      </c>
      <c r="P1965">
        <v>8438594</v>
      </c>
      <c r="Q1965">
        <v>5616979</v>
      </c>
      <c r="S1965">
        <f t="shared" si="558"/>
        <v>1.5</v>
      </c>
      <c r="T1965">
        <f t="shared" si="559"/>
        <v>0.32142857142857145</v>
      </c>
      <c r="V1965" s="4">
        <f t="shared" si="560"/>
        <v>521.27560497990009</v>
      </c>
      <c r="W1965">
        <f t="shared" si="561"/>
        <v>8</v>
      </c>
      <c r="X1965">
        <f t="shared" si="562"/>
        <v>0.2857142857142857</v>
      </c>
      <c r="Y1965">
        <f t="shared" si="563"/>
        <v>0.19047619047619047</v>
      </c>
      <c r="Z1965">
        <f t="shared" si="564"/>
        <v>0.88888888888888884</v>
      </c>
      <c r="AA1965" t="str">
        <f t="shared" si="565"/>
        <v>O</v>
      </c>
      <c r="AD1965">
        <f t="shared" si="566"/>
        <v>0.14893617021276595</v>
      </c>
      <c r="AF1965" t="str">
        <f t="shared" si="567"/>
        <v>----</v>
      </c>
      <c r="AG1965" t="str">
        <f t="shared" si="568"/>
        <v>----</v>
      </c>
      <c r="AH1965" t="str">
        <f t="shared" si="569"/>
        <v>----</v>
      </c>
      <c r="AI1965" t="str">
        <f t="shared" si="570"/>
        <v>AlipatNoN</v>
      </c>
      <c r="AJ1965" t="str">
        <f t="shared" si="571"/>
        <v>----</v>
      </c>
      <c r="AK1965" t="str">
        <f t="shared" si="572"/>
        <v>----</v>
      </c>
      <c r="AM1965" s="4">
        <f t="shared" si="573"/>
        <v>521.39614228806715</v>
      </c>
      <c r="AN1965" s="4">
        <f t="shared" si="557"/>
        <v>521</v>
      </c>
      <c r="AO1965" s="4">
        <f t="shared" si="574"/>
        <v>0.39614228806715346</v>
      </c>
    </row>
    <row r="1966" spans="1:41" x14ac:dyDescent="0.25">
      <c r="A1966">
        <v>28</v>
      </c>
      <c r="B1966">
        <v>42</v>
      </c>
      <c r="C1966">
        <v>0</v>
      </c>
      <c r="D1966">
        <v>10</v>
      </c>
      <c r="E1966">
        <v>0</v>
      </c>
      <c r="F1966">
        <v>0</v>
      </c>
      <c r="H1966">
        <v>537.27051959999994</v>
      </c>
      <c r="J1966">
        <v>3594648</v>
      </c>
      <c r="K1966">
        <v>3518008</v>
      </c>
      <c r="L1966">
        <v>3241513</v>
      </c>
      <c r="O1966">
        <v>6371628</v>
      </c>
      <c r="P1966">
        <v>6154966</v>
      </c>
      <c r="Q1966">
        <v>4616362</v>
      </c>
      <c r="S1966">
        <f t="shared" si="558"/>
        <v>1.5</v>
      </c>
      <c r="T1966">
        <f t="shared" si="559"/>
        <v>0.35714285714285715</v>
      </c>
      <c r="V1966" s="4">
        <f t="shared" si="560"/>
        <v>537.2705195799</v>
      </c>
      <c r="W1966">
        <f t="shared" si="561"/>
        <v>8</v>
      </c>
      <c r="X1966">
        <f t="shared" si="562"/>
        <v>0.2857142857142857</v>
      </c>
      <c r="Y1966">
        <f t="shared" si="563"/>
        <v>0.19047619047619047</v>
      </c>
      <c r="Z1966">
        <f t="shared" si="564"/>
        <v>0.8</v>
      </c>
      <c r="AA1966" t="str">
        <f t="shared" si="565"/>
        <v>O</v>
      </c>
      <c r="AD1966">
        <f t="shared" si="566"/>
        <v>0.13043478260869565</v>
      </c>
      <c r="AF1966" t="str">
        <f t="shared" si="567"/>
        <v>----</v>
      </c>
      <c r="AG1966" t="str">
        <f t="shared" si="568"/>
        <v>----</v>
      </c>
      <c r="AH1966" t="str">
        <f t="shared" si="569"/>
        <v>----</v>
      </c>
      <c r="AI1966" t="str">
        <f t="shared" si="570"/>
        <v>AlipatNoN</v>
      </c>
      <c r="AJ1966" t="str">
        <f t="shared" si="571"/>
        <v>----</v>
      </c>
      <c r="AK1966" t="str">
        <f t="shared" si="572"/>
        <v>----</v>
      </c>
      <c r="AM1966" s="4">
        <f t="shared" si="573"/>
        <v>537.3947554765524</v>
      </c>
      <c r="AN1966" s="4">
        <f t="shared" si="557"/>
        <v>537</v>
      </c>
      <c r="AO1966" s="4">
        <f t="shared" si="574"/>
        <v>0.39475547655240462</v>
      </c>
    </row>
    <row r="1967" spans="1:41" x14ac:dyDescent="0.25">
      <c r="A1967">
        <v>28</v>
      </c>
      <c r="B1967">
        <v>42</v>
      </c>
      <c r="C1967">
        <v>0</v>
      </c>
      <c r="D1967">
        <v>11</v>
      </c>
      <c r="E1967">
        <v>0</v>
      </c>
      <c r="F1967">
        <v>0</v>
      </c>
      <c r="H1967">
        <v>553.26543419999996</v>
      </c>
      <c r="J1967">
        <v>2322356</v>
      </c>
      <c r="K1967">
        <v>2488688</v>
      </c>
      <c r="L1967">
        <v>2911937</v>
      </c>
      <c r="O1967">
        <v>4179981</v>
      </c>
      <c r="P1967">
        <v>4316345</v>
      </c>
      <c r="Q1967">
        <v>3460598</v>
      </c>
      <c r="S1967">
        <f t="shared" si="558"/>
        <v>1.5</v>
      </c>
      <c r="T1967">
        <f t="shared" si="559"/>
        <v>0.39285714285714285</v>
      </c>
      <c r="V1967" s="4">
        <f t="shared" si="560"/>
        <v>553.26543417990013</v>
      </c>
      <c r="W1967">
        <f t="shared" si="561"/>
        <v>8</v>
      </c>
      <c r="X1967">
        <f t="shared" si="562"/>
        <v>0.2857142857142857</v>
      </c>
      <c r="Y1967">
        <f t="shared" si="563"/>
        <v>0.19047619047619047</v>
      </c>
      <c r="Z1967">
        <f t="shared" si="564"/>
        <v>0.72727272727272729</v>
      </c>
      <c r="AA1967" t="str">
        <f t="shared" si="565"/>
        <v>O</v>
      </c>
      <c r="AD1967">
        <f t="shared" si="566"/>
        <v>0.1111111111111111</v>
      </c>
      <c r="AF1967" t="str">
        <f t="shared" si="567"/>
        <v>----</v>
      </c>
      <c r="AG1967" t="str">
        <f t="shared" si="568"/>
        <v>----</v>
      </c>
      <c r="AH1967" t="str">
        <f t="shared" si="569"/>
        <v>----</v>
      </c>
      <c r="AI1967" t="str">
        <f t="shared" si="570"/>
        <v>AlipatNoN</v>
      </c>
      <c r="AJ1967" t="str">
        <f t="shared" si="571"/>
        <v>----</v>
      </c>
      <c r="AK1967" t="str">
        <f t="shared" si="572"/>
        <v>----</v>
      </c>
      <c r="AM1967" s="4">
        <f t="shared" si="573"/>
        <v>553.39336866503777</v>
      </c>
      <c r="AN1967" s="4">
        <f t="shared" si="557"/>
        <v>553</v>
      </c>
      <c r="AO1967" s="4">
        <f t="shared" si="574"/>
        <v>0.39336866503776946</v>
      </c>
    </row>
    <row r="1968" spans="1:41" x14ac:dyDescent="0.25">
      <c r="A1968">
        <v>28</v>
      </c>
      <c r="B1968">
        <v>42</v>
      </c>
      <c r="C1968">
        <v>0</v>
      </c>
      <c r="D1968">
        <v>12</v>
      </c>
      <c r="E1968">
        <v>0</v>
      </c>
      <c r="F1968">
        <v>0</v>
      </c>
      <c r="H1968">
        <v>569.26034879999997</v>
      </c>
      <c r="J1968">
        <v>2039266</v>
      </c>
      <c r="K1968">
        <v>2249559</v>
      </c>
      <c r="L1968">
        <v>1931189</v>
      </c>
      <c r="O1968">
        <v>3061537</v>
      </c>
      <c r="P1968">
        <v>2633564</v>
      </c>
      <c r="Q1968">
        <v>2257516</v>
      </c>
      <c r="S1968">
        <f t="shared" si="558"/>
        <v>1.5</v>
      </c>
      <c r="T1968">
        <f t="shared" si="559"/>
        <v>0.42857142857142855</v>
      </c>
      <c r="V1968" s="4">
        <f t="shared" si="560"/>
        <v>569.26034877990003</v>
      </c>
      <c r="W1968">
        <f t="shared" si="561"/>
        <v>8</v>
      </c>
      <c r="X1968">
        <f t="shared" si="562"/>
        <v>0.2857142857142857</v>
      </c>
      <c r="Y1968">
        <f t="shared" si="563"/>
        <v>0.19047619047619047</v>
      </c>
      <c r="Z1968">
        <f t="shared" si="564"/>
        <v>0.66666666666666663</v>
      </c>
      <c r="AA1968" t="str">
        <f t="shared" si="565"/>
        <v>O</v>
      </c>
      <c r="AD1968">
        <f t="shared" si="566"/>
        <v>9.0909090909090912E-2</v>
      </c>
      <c r="AF1968" t="str">
        <f t="shared" si="567"/>
        <v>----</v>
      </c>
      <c r="AG1968" t="str">
        <f t="shared" si="568"/>
        <v>----</v>
      </c>
      <c r="AH1968" t="str">
        <f t="shared" si="569"/>
        <v>----</v>
      </c>
      <c r="AI1968" t="str">
        <f t="shared" si="570"/>
        <v>AlipatNoN</v>
      </c>
      <c r="AJ1968" t="str">
        <f t="shared" si="571"/>
        <v>----</v>
      </c>
      <c r="AK1968" t="str">
        <f t="shared" si="572"/>
        <v>----</v>
      </c>
      <c r="AM1968" s="4">
        <f t="shared" si="573"/>
        <v>569.39198185352302</v>
      </c>
      <c r="AN1968" s="4">
        <f t="shared" si="557"/>
        <v>569</v>
      </c>
      <c r="AO1968" s="4">
        <f t="shared" si="574"/>
        <v>0.39198185352302062</v>
      </c>
    </row>
    <row r="1969" spans="1:41" x14ac:dyDescent="0.25">
      <c r="A1969">
        <v>28</v>
      </c>
      <c r="B1969">
        <v>42</v>
      </c>
      <c r="C1969">
        <v>0</v>
      </c>
      <c r="D1969">
        <v>13</v>
      </c>
      <c r="E1969">
        <v>0</v>
      </c>
      <c r="F1969">
        <v>0</v>
      </c>
      <c r="H1969">
        <v>585.25526339999999</v>
      </c>
      <c r="J1969" t="s">
        <v>14</v>
      </c>
      <c r="K1969" t="s">
        <v>14</v>
      </c>
      <c r="L1969" t="s">
        <v>14</v>
      </c>
      <c r="O1969">
        <v>2277226</v>
      </c>
      <c r="P1969">
        <v>2031924</v>
      </c>
      <c r="Q1969">
        <v>1527601</v>
      </c>
      <c r="S1969">
        <f t="shared" si="558"/>
        <v>1.5</v>
      </c>
      <c r="T1969">
        <f t="shared" si="559"/>
        <v>0.4642857142857143</v>
      </c>
      <c r="V1969" s="4">
        <f t="shared" si="560"/>
        <v>585.25526337990004</v>
      </c>
      <c r="W1969">
        <f t="shared" si="561"/>
        <v>8</v>
      </c>
      <c r="X1969">
        <f t="shared" si="562"/>
        <v>0.2857142857142857</v>
      </c>
      <c r="Y1969">
        <f t="shared" si="563"/>
        <v>0.19047619047619047</v>
      </c>
      <c r="Z1969">
        <f t="shared" si="564"/>
        <v>0.61538461538461542</v>
      </c>
      <c r="AA1969" t="str">
        <f t="shared" si="565"/>
        <v>O</v>
      </c>
      <c r="AD1969">
        <f t="shared" si="566"/>
        <v>6.9767441860465115E-2</v>
      </c>
      <c r="AF1969" t="str">
        <f t="shared" si="567"/>
        <v>----</v>
      </c>
      <c r="AG1969" t="str">
        <f t="shared" si="568"/>
        <v>----</v>
      </c>
      <c r="AH1969" t="str">
        <f t="shared" si="569"/>
        <v>----</v>
      </c>
      <c r="AI1969" t="str">
        <f t="shared" si="570"/>
        <v>AlipatNoN</v>
      </c>
      <c r="AJ1969" t="str">
        <f t="shared" si="571"/>
        <v>----</v>
      </c>
      <c r="AK1969" t="str">
        <f t="shared" si="572"/>
        <v>----</v>
      </c>
      <c r="AM1969" s="4">
        <f t="shared" si="573"/>
        <v>585.39059504200827</v>
      </c>
      <c r="AN1969" s="4">
        <f t="shared" si="557"/>
        <v>585</v>
      </c>
      <c r="AO1969" s="4">
        <f t="shared" si="574"/>
        <v>0.39059504200827178</v>
      </c>
    </row>
    <row r="1970" spans="1:41" x14ac:dyDescent="0.25">
      <c r="A1970">
        <v>28</v>
      </c>
      <c r="B1970">
        <v>43</v>
      </c>
      <c r="C1970">
        <v>0</v>
      </c>
      <c r="D1970">
        <v>4</v>
      </c>
      <c r="E1970">
        <v>0</v>
      </c>
      <c r="F1970">
        <v>1</v>
      </c>
      <c r="H1970">
        <v>473.28261850000001</v>
      </c>
      <c r="J1970">
        <v>2146352</v>
      </c>
      <c r="K1970">
        <v>2126901</v>
      </c>
      <c r="L1970">
        <v>1930994</v>
      </c>
      <c r="O1970">
        <v>3762845</v>
      </c>
      <c r="P1970">
        <v>2697545</v>
      </c>
      <c r="Q1970">
        <v>2226736</v>
      </c>
      <c r="S1970">
        <f t="shared" si="558"/>
        <v>1.5357142857142858</v>
      </c>
      <c r="T1970">
        <f t="shared" si="559"/>
        <v>0.14285714285714285</v>
      </c>
      <c r="V1970" s="4">
        <f t="shared" si="560"/>
        <v>473.28261847990001</v>
      </c>
      <c r="W1970">
        <f t="shared" si="561"/>
        <v>8</v>
      </c>
      <c r="X1970">
        <f t="shared" si="562"/>
        <v>0.2857142857142857</v>
      </c>
      <c r="Y1970">
        <f t="shared" si="563"/>
        <v>0.18604651162790697</v>
      </c>
      <c r="Z1970">
        <f t="shared" si="564"/>
        <v>2</v>
      </c>
      <c r="AA1970" t="str">
        <f t="shared" si="565"/>
        <v>O</v>
      </c>
      <c r="AD1970">
        <f t="shared" si="566"/>
        <v>0.22</v>
      </c>
      <c r="AF1970" t="str">
        <f t="shared" si="567"/>
        <v>----</v>
      </c>
      <c r="AG1970" t="str">
        <f t="shared" si="568"/>
        <v>----</v>
      </c>
      <c r="AH1970" t="str">
        <f t="shared" si="569"/>
        <v>----</v>
      </c>
      <c r="AI1970" t="str">
        <f t="shared" si="570"/>
        <v>AlipatNoN</v>
      </c>
      <c r="AJ1970" t="str">
        <f t="shared" si="571"/>
        <v>----</v>
      </c>
      <c r="AK1970" t="str">
        <f t="shared" si="572"/>
        <v>----</v>
      </c>
      <c r="AM1970" s="4">
        <f t="shared" si="573"/>
        <v>473.39205811660815</v>
      </c>
      <c r="AN1970" s="4">
        <f t="shared" si="557"/>
        <v>473</v>
      </c>
      <c r="AO1970" s="4">
        <f t="shared" si="574"/>
        <v>0.39205811660815471</v>
      </c>
    </row>
    <row r="1971" spans="1:41" x14ac:dyDescent="0.25">
      <c r="A1971">
        <v>28</v>
      </c>
      <c r="B1971">
        <v>44</v>
      </c>
      <c r="C1971">
        <v>0</v>
      </c>
      <c r="D1971">
        <v>7</v>
      </c>
      <c r="E1971">
        <v>0</v>
      </c>
      <c r="F1971">
        <v>0</v>
      </c>
      <c r="H1971">
        <v>491.3014258</v>
      </c>
      <c r="J1971" t="s">
        <v>14</v>
      </c>
      <c r="K1971" t="s">
        <v>14</v>
      </c>
      <c r="L1971" t="s">
        <v>14</v>
      </c>
      <c r="O1971">
        <v>3289320</v>
      </c>
      <c r="P1971">
        <v>3569522</v>
      </c>
      <c r="Q1971">
        <v>2992517</v>
      </c>
      <c r="S1971">
        <f t="shared" si="558"/>
        <v>1.5714285714285714</v>
      </c>
      <c r="T1971">
        <f t="shared" si="559"/>
        <v>0.25</v>
      </c>
      <c r="V1971" s="4">
        <f t="shared" si="560"/>
        <v>491.3014257799</v>
      </c>
      <c r="W1971">
        <f t="shared" si="561"/>
        <v>7</v>
      </c>
      <c r="X1971">
        <f t="shared" si="562"/>
        <v>0.25</v>
      </c>
      <c r="Y1971">
        <f t="shared" si="563"/>
        <v>0.15909090909090909</v>
      </c>
      <c r="Z1971">
        <f t="shared" si="564"/>
        <v>1</v>
      </c>
      <c r="AA1971" t="str">
        <f t="shared" si="565"/>
        <v>O</v>
      </c>
      <c r="AD1971">
        <f t="shared" si="566"/>
        <v>0.14285714285714285</v>
      </c>
      <c r="AF1971" t="str">
        <f t="shared" si="567"/>
        <v>----</v>
      </c>
      <c r="AG1971" t="str">
        <f t="shared" si="568"/>
        <v>----</v>
      </c>
      <c r="AH1971" t="str">
        <f t="shared" si="569"/>
        <v>----</v>
      </c>
      <c r="AI1971" t="str">
        <f t="shared" si="570"/>
        <v>AlipatNoN</v>
      </c>
      <c r="AJ1971" t="str">
        <f t="shared" si="571"/>
        <v>----</v>
      </c>
      <c r="AK1971" t="str">
        <f t="shared" si="572"/>
        <v>----</v>
      </c>
      <c r="AM1971" s="4">
        <f t="shared" si="573"/>
        <v>491.4150320004797</v>
      </c>
      <c r="AN1971" s="4">
        <f t="shared" si="557"/>
        <v>491</v>
      </c>
      <c r="AO1971" s="4">
        <f t="shared" si="574"/>
        <v>0.41503200047969813</v>
      </c>
    </row>
    <row r="1972" spans="1:41" x14ac:dyDescent="0.25">
      <c r="A1972">
        <v>28</v>
      </c>
      <c r="B1972">
        <v>44</v>
      </c>
      <c r="C1972">
        <v>0</v>
      </c>
      <c r="D1972">
        <v>8</v>
      </c>
      <c r="E1972">
        <v>0</v>
      </c>
      <c r="F1972">
        <v>0</v>
      </c>
      <c r="H1972">
        <v>507.29634040000002</v>
      </c>
      <c r="J1972">
        <v>1904360</v>
      </c>
      <c r="K1972">
        <v>2635935</v>
      </c>
      <c r="L1972">
        <v>2273583</v>
      </c>
      <c r="O1972">
        <v>4038599</v>
      </c>
      <c r="P1972">
        <v>4531706</v>
      </c>
      <c r="Q1972">
        <v>3958635</v>
      </c>
      <c r="S1972">
        <f t="shared" si="558"/>
        <v>1.5714285714285714</v>
      </c>
      <c r="T1972">
        <f t="shared" si="559"/>
        <v>0.2857142857142857</v>
      </c>
      <c r="V1972" s="4">
        <f t="shared" si="560"/>
        <v>507.29634037990002</v>
      </c>
      <c r="W1972">
        <f t="shared" si="561"/>
        <v>7</v>
      </c>
      <c r="X1972">
        <f t="shared" si="562"/>
        <v>0.25</v>
      </c>
      <c r="Y1972">
        <f t="shared" si="563"/>
        <v>0.15909090909090909</v>
      </c>
      <c r="Z1972">
        <f t="shared" si="564"/>
        <v>0.875</v>
      </c>
      <c r="AA1972" t="str">
        <f t="shared" si="565"/>
        <v>O</v>
      </c>
      <c r="AD1972">
        <f t="shared" si="566"/>
        <v>0.125</v>
      </c>
      <c r="AF1972" t="str">
        <f t="shared" si="567"/>
        <v>----</v>
      </c>
      <c r="AG1972" t="str">
        <f t="shared" si="568"/>
        <v>----</v>
      </c>
      <c r="AH1972" t="str">
        <f t="shared" si="569"/>
        <v>----</v>
      </c>
      <c r="AI1972" t="str">
        <f t="shared" si="570"/>
        <v>AlipatNoN</v>
      </c>
      <c r="AJ1972" t="str">
        <f t="shared" si="571"/>
        <v>----</v>
      </c>
      <c r="AK1972" t="str">
        <f t="shared" si="572"/>
        <v>----</v>
      </c>
      <c r="AM1972" s="4">
        <f t="shared" si="573"/>
        <v>507.41364518896501</v>
      </c>
      <c r="AN1972" s="4">
        <f t="shared" si="557"/>
        <v>507</v>
      </c>
      <c r="AO1972" s="4">
        <f t="shared" si="574"/>
        <v>0.41364518896500613</v>
      </c>
    </row>
    <row r="1973" spans="1:41" x14ac:dyDescent="0.25">
      <c r="A1973">
        <v>28</v>
      </c>
      <c r="B1973">
        <v>44</v>
      </c>
      <c r="C1973">
        <v>0</v>
      </c>
      <c r="D1973">
        <v>9</v>
      </c>
      <c r="E1973">
        <v>0</v>
      </c>
      <c r="F1973">
        <v>0</v>
      </c>
      <c r="H1973">
        <v>523.29125499999998</v>
      </c>
      <c r="J1973">
        <v>2679824</v>
      </c>
      <c r="K1973">
        <v>2506733</v>
      </c>
      <c r="L1973">
        <v>2512607</v>
      </c>
      <c r="O1973">
        <v>4428128</v>
      </c>
      <c r="P1973">
        <v>5325649</v>
      </c>
      <c r="Q1973">
        <v>3971429</v>
      </c>
      <c r="S1973">
        <f t="shared" si="558"/>
        <v>1.5714285714285714</v>
      </c>
      <c r="T1973">
        <f t="shared" si="559"/>
        <v>0.32142857142857145</v>
      </c>
      <c r="V1973" s="4">
        <f t="shared" si="560"/>
        <v>523.29125497990003</v>
      </c>
      <c r="W1973">
        <f t="shared" si="561"/>
        <v>7</v>
      </c>
      <c r="X1973">
        <f t="shared" si="562"/>
        <v>0.25</v>
      </c>
      <c r="Y1973">
        <f t="shared" si="563"/>
        <v>0.15909090909090909</v>
      </c>
      <c r="Z1973">
        <f t="shared" si="564"/>
        <v>0.77777777777777779</v>
      </c>
      <c r="AA1973" t="str">
        <f t="shared" si="565"/>
        <v>O</v>
      </c>
      <c r="AD1973">
        <f t="shared" si="566"/>
        <v>0.10638297872340426</v>
      </c>
      <c r="AF1973" t="str">
        <f t="shared" si="567"/>
        <v>----</v>
      </c>
      <c r="AG1973" t="str">
        <f t="shared" si="568"/>
        <v>----</v>
      </c>
      <c r="AH1973" t="str">
        <f t="shared" si="569"/>
        <v>----</v>
      </c>
      <c r="AI1973" t="str">
        <f t="shared" si="570"/>
        <v>AlipatNoN</v>
      </c>
      <c r="AJ1973" t="str">
        <f t="shared" si="571"/>
        <v>----</v>
      </c>
      <c r="AK1973" t="str">
        <f t="shared" si="572"/>
        <v>----</v>
      </c>
      <c r="AM1973" s="4">
        <f t="shared" si="573"/>
        <v>523.41225837745026</v>
      </c>
      <c r="AN1973" s="4">
        <f t="shared" si="557"/>
        <v>523</v>
      </c>
      <c r="AO1973" s="4">
        <f t="shared" si="574"/>
        <v>0.41225837745025729</v>
      </c>
    </row>
    <row r="1974" spans="1:41" x14ac:dyDescent="0.25">
      <c r="A1974">
        <v>28</v>
      </c>
      <c r="B1974">
        <v>44</v>
      </c>
      <c r="C1974">
        <v>0</v>
      </c>
      <c r="D1974">
        <v>10</v>
      </c>
      <c r="E1974">
        <v>0</v>
      </c>
      <c r="F1974">
        <v>0</v>
      </c>
      <c r="H1974">
        <v>539.28616959999999</v>
      </c>
      <c r="J1974">
        <v>2279349</v>
      </c>
      <c r="K1974">
        <v>2406960</v>
      </c>
      <c r="L1974">
        <v>2062925</v>
      </c>
      <c r="O1974">
        <v>5171471</v>
      </c>
      <c r="P1974">
        <v>4755111</v>
      </c>
      <c r="Q1974">
        <v>3502185</v>
      </c>
      <c r="S1974">
        <f t="shared" si="558"/>
        <v>1.5714285714285714</v>
      </c>
      <c r="T1974">
        <f t="shared" si="559"/>
        <v>0.35714285714285715</v>
      </c>
      <c r="V1974" s="4">
        <f t="shared" si="560"/>
        <v>539.28616957990005</v>
      </c>
      <c r="W1974">
        <f t="shared" si="561"/>
        <v>7</v>
      </c>
      <c r="X1974">
        <f t="shared" si="562"/>
        <v>0.25</v>
      </c>
      <c r="Y1974">
        <f t="shared" si="563"/>
        <v>0.15909090909090909</v>
      </c>
      <c r="Z1974">
        <f t="shared" si="564"/>
        <v>0.7</v>
      </c>
      <c r="AA1974" t="str">
        <f t="shared" si="565"/>
        <v>O</v>
      </c>
      <c r="AD1974">
        <f t="shared" si="566"/>
        <v>8.6956521739130432E-2</v>
      </c>
      <c r="AF1974" t="str">
        <f t="shared" si="567"/>
        <v>----</v>
      </c>
      <c r="AG1974" t="str">
        <f t="shared" si="568"/>
        <v>----</v>
      </c>
      <c r="AH1974" t="str">
        <f t="shared" si="569"/>
        <v>----</v>
      </c>
      <c r="AI1974" t="str">
        <f t="shared" si="570"/>
        <v>AlipatNoN</v>
      </c>
      <c r="AJ1974" t="str">
        <f t="shared" si="571"/>
        <v>----</v>
      </c>
      <c r="AK1974" t="str">
        <f t="shared" si="572"/>
        <v>----</v>
      </c>
      <c r="AM1974" s="4">
        <f t="shared" si="573"/>
        <v>539.41087156593562</v>
      </c>
      <c r="AN1974" s="4">
        <f t="shared" si="557"/>
        <v>539</v>
      </c>
      <c r="AO1974" s="4">
        <f t="shared" si="574"/>
        <v>0.41087156593562213</v>
      </c>
    </row>
    <row r="1975" spans="1:41" x14ac:dyDescent="0.25">
      <c r="A1975">
        <v>28</v>
      </c>
      <c r="B1975">
        <v>44</v>
      </c>
      <c r="C1975">
        <v>0</v>
      </c>
      <c r="D1975">
        <v>11</v>
      </c>
      <c r="E1975">
        <v>0</v>
      </c>
      <c r="F1975">
        <v>0</v>
      </c>
      <c r="H1975">
        <v>555.28108420000001</v>
      </c>
      <c r="J1975">
        <v>1793942</v>
      </c>
      <c r="K1975">
        <v>2037567</v>
      </c>
      <c r="L1975">
        <v>2036410</v>
      </c>
      <c r="O1975">
        <v>3501030</v>
      </c>
      <c r="P1975">
        <v>3909723</v>
      </c>
      <c r="Q1975">
        <v>2495881</v>
      </c>
      <c r="S1975">
        <f t="shared" si="558"/>
        <v>1.5714285714285714</v>
      </c>
      <c r="T1975">
        <f t="shared" si="559"/>
        <v>0.39285714285714285</v>
      </c>
      <c r="V1975" s="4">
        <f t="shared" si="560"/>
        <v>555.28108417990006</v>
      </c>
      <c r="W1975">
        <f t="shared" si="561"/>
        <v>7</v>
      </c>
      <c r="X1975">
        <f t="shared" si="562"/>
        <v>0.25</v>
      </c>
      <c r="Y1975">
        <f t="shared" si="563"/>
        <v>0.15909090909090909</v>
      </c>
      <c r="Z1975">
        <f t="shared" si="564"/>
        <v>0.63636363636363635</v>
      </c>
      <c r="AA1975" t="str">
        <f t="shared" si="565"/>
        <v>O</v>
      </c>
      <c r="AD1975">
        <f t="shared" si="566"/>
        <v>6.6666666666666666E-2</v>
      </c>
      <c r="AF1975" t="str">
        <f t="shared" si="567"/>
        <v>----</v>
      </c>
      <c r="AG1975" t="str">
        <f t="shared" si="568"/>
        <v>----</v>
      </c>
      <c r="AH1975" t="str">
        <f t="shared" si="569"/>
        <v>----</v>
      </c>
      <c r="AI1975" t="str">
        <f t="shared" si="570"/>
        <v>AlipatNoN</v>
      </c>
      <c r="AJ1975" t="str">
        <f t="shared" si="571"/>
        <v>----</v>
      </c>
      <c r="AK1975" t="str">
        <f t="shared" si="572"/>
        <v>----</v>
      </c>
      <c r="AM1975" s="4">
        <f t="shared" si="573"/>
        <v>555.40948475442099</v>
      </c>
      <c r="AN1975" s="4">
        <f t="shared" si="557"/>
        <v>555</v>
      </c>
      <c r="AO1975" s="4">
        <f t="shared" si="574"/>
        <v>0.40948475442098697</v>
      </c>
    </row>
    <row r="1976" spans="1:41" x14ac:dyDescent="0.25">
      <c r="A1976">
        <v>28</v>
      </c>
      <c r="B1976">
        <v>44</v>
      </c>
      <c r="C1976">
        <v>0</v>
      </c>
      <c r="D1976">
        <v>12</v>
      </c>
      <c r="E1976">
        <v>0</v>
      </c>
      <c r="F1976">
        <v>0</v>
      </c>
      <c r="H1976">
        <v>571.27599880000002</v>
      </c>
      <c r="J1976" t="s">
        <v>14</v>
      </c>
      <c r="K1976" t="s">
        <v>14</v>
      </c>
      <c r="L1976" t="s">
        <v>14</v>
      </c>
      <c r="O1976">
        <v>2919190</v>
      </c>
      <c r="P1976">
        <v>2823390</v>
      </c>
      <c r="Q1976">
        <v>2204155</v>
      </c>
      <c r="S1976">
        <f t="shared" si="558"/>
        <v>1.5714285714285714</v>
      </c>
      <c r="T1976">
        <f t="shared" si="559"/>
        <v>0.42857142857142855</v>
      </c>
      <c r="V1976" s="4">
        <f t="shared" si="560"/>
        <v>571.27599877990008</v>
      </c>
      <c r="W1976">
        <f t="shared" si="561"/>
        <v>7</v>
      </c>
      <c r="X1976">
        <f t="shared" si="562"/>
        <v>0.25</v>
      </c>
      <c r="Y1976">
        <f t="shared" si="563"/>
        <v>0.15909090909090909</v>
      </c>
      <c r="Z1976">
        <f t="shared" si="564"/>
        <v>0.58333333333333337</v>
      </c>
      <c r="AA1976" t="str">
        <f t="shared" si="565"/>
        <v>O</v>
      </c>
      <c r="AD1976">
        <f t="shared" si="566"/>
        <v>4.5454545454545456E-2</v>
      </c>
      <c r="AF1976" t="str">
        <f t="shared" si="567"/>
        <v>----</v>
      </c>
      <c r="AG1976" t="str">
        <f t="shared" si="568"/>
        <v>----</v>
      </c>
      <c r="AH1976" t="str">
        <f t="shared" si="569"/>
        <v>----</v>
      </c>
      <c r="AI1976" t="str">
        <f t="shared" si="570"/>
        <v>AlipatNoN</v>
      </c>
      <c r="AJ1976" t="str">
        <f t="shared" si="571"/>
        <v>----</v>
      </c>
      <c r="AK1976" t="str">
        <f t="shared" si="572"/>
        <v>----</v>
      </c>
      <c r="AM1976" s="4">
        <f t="shared" si="573"/>
        <v>571.40809794290624</v>
      </c>
      <c r="AN1976" s="4">
        <f t="shared" si="557"/>
        <v>571</v>
      </c>
      <c r="AO1976" s="4">
        <f t="shared" si="574"/>
        <v>0.40809794290623813</v>
      </c>
    </row>
    <row r="1977" spans="1:41" x14ac:dyDescent="0.25">
      <c r="A1977">
        <v>28</v>
      </c>
      <c r="B1977">
        <v>44</v>
      </c>
      <c r="C1977">
        <v>0</v>
      </c>
      <c r="D1977">
        <v>13</v>
      </c>
      <c r="E1977">
        <v>0</v>
      </c>
      <c r="F1977">
        <v>0</v>
      </c>
      <c r="H1977">
        <v>587.27091340000004</v>
      </c>
      <c r="J1977" t="s">
        <v>14</v>
      </c>
      <c r="K1977" t="s">
        <v>14</v>
      </c>
      <c r="L1977" t="s">
        <v>14</v>
      </c>
      <c r="O1977">
        <v>1897863</v>
      </c>
      <c r="P1977">
        <v>1927847</v>
      </c>
      <c r="Q1977">
        <v>1566422</v>
      </c>
      <c r="S1977">
        <f t="shared" si="558"/>
        <v>1.5714285714285714</v>
      </c>
      <c r="T1977">
        <f t="shared" si="559"/>
        <v>0.4642857142857143</v>
      </c>
      <c r="V1977" s="4">
        <f t="shared" si="560"/>
        <v>587.27091337990009</v>
      </c>
      <c r="W1977">
        <f t="shared" si="561"/>
        <v>7</v>
      </c>
      <c r="X1977">
        <f t="shared" si="562"/>
        <v>0.25</v>
      </c>
      <c r="Y1977">
        <f t="shared" si="563"/>
        <v>0.15909090909090909</v>
      </c>
      <c r="Z1977">
        <f t="shared" si="564"/>
        <v>0.53846153846153844</v>
      </c>
      <c r="AA1977" t="str">
        <f t="shared" si="565"/>
        <v>O</v>
      </c>
      <c r="AD1977">
        <f t="shared" si="566"/>
        <v>2.3255813953488372E-2</v>
      </c>
      <c r="AF1977" t="str">
        <f t="shared" si="567"/>
        <v>----</v>
      </c>
      <c r="AG1977" t="str">
        <f t="shared" si="568"/>
        <v>----</v>
      </c>
      <c r="AH1977" t="str">
        <f t="shared" si="569"/>
        <v>----</v>
      </c>
      <c r="AI1977" t="str">
        <f t="shared" si="570"/>
        <v>AlipatNoN</v>
      </c>
      <c r="AJ1977" t="str">
        <f t="shared" si="571"/>
        <v>----</v>
      </c>
      <c r="AK1977" t="str">
        <f t="shared" si="572"/>
        <v>----</v>
      </c>
      <c r="AM1977" s="4">
        <f t="shared" si="573"/>
        <v>587.4067111313916</v>
      </c>
      <c r="AN1977" s="4">
        <f t="shared" si="557"/>
        <v>587</v>
      </c>
      <c r="AO1977" s="4">
        <f t="shared" si="574"/>
        <v>0.40671113139160298</v>
      </c>
    </row>
    <row r="1978" spans="1:41" x14ac:dyDescent="0.25">
      <c r="A1978">
        <v>28</v>
      </c>
      <c r="B1978">
        <v>46</v>
      </c>
      <c r="C1978">
        <v>0</v>
      </c>
      <c r="D1978">
        <v>8</v>
      </c>
      <c r="E1978">
        <v>0</v>
      </c>
      <c r="F1978">
        <v>0</v>
      </c>
      <c r="H1978">
        <v>509.31199040000001</v>
      </c>
      <c r="J1978" t="s">
        <v>14</v>
      </c>
      <c r="K1978" t="s">
        <v>14</v>
      </c>
      <c r="L1978" t="s">
        <v>14</v>
      </c>
      <c r="O1978">
        <v>2358806</v>
      </c>
      <c r="P1978">
        <v>2193471</v>
      </c>
      <c r="Q1978">
        <v>2271699</v>
      </c>
      <c r="S1978">
        <f t="shared" si="558"/>
        <v>1.6428571428571428</v>
      </c>
      <c r="T1978">
        <f t="shared" si="559"/>
        <v>0.2857142857142857</v>
      </c>
      <c r="V1978" s="4">
        <f t="shared" si="560"/>
        <v>509.31199037990001</v>
      </c>
      <c r="W1978">
        <f t="shared" si="561"/>
        <v>6</v>
      </c>
      <c r="X1978">
        <f t="shared" si="562"/>
        <v>0.21428571428571427</v>
      </c>
      <c r="Y1978">
        <f t="shared" si="563"/>
        <v>0.13043478260869565</v>
      </c>
      <c r="Z1978">
        <f t="shared" si="564"/>
        <v>0.75</v>
      </c>
      <c r="AA1978" t="str">
        <f t="shared" si="565"/>
        <v>O</v>
      </c>
      <c r="AD1978">
        <f t="shared" si="566"/>
        <v>8.3333333333333329E-2</v>
      </c>
      <c r="AF1978" t="str">
        <f t="shared" si="567"/>
        <v>----</v>
      </c>
      <c r="AG1978" t="str">
        <f t="shared" si="568"/>
        <v>----</v>
      </c>
      <c r="AH1978" t="str">
        <f t="shared" si="569"/>
        <v>----</v>
      </c>
      <c r="AI1978" t="str">
        <f t="shared" si="570"/>
        <v>AlipatNoN</v>
      </c>
      <c r="AJ1978" t="str">
        <f t="shared" si="571"/>
        <v>----</v>
      </c>
      <c r="AK1978" t="str">
        <f t="shared" si="572"/>
        <v>----</v>
      </c>
      <c r="AM1978" s="4">
        <f t="shared" si="573"/>
        <v>509.42976127834822</v>
      </c>
      <c r="AN1978" s="4">
        <f t="shared" si="557"/>
        <v>509</v>
      </c>
      <c r="AO1978" s="4">
        <f t="shared" si="574"/>
        <v>0.42976127834822364</v>
      </c>
    </row>
    <row r="1979" spans="1:41" x14ac:dyDescent="0.25">
      <c r="A1979">
        <v>28</v>
      </c>
      <c r="B1979">
        <v>46</v>
      </c>
      <c r="C1979">
        <v>0</v>
      </c>
      <c r="D1979">
        <v>9</v>
      </c>
      <c r="E1979">
        <v>0</v>
      </c>
      <c r="F1979">
        <v>0</v>
      </c>
      <c r="H1979">
        <v>525.30690500000003</v>
      </c>
      <c r="J1979" t="s">
        <v>14</v>
      </c>
      <c r="K1979" t="s">
        <v>14</v>
      </c>
      <c r="L1979" t="s">
        <v>14</v>
      </c>
      <c r="O1979">
        <v>3071340</v>
      </c>
      <c r="P1979">
        <v>2856790</v>
      </c>
      <c r="Q1979">
        <v>2426731</v>
      </c>
      <c r="S1979">
        <f t="shared" si="558"/>
        <v>1.6428571428571428</v>
      </c>
      <c r="T1979">
        <f t="shared" si="559"/>
        <v>0.32142857142857145</v>
      </c>
      <c r="V1979" s="4">
        <f t="shared" si="560"/>
        <v>525.30690497990008</v>
      </c>
      <c r="W1979">
        <f t="shared" si="561"/>
        <v>6</v>
      </c>
      <c r="X1979">
        <f t="shared" si="562"/>
        <v>0.21428571428571427</v>
      </c>
      <c r="Y1979">
        <f t="shared" si="563"/>
        <v>0.13043478260869565</v>
      </c>
      <c r="Z1979">
        <f t="shared" si="564"/>
        <v>0.66666666666666663</v>
      </c>
      <c r="AA1979" t="str">
        <f t="shared" si="565"/>
        <v>O</v>
      </c>
      <c r="AD1979">
        <f t="shared" si="566"/>
        <v>6.3829787234042548E-2</v>
      </c>
      <c r="AF1979" t="str">
        <f t="shared" si="567"/>
        <v>----</v>
      </c>
      <c r="AG1979" t="str">
        <f t="shared" si="568"/>
        <v>----</v>
      </c>
      <c r="AH1979" t="str">
        <f t="shared" si="569"/>
        <v>----</v>
      </c>
      <c r="AI1979" t="str">
        <f t="shared" si="570"/>
        <v>AlipatNoN</v>
      </c>
      <c r="AJ1979" t="str">
        <f t="shared" si="571"/>
        <v>----</v>
      </c>
      <c r="AK1979" t="str">
        <f t="shared" si="572"/>
        <v>----</v>
      </c>
      <c r="AM1979" s="4">
        <f t="shared" si="573"/>
        <v>525.42837446683359</v>
      </c>
      <c r="AN1979" s="4">
        <f t="shared" si="557"/>
        <v>525</v>
      </c>
      <c r="AO1979" s="4">
        <f t="shared" si="574"/>
        <v>0.42837446683358849</v>
      </c>
    </row>
    <row r="1980" spans="1:41" x14ac:dyDescent="0.25">
      <c r="A1980">
        <v>28</v>
      </c>
      <c r="B1980">
        <v>46</v>
      </c>
      <c r="C1980">
        <v>0</v>
      </c>
      <c r="D1980">
        <v>10</v>
      </c>
      <c r="E1980">
        <v>0</v>
      </c>
      <c r="F1980">
        <v>0</v>
      </c>
      <c r="H1980">
        <v>541.30181960000004</v>
      </c>
      <c r="J1980" t="s">
        <v>14</v>
      </c>
      <c r="K1980" t="s">
        <v>14</v>
      </c>
      <c r="L1980" t="s">
        <v>14</v>
      </c>
      <c r="O1980">
        <v>2991344</v>
      </c>
      <c r="P1980">
        <v>2422386</v>
      </c>
      <c r="Q1980">
        <v>2177569</v>
      </c>
      <c r="S1980">
        <f t="shared" si="558"/>
        <v>1.6428571428571428</v>
      </c>
      <c r="T1980">
        <f t="shared" si="559"/>
        <v>0.35714285714285715</v>
      </c>
      <c r="V1980" s="4">
        <f t="shared" si="560"/>
        <v>541.3018195799001</v>
      </c>
      <c r="W1980">
        <f t="shared" si="561"/>
        <v>6</v>
      </c>
      <c r="X1980">
        <f t="shared" si="562"/>
        <v>0.21428571428571427</v>
      </c>
      <c r="Y1980">
        <f t="shared" si="563"/>
        <v>0.13043478260869565</v>
      </c>
      <c r="Z1980">
        <f t="shared" si="564"/>
        <v>0.6</v>
      </c>
      <c r="AA1980" t="str">
        <f t="shared" si="565"/>
        <v>O</v>
      </c>
      <c r="AD1980">
        <f t="shared" si="566"/>
        <v>4.3478260869565216E-2</v>
      </c>
      <c r="AF1980" t="str">
        <f t="shared" si="567"/>
        <v>----</v>
      </c>
      <c r="AG1980" t="str">
        <f t="shared" si="568"/>
        <v>----</v>
      </c>
      <c r="AH1980" t="str">
        <f t="shared" si="569"/>
        <v>----</v>
      </c>
      <c r="AI1980" t="str">
        <f t="shared" si="570"/>
        <v>AlipatNoN</v>
      </c>
      <c r="AJ1980" t="str">
        <f t="shared" si="571"/>
        <v>----</v>
      </c>
      <c r="AK1980" t="str">
        <f t="shared" si="572"/>
        <v>----</v>
      </c>
      <c r="AM1980" s="4">
        <f t="shared" si="573"/>
        <v>541.42698765531884</v>
      </c>
      <c r="AN1980" s="4">
        <f t="shared" si="557"/>
        <v>541</v>
      </c>
      <c r="AO1980" s="4">
        <f t="shared" si="574"/>
        <v>0.42698765531883964</v>
      </c>
    </row>
    <row r="1981" spans="1:41" x14ac:dyDescent="0.25">
      <c r="A1981">
        <v>28</v>
      </c>
      <c r="B1981">
        <v>46</v>
      </c>
      <c r="C1981">
        <v>0</v>
      </c>
      <c r="D1981">
        <v>11</v>
      </c>
      <c r="E1981">
        <v>0</v>
      </c>
      <c r="F1981">
        <v>0</v>
      </c>
      <c r="H1981">
        <v>557.29673419999995</v>
      </c>
      <c r="J1981" t="s">
        <v>14</v>
      </c>
      <c r="K1981" t="s">
        <v>14</v>
      </c>
      <c r="L1981" t="s">
        <v>14</v>
      </c>
      <c r="O1981">
        <v>2883521</v>
      </c>
      <c r="P1981">
        <v>3191801</v>
      </c>
      <c r="Q1981">
        <v>1676057</v>
      </c>
      <c r="S1981">
        <f t="shared" si="558"/>
        <v>1.6428571428571428</v>
      </c>
      <c r="T1981">
        <f t="shared" si="559"/>
        <v>0.39285714285714285</v>
      </c>
      <c r="V1981" s="4">
        <f t="shared" si="560"/>
        <v>557.2967341799</v>
      </c>
      <c r="W1981">
        <f t="shared" si="561"/>
        <v>6</v>
      </c>
      <c r="X1981">
        <f t="shared" si="562"/>
        <v>0.21428571428571427</v>
      </c>
      <c r="Y1981">
        <f t="shared" si="563"/>
        <v>0.13043478260869565</v>
      </c>
      <c r="Z1981">
        <f t="shared" si="564"/>
        <v>0.54545454545454541</v>
      </c>
      <c r="AA1981" t="str">
        <f t="shared" si="565"/>
        <v>O</v>
      </c>
      <c r="AD1981">
        <f t="shared" si="566"/>
        <v>2.2222222222222223E-2</v>
      </c>
      <c r="AF1981" t="str">
        <f t="shared" si="567"/>
        <v>----</v>
      </c>
      <c r="AG1981" t="str">
        <f t="shared" si="568"/>
        <v>----</v>
      </c>
      <c r="AH1981" t="str">
        <f t="shared" si="569"/>
        <v>----</v>
      </c>
      <c r="AI1981" t="str">
        <f t="shared" si="570"/>
        <v>AlipatNoN</v>
      </c>
      <c r="AJ1981" t="str">
        <f t="shared" si="571"/>
        <v>----</v>
      </c>
      <c r="AK1981" t="str">
        <f t="shared" si="572"/>
        <v>----</v>
      </c>
      <c r="AM1981" s="4">
        <f t="shared" si="573"/>
        <v>557.42560084380409</v>
      </c>
      <c r="AN1981" s="4">
        <f t="shared" si="557"/>
        <v>557</v>
      </c>
      <c r="AO1981" s="4">
        <f t="shared" si="574"/>
        <v>0.4256008438040908</v>
      </c>
    </row>
    <row r="1982" spans="1:41" x14ac:dyDescent="0.25">
      <c r="A1982">
        <v>28</v>
      </c>
      <c r="B1982">
        <v>46</v>
      </c>
      <c r="C1982">
        <v>0</v>
      </c>
      <c r="D1982">
        <v>12</v>
      </c>
      <c r="E1982">
        <v>0</v>
      </c>
      <c r="F1982">
        <v>0</v>
      </c>
      <c r="H1982">
        <v>573.29164879999996</v>
      </c>
      <c r="J1982" t="s">
        <v>14</v>
      </c>
      <c r="K1982" t="s">
        <v>14</v>
      </c>
      <c r="L1982" t="s">
        <v>14</v>
      </c>
      <c r="O1982">
        <v>2562833</v>
      </c>
      <c r="P1982">
        <v>2498141</v>
      </c>
      <c r="Q1982">
        <v>2036619</v>
      </c>
      <c r="S1982">
        <f t="shared" si="558"/>
        <v>1.6428571428571428</v>
      </c>
      <c r="T1982">
        <f t="shared" si="559"/>
        <v>0.42857142857142855</v>
      </c>
      <c r="V1982" s="4">
        <f t="shared" si="560"/>
        <v>573.29164877990002</v>
      </c>
      <c r="W1982">
        <f t="shared" si="561"/>
        <v>6</v>
      </c>
      <c r="X1982">
        <f t="shared" si="562"/>
        <v>0.21428571428571427</v>
      </c>
      <c r="Y1982">
        <f t="shared" si="563"/>
        <v>0.13043478260869565</v>
      </c>
      <c r="Z1982">
        <f t="shared" si="564"/>
        <v>0.5</v>
      </c>
      <c r="AA1982" t="str">
        <f t="shared" si="565"/>
        <v>O</v>
      </c>
      <c r="AD1982">
        <f t="shared" si="566"/>
        <v>0</v>
      </c>
      <c r="AF1982" t="str">
        <f t="shared" si="567"/>
        <v>----</v>
      </c>
      <c r="AG1982" t="str">
        <f t="shared" si="568"/>
        <v>----</v>
      </c>
      <c r="AH1982" t="str">
        <f t="shared" si="569"/>
        <v>----</v>
      </c>
      <c r="AI1982" t="str">
        <f t="shared" si="570"/>
        <v>AlipatNoN</v>
      </c>
      <c r="AJ1982" t="str">
        <f t="shared" si="571"/>
        <v>----</v>
      </c>
      <c r="AK1982" t="str">
        <f t="shared" si="572"/>
        <v>----</v>
      </c>
      <c r="AM1982" s="4">
        <f t="shared" si="573"/>
        <v>573.42421403228946</v>
      </c>
      <c r="AN1982" s="4">
        <f t="shared" si="557"/>
        <v>573</v>
      </c>
      <c r="AO1982" s="4">
        <f t="shared" si="574"/>
        <v>0.42421403228945564</v>
      </c>
    </row>
    <row r="1983" spans="1:41" x14ac:dyDescent="0.25">
      <c r="A1983">
        <v>28</v>
      </c>
      <c r="B1983">
        <v>48</v>
      </c>
      <c r="C1983">
        <v>0</v>
      </c>
      <c r="D1983">
        <v>10</v>
      </c>
      <c r="E1983">
        <v>0</v>
      </c>
      <c r="F1983">
        <v>0</v>
      </c>
      <c r="H1983">
        <v>543.31746959999998</v>
      </c>
      <c r="J1983" t="s">
        <v>14</v>
      </c>
      <c r="K1983" t="s">
        <v>14</v>
      </c>
      <c r="L1983" t="s">
        <v>14</v>
      </c>
      <c r="O1983">
        <v>1829069</v>
      </c>
      <c r="P1983">
        <v>2089526</v>
      </c>
      <c r="Q1983">
        <v>1574353</v>
      </c>
      <c r="S1983">
        <f t="shared" si="558"/>
        <v>1.7142857142857142</v>
      </c>
      <c r="T1983">
        <f t="shared" si="559"/>
        <v>0.35714285714285715</v>
      </c>
      <c r="V1983" s="4">
        <f t="shared" si="560"/>
        <v>543.31746957990003</v>
      </c>
      <c r="W1983">
        <f t="shared" si="561"/>
        <v>5</v>
      </c>
      <c r="X1983">
        <f t="shared" si="562"/>
        <v>0.17857142857142858</v>
      </c>
      <c r="Y1983">
        <f t="shared" si="563"/>
        <v>0.10416666666666667</v>
      </c>
      <c r="Z1983">
        <f t="shared" si="564"/>
        <v>0.5</v>
      </c>
      <c r="AA1983" t="str">
        <f t="shared" si="565"/>
        <v>O</v>
      </c>
      <c r="AD1983">
        <f t="shared" si="566"/>
        <v>0</v>
      </c>
      <c r="AF1983" t="str">
        <f t="shared" si="567"/>
        <v>----</v>
      </c>
      <c r="AG1983" t="str">
        <f t="shared" si="568"/>
        <v>----</v>
      </c>
      <c r="AH1983" t="str">
        <f t="shared" si="569"/>
        <v>----</v>
      </c>
      <c r="AI1983" t="str">
        <f t="shared" si="570"/>
        <v>AlipatNoN</v>
      </c>
      <c r="AJ1983" t="str">
        <f t="shared" si="571"/>
        <v>----</v>
      </c>
      <c r="AK1983" t="str">
        <f t="shared" si="572"/>
        <v>----</v>
      </c>
      <c r="AM1983" s="4">
        <f t="shared" si="573"/>
        <v>543.44310374470206</v>
      </c>
      <c r="AN1983" s="4">
        <f t="shared" si="557"/>
        <v>543</v>
      </c>
      <c r="AO1983" s="4">
        <f t="shared" si="574"/>
        <v>0.44310374470205716</v>
      </c>
    </row>
    <row r="1984" spans="1:41" x14ac:dyDescent="0.25">
      <c r="A1984">
        <v>28</v>
      </c>
      <c r="B1984">
        <v>48</v>
      </c>
      <c r="C1984">
        <v>0</v>
      </c>
      <c r="D1984">
        <v>11</v>
      </c>
      <c r="E1984">
        <v>0</v>
      </c>
      <c r="F1984">
        <v>0</v>
      </c>
      <c r="H1984">
        <v>559.3123842</v>
      </c>
      <c r="J1984" t="s">
        <v>14</v>
      </c>
      <c r="K1984" t="s">
        <v>14</v>
      </c>
      <c r="L1984" t="s">
        <v>14</v>
      </c>
      <c r="O1984">
        <v>2309534</v>
      </c>
      <c r="P1984">
        <v>2317203</v>
      </c>
      <c r="Q1984">
        <v>1910440</v>
      </c>
      <c r="S1984">
        <f t="shared" si="558"/>
        <v>1.7142857142857142</v>
      </c>
      <c r="T1984">
        <f t="shared" si="559"/>
        <v>0.39285714285714285</v>
      </c>
      <c r="V1984" s="4">
        <f t="shared" si="560"/>
        <v>559.31238417990005</v>
      </c>
      <c r="W1984">
        <f t="shared" si="561"/>
        <v>5</v>
      </c>
      <c r="X1984">
        <f t="shared" si="562"/>
        <v>0.17857142857142858</v>
      </c>
      <c r="Y1984">
        <f t="shared" si="563"/>
        <v>0.10416666666666667</v>
      </c>
      <c r="Z1984">
        <f t="shared" si="564"/>
        <v>0.45454545454545453</v>
      </c>
      <c r="AA1984" t="str">
        <f t="shared" si="565"/>
        <v>O</v>
      </c>
      <c r="AD1984">
        <f t="shared" si="566"/>
        <v>-2.2222222222222223E-2</v>
      </c>
      <c r="AF1984" t="str">
        <f t="shared" si="567"/>
        <v>----</v>
      </c>
      <c r="AG1984" t="str">
        <f t="shared" si="568"/>
        <v>----</v>
      </c>
      <c r="AH1984" t="str">
        <f t="shared" si="569"/>
        <v>----</v>
      </c>
      <c r="AI1984" t="str">
        <f t="shared" si="570"/>
        <v>AlipatNoN</v>
      </c>
      <c r="AJ1984" t="str">
        <f t="shared" si="571"/>
        <v>----</v>
      </c>
      <c r="AK1984" t="str">
        <f t="shared" si="572"/>
        <v>----</v>
      </c>
      <c r="AM1984" s="4">
        <f t="shared" si="573"/>
        <v>559.44171693318731</v>
      </c>
      <c r="AN1984" s="4">
        <f t="shared" si="557"/>
        <v>559</v>
      </c>
      <c r="AO1984" s="4">
        <f t="shared" si="574"/>
        <v>0.44171693318730831</v>
      </c>
    </row>
    <row r="1985" spans="1:41" x14ac:dyDescent="0.25">
      <c r="A1985">
        <v>29</v>
      </c>
      <c r="B1985">
        <v>28</v>
      </c>
      <c r="C1985">
        <v>0</v>
      </c>
      <c r="D1985">
        <v>13</v>
      </c>
      <c r="E1985">
        <v>0</v>
      </c>
      <c r="F1985">
        <v>0</v>
      </c>
      <c r="H1985">
        <v>583.14571339999998</v>
      </c>
      <c r="J1985">
        <v>1995941</v>
      </c>
      <c r="K1985">
        <v>1796197</v>
      </c>
      <c r="L1985">
        <v>1785082</v>
      </c>
      <c r="O1985" t="s">
        <v>14</v>
      </c>
      <c r="P1985" t="s">
        <v>14</v>
      </c>
      <c r="Q1985" t="s">
        <v>14</v>
      </c>
      <c r="S1985">
        <f t="shared" si="558"/>
        <v>0.96551724137931039</v>
      </c>
      <c r="T1985">
        <f t="shared" si="559"/>
        <v>0.44827586206896552</v>
      </c>
      <c r="V1985" s="4">
        <f t="shared" si="560"/>
        <v>583.14571337990003</v>
      </c>
      <c r="W1985">
        <f t="shared" si="561"/>
        <v>16</v>
      </c>
      <c r="X1985">
        <f t="shared" si="562"/>
        <v>0.55172413793103448</v>
      </c>
      <c r="Y1985">
        <f t="shared" si="563"/>
        <v>0.5714285714285714</v>
      </c>
      <c r="Z1985">
        <f t="shared" si="564"/>
        <v>1.2307692307692308</v>
      </c>
      <c r="AA1985" t="str">
        <f t="shared" si="565"/>
        <v>CRAM</v>
      </c>
      <c r="AD1985">
        <f t="shared" si="566"/>
        <v>0.42222222222222222</v>
      </c>
      <c r="AF1985" t="str">
        <f t="shared" si="567"/>
        <v>----</v>
      </c>
      <c r="AG1985" t="str">
        <f t="shared" si="568"/>
        <v>----</v>
      </c>
      <c r="AH1985" t="str">
        <f t="shared" si="569"/>
        <v>HUnSatLig</v>
      </c>
      <c r="AI1985" t="str">
        <f t="shared" si="570"/>
        <v>----</v>
      </c>
      <c r="AJ1985" t="str">
        <f t="shared" si="571"/>
        <v>----</v>
      </c>
      <c r="AK1985" t="str">
        <f t="shared" si="572"/>
        <v>----</v>
      </c>
      <c r="AM1985" s="4">
        <f t="shared" si="573"/>
        <v>583.28055723963269</v>
      </c>
      <c r="AN1985" s="4">
        <f t="shared" si="557"/>
        <v>583</v>
      </c>
      <c r="AO1985" s="4">
        <f t="shared" si="574"/>
        <v>0.2805572396326852</v>
      </c>
    </row>
    <row r="1986" spans="1:41" x14ac:dyDescent="0.25">
      <c r="A1986">
        <v>29</v>
      </c>
      <c r="B1986">
        <v>30</v>
      </c>
      <c r="C1986">
        <v>0</v>
      </c>
      <c r="D1986">
        <v>12</v>
      </c>
      <c r="E1986">
        <v>0</v>
      </c>
      <c r="F1986">
        <v>0</v>
      </c>
      <c r="H1986">
        <v>569.16644880000001</v>
      </c>
      <c r="J1986">
        <v>1750503</v>
      </c>
      <c r="K1986">
        <v>1930587</v>
      </c>
      <c r="L1986">
        <v>1797560</v>
      </c>
      <c r="O1986" t="s">
        <v>14</v>
      </c>
      <c r="P1986" t="s">
        <v>14</v>
      </c>
      <c r="Q1986" t="s">
        <v>14</v>
      </c>
      <c r="S1986">
        <f t="shared" si="558"/>
        <v>1.0344827586206897</v>
      </c>
      <c r="T1986">
        <f t="shared" si="559"/>
        <v>0.41379310344827586</v>
      </c>
      <c r="V1986" s="4">
        <f t="shared" si="560"/>
        <v>569.16644877990007</v>
      </c>
      <c r="W1986">
        <f t="shared" si="561"/>
        <v>15</v>
      </c>
      <c r="X1986">
        <f t="shared" si="562"/>
        <v>0.51724137931034486</v>
      </c>
      <c r="Y1986">
        <f t="shared" si="563"/>
        <v>0.5</v>
      </c>
      <c r="Z1986">
        <f t="shared" si="564"/>
        <v>1.25</v>
      </c>
      <c r="AA1986" t="str">
        <f t="shared" si="565"/>
        <v>CRAM</v>
      </c>
      <c r="AD1986">
        <f t="shared" si="566"/>
        <v>0.39130434782608697</v>
      </c>
      <c r="AF1986" t="str">
        <f t="shared" si="567"/>
        <v>----</v>
      </c>
      <c r="AG1986" t="str">
        <f t="shared" si="568"/>
        <v>----</v>
      </c>
      <c r="AH1986" t="str">
        <f t="shared" si="569"/>
        <v>HUnSatLig</v>
      </c>
      <c r="AI1986" t="str">
        <f t="shared" si="570"/>
        <v>----</v>
      </c>
      <c r="AJ1986" t="str">
        <f t="shared" si="571"/>
        <v>----</v>
      </c>
      <c r="AK1986" t="str">
        <f t="shared" si="572"/>
        <v>----</v>
      </c>
      <c r="AM1986" s="4">
        <f t="shared" si="573"/>
        <v>569.29806014053065</v>
      </c>
      <c r="AN1986" s="4">
        <f t="shared" ref="AN1986:AN2049" si="575">INT(AM1986)</f>
        <v>569</v>
      </c>
      <c r="AO1986" s="4">
        <f t="shared" si="574"/>
        <v>0.29806014053065155</v>
      </c>
    </row>
    <row r="1987" spans="1:41" x14ac:dyDescent="0.25">
      <c r="A1987">
        <v>29</v>
      </c>
      <c r="B1987">
        <v>30</v>
      </c>
      <c r="C1987">
        <v>0</v>
      </c>
      <c r="D1987">
        <v>13</v>
      </c>
      <c r="E1987">
        <v>0</v>
      </c>
      <c r="F1987">
        <v>0</v>
      </c>
      <c r="H1987">
        <v>585.16136340000003</v>
      </c>
      <c r="J1987">
        <v>2390546</v>
      </c>
      <c r="K1987">
        <v>2392550</v>
      </c>
      <c r="L1987">
        <v>2281588</v>
      </c>
      <c r="O1987" t="s">
        <v>14</v>
      </c>
      <c r="P1987" t="s">
        <v>14</v>
      </c>
      <c r="Q1987" t="s">
        <v>14</v>
      </c>
      <c r="S1987">
        <f t="shared" ref="S1987:S2050" si="576">B1987/A1987</f>
        <v>1.0344827586206897</v>
      </c>
      <c r="T1987">
        <f t="shared" ref="T1987:T2050" si="577">D1987/A1987</f>
        <v>0.44827586206896552</v>
      </c>
      <c r="V1987" s="4">
        <f t="shared" ref="V1987:V2050" si="578">A1987*12+(B1987-1)*1.007825+C1987*14.003074+D1987*15.9949146+E1987*31.9720707+F1987*30.9737615+0.0005485799</f>
        <v>585.16136337990008</v>
      </c>
      <c r="W1987">
        <f t="shared" ref="W1987:W2050" si="579">1+A1987-B1987/2+C1987/2+F1987/2</f>
        <v>15</v>
      </c>
      <c r="X1987">
        <f t="shared" ref="X1987:X2050" si="580">W1987/A1987</f>
        <v>0.51724137931034486</v>
      </c>
      <c r="Y1987">
        <f t="shared" ref="Y1987:Y2050" si="581">W1987/B1987</f>
        <v>0.5</v>
      </c>
      <c r="Z1987">
        <f t="shared" ref="Z1987:Z2050" si="582">W1987/D1987</f>
        <v>1.1538461538461537</v>
      </c>
      <c r="AA1987" t="str">
        <f t="shared" ref="AA1987:AA2050" si="583">IF(X1987&gt;=0.3,IF(X1987&lt;=0.68,IF(Y1987&gt;=0.2,IF(Y1987&lt;=0.95,IF(Z1987&gt;=0.77,IF(Z1987&lt;=1.75,"CRAM","O"),"O"),"O"),"O"),"O"),"O")</f>
        <v>CRAM</v>
      </c>
      <c r="AD1987">
        <f t="shared" ref="AD1987:AD2050" si="584">(1+A1987-D1987/2-E1987-B1987/2)/(A1987-D1987/2-E1987-C1987-F1987)</f>
        <v>0.37777777777777777</v>
      </c>
      <c r="AF1987" t="str">
        <f t="shared" ref="AF1987:AF2050" si="585">IF(AD1987&gt;0.66,"CondAr","----")</f>
        <v>----</v>
      </c>
      <c r="AG1987" t="str">
        <f t="shared" ref="AG1987:AG2050" si="586">IF(AND((AD1987&gt;0.5),(AD1987&lt;=0.66)),"Aromatic","----")</f>
        <v>----</v>
      </c>
      <c r="AH1987" t="str">
        <f t="shared" ref="AH1987:AH2050" si="587">IF(AND((AD1987&lt;=0.5),(S1987&lt;1.5)),"HUnSatLig","----")</f>
        <v>HUnSatLig</v>
      </c>
      <c r="AI1987" t="str">
        <f t="shared" ref="AI1987:AI2050" si="588">IF(AND((T1987&lt;0.6),(S1987&gt;=1.5),(C1987=0)),"AlipatNoN","----")</f>
        <v>----</v>
      </c>
      <c r="AJ1987" t="str">
        <f t="shared" ref="AJ1987:AJ2050" si="589">IF(AND((S1987&gt;=1.5),(T1987&gt;=0.6)),"SatFACarb","----")</f>
        <v>----</v>
      </c>
      <c r="AK1987" t="str">
        <f t="shared" ref="AK1987:AK2050" si="590">IF(AND((T1987&lt;0.6),(S1987&gt;=1.5),(C1987&gt;0)),"Alipat+N","----")</f>
        <v>----</v>
      </c>
      <c r="AM1987" s="4">
        <f t="shared" ref="AM1987:AM2050" si="591">V1987*(44/43.989828)</f>
        <v>585.29667332901602</v>
      </c>
      <c r="AN1987" s="4">
        <f t="shared" si="575"/>
        <v>585</v>
      </c>
      <c r="AO1987" s="4">
        <f t="shared" ref="AO1987:AO2050" si="592">AM1987-AN1987</f>
        <v>0.2966733290160164</v>
      </c>
    </row>
    <row r="1988" spans="1:41" x14ac:dyDescent="0.25">
      <c r="A1988">
        <v>29</v>
      </c>
      <c r="B1988">
        <v>31</v>
      </c>
      <c r="C1988">
        <v>0</v>
      </c>
      <c r="D1988">
        <v>4</v>
      </c>
      <c r="E1988">
        <v>0</v>
      </c>
      <c r="F1988">
        <v>1</v>
      </c>
      <c r="H1988">
        <v>473.18871849999999</v>
      </c>
      <c r="J1988">
        <v>3110961</v>
      </c>
      <c r="K1988">
        <v>2553910</v>
      </c>
      <c r="L1988">
        <v>3026677</v>
      </c>
      <c r="O1988">
        <v>5021340</v>
      </c>
      <c r="P1988">
        <v>5734727</v>
      </c>
      <c r="Q1988">
        <v>4900910</v>
      </c>
      <c r="S1988">
        <f t="shared" si="576"/>
        <v>1.0689655172413792</v>
      </c>
      <c r="T1988">
        <f t="shared" si="577"/>
        <v>0.13793103448275862</v>
      </c>
      <c r="V1988" s="4">
        <f t="shared" si="578"/>
        <v>473.18871847990005</v>
      </c>
      <c r="W1988">
        <f t="shared" si="579"/>
        <v>15</v>
      </c>
      <c r="X1988">
        <f t="shared" si="580"/>
        <v>0.51724137931034486</v>
      </c>
      <c r="Y1988">
        <f t="shared" si="581"/>
        <v>0.4838709677419355</v>
      </c>
      <c r="Z1988">
        <f t="shared" si="582"/>
        <v>3.75</v>
      </c>
      <c r="AA1988" t="str">
        <f t="shared" si="583"/>
        <v>O</v>
      </c>
      <c r="AD1988">
        <f t="shared" si="584"/>
        <v>0.48076923076923078</v>
      </c>
      <c r="AF1988" t="str">
        <f t="shared" si="585"/>
        <v>----</v>
      </c>
      <c r="AG1988" t="str">
        <f t="shared" si="586"/>
        <v>----</v>
      </c>
      <c r="AH1988" t="str">
        <f t="shared" si="587"/>
        <v>HUnSatLig</v>
      </c>
      <c r="AI1988" t="str">
        <f t="shared" si="588"/>
        <v>----</v>
      </c>
      <c r="AJ1988" t="str">
        <f t="shared" si="589"/>
        <v>----</v>
      </c>
      <c r="AK1988" t="str">
        <f t="shared" si="590"/>
        <v>----</v>
      </c>
      <c r="AM1988" s="4">
        <f t="shared" si="591"/>
        <v>473.29813640361584</v>
      </c>
      <c r="AN1988" s="4">
        <f t="shared" si="575"/>
        <v>473</v>
      </c>
      <c r="AO1988" s="4">
        <f t="shared" si="592"/>
        <v>0.29813640361584248</v>
      </c>
    </row>
    <row r="1989" spans="1:41" x14ac:dyDescent="0.25">
      <c r="A1989">
        <v>29</v>
      </c>
      <c r="B1989">
        <v>32</v>
      </c>
      <c r="C1989">
        <v>0</v>
      </c>
      <c r="D1989">
        <v>13</v>
      </c>
      <c r="E1989">
        <v>0</v>
      </c>
      <c r="F1989">
        <v>0</v>
      </c>
      <c r="H1989">
        <v>587.17701339999996</v>
      </c>
      <c r="J1989">
        <v>2301817</v>
      </c>
      <c r="K1989">
        <v>2428771</v>
      </c>
      <c r="L1989">
        <v>2354152</v>
      </c>
      <c r="O1989" t="s">
        <v>14</v>
      </c>
      <c r="P1989" t="s">
        <v>14</v>
      </c>
      <c r="Q1989" t="s">
        <v>14</v>
      </c>
      <c r="S1989">
        <f t="shared" si="576"/>
        <v>1.103448275862069</v>
      </c>
      <c r="T1989">
        <f t="shared" si="577"/>
        <v>0.44827586206896552</v>
      </c>
      <c r="V1989" s="4">
        <f t="shared" si="578"/>
        <v>587.17701337990002</v>
      </c>
      <c r="W1989">
        <f t="shared" si="579"/>
        <v>14</v>
      </c>
      <c r="X1989">
        <f t="shared" si="580"/>
        <v>0.48275862068965519</v>
      </c>
      <c r="Y1989">
        <f t="shared" si="581"/>
        <v>0.4375</v>
      </c>
      <c r="Z1989">
        <f t="shared" si="582"/>
        <v>1.0769230769230769</v>
      </c>
      <c r="AA1989" t="str">
        <f t="shared" si="583"/>
        <v>CRAM</v>
      </c>
      <c r="AD1989">
        <f t="shared" si="584"/>
        <v>0.33333333333333331</v>
      </c>
      <c r="AF1989" t="str">
        <f t="shared" si="585"/>
        <v>----</v>
      </c>
      <c r="AG1989" t="str">
        <f t="shared" si="586"/>
        <v>----</v>
      </c>
      <c r="AH1989" t="str">
        <f t="shared" si="587"/>
        <v>HUnSatLig</v>
      </c>
      <c r="AI1989" t="str">
        <f t="shared" si="588"/>
        <v>----</v>
      </c>
      <c r="AJ1989" t="str">
        <f t="shared" si="589"/>
        <v>----</v>
      </c>
      <c r="AK1989" t="str">
        <f t="shared" si="590"/>
        <v>----</v>
      </c>
      <c r="AM1989" s="4">
        <f t="shared" si="591"/>
        <v>587.31278941839912</v>
      </c>
      <c r="AN1989" s="4">
        <f t="shared" si="575"/>
        <v>587</v>
      </c>
      <c r="AO1989" s="4">
        <f t="shared" si="592"/>
        <v>0.31278941839912022</v>
      </c>
    </row>
    <row r="1990" spans="1:41" x14ac:dyDescent="0.25">
      <c r="A1990">
        <v>29</v>
      </c>
      <c r="B1990">
        <v>32</v>
      </c>
      <c r="C1990">
        <v>1</v>
      </c>
      <c r="D1990">
        <v>3</v>
      </c>
      <c r="E1990">
        <v>0</v>
      </c>
      <c r="F1990">
        <v>1</v>
      </c>
      <c r="H1990">
        <v>472.20470289999997</v>
      </c>
      <c r="J1990" t="s">
        <v>14</v>
      </c>
      <c r="K1990" t="s">
        <v>14</v>
      </c>
      <c r="L1990" t="s">
        <v>14</v>
      </c>
      <c r="O1990">
        <v>1556113</v>
      </c>
      <c r="P1990">
        <v>2031931</v>
      </c>
      <c r="Q1990">
        <v>1886747</v>
      </c>
      <c r="S1990">
        <f t="shared" si="576"/>
        <v>1.103448275862069</v>
      </c>
      <c r="T1990">
        <f t="shared" si="577"/>
        <v>0.10344827586206896</v>
      </c>
      <c r="V1990" s="4">
        <f t="shared" si="578"/>
        <v>472.20470287990003</v>
      </c>
      <c r="W1990">
        <f t="shared" si="579"/>
        <v>15</v>
      </c>
      <c r="X1990">
        <f t="shared" si="580"/>
        <v>0.51724137931034486</v>
      </c>
      <c r="Y1990">
        <f t="shared" si="581"/>
        <v>0.46875</v>
      </c>
      <c r="Z1990">
        <f t="shared" si="582"/>
        <v>5</v>
      </c>
      <c r="AA1990" t="str">
        <f t="shared" si="583"/>
        <v>O</v>
      </c>
      <c r="AD1990">
        <f t="shared" si="584"/>
        <v>0.49019607843137253</v>
      </c>
      <c r="AF1990" t="str">
        <f t="shared" si="585"/>
        <v>----</v>
      </c>
      <c r="AG1990" t="str">
        <f t="shared" si="586"/>
        <v>----</v>
      </c>
      <c r="AH1990" t="str">
        <f t="shared" si="587"/>
        <v>HUnSatLig</v>
      </c>
      <c r="AI1990" t="str">
        <f t="shared" si="588"/>
        <v>----</v>
      </c>
      <c r="AJ1990" t="str">
        <f t="shared" si="589"/>
        <v>----</v>
      </c>
      <c r="AK1990" t="str">
        <f t="shared" si="590"/>
        <v>----</v>
      </c>
      <c r="AM1990" s="4">
        <f t="shared" si="591"/>
        <v>472.31389326449738</v>
      </c>
      <c r="AN1990" s="4">
        <f t="shared" si="575"/>
        <v>472</v>
      </c>
      <c r="AO1990" s="4">
        <f t="shared" si="592"/>
        <v>0.31389326449738064</v>
      </c>
    </row>
    <row r="1991" spans="1:41" x14ac:dyDescent="0.25">
      <c r="A1991">
        <v>29</v>
      </c>
      <c r="B1991">
        <v>33</v>
      </c>
      <c r="C1991">
        <v>0</v>
      </c>
      <c r="D1991">
        <v>5</v>
      </c>
      <c r="E1991">
        <v>0</v>
      </c>
      <c r="F1991">
        <v>1</v>
      </c>
      <c r="H1991">
        <v>491.1992831</v>
      </c>
      <c r="J1991">
        <v>6272394</v>
      </c>
      <c r="K1991">
        <v>6032124</v>
      </c>
      <c r="L1991">
        <v>5574176</v>
      </c>
      <c r="O1991">
        <v>12721379</v>
      </c>
      <c r="P1991">
        <v>14405486</v>
      </c>
      <c r="Q1991">
        <v>10447743</v>
      </c>
      <c r="S1991">
        <f t="shared" si="576"/>
        <v>1.1379310344827587</v>
      </c>
      <c r="T1991">
        <f t="shared" si="577"/>
        <v>0.17241379310344829</v>
      </c>
      <c r="V1991" s="4">
        <f t="shared" si="578"/>
        <v>491.1992830799</v>
      </c>
      <c r="W1991">
        <f t="shared" si="579"/>
        <v>14</v>
      </c>
      <c r="X1991">
        <f t="shared" si="580"/>
        <v>0.48275862068965519</v>
      </c>
      <c r="Y1991">
        <f t="shared" si="581"/>
        <v>0.42424242424242425</v>
      </c>
      <c r="Z1991">
        <f t="shared" si="582"/>
        <v>2.8</v>
      </c>
      <c r="AA1991" t="str">
        <f t="shared" si="583"/>
        <v>O</v>
      </c>
      <c r="AD1991">
        <f t="shared" si="584"/>
        <v>0.43137254901960786</v>
      </c>
      <c r="AF1991" t="str">
        <f t="shared" si="585"/>
        <v>----</v>
      </c>
      <c r="AG1991" t="str">
        <f t="shared" si="586"/>
        <v>----</v>
      </c>
      <c r="AH1991" t="str">
        <f t="shared" si="587"/>
        <v>HUnSatLig</v>
      </c>
      <c r="AI1991" t="str">
        <f t="shared" si="588"/>
        <v>----</v>
      </c>
      <c r="AJ1991" t="str">
        <f t="shared" si="589"/>
        <v>----</v>
      </c>
      <c r="AK1991" t="str">
        <f t="shared" si="590"/>
        <v>----</v>
      </c>
      <c r="AM1991" s="4">
        <f t="shared" si="591"/>
        <v>491.31286568148431</v>
      </c>
      <c r="AN1991" s="4">
        <f t="shared" si="575"/>
        <v>491</v>
      </c>
      <c r="AO1991" s="4">
        <f t="shared" si="592"/>
        <v>0.31286568148431115</v>
      </c>
    </row>
    <row r="1992" spans="1:41" x14ac:dyDescent="0.25">
      <c r="A1992">
        <v>29</v>
      </c>
      <c r="B1992">
        <v>34</v>
      </c>
      <c r="C1992">
        <v>0</v>
      </c>
      <c r="D1992">
        <v>9</v>
      </c>
      <c r="E1992">
        <v>0</v>
      </c>
      <c r="F1992">
        <v>0</v>
      </c>
      <c r="H1992">
        <v>525.21300499999995</v>
      </c>
      <c r="J1992" t="s">
        <v>14</v>
      </c>
      <c r="K1992" t="s">
        <v>14</v>
      </c>
      <c r="L1992" t="s">
        <v>14</v>
      </c>
      <c r="O1992">
        <v>1809772</v>
      </c>
      <c r="P1992">
        <v>1726806</v>
      </c>
      <c r="Q1992">
        <v>1646443</v>
      </c>
      <c r="S1992">
        <f t="shared" si="576"/>
        <v>1.1724137931034482</v>
      </c>
      <c r="T1992">
        <f t="shared" si="577"/>
        <v>0.31034482758620691</v>
      </c>
      <c r="V1992" s="4">
        <f t="shared" si="578"/>
        <v>525.21300497990001</v>
      </c>
      <c r="W1992">
        <f t="shared" si="579"/>
        <v>13</v>
      </c>
      <c r="X1992">
        <f t="shared" si="580"/>
        <v>0.44827586206896552</v>
      </c>
      <c r="Y1992">
        <f t="shared" si="581"/>
        <v>0.38235294117647056</v>
      </c>
      <c r="Z1992">
        <f t="shared" si="582"/>
        <v>1.4444444444444444</v>
      </c>
      <c r="AA1992" t="str">
        <f t="shared" si="583"/>
        <v>CRAM</v>
      </c>
      <c r="AD1992">
        <f t="shared" si="584"/>
        <v>0.34693877551020408</v>
      </c>
      <c r="AF1992" t="str">
        <f t="shared" si="585"/>
        <v>----</v>
      </c>
      <c r="AG1992" t="str">
        <f t="shared" si="586"/>
        <v>----</v>
      </c>
      <c r="AH1992" t="str">
        <f t="shared" si="587"/>
        <v>HUnSatLig</v>
      </c>
      <c r="AI1992" t="str">
        <f t="shared" si="588"/>
        <v>----</v>
      </c>
      <c r="AJ1992" t="str">
        <f t="shared" si="589"/>
        <v>----</v>
      </c>
      <c r="AK1992" t="str">
        <f t="shared" si="590"/>
        <v>----</v>
      </c>
      <c r="AM1992" s="4">
        <f t="shared" si="591"/>
        <v>525.33445275384111</v>
      </c>
      <c r="AN1992" s="4">
        <f t="shared" si="575"/>
        <v>525</v>
      </c>
      <c r="AO1992" s="4">
        <f t="shared" si="592"/>
        <v>0.33445275384110573</v>
      </c>
    </row>
    <row r="1993" spans="1:41" x14ac:dyDescent="0.25">
      <c r="A1993">
        <v>29</v>
      </c>
      <c r="B1993">
        <v>34</v>
      </c>
      <c r="C1993">
        <v>0</v>
      </c>
      <c r="D1993">
        <v>11</v>
      </c>
      <c r="E1993">
        <v>0</v>
      </c>
      <c r="F1993">
        <v>0</v>
      </c>
      <c r="H1993">
        <v>557.20283419999998</v>
      </c>
      <c r="J1993">
        <v>1787249</v>
      </c>
      <c r="K1993">
        <v>1827084</v>
      </c>
      <c r="L1993">
        <v>2092717</v>
      </c>
      <c r="O1993" t="s">
        <v>14</v>
      </c>
      <c r="P1993" t="s">
        <v>14</v>
      </c>
      <c r="Q1993" t="s">
        <v>14</v>
      </c>
      <c r="S1993">
        <f t="shared" si="576"/>
        <v>1.1724137931034482</v>
      </c>
      <c r="T1993">
        <f t="shared" si="577"/>
        <v>0.37931034482758619</v>
      </c>
      <c r="V1993" s="4">
        <f t="shared" si="578"/>
        <v>557.20283417990004</v>
      </c>
      <c r="W1993">
        <f t="shared" si="579"/>
        <v>13</v>
      </c>
      <c r="X1993">
        <f t="shared" si="580"/>
        <v>0.44827586206896552</v>
      </c>
      <c r="Y1993">
        <f t="shared" si="581"/>
        <v>0.38235294117647056</v>
      </c>
      <c r="Z1993">
        <f t="shared" si="582"/>
        <v>1.1818181818181819</v>
      </c>
      <c r="AA1993" t="str">
        <f t="shared" si="583"/>
        <v>CRAM</v>
      </c>
      <c r="AD1993">
        <f t="shared" si="584"/>
        <v>0.31914893617021278</v>
      </c>
      <c r="AF1993" t="str">
        <f t="shared" si="585"/>
        <v>----</v>
      </c>
      <c r="AG1993" t="str">
        <f t="shared" si="586"/>
        <v>----</v>
      </c>
      <c r="AH1993" t="str">
        <f t="shared" si="587"/>
        <v>HUnSatLig</v>
      </c>
      <c r="AI1993" t="str">
        <f t="shared" si="588"/>
        <v>----</v>
      </c>
      <c r="AJ1993" t="str">
        <f t="shared" si="589"/>
        <v>----</v>
      </c>
      <c r="AK1993" t="str">
        <f t="shared" si="590"/>
        <v>----</v>
      </c>
      <c r="AM1993" s="4">
        <f t="shared" si="591"/>
        <v>557.33167913081172</v>
      </c>
      <c r="AN1993" s="4">
        <f t="shared" si="575"/>
        <v>557</v>
      </c>
      <c r="AO1993" s="4">
        <f t="shared" si="592"/>
        <v>0.33167913081172173</v>
      </c>
    </row>
    <row r="1994" spans="1:41" x14ac:dyDescent="0.25">
      <c r="A1994">
        <v>29</v>
      </c>
      <c r="B1994">
        <v>34</v>
      </c>
      <c r="C1994">
        <v>0</v>
      </c>
      <c r="D1994">
        <v>12</v>
      </c>
      <c r="E1994">
        <v>0</v>
      </c>
      <c r="F1994">
        <v>0</v>
      </c>
      <c r="H1994">
        <v>573.1977488</v>
      </c>
      <c r="J1994">
        <v>2350366</v>
      </c>
      <c r="K1994">
        <v>1950363</v>
      </c>
      <c r="L1994">
        <v>2011421</v>
      </c>
      <c r="O1994" t="s">
        <v>14</v>
      </c>
      <c r="P1994" t="s">
        <v>14</v>
      </c>
      <c r="Q1994" t="s">
        <v>14</v>
      </c>
      <c r="S1994">
        <f t="shared" si="576"/>
        <v>1.1724137931034482</v>
      </c>
      <c r="T1994">
        <f t="shared" si="577"/>
        <v>0.41379310344827586</v>
      </c>
      <c r="V1994" s="4">
        <f t="shared" si="578"/>
        <v>573.19774877990005</v>
      </c>
      <c r="W1994">
        <f t="shared" si="579"/>
        <v>13</v>
      </c>
      <c r="X1994">
        <f t="shared" si="580"/>
        <v>0.44827586206896552</v>
      </c>
      <c r="Y1994">
        <f t="shared" si="581"/>
        <v>0.38235294117647056</v>
      </c>
      <c r="Z1994">
        <f t="shared" si="582"/>
        <v>1.0833333333333333</v>
      </c>
      <c r="AA1994" t="str">
        <f t="shared" si="583"/>
        <v>CRAM</v>
      </c>
      <c r="AD1994">
        <f t="shared" si="584"/>
        <v>0.30434782608695654</v>
      </c>
      <c r="AF1994" t="str">
        <f t="shared" si="585"/>
        <v>----</v>
      </c>
      <c r="AG1994" t="str">
        <f t="shared" si="586"/>
        <v>----</v>
      </c>
      <c r="AH1994" t="str">
        <f t="shared" si="587"/>
        <v>HUnSatLig</v>
      </c>
      <c r="AI1994" t="str">
        <f t="shared" si="588"/>
        <v>----</v>
      </c>
      <c r="AJ1994" t="str">
        <f t="shared" si="589"/>
        <v>----</v>
      </c>
      <c r="AK1994" t="str">
        <f t="shared" si="590"/>
        <v>----</v>
      </c>
      <c r="AM1994" s="4">
        <f t="shared" si="591"/>
        <v>573.33029231929709</v>
      </c>
      <c r="AN1994" s="4">
        <f t="shared" si="575"/>
        <v>573</v>
      </c>
      <c r="AO1994" s="4">
        <f t="shared" si="592"/>
        <v>0.33029231929708658</v>
      </c>
    </row>
    <row r="1995" spans="1:41" x14ac:dyDescent="0.25">
      <c r="A1995">
        <v>29</v>
      </c>
      <c r="B1995">
        <v>34</v>
      </c>
      <c r="C1995">
        <v>0</v>
      </c>
      <c r="D1995">
        <v>13</v>
      </c>
      <c r="E1995">
        <v>0</v>
      </c>
      <c r="F1995">
        <v>0</v>
      </c>
      <c r="H1995">
        <v>589.19266340000001</v>
      </c>
      <c r="J1995">
        <v>1809629</v>
      </c>
      <c r="K1995">
        <v>1844959</v>
      </c>
      <c r="L1995">
        <v>1607511</v>
      </c>
      <c r="O1995" t="s">
        <v>14</v>
      </c>
      <c r="P1995" t="s">
        <v>14</v>
      </c>
      <c r="Q1995" t="s">
        <v>14</v>
      </c>
      <c r="S1995">
        <f t="shared" si="576"/>
        <v>1.1724137931034482</v>
      </c>
      <c r="T1995">
        <f t="shared" si="577"/>
        <v>0.44827586206896552</v>
      </c>
      <c r="V1995" s="4">
        <f t="shared" si="578"/>
        <v>589.19266337990007</v>
      </c>
      <c r="W1995">
        <f t="shared" si="579"/>
        <v>13</v>
      </c>
      <c r="X1995">
        <f t="shared" si="580"/>
        <v>0.44827586206896552</v>
      </c>
      <c r="Y1995">
        <f t="shared" si="581"/>
        <v>0.38235294117647056</v>
      </c>
      <c r="Z1995">
        <f t="shared" si="582"/>
        <v>1</v>
      </c>
      <c r="AA1995" t="str">
        <f t="shared" si="583"/>
        <v>CRAM</v>
      </c>
      <c r="AD1995">
        <f t="shared" si="584"/>
        <v>0.28888888888888886</v>
      </c>
      <c r="AF1995" t="str">
        <f t="shared" si="585"/>
        <v>----</v>
      </c>
      <c r="AG1995" t="str">
        <f t="shared" si="586"/>
        <v>----</v>
      </c>
      <c r="AH1995" t="str">
        <f t="shared" si="587"/>
        <v>HUnSatLig</v>
      </c>
      <c r="AI1995" t="str">
        <f t="shared" si="588"/>
        <v>----</v>
      </c>
      <c r="AJ1995" t="str">
        <f t="shared" si="589"/>
        <v>----</v>
      </c>
      <c r="AK1995" t="str">
        <f t="shared" si="590"/>
        <v>----</v>
      </c>
      <c r="AM1995" s="4">
        <f t="shared" si="591"/>
        <v>589.32890550778234</v>
      </c>
      <c r="AN1995" s="4">
        <f t="shared" si="575"/>
        <v>589</v>
      </c>
      <c r="AO1995" s="4">
        <f t="shared" si="592"/>
        <v>0.32890550778233774</v>
      </c>
    </row>
    <row r="1996" spans="1:41" x14ac:dyDescent="0.25">
      <c r="A1996">
        <v>29</v>
      </c>
      <c r="B1996">
        <v>36</v>
      </c>
      <c r="C1996">
        <v>0</v>
      </c>
      <c r="D1996">
        <v>8</v>
      </c>
      <c r="E1996">
        <v>0</v>
      </c>
      <c r="F1996">
        <v>0</v>
      </c>
      <c r="H1996">
        <v>511.23374039999999</v>
      </c>
      <c r="J1996" t="s">
        <v>14</v>
      </c>
      <c r="K1996" t="s">
        <v>14</v>
      </c>
      <c r="L1996" t="s">
        <v>14</v>
      </c>
      <c r="O1996">
        <v>1670236</v>
      </c>
      <c r="P1996">
        <v>2208891</v>
      </c>
      <c r="Q1996">
        <v>1744430</v>
      </c>
      <c r="S1996">
        <f t="shared" si="576"/>
        <v>1.2413793103448276</v>
      </c>
      <c r="T1996">
        <f t="shared" si="577"/>
        <v>0.27586206896551724</v>
      </c>
      <c r="V1996" s="4">
        <f t="shared" si="578"/>
        <v>511.23374037989998</v>
      </c>
      <c r="W1996">
        <f t="shared" si="579"/>
        <v>12</v>
      </c>
      <c r="X1996">
        <f t="shared" si="580"/>
        <v>0.41379310344827586</v>
      </c>
      <c r="Y1996">
        <f t="shared" si="581"/>
        <v>0.33333333333333331</v>
      </c>
      <c r="Z1996">
        <f t="shared" si="582"/>
        <v>1.5</v>
      </c>
      <c r="AA1996" t="str">
        <f t="shared" si="583"/>
        <v>CRAM</v>
      </c>
      <c r="AD1996">
        <f t="shared" si="584"/>
        <v>0.32</v>
      </c>
      <c r="AF1996" t="str">
        <f t="shared" si="585"/>
        <v>----</v>
      </c>
      <c r="AG1996" t="str">
        <f t="shared" si="586"/>
        <v>----</v>
      </c>
      <c r="AH1996" t="str">
        <f t="shared" si="587"/>
        <v>HUnSatLig</v>
      </c>
      <c r="AI1996" t="str">
        <f t="shared" si="588"/>
        <v>----</v>
      </c>
      <c r="AJ1996" t="str">
        <f t="shared" si="589"/>
        <v>----</v>
      </c>
      <c r="AK1996" t="str">
        <f t="shared" si="590"/>
        <v>----</v>
      </c>
      <c r="AM1996" s="4">
        <f t="shared" si="591"/>
        <v>511.35195565473902</v>
      </c>
      <c r="AN1996" s="4">
        <f t="shared" si="575"/>
        <v>511</v>
      </c>
      <c r="AO1996" s="4">
        <f t="shared" si="592"/>
        <v>0.35195565473901524</v>
      </c>
    </row>
    <row r="1997" spans="1:41" x14ac:dyDescent="0.25">
      <c r="A1997">
        <v>29</v>
      </c>
      <c r="B1997">
        <v>36</v>
      </c>
      <c r="C1997">
        <v>0</v>
      </c>
      <c r="D1997">
        <v>9</v>
      </c>
      <c r="E1997">
        <v>0</v>
      </c>
      <c r="F1997">
        <v>0</v>
      </c>
      <c r="H1997">
        <v>527.228655</v>
      </c>
      <c r="J1997">
        <v>1868959</v>
      </c>
      <c r="K1997">
        <v>2098712</v>
      </c>
      <c r="L1997">
        <v>1770823</v>
      </c>
      <c r="O1997">
        <v>2354545</v>
      </c>
      <c r="P1997">
        <v>2884436</v>
      </c>
      <c r="Q1997">
        <v>2436965</v>
      </c>
      <c r="S1997">
        <f t="shared" si="576"/>
        <v>1.2413793103448276</v>
      </c>
      <c r="T1997">
        <f t="shared" si="577"/>
        <v>0.31034482758620691</v>
      </c>
      <c r="V1997" s="4">
        <f t="shared" si="578"/>
        <v>527.22865497990006</v>
      </c>
      <c r="W1997">
        <f t="shared" si="579"/>
        <v>12</v>
      </c>
      <c r="X1997">
        <f t="shared" si="580"/>
        <v>0.41379310344827586</v>
      </c>
      <c r="Y1997">
        <f t="shared" si="581"/>
        <v>0.33333333333333331</v>
      </c>
      <c r="Z1997">
        <f t="shared" si="582"/>
        <v>1.3333333333333333</v>
      </c>
      <c r="AA1997" t="str">
        <f t="shared" si="583"/>
        <v>CRAM</v>
      </c>
      <c r="AD1997">
        <f t="shared" si="584"/>
        <v>0.30612244897959184</v>
      </c>
      <c r="AF1997" t="str">
        <f t="shared" si="585"/>
        <v>----</v>
      </c>
      <c r="AG1997" t="str">
        <f t="shared" si="586"/>
        <v>----</v>
      </c>
      <c r="AH1997" t="str">
        <f t="shared" si="587"/>
        <v>HUnSatLig</v>
      </c>
      <c r="AI1997" t="str">
        <f t="shared" si="588"/>
        <v>----</v>
      </c>
      <c r="AJ1997" t="str">
        <f t="shared" si="589"/>
        <v>----</v>
      </c>
      <c r="AK1997" t="str">
        <f t="shared" si="590"/>
        <v>----</v>
      </c>
      <c r="AM1997" s="4">
        <f t="shared" si="591"/>
        <v>527.35056884322432</v>
      </c>
      <c r="AN1997" s="4">
        <f t="shared" si="575"/>
        <v>527</v>
      </c>
      <c r="AO1997" s="4">
        <f t="shared" si="592"/>
        <v>0.35056884322432325</v>
      </c>
    </row>
    <row r="1998" spans="1:41" x14ac:dyDescent="0.25">
      <c r="A1998">
        <v>29</v>
      </c>
      <c r="B1998">
        <v>36</v>
      </c>
      <c r="C1998">
        <v>0</v>
      </c>
      <c r="D1998">
        <v>10</v>
      </c>
      <c r="E1998">
        <v>0</v>
      </c>
      <c r="F1998">
        <v>0</v>
      </c>
      <c r="H1998">
        <v>543.22356960000002</v>
      </c>
      <c r="J1998">
        <v>2216409</v>
      </c>
      <c r="K1998">
        <v>2120723</v>
      </c>
      <c r="L1998">
        <v>2261127</v>
      </c>
      <c r="O1998">
        <v>3204303</v>
      </c>
      <c r="P1998">
        <v>2841145</v>
      </c>
      <c r="Q1998">
        <v>2291669</v>
      </c>
      <c r="S1998">
        <f t="shared" si="576"/>
        <v>1.2413793103448276</v>
      </c>
      <c r="T1998">
        <f t="shared" si="577"/>
        <v>0.34482758620689657</v>
      </c>
      <c r="V1998" s="4">
        <f t="shared" si="578"/>
        <v>543.22356957990007</v>
      </c>
      <c r="W1998">
        <f t="shared" si="579"/>
        <v>12</v>
      </c>
      <c r="X1998">
        <f t="shared" si="580"/>
        <v>0.41379310344827586</v>
      </c>
      <c r="Y1998">
        <f t="shared" si="581"/>
        <v>0.33333333333333331</v>
      </c>
      <c r="Z1998">
        <f t="shared" si="582"/>
        <v>1.2</v>
      </c>
      <c r="AA1998" t="str">
        <f t="shared" si="583"/>
        <v>CRAM</v>
      </c>
      <c r="AD1998">
        <f t="shared" si="584"/>
        <v>0.29166666666666669</v>
      </c>
      <c r="AF1998" t="str">
        <f t="shared" si="585"/>
        <v>----</v>
      </c>
      <c r="AG1998" t="str">
        <f t="shared" si="586"/>
        <v>----</v>
      </c>
      <c r="AH1998" t="str">
        <f t="shared" si="587"/>
        <v>HUnSatLig</v>
      </c>
      <c r="AI1998" t="str">
        <f t="shared" si="588"/>
        <v>----</v>
      </c>
      <c r="AJ1998" t="str">
        <f t="shared" si="589"/>
        <v>----</v>
      </c>
      <c r="AK1998" t="str">
        <f t="shared" si="590"/>
        <v>----</v>
      </c>
      <c r="AM1998" s="4">
        <f t="shared" si="591"/>
        <v>543.34918203170969</v>
      </c>
      <c r="AN1998" s="4">
        <f t="shared" si="575"/>
        <v>543</v>
      </c>
      <c r="AO1998" s="4">
        <f t="shared" si="592"/>
        <v>0.34918203170968809</v>
      </c>
    </row>
    <row r="1999" spans="1:41" x14ac:dyDescent="0.25">
      <c r="A1999">
        <v>29</v>
      </c>
      <c r="B1999">
        <v>36</v>
      </c>
      <c r="C1999">
        <v>0</v>
      </c>
      <c r="D1999">
        <v>11</v>
      </c>
      <c r="E1999">
        <v>0</v>
      </c>
      <c r="F1999">
        <v>0</v>
      </c>
      <c r="H1999">
        <v>559.21848420000003</v>
      </c>
      <c r="J1999">
        <v>2220355</v>
      </c>
      <c r="K1999">
        <v>2221777</v>
      </c>
      <c r="L1999">
        <v>1982105</v>
      </c>
      <c r="O1999">
        <v>2490271</v>
      </c>
      <c r="P1999">
        <v>2517911</v>
      </c>
      <c r="Q1999">
        <v>2013869</v>
      </c>
      <c r="S1999">
        <f t="shared" si="576"/>
        <v>1.2413793103448276</v>
      </c>
      <c r="T1999">
        <f t="shared" si="577"/>
        <v>0.37931034482758619</v>
      </c>
      <c r="V1999" s="4">
        <f t="shared" si="578"/>
        <v>559.21848417989997</v>
      </c>
      <c r="W1999">
        <f t="shared" si="579"/>
        <v>12</v>
      </c>
      <c r="X1999">
        <f t="shared" si="580"/>
        <v>0.41379310344827586</v>
      </c>
      <c r="Y1999">
        <f t="shared" si="581"/>
        <v>0.33333333333333331</v>
      </c>
      <c r="Z1999">
        <f t="shared" si="582"/>
        <v>1.0909090909090908</v>
      </c>
      <c r="AA1999" t="str">
        <f t="shared" si="583"/>
        <v>CRAM</v>
      </c>
      <c r="AD1999">
        <f t="shared" si="584"/>
        <v>0.27659574468085107</v>
      </c>
      <c r="AF1999" t="str">
        <f t="shared" si="585"/>
        <v>----</v>
      </c>
      <c r="AG1999" t="str">
        <f t="shared" si="586"/>
        <v>----</v>
      </c>
      <c r="AH1999" t="str">
        <f t="shared" si="587"/>
        <v>HUnSatLig</v>
      </c>
      <c r="AI1999" t="str">
        <f t="shared" si="588"/>
        <v>----</v>
      </c>
      <c r="AJ1999" t="str">
        <f t="shared" si="589"/>
        <v>----</v>
      </c>
      <c r="AK1999" t="str">
        <f t="shared" si="590"/>
        <v>----</v>
      </c>
      <c r="AM1999" s="4">
        <f t="shared" si="591"/>
        <v>559.34779522019494</v>
      </c>
      <c r="AN1999" s="4">
        <f t="shared" si="575"/>
        <v>559</v>
      </c>
      <c r="AO1999" s="4">
        <f t="shared" si="592"/>
        <v>0.34779522019493925</v>
      </c>
    </row>
    <row r="2000" spans="1:41" x14ac:dyDescent="0.25">
      <c r="A2000">
        <v>29</v>
      </c>
      <c r="B2000">
        <v>36</v>
      </c>
      <c r="C2000">
        <v>0</v>
      </c>
      <c r="D2000">
        <v>12</v>
      </c>
      <c r="E2000">
        <v>0</v>
      </c>
      <c r="F2000">
        <v>0</v>
      </c>
      <c r="H2000">
        <v>575.21339880000005</v>
      </c>
      <c r="J2000">
        <v>1772717</v>
      </c>
      <c r="K2000">
        <v>1764402</v>
      </c>
      <c r="L2000">
        <v>2051776</v>
      </c>
      <c r="O2000">
        <v>2391826</v>
      </c>
      <c r="P2000">
        <v>1748192</v>
      </c>
      <c r="Q2000">
        <v>1593636</v>
      </c>
      <c r="S2000">
        <f t="shared" si="576"/>
        <v>1.2413793103448276</v>
      </c>
      <c r="T2000">
        <f t="shared" si="577"/>
        <v>0.41379310344827586</v>
      </c>
      <c r="V2000" s="4">
        <f t="shared" si="578"/>
        <v>575.21339877989999</v>
      </c>
      <c r="W2000">
        <f t="shared" si="579"/>
        <v>12</v>
      </c>
      <c r="X2000">
        <f t="shared" si="580"/>
        <v>0.41379310344827586</v>
      </c>
      <c r="Y2000">
        <f t="shared" si="581"/>
        <v>0.33333333333333331</v>
      </c>
      <c r="Z2000">
        <f t="shared" si="582"/>
        <v>1</v>
      </c>
      <c r="AA2000" t="str">
        <f t="shared" si="583"/>
        <v>CRAM</v>
      </c>
      <c r="AD2000">
        <f t="shared" si="584"/>
        <v>0.2608695652173913</v>
      </c>
      <c r="AF2000" t="str">
        <f t="shared" si="585"/>
        <v>----</v>
      </c>
      <c r="AG2000" t="str">
        <f t="shared" si="586"/>
        <v>----</v>
      </c>
      <c r="AH2000" t="str">
        <f t="shared" si="587"/>
        <v>HUnSatLig</v>
      </c>
      <c r="AI2000" t="str">
        <f t="shared" si="588"/>
        <v>----</v>
      </c>
      <c r="AJ2000" t="str">
        <f t="shared" si="589"/>
        <v>----</v>
      </c>
      <c r="AK2000" t="str">
        <f t="shared" si="590"/>
        <v>----</v>
      </c>
      <c r="AM2000" s="4">
        <f t="shared" si="591"/>
        <v>575.34640840868019</v>
      </c>
      <c r="AN2000" s="4">
        <f t="shared" si="575"/>
        <v>575</v>
      </c>
      <c r="AO2000" s="4">
        <f t="shared" si="592"/>
        <v>0.3464084086801904</v>
      </c>
    </row>
    <row r="2001" spans="1:41" x14ac:dyDescent="0.25">
      <c r="A2001">
        <v>29</v>
      </c>
      <c r="B2001">
        <v>38</v>
      </c>
      <c r="C2001">
        <v>0</v>
      </c>
      <c r="D2001">
        <v>7</v>
      </c>
      <c r="E2001">
        <v>0</v>
      </c>
      <c r="F2001">
        <v>0</v>
      </c>
      <c r="H2001">
        <v>497.25447580000002</v>
      </c>
      <c r="J2001" t="s">
        <v>14</v>
      </c>
      <c r="K2001" t="s">
        <v>14</v>
      </c>
      <c r="L2001" t="s">
        <v>14</v>
      </c>
      <c r="O2001">
        <v>2116096</v>
      </c>
      <c r="P2001">
        <v>2367596</v>
      </c>
      <c r="Q2001">
        <v>1962759</v>
      </c>
      <c r="S2001">
        <f t="shared" si="576"/>
        <v>1.3103448275862069</v>
      </c>
      <c r="T2001">
        <f t="shared" si="577"/>
        <v>0.2413793103448276</v>
      </c>
      <c r="V2001" s="4">
        <f t="shared" si="578"/>
        <v>497.25447577990002</v>
      </c>
      <c r="W2001">
        <f t="shared" si="579"/>
        <v>11</v>
      </c>
      <c r="X2001">
        <f t="shared" si="580"/>
        <v>0.37931034482758619</v>
      </c>
      <c r="Y2001">
        <f t="shared" si="581"/>
        <v>0.28947368421052633</v>
      </c>
      <c r="Z2001">
        <f t="shared" si="582"/>
        <v>1.5714285714285714</v>
      </c>
      <c r="AA2001" t="str">
        <f t="shared" si="583"/>
        <v>CRAM</v>
      </c>
      <c r="AD2001">
        <f t="shared" si="584"/>
        <v>0.29411764705882354</v>
      </c>
      <c r="AF2001" t="str">
        <f t="shared" si="585"/>
        <v>----</v>
      </c>
      <c r="AG2001" t="str">
        <f t="shared" si="586"/>
        <v>----</v>
      </c>
      <c r="AH2001" t="str">
        <f t="shared" si="587"/>
        <v>HUnSatLig</v>
      </c>
      <c r="AI2001" t="str">
        <f t="shared" si="588"/>
        <v>----</v>
      </c>
      <c r="AJ2001" t="str">
        <f t="shared" si="589"/>
        <v>----</v>
      </c>
      <c r="AK2001" t="str">
        <f t="shared" si="590"/>
        <v>----</v>
      </c>
      <c r="AM2001" s="4">
        <f t="shared" si="591"/>
        <v>497.36945855563692</v>
      </c>
      <c r="AN2001" s="4">
        <f t="shared" si="575"/>
        <v>497</v>
      </c>
      <c r="AO2001" s="4">
        <f t="shared" si="592"/>
        <v>0.36945855563692476</v>
      </c>
    </row>
    <row r="2002" spans="1:41" x14ac:dyDescent="0.25">
      <c r="A2002">
        <v>29</v>
      </c>
      <c r="B2002">
        <v>38</v>
      </c>
      <c r="C2002">
        <v>0</v>
      </c>
      <c r="D2002">
        <v>8</v>
      </c>
      <c r="E2002">
        <v>0</v>
      </c>
      <c r="F2002">
        <v>0</v>
      </c>
      <c r="H2002">
        <v>513.24939040000004</v>
      </c>
      <c r="J2002">
        <v>2097207</v>
      </c>
      <c r="K2002">
        <v>2170676</v>
      </c>
      <c r="L2002">
        <v>2001355</v>
      </c>
      <c r="O2002">
        <v>3741854</v>
      </c>
      <c r="P2002">
        <v>3148979</v>
      </c>
      <c r="Q2002">
        <v>3526787</v>
      </c>
      <c r="S2002">
        <f t="shared" si="576"/>
        <v>1.3103448275862069</v>
      </c>
      <c r="T2002">
        <f t="shared" si="577"/>
        <v>0.27586206896551724</v>
      </c>
      <c r="V2002" s="4">
        <f t="shared" si="578"/>
        <v>513.24939037990009</v>
      </c>
      <c r="W2002">
        <f t="shared" si="579"/>
        <v>11</v>
      </c>
      <c r="X2002">
        <f t="shared" si="580"/>
        <v>0.37931034482758619</v>
      </c>
      <c r="Y2002">
        <f t="shared" si="581"/>
        <v>0.28947368421052633</v>
      </c>
      <c r="Z2002">
        <f t="shared" si="582"/>
        <v>1.375</v>
      </c>
      <c r="AA2002" t="str">
        <f t="shared" si="583"/>
        <v>CRAM</v>
      </c>
      <c r="AD2002">
        <f t="shared" si="584"/>
        <v>0.28000000000000003</v>
      </c>
      <c r="AF2002" t="str">
        <f t="shared" si="585"/>
        <v>----</v>
      </c>
      <c r="AG2002" t="str">
        <f t="shared" si="586"/>
        <v>----</v>
      </c>
      <c r="AH2002" t="str">
        <f t="shared" si="587"/>
        <v>HUnSatLig</v>
      </c>
      <c r="AI2002" t="str">
        <f t="shared" si="588"/>
        <v>----</v>
      </c>
      <c r="AJ2002" t="str">
        <f t="shared" si="589"/>
        <v>----</v>
      </c>
      <c r="AK2002" t="str">
        <f t="shared" si="590"/>
        <v>----</v>
      </c>
      <c r="AM2002" s="4">
        <f t="shared" si="591"/>
        <v>513.36807174412229</v>
      </c>
      <c r="AN2002" s="4">
        <f t="shared" si="575"/>
        <v>513</v>
      </c>
      <c r="AO2002" s="4">
        <f t="shared" si="592"/>
        <v>0.3680717441222896</v>
      </c>
    </row>
    <row r="2003" spans="1:41" x14ac:dyDescent="0.25">
      <c r="A2003">
        <v>29</v>
      </c>
      <c r="B2003">
        <v>38</v>
      </c>
      <c r="C2003">
        <v>0</v>
      </c>
      <c r="D2003">
        <v>9</v>
      </c>
      <c r="E2003">
        <v>0</v>
      </c>
      <c r="F2003">
        <v>0</v>
      </c>
      <c r="H2003">
        <v>529.24430500000005</v>
      </c>
      <c r="J2003">
        <v>2552030</v>
      </c>
      <c r="K2003">
        <v>2984488</v>
      </c>
      <c r="L2003">
        <v>2767226</v>
      </c>
      <c r="O2003">
        <v>4329839</v>
      </c>
      <c r="P2003">
        <v>4565834</v>
      </c>
      <c r="Q2003">
        <v>3179860</v>
      </c>
      <c r="S2003">
        <f t="shared" si="576"/>
        <v>1.3103448275862069</v>
      </c>
      <c r="T2003">
        <f t="shared" si="577"/>
        <v>0.31034482758620691</v>
      </c>
      <c r="V2003" s="4">
        <f t="shared" si="578"/>
        <v>529.24430497990011</v>
      </c>
      <c r="W2003">
        <f t="shared" si="579"/>
        <v>11</v>
      </c>
      <c r="X2003">
        <f t="shared" si="580"/>
        <v>0.37931034482758619</v>
      </c>
      <c r="Y2003">
        <f t="shared" si="581"/>
        <v>0.28947368421052633</v>
      </c>
      <c r="Z2003">
        <f t="shared" si="582"/>
        <v>1.2222222222222223</v>
      </c>
      <c r="AA2003" t="str">
        <f t="shared" si="583"/>
        <v>CRAM</v>
      </c>
      <c r="AD2003">
        <f t="shared" si="584"/>
        <v>0.26530612244897961</v>
      </c>
      <c r="AF2003" t="str">
        <f t="shared" si="585"/>
        <v>----</v>
      </c>
      <c r="AG2003" t="str">
        <f t="shared" si="586"/>
        <v>----</v>
      </c>
      <c r="AH2003" t="str">
        <f t="shared" si="587"/>
        <v>HUnSatLig</v>
      </c>
      <c r="AI2003" t="str">
        <f t="shared" si="588"/>
        <v>----</v>
      </c>
      <c r="AJ2003" t="str">
        <f t="shared" si="589"/>
        <v>----</v>
      </c>
      <c r="AK2003" t="str">
        <f t="shared" si="590"/>
        <v>----</v>
      </c>
      <c r="AM2003" s="4">
        <f t="shared" si="591"/>
        <v>529.36668493260765</v>
      </c>
      <c r="AN2003" s="4">
        <f t="shared" si="575"/>
        <v>529</v>
      </c>
      <c r="AO2003" s="4">
        <f t="shared" si="592"/>
        <v>0.36668493260765445</v>
      </c>
    </row>
    <row r="2004" spans="1:41" x14ac:dyDescent="0.25">
      <c r="A2004">
        <v>29</v>
      </c>
      <c r="B2004">
        <v>38</v>
      </c>
      <c r="C2004">
        <v>0</v>
      </c>
      <c r="D2004">
        <v>10</v>
      </c>
      <c r="E2004">
        <v>0</v>
      </c>
      <c r="F2004">
        <v>0</v>
      </c>
      <c r="H2004">
        <v>545.23921959999996</v>
      </c>
      <c r="J2004">
        <v>3060193</v>
      </c>
      <c r="K2004">
        <v>2968060</v>
      </c>
      <c r="L2004">
        <v>2345630</v>
      </c>
      <c r="O2004">
        <v>3795114</v>
      </c>
      <c r="P2004">
        <v>4659703</v>
      </c>
      <c r="Q2004">
        <v>2770815</v>
      </c>
      <c r="S2004">
        <f t="shared" si="576"/>
        <v>1.3103448275862069</v>
      </c>
      <c r="T2004">
        <f t="shared" si="577"/>
        <v>0.34482758620689657</v>
      </c>
      <c r="V2004" s="4">
        <f t="shared" si="578"/>
        <v>545.23921957990012</v>
      </c>
      <c r="W2004">
        <f t="shared" si="579"/>
        <v>11</v>
      </c>
      <c r="X2004">
        <f t="shared" si="580"/>
        <v>0.37931034482758619</v>
      </c>
      <c r="Y2004">
        <f t="shared" si="581"/>
        <v>0.28947368421052633</v>
      </c>
      <c r="Z2004">
        <f t="shared" si="582"/>
        <v>1.1000000000000001</v>
      </c>
      <c r="AA2004" t="str">
        <f t="shared" si="583"/>
        <v>CRAM</v>
      </c>
      <c r="AD2004">
        <f t="shared" si="584"/>
        <v>0.25</v>
      </c>
      <c r="AF2004" t="str">
        <f t="shared" si="585"/>
        <v>----</v>
      </c>
      <c r="AG2004" t="str">
        <f t="shared" si="586"/>
        <v>----</v>
      </c>
      <c r="AH2004" t="str">
        <f t="shared" si="587"/>
        <v>HUnSatLig</v>
      </c>
      <c r="AI2004" t="str">
        <f t="shared" si="588"/>
        <v>----</v>
      </c>
      <c r="AJ2004" t="str">
        <f t="shared" si="589"/>
        <v>----</v>
      </c>
      <c r="AK2004" t="str">
        <f t="shared" si="590"/>
        <v>----</v>
      </c>
      <c r="AM2004" s="4">
        <f t="shared" si="591"/>
        <v>545.36529812109291</v>
      </c>
      <c r="AN2004" s="4">
        <f t="shared" si="575"/>
        <v>545</v>
      </c>
      <c r="AO2004" s="4">
        <f t="shared" si="592"/>
        <v>0.3652981210929056</v>
      </c>
    </row>
    <row r="2005" spans="1:41" x14ac:dyDescent="0.25">
      <c r="A2005">
        <v>29</v>
      </c>
      <c r="B2005">
        <v>38</v>
      </c>
      <c r="C2005">
        <v>0</v>
      </c>
      <c r="D2005">
        <v>11</v>
      </c>
      <c r="E2005">
        <v>0</v>
      </c>
      <c r="F2005">
        <v>0</v>
      </c>
      <c r="H2005">
        <v>561.23413419999997</v>
      </c>
      <c r="J2005">
        <v>2659597</v>
      </c>
      <c r="K2005">
        <v>2382992</v>
      </c>
      <c r="L2005">
        <v>2514044</v>
      </c>
      <c r="O2005">
        <v>3463038</v>
      </c>
      <c r="P2005">
        <v>3601197</v>
      </c>
      <c r="Q2005">
        <v>2674746</v>
      </c>
      <c r="S2005">
        <f t="shared" si="576"/>
        <v>1.3103448275862069</v>
      </c>
      <c r="T2005">
        <f t="shared" si="577"/>
        <v>0.37931034482758619</v>
      </c>
      <c r="V2005" s="4">
        <f t="shared" si="578"/>
        <v>561.23413417990002</v>
      </c>
      <c r="W2005">
        <f t="shared" si="579"/>
        <v>11</v>
      </c>
      <c r="X2005">
        <f t="shared" si="580"/>
        <v>0.37931034482758619</v>
      </c>
      <c r="Y2005">
        <f t="shared" si="581"/>
        <v>0.28947368421052633</v>
      </c>
      <c r="Z2005">
        <f t="shared" si="582"/>
        <v>1</v>
      </c>
      <c r="AA2005" t="str">
        <f t="shared" si="583"/>
        <v>CRAM</v>
      </c>
      <c r="AD2005">
        <f t="shared" si="584"/>
        <v>0.23404255319148937</v>
      </c>
      <c r="AF2005" t="str">
        <f t="shared" si="585"/>
        <v>----</v>
      </c>
      <c r="AG2005" t="str">
        <f t="shared" si="586"/>
        <v>----</v>
      </c>
      <c r="AH2005" t="str">
        <f t="shared" si="587"/>
        <v>HUnSatLig</v>
      </c>
      <c r="AI2005" t="str">
        <f t="shared" si="588"/>
        <v>----</v>
      </c>
      <c r="AJ2005" t="str">
        <f t="shared" si="589"/>
        <v>----</v>
      </c>
      <c r="AK2005" t="str">
        <f t="shared" si="590"/>
        <v>----</v>
      </c>
      <c r="AM2005" s="4">
        <f t="shared" si="591"/>
        <v>561.36391130957816</v>
      </c>
      <c r="AN2005" s="4">
        <f t="shared" si="575"/>
        <v>561</v>
      </c>
      <c r="AO2005" s="4">
        <f t="shared" si="592"/>
        <v>0.36391130957815676</v>
      </c>
    </row>
    <row r="2006" spans="1:41" x14ac:dyDescent="0.25">
      <c r="A2006">
        <v>29</v>
      </c>
      <c r="B2006">
        <v>38</v>
      </c>
      <c r="C2006">
        <v>0</v>
      </c>
      <c r="D2006">
        <v>12</v>
      </c>
      <c r="E2006">
        <v>0</v>
      </c>
      <c r="F2006">
        <v>0</v>
      </c>
      <c r="H2006">
        <v>577.22904879999999</v>
      </c>
      <c r="J2006">
        <v>2061876</v>
      </c>
      <c r="K2006">
        <v>1780164</v>
      </c>
      <c r="L2006">
        <v>2115673</v>
      </c>
      <c r="O2006">
        <v>2597146</v>
      </c>
      <c r="P2006">
        <v>2426714</v>
      </c>
      <c r="Q2006">
        <v>1881274</v>
      </c>
      <c r="S2006">
        <f t="shared" si="576"/>
        <v>1.3103448275862069</v>
      </c>
      <c r="T2006">
        <f t="shared" si="577"/>
        <v>0.41379310344827586</v>
      </c>
      <c r="V2006" s="4">
        <f t="shared" si="578"/>
        <v>577.22904877990004</v>
      </c>
      <c r="W2006">
        <f t="shared" si="579"/>
        <v>11</v>
      </c>
      <c r="X2006">
        <f t="shared" si="580"/>
        <v>0.37931034482758619</v>
      </c>
      <c r="Y2006">
        <f t="shared" si="581"/>
        <v>0.28947368421052633</v>
      </c>
      <c r="Z2006">
        <f t="shared" si="582"/>
        <v>0.91666666666666663</v>
      </c>
      <c r="AA2006" t="str">
        <f t="shared" si="583"/>
        <v>CRAM</v>
      </c>
      <c r="AD2006">
        <f t="shared" si="584"/>
        <v>0.21739130434782608</v>
      </c>
      <c r="AF2006" t="str">
        <f t="shared" si="585"/>
        <v>----</v>
      </c>
      <c r="AG2006" t="str">
        <f t="shared" si="586"/>
        <v>----</v>
      </c>
      <c r="AH2006" t="str">
        <f t="shared" si="587"/>
        <v>HUnSatLig</v>
      </c>
      <c r="AI2006" t="str">
        <f t="shared" si="588"/>
        <v>----</v>
      </c>
      <c r="AJ2006" t="str">
        <f t="shared" si="589"/>
        <v>----</v>
      </c>
      <c r="AK2006" t="str">
        <f t="shared" si="590"/>
        <v>----</v>
      </c>
      <c r="AM2006" s="4">
        <f t="shared" si="591"/>
        <v>577.36252449806352</v>
      </c>
      <c r="AN2006" s="4">
        <f t="shared" si="575"/>
        <v>577</v>
      </c>
      <c r="AO2006" s="4">
        <f t="shared" si="592"/>
        <v>0.36252449806352161</v>
      </c>
    </row>
    <row r="2007" spans="1:41" x14ac:dyDescent="0.25">
      <c r="A2007">
        <v>29</v>
      </c>
      <c r="B2007">
        <v>40</v>
      </c>
      <c r="C2007">
        <v>0</v>
      </c>
      <c r="D2007">
        <v>6</v>
      </c>
      <c r="E2007">
        <v>0</v>
      </c>
      <c r="F2007">
        <v>0</v>
      </c>
      <c r="H2007">
        <v>483.2752112</v>
      </c>
      <c r="J2007" t="s">
        <v>14</v>
      </c>
      <c r="K2007" t="s">
        <v>14</v>
      </c>
      <c r="L2007" t="s">
        <v>14</v>
      </c>
      <c r="O2007">
        <v>1995163</v>
      </c>
      <c r="P2007">
        <v>1791810</v>
      </c>
      <c r="Q2007">
        <v>1715119</v>
      </c>
      <c r="S2007">
        <f t="shared" si="576"/>
        <v>1.3793103448275863</v>
      </c>
      <c r="T2007">
        <f t="shared" si="577"/>
        <v>0.20689655172413793</v>
      </c>
      <c r="V2007" s="4">
        <f t="shared" si="578"/>
        <v>483.2752111799</v>
      </c>
      <c r="W2007">
        <f t="shared" si="579"/>
        <v>10</v>
      </c>
      <c r="X2007">
        <f t="shared" si="580"/>
        <v>0.34482758620689657</v>
      </c>
      <c r="Y2007">
        <f t="shared" si="581"/>
        <v>0.25</v>
      </c>
      <c r="Z2007">
        <f t="shared" si="582"/>
        <v>1.6666666666666667</v>
      </c>
      <c r="AA2007" t="str">
        <f t="shared" si="583"/>
        <v>CRAM</v>
      </c>
      <c r="AD2007">
        <f t="shared" si="584"/>
        <v>0.26923076923076922</v>
      </c>
      <c r="AF2007" t="str">
        <f t="shared" si="585"/>
        <v>----</v>
      </c>
      <c r="AG2007" t="str">
        <f t="shared" si="586"/>
        <v>----</v>
      </c>
      <c r="AH2007" t="str">
        <f t="shared" si="587"/>
        <v>HUnSatLig</v>
      </c>
      <c r="AI2007" t="str">
        <f t="shared" si="588"/>
        <v>----</v>
      </c>
      <c r="AJ2007" t="str">
        <f t="shared" si="589"/>
        <v>----</v>
      </c>
      <c r="AK2007" t="str">
        <f t="shared" si="590"/>
        <v>----</v>
      </c>
      <c r="AM2007" s="4">
        <f t="shared" si="591"/>
        <v>483.38696145653483</v>
      </c>
      <c r="AN2007" s="4">
        <f t="shared" si="575"/>
        <v>483</v>
      </c>
      <c r="AO2007" s="4">
        <f t="shared" si="592"/>
        <v>0.38696145653483427</v>
      </c>
    </row>
    <row r="2008" spans="1:41" x14ac:dyDescent="0.25">
      <c r="A2008">
        <v>29</v>
      </c>
      <c r="B2008">
        <v>40</v>
      </c>
      <c r="C2008">
        <v>0</v>
      </c>
      <c r="D2008">
        <v>7</v>
      </c>
      <c r="E2008">
        <v>0</v>
      </c>
      <c r="F2008">
        <v>0</v>
      </c>
      <c r="H2008">
        <v>499.27012580000002</v>
      </c>
      <c r="J2008" t="s">
        <v>14</v>
      </c>
      <c r="K2008" t="s">
        <v>14</v>
      </c>
      <c r="L2008" t="s">
        <v>14</v>
      </c>
      <c r="O2008">
        <v>2827871</v>
      </c>
      <c r="P2008">
        <v>3442880</v>
      </c>
      <c r="Q2008">
        <v>2727305</v>
      </c>
      <c r="S2008">
        <f t="shared" si="576"/>
        <v>1.3793103448275863</v>
      </c>
      <c r="T2008">
        <f t="shared" si="577"/>
        <v>0.2413793103448276</v>
      </c>
      <c r="V2008" s="4">
        <f t="shared" si="578"/>
        <v>499.27012577990001</v>
      </c>
      <c r="W2008">
        <f t="shared" si="579"/>
        <v>10</v>
      </c>
      <c r="X2008">
        <f t="shared" si="580"/>
        <v>0.34482758620689657</v>
      </c>
      <c r="Y2008">
        <f t="shared" si="581"/>
        <v>0.25</v>
      </c>
      <c r="Z2008">
        <f t="shared" si="582"/>
        <v>1.4285714285714286</v>
      </c>
      <c r="AA2008" t="str">
        <f t="shared" si="583"/>
        <v>CRAM</v>
      </c>
      <c r="AD2008">
        <f t="shared" si="584"/>
        <v>0.25490196078431371</v>
      </c>
      <c r="AF2008" t="str">
        <f t="shared" si="585"/>
        <v>----</v>
      </c>
      <c r="AG2008" t="str">
        <f t="shared" si="586"/>
        <v>----</v>
      </c>
      <c r="AH2008" t="str">
        <f t="shared" si="587"/>
        <v>HUnSatLig</v>
      </c>
      <c r="AI2008" t="str">
        <f t="shared" si="588"/>
        <v>----</v>
      </c>
      <c r="AJ2008" t="str">
        <f t="shared" si="589"/>
        <v>----</v>
      </c>
      <c r="AK2008" t="str">
        <f t="shared" si="590"/>
        <v>----</v>
      </c>
      <c r="AM2008" s="4">
        <f t="shared" si="591"/>
        <v>499.38557464502014</v>
      </c>
      <c r="AN2008" s="4">
        <f t="shared" si="575"/>
        <v>499</v>
      </c>
      <c r="AO2008" s="4">
        <f t="shared" si="592"/>
        <v>0.38557464502014227</v>
      </c>
    </row>
    <row r="2009" spans="1:41" x14ac:dyDescent="0.25">
      <c r="A2009">
        <v>29</v>
      </c>
      <c r="B2009">
        <v>40</v>
      </c>
      <c r="C2009">
        <v>0</v>
      </c>
      <c r="D2009">
        <v>8</v>
      </c>
      <c r="E2009">
        <v>0</v>
      </c>
      <c r="F2009">
        <v>0</v>
      </c>
      <c r="H2009">
        <v>515.26504039999998</v>
      </c>
      <c r="J2009">
        <v>2657953</v>
      </c>
      <c r="K2009">
        <v>2861409</v>
      </c>
      <c r="L2009">
        <v>2604546</v>
      </c>
      <c r="O2009">
        <v>4921560</v>
      </c>
      <c r="P2009">
        <v>5005028</v>
      </c>
      <c r="Q2009">
        <v>3927244</v>
      </c>
      <c r="S2009">
        <f t="shared" si="576"/>
        <v>1.3793103448275863</v>
      </c>
      <c r="T2009">
        <f t="shared" si="577"/>
        <v>0.27586206896551724</v>
      </c>
      <c r="V2009" s="4">
        <f t="shared" si="578"/>
        <v>515.26504037990003</v>
      </c>
      <c r="W2009">
        <f t="shared" si="579"/>
        <v>10</v>
      </c>
      <c r="X2009">
        <f t="shared" si="580"/>
        <v>0.34482758620689657</v>
      </c>
      <c r="Y2009">
        <f t="shared" si="581"/>
        <v>0.25</v>
      </c>
      <c r="Z2009">
        <f t="shared" si="582"/>
        <v>1.25</v>
      </c>
      <c r="AA2009" t="str">
        <f t="shared" si="583"/>
        <v>CRAM</v>
      </c>
      <c r="AD2009">
        <f t="shared" si="584"/>
        <v>0.24</v>
      </c>
      <c r="AF2009" t="str">
        <f t="shared" si="585"/>
        <v>----</v>
      </c>
      <c r="AG2009" t="str">
        <f t="shared" si="586"/>
        <v>----</v>
      </c>
      <c r="AH2009" t="str">
        <f t="shared" si="587"/>
        <v>HUnSatLig</v>
      </c>
      <c r="AI2009" t="str">
        <f t="shared" si="588"/>
        <v>----</v>
      </c>
      <c r="AJ2009" t="str">
        <f t="shared" si="589"/>
        <v>----</v>
      </c>
      <c r="AK2009" t="str">
        <f t="shared" si="590"/>
        <v>----</v>
      </c>
      <c r="AM2009" s="4">
        <f t="shared" si="591"/>
        <v>515.38418783350551</v>
      </c>
      <c r="AN2009" s="4">
        <f t="shared" si="575"/>
        <v>515</v>
      </c>
      <c r="AO2009" s="4">
        <f t="shared" si="592"/>
        <v>0.38418783350550711</v>
      </c>
    </row>
    <row r="2010" spans="1:41" x14ac:dyDescent="0.25">
      <c r="A2010">
        <v>29</v>
      </c>
      <c r="B2010">
        <v>40</v>
      </c>
      <c r="C2010">
        <v>0</v>
      </c>
      <c r="D2010">
        <v>9</v>
      </c>
      <c r="E2010">
        <v>0</v>
      </c>
      <c r="F2010">
        <v>0</v>
      </c>
      <c r="H2010">
        <v>531.25995499999999</v>
      </c>
      <c r="J2010">
        <v>3720471</v>
      </c>
      <c r="K2010">
        <v>3055667</v>
      </c>
      <c r="L2010">
        <v>3464618</v>
      </c>
      <c r="O2010">
        <v>5681510</v>
      </c>
      <c r="P2010">
        <v>6220600</v>
      </c>
      <c r="Q2010">
        <v>4769080</v>
      </c>
      <c r="S2010">
        <f t="shared" si="576"/>
        <v>1.3793103448275863</v>
      </c>
      <c r="T2010">
        <f t="shared" si="577"/>
        <v>0.31034482758620691</v>
      </c>
      <c r="V2010" s="4">
        <f t="shared" si="578"/>
        <v>531.25995497990004</v>
      </c>
      <c r="W2010">
        <f t="shared" si="579"/>
        <v>10</v>
      </c>
      <c r="X2010">
        <f t="shared" si="580"/>
        <v>0.34482758620689657</v>
      </c>
      <c r="Y2010">
        <f t="shared" si="581"/>
        <v>0.25</v>
      </c>
      <c r="Z2010">
        <f t="shared" si="582"/>
        <v>1.1111111111111112</v>
      </c>
      <c r="AA2010" t="str">
        <f t="shared" si="583"/>
        <v>CRAM</v>
      </c>
      <c r="AD2010">
        <f t="shared" si="584"/>
        <v>0.22448979591836735</v>
      </c>
      <c r="AF2010" t="str">
        <f t="shared" si="585"/>
        <v>----</v>
      </c>
      <c r="AG2010" t="str">
        <f t="shared" si="586"/>
        <v>----</v>
      </c>
      <c r="AH2010" t="str">
        <f t="shared" si="587"/>
        <v>HUnSatLig</v>
      </c>
      <c r="AI2010" t="str">
        <f t="shared" si="588"/>
        <v>----</v>
      </c>
      <c r="AJ2010" t="str">
        <f t="shared" si="589"/>
        <v>----</v>
      </c>
      <c r="AK2010" t="str">
        <f t="shared" si="590"/>
        <v>----</v>
      </c>
      <c r="AM2010" s="4">
        <f t="shared" si="591"/>
        <v>531.38280102199076</v>
      </c>
      <c r="AN2010" s="4">
        <f t="shared" si="575"/>
        <v>531</v>
      </c>
      <c r="AO2010" s="4">
        <f t="shared" si="592"/>
        <v>0.38280102199075827</v>
      </c>
    </row>
    <row r="2011" spans="1:41" x14ac:dyDescent="0.25">
      <c r="A2011">
        <v>29</v>
      </c>
      <c r="B2011">
        <v>40</v>
      </c>
      <c r="C2011">
        <v>0</v>
      </c>
      <c r="D2011">
        <v>10</v>
      </c>
      <c r="E2011">
        <v>0</v>
      </c>
      <c r="F2011">
        <v>0</v>
      </c>
      <c r="H2011">
        <v>547.25486960000001</v>
      </c>
      <c r="J2011">
        <v>3396065</v>
      </c>
      <c r="K2011">
        <v>3375585</v>
      </c>
      <c r="L2011">
        <v>3068591</v>
      </c>
      <c r="O2011">
        <v>4767875</v>
      </c>
      <c r="P2011">
        <v>5538224</v>
      </c>
      <c r="Q2011">
        <v>3827492</v>
      </c>
      <c r="S2011">
        <f t="shared" si="576"/>
        <v>1.3793103448275863</v>
      </c>
      <c r="T2011">
        <f t="shared" si="577"/>
        <v>0.34482758620689657</v>
      </c>
      <c r="V2011" s="4">
        <f t="shared" si="578"/>
        <v>547.25486957990006</v>
      </c>
      <c r="W2011">
        <f t="shared" si="579"/>
        <v>10</v>
      </c>
      <c r="X2011">
        <f t="shared" si="580"/>
        <v>0.34482758620689657</v>
      </c>
      <c r="Y2011">
        <f t="shared" si="581"/>
        <v>0.25</v>
      </c>
      <c r="Z2011">
        <f t="shared" si="582"/>
        <v>1</v>
      </c>
      <c r="AA2011" t="str">
        <f t="shared" si="583"/>
        <v>CRAM</v>
      </c>
      <c r="AD2011">
        <f t="shared" si="584"/>
        <v>0.20833333333333334</v>
      </c>
      <c r="AF2011" t="str">
        <f t="shared" si="585"/>
        <v>----</v>
      </c>
      <c r="AG2011" t="str">
        <f t="shared" si="586"/>
        <v>----</v>
      </c>
      <c r="AH2011" t="str">
        <f t="shared" si="587"/>
        <v>HUnSatLig</v>
      </c>
      <c r="AI2011" t="str">
        <f t="shared" si="588"/>
        <v>----</v>
      </c>
      <c r="AJ2011" t="str">
        <f t="shared" si="589"/>
        <v>----</v>
      </c>
      <c r="AK2011" t="str">
        <f t="shared" si="590"/>
        <v>----</v>
      </c>
      <c r="AM2011" s="4">
        <f t="shared" si="591"/>
        <v>547.38141421047612</v>
      </c>
      <c r="AN2011" s="4">
        <f t="shared" si="575"/>
        <v>547</v>
      </c>
      <c r="AO2011" s="4">
        <f t="shared" si="592"/>
        <v>0.38141421047612312</v>
      </c>
    </row>
    <row r="2012" spans="1:41" x14ac:dyDescent="0.25">
      <c r="A2012">
        <v>29</v>
      </c>
      <c r="B2012">
        <v>40</v>
      </c>
      <c r="C2012">
        <v>0</v>
      </c>
      <c r="D2012">
        <v>11</v>
      </c>
      <c r="E2012">
        <v>0</v>
      </c>
      <c r="F2012">
        <v>0</v>
      </c>
      <c r="H2012">
        <v>563.24978420000002</v>
      </c>
      <c r="J2012">
        <v>2543823</v>
      </c>
      <c r="K2012">
        <v>3177546</v>
      </c>
      <c r="L2012">
        <v>2633303</v>
      </c>
      <c r="O2012">
        <v>3731296</v>
      </c>
      <c r="P2012">
        <v>4062909</v>
      </c>
      <c r="Q2012">
        <v>2914758</v>
      </c>
      <c r="S2012">
        <f t="shared" si="576"/>
        <v>1.3793103448275863</v>
      </c>
      <c r="T2012">
        <f t="shared" si="577"/>
        <v>0.37931034482758619</v>
      </c>
      <c r="V2012" s="4">
        <f t="shared" si="578"/>
        <v>563.24978417990008</v>
      </c>
      <c r="W2012">
        <f t="shared" si="579"/>
        <v>10</v>
      </c>
      <c r="X2012">
        <f t="shared" si="580"/>
        <v>0.34482758620689657</v>
      </c>
      <c r="Y2012">
        <f t="shared" si="581"/>
        <v>0.25</v>
      </c>
      <c r="Z2012">
        <f t="shared" si="582"/>
        <v>0.90909090909090906</v>
      </c>
      <c r="AA2012" t="str">
        <f t="shared" si="583"/>
        <v>CRAM</v>
      </c>
      <c r="AD2012">
        <f t="shared" si="584"/>
        <v>0.19148936170212766</v>
      </c>
      <c r="AF2012" t="str">
        <f t="shared" si="585"/>
        <v>----</v>
      </c>
      <c r="AG2012" t="str">
        <f t="shared" si="586"/>
        <v>----</v>
      </c>
      <c r="AH2012" t="str">
        <f t="shared" si="587"/>
        <v>HUnSatLig</v>
      </c>
      <c r="AI2012" t="str">
        <f t="shared" si="588"/>
        <v>----</v>
      </c>
      <c r="AJ2012" t="str">
        <f t="shared" si="589"/>
        <v>----</v>
      </c>
      <c r="AK2012" t="str">
        <f t="shared" si="590"/>
        <v>----</v>
      </c>
      <c r="AM2012" s="4">
        <f t="shared" si="591"/>
        <v>563.38002739896137</v>
      </c>
      <c r="AN2012" s="4">
        <f t="shared" si="575"/>
        <v>563</v>
      </c>
      <c r="AO2012" s="4">
        <f t="shared" si="592"/>
        <v>0.38002739896137427</v>
      </c>
    </row>
    <row r="2013" spans="1:41" x14ac:dyDescent="0.25">
      <c r="A2013">
        <v>29</v>
      </c>
      <c r="B2013">
        <v>40</v>
      </c>
      <c r="C2013">
        <v>0</v>
      </c>
      <c r="D2013">
        <v>12</v>
      </c>
      <c r="E2013">
        <v>0</v>
      </c>
      <c r="F2013">
        <v>0</v>
      </c>
      <c r="H2013">
        <v>579.24469880000004</v>
      </c>
      <c r="J2013">
        <v>1847730</v>
      </c>
      <c r="K2013">
        <v>1484625</v>
      </c>
      <c r="L2013">
        <v>1787369</v>
      </c>
      <c r="O2013">
        <v>2851624</v>
      </c>
      <c r="P2013">
        <v>2497235</v>
      </c>
      <c r="Q2013">
        <v>1530451</v>
      </c>
      <c r="S2013">
        <f t="shared" si="576"/>
        <v>1.3793103448275863</v>
      </c>
      <c r="T2013">
        <f t="shared" si="577"/>
        <v>0.41379310344827586</v>
      </c>
      <c r="V2013" s="4">
        <f t="shared" si="578"/>
        <v>579.24469877990009</v>
      </c>
      <c r="W2013">
        <f t="shared" si="579"/>
        <v>10</v>
      </c>
      <c r="X2013">
        <f t="shared" si="580"/>
        <v>0.34482758620689657</v>
      </c>
      <c r="Y2013">
        <f t="shared" si="581"/>
        <v>0.25</v>
      </c>
      <c r="Z2013">
        <f t="shared" si="582"/>
        <v>0.83333333333333337</v>
      </c>
      <c r="AA2013" t="str">
        <f t="shared" si="583"/>
        <v>CRAM</v>
      </c>
      <c r="AD2013">
        <f t="shared" si="584"/>
        <v>0.17391304347826086</v>
      </c>
      <c r="AF2013" t="str">
        <f t="shared" si="585"/>
        <v>----</v>
      </c>
      <c r="AG2013" t="str">
        <f t="shared" si="586"/>
        <v>----</v>
      </c>
      <c r="AH2013" t="str">
        <f t="shared" si="587"/>
        <v>HUnSatLig</v>
      </c>
      <c r="AI2013" t="str">
        <f t="shared" si="588"/>
        <v>----</v>
      </c>
      <c r="AJ2013" t="str">
        <f t="shared" si="589"/>
        <v>----</v>
      </c>
      <c r="AK2013" t="str">
        <f t="shared" si="590"/>
        <v>----</v>
      </c>
      <c r="AM2013" s="4">
        <f t="shared" si="591"/>
        <v>579.37864058744674</v>
      </c>
      <c r="AN2013" s="4">
        <f t="shared" si="575"/>
        <v>579</v>
      </c>
      <c r="AO2013" s="4">
        <f t="shared" si="592"/>
        <v>0.37864058744673912</v>
      </c>
    </row>
    <row r="2014" spans="1:41" x14ac:dyDescent="0.25">
      <c r="A2014">
        <v>29</v>
      </c>
      <c r="B2014">
        <v>40</v>
      </c>
      <c r="C2014">
        <v>0</v>
      </c>
      <c r="D2014">
        <v>13</v>
      </c>
      <c r="E2014">
        <v>0</v>
      </c>
      <c r="F2014">
        <v>0</v>
      </c>
      <c r="H2014">
        <v>595.23961340000005</v>
      </c>
      <c r="J2014" t="s">
        <v>14</v>
      </c>
      <c r="K2014" t="s">
        <v>14</v>
      </c>
      <c r="L2014" t="s">
        <v>14</v>
      </c>
      <c r="O2014">
        <v>1909250</v>
      </c>
      <c r="P2014">
        <v>1767033</v>
      </c>
      <c r="Q2014">
        <v>1506955</v>
      </c>
      <c r="S2014">
        <f t="shared" si="576"/>
        <v>1.3793103448275863</v>
      </c>
      <c r="T2014">
        <f t="shared" si="577"/>
        <v>0.44827586206896552</v>
      </c>
      <c r="V2014" s="4">
        <f t="shared" si="578"/>
        <v>595.23961337990011</v>
      </c>
      <c r="W2014">
        <f t="shared" si="579"/>
        <v>10</v>
      </c>
      <c r="X2014">
        <f t="shared" si="580"/>
        <v>0.34482758620689657</v>
      </c>
      <c r="Y2014">
        <f t="shared" si="581"/>
        <v>0.25</v>
      </c>
      <c r="Z2014">
        <f t="shared" si="582"/>
        <v>0.76923076923076927</v>
      </c>
      <c r="AA2014" t="str">
        <f t="shared" si="583"/>
        <v>O</v>
      </c>
      <c r="AD2014">
        <f t="shared" si="584"/>
        <v>0.15555555555555556</v>
      </c>
      <c r="AF2014" t="str">
        <f t="shared" si="585"/>
        <v>----</v>
      </c>
      <c r="AG2014" t="str">
        <f t="shared" si="586"/>
        <v>----</v>
      </c>
      <c r="AH2014" t="str">
        <f t="shared" si="587"/>
        <v>HUnSatLig</v>
      </c>
      <c r="AI2014" t="str">
        <f t="shared" si="588"/>
        <v>----</v>
      </c>
      <c r="AJ2014" t="str">
        <f t="shared" si="589"/>
        <v>----</v>
      </c>
      <c r="AK2014" t="str">
        <f t="shared" si="590"/>
        <v>----</v>
      </c>
      <c r="AM2014" s="4">
        <f t="shared" si="591"/>
        <v>595.37725377593199</v>
      </c>
      <c r="AN2014" s="4">
        <f t="shared" si="575"/>
        <v>595</v>
      </c>
      <c r="AO2014" s="4">
        <f t="shared" si="592"/>
        <v>0.37725377593199028</v>
      </c>
    </row>
    <row r="2015" spans="1:41" x14ac:dyDescent="0.25">
      <c r="A2015">
        <v>29</v>
      </c>
      <c r="B2015">
        <v>42</v>
      </c>
      <c r="C2015">
        <v>0</v>
      </c>
      <c r="D2015">
        <v>6</v>
      </c>
      <c r="E2015">
        <v>0</v>
      </c>
      <c r="F2015">
        <v>0</v>
      </c>
      <c r="H2015">
        <v>485.29086119999999</v>
      </c>
      <c r="J2015" t="s">
        <v>14</v>
      </c>
      <c r="K2015" t="s">
        <v>14</v>
      </c>
      <c r="L2015" t="s">
        <v>14</v>
      </c>
      <c r="O2015">
        <v>1975270</v>
      </c>
      <c r="P2015">
        <v>2465928</v>
      </c>
      <c r="Q2015">
        <v>2168860</v>
      </c>
      <c r="S2015">
        <f t="shared" si="576"/>
        <v>1.4482758620689655</v>
      </c>
      <c r="T2015">
        <f t="shared" si="577"/>
        <v>0.20689655172413793</v>
      </c>
      <c r="V2015" s="4">
        <f t="shared" si="578"/>
        <v>485.29086117989999</v>
      </c>
      <c r="W2015">
        <f t="shared" si="579"/>
        <v>9</v>
      </c>
      <c r="X2015">
        <f t="shared" si="580"/>
        <v>0.31034482758620691</v>
      </c>
      <c r="Y2015">
        <f t="shared" si="581"/>
        <v>0.21428571428571427</v>
      </c>
      <c r="Z2015">
        <f t="shared" si="582"/>
        <v>1.5</v>
      </c>
      <c r="AA2015" t="str">
        <f t="shared" si="583"/>
        <v>CRAM</v>
      </c>
      <c r="AD2015">
        <f t="shared" si="584"/>
        <v>0.23076923076923078</v>
      </c>
      <c r="AF2015" t="str">
        <f t="shared" si="585"/>
        <v>----</v>
      </c>
      <c r="AG2015" t="str">
        <f t="shared" si="586"/>
        <v>----</v>
      </c>
      <c r="AH2015" t="str">
        <f t="shared" si="587"/>
        <v>HUnSatLig</v>
      </c>
      <c r="AI2015" t="str">
        <f t="shared" si="588"/>
        <v>----</v>
      </c>
      <c r="AJ2015" t="str">
        <f t="shared" si="589"/>
        <v>----</v>
      </c>
      <c r="AK2015" t="str">
        <f t="shared" si="590"/>
        <v>----</v>
      </c>
      <c r="AM2015" s="4">
        <f t="shared" si="591"/>
        <v>485.40307754591805</v>
      </c>
      <c r="AN2015" s="4">
        <f t="shared" si="575"/>
        <v>485</v>
      </c>
      <c r="AO2015" s="4">
        <f t="shared" si="592"/>
        <v>0.40307754591805178</v>
      </c>
    </row>
    <row r="2016" spans="1:41" x14ac:dyDescent="0.25">
      <c r="A2016">
        <v>29</v>
      </c>
      <c r="B2016">
        <v>42</v>
      </c>
      <c r="C2016">
        <v>0</v>
      </c>
      <c r="D2016">
        <v>7</v>
      </c>
      <c r="E2016">
        <v>0</v>
      </c>
      <c r="F2016">
        <v>0</v>
      </c>
      <c r="H2016">
        <v>501.28577580000001</v>
      </c>
      <c r="J2016">
        <v>2031503</v>
      </c>
      <c r="K2016">
        <v>2008572</v>
      </c>
      <c r="L2016">
        <v>1858729</v>
      </c>
      <c r="O2016">
        <v>3712702</v>
      </c>
      <c r="P2016">
        <v>3900691</v>
      </c>
      <c r="Q2016">
        <v>3065865</v>
      </c>
      <c r="S2016">
        <f t="shared" si="576"/>
        <v>1.4482758620689655</v>
      </c>
      <c r="T2016">
        <f t="shared" si="577"/>
        <v>0.2413793103448276</v>
      </c>
      <c r="V2016" s="4">
        <f t="shared" si="578"/>
        <v>501.28577577990001</v>
      </c>
      <c r="W2016">
        <f t="shared" si="579"/>
        <v>9</v>
      </c>
      <c r="X2016">
        <f t="shared" si="580"/>
        <v>0.31034482758620691</v>
      </c>
      <c r="Y2016">
        <f t="shared" si="581"/>
        <v>0.21428571428571427</v>
      </c>
      <c r="Z2016">
        <f t="shared" si="582"/>
        <v>1.2857142857142858</v>
      </c>
      <c r="AA2016" t="str">
        <f t="shared" si="583"/>
        <v>CRAM</v>
      </c>
      <c r="AD2016">
        <f t="shared" si="584"/>
        <v>0.21568627450980393</v>
      </c>
      <c r="AF2016" t="str">
        <f t="shared" si="585"/>
        <v>----</v>
      </c>
      <c r="AG2016" t="str">
        <f t="shared" si="586"/>
        <v>----</v>
      </c>
      <c r="AH2016" t="str">
        <f t="shared" si="587"/>
        <v>HUnSatLig</v>
      </c>
      <c r="AI2016" t="str">
        <f t="shared" si="588"/>
        <v>----</v>
      </c>
      <c r="AJ2016" t="str">
        <f t="shared" si="589"/>
        <v>----</v>
      </c>
      <c r="AK2016" t="str">
        <f t="shared" si="590"/>
        <v>----</v>
      </c>
      <c r="AM2016" s="4">
        <f t="shared" si="591"/>
        <v>501.40169073440336</v>
      </c>
      <c r="AN2016" s="4">
        <f t="shared" si="575"/>
        <v>501</v>
      </c>
      <c r="AO2016" s="4">
        <f t="shared" si="592"/>
        <v>0.40169073440335978</v>
      </c>
    </row>
    <row r="2017" spans="1:41" x14ac:dyDescent="0.25">
      <c r="A2017">
        <v>29</v>
      </c>
      <c r="B2017">
        <v>42</v>
      </c>
      <c r="C2017">
        <v>0</v>
      </c>
      <c r="D2017">
        <v>8</v>
      </c>
      <c r="E2017">
        <v>0</v>
      </c>
      <c r="F2017">
        <v>0</v>
      </c>
      <c r="H2017">
        <v>517.28069040000003</v>
      </c>
      <c r="J2017">
        <v>3573510</v>
      </c>
      <c r="K2017">
        <v>3121546</v>
      </c>
      <c r="L2017">
        <v>3127354</v>
      </c>
      <c r="O2017">
        <v>5029129</v>
      </c>
      <c r="P2017">
        <v>5290765</v>
      </c>
      <c r="Q2017">
        <v>4474119</v>
      </c>
      <c r="S2017">
        <f t="shared" si="576"/>
        <v>1.4482758620689655</v>
      </c>
      <c r="T2017">
        <f t="shared" si="577"/>
        <v>0.27586206896551724</v>
      </c>
      <c r="V2017" s="4">
        <f t="shared" si="578"/>
        <v>517.28069037990008</v>
      </c>
      <c r="W2017">
        <f t="shared" si="579"/>
        <v>9</v>
      </c>
      <c r="X2017">
        <f t="shared" si="580"/>
        <v>0.31034482758620691</v>
      </c>
      <c r="Y2017">
        <f t="shared" si="581"/>
        <v>0.21428571428571427</v>
      </c>
      <c r="Z2017">
        <f t="shared" si="582"/>
        <v>1.125</v>
      </c>
      <c r="AA2017" t="str">
        <f t="shared" si="583"/>
        <v>CRAM</v>
      </c>
      <c r="AD2017">
        <f t="shared" si="584"/>
        <v>0.2</v>
      </c>
      <c r="AF2017" t="str">
        <f t="shared" si="585"/>
        <v>----</v>
      </c>
      <c r="AG2017" t="str">
        <f t="shared" si="586"/>
        <v>----</v>
      </c>
      <c r="AH2017" t="str">
        <f t="shared" si="587"/>
        <v>HUnSatLig</v>
      </c>
      <c r="AI2017" t="str">
        <f t="shared" si="588"/>
        <v>----</v>
      </c>
      <c r="AJ2017" t="str">
        <f t="shared" si="589"/>
        <v>----</v>
      </c>
      <c r="AK2017" t="str">
        <f t="shared" si="590"/>
        <v>----</v>
      </c>
      <c r="AM2017" s="4">
        <f t="shared" si="591"/>
        <v>517.40030392288872</v>
      </c>
      <c r="AN2017" s="4">
        <f t="shared" si="575"/>
        <v>517</v>
      </c>
      <c r="AO2017" s="4">
        <f t="shared" si="592"/>
        <v>0.40030392288872463</v>
      </c>
    </row>
    <row r="2018" spans="1:41" x14ac:dyDescent="0.25">
      <c r="A2018">
        <v>29</v>
      </c>
      <c r="B2018">
        <v>42</v>
      </c>
      <c r="C2018">
        <v>0</v>
      </c>
      <c r="D2018">
        <v>9</v>
      </c>
      <c r="E2018">
        <v>0</v>
      </c>
      <c r="F2018">
        <v>0</v>
      </c>
      <c r="H2018">
        <v>533.27560500000004</v>
      </c>
      <c r="J2018">
        <v>3289417</v>
      </c>
      <c r="K2018">
        <v>3137081</v>
      </c>
      <c r="L2018">
        <v>3125720</v>
      </c>
      <c r="O2018">
        <v>6150487</v>
      </c>
      <c r="P2018">
        <v>6644510</v>
      </c>
      <c r="Q2018">
        <v>5323026</v>
      </c>
      <c r="S2018">
        <f t="shared" si="576"/>
        <v>1.4482758620689655</v>
      </c>
      <c r="T2018">
        <f t="shared" si="577"/>
        <v>0.31034482758620691</v>
      </c>
      <c r="V2018" s="4">
        <f t="shared" si="578"/>
        <v>533.27560497990009</v>
      </c>
      <c r="W2018">
        <f t="shared" si="579"/>
        <v>9</v>
      </c>
      <c r="X2018">
        <f t="shared" si="580"/>
        <v>0.31034482758620691</v>
      </c>
      <c r="Y2018">
        <f t="shared" si="581"/>
        <v>0.21428571428571427</v>
      </c>
      <c r="Z2018">
        <f t="shared" si="582"/>
        <v>1</v>
      </c>
      <c r="AA2018" t="str">
        <f t="shared" si="583"/>
        <v>CRAM</v>
      </c>
      <c r="AD2018">
        <f t="shared" si="584"/>
        <v>0.18367346938775511</v>
      </c>
      <c r="AF2018" t="str">
        <f t="shared" si="585"/>
        <v>----</v>
      </c>
      <c r="AG2018" t="str">
        <f t="shared" si="586"/>
        <v>----</v>
      </c>
      <c r="AH2018" t="str">
        <f t="shared" si="587"/>
        <v>HUnSatLig</v>
      </c>
      <c r="AI2018" t="str">
        <f t="shared" si="588"/>
        <v>----</v>
      </c>
      <c r="AJ2018" t="str">
        <f t="shared" si="589"/>
        <v>----</v>
      </c>
      <c r="AK2018" t="str">
        <f t="shared" si="590"/>
        <v>----</v>
      </c>
      <c r="AM2018" s="4">
        <f t="shared" si="591"/>
        <v>533.39891711137409</v>
      </c>
      <c r="AN2018" s="4">
        <f t="shared" si="575"/>
        <v>533</v>
      </c>
      <c r="AO2018" s="4">
        <f t="shared" si="592"/>
        <v>0.39891711137408947</v>
      </c>
    </row>
    <row r="2019" spans="1:41" x14ac:dyDescent="0.25">
      <c r="A2019">
        <v>29</v>
      </c>
      <c r="B2019">
        <v>42</v>
      </c>
      <c r="C2019">
        <v>0</v>
      </c>
      <c r="D2019">
        <v>10</v>
      </c>
      <c r="E2019">
        <v>0</v>
      </c>
      <c r="F2019">
        <v>0</v>
      </c>
      <c r="H2019">
        <v>549.27051959999994</v>
      </c>
      <c r="J2019">
        <v>3149274</v>
      </c>
      <c r="K2019">
        <v>2884032</v>
      </c>
      <c r="L2019">
        <v>2987707</v>
      </c>
      <c r="O2019">
        <v>5162076</v>
      </c>
      <c r="P2019">
        <v>4707682</v>
      </c>
      <c r="Q2019">
        <v>4056771</v>
      </c>
      <c r="S2019">
        <f t="shared" si="576"/>
        <v>1.4482758620689655</v>
      </c>
      <c r="T2019">
        <f t="shared" si="577"/>
        <v>0.34482758620689657</v>
      </c>
      <c r="V2019" s="4">
        <f t="shared" si="578"/>
        <v>549.2705195799</v>
      </c>
      <c r="W2019">
        <f t="shared" si="579"/>
        <v>9</v>
      </c>
      <c r="X2019">
        <f t="shared" si="580"/>
        <v>0.31034482758620691</v>
      </c>
      <c r="Y2019">
        <f t="shared" si="581"/>
        <v>0.21428571428571427</v>
      </c>
      <c r="Z2019">
        <f t="shared" si="582"/>
        <v>0.9</v>
      </c>
      <c r="AA2019" t="str">
        <f t="shared" si="583"/>
        <v>CRAM</v>
      </c>
      <c r="AD2019">
        <f t="shared" si="584"/>
        <v>0.16666666666666666</v>
      </c>
      <c r="AF2019" t="str">
        <f t="shared" si="585"/>
        <v>----</v>
      </c>
      <c r="AG2019" t="str">
        <f t="shared" si="586"/>
        <v>----</v>
      </c>
      <c r="AH2019" t="str">
        <f t="shared" si="587"/>
        <v>HUnSatLig</v>
      </c>
      <c r="AI2019" t="str">
        <f t="shared" si="588"/>
        <v>----</v>
      </c>
      <c r="AJ2019" t="str">
        <f t="shared" si="589"/>
        <v>----</v>
      </c>
      <c r="AK2019" t="str">
        <f t="shared" si="590"/>
        <v>----</v>
      </c>
      <c r="AM2019" s="4">
        <f t="shared" si="591"/>
        <v>549.39753029985923</v>
      </c>
      <c r="AN2019" s="4">
        <f t="shared" si="575"/>
        <v>549</v>
      </c>
      <c r="AO2019" s="4">
        <f t="shared" si="592"/>
        <v>0.39753029985922694</v>
      </c>
    </row>
    <row r="2020" spans="1:41" x14ac:dyDescent="0.25">
      <c r="A2020">
        <v>29</v>
      </c>
      <c r="B2020">
        <v>42</v>
      </c>
      <c r="C2020">
        <v>0</v>
      </c>
      <c r="D2020">
        <v>11</v>
      </c>
      <c r="E2020">
        <v>0</v>
      </c>
      <c r="F2020">
        <v>0</v>
      </c>
      <c r="H2020">
        <v>565.26543419999996</v>
      </c>
      <c r="J2020" t="s">
        <v>14</v>
      </c>
      <c r="K2020" t="s">
        <v>14</v>
      </c>
      <c r="L2020" t="s">
        <v>14</v>
      </c>
      <c r="O2020">
        <v>4151110</v>
      </c>
      <c r="P2020">
        <v>3550794</v>
      </c>
      <c r="Q2020">
        <v>2754385</v>
      </c>
      <c r="S2020">
        <f t="shared" si="576"/>
        <v>1.4482758620689655</v>
      </c>
      <c r="T2020">
        <f t="shared" si="577"/>
        <v>0.37931034482758619</v>
      </c>
      <c r="V2020" s="4">
        <f t="shared" si="578"/>
        <v>565.26543417990013</v>
      </c>
      <c r="W2020">
        <f t="shared" si="579"/>
        <v>9</v>
      </c>
      <c r="X2020">
        <f t="shared" si="580"/>
        <v>0.31034482758620691</v>
      </c>
      <c r="Y2020">
        <f t="shared" si="581"/>
        <v>0.21428571428571427</v>
      </c>
      <c r="Z2020">
        <f t="shared" si="582"/>
        <v>0.81818181818181823</v>
      </c>
      <c r="AA2020" t="str">
        <f t="shared" si="583"/>
        <v>CRAM</v>
      </c>
      <c r="AD2020">
        <f t="shared" si="584"/>
        <v>0.14893617021276595</v>
      </c>
      <c r="AF2020" t="str">
        <f t="shared" si="585"/>
        <v>----</v>
      </c>
      <c r="AG2020" t="str">
        <f t="shared" si="586"/>
        <v>----</v>
      </c>
      <c r="AH2020" t="str">
        <f t="shared" si="587"/>
        <v>HUnSatLig</v>
      </c>
      <c r="AI2020" t="str">
        <f t="shared" si="588"/>
        <v>----</v>
      </c>
      <c r="AJ2020" t="str">
        <f t="shared" si="589"/>
        <v>----</v>
      </c>
      <c r="AK2020" t="str">
        <f t="shared" si="590"/>
        <v>----</v>
      </c>
      <c r="AM2020" s="4">
        <f t="shared" si="591"/>
        <v>565.39614348834471</v>
      </c>
      <c r="AN2020" s="4">
        <f t="shared" si="575"/>
        <v>565</v>
      </c>
      <c r="AO2020" s="4">
        <f t="shared" si="592"/>
        <v>0.39614348834470547</v>
      </c>
    </row>
    <row r="2021" spans="1:41" x14ac:dyDescent="0.25">
      <c r="A2021">
        <v>29</v>
      </c>
      <c r="B2021">
        <v>42</v>
      </c>
      <c r="C2021">
        <v>0</v>
      </c>
      <c r="D2021">
        <v>12</v>
      </c>
      <c r="E2021">
        <v>0</v>
      </c>
      <c r="F2021">
        <v>0</v>
      </c>
      <c r="H2021">
        <v>581.26034879999997</v>
      </c>
      <c r="J2021" t="s">
        <v>14</v>
      </c>
      <c r="K2021" t="s">
        <v>14</v>
      </c>
      <c r="L2021" t="s">
        <v>14</v>
      </c>
      <c r="O2021">
        <v>2520890</v>
      </c>
      <c r="P2021">
        <v>2709065</v>
      </c>
      <c r="Q2021">
        <v>1784815</v>
      </c>
      <c r="S2021">
        <f t="shared" si="576"/>
        <v>1.4482758620689655</v>
      </c>
      <c r="T2021">
        <f t="shared" si="577"/>
        <v>0.41379310344827586</v>
      </c>
      <c r="V2021" s="4">
        <f t="shared" si="578"/>
        <v>581.26034877990003</v>
      </c>
      <c r="W2021">
        <f t="shared" si="579"/>
        <v>9</v>
      </c>
      <c r="X2021">
        <f t="shared" si="580"/>
        <v>0.31034482758620691</v>
      </c>
      <c r="Y2021">
        <f t="shared" si="581"/>
        <v>0.21428571428571427</v>
      </c>
      <c r="Z2021">
        <f t="shared" si="582"/>
        <v>0.75</v>
      </c>
      <c r="AA2021" t="str">
        <f t="shared" si="583"/>
        <v>O</v>
      </c>
      <c r="AD2021">
        <f t="shared" si="584"/>
        <v>0.13043478260869565</v>
      </c>
      <c r="AF2021" t="str">
        <f t="shared" si="585"/>
        <v>----</v>
      </c>
      <c r="AG2021" t="str">
        <f t="shared" si="586"/>
        <v>----</v>
      </c>
      <c r="AH2021" t="str">
        <f t="shared" si="587"/>
        <v>HUnSatLig</v>
      </c>
      <c r="AI2021" t="str">
        <f t="shared" si="588"/>
        <v>----</v>
      </c>
      <c r="AJ2021" t="str">
        <f t="shared" si="589"/>
        <v>----</v>
      </c>
      <c r="AK2021" t="str">
        <f t="shared" si="590"/>
        <v>----</v>
      </c>
      <c r="AM2021" s="4">
        <f t="shared" si="591"/>
        <v>581.39475667682984</v>
      </c>
      <c r="AN2021" s="4">
        <f t="shared" si="575"/>
        <v>581</v>
      </c>
      <c r="AO2021" s="4">
        <f t="shared" si="592"/>
        <v>0.39475667682984295</v>
      </c>
    </row>
    <row r="2022" spans="1:41" x14ac:dyDescent="0.25">
      <c r="A2022">
        <v>29</v>
      </c>
      <c r="B2022">
        <v>42</v>
      </c>
      <c r="C2022">
        <v>0</v>
      </c>
      <c r="D2022">
        <v>13</v>
      </c>
      <c r="E2022">
        <v>0</v>
      </c>
      <c r="F2022">
        <v>0</v>
      </c>
      <c r="H2022">
        <v>597.25526339999999</v>
      </c>
      <c r="J2022" t="s">
        <v>14</v>
      </c>
      <c r="K2022" t="s">
        <v>14</v>
      </c>
      <c r="L2022" t="s">
        <v>14</v>
      </c>
      <c r="O2022">
        <v>2133536</v>
      </c>
      <c r="P2022">
        <v>1624046</v>
      </c>
      <c r="Q2022">
        <v>1832766</v>
      </c>
      <c r="S2022">
        <f t="shared" si="576"/>
        <v>1.4482758620689655</v>
      </c>
      <c r="T2022">
        <f t="shared" si="577"/>
        <v>0.44827586206896552</v>
      </c>
      <c r="V2022" s="4">
        <f t="shared" si="578"/>
        <v>597.25526337990004</v>
      </c>
      <c r="W2022">
        <f t="shared" si="579"/>
        <v>9</v>
      </c>
      <c r="X2022">
        <f t="shared" si="580"/>
        <v>0.31034482758620691</v>
      </c>
      <c r="Y2022">
        <f t="shared" si="581"/>
        <v>0.21428571428571427</v>
      </c>
      <c r="Z2022">
        <f t="shared" si="582"/>
        <v>0.69230769230769229</v>
      </c>
      <c r="AA2022" t="str">
        <f t="shared" si="583"/>
        <v>O</v>
      </c>
      <c r="AD2022">
        <f t="shared" si="584"/>
        <v>0.1111111111111111</v>
      </c>
      <c r="AF2022" t="str">
        <f t="shared" si="585"/>
        <v>----</v>
      </c>
      <c r="AG2022" t="str">
        <f t="shared" si="586"/>
        <v>----</v>
      </c>
      <c r="AH2022" t="str">
        <f t="shared" si="587"/>
        <v>HUnSatLig</v>
      </c>
      <c r="AI2022" t="str">
        <f t="shared" si="588"/>
        <v>----</v>
      </c>
      <c r="AJ2022" t="str">
        <f t="shared" si="589"/>
        <v>----</v>
      </c>
      <c r="AK2022" t="str">
        <f t="shared" si="590"/>
        <v>----</v>
      </c>
      <c r="AM2022" s="4">
        <f t="shared" si="591"/>
        <v>597.39336986531521</v>
      </c>
      <c r="AN2022" s="4">
        <f t="shared" si="575"/>
        <v>597</v>
      </c>
      <c r="AO2022" s="4">
        <f t="shared" si="592"/>
        <v>0.39336986531520779</v>
      </c>
    </row>
    <row r="2023" spans="1:41" x14ac:dyDescent="0.25">
      <c r="A2023">
        <v>29</v>
      </c>
      <c r="B2023">
        <v>44</v>
      </c>
      <c r="C2023">
        <v>0</v>
      </c>
      <c r="D2023">
        <v>6</v>
      </c>
      <c r="E2023">
        <v>0</v>
      </c>
      <c r="F2023">
        <v>0</v>
      </c>
      <c r="H2023">
        <v>487.30651119999999</v>
      </c>
      <c r="J2023" t="s">
        <v>14</v>
      </c>
      <c r="K2023" t="s">
        <v>14</v>
      </c>
      <c r="L2023" t="s">
        <v>14</v>
      </c>
      <c r="O2023">
        <v>2443320</v>
      </c>
      <c r="P2023">
        <v>2017491</v>
      </c>
      <c r="Q2023">
        <v>1635983</v>
      </c>
      <c r="S2023">
        <f t="shared" si="576"/>
        <v>1.5172413793103448</v>
      </c>
      <c r="T2023">
        <f t="shared" si="577"/>
        <v>0.20689655172413793</v>
      </c>
      <c r="V2023" s="4">
        <f t="shared" si="578"/>
        <v>487.30651117989999</v>
      </c>
      <c r="W2023">
        <f t="shared" si="579"/>
        <v>8</v>
      </c>
      <c r="X2023">
        <f t="shared" si="580"/>
        <v>0.27586206896551724</v>
      </c>
      <c r="Y2023">
        <f t="shared" si="581"/>
        <v>0.18181818181818182</v>
      </c>
      <c r="Z2023">
        <f t="shared" si="582"/>
        <v>1.3333333333333333</v>
      </c>
      <c r="AA2023" t="str">
        <f t="shared" si="583"/>
        <v>O</v>
      </c>
      <c r="AD2023">
        <f t="shared" si="584"/>
        <v>0.19230769230769232</v>
      </c>
      <c r="AF2023" t="str">
        <f t="shared" si="585"/>
        <v>----</v>
      </c>
      <c r="AG2023" t="str">
        <f t="shared" si="586"/>
        <v>----</v>
      </c>
      <c r="AH2023" t="str">
        <f t="shared" si="587"/>
        <v>----</v>
      </c>
      <c r="AI2023" t="str">
        <f t="shared" si="588"/>
        <v>AlipatNoN</v>
      </c>
      <c r="AJ2023" t="str">
        <f t="shared" si="589"/>
        <v>----</v>
      </c>
      <c r="AK2023" t="str">
        <f t="shared" si="590"/>
        <v>----</v>
      </c>
      <c r="AM2023" s="4">
        <f t="shared" si="591"/>
        <v>487.41919363530127</v>
      </c>
      <c r="AN2023" s="4">
        <f t="shared" si="575"/>
        <v>487</v>
      </c>
      <c r="AO2023" s="4">
        <f t="shared" si="592"/>
        <v>0.4191936353012693</v>
      </c>
    </row>
    <row r="2024" spans="1:41" x14ac:dyDescent="0.25">
      <c r="A2024">
        <v>29</v>
      </c>
      <c r="B2024">
        <v>44</v>
      </c>
      <c r="C2024">
        <v>0</v>
      </c>
      <c r="D2024">
        <v>7</v>
      </c>
      <c r="E2024">
        <v>0</v>
      </c>
      <c r="F2024">
        <v>0</v>
      </c>
      <c r="H2024">
        <v>503.3014258</v>
      </c>
      <c r="J2024">
        <v>1973762</v>
      </c>
      <c r="K2024">
        <v>1920051</v>
      </c>
      <c r="L2024">
        <v>2127571</v>
      </c>
      <c r="O2024">
        <v>3661594</v>
      </c>
      <c r="P2024">
        <v>4287844</v>
      </c>
      <c r="Q2024">
        <v>2892421</v>
      </c>
      <c r="S2024">
        <f t="shared" si="576"/>
        <v>1.5172413793103448</v>
      </c>
      <c r="T2024">
        <f t="shared" si="577"/>
        <v>0.2413793103448276</v>
      </c>
      <c r="V2024" s="4">
        <f t="shared" si="578"/>
        <v>503.3014257799</v>
      </c>
      <c r="W2024">
        <f t="shared" si="579"/>
        <v>8</v>
      </c>
      <c r="X2024">
        <f t="shared" si="580"/>
        <v>0.27586206896551724</v>
      </c>
      <c r="Y2024">
        <f t="shared" si="581"/>
        <v>0.18181818181818182</v>
      </c>
      <c r="Z2024">
        <f t="shared" si="582"/>
        <v>1.1428571428571428</v>
      </c>
      <c r="AA2024" t="str">
        <f t="shared" si="583"/>
        <v>O</v>
      </c>
      <c r="AD2024">
        <f t="shared" si="584"/>
        <v>0.17647058823529413</v>
      </c>
      <c r="AF2024" t="str">
        <f t="shared" si="585"/>
        <v>----</v>
      </c>
      <c r="AG2024" t="str">
        <f t="shared" si="586"/>
        <v>----</v>
      </c>
      <c r="AH2024" t="str">
        <f t="shared" si="587"/>
        <v>----</v>
      </c>
      <c r="AI2024" t="str">
        <f t="shared" si="588"/>
        <v>AlipatNoN</v>
      </c>
      <c r="AJ2024" t="str">
        <f t="shared" si="589"/>
        <v>----</v>
      </c>
      <c r="AK2024" t="str">
        <f t="shared" si="590"/>
        <v>----</v>
      </c>
      <c r="AM2024" s="4">
        <f t="shared" si="591"/>
        <v>503.41780682378658</v>
      </c>
      <c r="AN2024" s="4">
        <f t="shared" si="575"/>
        <v>503</v>
      </c>
      <c r="AO2024" s="4">
        <f t="shared" si="592"/>
        <v>0.4178068237865773</v>
      </c>
    </row>
    <row r="2025" spans="1:41" x14ac:dyDescent="0.25">
      <c r="A2025">
        <v>29</v>
      </c>
      <c r="B2025">
        <v>44</v>
      </c>
      <c r="C2025">
        <v>0</v>
      </c>
      <c r="D2025">
        <v>8</v>
      </c>
      <c r="E2025">
        <v>0</v>
      </c>
      <c r="F2025">
        <v>0</v>
      </c>
      <c r="H2025">
        <v>519.29634039999996</v>
      </c>
      <c r="J2025">
        <v>2376037</v>
      </c>
      <c r="K2025">
        <v>2941359</v>
      </c>
      <c r="L2025">
        <v>2688114</v>
      </c>
      <c r="O2025">
        <v>4530479</v>
      </c>
      <c r="P2025">
        <v>5888812</v>
      </c>
      <c r="Q2025">
        <v>3965236</v>
      </c>
      <c r="S2025">
        <f t="shared" si="576"/>
        <v>1.5172413793103448</v>
      </c>
      <c r="T2025">
        <f t="shared" si="577"/>
        <v>0.27586206896551724</v>
      </c>
      <c r="V2025" s="4">
        <f t="shared" si="578"/>
        <v>519.29634037990002</v>
      </c>
      <c r="W2025">
        <f t="shared" si="579"/>
        <v>8</v>
      </c>
      <c r="X2025">
        <f t="shared" si="580"/>
        <v>0.27586206896551724</v>
      </c>
      <c r="Y2025">
        <f t="shared" si="581"/>
        <v>0.18181818181818182</v>
      </c>
      <c r="Z2025">
        <f t="shared" si="582"/>
        <v>1</v>
      </c>
      <c r="AA2025" t="str">
        <f t="shared" si="583"/>
        <v>O</v>
      </c>
      <c r="AD2025">
        <f t="shared" si="584"/>
        <v>0.16</v>
      </c>
      <c r="AF2025" t="str">
        <f t="shared" si="585"/>
        <v>----</v>
      </c>
      <c r="AG2025" t="str">
        <f t="shared" si="586"/>
        <v>----</v>
      </c>
      <c r="AH2025" t="str">
        <f t="shared" si="587"/>
        <v>----</v>
      </c>
      <c r="AI2025" t="str">
        <f t="shared" si="588"/>
        <v>AlipatNoN</v>
      </c>
      <c r="AJ2025" t="str">
        <f t="shared" si="589"/>
        <v>----</v>
      </c>
      <c r="AK2025" t="str">
        <f t="shared" si="590"/>
        <v>----</v>
      </c>
      <c r="AM2025" s="4">
        <f t="shared" si="591"/>
        <v>519.41642001227183</v>
      </c>
      <c r="AN2025" s="4">
        <f t="shared" si="575"/>
        <v>519</v>
      </c>
      <c r="AO2025" s="4">
        <f t="shared" si="592"/>
        <v>0.41642001227182845</v>
      </c>
    </row>
    <row r="2026" spans="1:41" x14ac:dyDescent="0.25">
      <c r="A2026">
        <v>29</v>
      </c>
      <c r="B2026">
        <v>44</v>
      </c>
      <c r="C2026">
        <v>0</v>
      </c>
      <c r="D2026">
        <v>9</v>
      </c>
      <c r="E2026">
        <v>0</v>
      </c>
      <c r="F2026">
        <v>0</v>
      </c>
      <c r="H2026">
        <v>535.29125499999998</v>
      </c>
      <c r="J2026">
        <v>2392436</v>
      </c>
      <c r="K2026">
        <v>2491451</v>
      </c>
      <c r="L2026">
        <v>2698754</v>
      </c>
      <c r="O2026">
        <v>5263684</v>
      </c>
      <c r="P2026">
        <v>5960445</v>
      </c>
      <c r="Q2026">
        <v>3786978</v>
      </c>
      <c r="S2026">
        <f t="shared" si="576"/>
        <v>1.5172413793103448</v>
      </c>
      <c r="T2026">
        <f t="shared" si="577"/>
        <v>0.31034482758620691</v>
      </c>
      <c r="V2026" s="4">
        <f t="shared" si="578"/>
        <v>535.29125497990003</v>
      </c>
      <c r="W2026">
        <f t="shared" si="579"/>
        <v>8</v>
      </c>
      <c r="X2026">
        <f t="shared" si="580"/>
        <v>0.27586206896551724</v>
      </c>
      <c r="Y2026">
        <f t="shared" si="581"/>
        <v>0.18181818181818182</v>
      </c>
      <c r="Z2026">
        <f t="shared" si="582"/>
        <v>0.88888888888888884</v>
      </c>
      <c r="AA2026" t="str">
        <f t="shared" si="583"/>
        <v>O</v>
      </c>
      <c r="AD2026">
        <f t="shared" si="584"/>
        <v>0.14285714285714285</v>
      </c>
      <c r="AF2026" t="str">
        <f t="shared" si="585"/>
        <v>----</v>
      </c>
      <c r="AG2026" t="str">
        <f t="shared" si="586"/>
        <v>----</v>
      </c>
      <c r="AH2026" t="str">
        <f t="shared" si="587"/>
        <v>----</v>
      </c>
      <c r="AI2026" t="str">
        <f t="shared" si="588"/>
        <v>AlipatNoN</v>
      </c>
      <c r="AJ2026" t="str">
        <f t="shared" si="589"/>
        <v>----</v>
      </c>
      <c r="AK2026" t="str">
        <f t="shared" si="590"/>
        <v>----</v>
      </c>
      <c r="AM2026" s="4">
        <f t="shared" si="591"/>
        <v>535.41503320075719</v>
      </c>
      <c r="AN2026" s="4">
        <f t="shared" si="575"/>
        <v>535</v>
      </c>
      <c r="AO2026" s="4">
        <f t="shared" si="592"/>
        <v>0.4150332007571933</v>
      </c>
    </row>
    <row r="2027" spans="1:41" x14ac:dyDescent="0.25">
      <c r="A2027">
        <v>29</v>
      </c>
      <c r="B2027">
        <v>44</v>
      </c>
      <c r="C2027">
        <v>0</v>
      </c>
      <c r="D2027">
        <v>10</v>
      </c>
      <c r="E2027">
        <v>0</v>
      </c>
      <c r="F2027">
        <v>0</v>
      </c>
      <c r="H2027">
        <v>551.28616959999999</v>
      </c>
      <c r="J2027">
        <v>2427851</v>
      </c>
      <c r="K2027">
        <v>2582938</v>
      </c>
      <c r="L2027">
        <v>2110145</v>
      </c>
      <c r="O2027">
        <v>4347956</v>
      </c>
      <c r="P2027">
        <v>4227343</v>
      </c>
      <c r="Q2027">
        <v>4169309</v>
      </c>
      <c r="S2027">
        <f t="shared" si="576"/>
        <v>1.5172413793103448</v>
      </c>
      <c r="T2027">
        <f t="shared" si="577"/>
        <v>0.34482758620689657</v>
      </c>
      <c r="V2027" s="4">
        <f t="shared" si="578"/>
        <v>551.28616957990005</v>
      </c>
      <c r="W2027">
        <f t="shared" si="579"/>
        <v>8</v>
      </c>
      <c r="X2027">
        <f t="shared" si="580"/>
        <v>0.27586206896551724</v>
      </c>
      <c r="Y2027">
        <f t="shared" si="581"/>
        <v>0.18181818181818182</v>
      </c>
      <c r="Z2027">
        <f t="shared" si="582"/>
        <v>0.8</v>
      </c>
      <c r="AA2027" t="str">
        <f t="shared" si="583"/>
        <v>O</v>
      </c>
      <c r="AD2027">
        <f t="shared" si="584"/>
        <v>0.125</v>
      </c>
      <c r="AF2027" t="str">
        <f t="shared" si="585"/>
        <v>----</v>
      </c>
      <c r="AG2027" t="str">
        <f t="shared" si="586"/>
        <v>----</v>
      </c>
      <c r="AH2027" t="str">
        <f t="shared" si="587"/>
        <v>----</v>
      </c>
      <c r="AI2027" t="str">
        <f t="shared" si="588"/>
        <v>AlipatNoN</v>
      </c>
      <c r="AJ2027" t="str">
        <f t="shared" si="589"/>
        <v>----</v>
      </c>
      <c r="AK2027" t="str">
        <f t="shared" si="590"/>
        <v>----</v>
      </c>
      <c r="AM2027" s="4">
        <f t="shared" si="591"/>
        <v>551.41364638924256</v>
      </c>
      <c r="AN2027" s="4">
        <f t="shared" si="575"/>
        <v>551</v>
      </c>
      <c r="AO2027" s="4">
        <f t="shared" si="592"/>
        <v>0.41364638924255814</v>
      </c>
    </row>
    <row r="2028" spans="1:41" x14ac:dyDescent="0.25">
      <c r="A2028">
        <v>29</v>
      </c>
      <c r="B2028">
        <v>44</v>
      </c>
      <c r="C2028">
        <v>0</v>
      </c>
      <c r="D2028">
        <v>11</v>
      </c>
      <c r="E2028">
        <v>0</v>
      </c>
      <c r="F2028">
        <v>0</v>
      </c>
      <c r="H2028">
        <v>567.28108420000001</v>
      </c>
      <c r="J2028">
        <v>1610297</v>
      </c>
      <c r="K2028">
        <v>1707436</v>
      </c>
      <c r="L2028">
        <v>1931251</v>
      </c>
      <c r="O2028">
        <v>3713841</v>
      </c>
      <c r="P2028">
        <v>3693012</v>
      </c>
      <c r="Q2028">
        <v>2562269</v>
      </c>
      <c r="S2028">
        <f t="shared" si="576"/>
        <v>1.5172413793103448</v>
      </c>
      <c r="T2028">
        <f t="shared" si="577"/>
        <v>0.37931034482758619</v>
      </c>
      <c r="V2028" s="4">
        <f t="shared" si="578"/>
        <v>567.28108417990006</v>
      </c>
      <c r="W2028">
        <f t="shared" si="579"/>
        <v>8</v>
      </c>
      <c r="X2028">
        <f t="shared" si="580"/>
        <v>0.27586206896551724</v>
      </c>
      <c r="Y2028">
        <f t="shared" si="581"/>
        <v>0.18181818181818182</v>
      </c>
      <c r="Z2028">
        <f t="shared" si="582"/>
        <v>0.72727272727272729</v>
      </c>
      <c r="AA2028" t="str">
        <f t="shared" si="583"/>
        <v>O</v>
      </c>
      <c r="AD2028">
        <f t="shared" si="584"/>
        <v>0.10638297872340426</v>
      </c>
      <c r="AF2028" t="str">
        <f t="shared" si="585"/>
        <v>----</v>
      </c>
      <c r="AG2028" t="str">
        <f t="shared" si="586"/>
        <v>----</v>
      </c>
      <c r="AH2028" t="str">
        <f t="shared" si="587"/>
        <v>----</v>
      </c>
      <c r="AI2028" t="str">
        <f t="shared" si="588"/>
        <v>AlipatNoN</v>
      </c>
      <c r="AJ2028" t="str">
        <f t="shared" si="589"/>
        <v>----</v>
      </c>
      <c r="AK2028" t="str">
        <f t="shared" si="590"/>
        <v>----</v>
      </c>
      <c r="AM2028" s="4">
        <f t="shared" si="591"/>
        <v>567.41225957772781</v>
      </c>
      <c r="AN2028" s="4">
        <f t="shared" si="575"/>
        <v>567</v>
      </c>
      <c r="AO2028" s="4">
        <f t="shared" si="592"/>
        <v>0.4122595777278093</v>
      </c>
    </row>
    <row r="2029" spans="1:41" x14ac:dyDescent="0.25">
      <c r="A2029">
        <v>29</v>
      </c>
      <c r="B2029">
        <v>44</v>
      </c>
      <c r="C2029">
        <v>0</v>
      </c>
      <c r="D2029">
        <v>12</v>
      </c>
      <c r="E2029">
        <v>0</v>
      </c>
      <c r="F2029">
        <v>0</v>
      </c>
      <c r="H2029">
        <v>583.27599880000002</v>
      </c>
      <c r="J2029" t="s">
        <v>14</v>
      </c>
      <c r="K2029" t="s">
        <v>14</v>
      </c>
      <c r="L2029" t="s">
        <v>14</v>
      </c>
      <c r="O2029">
        <v>2748241</v>
      </c>
      <c r="P2029">
        <v>2969022</v>
      </c>
      <c r="Q2029">
        <v>1727374</v>
      </c>
      <c r="S2029">
        <f t="shared" si="576"/>
        <v>1.5172413793103448</v>
      </c>
      <c r="T2029">
        <f t="shared" si="577"/>
        <v>0.41379310344827586</v>
      </c>
      <c r="V2029" s="4">
        <f t="shared" si="578"/>
        <v>583.27599877990008</v>
      </c>
      <c r="W2029">
        <f t="shared" si="579"/>
        <v>8</v>
      </c>
      <c r="X2029">
        <f t="shared" si="580"/>
        <v>0.27586206896551724</v>
      </c>
      <c r="Y2029">
        <f t="shared" si="581"/>
        <v>0.18181818181818182</v>
      </c>
      <c r="Z2029">
        <f t="shared" si="582"/>
        <v>0.66666666666666663</v>
      </c>
      <c r="AA2029" t="str">
        <f t="shared" si="583"/>
        <v>O</v>
      </c>
      <c r="AD2029">
        <f t="shared" si="584"/>
        <v>8.6956521739130432E-2</v>
      </c>
      <c r="AF2029" t="str">
        <f t="shared" si="585"/>
        <v>----</v>
      </c>
      <c r="AG2029" t="str">
        <f t="shared" si="586"/>
        <v>----</v>
      </c>
      <c r="AH2029" t="str">
        <f t="shared" si="587"/>
        <v>----</v>
      </c>
      <c r="AI2029" t="str">
        <f t="shared" si="588"/>
        <v>AlipatNoN</v>
      </c>
      <c r="AJ2029" t="str">
        <f t="shared" si="589"/>
        <v>----</v>
      </c>
      <c r="AK2029" t="str">
        <f t="shared" si="590"/>
        <v>----</v>
      </c>
      <c r="AM2029" s="4">
        <f t="shared" si="591"/>
        <v>583.41087276621317</v>
      </c>
      <c r="AN2029" s="4">
        <f t="shared" si="575"/>
        <v>583</v>
      </c>
      <c r="AO2029" s="4">
        <f t="shared" si="592"/>
        <v>0.41087276621317415</v>
      </c>
    </row>
    <row r="2030" spans="1:41" x14ac:dyDescent="0.25">
      <c r="A2030">
        <v>29</v>
      </c>
      <c r="B2030">
        <v>44</v>
      </c>
      <c r="C2030">
        <v>0</v>
      </c>
      <c r="D2030">
        <v>13</v>
      </c>
      <c r="E2030">
        <v>0</v>
      </c>
      <c r="F2030">
        <v>0</v>
      </c>
      <c r="H2030">
        <v>599.27091340000004</v>
      </c>
      <c r="J2030" t="s">
        <v>14</v>
      </c>
      <c r="K2030" t="s">
        <v>14</v>
      </c>
      <c r="L2030" t="s">
        <v>14</v>
      </c>
      <c r="O2030">
        <v>2111036</v>
      </c>
      <c r="P2030">
        <v>2125156</v>
      </c>
      <c r="Q2030">
        <v>1779445</v>
      </c>
      <c r="S2030">
        <f t="shared" si="576"/>
        <v>1.5172413793103448</v>
      </c>
      <c r="T2030">
        <f t="shared" si="577"/>
        <v>0.44827586206896552</v>
      </c>
      <c r="V2030" s="4">
        <f t="shared" si="578"/>
        <v>599.27091337990009</v>
      </c>
      <c r="W2030">
        <f t="shared" si="579"/>
        <v>8</v>
      </c>
      <c r="X2030">
        <f t="shared" si="580"/>
        <v>0.27586206896551724</v>
      </c>
      <c r="Y2030">
        <f t="shared" si="581"/>
        <v>0.18181818181818182</v>
      </c>
      <c r="Z2030">
        <f t="shared" si="582"/>
        <v>0.61538461538461542</v>
      </c>
      <c r="AA2030" t="str">
        <f t="shared" si="583"/>
        <v>O</v>
      </c>
      <c r="AD2030">
        <f t="shared" si="584"/>
        <v>6.6666666666666666E-2</v>
      </c>
      <c r="AF2030" t="str">
        <f t="shared" si="585"/>
        <v>----</v>
      </c>
      <c r="AG2030" t="str">
        <f t="shared" si="586"/>
        <v>----</v>
      </c>
      <c r="AH2030" t="str">
        <f t="shared" si="587"/>
        <v>----</v>
      </c>
      <c r="AI2030" t="str">
        <f t="shared" si="588"/>
        <v>AlipatNoN</v>
      </c>
      <c r="AJ2030" t="str">
        <f t="shared" si="589"/>
        <v>----</v>
      </c>
      <c r="AK2030" t="str">
        <f t="shared" si="590"/>
        <v>----</v>
      </c>
      <c r="AM2030" s="4">
        <f t="shared" si="591"/>
        <v>599.40948595469843</v>
      </c>
      <c r="AN2030" s="4">
        <f t="shared" si="575"/>
        <v>599</v>
      </c>
      <c r="AO2030" s="4">
        <f t="shared" si="592"/>
        <v>0.4094859546984253</v>
      </c>
    </row>
    <row r="2031" spans="1:41" x14ac:dyDescent="0.25">
      <c r="A2031">
        <v>29</v>
      </c>
      <c r="B2031">
        <v>46</v>
      </c>
      <c r="C2031">
        <v>0</v>
      </c>
      <c r="D2031">
        <v>7</v>
      </c>
      <c r="E2031">
        <v>0</v>
      </c>
      <c r="F2031">
        <v>0</v>
      </c>
      <c r="H2031">
        <v>505.3170758</v>
      </c>
      <c r="J2031" t="s">
        <v>14</v>
      </c>
      <c r="K2031" t="s">
        <v>14</v>
      </c>
      <c r="L2031" t="s">
        <v>14</v>
      </c>
      <c r="O2031">
        <v>2983795</v>
      </c>
      <c r="P2031">
        <v>3137970</v>
      </c>
      <c r="Q2031">
        <v>2299644</v>
      </c>
      <c r="S2031">
        <f t="shared" si="576"/>
        <v>1.5862068965517242</v>
      </c>
      <c r="T2031">
        <f t="shared" si="577"/>
        <v>0.2413793103448276</v>
      </c>
      <c r="V2031" s="4">
        <f t="shared" si="578"/>
        <v>505.31707577989999</v>
      </c>
      <c r="W2031">
        <f t="shared" si="579"/>
        <v>7</v>
      </c>
      <c r="X2031">
        <f t="shared" si="580"/>
        <v>0.2413793103448276</v>
      </c>
      <c r="Y2031">
        <f t="shared" si="581"/>
        <v>0.15217391304347827</v>
      </c>
      <c r="Z2031">
        <f t="shared" si="582"/>
        <v>1</v>
      </c>
      <c r="AA2031" t="str">
        <f t="shared" si="583"/>
        <v>O</v>
      </c>
      <c r="AD2031">
        <f t="shared" si="584"/>
        <v>0.13725490196078433</v>
      </c>
      <c r="AF2031" t="str">
        <f t="shared" si="585"/>
        <v>----</v>
      </c>
      <c r="AG2031" t="str">
        <f t="shared" si="586"/>
        <v>----</v>
      </c>
      <c r="AH2031" t="str">
        <f t="shared" si="587"/>
        <v>----</v>
      </c>
      <c r="AI2031" t="str">
        <f t="shared" si="588"/>
        <v>AlipatNoN</v>
      </c>
      <c r="AJ2031" t="str">
        <f t="shared" si="589"/>
        <v>----</v>
      </c>
      <c r="AK2031" t="str">
        <f t="shared" si="590"/>
        <v>----</v>
      </c>
      <c r="AM2031" s="4">
        <f t="shared" si="591"/>
        <v>505.43392291316974</v>
      </c>
      <c r="AN2031" s="4">
        <f t="shared" si="575"/>
        <v>505</v>
      </c>
      <c r="AO2031" s="4">
        <f t="shared" si="592"/>
        <v>0.43392291316973797</v>
      </c>
    </row>
    <row r="2032" spans="1:41" x14ac:dyDescent="0.25">
      <c r="A2032">
        <v>29</v>
      </c>
      <c r="B2032">
        <v>46</v>
      </c>
      <c r="C2032">
        <v>0</v>
      </c>
      <c r="D2032">
        <v>8</v>
      </c>
      <c r="E2032">
        <v>0</v>
      </c>
      <c r="F2032">
        <v>0</v>
      </c>
      <c r="H2032">
        <v>521.31199040000001</v>
      </c>
      <c r="J2032">
        <v>1718718</v>
      </c>
      <c r="K2032">
        <v>2105808</v>
      </c>
      <c r="L2032">
        <v>2306729</v>
      </c>
      <c r="O2032">
        <v>3267916</v>
      </c>
      <c r="P2032">
        <v>3377987</v>
      </c>
      <c r="Q2032">
        <v>2651988</v>
      </c>
      <c r="S2032">
        <f t="shared" si="576"/>
        <v>1.5862068965517242</v>
      </c>
      <c r="T2032">
        <f t="shared" si="577"/>
        <v>0.27586206896551724</v>
      </c>
      <c r="V2032" s="4">
        <f t="shared" si="578"/>
        <v>521.31199037990007</v>
      </c>
      <c r="W2032">
        <f t="shared" si="579"/>
        <v>7</v>
      </c>
      <c r="X2032">
        <f t="shared" si="580"/>
        <v>0.2413793103448276</v>
      </c>
      <c r="Y2032">
        <f t="shared" si="581"/>
        <v>0.15217391304347827</v>
      </c>
      <c r="Z2032">
        <f t="shared" si="582"/>
        <v>0.875</v>
      </c>
      <c r="AA2032" t="str">
        <f t="shared" si="583"/>
        <v>O</v>
      </c>
      <c r="AD2032">
        <f t="shared" si="584"/>
        <v>0.12</v>
      </c>
      <c r="AF2032" t="str">
        <f t="shared" si="585"/>
        <v>----</v>
      </c>
      <c r="AG2032" t="str">
        <f t="shared" si="586"/>
        <v>----</v>
      </c>
      <c r="AH2032" t="str">
        <f t="shared" si="587"/>
        <v>----</v>
      </c>
      <c r="AI2032" t="str">
        <f t="shared" si="588"/>
        <v>AlipatNoN</v>
      </c>
      <c r="AJ2032" t="str">
        <f t="shared" si="589"/>
        <v>----</v>
      </c>
      <c r="AK2032" t="str">
        <f t="shared" si="590"/>
        <v>----</v>
      </c>
      <c r="AM2032" s="4">
        <f t="shared" si="591"/>
        <v>521.43253610165516</v>
      </c>
      <c r="AN2032" s="4">
        <f t="shared" si="575"/>
        <v>521</v>
      </c>
      <c r="AO2032" s="4">
        <f t="shared" si="592"/>
        <v>0.43253610165515965</v>
      </c>
    </row>
    <row r="2033" spans="1:41" x14ac:dyDescent="0.25">
      <c r="A2033">
        <v>29</v>
      </c>
      <c r="B2033">
        <v>46</v>
      </c>
      <c r="C2033">
        <v>0</v>
      </c>
      <c r="D2033">
        <v>9</v>
      </c>
      <c r="E2033">
        <v>0</v>
      </c>
      <c r="F2033">
        <v>0</v>
      </c>
      <c r="H2033">
        <v>537.30690500000003</v>
      </c>
      <c r="J2033" t="s">
        <v>14</v>
      </c>
      <c r="K2033" t="s">
        <v>14</v>
      </c>
      <c r="L2033" t="s">
        <v>14</v>
      </c>
      <c r="O2033">
        <v>3762475</v>
      </c>
      <c r="P2033">
        <v>4043477</v>
      </c>
      <c r="Q2033">
        <v>2550441</v>
      </c>
      <c r="S2033">
        <f t="shared" si="576"/>
        <v>1.5862068965517242</v>
      </c>
      <c r="T2033">
        <f t="shared" si="577"/>
        <v>0.31034482758620691</v>
      </c>
      <c r="V2033" s="4">
        <f t="shared" si="578"/>
        <v>537.30690497990008</v>
      </c>
      <c r="W2033">
        <f t="shared" si="579"/>
        <v>7</v>
      </c>
      <c r="X2033">
        <f t="shared" si="580"/>
        <v>0.2413793103448276</v>
      </c>
      <c r="Y2033">
        <f t="shared" si="581"/>
        <v>0.15217391304347827</v>
      </c>
      <c r="Z2033">
        <f t="shared" si="582"/>
        <v>0.77777777777777779</v>
      </c>
      <c r="AA2033" t="str">
        <f t="shared" si="583"/>
        <v>O</v>
      </c>
      <c r="AD2033">
        <f t="shared" si="584"/>
        <v>0.10204081632653061</v>
      </c>
      <c r="AF2033" t="str">
        <f t="shared" si="585"/>
        <v>----</v>
      </c>
      <c r="AG2033" t="str">
        <f t="shared" si="586"/>
        <v>----</v>
      </c>
      <c r="AH2033" t="str">
        <f t="shared" si="587"/>
        <v>----</v>
      </c>
      <c r="AI2033" t="str">
        <f t="shared" si="588"/>
        <v>AlipatNoN</v>
      </c>
      <c r="AJ2033" t="str">
        <f t="shared" si="589"/>
        <v>----</v>
      </c>
      <c r="AK2033" t="str">
        <f t="shared" si="590"/>
        <v>----</v>
      </c>
      <c r="AM2033" s="4">
        <f t="shared" si="591"/>
        <v>537.43114929014041</v>
      </c>
      <c r="AN2033" s="4">
        <f t="shared" si="575"/>
        <v>537</v>
      </c>
      <c r="AO2033" s="4">
        <f t="shared" si="592"/>
        <v>0.43114929014041081</v>
      </c>
    </row>
    <row r="2034" spans="1:41" x14ac:dyDescent="0.25">
      <c r="A2034">
        <v>29</v>
      </c>
      <c r="B2034">
        <v>46</v>
      </c>
      <c r="C2034">
        <v>0</v>
      </c>
      <c r="D2034">
        <v>10</v>
      </c>
      <c r="E2034">
        <v>0</v>
      </c>
      <c r="F2034">
        <v>0</v>
      </c>
      <c r="H2034">
        <v>553.30181960000004</v>
      </c>
      <c r="J2034">
        <v>2147252</v>
      </c>
      <c r="K2034">
        <v>1875823</v>
      </c>
      <c r="L2034">
        <v>1619649</v>
      </c>
      <c r="O2034">
        <v>3208205</v>
      </c>
      <c r="P2034">
        <v>3922103</v>
      </c>
      <c r="Q2034">
        <v>2893300</v>
      </c>
      <c r="S2034">
        <f t="shared" si="576"/>
        <v>1.5862068965517242</v>
      </c>
      <c r="T2034">
        <f t="shared" si="577"/>
        <v>0.34482758620689657</v>
      </c>
      <c r="V2034" s="4">
        <f t="shared" si="578"/>
        <v>553.3018195799001</v>
      </c>
      <c r="W2034">
        <f t="shared" si="579"/>
        <v>7</v>
      </c>
      <c r="X2034">
        <f t="shared" si="580"/>
        <v>0.2413793103448276</v>
      </c>
      <c r="Y2034">
        <f t="shared" si="581"/>
        <v>0.15217391304347827</v>
      </c>
      <c r="Z2034">
        <f t="shared" si="582"/>
        <v>0.7</v>
      </c>
      <c r="AA2034" t="str">
        <f t="shared" si="583"/>
        <v>O</v>
      </c>
      <c r="AD2034">
        <f t="shared" si="584"/>
        <v>8.3333333333333329E-2</v>
      </c>
      <c r="AF2034" t="str">
        <f t="shared" si="585"/>
        <v>----</v>
      </c>
      <c r="AG2034" t="str">
        <f t="shared" si="586"/>
        <v>----</v>
      </c>
      <c r="AH2034" t="str">
        <f t="shared" si="587"/>
        <v>----</v>
      </c>
      <c r="AI2034" t="str">
        <f t="shared" si="588"/>
        <v>AlipatNoN</v>
      </c>
      <c r="AJ2034" t="str">
        <f t="shared" si="589"/>
        <v>----</v>
      </c>
      <c r="AK2034" t="str">
        <f t="shared" si="590"/>
        <v>----</v>
      </c>
      <c r="AM2034" s="4">
        <f t="shared" si="591"/>
        <v>553.42976247862578</v>
      </c>
      <c r="AN2034" s="4">
        <f t="shared" si="575"/>
        <v>553</v>
      </c>
      <c r="AO2034" s="4">
        <f t="shared" si="592"/>
        <v>0.42976247862577566</v>
      </c>
    </row>
    <row r="2035" spans="1:41" x14ac:dyDescent="0.25">
      <c r="A2035">
        <v>29</v>
      </c>
      <c r="B2035">
        <v>46</v>
      </c>
      <c r="C2035">
        <v>0</v>
      </c>
      <c r="D2035">
        <v>11</v>
      </c>
      <c r="E2035">
        <v>0</v>
      </c>
      <c r="F2035">
        <v>0</v>
      </c>
      <c r="H2035">
        <v>569.29673419999995</v>
      </c>
      <c r="J2035" t="s">
        <v>14</v>
      </c>
      <c r="K2035" t="s">
        <v>14</v>
      </c>
      <c r="L2035" t="s">
        <v>14</v>
      </c>
      <c r="O2035">
        <v>2759968</v>
      </c>
      <c r="P2035">
        <v>3266905</v>
      </c>
      <c r="Q2035">
        <v>2455146</v>
      </c>
      <c r="S2035">
        <f t="shared" si="576"/>
        <v>1.5862068965517242</v>
      </c>
      <c r="T2035">
        <f t="shared" si="577"/>
        <v>0.37931034482758619</v>
      </c>
      <c r="V2035" s="4">
        <f t="shared" si="578"/>
        <v>569.2967341799</v>
      </c>
      <c r="W2035">
        <f t="shared" si="579"/>
        <v>7</v>
      </c>
      <c r="X2035">
        <f t="shared" si="580"/>
        <v>0.2413793103448276</v>
      </c>
      <c r="Y2035">
        <f t="shared" si="581"/>
        <v>0.15217391304347827</v>
      </c>
      <c r="Z2035">
        <f t="shared" si="582"/>
        <v>0.63636363636363635</v>
      </c>
      <c r="AA2035" t="str">
        <f t="shared" si="583"/>
        <v>O</v>
      </c>
      <c r="AD2035">
        <f t="shared" si="584"/>
        <v>6.3829787234042548E-2</v>
      </c>
      <c r="AF2035" t="str">
        <f t="shared" si="585"/>
        <v>----</v>
      </c>
      <c r="AG2035" t="str">
        <f t="shared" si="586"/>
        <v>----</v>
      </c>
      <c r="AH2035" t="str">
        <f t="shared" si="587"/>
        <v>----</v>
      </c>
      <c r="AI2035" t="str">
        <f t="shared" si="588"/>
        <v>AlipatNoN</v>
      </c>
      <c r="AJ2035" t="str">
        <f t="shared" si="589"/>
        <v>----</v>
      </c>
      <c r="AK2035" t="str">
        <f t="shared" si="590"/>
        <v>----</v>
      </c>
      <c r="AM2035" s="4">
        <f t="shared" si="591"/>
        <v>569.42837566711091</v>
      </c>
      <c r="AN2035" s="4">
        <f t="shared" si="575"/>
        <v>569</v>
      </c>
      <c r="AO2035" s="4">
        <f t="shared" si="592"/>
        <v>0.42837566711091313</v>
      </c>
    </row>
    <row r="2036" spans="1:41" x14ac:dyDescent="0.25">
      <c r="A2036">
        <v>29</v>
      </c>
      <c r="B2036">
        <v>46</v>
      </c>
      <c r="C2036">
        <v>0</v>
      </c>
      <c r="D2036">
        <v>12</v>
      </c>
      <c r="E2036">
        <v>0</v>
      </c>
      <c r="F2036">
        <v>0</v>
      </c>
      <c r="H2036">
        <v>585.29164879999996</v>
      </c>
      <c r="J2036" t="s">
        <v>14</v>
      </c>
      <c r="K2036" t="s">
        <v>14</v>
      </c>
      <c r="L2036" t="s">
        <v>14</v>
      </c>
      <c r="O2036">
        <v>2068843</v>
      </c>
      <c r="P2036">
        <v>2151729</v>
      </c>
      <c r="Q2036">
        <v>1687856</v>
      </c>
      <c r="S2036">
        <f t="shared" si="576"/>
        <v>1.5862068965517242</v>
      </c>
      <c r="T2036">
        <f t="shared" si="577"/>
        <v>0.41379310344827586</v>
      </c>
      <c r="V2036" s="4">
        <f t="shared" si="578"/>
        <v>585.29164877990002</v>
      </c>
      <c r="W2036">
        <f t="shared" si="579"/>
        <v>7</v>
      </c>
      <c r="X2036">
        <f t="shared" si="580"/>
        <v>0.2413793103448276</v>
      </c>
      <c r="Y2036">
        <f t="shared" si="581"/>
        <v>0.15217391304347827</v>
      </c>
      <c r="Z2036">
        <f t="shared" si="582"/>
        <v>0.58333333333333337</v>
      </c>
      <c r="AA2036" t="str">
        <f t="shared" si="583"/>
        <v>O</v>
      </c>
      <c r="AD2036">
        <f t="shared" si="584"/>
        <v>4.3478260869565216E-2</v>
      </c>
      <c r="AF2036" t="str">
        <f t="shared" si="585"/>
        <v>----</v>
      </c>
      <c r="AG2036" t="str">
        <f t="shared" si="586"/>
        <v>----</v>
      </c>
      <c r="AH2036" t="str">
        <f t="shared" si="587"/>
        <v>----</v>
      </c>
      <c r="AI2036" t="str">
        <f t="shared" si="588"/>
        <v>AlipatNoN</v>
      </c>
      <c r="AJ2036" t="str">
        <f t="shared" si="589"/>
        <v>----</v>
      </c>
      <c r="AK2036" t="str">
        <f t="shared" si="590"/>
        <v>----</v>
      </c>
      <c r="AM2036" s="4">
        <f t="shared" si="591"/>
        <v>585.42698885559628</v>
      </c>
      <c r="AN2036" s="4">
        <f t="shared" si="575"/>
        <v>585</v>
      </c>
      <c r="AO2036" s="4">
        <f t="shared" si="592"/>
        <v>0.42698885559627797</v>
      </c>
    </row>
    <row r="2037" spans="1:41" x14ac:dyDescent="0.25">
      <c r="A2037">
        <v>29</v>
      </c>
      <c r="B2037">
        <v>48</v>
      </c>
      <c r="C2037">
        <v>0</v>
      </c>
      <c r="D2037">
        <v>8</v>
      </c>
      <c r="E2037">
        <v>0</v>
      </c>
      <c r="F2037">
        <v>0</v>
      </c>
      <c r="H2037">
        <v>523.32764039999995</v>
      </c>
      <c r="J2037" t="s">
        <v>14</v>
      </c>
      <c r="K2037" t="s">
        <v>14</v>
      </c>
      <c r="L2037" t="s">
        <v>14</v>
      </c>
      <c r="O2037">
        <v>1875296</v>
      </c>
      <c r="P2037">
        <v>1953105</v>
      </c>
      <c r="Q2037">
        <v>1726310</v>
      </c>
      <c r="S2037">
        <f t="shared" si="576"/>
        <v>1.6551724137931034</v>
      </c>
      <c r="T2037">
        <f t="shared" si="577"/>
        <v>0.27586206896551724</v>
      </c>
      <c r="V2037" s="4">
        <f t="shared" si="578"/>
        <v>523.3276403799</v>
      </c>
      <c r="W2037">
        <f t="shared" si="579"/>
        <v>6</v>
      </c>
      <c r="X2037">
        <f t="shared" si="580"/>
        <v>0.20689655172413793</v>
      </c>
      <c r="Y2037">
        <f t="shared" si="581"/>
        <v>0.125</v>
      </c>
      <c r="Z2037">
        <f t="shared" si="582"/>
        <v>0.75</v>
      </c>
      <c r="AA2037" t="str">
        <f t="shared" si="583"/>
        <v>O</v>
      </c>
      <c r="AD2037">
        <f t="shared" si="584"/>
        <v>0.08</v>
      </c>
      <c r="AF2037" t="str">
        <f t="shared" si="585"/>
        <v>----</v>
      </c>
      <c r="AG2037" t="str">
        <f t="shared" si="586"/>
        <v>----</v>
      </c>
      <c r="AH2037" t="str">
        <f t="shared" si="587"/>
        <v>----</v>
      </c>
      <c r="AI2037" t="str">
        <f t="shared" si="588"/>
        <v>AlipatNoN</v>
      </c>
      <c r="AJ2037" t="str">
        <f t="shared" si="589"/>
        <v>----</v>
      </c>
      <c r="AK2037" t="str">
        <f t="shared" si="590"/>
        <v>----</v>
      </c>
      <c r="AM2037" s="4">
        <f t="shared" si="591"/>
        <v>523.44865219103826</v>
      </c>
      <c r="AN2037" s="4">
        <f t="shared" si="575"/>
        <v>523</v>
      </c>
      <c r="AO2037" s="4">
        <f t="shared" si="592"/>
        <v>0.44865219103826348</v>
      </c>
    </row>
    <row r="2038" spans="1:41" x14ac:dyDescent="0.25">
      <c r="A2038">
        <v>29</v>
      </c>
      <c r="B2038">
        <v>48</v>
      </c>
      <c r="C2038">
        <v>0</v>
      </c>
      <c r="D2038">
        <v>9</v>
      </c>
      <c r="E2038">
        <v>0</v>
      </c>
      <c r="F2038">
        <v>0</v>
      </c>
      <c r="H2038">
        <v>539.32255499999997</v>
      </c>
      <c r="J2038" t="s">
        <v>14</v>
      </c>
      <c r="K2038" t="s">
        <v>14</v>
      </c>
      <c r="L2038" t="s">
        <v>14</v>
      </c>
      <c r="O2038">
        <v>1527055</v>
      </c>
      <c r="P2038">
        <v>2330278</v>
      </c>
      <c r="Q2038">
        <v>1729128</v>
      </c>
      <c r="S2038">
        <f t="shared" si="576"/>
        <v>1.6551724137931034</v>
      </c>
      <c r="T2038">
        <f t="shared" si="577"/>
        <v>0.31034482758620691</v>
      </c>
      <c r="V2038" s="4">
        <f t="shared" si="578"/>
        <v>539.32255497990002</v>
      </c>
      <c r="W2038">
        <f t="shared" si="579"/>
        <v>6</v>
      </c>
      <c r="X2038">
        <f t="shared" si="580"/>
        <v>0.20689655172413793</v>
      </c>
      <c r="Y2038">
        <f t="shared" si="581"/>
        <v>0.125</v>
      </c>
      <c r="Z2038">
        <f t="shared" si="582"/>
        <v>0.66666666666666663</v>
      </c>
      <c r="AA2038" t="str">
        <f t="shared" si="583"/>
        <v>O</v>
      </c>
      <c r="AD2038">
        <f t="shared" si="584"/>
        <v>6.1224489795918366E-2</v>
      </c>
      <c r="AF2038" t="str">
        <f t="shared" si="585"/>
        <v>----</v>
      </c>
      <c r="AG2038" t="str">
        <f t="shared" si="586"/>
        <v>----</v>
      </c>
      <c r="AH2038" t="str">
        <f t="shared" si="587"/>
        <v>----</v>
      </c>
      <c r="AI2038" t="str">
        <f t="shared" si="588"/>
        <v>AlipatNoN</v>
      </c>
      <c r="AJ2038" t="str">
        <f t="shared" si="589"/>
        <v>----</v>
      </c>
      <c r="AK2038" t="str">
        <f t="shared" si="590"/>
        <v>----</v>
      </c>
      <c r="AM2038" s="4">
        <f t="shared" si="591"/>
        <v>539.44726537952363</v>
      </c>
      <c r="AN2038" s="4">
        <f t="shared" si="575"/>
        <v>539</v>
      </c>
      <c r="AO2038" s="4">
        <f t="shared" si="592"/>
        <v>0.44726537952362833</v>
      </c>
    </row>
    <row r="2039" spans="1:41" x14ac:dyDescent="0.25">
      <c r="A2039">
        <v>29</v>
      </c>
      <c r="B2039">
        <v>48</v>
      </c>
      <c r="C2039">
        <v>0</v>
      </c>
      <c r="D2039">
        <v>10</v>
      </c>
      <c r="E2039">
        <v>0</v>
      </c>
      <c r="F2039">
        <v>0</v>
      </c>
      <c r="H2039">
        <v>555.31746959999998</v>
      </c>
      <c r="J2039" t="s">
        <v>14</v>
      </c>
      <c r="K2039" t="s">
        <v>14</v>
      </c>
      <c r="L2039" t="s">
        <v>14</v>
      </c>
      <c r="O2039">
        <v>2101734</v>
      </c>
      <c r="P2039">
        <v>2028122</v>
      </c>
      <c r="Q2039">
        <v>1761671</v>
      </c>
      <c r="S2039">
        <f t="shared" si="576"/>
        <v>1.6551724137931034</v>
      </c>
      <c r="T2039">
        <f t="shared" si="577"/>
        <v>0.34482758620689657</v>
      </c>
      <c r="V2039" s="4">
        <f t="shared" si="578"/>
        <v>555.31746957990003</v>
      </c>
      <c r="W2039">
        <f t="shared" si="579"/>
        <v>6</v>
      </c>
      <c r="X2039">
        <f t="shared" si="580"/>
        <v>0.20689655172413793</v>
      </c>
      <c r="Y2039">
        <f t="shared" si="581"/>
        <v>0.125</v>
      </c>
      <c r="Z2039">
        <f t="shared" si="582"/>
        <v>0.6</v>
      </c>
      <c r="AA2039" t="str">
        <f t="shared" si="583"/>
        <v>O</v>
      </c>
      <c r="AD2039">
        <f t="shared" si="584"/>
        <v>4.1666666666666664E-2</v>
      </c>
      <c r="AF2039" t="str">
        <f t="shared" si="585"/>
        <v>----</v>
      </c>
      <c r="AG2039" t="str">
        <f t="shared" si="586"/>
        <v>----</v>
      </c>
      <c r="AH2039" t="str">
        <f t="shared" si="587"/>
        <v>----</v>
      </c>
      <c r="AI2039" t="str">
        <f t="shared" si="588"/>
        <v>AlipatNoN</v>
      </c>
      <c r="AJ2039" t="str">
        <f t="shared" si="589"/>
        <v>----</v>
      </c>
      <c r="AK2039" t="str">
        <f t="shared" si="590"/>
        <v>----</v>
      </c>
      <c r="AM2039" s="4">
        <f t="shared" si="591"/>
        <v>555.44587856800888</v>
      </c>
      <c r="AN2039" s="4">
        <f t="shared" si="575"/>
        <v>555</v>
      </c>
      <c r="AO2039" s="4">
        <f t="shared" si="592"/>
        <v>0.44587856800887948</v>
      </c>
    </row>
    <row r="2040" spans="1:41" x14ac:dyDescent="0.25">
      <c r="A2040">
        <v>29</v>
      </c>
      <c r="B2040">
        <v>48</v>
      </c>
      <c r="C2040">
        <v>0</v>
      </c>
      <c r="D2040">
        <v>11</v>
      </c>
      <c r="E2040">
        <v>0</v>
      </c>
      <c r="F2040">
        <v>0</v>
      </c>
      <c r="H2040">
        <v>571.3123842</v>
      </c>
      <c r="J2040" t="s">
        <v>14</v>
      </c>
      <c r="K2040" t="s">
        <v>14</v>
      </c>
      <c r="L2040" t="s">
        <v>14</v>
      </c>
      <c r="O2040">
        <v>2010389</v>
      </c>
      <c r="P2040">
        <v>2375900</v>
      </c>
      <c r="Q2040">
        <v>1447417</v>
      </c>
      <c r="S2040">
        <f t="shared" si="576"/>
        <v>1.6551724137931034</v>
      </c>
      <c r="T2040">
        <f t="shared" si="577"/>
        <v>0.37931034482758619</v>
      </c>
      <c r="V2040" s="4">
        <f t="shared" si="578"/>
        <v>571.31238417990005</v>
      </c>
      <c r="W2040">
        <f t="shared" si="579"/>
        <v>6</v>
      </c>
      <c r="X2040">
        <f t="shared" si="580"/>
        <v>0.20689655172413793</v>
      </c>
      <c r="Y2040">
        <f t="shared" si="581"/>
        <v>0.125</v>
      </c>
      <c r="Z2040">
        <f t="shared" si="582"/>
        <v>0.54545454545454541</v>
      </c>
      <c r="AA2040" t="str">
        <f t="shared" si="583"/>
        <v>O</v>
      </c>
      <c r="AD2040">
        <f t="shared" si="584"/>
        <v>2.1276595744680851E-2</v>
      </c>
      <c r="AF2040" t="str">
        <f t="shared" si="585"/>
        <v>----</v>
      </c>
      <c r="AG2040" t="str">
        <f t="shared" si="586"/>
        <v>----</v>
      </c>
      <c r="AH2040" t="str">
        <f t="shared" si="587"/>
        <v>----</v>
      </c>
      <c r="AI2040" t="str">
        <f t="shared" si="588"/>
        <v>AlipatNoN</v>
      </c>
      <c r="AJ2040" t="str">
        <f t="shared" si="589"/>
        <v>----</v>
      </c>
      <c r="AK2040" t="str">
        <f t="shared" si="590"/>
        <v>----</v>
      </c>
      <c r="AM2040" s="4">
        <f t="shared" si="591"/>
        <v>571.44449175649424</v>
      </c>
      <c r="AN2040" s="4">
        <f t="shared" si="575"/>
        <v>571</v>
      </c>
      <c r="AO2040" s="4">
        <f t="shared" si="592"/>
        <v>0.44449175649424433</v>
      </c>
    </row>
    <row r="2041" spans="1:41" x14ac:dyDescent="0.25">
      <c r="A2041">
        <v>29</v>
      </c>
      <c r="B2041">
        <v>48</v>
      </c>
      <c r="C2041">
        <v>0</v>
      </c>
      <c r="D2041">
        <v>13</v>
      </c>
      <c r="E2041">
        <v>0</v>
      </c>
      <c r="F2041">
        <v>0</v>
      </c>
      <c r="H2041">
        <v>603.30221340000003</v>
      </c>
      <c r="J2041" t="s">
        <v>14</v>
      </c>
      <c r="K2041" t="s">
        <v>14</v>
      </c>
      <c r="L2041" t="s">
        <v>14</v>
      </c>
      <c r="O2041">
        <v>1764460</v>
      </c>
      <c r="P2041">
        <v>1520469</v>
      </c>
      <c r="Q2041">
        <v>1434731</v>
      </c>
      <c r="S2041">
        <f t="shared" si="576"/>
        <v>1.6551724137931034</v>
      </c>
      <c r="T2041">
        <f t="shared" si="577"/>
        <v>0.44827586206896552</v>
      </c>
      <c r="V2041" s="4">
        <f t="shared" si="578"/>
        <v>603.30221337990008</v>
      </c>
      <c r="W2041">
        <f t="shared" si="579"/>
        <v>6</v>
      </c>
      <c r="X2041">
        <f t="shared" si="580"/>
        <v>0.20689655172413793</v>
      </c>
      <c r="Y2041">
        <f t="shared" si="581"/>
        <v>0.125</v>
      </c>
      <c r="Z2041">
        <f t="shared" si="582"/>
        <v>0.46153846153846156</v>
      </c>
      <c r="AA2041" t="str">
        <f t="shared" si="583"/>
        <v>O</v>
      </c>
      <c r="AD2041">
        <f t="shared" si="584"/>
        <v>-2.2222222222222223E-2</v>
      </c>
      <c r="AF2041" t="str">
        <f t="shared" si="585"/>
        <v>----</v>
      </c>
      <c r="AG2041" t="str">
        <f t="shared" si="586"/>
        <v>----</v>
      </c>
      <c r="AH2041" t="str">
        <f t="shared" si="587"/>
        <v>----</v>
      </c>
      <c r="AI2041" t="str">
        <f t="shared" si="588"/>
        <v>AlipatNoN</v>
      </c>
      <c r="AJ2041" t="str">
        <f t="shared" si="589"/>
        <v>----</v>
      </c>
      <c r="AK2041" t="str">
        <f t="shared" si="590"/>
        <v>----</v>
      </c>
      <c r="AM2041" s="4">
        <f t="shared" si="591"/>
        <v>603.44171813346486</v>
      </c>
      <c r="AN2041" s="4">
        <f t="shared" si="575"/>
        <v>603</v>
      </c>
      <c r="AO2041" s="4">
        <f t="shared" si="592"/>
        <v>0.44171813346486033</v>
      </c>
    </row>
    <row r="2042" spans="1:41" x14ac:dyDescent="0.25">
      <c r="A2042">
        <v>30</v>
      </c>
      <c r="B2042">
        <v>28</v>
      </c>
      <c r="C2042">
        <v>0</v>
      </c>
      <c r="D2042">
        <v>6</v>
      </c>
      <c r="E2042">
        <v>0</v>
      </c>
      <c r="F2042">
        <v>2</v>
      </c>
      <c r="H2042">
        <v>545.12883420000003</v>
      </c>
      <c r="J2042">
        <v>5068256</v>
      </c>
      <c r="K2042">
        <v>4457982</v>
      </c>
      <c r="L2042">
        <v>4181661</v>
      </c>
      <c r="O2042">
        <v>5994668</v>
      </c>
      <c r="P2042">
        <v>6388219</v>
      </c>
      <c r="Q2042">
        <v>5076868</v>
      </c>
      <c r="S2042">
        <f t="shared" si="576"/>
        <v>0.93333333333333335</v>
      </c>
      <c r="T2042">
        <f t="shared" si="577"/>
        <v>0.2</v>
      </c>
      <c r="V2042" s="4">
        <f t="shared" si="578"/>
        <v>545.12883417990008</v>
      </c>
      <c r="W2042">
        <f t="shared" si="579"/>
        <v>18</v>
      </c>
      <c r="X2042">
        <f t="shared" si="580"/>
        <v>0.6</v>
      </c>
      <c r="Y2042">
        <f t="shared" si="581"/>
        <v>0.6428571428571429</v>
      </c>
      <c r="Z2042">
        <f t="shared" si="582"/>
        <v>3</v>
      </c>
      <c r="AA2042" t="str">
        <f t="shared" si="583"/>
        <v>O</v>
      </c>
      <c r="AD2042">
        <f t="shared" si="584"/>
        <v>0.56000000000000005</v>
      </c>
      <c r="AF2042" t="str">
        <f t="shared" si="585"/>
        <v>----</v>
      </c>
      <c r="AG2042" t="str">
        <f t="shared" si="586"/>
        <v>Aromatic</v>
      </c>
      <c r="AH2042" t="str">
        <f t="shared" si="587"/>
        <v>----</v>
      </c>
      <c r="AI2042" t="str">
        <f t="shared" si="588"/>
        <v>----</v>
      </c>
      <c r="AJ2042" t="str">
        <f t="shared" si="589"/>
        <v>----</v>
      </c>
      <c r="AK2042" t="str">
        <f t="shared" si="590"/>
        <v>----</v>
      </c>
      <c r="AM2042" s="4">
        <f t="shared" si="591"/>
        <v>545.2548871960945</v>
      </c>
      <c r="AN2042" s="4">
        <f t="shared" si="575"/>
        <v>545</v>
      </c>
      <c r="AO2042" s="4">
        <f t="shared" si="592"/>
        <v>0.25488719609450072</v>
      </c>
    </row>
    <row r="2043" spans="1:41" x14ac:dyDescent="0.25">
      <c r="A2043">
        <v>30</v>
      </c>
      <c r="B2043">
        <v>34</v>
      </c>
      <c r="C2043">
        <v>0</v>
      </c>
      <c r="D2043">
        <v>12</v>
      </c>
      <c r="E2043">
        <v>0</v>
      </c>
      <c r="F2043">
        <v>0</v>
      </c>
      <c r="H2043">
        <v>585.1977488</v>
      </c>
      <c r="J2043">
        <v>1654799</v>
      </c>
      <c r="K2043">
        <v>1868259</v>
      </c>
      <c r="L2043">
        <v>1595505</v>
      </c>
      <c r="O2043" t="s">
        <v>14</v>
      </c>
      <c r="P2043" t="s">
        <v>14</v>
      </c>
      <c r="Q2043" t="s">
        <v>14</v>
      </c>
      <c r="S2043">
        <f t="shared" si="576"/>
        <v>1.1333333333333333</v>
      </c>
      <c r="T2043">
        <f t="shared" si="577"/>
        <v>0.4</v>
      </c>
      <c r="V2043" s="4">
        <f t="shared" si="578"/>
        <v>585.19774877990005</v>
      </c>
      <c r="W2043">
        <f t="shared" si="579"/>
        <v>14</v>
      </c>
      <c r="X2043">
        <f t="shared" si="580"/>
        <v>0.46666666666666667</v>
      </c>
      <c r="Y2043">
        <f t="shared" si="581"/>
        <v>0.41176470588235292</v>
      </c>
      <c r="Z2043">
        <f t="shared" si="582"/>
        <v>1.1666666666666667</v>
      </c>
      <c r="AA2043" t="str">
        <f t="shared" si="583"/>
        <v>CRAM</v>
      </c>
      <c r="AD2043">
        <f t="shared" si="584"/>
        <v>0.33333333333333331</v>
      </c>
      <c r="AF2043" t="str">
        <f t="shared" si="585"/>
        <v>----</v>
      </c>
      <c r="AG2043" t="str">
        <f t="shared" si="586"/>
        <v>----</v>
      </c>
      <c r="AH2043" t="str">
        <f t="shared" si="587"/>
        <v>HUnSatLig</v>
      </c>
      <c r="AI2043" t="str">
        <f t="shared" si="588"/>
        <v>----</v>
      </c>
      <c r="AJ2043" t="str">
        <f t="shared" si="589"/>
        <v>----</v>
      </c>
      <c r="AK2043" t="str">
        <f t="shared" si="590"/>
        <v>----</v>
      </c>
      <c r="AM2043" s="4">
        <f t="shared" si="591"/>
        <v>585.33306714260391</v>
      </c>
      <c r="AN2043" s="4">
        <f t="shared" si="575"/>
        <v>585</v>
      </c>
      <c r="AO2043" s="4">
        <f t="shared" si="592"/>
        <v>0.33306714260390891</v>
      </c>
    </row>
    <row r="2044" spans="1:41" x14ac:dyDescent="0.25">
      <c r="A2044">
        <v>30</v>
      </c>
      <c r="B2044">
        <v>34</v>
      </c>
      <c r="C2044">
        <v>1</v>
      </c>
      <c r="D2044">
        <v>3</v>
      </c>
      <c r="E2044">
        <v>0</v>
      </c>
      <c r="F2044">
        <v>1</v>
      </c>
      <c r="H2044">
        <v>486.22035290000002</v>
      </c>
      <c r="J2044" t="s">
        <v>14</v>
      </c>
      <c r="K2044" t="s">
        <v>14</v>
      </c>
      <c r="L2044" t="s">
        <v>14</v>
      </c>
      <c r="O2044">
        <v>1758731</v>
      </c>
      <c r="P2044">
        <v>2344618</v>
      </c>
      <c r="Q2044">
        <v>1792592</v>
      </c>
      <c r="S2044">
        <f t="shared" si="576"/>
        <v>1.1333333333333333</v>
      </c>
      <c r="T2044">
        <f t="shared" si="577"/>
        <v>0.1</v>
      </c>
      <c r="V2044" s="4">
        <f t="shared" si="578"/>
        <v>486.22035287990002</v>
      </c>
      <c r="W2044">
        <f t="shared" si="579"/>
        <v>15</v>
      </c>
      <c r="X2044">
        <f t="shared" si="580"/>
        <v>0.5</v>
      </c>
      <c r="Y2044">
        <f t="shared" si="581"/>
        <v>0.44117647058823528</v>
      </c>
      <c r="Z2044">
        <f t="shared" si="582"/>
        <v>5</v>
      </c>
      <c r="AA2044" t="str">
        <f t="shared" si="583"/>
        <v>O</v>
      </c>
      <c r="AD2044">
        <f t="shared" si="584"/>
        <v>0.47169811320754718</v>
      </c>
      <c r="AF2044" t="str">
        <f t="shared" si="585"/>
        <v>----</v>
      </c>
      <c r="AG2044" t="str">
        <f t="shared" si="586"/>
        <v>----</v>
      </c>
      <c r="AH2044" t="str">
        <f t="shared" si="587"/>
        <v>HUnSatLig</v>
      </c>
      <c r="AI2044" t="str">
        <f t="shared" si="588"/>
        <v>----</v>
      </c>
      <c r="AJ2044" t="str">
        <f t="shared" si="589"/>
        <v>----</v>
      </c>
      <c r="AK2044" t="str">
        <f t="shared" si="590"/>
        <v>----</v>
      </c>
      <c r="AM2044" s="4">
        <f t="shared" si="591"/>
        <v>486.33278417718748</v>
      </c>
      <c r="AN2044" s="4">
        <f t="shared" si="575"/>
        <v>486</v>
      </c>
      <c r="AO2044" s="4">
        <f t="shared" si="592"/>
        <v>0.33278417718747733</v>
      </c>
    </row>
    <row r="2045" spans="1:41" x14ac:dyDescent="0.25">
      <c r="A2045">
        <v>30</v>
      </c>
      <c r="B2045">
        <v>36</v>
      </c>
      <c r="C2045">
        <v>0</v>
      </c>
      <c r="D2045">
        <v>10</v>
      </c>
      <c r="E2045">
        <v>0</v>
      </c>
      <c r="F2045">
        <v>0</v>
      </c>
      <c r="H2045">
        <v>555.22356960000002</v>
      </c>
      <c r="J2045" t="s">
        <v>14</v>
      </c>
      <c r="K2045" t="s">
        <v>14</v>
      </c>
      <c r="L2045" t="s">
        <v>14</v>
      </c>
      <c r="O2045">
        <v>1689064</v>
      </c>
      <c r="P2045">
        <v>2047582</v>
      </c>
      <c r="Q2045">
        <v>1840012</v>
      </c>
      <c r="S2045">
        <f t="shared" si="576"/>
        <v>1.2</v>
      </c>
      <c r="T2045">
        <f t="shared" si="577"/>
        <v>0.33333333333333331</v>
      </c>
      <c r="V2045" s="4">
        <f t="shared" si="578"/>
        <v>555.22356957990007</v>
      </c>
      <c r="W2045">
        <f t="shared" si="579"/>
        <v>13</v>
      </c>
      <c r="X2045">
        <f t="shared" si="580"/>
        <v>0.43333333333333335</v>
      </c>
      <c r="Y2045">
        <f t="shared" si="581"/>
        <v>0.3611111111111111</v>
      </c>
      <c r="Z2045">
        <f t="shared" si="582"/>
        <v>1.3</v>
      </c>
      <c r="AA2045" t="str">
        <f t="shared" si="583"/>
        <v>CRAM</v>
      </c>
      <c r="AD2045">
        <f t="shared" si="584"/>
        <v>0.32</v>
      </c>
      <c r="AF2045" t="str">
        <f t="shared" si="585"/>
        <v>----</v>
      </c>
      <c r="AG2045" t="str">
        <f t="shared" si="586"/>
        <v>----</v>
      </c>
      <c r="AH2045" t="str">
        <f t="shared" si="587"/>
        <v>HUnSatLig</v>
      </c>
      <c r="AI2045" t="str">
        <f t="shared" si="588"/>
        <v>----</v>
      </c>
      <c r="AJ2045" t="str">
        <f t="shared" si="589"/>
        <v>----</v>
      </c>
      <c r="AK2045" t="str">
        <f t="shared" si="590"/>
        <v>----</v>
      </c>
      <c r="AM2045" s="4">
        <f t="shared" si="591"/>
        <v>555.35195685501662</v>
      </c>
      <c r="AN2045" s="4">
        <f t="shared" si="575"/>
        <v>555</v>
      </c>
      <c r="AO2045" s="4">
        <f t="shared" si="592"/>
        <v>0.3519568550166241</v>
      </c>
    </row>
    <row r="2046" spans="1:41" x14ac:dyDescent="0.25">
      <c r="A2046">
        <v>30</v>
      </c>
      <c r="B2046">
        <v>36</v>
      </c>
      <c r="C2046">
        <v>0</v>
      </c>
      <c r="D2046">
        <v>11</v>
      </c>
      <c r="E2046">
        <v>0</v>
      </c>
      <c r="F2046">
        <v>0</v>
      </c>
      <c r="H2046">
        <v>571.21848420000003</v>
      </c>
      <c r="J2046">
        <v>1604997</v>
      </c>
      <c r="K2046">
        <v>1473788</v>
      </c>
      <c r="L2046">
        <v>1826158</v>
      </c>
      <c r="O2046" t="s">
        <v>14</v>
      </c>
      <c r="P2046" t="s">
        <v>14</v>
      </c>
      <c r="Q2046" t="s">
        <v>14</v>
      </c>
      <c r="S2046">
        <f t="shared" si="576"/>
        <v>1.2</v>
      </c>
      <c r="T2046">
        <f t="shared" si="577"/>
        <v>0.36666666666666664</v>
      </c>
      <c r="V2046" s="4">
        <f t="shared" si="578"/>
        <v>571.21848417989997</v>
      </c>
      <c r="W2046">
        <f t="shared" si="579"/>
        <v>13</v>
      </c>
      <c r="X2046">
        <f t="shared" si="580"/>
        <v>0.43333333333333335</v>
      </c>
      <c r="Y2046">
        <f t="shared" si="581"/>
        <v>0.3611111111111111</v>
      </c>
      <c r="Z2046">
        <f t="shared" si="582"/>
        <v>1.1818181818181819</v>
      </c>
      <c r="AA2046" t="str">
        <f t="shared" si="583"/>
        <v>CRAM</v>
      </c>
      <c r="AD2046">
        <f t="shared" si="584"/>
        <v>0.30612244897959184</v>
      </c>
      <c r="AF2046" t="str">
        <f t="shared" si="585"/>
        <v>----</v>
      </c>
      <c r="AG2046" t="str">
        <f t="shared" si="586"/>
        <v>----</v>
      </c>
      <c r="AH2046" t="str">
        <f t="shared" si="587"/>
        <v>HUnSatLig</v>
      </c>
      <c r="AI2046" t="str">
        <f t="shared" si="588"/>
        <v>----</v>
      </c>
      <c r="AJ2046" t="str">
        <f t="shared" si="589"/>
        <v>----</v>
      </c>
      <c r="AK2046" t="str">
        <f t="shared" si="590"/>
        <v>----</v>
      </c>
      <c r="AM2046" s="4">
        <f t="shared" si="591"/>
        <v>571.35057004350176</v>
      </c>
      <c r="AN2046" s="4">
        <f t="shared" si="575"/>
        <v>571</v>
      </c>
      <c r="AO2046" s="4">
        <f t="shared" si="592"/>
        <v>0.35057004350176157</v>
      </c>
    </row>
    <row r="2047" spans="1:41" x14ac:dyDescent="0.25">
      <c r="A2047">
        <v>30</v>
      </c>
      <c r="B2047">
        <v>36</v>
      </c>
      <c r="C2047">
        <v>0</v>
      </c>
      <c r="D2047">
        <v>12</v>
      </c>
      <c r="E2047">
        <v>0</v>
      </c>
      <c r="F2047">
        <v>0</v>
      </c>
      <c r="H2047">
        <v>587.21339880000005</v>
      </c>
      <c r="J2047" t="s">
        <v>14</v>
      </c>
      <c r="K2047" t="s">
        <v>14</v>
      </c>
      <c r="L2047" t="s">
        <v>14</v>
      </c>
      <c r="O2047">
        <v>2002822</v>
      </c>
      <c r="P2047">
        <v>1685675</v>
      </c>
      <c r="Q2047">
        <v>1460441</v>
      </c>
      <c r="S2047">
        <f t="shared" si="576"/>
        <v>1.2</v>
      </c>
      <c r="T2047">
        <f t="shared" si="577"/>
        <v>0.4</v>
      </c>
      <c r="V2047" s="4">
        <f t="shared" si="578"/>
        <v>587.21339877989999</v>
      </c>
      <c r="W2047">
        <f t="shared" si="579"/>
        <v>13</v>
      </c>
      <c r="X2047">
        <f t="shared" si="580"/>
        <v>0.43333333333333335</v>
      </c>
      <c r="Y2047">
        <f t="shared" si="581"/>
        <v>0.3611111111111111</v>
      </c>
      <c r="Z2047">
        <f t="shared" si="582"/>
        <v>1.0833333333333333</v>
      </c>
      <c r="AA2047" t="str">
        <f t="shared" si="583"/>
        <v>CRAM</v>
      </c>
      <c r="AD2047">
        <f t="shared" si="584"/>
        <v>0.29166666666666669</v>
      </c>
      <c r="AF2047" t="str">
        <f t="shared" si="585"/>
        <v>----</v>
      </c>
      <c r="AG2047" t="str">
        <f t="shared" si="586"/>
        <v>----</v>
      </c>
      <c r="AH2047" t="str">
        <f t="shared" si="587"/>
        <v>HUnSatLig</v>
      </c>
      <c r="AI2047" t="str">
        <f t="shared" si="588"/>
        <v>----</v>
      </c>
      <c r="AJ2047" t="str">
        <f t="shared" si="589"/>
        <v>----</v>
      </c>
      <c r="AK2047" t="str">
        <f t="shared" si="590"/>
        <v>----</v>
      </c>
      <c r="AM2047" s="4">
        <f t="shared" si="591"/>
        <v>587.34918323198713</v>
      </c>
      <c r="AN2047" s="4">
        <f t="shared" si="575"/>
        <v>587</v>
      </c>
      <c r="AO2047" s="4">
        <f t="shared" si="592"/>
        <v>0.34918323198712642</v>
      </c>
    </row>
    <row r="2048" spans="1:41" x14ac:dyDescent="0.25">
      <c r="A2048">
        <v>30</v>
      </c>
      <c r="B2048">
        <v>36</v>
      </c>
      <c r="C2048">
        <v>0</v>
      </c>
      <c r="D2048">
        <v>13</v>
      </c>
      <c r="E2048">
        <v>0</v>
      </c>
      <c r="F2048">
        <v>0</v>
      </c>
      <c r="H2048">
        <v>603.20831339999995</v>
      </c>
      <c r="J2048" t="s">
        <v>14</v>
      </c>
      <c r="K2048" t="s">
        <v>14</v>
      </c>
      <c r="L2048" t="s">
        <v>14</v>
      </c>
      <c r="O2048">
        <v>1484907</v>
      </c>
      <c r="P2048">
        <v>1540188</v>
      </c>
      <c r="Q2048">
        <v>1453166</v>
      </c>
      <c r="S2048">
        <f t="shared" si="576"/>
        <v>1.2</v>
      </c>
      <c r="T2048">
        <f t="shared" si="577"/>
        <v>0.43333333333333335</v>
      </c>
      <c r="V2048" s="4">
        <f t="shared" si="578"/>
        <v>603.20831337990001</v>
      </c>
      <c r="W2048">
        <f t="shared" si="579"/>
        <v>13</v>
      </c>
      <c r="X2048">
        <f t="shared" si="580"/>
        <v>0.43333333333333335</v>
      </c>
      <c r="Y2048">
        <f t="shared" si="581"/>
        <v>0.3611111111111111</v>
      </c>
      <c r="Z2048">
        <f t="shared" si="582"/>
        <v>1</v>
      </c>
      <c r="AA2048" t="str">
        <f t="shared" si="583"/>
        <v>CRAM</v>
      </c>
      <c r="AD2048">
        <f t="shared" si="584"/>
        <v>0.27659574468085107</v>
      </c>
      <c r="AF2048" t="str">
        <f t="shared" si="585"/>
        <v>----</v>
      </c>
      <c r="AG2048" t="str">
        <f t="shared" si="586"/>
        <v>----</v>
      </c>
      <c r="AH2048" t="str">
        <f t="shared" si="587"/>
        <v>HUnSatLig</v>
      </c>
      <c r="AI2048" t="str">
        <f t="shared" si="588"/>
        <v>----</v>
      </c>
      <c r="AJ2048" t="str">
        <f t="shared" si="589"/>
        <v>----</v>
      </c>
      <c r="AK2048" t="str">
        <f t="shared" si="590"/>
        <v>----</v>
      </c>
      <c r="AM2048" s="4">
        <f t="shared" si="591"/>
        <v>603.34779642047238</v>
      </c>
      <c r="AN2048" s="4">
        <f t="shared" si="575"/>
        <v>603</v>
      </c>
      <c r="AO2048" s="4">
        <f t="shared" si="592"/>
        <v>0.34779642047237758</v>
      </c>
    </row>
    <row r="2049" spans="1:41" x14ac:dyDescent="0.25">
      <c r="A2049">
        <v>30</v>
      </c>
      <c r="B2049">
        <v>38</v>
      </c>
      <c r="C2049">
        <v>0</v>
      </c>
      <c r="D2049">
        <v>9</v>
      </c>
      <c r="E2049">
        <v>0</v>
      </c>
      <c r="F2049">
        <v>0</v>
      </c>
      <c r="H2049">
        <v>541.24430500000005</v>
      </c>
      <c r="J2049" t="s">
        <v>14</v>
      </c>
      <c r="K2049" t="s">
        <v>14</v>
      </c>
      <c r="L2049" t="s">
        <v>14</v>
      </c>
      <c r="O2049">
        <v>2567408</v>
      </c>
      <c r="P2049">
        <v>2633331</v>
      </c>
      <c r="Q2049">
        <v>2056739</v>
      </c>
      <c r="S2049">
        <f t="shared" si="576"/>
        <v>1.2666666666666666</v>
      </c>
      <c r="T2049">
        <f t="shared" si="577"/>
        <v>0.3</v>
      </c>
      <c r="V2049" s="4">
        <f t="shared" si="578"/>
        <v>541.24430497990011</v>
      </c>
      <c r="W2049">
        <f t="shared" si="579"/>
        <v>12</v>
      </c>
      <c r="X2049">
        <f t="shared" si="580"/>
        <v>0.4</v>
      </c>
      <c r="Y2049">
        <f t="shared" si="581"/>
        <v>0.31578947368421051</v>
      </c>
      <c r="Z2049">
        <f t="shared" si="582"/>
        <v>1.3333333333333333</v>
      </c>
      <c r="AA2049" t="str">
        <f t="shared" si="583"/>
        <v>CRAM</v>
      </c>
      <c r="AD2049">
        <f t="shared" si="584"/>
        <v>0.29411764705882354</v>
      </c>
      <c r="AF2049" t="str">
        <f t="shared" si="585"/>
        <v>----</v>
      </c>
      <c r="AG2049" t="str">
        <f t="shared" si="586"/>
        <v>----</v>
      </c>
      <c r="AH2049" t="str">
        <f t="shared" si="587"/>
        <v>HUnSatLig</v>
      </c>
      <c r="AI2049" t="str">
        <f t="shared" si="588"/>
        <v>----</v>
      </c>
      <c r="AJ2049" t="str">
        <f t="shared" si="589"/>
        <v>----</v>
      </c>
      <c r="AK2049" t="str">
        <f t="shared" si="590"/>
        <v>----</v>
      </c>
      <c r="AM2049" s="4">
        <f t="shared" si="591"/>
        <v>541.36945975591448</v>
      </c>
      <c r="AN2049" s="4">
        <f t="shared" si="575"/>
        <v>541</v>
      </c>
      <c r="AO2049" s="4">
        <f t="shared" si="592"/>
        <v>0.36945975591447677</v>
      </c>
    </row>
    <row r="2050" spans="1:41" x14ac:dyDescent="0.25">
      <c r="A2050">
        <v>30</v>
      </c>
      <c r="B2050">
        <v>38</v>
      </c>
      <c r="C2050">
        <v>0</v>
      </c>
      <c r="D2050">
        <v>10</v>
      </c>
      <c r="E2050">
        <v>0</v>
      </c>
      <c r="F2050">
        <v>0</v>
      </c>
      <c r="H2050">
        <v>557.23921959999996</v>
      </c>
      <c r="J2050">
        <v>2043249</v>
      </c>
      <c r="K2050">
        <v>2203915</v>
      </c>
      <c r="L2050">
        <v>1524397</v>
      </c>
      <c r="O2050">
        <v>2791362</v>
      </c>
      <c r="P2050">
        <v>2352636</v>
      </c>
      <c r="Q2050">
        <v>2225949</v>
      </c>
      <c r="S2050">
        <f t="shared" si="576"/>
        <v>1.2666666666666666</v>
      </c>
      <c r="T2050">
        <f t="shared" si="577"/>
        <v>0.33333333333333331</v>
      </c>
      <c r="V2050" s="4">
        <f t="shared" si="578"/>
        <v>557.23921957990012</v>
      </c>
      <c r="W2050">
        <f t="shared" si="579"/>
        <v>12</v>
      </c>
      <c r="X2050">
        <f t="shared" si="580"/>
        <v>0.4</v>
      </c>
      <c r="Y2050">
        <f t="shared" si="581"/>
        <v>0.31578947368421051</v>
      </c>
      <c r="Z2050">
        <f t="shared" si="582"/>
        <v>1.2</v>
      </c>
      <c r="AA2050" t="str">
        <f t="shared" si="583"/>
        <v>CRAM</v>
      </c>
      <c r="AD2050">
        <f t="shared" si="584"/>
        <v>0.28000000000000003</v>
      </c>
      <c r="AF2050" t="str">
        <f t="shared" si="585"/>
        <v>----</v>
      </c>
      <c r="AG2050" t="str">
        <f t="shared" si="586"/>
        <v>----</v>
      </c>
      <c r="AH2050" t="str">
        <f t="shared" si="587"/>
        <v>HUnSatLig</v>
      </c>
      <c r="AI2050" t="str">
        <f t="shared" si="588"/>
        <v>----</v>
      </c>
      <c r="AJ2050" t="str">
        <f t="shared" si="589"/>
        <v>----</v>
      </c>
      <c r="AK2050" t="str">
        <f t="shared" si="590"/>
        <v>----</v>
      </c>
      <c r="AM2050" s="4">
        <f t="shared" si="591"/>
        <v>557.36807294439984</v>
      </c>
      <c r="AN2050" s="4">
        <f t="shared" ref="AN2050:AN2113" si="593">INT(AM2050)</f>
        <v>557</v>
      </c>
      <c r="AO2050" s="4">
        <f t="shared" si="592"/>
        <v>0.36807294439984162</v>
      </c>
    </row>
    <row r="2051" spans="1:41" x14ac:dyDescent="0.25">
      <c r="A2051">
        <v>30</v>
      </c>
      <c r="B2051">
        <v>38</v>
      </c>
      <c r="C2051">
        <v>0</v>
      </c>
      <c r="D2051">
        <v>11</v>
      </c>
      <c r="E2051">
        <v>0</v>
      </c>
      <c r="F2051">
        <v>0</v>
      </c>
      <c r="H2051">
        <v>573.23413419999997</v>
      </c>
      <c r="J2051">
        <v>2230556</v>
      </c>
      <c r="K2051">
        <v>1941145</v>
      </c>
      <c r="L2051">
        <v>1967387</v>
      </c>
      <c r="O2051">
        <v>2738961</v>
      </c>
      <c r="P2051">
        <v>2801249</v>
      </c>
      <c r="Q2051">
        <v>2200974</v>
      </c>
      <c r="S2051">
        <f t="shared" ref="S2051:S2114" si="594">B2051/A2051</f>
        <v>1.2666666666666666</v>
      </c>
      <c r="T2051">
        <f t="shared" ref="T2051:T2114" si="595">D2051/A2051</f>
        <v>0.36666666666666664</v>
      </c>
      <c r="V2051" s="4">
        <f t="shared" ref="V2051:V2114" si="596">A2051*12+(B2051-1)*1.007825+C2051*14.003074+D2051*15.9949146+E2051*31.9720707+F2051*30.9737615+0.0005485799</f>
        <v>573.23413417990002</v>
      </c>
      <c r="W2051">
        <f t="shared" ref="W2051:W2114" si="597">1+A2051-B2051/2+C2051/2+F2051/2</f>
        <v>12</v>
      </c>
      <c r="X2051">
        <f t="shared" ref="X2051:X2114" si="598">W2051/A2051</f>
        <v>0.4</v>
      </c>
      <c r="Y2051">
        <f t="shared" ref="Y2051:Y2114" si="599">W2051/B2051</f>
        <v>0.31578947368421051</v>
      </c>
      <c r="Z2051">
        <f t="shared" ref="Z2051:Z2114" si="600">W2051/D2051</f>
        <v>1.0909090909090908</v>
      </c>
      <c r="AA2051" t="str">
        <f t="shared" ref="AA2051:AA2114" si="601">IF(X2051&gt;=0.3,IF(X2051&lt;=0.68,IF(Y2051&gt;=0.2,IF(Y2051&lt;=0.95,IF(Z2051&gt;=0.77,IF(Z2051&lt;=1.75,"CRAM","O"),"O"),"O"),"O"),"O"),"O")</f>
        <v>CRAM</v>
      </c>
      <c r="AD2051">
        <f t="shared" ref="AD2051:AD2114" si="602">(1+A2051-D2051/2-E2051-B2051/2)/(A2051-D2051/2-E2051-C2051-F2051)</f>
        <v>0.26530612244897961</v>
      </c>
      <c r="AF2051" t="str">
        <f t="shared" ref="AF2051:AF2114" si="603">IF(AD2051&gt;0.66,"CondAr","----")</f>
        <v>----</v>
      </c>
      <c r="AG2051" t="str">
        <f t="shared" ref="AG2051:AG2114" si="604">IF(AND((AD2051&gt;0.5),(AD2051&lt;=0.66)),"Aromatic","----")</f>
        <v>----</v>
      </c>
      <c r="AH2051" t="str">
        <f t="shared" ref="AH2051:AH2114" si="605">IF(AND((AD2051&lt;=0.5),(S2051&lt;1.5)),"HUnSatLig","----")</f>
        <v>HUnSatLig</v>
      </c>
      <c r="AI2051" t="str">
        <f t="shared" ref="AI2051:AI2114" si="606">IF(AND((T2051&lt;0.6),(S2051&gt;=1.5),(C2051=0)),"AlipatNoN","----")</f>
        <v>----</v>
      </c>
      <c r="AJ2051" t="str">
        <f t="shared" ref="AJ2051:AJ2114" si="607">IF(AND((S2051&gt;=1.5),(T2051&gt;=0.6)),"SatFACarb","----")</f>
        <v>----</v>
      </c>
      <c r="AK2051" t="str">
        <f t="shared" ref="AK2051:AK2114" si="608">IF(AND((T2051&lt;0.6),(S2051&gt;=1.5),(C2051&gt;0)),"Alipat+N","----")</f>
        <v>----</v>
      </c>
      <c r="AM2051" s="4">
        <f t="shared" ref="AM2051:AM2114" si="609">V2051*(44/43.989828)</f>
        <v>573.36668613288498</v>
      </c>
      <c r="AN2051" s="4">
        <f t="shared" si="593"/>
        <v>573</v>
      </c>
      <c r="AO2051" s="4">
        <f t="shared" ref="AO2051:AO2114" si="610">AM2051-AN2051</f>
        <v>0.36668613288497909</v>
      </c>
    </row>
    <row r="2052" spans="1:41" x14ac:dyDescent="0.25">
      <c r="A2052">
        <v>30</v>
      </c>
      <c r="B2052">
        <v>38</v>
      </c>
      <c r="C2052">
        <v>0</v>
      </c>
      <c r="D2052">
        <v>12</v>
      </c>
      <c r="E2052">
        <v>0</v>
      </c>
      <c r="F2052">
        <v>0</v>
      </c>
      <c r="H2052">
        <v>589.22904879999999</v>
      </c>
      <c r="J2052">
        <v>1704154</v>
      </c>
      <c r="K2052">
        <v>1997532</v>
      </c>
      <c r="L2052">
        <v>1586517</v>
      </c>
      <c r="O2052">
        <v>2066340</v>
      </c>
      <c r="P2052">
        <v>1943069</v>
      </c>
      <c r="Q2052">
        <v>1917056</v>
      </c>
      <c r="S2052">
        <f t="shared" si="594"/>
        <v>1.2666666666666666</v>
      </c>
      <c r="T2052">
        <f t="shared" si="595"/>
        <v>0.4</v>
      </c>
      <c r="V2052" s="4">
        <f t="shared" si="596"/>
        <v>589.22904877990004</v>
      </c>
      <c r="W2052">
        <f t="shared" si="597"/>
        <v>12</v>
      </c>
      <c r="X2052">
        <f t="shared" si="598"/>
        <v>0.4</v>
      </c>
      <c r="Y2052">
        <f t="shared" si="599"/>
        <v>0.31578947368421051</v>
      </c>
      <c r="Z2052">
        <f t="shared" si="600"/>
        <v>1</v>
      </c>
      <c r="AA2052" t="str">
        <f t="shared" si="601"/>
        <v>CRAM</v>
      </c>
      <c r="AD2052">
        <f t="shared" si="602"/>
        <v>0.25</v>
      </c>
      <c r="AF2052" t="str">
        <f t="shared" si="603"/>
        <v>----</v>
      </c>
      <c r="AG2052" t="str">
        <f t="shared" si="604"/>
        <v>----</v>
      </c>
      <c r="AH2052" t="str">
        <f t="shared" si="605"/>
        <v>HUnSatLig</v>
      </c>
      <c r="AI2052" t="str">
        <f t="shared" si="606"/>
        <v>----</v>
      </c>
      <c r="AJ2052" t="str">
        <f t="shared" si="607"/>
        <v>----</v>
      </c>
      <c r="AK2052" t="str">
        <f t="shared" si="608"/>
        <v>----</v>
      </c>
      <c r="AM2052" s="4">
        <f t="shared" si="609"/>
        <v>589.36529932137034</v>
      </c>
      <c r="AN2052" s="4">
        <f t="shared" si="593"/>
        <v>589</v>
      </c>
      <c r="AO2052" s="4">
        <f t="shared" si="610"/>
        <v>0.36529932137034393</v>
      </c>
    </row>
    <row r="2053" spans="1:41" x14ac:dyDescent="0.25">
      <c r="A2053">
        <v>30</v>
      </c>
      <c r="B2053">
        <v>40</v>
      </c>
      <c r="C2053">
        <v>0</v>
      </c>
      <c r="D2053">
        <v>7</v>
      </c>
      <c r="E2053">
        <v>0</v>
      </c>
      <c r="F2053">
        <v>0</v>
      </c>
      <c r="H2053">
        <v>511.27012580000002</v>
      </c>
      <c r="J2053" t="s">
        <v>14</v>
      </c>
      <c r="K2053" t="s">
        <v>14</v>
      </c>
      <c r="L2053" t="s">
        <v>14</v>
      </c>
      <c r="O2053">
        <v>2096733</v>
      </c>
      <c r="P2053">
        <v>2548860</v>
      </c>
      <c r="Q2053">
        <v>2021936</v>
      </c>
      <c r="S2053">
        <f t="shared" si="594"/>
        <v>1.3333333333333333</v>
      </c>
      <c r="T2053">
        <f t="shared" si="595"/>
        <v>0.23333333333333334</v>
      </c>
      <c r="V2053" s="4">
        <f t="shared" si="596"/>
        <v>511.27012577990001</v>
      </c>
      <c r="W2053">
        <f t="shared" si="597"/>
        <v>11</v>
      </c>
      <c r="X2053">
        <f t="shared" si="598"/>
        <v>0.36666666666666664</v>
      </c>
      <c r="Y2053">
        <f t="shared" si="599"/>
        <v>0.27500000000000002</v>
      </c>
      <c r="Z2053">
        <f t="shared" si="600"/>
        <v>1.5714285714285714</v>
      </c>
      <c r="AA2053" t="str">
        <f t="shared" si="601"/>
        <v>CRAM</v>
      </c>
      <c r="AD2053">
        <f t="shared" si="602"/>
        <v>0.28301886792452829</v>
      </c>
      <c r="AF2053" t="str">
        <f t="shared" si="603"/>
        <v>----</v>
      </c>
      <c r="AG2053" t="str">
        <f t="shared" si="604"/>
        <v>----</v>
      </c>
      <c r="AH2053" t="str">
        <f t="shared" si="605"/>
        <v>HUnSatLig</v>
      </c>
      <c r="AI2053" t="str">
        <f t="shared" si="606"/>
        <v>----</v>
      </c>
      <c r="AJ2053" t="str">
        <f t="shared" si="607"/>
        <v>----</v>
      </c>
      <c r="AK2053" t="str">
        <f t="shared" si="608"/>
        <v>----</v>
      </c>
      <c r="AM2053" s="4">
        <f t="shared" si="609"/>
        <v>511.38834946832702</v>
      </c>
      <c r="AN2053" s="4">
        <f t="shared" si="593"/>
        <v>511</v>
      </c>
      <c r="AO2053" s="4">
        <f t="shared" si="610"/>
        <v>0.38834946832702144</v>
      </c>
    </row>
    <row r="2054" spans="1:41" x14ac:dyDescent="0.25">
      <c r="A2054">
        <v>30</v>
      </c>
      <c r="B2054">
        <v>40</v>
      </c>
      <c r="C2054">
        <v>0</v>
      </c>
      <c r="D2054">
        <v>8</v>
      </c>
      <c r="E2054">
        <v>0</v>
      </c>
      <c r="F2054">
        <v>0</v>
      </c>
      <c r="H2054">
        <v>527.26504039999998</v>
      </c>
      <c r="J2054">
        <v>1915040</v>
      </c>
      <c r="K2054">
        <v>1894424</v>
      </c>
      <c r="L2054">
        <v>1675080</v>
      </c>
      <c r="O2054">
        <v>3052913</v>
      </c>
      <c r="P2054">
        <v>3296084</v>
      </c>
      <c r="Q2054">
        <v>2706789</v>
      </c>
      <c r="S2054">
        <f t="shared" si="594"/>
        <v>1.3333333333333333</v>
      </c>
      <c r="T2054">
        <f t="shared" si="595"/>
        <v>0.26666666666666666</v>
      </c>
      <c r="V2054" s="4">
        <f t="shared" si="596"/>
        <v>527.26504037990003</v>
      </c>
      <c r="W2054">
        <f t="shared" si="597"/>
        <v>11</v>
      </c>
      <c r="X2054">
        <f t="shared" si="598"/>
        <v>0.36666666666666664</v>
      </c>
      <c r="Y2054">
        <f t="shared" si="599"/>
        <v>0.27500000000000002</v>
      </c>
      <c r="Z2054">
        <f t="shared" si="600"/>
        <v>1.375</v>
      </c>
      <c r="AA2054" t="str">
        <f t="shared" si="601"/>
        <v>CRAM</v>
      </c>
      <c r="AD2054">
        <f t="shared" si="602"/>
        <v>0.26923076923076922</v>
      </c>
      <c r="AF2054" t="str">
        <f t="shared" si="603"/>
        <v>----</v>
      </c>
      <c r="AG2054" t="str">
        <f t="shared" si="604"/>
        <v>----</v>
      </c>
      <c r="AH2054" t="str">
        <f t="shared" si="605"/>
        <v>HUnSatLig</v>
      </c>
      <c r="AI2054" t="str">
        <f t="shared" si="606"/>
        <v>----</v>
      </c>
      <c r="AJ2054" t="str">
        <f t="shared" si="607"/>
        <v>----</v>
      </c>
      <c r="AK2054" t="str">
        <f t="shared" si="608"/>
        <v>----</v>
      </c>
      <c r="AM2054" s="4">
        <f t="shared" si="609"/>
        <v>527.38696265681233</v>
      </c>
      <c r="AN2054" s="4">
        <f t="shared" si="593"/>
        <v>527</v>
      </c>
      <c r="AO2054" s="4">
        <f t="shared" si="610"/>
        <v>0.38696265681232944</v>
      </c>
    </row>
    <row r="2055" spans="1:41" x14ac:dyDescent="0.25">
      <c r="A2055">
        <v>30</v>
      </c>
      <c r="B2055">
        <v>40</v>
      </c>
      <c r="C2055">
        <v>0</v>
      </c>
      <c r="D2055">
        <v>9</v>
      </c>
      <c r="E2055">
        <v>0</v>
      </c>
      <c r="F2055">
        <v>0</v>
      </c>
      <c r="H2055">
        <v>543.25995499999999</v>
      </c>
      <c r="J2055">
        <v>2150873</v>
      </c>
      <c r="K2055">
        <v>2152466</v>
      </c>
      <c r="L2055">
        <v>2227848</v>
      </c>
      <c r="O2055">
        <v>3809486</v>
      </c>
      <c r="P2055">
        <v>3933752</v>
      </c>
      <c r="Q2055">
        <v>2597844</v>
      </c>
      <c r="S2055">
        <f t="shared" si="594"/>
        <v>1.3333333333333333</v>
      </c>
      <c r="T2055">
        <f t="shared" si="595"/>
        <v>0.3</v>
      </c>
      <c r="V2055" s="4">
        <f t="shared" si="596"/>
        <v>543.25995497990004</v>
      </c>
      <c r="W2055">
        <f t="shared" si="597"/>
        <v>11</v>
      </c>
      <c r="X2055">
        <f t="shared" si="598"/>
        <v>0.36666666666666664</v>
      </c>
      <c r="Y2055">
        <f t="shared" si="599"/>
        <v>0.27500000000000002</v>
      </c>
      <c r="Z2055">
        <f t="shared" si="600"/>
        <v>1.2222222222222223</v>
      </c>
      <c r="AA2055" t="str">
        <f t="shared" si="601"/>
        <v>CRAM</v>
      </c>
      <c r="AD2055">
        <f t="shared" si="602"/>
        <v>0.25490196078431371</v>
      </c>
      <c r="AF2055" t="str">
        <f t="shared" si="603"/>
        <v>----</v>
      </c>
      <c r="AG2055" t="str">
        <f t="shared" si="604"/>
        <v>----</v>
      </c>
      <c r="AH2055" t="str">
        <f t="shared" si="605"/>
        <v>HUnSatLig</v>
      </c>
      <c r="AI2055" t="str">
        <f t="shared" si="606"/>
        <v>----</v>
      </c>
      <c r="AJ2055" t="str">
        <f t="shared" si="607"/>
        <v>----</v>
      </c>
      <c r="AK2055" t="str">
        <f t="shared" si="608"/>
        <v>----</v>
      </c>
      <c r="AM2055" s="4">
        <f t="shared" si="609"/>
        <v>543.38557584529769</v>
      </c>
      <c r="AN2055" s="4">
        <f t="shared" si="593"/>
        <v>543</v>
      </c>
      <c r="AO2055" s="4">
        <f t="shared" si="610"/>
        <v>0.38557584529769429</v>
      </c>
    </row>
    <row r="2056" spans="1:41" x14ac:dyDescent="0.25">
      <c r="A2056">
        <v>30</v>
      </c>
      <c r="B2056">
        <v>40</v>
      </c>
      <c r="C2056">
        <v>0</v>
      </c>
      <c r="D2056">
        <v>10</v>
      </c>
      <c r="E2056">
        <v>0</v>
      </c>
      <c r="F2056">
        <v>0</v>
      </c>
      <c r="H2056">
        <v>559.25486960000001</v>
      </c>
      <c r="J2056">
        <v>2308930</v>
      </c>
      <c r="K2056">
        <v>2303184</v>
      </c>
      <c r="L2056">
        <v>1952920</v>
      </c>
      <c r="O2056">
        <v>3682207</v>
      </c>
      <c r="P2056">
        <v>3663766</v>
      </c>
      <c r="Q2056">
        <v>3225771</v>
      </c>
      <c r="S2056">
        <f t="shared" si="594"/>
        <v>1.3333333333333333</v>
      </c>
      <c r="T2056">
        <f t="shared" si="595"/>
        <v>0.33333333333333331</v>
      </c>
      <c r="V2056" s="4">
        <f t="shared" si="596"/>
        <v>559.25486957990006</v>
      </c>
      <c r="W2056">
        <f t="shared" si="597"/>
        <v>11</v>
      </c>
      <c r="X2056">
        <f t="shared" si="598"/>
        <v>0.36666666666666664</v>
      </c>
      <c r="Y2056">
        <f t="shared" si="599"/>
        <v>0.27500000000000002</v>
      </c>
      <c r="Z2056">
        <f t="shared" si="600"/>
        <v>1.1000000000000001</v>
      </c>
      <c r="AA2056" t="str">
        <f t="shared" si="601"/>
        <v>CRAM</v>
      </c>
      <c r="AD2056">
        <f t="shared" si="602"/>
        <v>0.24</v>
      </c>
      <c r="AF2056" t="str">
        <f t="shared" si="603"/>
        <v>----</v>
      </c>
      <c r="AG2056" t="str">
        <f t="shared" si="604"/>
        <v>----</v>
      </c>
      <c r="AH2056" t="str">
        <f t="shared" si="605"/>
        <v>HUnSatLig</v>
      </c>
      <c r="AI2056" t="str">
        <f t="shared" si="606"/>
        <v>----</v>
      </c>
      <c r="AJ2056" t="str">
        <f t="shared" si="607"/>
        <v>----</v>
      </c>
      <c r="AK2056" t="str">
        <f t="shared" si="608"/>
        <v>----</v>
      </c>
      <c r="AM2056" s="4">
        <f t="shared" si="609"/>
        <v>559.38418903378295</v>
      </c>
      <c r="AN2056" s="4">
        <f t="shared" si="593"/>
        <v>559</v>
      </c>
      <c r="AO2056" s="4">
        <f t="shared" si="610"/>
        <v>0.38418903378294544</v>
      </c>
    </row>
    <row r="2057" spans="1:41" x14ac:dyDescent="0.25">
      <c r="A2057">
        <v>30</v>
      </c>
      <c r="B2057">
        <v>40</v>
      </c>
      <c r="C2057">
        <v>0</v>
      </c>
      <c r="D2057">
        <v>11</v>
      </c>
      <c r="E2057">
        <v>0</v>
      </c>
      <c r="F2057">
        <v>0</v>
      </c>
      <c r="H2057">
        <v>575.24978420000002</v>
      </c>
      <c r="J2057">
        <v>1969323</v>
      </c>
      <c r="K2057">
        <v>2316849</v>
      </c>
      <c r="L2057">
        <v>1989822</v>
      </c>
      <c r="O2057">
        <v>3121939</v>
      </c>
      <c r="P2057">
        <v>3454942</v>
      </c>
      <c r="Q2057">
        <v>2301730</v>
      </c>
      <c r="S2057">
        <f t="shared" si="594"/>
        <v>1.3333333333333333</v>
      </c>
      <c r="T2057">
        <f t="shared" si="595"/>
        <v>0.36666666666666664</v>
      </c>
      <c r="V2057" s="4">
        <f t="shared" si="596"/>
        <v>575.24978417990008</v>
      </c>
      <c r="W2057">
        <f t="shared" si="597"/>
        <v>11</v>
      </c>
      <c r="X2057">
        <f t="shared" si="598"/>
        <v>0.36666666666666664</v>
      </c>
      <c r="Y2057">
        <f t="shared" si="599"/>
        <v>0.27500000000000002</v>
      </c>
      <c r="Z2057">
        <f t="shared" si="600"/>
        <v>1</v>
      </c>
      <c r="AA2057" t="str">
        <f t="shared" si="601"/>
        <v>CRAM</v>
      </c>
      <c r="AD2057">
        <f t="shared" si="602"/>
        <v>0.22448979591836735</v>
      </c>
      <c r="AF2057" t="str">
        <f t="shared" si="603"/>
        <v>----</v>
      </c>
      <c r="AG2057" t="str">
        <f t="shared" si="604"/>
        <v>----</v>
      </c>
      <c r="AH2057" t="str">
        <f t="shared" si="605"/>
        <v>HUnSatLig</v>
      </c>
      <c r="AI2057" t="str">
        <f t="shared" si="606"/>
        <v>----</v>
      </c>
      <c r="AJ2057" t="str">
        <f t="shared" si="607"/>
        <v>----</v>
      </c>
      <c r="AK2057" t="str">
        <f t="shared" si="608"/>
        <v>----</v>
      </c>
      <c r="AM2057" s="4">
        <f t="shared" si="609"/>
        <v>575.38280222226831</v>
      </c>
      <c r="AN2057" s="4">
        <f t="shared" si="593"/>
        <v>575</v>
      </c>
      <c r="AO2057" s="4">
        <f t="shared" si="610"/>
        <v>0.38280222226831029</v>
      </c>
    </row>
    <row r="2058" spans="1:41" x14ac:dyDescent="0.25">
      <c r="A2058">
        <v>30</v>
      </c>
      <c r="B2058">
        <v>40</v>
      </c>
      <c r="C2058">
        <v>0</v>
      </c>
      <c r="D2058">
        <v>12</v>
      </c>
      <c r="E2058">
        <v>0</v>
      </c>
      <c r="F2058">
        <v>0</v>
      </c>
      <c r="H2058">
        <v>591.24469880000004</v>
      </c>
      <c r="J2058" t="s">
        <v>14</v>
      </c>
      <c r="K2058" t="s">
        <v>14</v>
      </c>
      <c r="L2058" t="s">
        <v>14</v>
      </c>
      <c r="O2058">
        <v>2241988</v>
      </c>
      <c r="P2058">
        <v>2193808</v>
      </c>
      <c r="Q2058">
        <v>2039339</v>
      </c>
      <c r="S2058">
        <f t="shared" si="594"/>
        <v>1.3333333333333333</v>
      </c>
      <c r="T2058">
        <f t="shared" si="595"/>
        <v>0.4</v>
      </c>
      <c r="V2058" s="4">
        <f t="shared" si="596"/>
        <v>591.24469877990009</v>
      </c>
      <c r="W2058">
        <f t="shared" si="597"/>
        <v>11</v>
      </c>
      <c r="X2058">
        <f t="shared" si="598"/>
        <v>0.36666666666666664</v>
      </c>
      <c r="Y2058">
        <f t="shared" si="599"/>
        <v>0.27500000000000002</v>
      </c>
      <c r="Z2058">
        <f t="shared" si="600"/>
        <v>0.91666666666666663</v>
      </c>
      <c r="AA2058" t="str">
        <f t="shared" si="601"/>
        <v>CRAM</v>
      </c>
      <c r="AD2058">
        <f t="shared" si="602"/>
        <v>0.20833333333333334</v>
      </c>
      <c r="AF2058" t="str">
        <f t="shared" si="603"/>
        <v>----</v>
      </c>
      <c r="AG2058" t="str">
        <f t="shared" si="604"/>
        <v>----</v>
      </c>
      <c r="AH2058" t="str">
        <f t="shared" si="605"/>
        <v>HUnSatLig</v>
      </c>
      <c r="AI2058" t="str">
        <f t="shared" si="606"/>
        <v>----</v>
      </c>
      <c r="AJ2058" t="str">
        <f t="shared" si="607"/>
        <v>----</v>
      </c>
      <c r="AK2058" t="str">
        <f t="shared" si="608"/>
        <v>----</v>
      </c>
      <c r="AM2058" s="4">
        <f t="shared" si="609"/>
        <v>591.38141541075356</v>
      </c>
      <c r="AN2058" s="4">
        <f t="shared" si="593"/>
        <v>591</v>
      </c>
      <c r="AO2058" s="4">
        <f t="shared" si="610"/>
        <v>0.38141541075356145</v>
      </c>
    </row>
    <row r="2059" spans="1:41" x14ac:dyDescent="0.25">
      <c r="A2059">
        <v>30</v>
      </c>
      <c r="B2059">
        <v>42</v>
      </c>
      <c r="C2059">
        <v>0</v>
      </c>
      <c r="D2059">
        <v>6</v>
      </c>
      <c r="E2059">
        <v>0</v>
      </c>
      <c r="F2059">
        <v>0</v>
      </c>
      <c r="H2059">
        <v>497.29086119999999</v>
      </c>
      <c r="J2059" t="s">
        <v>14</v>
      </c>
      <c r="K2059" t="s">
        <v>14</v>
      </c>
      <c r="L2059" t="s">
        <v>14</v>
      </c>
      <c r="O2059">
        <v>1595905</v>
      </c>
      <c r="P2059">
        <v>2274925</v>
      </c>
      <c r="Q2059">
        <v>1768713</v>
      </c>
      <c r="S2059">
        <f t="shared" si="594"/>
        <v>1.4</v>
      </c>
      <c r="T2059">
        <f t="shared" si="595"/>
        <v>0.2</v>
      </c>
      <c r="V2059" s="4">
        <f t="shared" si="596"/>
        <v>497.29086117989999</v>
      </c>
      <c r="W2059">
        <f t="shared" si="597"/>
        <v>10</v>
      </c>
      <c r="X2059">
        <f t="shared" si="598"/>
        <v>0.33333333333333331</v>
      </c>
      <c r="Y2059">
        <f t="shared" si="599"/>
        <v>0.23809523809523808</v>
      </c>
      <c r="Z2059">
        <f t="shared" si="600"/>
        <v>1.6666666666666667</v>
      </c>
      <c r="AA2059" t="str">
        <f t="shared" si="601"/>
        <v>CRAM</v>
      </c>
      <c r="AD2059">
        <f t="shared" si="602"/>
        <v>0.25925925925925924</v>
      </c>
      <c r="AF2059" t="str">
        <f t="shared" si="603"/>
        <v>----</v>
      </c>
      <c r="AG2059" t="str">
        <f t="shared" si="604"/>
        <v>----</v>
      </c>
      <c r="AH2059" t="str">
        <f t="shared" si="605"/>
        <v>HUnSatLig</v>
      </c>
      <c r="AI2059" t="str">
        <f t="shared" si="606"/>
        <v>----</v>
      </c>
      <c r="AJ2059" t="str">
        <f t="shared" si="607"/>
        <v>----</v>
      </c>
      <c r="AK2059" t="str">
        <f t="shared" si="608"/>
        <v>----</v>
      </c>
      <c r="AM2059" s="4">
        <f t="shared" si="609"/>
        <v>497.40585236922493</v>
      </c>
      <c r="AN2059" s="4">
        <f t="shared" si="593"/>
        <v>497</v>
      </c>
      <c r="AO2059" s="4">
        <f t="shared" si="610"/>
        <v>0.40585236922493095</v>
      </c>
    </row>
    <row r="2060" spans="1:41" x14ac:dyDescent="0.25">
      <c r="A2060">
        <v>30</v>
      </c>
      <c r="B2060">
        <v>42</v>
      </c>
      <c r="C2060">
        <v>0</v>
      </c>
      <c r="D2060">
        <v>7</v>
      </c>
      <c r="E2060">
        <v>0</v>
      </c>
      <c r="F2060">
        <v>0</v>
      </c>
      <c r="H2060">
        <v>513.28577580000001</v>
      </c>
      <c r="J2060" t="s">
        <v>14</v>
      </c>
      <c r="K2060" t="s">
        <v>14</v>
      </c>
      <c r="L2060" t="s">
        <v>14</v>
      </c>
      <c r="O2060">
        <v>3044511</v>
      </c>
      <c r="P2060">
        <v>3575476</v>
      </c>
      <c r="Q2060">
        <v>2739845</v>
      </c>
      <c r="S2060">
        <f t="shared" si="594"/>
        <v>1.4</v>
      </c>
      <c r="T2060">
        <f t="shared" si="595"/>
        <v>0.23333333333333334</v>
      </c>
      <c r="V2060" s="4">
        <f t="shared" si="596"/>
        <v>513.28577577990006</v>
      </c>
      <c r="W2060">
        <f t="shared" si="597"/>
        <v>10</v>
      </c>
      <c r="X2060">
        <f t="shared" si="598"/>
        <v>0.33333333333333331</v>
      </c>
      <c r="Y2060">
        <f t="shared" si="599"/>
        <v>0.23809523809523808</v>
      </c>
      <c r="Z2060">
        <f t="shared" si="600"/>
        <v>1.4285714285714286</v>
      </c>
      <c r="AA2060" t="str">
        <f t="shared" si="601"/>
        <v>CRAM</v>
      </c>
      <c r="AD2060">
        <f t="shared" si="602"/>
        <v>0.24528301886792453</v>
      </c>
      <c r="AF2060" t="str">
        <f t="shared" si="603"/>
        <v>----</v>
      </c>
      <c r="AG2060" t="str">
        <f t="shared" si="604"/>
        <v>----</v>
      </c>
      <c r="AH2060" t="str">
        <f t="shared" si="605"/>
        <v>HUnSatLig</v>
      </c>
      <c r="AI2060" t="str">
        <f t="shared" si="606"/>
        <v>----</v>
      </c>
      <c r="AJ2060" t="str">
        <f t="shared" si="607"/>
        <v>----</v>
      </c>
      <c r="AK2060" t="str">
        <f t="shared" si="608"/>
        <v>----</v>
      </c>
      <c r="AM2060" s="4">
        <f t="shared" si="609"/>
        <v>513.4044655577103</v>
      </c>
      <c r="AN2060" s="4">
        <f t="shared" si="593"/>
        <v>513</v>
      </c>
      <c r="AO2060" s="4">
        <f t="shared" si="610"/>
        <v>0.4044655577102958</v>
      </c>
    </row>
    <row r="2061" spans="1:41" x14ac:dyDescent="0.25">
      <c r="A2061">
        <v>30</v>
      </c>
      <c r="B2061">
        <v>42</v>
      </c>
      <c r="C2061">
        <v>0</v>
      </c>
      <c r="D2061">
        <v>8</v>
      </c>
      <c r="E2061">
        <v>0</v>
      </c>
      <c r="F2061">
        <v>0</v>
      </c>
      <c r="H2061">
        <v>529.28069040000003</v>
      </c>
      <c r="J2061">
        <v>2744543</v>
      </c>
      <c r="K2061">
        <v>2482728</v>
      </c>
      <c r="L2061">
        <v>2345850</v>
      </c>
      <c r="O2061">
        <v>4265326</v>
      </c>
      <c r="P2061">
        <v>5516105</v>
      </c>
      <c r="Q2061">
        <v>3642708</v>
      </c>
      <c r="S2061">
        <f t="shared" si="594"/>
        <v>1.4</v>
      </c>
      <c r="T2061">
        <f t="shared" si="595"/>
        <v>0.26666666666666666</v>
      </c>
      <c r="V2061" s="4">
        <f t="shared" si="596"/>
        <v>529.28069037990008</v>
      </c>
      <c r="W2061">
        <f t="shared" si="597"/>
        <v>10</v>
      </c>
      <c r="X2061">
        <f t="shared" si="598"/>
        <v>0.33333333333333331</v>
      </c>
      <c r="Y2061">
        <f t="shared" si="599"/>
        <v>0.23809523809523808</v>
      </c>
      <c r="Z2061">
        <f t="shared" si="600"/>
        <v>1.25</v>
      </c>
      <c r="AA2061" t="str">
        <f t="shared" si="601"/>
        <v>CRAM</v>
      </c>
      <c r="AD2061">
        <f t="shared" si="602"/>
        <v>0.23076923076923078</v>
      </c>
      <c r="AF2061" t="str">
        <f t="shared" si="603"/>
        <v>----</v>
      </c>
      <c r="AG2061" t="str">
        <f t="shared" si="604"/>
        <v>----</v>
      </c>
      <c r="AH2061" t="str">
        <f t="shared" si="605"/>
        <v>HUnSatLig</v>
      </c>
      <c r="AI2061" t="str">
        <f t="shared" si="606"/>
        <v>----</v>
      </c>
      <c r="AJ2061" t="str">
        <f t="shared" si="607"/>
        <v>----</v>
      </c>
      <c r="AK2061" t="str">
        <f t="shared" si="608"/>
        <v>----</v>
      </c>
      <c r="AM2061" s="4">
        <f t="shared" si="609"/>
        <v>529.40307874619566</v>
      </c>
      <c r="AN2061" s="4">
        <f t="shared" si="593"/>
        <v>529</v>
      </c>
      <c r="AO2061" s="4">
        <f t="shared" si="610"/>
        <v>0.40307874619566064</v>
      </c>
    </row>
    <row r="2062" spans="1:41" x14ac:dyDescent="0.25">
      <c r="A2062">
        <v>30</v>
      </c>
      <c r="B2062">
        <v>42</v>
      </c>
      <c r="C2062">
        <v>0</v>
      </c>
      <c r="D2062">
        <v>9</v>
      </c>
      <c r="E2062">
        <v>0</v>
      </c>
      <c r="F2062">
        <v>0</v>
      </c>
      <c r="H2062">
        <v>545.27560500000004</v>
      </c>
      <c r="J2062">
        <v>2745313</v>
      </c>
      <c r="K2062">
        <v>2633212</v>
      </c>
      <c r="L2062">
        <v>2854558</v>
      </c>
      <c r="O2062">
        <v>4153513</v>
      </c>
      <c r="P2062">
        <v>5106166</v>
      </c>
      <c r="Q2062">
        <v>4133758</v>
      </c>
      <c r="S2062">
        <f t="shared" si="594"/>
        <v>1.4</v>
      </c>
      <c r="T2062">
        <f t="shared" si="595"/>
        <v>0.3</v>
      </c>
      <c r="V2062" s="4">
        <f t="shared" si="596"/>
        <v>545.27560497990009</v>
      </c>
      <c r="W2062">
        <f t="shared" si="597"/>
        <v>10</v>
      </c>
      <c r="X2062">
        <f t="shared" si="598"/>
        <v>0.33333333333333331</v>
      </c>
      <c r="Y2062">
        <f t="shared" si="599"/>
        <v>0.23809523809523808</v>
      </c>
      <c r="Z2062">
        <f t="shared" si="600"/>
        <v>1.1111111111111112</v>
      </c>
      <c r="AA2062" t="str">
        <f t="shared" si="601"/>
        <v>CRAM</v>
      </c>
      <c r="AD2062">
        <f t="shared" si="602"/>
        <v>0.21568627450980393</v>
      </c>
      <c r="AF2062" t="str">
        <f t="shared" si="603"/>
        <v>----</v>
      </c>
      <c r="AG2062" t="str">
        <f t="shared" si="604"/>
        <v>----</v>
      </c>
      <c r="AH2062" t="str">
        <f t="shared" si="605"/>
        <v>HUnSatLig</v>
      </c>
      <c r="AI2062" t="str">
        <f t="shared" si="606"/>
        <v>----</v>
      </c>
      <c r="AJ2062" t="str">
        <f t="shared" si="607"/>
        <v>----</v>
      </c>
      <c r="AK2062" t="str">
        <f t="shared" si="608"/>
        <v>----</v>
      </c>
      <c r="AM2062" s="4">
        <f t="shared" si="609"/>
        <v>545.40169193468091</v>
      </c>
      <c r="AN2062" s="4">
        <f t="shared" si="593"/>
        <v>545</v>
      </c>
      <c r="AO2062" s="4">
        <f t="shared" si="610"/>
        <v>0.4016919346809118</v>
      </c>
    </row>
    <row r="2063" spans="1:41" x14ac:dyDescent="0.25">
      <c r="A2063">
        <v>30</v>
      </c>
      <c r="B2063">
        <v>42</v>
      </c>
      <c r="C2063">
        <v>0</v>
      </c>
      <c r="D2063">
        <v>10</v>
      </c>
      <c r="E2063">
        <v>0</v>
      </c>
      <c r="F2063">
        <v>0</v>
      </c>
      <c r="H2063">
        <v>561.27051959999994</v>
      </c>
      <c r="J2063">
        <v>3164428</v>
      </c>
      <c r="K2063">
        <v>2911375</v>
      </c>
      <c r="L2063">
        <v>2483323</v>
      </c>
      <c r="O2063">
        <v>4709246</v>
      </c>
      <c r="P2063">
        <v>4445995</v>
      </c>
      <c r="Q2063">
        <v>3552312</v>
      </c>
      <c r="S2063">
        <f t="shared" si="594"/>
        <v>1.4</v>
      </c>
      <c r="T2063">
        <f t="shared" si="595"/>
        <v>0.33333333333333331</v>
      </c>
      <c r="V2063" s="4">
        <f t="shared" si="596"/>
        <v>561.2705195799</v>
      </c>
      <c r="W2063">
        <f t="shared" si="597"/>
        <v>10</v>
      </c>
      <c r="X2063">
        <f t="shared" si="598"/>
        <v>0.33333333333333331</v>
      </c>
      <c r="Y2063">
        <f t="shared" si="599"/>
        <v>0.23809523809523808</v>
      </c>
      <c r="Z2063">
        <f t="shared" si="600"/>
        <v>1</v>
      </c>
      <c r="AA2063" t="str">
        <f t="shared" si="601"/>
        <v>CRAM</v>
      </c>
      <c r="AD2063">
        <f t="shared" si="602"/>
        <v>0.2</v>
      </c>
      <c r="AF2063" t="str">
        <f t="shared" si="603"/>
        <v>----</v>
      </c>
      <c r="AG2063" t="str">
        <f t="shared" si="604"/>
        <v>----</v>
      </c>
      <c r="AH2063" t="str">
        <f t="shared" si="605"/>
        <v>HUnSatLig</v>
      </c>
      <c r="AI2063" t="str">
        <f t="shared" si="606"/>
        <v>----</v>
      </c>
      <c r="AJ2063" t="str">
        <f t="shared" si="607"/>
        <v>----</v>
      </c>
      <c r="AK2063" t="str">
        <f t="shared" si="608"/>
        <v>----</v>
      </c>
      <c r="AM2063" s="4">
        <f t="shared" si="609"/>
        <v>561.40030512316616</v>
      </c>
      <c r="AN2063" s="4">
        <f t="shared" si="593"/>
        <v>561</v>
      </c>
      <c r="AO2063" s="4">
        <f t="shared" si="610"/>
        <v>0.40030512316616296</v>
      </c>
    </row>
    <row r="2064" spans="1:41" x14ac:dyDescent="0.25">
      <c r="A2064">
        <v>30</v>
      </c>
      <c r="B2064">
        <v>42</v>
      </c>
      <c r="C2064">
        <v>0</v>
      </c>
      <c r="D2064">
        <v>11</v>
      </c>
      <c r="E2064">
        <v>0</v>
      </c>
      <c r="F2064">
        <v>0</v>
      </c>
      <c r="H2064">
        <v>577.26543419999996</v>
      </c>
      <c r="J2064">
        <v>2438705</v>
      </c>
      <c r="K2064">
        <v>2104258</v>
      </c>
      <c r="L2064">
        <v>1826391</v>
      </c>
      <c r="O2064">
        <v>3617563</v>
      </c>
      <c r="P2064">
        <v>3139416</v>
      </c>
      <c r="Q2064">
        <v>2285752</v>
      </c>
      <c r="S2064">
        <f t="shared" si="594"/>
        <v>1.4</v>
      </c>
      <c r="T2064">
        <f t="shared" si="595"/>
        <v>0.36666666666666664</v>
      </c>
      <c r="V2064" s="4">
        <f t="shared" si="596"/>
        <v>577.26543417990013</v>
      </c>
      <c r="W2064">
        <f t="shared" si="597"/>
        <v>10</v>
      </c>
      <c r="X2064">
        <f t="shared" si="598"/>
        <v>0.33333333333333331</v>
      </c>
      <c r="Y2064">
        <f t="shared" si="599"/>
        <v>0.23809523809523808</v>
      </c>
      <c r="Z2064">
        <f t="shared" si="600"/>
        <v>0.90909090909090906</v>
      </c>
      <c r="AA2064" t="str">
        <f t="shared" si="601"/>
        <v>CRAM</v>
      </c>
      <c r="AD2064">
        <f t="shared" si="602"/>
        <v>0.18367346938775511</v>
      </c>
      <c r="AF2064" t="str">
        <f t="shared" si="603"/>
        <v>----</v>
      </c>
      <c r="AG2064" t="str">
        <f t="shared" si="604"/>
        <v>----</v>
      </c>
      <c r="AH2064" t="str">
        <f t="shared" si="605"/>
        <v>HUnSatLig</v>
      </c>
      <c r="AI2064" t="str">
        <f t="shared" si="606"/>
        <v>----</v>
      </c>
      <c r="AJ2064" t="str">
        <f t="shared" si="607"/>
        <v>----</v>
      </c>
      <c r="AK2064" t="str">
        <f t="shared" si="608"/>
        <v>----</v>
      </c>
      <c r="AM2064" s="4">
        <f t="shared" si="609"/>
        <v>577.39891831165153</v>
      </c>
      <c r="AN2064" s="4">
        <f t="shared" si="593"/>
        <v>577</v>
      </c>
      <c r="AO2064" s="4">
        <f t="shared" si="610"/>
        <v>0.3989183116515278</v>
      </c>
    </row>
    <row r="2065" spans="1:41" x14ac:dyDescent="0.25">
      <c r="A2065">
        <v>30</v>
      </c>
      <c r="B2065">
        <v>42</v>
      </c>
      <c r="C2065">
        <v>0</v>
      </c>
      <c r="D2065">
        <v>12</v>
      </c>
      <c r="E2065">
        <v>0</v>
      </c>
      <c r="F2065">
        <v>0</v>
      </c>
      <c r="H2065">
        <v>593.26034879999997</v>
      </c>
      <c r="J2065">
        <v>2578327</v>
      </c>
      <c r="K2065">
        <v>1803726</v>
      </c>
      <c r="L2065">
        <v>1750567</v>
      </c>
      <c r="O2065">
        <v>2451939</v>
      </c>
      <c r="P2065">
        <v>2477827</v>
      </c>
      <c r="Q2065">
        <v>1756121</v>
      </c>
      <c r="S2065">
        <f t="shared" si="594"/>
        <v>1.4</v>
      </c>
      <c r="T2065">
        <f t="shared" si="595"/>
        <v>0.4</v>
      </c>
      <c r="V2065" s="4">
        <f t="shared" si="596"/>
        <v>593.26034877990003</v>
      </c>
      <c r="W2065">
        <f t="shared" si="597"/>
        <v>10</v>
      </c>
      <c r="X2065">
        <f t="shared" si="598"/>
        <v>0.33333333333333331</v>
      </c>
      <c r="Y2065">
        <f t="shared" si="599"/>
        <v>0.23809523809523808</v>
      </c>
      <c r="Z2065">
        <f t="shared" si="600"/>
        <v>0.83333333333333337</v>
      </c>
      <c r="AA2065" t="str">
        <f t="shared" si="601"/>
        <v>CRAM</v>
      </c>
      <c r="AD2065">
        <f t="shared" si="602"/>
        <v>0.16666666666666666</v>
      </c>
      <c r="AF2065" t="str">
        <f t="shared" si="603"/>
        <v>----</v>
      </c>
      <c r="AG2065" t="str">
        <f t="shared" si="604"/>
        <v>----</v>
      </c>
      <c r="AH2065" t="str">
        <f t="shared" si="605"/>
        <v>HUnSatLig</v>
      </c>
      <c r="AI2065" t="str">
        <f t="shared" si="606"/>
        <v>----</v>
      </c>
      <c r="AJ2065" t="str">
        <f t="shared" si="607"/>
        <v>----</v>
      </c>
      <c r="AK2065" t="str">
        <f t="shared" si="608"/>
        <v>----</v>
      </c>
      <c r="AM2065" s="4">
        <f t="shared" si="609"/>
        <v>593.39753150013678</v>
      </c>
      <c r="AN2065" s="4">
        <f t="shared" si="593"/>
        <v>593</v>
      </c>
      <c r="AO2065" s="4">
        <f t="shared" si="610"/>
        <v>0.39753150013677896</v>
      </c>
    </row>
    <row r="2066" spans="1:41" x14ac:dyDescent="0.25">
      <c r="A2066">
        <v>30</v>
      </c>
      <c r="B2066">
        <v>44</v>
      </c>
      <c r="C2066">
        <v>0</v>
      </c>
      <c r="D2066">
        <v>6</v>
      </c>
      <c r="E2066">
        <v>0</v>
      </c>
      <c r="F2066">
        <v>0</v>
      </c>
      <c r="H2066">
        <v>499.30651119999999</v>
      </c>
      <c r="J2066" t="s">
        <v>14</v>
      </c>
      <c r="K2066" t="s">
        <v>14</v>
      </c>
      <c r="L2066" t="s">
        <v>14</v>
      </c>
      <c r="O2066">
        <v>2336865</v>
      </c>
      <c r="P2066">
        <v>3479746</v>
      </c>
      <c r="Q2066">
        <v>2049419</v>
      </c>
      <c r="S2066">
        <f t="shared" si="594"/>
        <v>1.4666666666666666</v>
      </c>
      <c r="T2066">
        <f t="shared" si="595"/>
        <v>0.2</v>
      </c>
      <c r="V2066" s="4">
        <f t="shared" si="596"/>
        <v>499.30651117989999</v>
      </c>
      <c r="W2066">
        <f t="shared" si="597"/>
        <v>9</v>
      </c>
      <c r="X2066">
        <f t="shared" si="598"/>
        <v>0.3</v>
      </c>
      <c r="Y2066">
        <f t="shared" si="599"/>
        <v>0.20454545454545456</v>
      </c>
      <c r="Z2066">
        <f t="shared" si="600"/>
        <v>1.5</v>
      </c>
      <c r="AA2066" t="str">
        <f t="shared" si="601"/>
        <v>CRAM</v>
      </c>
      <c r="AD2066">
        <f t="shared" si="602"/>
        <v>0.22222222222222221</v>
      </c>
      <c r="AF2066" t="str">
        <f t="shared" si="603"/>
        <v>----</v>
      </c>
      <c r="AG2066" t="str">
        <f t="shared" si="604"/>
        <v>----</v>
      </c>
      <c r="AH2066" t="str">
        <f t="shared" si="605"/>
        <v>HUnSatLig</v>
      </c>
      <c r="AI2066" t="str">
        <f t="shared" si="606"/>
        <v>----</v>
      </c>
      <c r="AJ2066" t="str">
        <f t="shared" si="607"/>
        <v>----</v>
      </c>
      <c r="AK2066" t="str">
        <f t="shared" si="608"/>
        <v>----</v>
      </c>
      <c r="AM2066" s="4">
        <f t="shared" si="609"/>
        <v>499.42196845860815</v>
      </c>
      <c r="AN2066" s="4">
        <f t="shared" si="593"/>
        <v>499</v>
      </c>
      <c r="AO2066" s="4">
        <f t="shared" si="610"/>
        <v>0.42196845860814847</v>
      </c>
    </row>
    <row r="2067" spans="1:41" x14ac:dyDescent="0.25">
      <c r="A2067">
        <v>30</v>
      </c>
      <c r="B2067">
        <v>44</v>
      </c>
      <c r="C2067">
        <v>0</v>
      </c>
      <c r="D2067">
        <v>7</v>
      </c>
      <c r="E2067">
        <v>0</v>
      </c>
      <c r="F2067">
        <v>0</v>
      </c>
      <c r="H2067">
        <v>515.30142579999995</v>
      </c>
      <c r="J2067" t="s">
        <v>14</v>
      </c>
      <c r="K2067" t="s">
        <v>14</v>
      </c>
      <c r="L2067" t="s">
        <v>14</v>
      </c>
      <c r="O2067">
        <v>3776729</v>
      </c>
      <c r="P2067">
        <v>4580069</v>
      </c>
      <c r="Q2067">
        <v>3492045</v>
      </c>
      <c r="S2067">
        <f t="shared" si="594"/>
        <v>1.4666666666666666</v>
      </c>
      <c r="T2067">
        <f t="shared" si="595"/>
        <v>0.23333333333333334</v>
      </c>
      <c r="V2067" s="4">
        <f t="shared" si="596"/>
        <v>515.30142577990011</v>
      </c>
      <c r="W2067">
        <f t="shared" si="597"/>
        <v>9</v>
      </c>
      <c r="X2067">
        <f t="shared" si="598"/>
        <v>0.3</v>
      </c>
      <c r="Y2067">
        <f t="shared" si="599"/>
        <v>0.20454545454545456</v>
      </c>
      <c r="Z2067">
        <f t="shared" si="600"/>
        <v>1.2857142857142858</v>
      </c>
      <c r="AA2067" t="str">
        <f t="shared" si="601"/>
        <v>CRAM</v>
      </c>
      <c r="AD2067">
        <f t="shared" si="602"/>
        <v>0.20754716981132076</v>
      </c>
      <c r="AF2067" t="str">
        <f t="shared" si="603"/>
        <v>----</v>
      </c>
      <c r="AG2067" t="str">
        <f t="shared" si="604"/>
        <v>----</v>
      </c>
      <c r="AH2067" t="str">
        <f t="shared" si="605"/>
        <v>HUnSatLig</v>
      </c>
      <c r="AI2067" t="str">
        <f t="shared" si="606"/>
        <v>----</v>
      </c>
      <c r="AJ2067" t="str">
        <f t="shared" si="607"/>
        <v>----</v>
      </c>
      <c r="AK2067" t="str">
        <f t="shared" si="608"/>
        <v>----</v>
      </c>
      <c r="AM2067" s="4">
        <f t="shared" si="609"/>
        <v>515.42058164709351</v>
      </c>
      <c r="AN2067" s="4">
        <f t="shared" si="593"/>
        <v>515</v>
      </c>
      <c r="AO2067" s="4">
        <f t="shared" si="610"/>
        <v>0.42058164709351331</v>
      </c>
    </row>
    <row r="2068" spans="1:41" x14ac:dyDescent="0.25">
      <c r="A2068">
        <v>30</v>
      </c>
      <c r="B2068">
        <v>44</v>
      </c>
      <c r="C2068">
        <v>0</v>
      </c>
      <c r="D2068">
        <v>8</v>
      </c>
      <c r="E2068">
        <v>0</v>
      </c>
      <c r="F2068">
        <v>0</v>
      </c>
      <c r="H2068">
        <v>531.29634039999996</v>
      </c>
      <c r="J2068">
        <v>2856216</v>
      </c>
      <c r="K2068">
        <v>3149363</v>
      </c>
      <c r="L2068">
        <v>2597803</v>
      </c>
      <c r="O2068">
        <v>4862310</v>
      </c>
      <c r="P2068">
        <v>5962551</v>
      </c>
      <c r="Q2068">
        <v>3706167</v>
      </c>
      <c r="S2068">
        <f t="shared" si="594"/>
        <v>1.4666666666666666</v>
      </c>
      <c r="T2068">
        <f t="shared" si="595"/>
        <v>0.26666666666666666</v>
      </c>
      <c r="V2068" s="4">
        <f t="shared" si="596"/>
        <v>531.29634037990002</v>
      </c>
      <c r="W2068">
        <f t="shared" si="597"/>
        <v>9</v>
      </c>
      <c r="X2068">
        <f t="shared" si="598"/>
        <v>0.3</v>
      </c>
      <c r="Y2068">
        <f t="shared" si="599"/>
        <v>0.20454545454545456</v>
      </c>
      <c r="Z2068">
        <f t="shared" si="600"/>
        <v>1.125</v>
      </c>
      <c r="AA2068" t="str">
        <f t="shared" si="601"/>
        <v>CRAM</v>
      </c>
      <c r="AD2068">
        <f t="shared" si="602"/>
        <v>0.19230769230769232</v>
      </c>
      <c r="AF2068" t="str">
        <f t="shared" si="603"/>
        <v>----</v>
      </c>
      <c r="AG2068" t="str">
        <f t="shared" si="604"/>
        <v>----</v>
      </c>
      <c r="AH2068" t="str">
        <f t="shared" si="605"/>
        <v>HUnSatLig</v>
      </c>
      <c r="AI2068" t="str">
        <f t="shared" si="606"/>
        <v>----</v>
      </c>
      <c r="AJ2068" t="str">
        <f t="shared" si="607"/>
        <v>----</v>
      </c>
      <c r="AK2068" t="str">
        <f t="shared" si="608"/>
        <v>----</v>
      </c>
      <c r="AM2068" s="4">
        <f t="shared" si="609"/>
        <v>531.41919483557876</v>
      </c>
      <c r="AN2068" s="4">
        <f t="shared" si="593"/>
        <v>531</v>
      </c>
      <c r="AO2068" s="4">
        <f t="shared" si="610"/>
        <v>0.41919483557876447</v>
      </c>
    </row>
    <row r="2069" spans="1:41" x14ac:dyDescent="0.25">
      <c r="A2069">
        <v>30</v>
      </c>
      <c r="B2069">
        <v>44</v>
      </c>
      <c r="C2069">
        <v>0</v>
      </c>
      <c r="D2069">
        <v>9</v>
      </c>
      <c r="E2069">
        <v>0</v>
      </c>
      <c r="F2069">
        <v>0</v>
      </c>
      <c r="H2069">
        <v>547.29125499999998</v>
      </c>
      <c r="J2069">
        <v>2918881</v>
      </c>
      <c r="K2069">
        <v>2866656</v>
      </c>
      <c r="L2069">
        <v>2632368</v>
      </c>
      <c r="O2069">
        <v>5085315</v>
      </c>
      <c r="P2069">
        <v>5269934</v>
      </c>
      <c r="Q2069">
        <v>4022050</v>
      </c>
      <c r="S2069">
        <f t="shared" si="594"/>
        <v>1.4666666666666666</v>
      </c>
      <c r="T2069">
        <f t="shared" si="595"/>
        <v>0.3</v>
      </c>
      <c r="V2069" s="4">
        <f t="shared" si="596"/>
        <v>547.29125497990003</v>
      </c>
      <c r="W2069">
        <f t="shared" si="597"/>
        <v>9</v>
      </c>
      <c r="X2069">
        <f t="shared" si="598"/>
        <v>0.3</v>
      </c>
      <c r="Y2069">
        <f t="shared" si="599"/>
        <v>0.20454545454545456</v>
      </c>
      <c r="Z2069">
        <f t="shared" si="600"/>
        <v>1</v>
      </c>
      <c r="AA2069" t="str">
        <f t="shared" si="601"/>
        <v>CRAM</v>
      </c>
      <c r="AD2069">
        <f t="shared" si="602"/>
        <v>0.17647058823529413</v>
      </c>
      <c r="AF2069" t="str">
        <f t="shared" si="603"/>
        <v>----</v>
      </c>
      <c r="AG2069" t="str">
        <f t="shared" si="604"/>
        <v>----</v>
      </c>
      <c r="AH2069" t="str">
        <f t="shared" si="605"/>
        <v>HUnSatLig</v>
      </c>
      <c r="AI2069" t="str">
        <f t="shared" si="606"/>
        <v>----</v>
      </c>
      <c r="AJ2069" t="str">
        <f t="shared" si="607"/>
        <v>----</v>
      </c>
      <c r="AK2069" t="str">
        <f t="shared" si="608"/>
        <v>----</v>
      </c>
      <c r="AM2069" s="4">
        <f t="shared" si="609"/>
        <v>547.41780802406402</v>
      </c>
      <c r="AN2069" s="4">
        <f t="shared" si="593"/>
        <v>547</v>
      </c>
      <c r="AO2069" s="4">
        <f t="shared" si="610"/>
        <v>0.41780802406401563</v>
      </c>
    </row>
    <row r="2070" spans="1:41" x14ac:dyDescent="0.25">
      <c r="A2070">
        <v>30</v>
      </c>
      <c r="B2070">
        <v>44</v>
      </c>
      <c r="C2070">
        <v>0</v>
      </c>
      <c r="D2070">
        <v>10</v>
      </c>
      <c r="E2070">
        <v>0</v>
      </c>
      <c r="F2070">
        <v>0</v>
      </c>
      <c r="H2070">
        <v>563.28616959999999</v>
      </c>
      <c r="J2070">
        <v>2014413</v>
      </c>
      <c r="K2070">
        <v>2517065</v>
      </c>
      <c r="L2070">
        <v>2542166</v>
      </c>
      <c r="O2070">
        <v>4799328</v>
      </c>
      <c r="P2070">
        <v>4758203</v>
      </c>
      <c r="Q2070">
        <v>3730372</v>
      </c>
      <c r="S2070">
        <f t="shared" si="594"/>
        <v>1.4666666666666666</v>
      </c>
      <c r="T2070">
        <f t="shared" si="595"/>
        <v>0.33333333333333331</v>
      </c>
      <c r="V2070" s="4">
        <f t="shared" si="596"/>
        <v>563.28616957990005</v>
      </c>
      <c r="W2070">
        <f t="shared" si="597"/>
        <v>9</v>
      </c>
      <c r="X2070">
        <f t="shared" si="598"/>
        <v>0.3</v>
      </c>
      <c r="Y2070">
        <f t="shared" si="599"/>
        <v>0.20454545454545456</v>
      </c>
      <c r="Z2070">
        <f t="shared" si="600"/>
        <v>0.9</v>
      </c>
      <c r="AA2070" t="str">
        <f t="shared" si="601"/>
        <v>CRAM</v>
      </c>
      <c r="AD2070">
        <f t="shared" si="602"/>
        <v>0.16</v>
      </c>
      <c r="AF2070" t="str">
        <f t="shared" si="603"/>
        <v>----</v>
      </c>
      <c r="AG2070" t="str">
        <f t="shared" si="604"/>
        <v>----</v>
      </c>
      <c r="AH2070" t="str">
        <f t="shared" si="605"/>
        <v>HUnSatLig</v>
      </c>
      <c r="AI2070" t="str">
        <f t="shared" si="606"/>
        <v>----</v>
      </c>
      <c r="AJ2070" t="str">
        <f t="shared" si="607"/>
        <v>----</v>
      </c>
      <c r="AK2070" t="str">
        <f t="shared" si="608"/>
        <v>----</v>
      </c>
      <c r="AM2070" s="4">
        <f t="shared" si="609"/>
        <v>563.41642121254938</v>
      </c>
      <c r="AN2070" s="4">
        <f t="shared" si="593"/>
        <v>563</v>
      </c>
      <c r="AO2070" s="4">
        <f t="shared" si="610"/>
        <v>0.41642121254938047</v>
      </c>
    </row>
    <row r="2071" spans="1:41" x14ac:dyDescent="0.25">
      <c r="A2071">
        <v>30</v>
      </c>
      <c r="B2071">
        <v>44</v>
      </c>
      <c r="C2071">
        <v>0</v>
      </c>
      <c r="D2071">
        <v>11</v>
      </c>
      <c r="E2071">
        <v>0</v>
      </c>
      <c r="F2071">
        <v>0</v>
      </c>
      <c r="H2071">
        <v>579.28108420000001</v>
      </c>
      <c r="J2071" t="s">
        <v>14</v>
      </c>
      <c r="K2071" t="s">
        <v>14</v>
      </c>
      <c r="L2071" t="s">
        <v>14</v>
      </c>
      <c r="O2071">
        <v>3207976</v>
      </c>
      <c r="P2071">
        <v>3865296</v>
      </c>
      <c r="Q2071">
        <v>3077201</v>
      </c>
      <c r="S2071">
        <f t="shared" si="594"/>
        <v>1.4666666666666666</v>
      </c>
      <c r="T2071">
        <f t="shared" si="595"/>
        <v>0.36666666666666664</v>
      </c>
      <c r="V2071" s="4">
        <f t="shared" si="596"/>
        <v>579.28108417990006</v>
      </c>
      <c r="W2071">
        <f t="shared" si="597"/>
        <v>9</v>
      </c>
      <c r="X2071">
        <f t="shared" si="598"/>
        <v>0.3</v>
      </c>
      <c r="Y2071">
        <f t="shared" si="599"/>
        <v>0.20454545454545456</v>
      </c>
      <c r="Z2071">
        <f t="shared" si="600"/>
        <v>0.81818181818181823</v>
      </c>
      <c r="AA2071" t="str">
        <f t="shared" si="601"/>
        <v>CRAM</v>
      </c>
      <c r="AD2071">
        <f t="shared" si="602"/>
        <v>0.14285714285714285</v>
      </c>
      <c r="AF2071" t="str">
        <f t="shared" si="603"/>
        <v>----</v>
      </c>
      <c r="AG2071" t="str">
        <f t="shared" si="604"/>
        <v>----</v>
      </c>
      <c r="AH2071" t="str">
        <f t="shared" si="605"/>
        <v>HUnSatLig</v>
      </c>
      <c r="AI2071" t="str">
        <f t="shared" si="606"/>
        <v>----</v>
      </c>
      <c r="AJ2071" t="str">
        <f t="shared" si="607"/>
        <v>----</v>
      </c>
      <c r="AK2071" t="str">
        <f t="shared" si="608"/>
        <v>----</v>
      </c>
      <c r="AM2071" s="4">
        <f t="shared" si="609"/>
        <v>579.41503440103475</v>
      </c>
      <c r="AN2071" s="4">
        <f t="shared" si="593"/>
        <v>579</v>
      </c>
      <c r="AO2071" s="4">
        <f t="shared" si="610"/>
        <v>0.41503440103474531</v>
      </c>
    </row>
    <row r="2072" spans="1:41" x14ac:dyDescent="0.25">
      <c r="A2072">
        <v>30</v>
      </c>
      <c r="B2072">
        <v>44</v>
      </c>
      <c r="C2072">
        <v>0</v>
      </c>
      <c r="D2072">
        <v>12</v>
      </c>
      <c r="E2072">
        <v>0</v>
      </c>
      <c r="F2072">
        <v>0</v>
      </c>
      <c r="H2072">
        <v>595.27599880000002</v>
      </c>
      <c r="J2072" t="s">
        <v>14</v>
      </c>
      <c r="K2072" t="s">
        <v>14</v>
      </c>
      <c r="L2072" t="s">
        <v>14</v>
      </c>
      <c r="O2072">
        <v>2269187</v>
      </c>
      <c r="P2072">
        <v>2291319</v>
      </c>
      <c r="Q2072">
        <v>1981321</v>
      </c>
      <c r="S2072">
        <f t="shared" si="594"/>
        <v>1.4666666666666666</v>
      </c>
      <c r="T2072">
        <f t="shared" si="595"/>
        <v>0.4</v>
      </c>
      <c r="V2072" s="4">
        <f t="shared" si="596"/>
        <v>595.27599877990008</v>
      </c>
      <c r="W2072">
        <f t="shared" si="597"/>
        <v>9</v>
      </c>
      <c r="X2072">
        <f t="shared" si="598"/>
        <v>0.3</v>
      </c>
      <c r="Y2072">
        <f t="shared" si="599"/>
        <v>0.20454545454545456</v>
      </c>
      <c r="Z2072">
        <f t="shared" si="600"/>
        <v>0.75</v>
      </c>
      <c r="AA2072" t="str">
        <f t="shared" si="601"/>
        <v>O</v>
      </c>
      <c r="AD2072">
        <f t="shared" si="602"/>
        <v>0.125</v>
      </c>
      <c r="AF2072" t="str">
        <f t="shared" si="603"/>
        <v>----</v>
      </c>
      <c r="AG2072" t="str">
        <f t="shared" si="604"/>
        <v>----</v>
      </c>
      <c r="AH2072" t="str">
        <f t="shared" si="605"/>
        <v>HUnSatLig</v>
      </c>
      <c r="AI2072" t="str">
        <f t="shared" si="606"/>
        <v>----</v>
      </c>
      <c r="AJ2072" t="str">
        <f t="shared" si="607"/>
        <v>----</v>
      </c>
      <c r="AK2072" t="str">
        <f t="shared" si="608"/>
        <v>----</v>
      </c>
      <c r="AM2072" s="4">
        <f t="shared" si="609"/>
        <v>595.41364758952</v>
      </c>
      <c r="AN2072" s="4">
        <f t="shared" si="593"/>
        <v>595</v>
      </c>
      <c r="AO2072" s="4">
        <f t="shared" si="610"/>
        <v>0.41364758951999647</v>
      </c>
    </row>
    <row r="2073" spans="1:41" x14ac:dyDescent="0.25">
      <c r="A2073">
        <v>30</v>
      </c>
      <c r="B2073">
        <v>46</v>
      </c>
      <c r="C2073">
        <v>0</v>
      </c>
      <c r="D2073">
        <v>6</v>
      </c>
      <c r="E2073">
        <v>0</v>
      </c>
      <c r="F2073">
        <v>0</v>
      </c>
      <c r="H2073">
        <v>501.32216119999998</v>
      </c>
      <c r="J2073">
        <v>2090897</v>
      </c>
      <c r="K2073">
        <v>1745405</v>
      </c>
      <c r="L2073">
        <v>1738922</v>
      </c>
      <c r="O2073">
        <v>3278528</v>
      </c>
      <c r="P2073">
        <v>3501333</v>
      </c>
      <c r="Q2073">
        <v>2488843</v>
      </c>
      <c r="S2073">
        <f t="shared" si="594"/>
        <v>1.5333333333333334</v>
      </c>
      <c r="T2073">
        <f t="shared" si="595"/>
        <v>0.2</v>
      </c>
      <c r="V2073" s="4">
        <f t="shared" si="596"/>
        <v>501.32216117989998</v>
      </c>
      <c r="W2073">
        <f t="shared" si="597"/>
        <v>8</v>
      </c>
      <c r="X2073">
        <f t="shared" si="598"/>
        <v>0.26666666666666666</v>
      </c>
      <c r="Y2073">
        <f t="shared" si="599"/>
        <v>0.17391304347826086</v>
      </c>
      <c r="Z2073">
        <f t="shared" si="600"/>
        <v>1.3333333333333333</v>
      </c>
      <c r="AA2073" t="str">
        <f t="shared" si="601"/>
        <v>O</v>
      </c>
      <c r="AD2073">
        <f t="shared" si="602"/>
        <v>0.18518518518518517</v>
      </c>
      <c r="AF2073" t="str">
        <f t="shared" si="603"/>
        <v>----</v>
      </c>
      <c r="AG2073" t="str">
        <f t="shared" si="604"/>
        <v>----</v>
      </c>
      <c r="AH2073" t="str">
        <f t="shared" si="605"/>
        <v>----</v>
      </c>
      <c r="AI2073" t="str">
        <f t="shared" si="606"/>
        <v>AlipatNoN</v>
      </c>
      <c r="AJ2073" t="str">
        <f t="shared" si="607"/>
        <v>----</v>
      </c>
      <c r="AK2073" t="str">
        <f t="shared" si="608"/>
        <v>----</v>
      </c>
      <c r="AM2073" s="4">
        <f t="shared" si="609"/>
        <v>501.43808454799131</v>
      </c>
      <c r="AN2073" s="4">
        <f t="shared" si="593"/>
        <v>501</v>
      </c>
      <c r="AO2073" s="4">
        <f t="shared" si="610"/>
        <v>0.43808454799130914</v>
      </c>
    </row>
    <row r="2074" spans="1:41" x14ac:dyDescent="0.25">
      <c r="A2074">
        <v>30</v>
      </c>
      <c r="B2074">
        <v>46</v>
      </c>
      <c r="C2074">
        <v>0</v>
      </c>
      <c r="D2074">
        <v>7</v>
      </c>
      <c r="E2074">
        <v>0</v>
      </c>
      <c r="F2074">
        <v>0</v>
      </c>
      <c r="H2074">
        <v>517.3170758</v>
      </c>
      <c r="J2074">
        <v>2320136</v>
      </c>
      <c r="K2074">
        <v>2258315</v>
      </c>
      <c r="L2074">
        <v>2026043</v>
      </c>
      <c r="O2074">
        <v>3448073</v>
      </c>
      <c r="P2074">
        <v>4026125</v>
      </c>
      <c r="Q2074">
        <v>2447112</v>
      </c>
      <c r="S2074">
        <f t="shared" si="594"/>
        <v>1.5333333333333334</v>
      </c>
      <c r="T2074">
        <f t="shared" si="595"/>
        <v>0.23333333333333334</v>
      </c>
      <c r="V2074" s="4">
        <f t="shared" si="596"/>
        <v>517.31707577990005</v>
      </c>
      <c r="W2074">
        <f t="shared" si="597"/>
        <v>8</v>
      </c>
      <c r="X2074">
        <f t="shared" si="598"/>
        <v>0.26666666666666666</v>
      </c>
      <c r="Y2074">
        <f t="shared" si="599"/>
        <v>0.17391304347826086</v>
      </c>
      <c r="Z2074">
        <f t="shared" si="600"/>
        <v>1.1428571428571428</v>
      </c>
      <c r="AA2074" t="str">
        <f t="shared" si="601"/>
        <v>O</v>
      </c>
      <c r="AD2074">
        <f t="shared" si="602"/>
        <v>0.16981132075471697</v>
      </c>
      <c r="AF2074" t="str">
        <f t="shared" si="603"/>
        <v>----</v>
      </c>
      <c r="AG2074" t="str">
        <f t="shared" si="604"/>
        <v>----</v>
      </c>
      <c r="AH2074" t="str">
        <f t="shared" si="605"/>
        <v>----</v>
      </c>
      <c r="AI2074" t="str">
        <f t="shared" si="606"/>
        <v>AlipatNoN</v>
      </c>
      <c r="AJ2074" t="str">
        <f t="shared" si="607"/>
        <v>----</v>
      </c>
      <c r="AK2074" t="str">
        <f t="shared" si="608"/>
        <v>----</v>
      </c>
      <c r="AM2074" s="4">
        <f t="shared" si="609"/>
        <v>517.43669773647673</v>
      </c>
      <c r="AN2074" s="4">
        <f t="shared" si="593"/>
        <v>517</v>
      </c>
      <c r="AO2074" s="4">
        <f t="shared" si="610"/>
        <v>0.43669773647673082</v>
      </c>
    </row>
    <row r="2075" spans="1:41" x14ac:dyDescent="0.25">
      <c r="A2075">
        <v>30</v>
      </c>
      <c r="B2075">
        <v>46</v>
      </c>
      <c r="C2075">
        <v>0</v>
      </c>
      <c r="D2075">
        <v>8</v>
      </c>
      <c r="E2075">
        <v>0</v>
      </c>
      <c r="F2075">
        <v>0</v>
      </c>
      <c r="H2075">
        <v>533.31199040000001</v>
      </c>
      <c r="J2075">
        <v>2348874</v>
      </c>
      <c r="K2075">
        <v>2476601</v>
      </c>
      <c r="L2075">
        <v>1984984</v>
      </c>
      <c r="O2075">
        <v>4159831</v>
      </c>
      <c r="P2075">
        <v>5235485</v>
      </c>
      <c r="Q2075">
        <v>3361041</v>
      </c>
      <c r="S2075">
        <f t="shared" si="594"/>
        <v>1.5333333333333334</v>
      </c>
      <c r="T2075">
        <f t="shared" si="595"/>
        <v>0.26666666666666666</v>
      </c>
      <c r="V2075" s="4">
        <f t="shared" si="596"/>
        <v>533.31199037990007</v>
      </c>
      <c r="W2075">
        <f t="shared" si="597"/>
        <v>8</v>
      </c>
      <c r="X2075">
        <f t="shared" si="598"/>
        <v>0.26666666666666666</v>
      </c>
      <c r="Y2075">
        <f t="shared" si="599"/>
        <v>0.17391304347826086</v>
      </c>
      <c r="Z2075">
        <f t="shared" si="600"/>
        <v>1</v>
      </c>
      <c r="AA2075" t="str">
        <f t="shared" si="601"/>
        <v>O</v>
      </c>
      <c r="AD2075">
        <f t="shared" si="602"/>
        <v>0.15384615384615385</v>
      </c>
      <c r="AF2075" t="str">
        <f t="shared" si="603"/>
        <v>----</v>
      </c>
      <c r="AG2075" t="str">
        <f t="shared" si="604"/>
        <v>----</v>
      </c>
      <c r="AH2075" t="str">
        <f t="shared" si="605"/>
        <v>----</v>
      </c>
      <c r="AI2075" t="str">
        <f t="shared" si="606"/>
        <v>AlipatNoN</v>
      </c>
      <c r="AJ2075" t="str">
        <f t="shared" si="607"/>
        <v>----</v>
      </c>
      <c r="AK2075" t="str">
        <f t="shared" si="608"/>
        <v>----</v>
      </c>
      <c r="AM2075" s="4">
        <f t="shared" si="609"/>
        <v>533.43531092496198</v>
      </c>
      <c r="AN2075" s="4">
        <f t="shared" si="593"/>
        <v>533</v>
      </c>
      <c r="AO2075" s="4">
        <f t="shared" si="610"/>
        <v>0.43531092496198198</v>
      </c>
    </row>
    <row r="2076" spans="1:41" x14ac:dyDescent="0.25">
      <c r="A2076">
        <v>30</v>
      </c>
      <c r="B2076">
        <v>46</v>
      </c>
      <c r="C2076">
        <v>0</v>
      </c>
      <c r="D2076">
        <v>9</v>
      </c>
      <c r="E2076">
        <v>0</v>
      </c>
      <c r="F2076">
        <v>0</v>
      </c>
      <c r="H2076">
        <v>549.30690500000003</v>
      </c>
      <c r="J2076">
        <v>1892825</v>
      </c>
      <c r="K2076">
        <v>1822143</v>
      </c>
      <c r="L2076">
        <v>1732284</v>
      </c>
      <c r="O2076">
        <v>3787867</v>
      </c>
      <c r="P2076">
        <v>4512097</v>
      </c>
      <c r="Q2076">
        <v>2959041</v>
      </c>
      <c r="S2076">
        <f t="shared" si="594"/>
        <v>1.5333333333333334</v>
      </c>
      <c r="T2076">
        <f t="shared" si="595"/>
        <v>0.3</v>
      </c>
      <c r="V2076" s="4">
        <f t="shared" si="596"/>
        <v>549.30690497990008</v>
      </c>
      <c r="W2076">
        <f t="shared" si="597"/>
        <v>8</v>
      </c>
      <c r="X2076">
        <f t="shared" si="598"/>
        <v>0.26666666666666666</v>
      </c>
      <c r="Y2076">
        <f t="shared" si="599"/>
        <v>0.17391304347826086</v>
      </c>
      <c r="Z2076">
        <f t="shared" si="600"/>
        <v>0.88888888888888884</v>
      </c>
      <c r="AA2076" t="str">
        <f t="shared" si="601"/>
        <v>O</v>
      </c>
      <c r="AD2076">
        <f t="shared" si="602"/>
        <v>0.13725490196078433</v>
      </c>
      <c r="AF2076" t="str">
        <f t="shared" si="603"/>
        <v>----</v>
      </c>
      <c r="AG2076" t="str">
        <f t="shared" si="604"/>
        <v>----</v>
      </c>
      <c r="AH2076" t="str">
        <f t="shared" si="605"/>
        <v>----</v>
      </c>
      <c r="AI2076" t="str">
        <f t="shared" si="606"/>
        <v>AlipatNoN</v>
      </c>
      <c r="AJ2076" t="str">
        <f t="shared" si="607"/>
        <v>----</v>
      </c>
      <c r="AK2076" t="str">
        <f t="shared" si="608"/>
        <v>----</v>
      </c>
      <c r="AM2076" s="4">
        <f t="shared" si="609"/>
        <v>549.43392411344735</v>
      </c>
      <c r="AN2076" s="4">
        <f t="shared" si="593"/>
        <v>549</v>
      </c>
      <c r="AO2076" s="4">
        <f t="shared" si="610"/>
        <v>0.43392411344734683</v>
      </c>
    </row>
    <row r="2077" spans="1:41" x14ac:dyDescent="0.25">
      <c r="A2077">
        <v>30</v>
      </c>
      <c r="B2077">
        <v>46</v>
      </c>
      <c r="C2077">
        <v>0</v>
      </c>
      <c r="D2077">
        <v>10</v>
      </c>
      <c r="E2077">
        <v>0</v>
      </c>
      <c r="F2077">
        <v>0</v>
      </c>
      <c r="H2077">
        <v>565.30181960000004</v>
      </c>
      <c r="J2077">
        <v>2009734</v>
      </c>
      <c r="K2077">
        <v>1954301</v>
      </c>
      <c r="L2077">
        <v>2156073</v>
      </c>
      <c r="O2077">
        <v>3441478</v>
      </c>
      <c r="P2077">
        <v>3976776</v>
      </c>
      <c r="Q2077">
        <v>2989903</v>
      </c>
      <c r="S2077">
        <f t="shared" si="594"/>
        <v>1.5333333333333334</v>
      </c>
      <c r="T2077">
        <f t="shared" si="595"/>
        <v>0.33333333333333331</v>
      </c>
      <c r="V2077" s="4">
        <f t="shared" si="596"/>
        <v>565.3018195799001</v>
      </c>
      <c r="W2077">
        <f t="shared" si="597"/>
        <v>8</v>
      </c>
      <c r="X2077">
        <f t="shared" si="598"/>
        <v>0.26666666666666666</v>
      </c>
      <c r="Y2077">
        <f t="shared" si="599"/>
        <v>0.17391304347826086</v>
      </c>
      <c r="Z2077">
        <f t="shared" si="600"/>
        <v>0.8</v>
      </c>
      <c r="AA2077" t="str">
        <f t="shared" si="601"/>
        <v>O</v>
      </c>
      <c r="AD2077">
        <f t="shared" si="602"/>
        <v>0.12</v>
      </c>
      <c r="AF2077" t="str">
        <f t="shared" si="603"/>
        <v>----</v>
      </c>
      <c r="AG2077" t="str">
        <f t="shared" si="604"/>
        <v>----</v>
      </c>
      <c r="AH2077" t="str">
        <f t="shared" si="605"/>
        <v>----</v>
      </c>
      <c r="AI2077" t="str">
        <f t="shared" si="606"/>
        <v>AlipatNoN</v>
      </c>
      <c r="AJ2077" t="str">
        <f t="shared" si="607"/>
        <v>----</v>
      </c>
      <c r="AK2077" t="str">
        <f t="shared" si="608"/>
        <v>----</v>
      </c>
      <c r="AM2077" s="4">
        <f t="shared" si="609"/>
        <v>565.4325373019326</v>
      </c>
      <c r="AN2077" s="4">
        <f t="shared" si="593"/>
        <v>565</v>
      </c>
      <c r="AO2077" s="4">
        <f t="shared" si="610"/>
        <v>0.43253730193259798</v>
      </c>
    </row>
    <row r="2078" spans="1:41" x14ac:dyDescent="0.25">
      <c r="A2078">
        <v>30</v>
      </c>
      <c r="B2078">
        <v>46</v>
      </c>
      <c r="C2078">
        <v>0</v>
      </c>
      <c r="D2078">
        <v>11</v>
      </c>
      <c r="E2078">
        <v>0</v>
      </c>
      <c r="F2078">
        <v>0</v>
      </c>
      <c r="H2078">
        <v>581.29673419999995</v>
      </c>
      <c r="J2078">
        <v>2079528</v>
      </c>
      <c r="K2078">
        <v>1694423</v>
      </c>
      <c r="L2078">
        <v>1682799</v>
      </c>
      <c r="O2078">
        <v>3068731</v>
      </c>
      <c r="P2078">
        <v>3050054</v>
      </c>
      <c r="Q2078">
        <v>2167277</v>
      </c>
      <c r="S2078">
        <f t="shared" si="594"/>
        <v>1.5333333333333334</v>
      </c>
      <c r="T2078">
        <f t="shared" si="595"/>
        <v>0.36666666666666664</v>
      </c>
      <c r="V2078" s="4">
        <f t="shared" si="596"/>
        <v>581.2967341799</v>
      </c>
      <c r="W2078">
        <f t="shared" si="597"/>
        <v>8</v>
      </c>
      <c r="X2078">
        <f t="shared" si="598"/>
        <v>0.26666666666666666</v>
      </c>
      <c r="Y2078">
        <f t="shared" si="599"/>
        <v>0.17391304347826086</v>
      </c>
      <c r="Z2078">
        <f t="shared" si="600"/>
        <v>0.72727272727272729</v>
      </c>
      <c r="AA2078" t="str">
        <f t="shared" si="601"/>
        <v>O</v>
      </c>
      <c r="AD2078">
        <f t="shared" si="602"/>
        <v>0.10204081632653061</v>
      </c>
      <c r="AF2078" t="str">
        <f t="shared" si="603"/>
        <v>----</v>
      </c>
      <c r="AG2078" t="str">
        <f t="shared" si="604"/>
        <v>----</v>
      </c>
      <c r="AH2078" t="str">
        <f t="shared" si="605"/>
        <v>----</v>
      </c>
      <c r="AI2078" t="str">
        <f t="shared" si="606"/>
        <v>AlipatNoN</v>
      </c>
      <c r="AJ2078" t="str">
        <f t="shared" si="607"/>
        <v>----</v>
      </c>
      <c r="AK2078" t="str">
        <f t="shared" si="608"/>
        <v>----</v>
      </c>
      <c r="AM2078" s="4">
        <f t="shared" si="609"/>
        <v>581.43115049041785</v>
      </c>
      <c r="AN2078" s="4">
        <f t="shared" si="593"/>
        <v>581</v>
      </c>
      <c r="AO2078" s="4">
        <f t="shared" si="610"/>
        <v>0.43115049041784914</v>
      </c>
    </row>
    <row r="2079" spans="1:41" x14ac:dyDescent="0.25">
      <c r="A2079">
        <v>30</v>
      </c>
      <c r="B2079">
        <v>46</v>
      </c>
      <c r="C2079">
        <v>0</v>
      </c>
      <c r="D2079">
        <v>12</v>
      </c>
      <c r="E2079">
        <v>0</v>
      </c>
      <c r="F2079">
        <v>0</v>
      </c>
      <c r="H2079">
        <v>597.29164879999996</v>
      </c>
      <c r="J2079" t="s">
        <v>14</v>
      </c>
      <c r="K2079" t="s">
        <v>14</v>
      </c>
      <c r="L2079" t="s">
        <v>14</v>
      </c>
      <c r="O2079">
        <v>2413601</v>
      </c>
      <c r="P2079">
        <v>2401259</v>
      </c>
      <c r="Q2079">
        <v>1680445</v>
      </c>
      <c r="S2079">
        <f t="shared" si="594"/>
        <v>1.5333333333333334</v>
      </c>
      <c r="T2079">
        <f t="shared" si="595"/>
        <v>0.4</v>
      </c>
      <c r="V2079" s="4">
        <f t="shared" si="596"/>
        <v>597.29164877990002</v>
      </c>
      <c r="W2079">
        <f t="shared" si="597"/>
        <v>8</v>
      </c>
      <c r="X2079">
        <f t="shared" si="598"/>
        <v>0.26666666666666666</v>
      </c>
      <c r="Y2079">
        <f t="shared" si="599"/>
        <v>0.17391304347826086</v>
      </c>
      <c r="Z2079">
        <f t="shared" si="600"/>
        <v>0.66666666666666663</v>
      </c>
      <c r="AA2079" t="str">
        <f t="shared" si="601"/>
        <v>O</v>
      </c>
      <c r="AD2079">
        <f t="shared" si="602"/>
        <v>8.3333333333333329E-2</v>
      </c>
      <c r="AF2079" t="str">
        <f t="shared" si="603"/>
        <v>----</v>
      </c>
      <c r="AG2079" t="str">
        <f t="shared" si="604"/>
        <v>----</v>
      </c>
      <c r="AH2079" t="str">
        <f t="shared" si="605"/>
        <v>----</v>
      </c>
      <c r="AI2079" t="str">
        <f t="shared" si="606"/>
        <v>AlipatNoN</v>
      </c>
      <c r="AJ2079" t="str">
        <f t="shared" si="607"/>
        <v>----</v>
      </c>
      <c r="AK2079" t="str">
        <f t="shared" si="608"/>
        <v>----</v>
      </c>
      <c r="AM2079" s="4">
        <f t="shared" si="609"/>
        <v>597.4297636789031</v>
      </c>
      <c r="AN2079" s="4">
        <f t="shared" si="593"/>
        <v>597</v>
      </c>
      <c r="AO2079" s="4">
        <f t="shared" si="610"/>
        <v>0.4297636789031003</v>
      </c>
    </row>
    <row r="2080" spans="1:41" x14ac:dyDescent="0.25">
      <c r="A2080">
        <v>30</v>
      </c>
      <c r="B2080">
        <v>48</v>
      </c>
      <c r="C2080">
        <v>0</v>
      </c>
      <c r="D2080">
        <v>5</v>
      </c>
      <c r="E2080">
        <v>0</v>
      </c>
      <c r="F2080">
        <v>0</v>
      </c>
      <c r="H2080">
        <v>487.34289660000002</v>
      </c>
      <c r="J2080" t="s">
        <v>14</v>
      </c>
      <c r="K2080" t="s">
        <v>14</v>
      </c>
      <c r="L2080" t="s">
        <v>14</v>
      </c>
      <c r="O2080">
        <v>1820218</v>
      </c>
      <c r="P2080">
        <v>1648852</v>
      </c>
      <c r="Q2080">
        <v>1563794</v>
      </c>
      <c r="S2080">
        <f t="shared" si="594"/>
        <v>1.6</v>
      </c>
      <c r="T2080">
        <f t="shared" si="595"/>
        <v>0.16666666666666666</v>
      </c>
      <c r="V2080" s="4">
        <f t="shared" si="596"/>
        <v>487.34289657990001</v>
      </c>
      <c r="W2080">
        <f t="shared" si="597"/>
        <v>7</v>
      </c>
      <c r="X2080">
        <f t="shared" si="598"/>
        <v>0.23333333333333334</v>
      </c>
      <c r="Y2080">
        <f t="shared" si="599"/>
        <v>0.14583333333333334</v>
      </c>
      <c r="Z2080">
        <f t="shared" si="600"/>
        <v>1.4</v>
      </c>
      <c r="AA2080" t="str">
        <f t="shared" si="601"/>
        <v>O</v>
      </c>
      <c r="AD2080">
        <f t="shared" si="602"/>
        <v>0.16363636363636364</v>
      </c>
      <c r="AF2080" t="str">
        <f t="shared" si="603"/>
        <v>----</v>
      </c>
      <c r="AG2080" t="str">
        <f t="shared" si="604"/>
        <v>----</v>
      </c>
      <c r="AH2080" t="str">
        <f t="shared" si="605"/>
        <v>----</v>
      </c>
      <c r="AI2080" t="str">
        <f t="shared" si="606"/>
        <v>AlipatNoN</v>
      </c>
      <c r="AJ2080" t="str">
        <f t="shared" si="607"/>
        <v>----</v>
      </c>
      <c r="AK2080" t="str">
        <f t="shared" si="608"/>
        <v>----</v>
      </c>
      <c r="AM2080" s="4">
        <f t="shared" si="609"/>
        <v>487.45558744888928</v>
      </c>
      <c r="AN2080" s="4">
        <f t="shared" si="593"/>
        <v>487</v>
      </c>
      <c r="AO2080" s="4">
        <f t="shared" si="610"/>
        <v>0.45558744888927549</v>
      </c>
    </row>
    <row r="2081" spans="1:41" x14ac:dyDescent="0.25">
      <c r="A2081">
        <v>30</v>
      </c>
      <c r="B2081">
        <v>48</v>
      </c>
      <c r="C2081">
        <v>0</v>
      </c>
      <c r="D2081">
        <v>6</v>
      </c>
      <c r="E2081">
        <v>0</v>
      </c>
      <c r="F2081">
        <v>0</v>
      </c>
      <c r="H2081">
        <v>503.33781119999998</v>
      </c>
      <c r="J2081" t="s">
        <v>14</v>
      </c>
      <c r="K2081" t="s">
        <v>14</v>
      </c>
      <c r="L2081" t="s">
        <v>14</v>
      </c>
      <c r="O2081">
        <v>2962204</v>
      </c>
      <c r="P2081">
        <v>3344742</v>
      </c>
      <c r="Q2081">
        <v>2242183</v>
      </c>
      <c r="S2081">
        <f t="shared" si="594"/>
        <v>1.6</v>
      </c>
      <c r="T2081">
        <f t="shared" si="595"/>
        <v>0.2</v>
      </c>
      <c r="V2081" s="4">
        <f t="shared" si="596"/>
        <v>503.33781117989997</v>
      </c>
      <c r="W2081">
        <f t="shared" si="597"/>
        <v>7</v>
      </c>
      <c r="X2081">
        <f t="shared" si="598"/>
        <v>0.23333333333333334</v>
      </c>
      <c r="Y2081">
        <f t="shared" si="599"/>
        <v>0.14583333333333334</v>
      </c>
      <c r="Z2081">
        <f t="shared" si="600"/>
        <v>1.1666666666666667</v>
      </c>
      <c r="AA2081" t="str">
        <f t="shared" si="601"/>
        <v>O</v>
      </c>
      <c r="AD2081">
        <f t="shared" si="602"/>
        <v>0.14814814814814814</v>
      </c>
      <c r="AF2081" t="str">
        <f t="shared" si="603"/>
        <v>----</v>
      </c>
      <c r="AG2081" t="str">
        <f t="shared" si="604"/>
        <v>----</v>
      </c>
      <c r="AH2081" t="str">
        <f t="shared" si="605"/>
        <v>----</v>
      </c>
      <c r="AI2081" t="str">
        <f t="shared" si="606"/>
        <v>AlipatNoN</v>
      </c>
      <c r="AJ2081" t="str">
        <f t="shared" si="607"/>
        <v>----</v>
      </c>
      <c r="AK2081" t="str">
        <f t="shared" si="608"/>
        <v>----</v>
      </c>
      <c r="AM2081" s="4">
        <f t="shared" si="609"/>
        <v>503.45420063737453</v>
      </c>
      <c r="AN2081" s="4">
        <f t="shared" si="593"/>
        <v>503</v>
      </c>
      <c r="AO2081" s="4">
        <f t="shared" si="610"/>
        <v>0.45420063737452665</v>
      </c>
    </row>
    <row r="2082" spans="1:41" x14ac:dyDescent="0.25">
      <c r="A2082">
        <v>30</v>
      </c>
      <c r="B2082">
        <v>48</v>
      </c>
      <c r="C2082">
        <v>0</v>
      </c>
      <c r="D2082">
        <v>7</v>
      </c>
      <c r="E2082">
        <v>0</v>
      </c>
      <c r="F2082">
        <v>0</v>
      </c>
      <c r="H2082">
        <v>519.33272580000005</v>
      </c>
      <c r="J2082" t="s">
        <v>14</v>
      </c>
      <c r="K2082" t="s">
        <v>14</v>
      </c>
      <c r="L2082" t="s">
        <v>14</v>
      </c>
      <c r="O2082">
        <v>2198832</v>
      </c>
      <c r="P2082">
        <v>2339117</v>
      </c>
      <c r="Q2082">
        <v>1775925</v>
      </c>
      <c r="S2082">
        <f t="shared" si="594"/>
        <v>1.6</v>
      </c>
      <c r="T2082">
        <f t="shared" si="595"/>
        <v>0.23333333333333334</v>
      </c>
      <c r="V2082" s="4">
        <f t="shared" si="596"/>
        <v>519.33272577989999</v>
      </c>
      <c r="W2082">
        <f t="shared" si="597"/>
        <v>7</v>
      </c>
      <c r="X2082">
        <f t="shared" si="598"/>
        <v>0.23333333333333334</v>
      </c>
      <c r="Y2082">
        <f t="shared" si="599"/>
        <v>0.14583333333333334</v>
      </c>
      <c r="Z2082">
        <f t="shared" si="600"/>
        <v>1</v>
      </c>
      <c r="AA2082" t="str">
        <f t="shared" si="601"/>
        <v>O</v>
      </c>
      <c r="AD2082">
        <f t="shared" si="602"/>
        <v>0.13207547169811321</v>
      </c>
      <c r="AF2082" t="str">
        <f t="shared" si="603"/>
        <v>----</v>
      </c>
      <c r="AG2082" t="str">
        <f t="shared" si="604"/>
        <v>----</v>
      </c>
      <c r="AH2082" t="str">
        <f t="shared" si="605"/>
        <v>----</v>
      </c>
      <c r="AI2082" t="str">
        <f t="shared" si="606"/>
        <v>AlipatNoN</v>
      </c>
      <c r="AJ2082" t="str">
        <f t="shared" si="607"/>
        <v>----</v>
      </c>
      <c r="AK2082" t="str">
        <f t="shared" si="608"/>
        <v>----</v>
      </c>
      <c r="AM2082" s="4">
        <f t="shared" si="609"/>
        <v>519.45281382585983</v>
      </c>
      <c r="AN2082" s="4">
        <f t="shared" si="593"/>
        <v>519</v>
      </c>
      <c r="AO2082" s="4">
        <f t="shared" si="610"/>
        <v>0.45281382585983465</v>
      </c>
    </row>
    <row r="2083" spans="1:41" x14ac:dyDescent="0.25">
      <c r="A2083">
        <v>30</v>
      </c>
      <c r="B2083">
        <v>48</v>
      </c>
      <c r="C2083">
        <v>0</v>
      </c>
      <c r="D2083">
        <v>8</v>
      </c>
      <c r="E2083">
        <v>0</v>
      </c>
      <c r="F2083">
        <v>0</v>
      </c>
      <c r="H2083">
        <v>535.32764039999995</v>
      </c>
      <c r="J2083" t="s">
        <v>14</v>
      </c>
      <c r="K2083" t="s">
        <v>14</v>
      </c>
      <c r="L2083" t="s">
        <v>14</v>
      </c>
      <c r="O2083">
        <v>2919235</v>
      </c>
      <c r="P2083">
        <v>3098364</v>
      </c>
      <c r="Q2083">
        <v>2539745</v>
      </c>
      <c r="S2083">
        <f t="shared" si="594"/>
        <v>1.6</v>
      </c>
      <c r="T2083">
        <f t="shared" si="595"/>
        <v>0.26666666666666666</v>
      </c>
      <c r="V2083" s="4">
        <f t="shared" si="596"/>
        <v>535.3276403799</v>
      </c>
      <c r="W2083">
        <f t="shared" si="597"/>
        <v>7</v>
      </c>
      <c r="X2083">
        <f t="shared" si="598"/>
        <v>0.23333333333333334</v>
      </c>
      <c r="Y2083">
        <f t="shared" si="599"/>
        <v>0.14583333333333334</v>
      </c>
      <c r="Z2083">
        <f t="shared" si="600"/>
        <v>0.875</v>
      </c>
      <c r="AA2083" t="str">
        <f t="shared" si="601"/>
        <v>O</v>
      </c>
      <c r="AD2083">
        <f t="shared" si="602"/>
        <v>0.11538461538461539</v>
      </c>
      <c r="AF2083" t="str">
        <f t="shared" si="603"/>
        <v>----</v>
      </c>
      <c r="AG2083" t="str">
        <f t="shared" si="604"/>
        <v>----</v>
      </c>
      <c r="AH2083" t="str">
        <f t="shared" si="605"/>
        <v>----</v>
      </c>
      <c r="AI2083" t="str">
        <f t="shared" si="606"/>
        <v>AlipatNoN</v>
      </c>
      <c r="AJ2083" t="str">
        <f t="shared" si="607"/>
        <v>----</v>
      </c>
      <c r="AK2083" t="str">
        <f t="shared" si="608"/>
        <v>----</v>
      </c>
      <c r="AM2083" s="4">
        <f t="shared" si="609"/>
        <v>535.4514270143452</v>
      </c>
      <c r="AN2083" s="4">
        <f t="shared" si="593"/>
        <v>535</v>
      </c>
      <c r="AO2083" s="4">
        <f t="shared" si="610"/>
        <v>0.4514270143451995</v>
      </c>
    </row>
    <row r="2084" spans="1:41" x14ac:dyDescent="0.25">
      <c r="A2084">
        <v>30</v>
      </c>
      <c r="B2084">
        <v>48</v>
      </c>
      <c r="C2084">
        <v>0</v>
      </c>
      <c r="D2084">
        <v>9</v>
      </c>
      <c r="E2084">
        <v>0</v>
      </c>
      <c r="F2084">
        <v>0</v>
      </c>
      <c r="H2084">
        <v>551.32255499999997</v>
      </c>
      <c r="J2084" t="s">
        <v>14</v>
      </c>
      <c r="K2084" t="s">
        <v>14</v>
      </c>
      <c r="L2084" t="s">
        <v>14</v>
      </c>
      <c r="O2084">
        <v>2737204</v>
      </c>
      <c r="P2084">
        <v>2877710</v>
      </c>
      <c r="Q2084">
        <v>2022747</v>
      </c>
      <c r="S2084">
        <f t="shared" si="594"/>
        <v>1.6</v>
      </c>
      <c r="T2084">
        <f t="shared" si="595"/>
        <v>0.3</v>
      </c>
      <c r="V2084" s="4">
        <f t="shared" si="596"/>
        <v>551.32255497990002</v>
      </c>
      <c r="W2084">
        <f t="shared" si="597"/>
        <v>7</v>
      </c>
      <c r="X2084">
        <f t="shared" si="598"/>
        <v>0.23333333333333334</v>
      </c>
      <c r="Y2084">
        <f t="shared" si="599"/>
        <v>0.14583333333333334</v>
      </c>
      <c r="Z2084">
        <f t="shared" si="600"/>
        <v>0.77777777777777779</v>
      </c>
      <c r="AA2084" t="str">
        <f t="shared" si="601"/>
        <v>O</v>
      </c>
      <c r="AD2084">
        <f t="shared" si="602"/>
        <v>9.8039215686274508E-2</v>
      </c>
      <c r="AF2084" t="str">
        <f t="shared" si="603"/>
        <v>----</v>
      </c>
      <c r="AG2084" t="str">
        <f t="shared" si="604"/>
        <v>----</v>
      </c>
      <c r="AH2084" t="str">
        <f t="shared" si="605"/>
        <v>----</v>
      </c>
      <c r="AI2084" t="str">
        <f t="shared" si="606"/>
        <v>AlipatNoN</v>
      </c>
      <c r="AJ2084" t="str">
        <f t="shared" si="607"/>
        <v>----</v>
      </c>
      <c r="AK2084" t="str">
        <f t="shared" si="608"/>
        <v>----</v>
      </c>
      <c r="AM2084" s="4">
        <f t="shared" si="609"/>
        <v>551.45004020283045</v>
      </c>
      <c r="AN2084" s="4">
        <f t="shared" si="593"/>
        <v>551</v>
      </c>
      <c r="AO2084" s="4">
        <f t="shared" si="610"/>
        <v>0.45004020283045065</v>
      </c>
    </row>
    <row r="2085" spans="1:41" x14ac:dyDescent="0.25">
      <c r="A2085">
        <v>30</v>
      </c>
      <c r="B2085">
        <v>48</v>
      </c>
      <c r="C2085">
        <v>0</v>
      </c>
      <c r="D2085">
        <v>10</v>
      </c>
      <c r="E2085">
        <v>0</v>
      </c>
      <c r="F2085">
        <v>0</v>
      </c>
      <c r="H2085">
        <v>567.31746959999998</v>
      </c>
      <c r="J2085" t="s">
        <v>14</v>
      </c>
      <c r="K2085" t="s">
        <v>14</v>
      </c>
      <c r="L2085" t="s">
        <v>14</v>
      </c>
      <c r="O2085">
        <v>2925361</v>
      </c>
      <c r="P2085">
        <v>2377681</v>
      </c>
      <c r="Q2085">
        <v>2315483</v>
      </c>
      <c r="S2085">
        <f t="shared" si="594"/>
        <v>1.6</v>
      </c>
      <c r="T2085">
        <f t="shared" si="595"/>
        <v>0.33333333333333331</v>
      </c>
      <c r="V2085" s="4">
        <f t="shared" si="596"/>
        <v>567.31746957990003</v>
      </c>
      <c r="W2085">
        <f t="shared" si="597"/>
        <v>7</v>
      </c>
      <c r="X2085">
        <f t="shared" si="598"/>
        <v>0.23333333333333334</v>
      </c>
      <c r="Y2085">
        <f t="shared" si="599"/>
        <v>0.14583333333333334</v>
      </c>
      <c r="Z2085">
        <f t="shared" si="600"/>
        <v>0.7</v>
      </c>
      <c r="AA2085" t="str">
        <f t="shared" si="601"/>
        <v>O</v>
      </c>
      <c r="AD2085">
        <f t="shared" si="602"/>
        <v>0.08</v>
      </c>
      <c r="AF2085" t="str">
        <f t="shared" si="603"/>
        <v>----</v>
      </c>
      <c r="AG2085" t="str">
        <f t="shared" si="604"/>
        <v>----</v>
      </c>
      <c r="AH2085" t="str">
        <f t="shared" si="605"/>
        <v>----</v>
      </c>
      <c r="AI2085" t="str">
        <f t="shared" si="606"/>
        <v>AlipatNoN</v>
      </c>
      <c r="AJ2085" t="str">
        <f t="shared" si="607"/>
        <v>----</v>
      </c>
      <c r="AK2085" t="str">
        <f t="shared" si="608"/>
        <v>----</v>
      </c>
      <c r="AM2085" s="4">
        <f t="shared" si="609"/>
        <v>567.44865339131582</v>
      </c>
      <c r="AN2085" s="4">
        <f t="shared" si="593"/>
        <v>567</v>
      </c>
      <c r="AO2085" s="4">
        <f t="shared" si="610"/>
        <v>0.4486533913158155</v>
      </c>
    </row>
    <row r="2086" spans="1:41" x14ac:dyDescent="0.25">
      <c r="A2086">
        <v>30</v>
      </c>
      <c r="B2086">
        <v>48</v>
      </c>
      <c r="C2086">
        <v>0</v>
      </c>
      <c r="D2086">
        <v>12</v>
      </c>
      <c r="E2086">
        <v>0</v>
      </c>
      <c r="F2086">
        <v>0</v>
      </c>
      <c r="H2086">
        <v>599.30729880000001</v>
      </c>
      <c r="J2086" t="s">
        <v>14</v>
      </c>
      <c r="K2086" t="s">
        <v>14</v>
      </c>
      <c r="L2086" t="s">
        <v>14</v>
      </c>
      <c r="O2086">
        <v>1706045</v>
      </c>
      <c r="P2086">
        <v>2472289</v>
      </c>
      <c r="Q2086">
        <v>1597683</v>
      </c>
      <c r="S2086">
        <f t="shared" si="594"/>
        <v>1.6</v>
      </c>
      <c r="T2086">
        <f t="shared" si="595"/>
        <v>0.4</v>
      </c>
      <c r="V2086" s="4">
        <f t="shared" si="596"/>
        <v>599.30729877990007</v>
      </c>
      <c r="W2086">
        <f t="shared" si="597"/>
        <v>7</v>
      </c>
      <c r="X2086">
        <f t="shared" si="598"/>
        <v>0.23333333333333334</v>
      </c>
      <c r="Y2086">
        <f t="shared" si="599"/>
        <v>0.14583333333333334</v>
      </c>
      <c r="Z2086">
        <f t="shared" si="600"/>
        <v>0.58333333333333337</v>
      </c>
      <c r="AA2086" t="str">
        <f t="shared" si="601"/>
        <v>O</v>
      </c>
      <c r="AD2086">
        <f t="shared" si="602"/>
        <v>4.1666666666666664E-2</v>
      </c>
      <c r="AF2086" t="str">
        <f t="shared" si="603"/>
        <v>----</v>
      </c>
      <c r="AG2086" t="str">
        <f t="shared" si="604"/>
        <v>----</v>
      </c>
      <c r="AH2086" t="str">
        <f t="shared" si="605"/>
        <v>----</v>
      </c>
      <c r="AI2086" t="str">
        <f t="shared" si="606"/>
        <v>AlipatNoN</v>
      </c>
      <c r="AJ2086" t="str">
        <f t="shared" si="607"/>
        <v>----</v>
      </c>
      <c r="AK2086" t="str">
        <f t="shared" si="608"/>
        <v>----</v>
      </c>
      <c r="AM2086" s="4">
        <f t="shared" si="609"/>
        <v>599.44587976828643</v>
      </c>
      <c r="AN2086" s="4">
        <f t="shared" si="593"/>
        <v>599</v>
      </c>
      <c r="AO2086" s="4">
        <f t="shared" si="610"/>
        <v>0.4458797682864315</v>
      </c>
    </row>
    <row r="2087" spans="1:41" x14ac:dyDescent="0.25">
      <c r="A2087">
        <v>30</v>
      </c>
      <c r="B2087">
        <v>50</v>
      </c>
      <c r="C2087">
        <v>0</v>
      </c>
      <c r="D2087">
        <v>11</v>
      </c>
      <c r="E2087">
        <v>0</v>
      </c>
      <c r="F2087">
        <v>0</v>
      </c>
      <c r="H2087">
        <v>585.32803420000005</v>
      </c>
      <c r="J2087" t="s">
        <v>14</v>
      </c>
      <c r="K2087" t="s">
        <v>14</v>
      </c>
      <c r="L2087" t="s">
        <v>14</v>
      </c>
      <c r="O2087">
        <v>1839467</v>
      </c>
      <c r="P2087">
        <v>1670447</v>
      </c>
      <c r="Q2087">
        <v>1671470</v>
      </c>
      <c r="S2087">
        <f t="shared" si="594"/>
        <v>1.6666666666666667</v>
      </c>
      <c r="T2087">
        <f t="shared" si="595"/>
        <v>0.36666666666666664</v>
      </c>
      <c r="V2087" s="4">
        <f t="shared" si="596"/>
        <v>585.3280341799001</v>
      </c>
      <c r="W2087">
        <f t="shared" si="597"/>
        <v>6</v>
      </c>
      <c r="X2087">
        <f t="shared" si="598"/>
        <v>0.2</v>
      </c>
      <c r="Y2087">
        <f t="shared" si="599"/>
        <v>0.12</v>
      </c>
      <c r="Z2087">
        <f t="shared" si="600"/>
        <v>0.54545454545454541</v>
      </c>
      <c r="AA2087" t="str">
        <f t="shared" si="601"/>
        <v>O</v>
      </c>
      <c r="AD2087">
        <f t="shared" si="602"/>
        <v>2.0408163265306121E-2</v>
      </c>
      <c r="AF2087" t="str">
        <f t="shared" si="603"/>
        <v>----</v>
      </c>
      <c r="AG2087" t="str">
        <f t="shared" si="604"/>
        <v>----</v>
      </c>
      <c r="AH2087" t="str">
        <f t="shared" si="605"/>
        <v>----</v>
      </c>
      <c r="AI2087" t="str">
        <f t="shared" si="606"/>
        <v>AlipatNoN</v>
      </c>
      <c r="AJ2087" t="str">
        <f t="shared" si="607"/>
        <v>----</v>
      </c>
      <c r="AK2087" t="str">
        <f t="shared" si="608"/>
        <v>----</v>
      </c>
      <c r="AM2087" s="4">
        <f t="shared" si="609"/>
        <v>585.4633826691844</v>
      </c>
      <c r="AN2087" s="4">
        <f t="shared" si="593"/>
        <v>585</v>
      </c>
      <c r="AO2087" s="4">
        <f t="shared" si="610"/>
        <v>0.46338266918439786</v>
      </c>
    </row>
    <row r="2088" spans="1:41" x14ac:dyDescent="0.25">
      <c r="A2088">
        <v>30</v>
      </c>
      <c r="B2088">
        <v>50</v>
      </c>
      <c r="C2088">
        <v>0</v>
      </c>
      <c r="D2088">
        <v>25</v>
      </c>
      <c r="E2088">
        <v>0</v>
      </c>
      <c r="F2088">
        <v>0</v>
      </c>
      <c r="H2088">
        <v>809.25683860000004</v>
      </c>
      <c r="J2088">
        <v>2257951</v>
      </c>
      <c r="K2088">
        <v>2265078</v>
      </c>
      <c r="L2088">
        <v>2114630</v>
      </c>
      <c r="O2088" t="s">
        <v>14</v>
      </c>
      <c r="P2088" t="s">
        <v>14</v>
      </c>
      <c r="Q2088" t="s">
        <v>14</v>
      </c>
      <c r="S2088">
        <f t="shared" si="594"/>
        <v>1.6666666666666667</v>
      </c>
      <c r="T2088">
        <f t="shared" si="595"/>
        <v>0.83333333333333337</v>
      </c>
      <c r="V2088" s="4">
        <f t="shared" si="596"/>
        <v>809.25683857990009</v>
      </c>
      <c r="W2088">
        <f t="shared" si="597"/>
        <v>6</v>
      </c>
      <c r="X2088">
        <f t="shared" si="598"/>
        <v>0.2</v>
      </c>
      <c r="Y2088">
        <f t="shared" si="599"/>
        <v>0.12</v>
      </c>
      <c r="Z2088">
        <f t="shared" si="600"/>
        <v>0.24</v>
      </c>
      <c r="AA2088" t="str">
        <f t="shared" si="601"/>
        <v>O</v>
      </c>
      <c r="AD2088">
        <f t="shared" si="602"/>
        <v>-0.37142857142857144</v>
      </c>
      <c r="AF2088" t="str">
        <f t="shared" si="603"/>
        <v>----</v>
      </c>
      <c r="AG2088" t="str">
        <f t="shared" si="604"/>
        <v>----</v>
      </c>
      <c r="AH2088" t="str">
        <f t="shared" si="605"/>
        <v>----</v>
      </c>
      <c r="AI2088" t="str">
        <f t="shared" si="606"/>
        <v>----</v>
      </c>
      <c r="AJ2088" t="str">
        <f t="shared" si="607"/>
        <v>SatFACarb</v>
      </c>
      <c r="AK2088" t="str">
        <f t="shared" si="608"/>
        <v>----</v>
      </c>
      <c r="AM2088" s="4">
        <f t="shared" si="609"/>
        <v>809.4439673079786</v>
      </c>
      <c r="AN2088" s="4">
        <f t="shared" si="593"/>
        <v>809</v>
      </c>
      <c r="AO2088" s="4">
        <f t="shared" si="610"/>
        <v>0.44396730797859618</v>
      </c>
    </row>
    <row r="2089" spans="1:41" x14ac:dyDescent="0.25">
      <c r="A2089">
        <v>31</v>
      </c>
      <c r="B2089">
        <v>36</v>
      </c>
      <c r="C2089">
        <v>0</v>
      </c>
      <c r="D2089">
        <v>12</v>
      </c>
      <c r="E2089">
        <v>0</v>
      </c>
      <c r="F2089">
        <v>0</v>
      </c>
      <c r="H2089">
        <v>599.21339880000005</v>
      </c>
      <c r="J2089">
        <v>1518764</v>
      </c>
      <c r="K2089">
        <v>1574713</v>
      </c>
      <c r="L2089">
        <v>1555545</v>
      </c>
      <c r="O2089" t="s">
        <v>14</v>
      </c>
      <c r="P2089" t="s">
        <v>14</v>
      </c>
      <c r="Q2089" t="s">
        <v>14</v>
      </c>
      <c r="S2089">
        <f t="shared" si="594"/>
        <v>1.1612903225806452</v>
      </c>
      <c r="T2089">
        <f t="shared" si="595"/>
        <v>0.38709677419354838</v>
      </c>
      <c r="V2089" s="4">
        <f t="shared" si="596"/>
        <v>599.21339877989999</v>
      </c>
      <c r="W2089">
        <f t="shared" si="597"/>
        <v>14</v>
      </c>
      <c r="X2089">
        <f t="shared" si="598"/>
        <v>0.45161290322580644</v>
      </c>
      <c r="Y2089">
        <f t="shared" si="599"/>
        <v>0.3888888888888889</v>
      </c>
      <c r="Z2089">
        <f t="shared" si="600"/>
        <v>1.1666666666666667</v>
      </c>
      <c r="AA2089" t="str">
        <f t="shared" si="601"/>
        <v>CRAM</v>
      </c>
      <c r="AD2089">
        <f t="shared" si="602"/>
        <v>0.32</v>
      </c>
      <c r="AF2089" t="str">
        <f t="shared" si="603"/>
        <v>----</v>
      </c>
      <c r="AG2089" t="str">
        <f t="shared" si="604"/>
        <v>----</v>
      </c>
      <c r="AH2089" t="str">
        <f t="shared" si="605"/>
        <v>HUnSatLig</v>
      </c>
      <c r="AI2089" t="str">
        <f t="shared" si="606"/>
        <v>----</v>
      </c>
      <c r="AJ2089" t="str">
        <f t="shared" si="607"/>
        <v>----</v>
      </c>
      <c r="AK2089" t="str">
        <f t="shared" si="608"/>
        <v>----</v>
      </c>
      <c r="AM2089" s="4">
        <f t="shared" si="609"/>
        <v>599.35195805529395</v>
      </c>
      <c r="AN2089" s="4">
        <f t="shared" si="593"/>
        <v>599</v>
      </c>
      <c r="AO2089" s="4">
        <f t="shared" si="610"/>
        <v>0.35195805529394875</v>
      </c>
    </row>
    <row r="2090" spans="1:41" x14ac:dyDescent="0.25">
      <c r="A2090">
        <v>31</v>
      </c>
      <c r="B2090">
        <v>36</v>
      </c>
      <c r="C2090">
        <v>1</v>
      </c>
      <c r="D2090">
        <v>3</v>
      </c>
      <c r="E2090">
        <v>0</v>
      </c>
      <c r="F2090">
        <v>1</v>
      </c>
      <c r="H2090">
        <v>500.23600290000002</v>
      </c>
      <c r="J2090" t="s">
        <v>14</v>
      </c>
      <c r="K2090" t="s">
        <v>14</v>
      </c>
      <c r="L2090" t="s">
        <v>14</v>
      </c>
      <c r="O2090">
        <v>1979021</v>
      </c>
      <c r="P2090">
        <v>2425064</v>
      </c>
      <c r="Q2090">
        <v>2030023</v>
      </c>
      <c r="S2090">
        <f t="shared" si="594"/>
        <v>1.1612903225806452</v>
      </c>
      <c r="T2090">
        <f t="shared" si="595"/>
        <v>9.6774193548387094E-2</v>
      </c>
      <c r="V2090" s="4">
        <f t="shared" si="596"/>
        <v>500.23600287990001</v>
      </c>
      <c r="W2090">
        <f t="shared" si="597"/>
        <v>15</v>
      </c>
      <c r="X2090">
        <f t="shared" si="598"/>
        <v>0.4838709677419355</v>
      </c>
      <c r="Y2090">
        <f t="shared" si="599"/>
        <v>0.41666666666666669</v>
      </c>
      <c r="Z2090">
        <f t="shared" si="600"/>
        <v>5</v>
      </c>
      <c r="AA2090" t="str">
        <f t="shared" si="601"/>
        <v>O</v>
      </c>
      <c r="AD2090">
        <f t="shared" si="602"/>
        <v>0.45454545454545453</v>
      </c>
      <c r="AF2090" t="str">
        <f t="shared" si="603"/>
        <v>----</v>
      </c>
      <c r="AG2090" t="str">
        <f t="shared" si="604"/>
        <v>----</v>
      </c>
      <c r="AH2090" t="str">
        <f t="shared" si="605"/>
        <v>HUnSatLig</v>
      </c>
      <c r="AI2090" t="str">
        <f t="shared" si="606"/>
        <v>----</v>
      </c>
      <c r="AJ2090" t="str">
        <f t="shared" si="607"/>
        <v>----</v>
      </c>
      <c r="AK2090" t="str">
        <f t="shared" si="608"/>
        <v>----</v>
      </c>
      <c r="AM2090" s="4">
        <f t="shared" si="609"/>
        <v>500.35167508987752</v>
      </c>
      <c r="AN2090" s="4">
        <f t="shared" si="593"/>
        <v>500</v>
      </c>
      <c r="AO2090" s="4">
        <f t="shared" si="610"/>
        <v>0.35167508987751717</v>
      </c>
    </row>
    <row r="2091" spans="1:41" x14ac:dyDescent="0.25">
      <c r="A2091">
        <v>31</v>
      </c>
      <c r="B2091">
        <v>38</v>
      </c>
      <c r="C2091">
        <v>0</v>
      </c>
      <c r="D2091">
        <v>12</v>
      </c>
      <c r="E2091">
        <v>0</v>
      </c>
      <c r="F2091">
        <v>0</v>
      </c>
      <c r="H2091">
        <v>601.22904879999999</v>
      </c>
      <c r="J2091">
        <v>1511685</v>
      </c>
      <c r="K2091">
        <v>1450417</v>
      </c>
      <c r="L2091">
        <v>1710011</v>
      </c>
      <c r="O2091" t="s">
        <v>14</v>
      </c>
      <c r="P2091" t="s">
        <v>14</v>
      </c>
      <c r="Q2091" t="s">
        <v>14</v>
      </c>
      <c r="S2091">
        <f t="shared" si="594"/>
        <v>1.2258064516129032</v>
      </c>
      <c r="T2091">
        <f t="shared" si="595"/>
        <v>0.38709677419354838</v>
      </c>
      <c r="V2091" s="4">
        <f t="shared" si="596"/>
        <v>601.22904877990004</v>
      </c>
      <c r="W2091">
        <f t="shared" si="597"/>
        <v>13</v>
      </c>
      <c r="X2091">
        <f t="shared" si="598"/>
        <v>0.41935483870967744</v>
      </c>
      <c r="Y2091">
        <f t="shared" si="599"/>
        <v>0.34210526315789475</v>
      </c>
      <c r="Z2091">
        <f t="shared" si="600"/>
        <v>1.0833333333333333</v>
      </c>
      <c r="AA2091" t="str">
        <f t="shared" si="601"/>
        <v>CRAM</v>
      </c>
      <c r="AD2091">
        <f t="shared" si="602"/>
        <v>0.28000000000000003</v>
      </c>
      <c r="AF2091" t="str">
        <f t="shared" si="603"/>
        <v>----</v>
      </c>
      <c r="AG2091" t="str">
        <f t="shared" si="604"/>
        <v>----</v>
      </c>
      <c r="AH2091" t="str">
        <f t="shared" si="605"/>
        <v>HUnSatLig</v>
      </c>
      <c r="AI2091" t="str">
        <f t="shared" si="606"/>
        <v>----</v>
      </c>
      <c r="AJ2091" t="str">
        <f t="shared" si="607"/>
        <v>----</v>
      </c>
      <c r="AK2091" t="str">
        <f t="shared" si="608"/>
        <v>----</v>
      </c>
      <c r="AM2091" s="4">
        <f t="shared" si="609"/>
        <v>601.36807414467717</v>
      </c>
      <c r="AN2091" s="4">
        <f t="shared" si="593"/>
        <v>601</v>
      </c>
      <c r="AO2091" s="4">
        <f t="shared" si="610"/>
        <v>0.36807414467716626</v>
      </c>
    </row>
    <row r="2092" spans="1:41" x14ac:dyDescent="0.25">
      <c r="A2092">
        <v>31</v>
      </c>
      <c r="B2092">
        <v>42</v>
      </c>
      <c r="C2092">
        <v>0</v>
      </c>
      <c r="D2092">
        <v>9</v>
      </c>
      <c r="E2092">
        <v>0</v>
      </c>
      <c r="F2092">
        <v>0</v>
      </c>
      <c r="H2092">
        <v>557.27560500000004</v>
      </c>
      <c r="J2092" t="s">
        <v>14</v>
      </c>
      <c r="K2092" t="s">
        <v>14</v>
      </c>
      <c r="L2092" t="s">
        <v>14</v>
      </c>
      <c r="O2092">
        <v>2542017</v>
      </c>
      <c r="P2092">
        <v>2837498</v>
      </c>
      <c r="Q2092">
        <v>1901338</v>
      </c>
      <c r="S2092">
        <f t="shared" si="594"/>
        <v>1.3548387096774193</v>
      </c>
      <c r="T2092">
        <f t="shared" si="595"/>
        <v>0.29032258064516131</v>
      </c>
      <c r="V2092" s="4">
        <f t="shared" si="596"/>
        <v>557.27560497990009</v>
      </c>
      <c r="W2092">
        <f t="shared" si="597"/>
        <v>11</v>
      </c>
      <c r="X2092">
        <f t="shared" si="598"/>
        <v>0.35483870967741937</v>
      </c>
      <c r="Y2092">
        <f t="shared" si="599"/>
        <v>0.26190476190476192</v>
      </c>
      <c r="Z2092">
        <f t="shared" si="600"/>
        <v>1.2222222222222223</v>
      </c>
      <c r="AA2092" t="str">
        <f t="shared" si="601"/>
        <v>CRAM</v>
      </c>
      <c r="AD2092">
        <f t="shared" si="602"/>
        <v>0.24528301886792453</v>
      </c>
      <c r="AF2092" t="str">
        <f t="shared" si="603"/>
        <v>----</v>
      </c>
      <c r="AG2092" t="str">
        <f t="shared" si="604"/>
        <v>----</v>
      </c>
      <c r="AH2092" t="str">
        <f t="shared" si="605"/>
        <v>HUnSatLig</v>
      </c>
      <c r="AI2092" t="str">
        <f t="shared" si="606"/>
        <v>----</v>
      </c>
      <c r="AJ2092" t="str">
        <f t="shared" si="607"/>
        <v>----</v>
      </c>
      <c r="AK2092" t="str">
        <f t="shared" si="608"/>
        <v>----</v>
      </c>
      <c r="AM2092" s="4">
        <f t="shared" si="609"/>
        <v>557.40446675798785</v>
      </c>
      <c r="AN2092" s="4">
        <f t="shared" si="593"/>
        <v>557</v>
      </c>
      <c r="AO2092" s="4">
        <f t="shared" si="610"/>
        <v>0.40446675798784781</v>
      </c>
    </row>
    <row r="2093" spans="1:41" x14ac:dyDescent="0.25">
      <c r="A2093">
        <v>31</v>
      </c>
      <c r="B2093">
        <v>42</v>
      </c>
      <c r="C2093">
        <v>0</v>
      </c>
      <c r="D2093">
        <v>10</v>
      </c>
      <c r="E2093">
        <v>0</v>
      </c>
      <c r="F2093">
        <v>0</v>
      </c>
      <c r="H2093">
        <v>573.27051959999994</v>
      </c>
      <c r="J2093" t="s">
        <v>14</v>
      </c>
      <c r="K2093" t="s">
        <v>14</v>
      </c>
      <c r="L2093" t="s">
        <v>14</v>
      </c>
      <c r="O2093">
        <v>2880273</v>
      </c>
      <c r="P2093">
        <v>2621535</v>
      </c>
      <c r="Q2093">
        <v>1729932</v>
      </c>
      <c r="S2093">
        <f t="shared" si="594"/>
        <v>1.3548387096774193</v>
      </c>
      <c r="T2093">
        <f t="shared" si="595"/>
        <v>0.32258064516129031</v>
      </c>
      <c r="V2093" s="4">
        <f t="shared" si="596"/>
        <v>573.2705195799</v>
      </c>
      <c r="W2093">
        <f t="shared" si="597"/>
        <v>11</v>
      </c>
      <c r="X2093">
        <f t="shared" si="598"/>
        <v>0.35483870967741937</v>
      </c>
      <c r="Y2093">
        <f t="shared" si="599"/>
        <v>0.26190476190476192</v>
      </c>
      <c r="Z2093">
        <f t="shared" si="600"/>
        <v>1.1000000000000001</v>
      </c>
      <c r="AA2093" t="str">
        <f t="shared" si="601"/>
        <v>CRAM</v>
      </c>
      <c r="AD2093">
        <f t="shared" si="602"/>
        <v>0.23076923076923078</v>
      </c>
      <c r="AF2093" t="str">
        <f t="shared" si="603"/>
        <v>----</v>
      </c>
      <c r="AG2093" t="str">
        <f t="shared" si="604"/>
        <v>----</v>
      </c>
      <c r="AH2093" t="str">
        <f t="shared" si="605"/>
        <v>HUnSatLig</v>
      </c>
      <c r="AI2093" t="str">
        <f t="shared" si="606"/>
        <v>----</v>
      </c>
      <c r="AJ2093" t="str">
        <f t="shared" si="607"/>
        <v>----</v>
      </c>
      <c r="AK2093" t="str">
        <f t="shared" si="608"/>
        <v>----</v>
      </c>
      <c r="AM2093" s="4">
        <f t="shared" si="609"/>
        <v>573.40307994647299</v>
      </c>
      <c r="AN2093" s="4">
        <f t="shared" si="593"/>
        <v>573</v>
      </c>
      <c r="AO2093" s="4">
        <f t="shared" si="610"/>
        <v>0.40307994647298528</v>
      </c>
    </row>
    <row r="2094" spans="1:41" x14ac:dyDescent="0.25">
      <c r="A2094">
        <v>31</v>
      </c>
      <c r="B2094">
        <v>42</v>
      </c>
      <c r="C2094">
        <v>0</v>
      </c>
      <c r="D2094">
        <v>12</v>
      </c>
      <c r="E2094">
        <v>0</v>
      </c>
      <c r="F2094">
        <v>0</v>
      </c>
      <c r="H2094">
        <v>605.26034879999997</v>
      </c>
      <c r="J2094" t="s">
        <v>14</v>
      </c>
      <c r="K2094" t="s">
        <v>14</v>
      </c>
      <c r="L2094" t="s">
        <v>14</v>
      </c>
      <c r="O2094">
        <v>1771133</v>
      </c>
      <c r="P2094">
        <v>1713109</v>
      </c>
      <c r="Q2094">
        <v>1464364</v>
      </c>
      <c r="S2094">
        <f t="shared" si="594"/>
        <v>1.3548387096774193</v>
      </c>
      <c r="T2094">
        <f t="shared" si="595"/>
        <v>0.38709677419354838</v>
      </c>
      <c r="V2094" s="4">
        <f t="shared" si="596"/>
        <v>605.26034877990003</v>
      </c>
      <c r="W2094">
        <f t="shared" si="597"/>
        <v>11</v>
      </c>
      <c r="X2094">
        <f t="shared" si="598"/>
        <v>0.35483870967741937</v>
      </c>
      <c r="Y2094">
        <f t="shared" si="599"/>
        <v>0.26190476190476192</v>
      </c>
      <c r="Z2094">
        <f t="shared" si="600"/>
        <v>0.91666666666666663</v>
      </c>
      <c r="AA2094" t="str">
        <f t="shared" si="601"/>
        <v>CRAM</v>
      </c>
      <c r="AD2094">
        <f t="shared" si="602"/>
        <v>0.2</v>
      </c>
      <c r="AF2094" t="str">
        <f t="shared" si="603"/>
        <v>----</v>
      </c>
      <c r="AG2094" t="str">
        <f t="shared" si="604"/>
        <v>----</v>
      </c>
      <c r="AH2094" t="str">
        <f t="shared" si="605"/>
        <v>HUnSatLig</v>
      </c>
      <c r="AI2094" t="str">
        <f t="shared" si="606"/>
        <v>----</v>
      </c>
      <c r="AJ2094" t="str">
        <f t="shared" si="607"/>
        <v>----</v>
      </c>
      <c r="AK2094" t="str">
        <f t="shared" si="608"/>
        <v>----</v>
      </c>
      <c r="AM2094" s="4">
        <f t="shared" si="609"/>
        <v>605.4003063234436</v>
      </c>
      <c r="AN2094" s="4">
        <f t="shared" si="593"/>
        <v>605</v>
      </c>
      <c r="AO2094" s="4">
        <f t="shared" si="610"/>
        <v>0.40030632344360129</v>
      </c>
    </row>
    <row r="2095" spans="1:41" x14ac:dyDescent="0.25">
      <c r="A2095">
        <v>31</v>
      </c>
      <c r="B2095">
        <v>44</v>
      </c>
      <c r="C2095">
        <v>0</v>
      </c>
      <c r="D2095">
        <v>8</v>
      </c>
      <c r="E2095">
        <v>0</v>
      </c>
      <c r="F2095">
        <v>0</v>
      </c>
      <c r="H2095">
        <v>543.29634039999996</v>
      </c>
      <c r="J2095" t="s">
        <v>14</v>
      </c>
      <c r="K2095" t="s">
        <v>14</v>
      </c>
      <c r="L2095" t="s">
        <v>14</v>
      </c>
      <c r="O2095">
        <v>2187981</v>
      </c>
      <c r="P2095">
        <v>1895991</v>
      </c>
      <c r="Q2095">
        <v>1498066</v>
      </c>
      <c r="S2095">
        <f t="shared" si="594"/>
        <v>1.4193548387096775</v>
      </c>
      <c r="T2095">
        <f t="shared" si="595"/>
        <v>0.25806451612903225</v>
      </c>
      <c r="V2095" s="4">
        <f t="shared" si="596"/>
        <v>543.29634037990002</v>
      </c>
      <c r="W2095">
        <f t="shared" si="597"/>
        <v>10</v>
      </c>
      <c r="X2095">
        <f t="shared" si="598"/>
        <v>0.32258064516129031</v>
      </c>
      <c r="Y2095">
        <f t="shared" si="599"/>
        <v>0.22727272727272727</v>
      </c>
      <c r="Z2095">
        <f t="shared" si="600"/>
        <v>1.25</v>
      </c>
      <c r="AA2095" t="str">
        <f t="shared" si="601"/>
        <v>CRAM</v>
      </c>
      <c r="AD2095">
        <f t="shared" si="602"/>
        <v>0.22222222222222221</v>
      </c>
      <c r="AF2095" t="str">
        <f t="shared" si="603"/>
        <v>----</v>
      </c>
      <c r="AG2095" t="str">
        <f t="shared" si="604"/>
        <v>----</v>
      </c>
      <c r="AH2095" t="str">
        <f t="shared" si="605"/>
        <v>HUnSatLig</v>
      </c>
      <c r="AI2095" t="str">
        <f t="shared" si="606"/>
        <v>----</v>
      </c>
      <c r="AJ2095" t="str">
        <f t="shared" si="607"/>
        <v>----</v>
      </c>
      <c r="AK2095" t="str">
        <f t="shared" si="608"/>
        <v>----</v>
      </c>
      <c r="AM2095" s="4">
        <f t="shared" si="609"/>
        <v>543.42196965888559</v>
      </c>
      <c r="AN2095" s="4">
        <f t="shared" si="593"/>
        <v>543</v>
      </c>
      <c r="AO2095" s="4">
        <f t="shared" si="610"/>
        <v>0.4219696588855868</v>
      </c>
    </row>
    <row r="2096" spans="1:41" x14ac:dyDescent="0.25">
      <c r="A2096">
        <v>31</v>
      </c>
      <c r="B2096">
        <v>44</v>
      </c>
      <c r="C2096">
        <v>0</v>
      </c>
      <c r="D2096">
        <v>9</v>
      </c>
      <c r="E2096">
        <v>0</v>
      </c>
      <c r="F2096">
        <v>0</v>
      </c>
      <c r="H2096">
        <v>559.29125499999998</v>
      </c>
      <c r="J2096" t="s">
        <v>14</v>
      </c>
      <c r="K2096" t="s">
        <v>14</v>
      </c>
      <c r="L2096" t="s">
        <v>14</v>
      </c>
      <c r="O2096">
        <v>3048350</v>
      </c>
      <c r="P2096">
        <v>2439572</v>
      </c>
      <c r="Q2096">
        <v>2216617</v>
      </c>
      <c r="S2096">
        <f t="shared" si="594"/>
        <v>1.4193548387096775</v>
      </c>
      <c r="T2096">
        <f t="shared" si="595"/>
        <v>0.29032258064516131</v>
      </c>
      <c r="V2096" s="4">
        <f t="shared" si="596"/>
        <v>559.29125497990003</v>
      </c>
      <c r="W2096">
        <f t="shared" si="597"/>
        <v>10</v>
      </c>
      <c r="X2096">
        <f t="shared" si="598"/>
        <v>0.32258064516129031</v>
      </c>
      <c r="Y2096">
        <f t="shared" si="599"/>
        <v>0.22727272727272727</v>
      </c>
      <c r="Z2096">
        <f t="shared" si="600"/>
        <v>1.1111111111111112</v>
      </c>
      <c r="AA2096" t="str">
        <f t="shared" si="601"/>
        <v>CRAM</v>
      </c>
      <c r="AD2096">
        <f t="shared" si="602"/>
        <v>0.20754716981132076</v>
      </c>
      <c r="AF2096" t="str">
        <f t="shared" si="603"/>
        <v>----</v>
      </c>
      <c r="AG2096" t="str">
        <f t="shared" si="604"/>
        <v>----</v>
      </c>
      <c r="AH2096" t="str">
        <f t="shared" si="605"/>
        <v>HUnSatLig</v>
      </c>
      <c r="AI2096" t="str">
        <f t="shared" si="606"/>
        <v>----</v>
      </c>
      <c r="AJ2096" t="str">
        <f t="shared" si="607"/>
        <v>----</v>
      </c>
      <c r="AK2096" t="str">
        <f t="shared" si="608"/>
        <v>----</v>
      </c>
      <c r="AM2096" s="4">
        <f t="shared" si="609"/>
        <v>559.42058284737095</v>
      </c>
      <c r="AN2096" s="4">
        <f t="shared" si="593"/>
        <v>559</v>
      </c>
      <c r="AO2096" s="4">
        <f t="shared" si="610"/>
        <v>0.42058284737095164</v>
      </c>
    </row>
    <row r="2097" spans="1:41" x14ac:dyDescent="0.25">
      <c r="A2097">
        <v>31</v>
      </c>
      <c r="B2097">
        <v>44</v>
      </c>
      <c r="C2097">
        <v>0</v>
      </c>
      <c r="D2097">
        <v>10</v>
      </c>
      <c r="E2097">
        <v>0</v>
      </c>
      <c r="F2097">
        <v>0</v>
      </c>
      <c r="H2097">
        <v>575.28616959999999</v>
      </c>
      <c r="J2097" t="s">
        <v>14</v>
      </c>
      <c r="K2097" t="s">
        <v>14</v>
      </c>
      <c r="L2097" t="s">
        <v>14</v>
      </c>
      <c r="O2097">
        <v>3360531</v>
      </c>
      <c r="P2097">
        <v>2942939</v>
      </c>
      <c r="Q2097">
        <v>2094368</v>
      </c>
      <c r="S2097">
        <f t="shared" si="594"/>
        <v>1.4193548387096775</v>
      </c>
      <c r="T2097">
        <f t="shared" si="595"/>
        <v>0.32258064516129031</v>
      </c>
      <c r="V2097" s="4">
        <f t="shared" si="596"/>
        <v>575.28616957990005</v>
      </c>
      <c r="W2097">
        <f t="shared" si="597"/>
        <v>10</v>
      </c>
      <c r="X2097">
        <f t="shared" si="598"/>
        <v>0.32258064516129031</v>
      </c>
      <c r="Y2097">
        <f t="shared" si="599"/>
        <v>0.22727272727272727</v>
      </c>
      <c r="Z2097">
        <f t="shared" si="600"/>
        <v>1</v>
      </c>
      <c r="AA2097" t="str">
        <f t="shared" si="601"/>
        <v>CRAM</v>
      </c>
      <c r="AD2097">
        <f t="shared" si="602"/>
        <v>0.19230769230769232</v>
      </c>
      <c r="AF2097" t="str">
        <f t="shared" si="603"/>
        <v>----</v>
      </c>
      <c r="AG2097" t="str">
        <f t="shared" si="604"/>
        <v>----</v>
      </c>
      <c r="AH2097" t="str">
        <f t="shared" si="605"/>
        <v>HUnSatLig</v>
      </c>
      <c r="AI2097" t="str">
        <f t="shared" si="606"/>
        <v>----</v>
      </c>
      <c r="AJ2097" t="str">
        <f t="shared" si="607"/>
        <v>----</v>
      </c>
      <c r="AK2097" t="str">
        <f t="shared" si="608"/>
        <v>----</v>
      </c>
      <c r="AM2097" s="4">
        <f t="shared" si="609"/>
        <v>575.4191960358562</v>
      </c>
      <c r="AN2097" s="4">
        <f t="shared" si="593"/>
        <v>575</v>
      </c>
      <c r="AO2097" s="4">
        <f t="shared" si="610"/>
        <v>0.4191960358562028</v>
      </c>
    </row>
    <row r="2098" spans="1:41" x14ac:dyDescent="0.25">
      <c r="A2098">
        <v>31</v>
      </c>
      <c r="B2098">
        <v>44</v>
      </c>
      <c r="C2098">
        <v>0</v>
      </c>
      <c r="D2098">
        <v>11</v>
      </c>
      <c r="E2098">
        <v>0</v>
      </c>
      <c r="F2098">
        <v>0</v>
      </c>
      <c r="H2098">
        <v>591.28108420000001</v>
      </c>
      <c r="J2098" t="s">
        <v>14</v>
      </c>
      <c r="K2098" t="s">
        <v>14</v>
      </c>
      <c r="L2098" t="s">
        <v>14</v>
      </c>
      <c r="O2098">
        <v>2316228</v>
      </c>
      <c r="P2098">
        <v>2196877</v>
      </c>
      <c r="Q2098">
        <v>2204714</v>
      </c>
      <c r="S2098">
        <f t="shared" si="594"/>
        <v>1.4193548387096775</v>
      </c>
      <c r="T2098">
        <f t="shared" si="595"/>
        <v>0.35483870967741937</v>
      </c>
      <c r="V2098" s="4">
        <f t="shared" si="596"/>
        <v>591.28108417990006</v>
      </c>
      <c r="W2098">
        <f t="shared" si="597"/>
        <v>10</v>
      </c>
      <c r="X2098">
        <f t="shared" si="598"/>
        <v>0.32258064516129031</v>
      </c>
      <c r="Y2098">
        <f t="shared" si="599"/>
        <v>0.22727272727272727</v>
      </c>
      <c r="Z2098">
        <f t="shared" si="600"/>
        <v>0.90909090909090906</v>
      </c>
      <c r="AA2098" t="str">
        <f t="shared" si="601"/>
        <v>CRAM</v>
      </c>
      <c r="AD2098">
        <f t="shared" si="602"/>
        <v>0.17647058823529413</v>
      </c>
      <c r="AF2098" t="str">
        <f t="shared" si="603"/>
        <v>----</v>
      </c>
      <c r="AG2098" t="str">
        <f t="shared" si="604"/>
        <v>----</v>
      </c>
      <c r="AH2098" t="str">
        <f t="shared" si="605"/>
        <v>HUnSatLig</v>
      </c>
      <c r="AI2098" t="str">
        <f t="shared" si="606"/>
        <v>----</v>
      </c>
      <c r="AJ2098" t="str">
        <f t="shared" si="607"/>
        <v>----</v>
      </c>
      <c r="AK2098" t="str">
        <f t="shared" si="608"/>
        <v>----</v>
      </c>
      <c r="AM2098" s="4">
        <f t="shared" si="609"/>
        <v>591.41780922434157</v>
      </c>
      <c r="AN2098" s="4">
        <f t="shared" si="593"/>
        <v>591</v>
      </c>
      <c r="AO2098" s="4">
        <f t="shared" si="610"/>
        <v>0.41780922434156764</v>
      </c>
    </row>
    <row r="2099" spans="1:41" x14ac:dyDescent="0.25">
      <c r="A2099">
        <v>31</v>
      </c>
      <c r="B2099">
        <v>44</v>
      </c>
      <c r="C2099">
        <v>0</v>
      </c>
      <c r="D2099">
        <v>12</v>
      </c>
      <c r="E2099">
        <v>0</v>
      </c>
      <c r="F2099">
        <v>0</v>
      </c>
      <c r="H2099">
        <v>607.27599880000002</v>
      </c>
      <c r="J2099" t="s">
        <v>14</v>
      </c>
      <c r="K2099" t="s">
        <v>14</v>
      </c>
      <c r="L2099" t="s">
        <v>14</v>
      </c>
      <c r="O2099">
        <v>2098826</v>
      </c>
      <c r="P2099">
        <v>1974613</v>
      </c>
      <c r="Q2099">
        <v>1847790</v>
      </c>
      <c r="S2099">
        <f t="shared" si="594"/>
        <v>1.4193548387096775</v>
      </c>
      <c r="T2099">
        <f t="shared" si="595"/>
        <v>0.38709677419354838</v>
      </c>
      <c r="V2099" s="4">
        <f t="shared" si="596"/>
        <v>607.27599877990008</v>
      </c>
      <c r="W2099">
        <f t="shared" si="597"/>
        <v>10</v>
      </c>
      <c r="X2099">
        <f t="shared" si="598"/>
        <v>0.32258064516129031</v>
      </c>
      <c r="Y2099">
        <f t="shared" si="599"/>
        <v>0.22727272727272727</v>
      </c>
      <c r="Z2099">
        <f t="shared" si="600"/>
        <v>0.83333333333333337</v>
      </c>
      <c r="AA2099" t="str">
        <f t="shared" si="601"/>
        <v>CRAM</v>
      </c>
      <c r="AD2099">
        <f t="shared" si="602"/>
        <v>0.16</v>
      </c>
      <c r="AF2099" t="str">
        <f t="shared" si="603"/>
        <v>----</v>
      </c>
      <c r="AG2099" t="str">
        <f t="shared" si="604"/>
        <v>----</v>
      </c>
      <c r="AH2099" t="str">
        <f t="shared" si="605"/>
        <v>HUnSatLig</v>
      </c>
      <c r="AI2099" t="str">
        <f t="shared" si="606"/>
        <v>----</v>
      </c>
      <c r="AJ2099" t="str">
        <f t="shared" si="607"/>
        <v>----</v>
      </c>
      <c r="AK2099" t="str">
        <f t="shared" si="608"/>
        <v>----</v>
      </c>
      <c r="AM2099" s="4">
        <f t="shared" si="609"/>
        <v>607.41642241282693</v>
      </c>
      <c r="AN2099" s="4">
        <f t="shared" si="593"/>
        <v>607</v>
      </c>
      <c r="AO2099" s="4">
        <f t="shared" si="610"/>
        <v>0.41642241282693249</v>
      </c>
    </row>
    <row r="2100" spans="1:41" x14ac:dyDescent="0.25">
      <c r="A2100">
        <v>31</v>
      </c>
      <c r="B2100">
        <v>46</v>
      </c>
      <c r="C2100">
        <v>0</v>
      </c>
      <c r="D2100">
        <v>8</v>
      </c>
      <c r="E2100">
        <v>0</v>
      </c>
      <c r="F2100">
        <v>0</v>
      </c>
      <c r="H2100">
        <v>545.31199040000001</v>
      </c>
      <c r="J2100" t="s">
        <v>14</v>
      </c>
      <c r="K2100" t="s">
        <v>14</v>
      </c>
      <c r="L2100" t="s">
        <v>14</v>
      </c>
      <c r="O2100">
        <v>1673384</v>
      </c>
      <c r="P2100">
        <v>1885173</v>
      </c>
      <c r="Q2100">
        <v>1635196</v>
      </c>
      <c r="S2100">
        <f t="shared" si="594"/>
        <v>1.4838709677419355</v>
      </c>
      <c r="T2100">
        <f t="shared" si="595"/>
        <v>0.25806451612903225</v>
      </c>
      <c r="V2100" s="4">
        <f t="shared" si="596"/>
        <v>545.31199037990007</v>
      </c>
      <c r="W2100">
        <f t="shared" si="597"/>
        <v>9</v>
      </c>
      <c r="X2100">
        <f t="shared" si="598"/>
        <v>0.29032258064516131</v>
      </c>
      <c r="Y2100">
        <f t="shared" si="599"/>
        <v>0.19565217391304349</v>
      </c>
      <c r="Z2100">
        <f t="shared" si="600"/>
        <v>1.125</v>
      </c>
      <c r="AA2100" t="str">
        <f t="shared" si="601"/>
        <v>O</v>
      </c>
      <c r="AD2100">
        <f t="shared" si="602"/>
        <v>0.18518518518518517</v>
      </c>
      <c r="AF2100" t="str">
        <f t="shared" si="603"/>
        <v>----</v>
      </c>
      <c r="AG2100" t="str">
        <f t="shared" si="604"/>
        <v>----</v>
      </c>
      <c r="AH2100" t="str">
        <f t="shared" si="605"/>
        <v>HUnSatLig</v>
      </c>
      <c r="AI2100" t="str">
        <f t="shared" si="606"/>
        <v>----</v>
      </c>
      <c r="AJ2100" t="str">
        <f t="shared" si="607"/>
        <v>----</v>
      </c>
      <c r="AK2100" t="str">
        <f t="shared" si="608"/>
        <v>----</v>
      </c>
      <c r="AM2100" s="4">
        <f t="shared" si="609"/>
        <v>545.43808574826892</v>
      </c>
      <c r="AN2100" s="4">
        <f t="shared" si="593"/>
        <v>545</v>
      </c>
      <c r="AO2100" s="4">
        <f t="shared" si="610"/>
        <v>0.438085748268918</v>
      </c>
    </row>
    <row r="2101" spans="1:41" x14ac:dyDescent="0.25">
      <c r="A2101">
        <v>31</v>
      </c>
      <c r="B2101">
        <v>46</v>
      </c>
      <c r="C2101">
        <v>0</v>
      </c>
      <c r="D2101">
        <v>9</v>
      </c>
      <c r="E2101">
        <v>0</v>
      </c>
      <c r="F2101">
        <v>0</v>
      </c>
      <c r="H2101">
        <v>561.30690500000003</v>
      </c>
      <c r="J2101" t="s">
        <v>14</v>
      </c>
      <c r="K2101" t="s">
        <v>14</v>
      </c>
      <c r="L2101" t="s">
        <v>14</v>
      </c>
      <c r="O2101">
        <v>2486653</v>
      </c>
      <c r="P2101">
        <v>2503465</v>
      </c>
      <c r="Q2101">
        <v>2115126</v>
      </c>
      <c r="S2101">
        <f t="shared" si="594"/>
        <v>1.4838709677419355</v>
      </c>
      <c r="T2101">
        <f t="shared" si="595"/>
        <v>0.29032258064516131</v>
      </c>
      <c r="V2101" s="4">
        <f t="shared" si="596"/>
        <v>561.30690497990008</v>
      </c>
      <c r="W2101">
        <f t="shared" si="597"/>
        <v>9</v>
      </c>
      <c r="X2101">
        <f t="shared" si="598"/>
        <v>0.29032258064516131</v>
      </c>
      <c r="Y2101">
        <f t="shared" si="599"/>
        <v>0.19565217391304349</v>
      </c>
      <c r="Z2101">
        <f t="shared" si="600"/>
        <v>1</v>
      </c>
      <c r="AA2101" t="str">
        <f t="shared" si="601"/>
        <v>O</v>
      </c>
      <c r="AD2101">
        <f t="shared" si="602"/>
        <v>0.16981132075471697</v>
      </c>
      <c r="AF2101" t="str">
        <f t="shared" si="603"/>
        <v>----</v>
      </c>
      <c r="AG2101" t="str">
        <f t="shared" si="604"/>
        <v>----</v>
      </c>
      <c r="AH2101" t="str">
        <f t="shared" si="605"/>
        <v>HUnSatLig</v>
      </c>
      <c r="AI2101" t="str">
        <f t="shared" si="606"/>
        <v>----</v>
      </c>
      <c r="AJ2101" t="str">
        <f t="shared" si="607"/>
        <v>----</v>
      </c>
      <c r="AK2101" t="str">
        <f t="shared" si="608"/>
        <v>----</v>
      </c>
      <c r="AM2101" s="4">
        <f t="shared" si="609"/>
        <v>561.43669893675417</v>
      </c>
      <c r="AN2101" s="4">
        <f t="shared" si="593"/>
        <v>561</v>
      </c>
      <c r="AO2101" s="4">
        <f t="shared" si="610"/>
        <v>0.43669893675416915</v>
      </c>
    </row>
    <row r="2102" spans="1:41" x14ac:dyDescent="0.25">
      <c r="A2102">
        <v>31</v>
      </c>
      <c r="B2102">
        <v>46</v>
      </c>
      <c r="C2102">
        <v>0</v>
      </c>
      <c r="D2102">
        <v>10</v>
      </c>
      <c r="E2102">
        <v>0</v>
      </c>
      <c r="F2102">
        <v>0</v>
      </c>
      <c r="H2102">
        <v>577.30181960000004</v>
      </c>
      <c r="J2102" t="s">
        <v>14</v>
      </c>
      <c r="K2102" t="s">
        <v>14</v>
      </c>
      <c r="L2102" t="s">
        <v>14</v>
      </c>
      <c r="O2102">
        <v>2451227</v>
      </c>
      <c r="P2102">
        <v>2870102</v>
      </c>
      <c r="Q2102">
        <v>2229430</v>
      </c>
      <c r="S2102">
        <f t="shared" si="594"/>
        <v>1.4838709677419355</v>
      </c>
      <c r="T2102">
        <f t="shared" si="595"/>
        <v>0.32258064516129031</v>
      </c>
      <c r="V2102" s="4">
        <f t="shared" si="596"/>
        <v>577.3018195799001</v>
      </c>
      <c r="W2102">
        <f t="shared" si="597"/>
        <v>9</v>
      </c>
      <c r="X2102">
        <f t="shared" si="598"/>
        <v>0.29032258064516131</v>
      </c>
      <c r="Y2102">
        <f t="shared" si="599"/>
        <v>0.19565217391304349</v>
      </c>
      <c r="Z2102">
        <f t="shared" si="600"/>
        <v>0.9</v>
      </c>
      <c r="AA2102" t="str">
        <f t="shared" si="601"/>
        <v>O</v>
      </c>
      <c r="AD2102">
        <f t="shared" si="602"/>
        <v>0.15384615384615385</v>
      </c>
      <c r="AF2102" t="str">
        <f t="shared" si="603"/>
        <v>----</v>
      </c>
      <c r="AG2102" t="str">
        <f t="shared" si="604"/>
        <v>----</v>
      </c>
      <c r="AH2102" t="str">
        <f t="shared" si="605"/>
        <v>HUnSatLig</v>
      </c>
      <c r="AI2102" t="str">
        <f t="shared" si="606"/>
        <v>----</v>
      </c>
      <c r="AJ2102" t="str">
        <f t="shared" si="607"/>
        <v>----</v>
      </c>
      <c r="AK2102" t="str">
        <f t="shared" si="608"/>
        <v>----</v>
      </c>
      <c r="AM2102" s="4">
        <f t="shared" si="609"/>
        <v>577.43531212523953</v>
      </c>
      <c r="AN2102" s="4">
        <f t="shared" si="593"/>
        <v>577</v>
      </c>
      <c r="AO2102" s="4">
        <f t="shared" si="610"/>
        <v>0.435312125239534</v>
      </c>
    </row>
    <row r="2103" spans="1:41" x14ac:dyDescent="0.25">
      <c r="A2103">
        <v>31</v>
      </c>
      <c r="B2103">
        <v>46</v>
      </c>
      <c r="C2103">
        <v>0</v>
      </c>
      <c r="D2103">
        <v>11</v>
      </c>
      <c r="E2103">
        <v>0</v>
      </c>
      <c r="F2103">
        <v>0</v>
      </c>
      <c r="H2103">
        <v>593.29673419999995</v>
      </c>
      <c r="J2103" t="s">
        <v>14</v>
      </c>
      <c r="K2103" t="s">
        <v>14</v>
      </c>
      <c r="L2103" t="s">
        <v>14</v>
      </c>
      <c r="O2103">
        <v>2952164</v>
      </c>
      <c r="P2103">
        <v>2679040</v>
      </c>
      <c r="Q2103">
        <v>2336215</v>
      </c>
      <c r="S2103">
        <f t="shared" si="594"/>
        <v>1.4838709677419355</v>
      </c>
      <c r="T2103">
        <f t="shared" si="595"/>
        <v>0.35483870967741937</v>
      </c>
      <c r="V2103" s="4">
        <f t="shared" si="596"/>
        <v>593.2967341799</v>
      </c>
      <c r="W2103">
        <f t="shared" si="597"/>
        <v>9</v>
      </c>
      <c r="X2103">
        <f t="shared" si="598"/>
        <v>0.29032258064516131</v>
      </c>
      <c r="Y2103">
        <f t="shared" si="599"/>
        <v>0.19565217391304349</v>
      </c>
      <c r="Z2103">
        <f t="shared" si="600"/>
        <v>0.81818181818181823</v>
      </c>
      <c r="AA2103" t="str">
        <f t="shared" si="601"/>
        <v>O</v>
      </c>
      <c r="AD2103">
        <f t="shared" si="602"/>
        <v>0.13725490196078433</v>
      </c>
      <c r="AF2103" t="str">
        <f t="shared" si="603"/>
        <v>----</v>
      </c>
      <c r="AG2103" t="str">
        <f t="shared" si="604"/>
        <v>----</v>
      </c>
      <c r="AH2103" t="str">
        <f t="shared" si="605"/>
        <v>HUnSatLig</v>
      </c>
      <c r="AI2103" t="str">
        <f t="shared" si="606"/>
        <v>----</v>
      </c>
      <c r="AJ2103" t="str">
        <f t="shared" si="607"/>
        <v>----</v>
      </c>
      <c r="AK2103" t="str">
        <f t="shared" si="608"/>
        <v>----</v>
      </c>
      <c r="AM2103" s="4">
        <f t="shared" si="609"/>
        <v>593.43392531372467</v>
      </c>
      <c r="AN2103" s="4">
        <f t="shared" si="593"/>
        <v>593</v>
      </c>
      <c r="AO2103" s="4">
        <f t="shared" si="610"/>
        <v>0.43392531372467147</v>
      </c>
    </row>
    <row r="2104" spans="1:41" x14ac:dyDescent="0.25">
      <c r="A2104">
        <v>31</v>
      </c>
      <c r="B2104">
        <v>46</v>
      </c>
      <c r="C2104">
        <v>0</v>
      </c>
      <c r="D2104">
        <v>12</v>
      </c>
      <c r="E2104">
        <v>0</v>
      </c>
      <c r="F2104">
        <v>0</v>
      </c>
      <c r="H2104">
        <v>609.29164879999996</v>
      </c>
      <c r="J2104" t="s">
        <v>14</v>
      </c>
      <c r="K2104" t="s">
        <v>14</v>
      </c>
      <c r="L2104" t="s">
        <v>14</v>
      </c>
      <c r="O2104">
        <v>2608273</v>
      </c>
      <c r="P2104">
        <v>2434263</v>
      </c>
      <c r="Q2104">
        <v>1840564</v>
      </c>
      <c r="S2104">
        <f t="shared" si="594"/>
        <v>1.4838709677419355</v>
      </c>
      <c r="T2104">
        <f t="shared" si="595"/>
        <v>0.38709677419354838</v>
      </c>
      <c r="V2104" s="4">
        <f t="shared" si="596"/>
        <v>609.29164877990002</v>
      </c>
      <c r="W2104">
        <f t="shared" si="597"/>
        <v>9</v>
      </c>
      <c r="X2104">
        <f t="shared" si="598"/>
        <v>0.29032258064516131</v>
      </c>
      <c r="Y2104">
        <f t="shared" si="599"/>
        <v>0.19565217391304349</v>
      </c>
      <c r="Z2104">
        <f t="shared" si="600"/>
        <v>0.75</v>
      </c>
      <c r="AA2104" t="str">
        <f t="shared" si="601"/>
        <v>O</v>
      </c>
      <c r="AD2104">
        <f t="shared" si="602"/>
        <v>0.12</v>
      </c>
      <c r="AF2104" t="str">
        <f t="shared" si="603"/>
        <v>----</v>
      </c>
      <c r="AG2104" t="str">
        <f t="shared" si="604"/>
        <v>----</v>
      </c>
      <c r="AH2104" t="str">
        <f t="shared" si="605"/>
        <v>HUnSatLig</v>
      </c>
      <c r="AI2104" t="str">
        <f t="shared" si="606"/>
        <v>----</v>
      </c>
      <c r="AJ2104" t="str">
        <f t="shared" si="607"/>
        <v>----</v>
      </c>
      <c r="AK2104" t="str">
        <f t="shared" si="608"/>
        <v>----</v>
      </c>
      <c r="AM2104" s="4">
        <f t="shared" si="609"/>
        <v>609.43253850221004</v>
      </c>
      <c r="AN2104" s="4">
        <f t="shared" si="593"/>
        <v>609</v>
      </c>
      <c r="AO2104" s="4">
        <f t="shared" si="610"/>
        <v>0.43253850221003631</v>
      </c>
    </row>
    <row r="2105" spans="1:41" x14ac:dyDescent="0.25">
      <c r="A2105">
        <v>31</v>
      </c>
      <c r="B2105">
        <v>48</v>
      </c>
      <c r="C2105">
        <v>0</v>
      </c>
      <c r="D2105">
        <v>9</v>
      </c>
      <c r="E2105">
        <v>0</v>
      </c>
      <c r="F2105">
        <v>0</v>
      </c>
      <c r="H2105">
        <v>563.32255499999997</v>
      </c>
      <c r="J2105" t="s">
        <v>14</v>
      </c>
      <c r="K2105" t="s">
        <v>14</v>
      </c>
      <c r="L2105" t="s">
        <v>14</v>
      </c>
      <c r="O2105">
        <v>2212703</v>
      </c>
      <c r="P2105">
        <v>1743545</v>
      </c>
      <c r="Q2105">
        <v>2100674</v>
      </c>
      <c r="S2105">
        <f t="shared" si="594"/>
        <v>1.5483870967741935</v>
      </c>
      <c r="T2105">
        <f t="shared" si="595"/>
        <v>0.29032258064516131</v>
      </c>
      <c r="V2105" s="4">
        <f t="shared" si="596"/>
        <v>563.32255497990002</v>
      </c>
      <c r="W2105">
        <f t="shared" si="597"/>
        <v>8</v>
      </c>
      <c r="X2105">
        <f t="shared" si="598"/>
        <v>0.25806451612903225</v>
      </c>
      <c r="Y2105">
        <f t="shared" si="599"/>
        <v>0.16666666666666666</v>
      </c>
      <c r="Z2105">
        <f t="shared" si="600"/>
        <v>0.88888888888888884</v>
      </c>
      <c r="AA2105" t="str">
        <f t="shared" si="601"/>
        <v>O</v>
      </c>
      <c r="AD2105">
        <f t="shared" si="602"/>
        <v>0.13207547169811321</v>
      </c>
      <c r="AF2105" t="str">
        <f t="shared" si="603"/>
        <v>----</v>
      </c>
      <c r="AG2105" t="str">
        <f t="shared" si="604"/>
        <v>----</v>
      </c>
      <c r="AH2105" t="str">
        <f t="shared" si="605"/>
        <v>----</v>
      </c>
      <c r="AI2105" t="str">
        <f t="shared" si="606"/>
        <v>AlipatNoN</v>
      </c>
      <c r="AJ2105" t="str">
        <f t="shared" si="607"/>
        <v>----</v>
      </c>
      <c r="AK2105" t="str">
        <f t="shared" si="608"/>
        <v>----</v>
      </c>
      <c r="AM2105" s="4">
        <f t="shared" si="609"/>
        <v>563.45281502613739</v>
      </c>
      <c r="AN2105" s="4">
        <f t="shared" si="593"/>
        <v>563</v>
      </c>
      <c r="AO2105" s="4">
        <f t="shared" si="610"/>
        <v>0.45281502613738667</v>
      </c>
    </row>
    <row r="2106" spans="1:41" x14ac:dyDescent="0.25">
      <c r="A2106">
        <v>31</v>
      </c>
      <c r="B2106">
        <v>48</v>
      </c>
      <c r="C2106">
        <v>0</v>
      </c>
      <c r="D2106">
        <v>11</v>
      </c>
      <c r="E2106">
        <v>0</v>
      </c>
      <c r="F2106">
        <v>0</v>
      </c>
      <c r="H2106">
        <v>595.3123842</v>
      </c>
      <c r="J2106" t="s">
        <v>14</v>
      </c>
      <c r="K2106" t="s">
        <v>14</v>
      </c>
      <c r="L2106" t="s">
        <v>14</v>
      </c>
      <c r="O2106">
        <v>2945027</v>
      </c>
      <c r="P2106">
        <v>2547316</v>
      </c>
      <c r="Q2106">
        <v>2248072</v>
      </c>
      <c r="S2106">
        <f t="shared" si="594"/>
        <v>1.5483870967741935</v>
      </c>
      <c r="T2106">
        <f t="shared" si="595"/>
        <v>0.35483870967741937</v>
      </c>
      <c r="V2106" s="4">
        <f t="shared" si="596"/>
        <v>595.31238417990005</v>
      </c>
      <c r="W2106">
        <f t="shared" si="597"/>
        <v>8</v>
      </c>
      <c r="X2106">
        <f t="shared" si="598"/>
        <v>0.25806451612903225</v>
      </c>
      <c r="Y2106">
        <f t="shared" si="599"/>
        <v>0.16666666666666666</v>
      </c>
      <c r="Z2106">
        <f t="shared" si="600"/>
        <v>0.72727272727272729</v>
      </c>
      <c r="AA2106" t="str">
        <f t="shared" si="601"/>
        <v>O</v>
      </c>
      <c r="AD2106">
        <f t="shared" si="602"/>
        <v>9.8039215686274508E-2</v>
      </c>
      <c r="AF2106" t="str">
        <f t="shared" si="603"/>
        <v>----</v>
      </c>
      <c r="AG2106" t="str">
        <f t="shared" si="604"/>
        <v>----</v>
      </c>
      <c r="AH2106" t="str">
        <f t="shared" si="605"/>
        <v>----</v>
      </c>
      <c r="AI2106" t="str">
        <f t="shared" si="606"/>
        <v>AlipatNoN</v>
      </c>
      <c r="AJ2106" t="str">
        <f t="shared" si="607"/>
        <v>----</v>
      </c>
      <c r="AK2106" t="str">
        <f t="shared" si="608"/>
        <v>----</v>
      </c>
      <c r="AM2106" s="4">
        <f t="shared" si="609"/>
        <v>595.450041403108</v>
      </c>
      <c r="AN2106" s="4">
        <f t="shared" si="593"/>
        <v>595</v>
      </c>
      <c r="AO2106" s="4">
        <f t="shared" si="610"/>
        <v>0.45004140310800267</v>
      </c>
    </row>
    <row r="2107" spans="1:41" x14ac:dyDescent="0.25">
      <c r="A2107">
        <v>31</v>
      </c>
      <c r="B2107">
        <v>48</v>
      </c>
      <c r="C2107">
        <v>0</v>
      </c>
      <c r="D2107">
        <v>12</v>
      </c>
      <c r="E2107">
        <v>0</v>
      </c>
      <c r="F2107">
        <v>0</v>
      </c>
      <c r="H2107">
        <v>611.30729880000001</v>
      </c>
      <c r="J2107" t="s">
        <v>14</v>
      </c>
      <c r="K2107" t="s">
        <v>14</v>
      </c>
      <c r="L2107" t="s">
        <v>14</v>
      </c>
      <c r="O2107">
        <v>2494610</v>
      </c>
      <c r="P2107">
        <v>3003997</v>
      </c>
      <c r="Q2107">
        <v>1916284</v>
      </c>
      <c r="S2107">
        <f t="shared" si="594"/>
        <v>1.5483870967741935</v>
      </c>
      <c r="T2107">
        <f t="shared" si="595"/>
        <v>0.38709677419354838</v>
      </c>
      <c r="V2107" s="4">
        <f t="shared" si="596"/>
        <v>611.30729877990007</v>
      </c>
      <c r="W2107">
        <f t="shared" si="597"/>
        <v>8</v>
      </c>
      <c r="X2107">
        <f t="shared" si="598"/>
        <v>0.25806451612903225</v>
      </c>
      <c r="Y2107">
        <f t="shared" si="599"/>
        <v>0.16666666666666666</v>
      </c>
      <c r="Z2107">
        <f t="shared" si="600"/>
        <v>0.66666666666666663</v>
      </c>
      <c r="AA2107" t="str">
        <f t="shared" si="601"/>
        <v>O</v>
      </c>
      <c r="AD2107">
        <f t="shared" si="602"/>
        <v>0.08</v>
      </c>
      <c r="AF2107" t="str">
        <f t="shared" si="603"/>
        <v>----</v>
      </c>
      <c r="AG2107" t="str">
        <f t="shared" si="604"/>
        <v>----</v>
      </c>
      <c r="AH2107" t="str">
        <f t="shared" si="605"/>
        <v>----</v>
      </c>
      <c r="AI2107" t="str">
        <f t="shared" si="606"/>
        <v>AlipatNoN</v>
      </c>
      <c r="AJ2107" t="str">
        <f t="shared" si="607"/>
        <v>----</v>
      </c>
      <c r="AK2107" t="str">
        <f t="shared" si="608"/>
        <v>----</v>
      </c>
      <c r="AM2107" s="4">
        <f t="shared" si="609"/>
        <v>611.44865459159325</v>
      </c>
      <c r="AN2107" s="4">
        <f t="shared" si="593"/>
        <v>611</v>
      </c>
      <c r="AO2107" s="4">
        <f t="shared" si="610"/>
        <v>0.44865459159325383</v>
      </c>
    </row>
    <row r="2108" spans="1:41" x14ac:dyDescent="0.25">
      <c r="A2108">
        <v>31</v>
      </c>
      <c r="B2108">
        <v>48</v>
      </c>
      <c r="C2108">
        <v>0</v>
      </c>
      <c r="D2108">
        <v>13</v>
      </c>
      <c r="E2108">
        <v>0</v>
      </c>
      <c r="F2108">
        <v>0</v>
      </c>
      <c r="H2108">
        <v>627.30221340000003</v>
      </c>
      <c r="J2108" t="s">
        <v>14</v>
      </c>
      <c r="K2108" t="s">
        <v>14</v>
      </c>
      <c r="L2108" t="s">
        <v>14</v>
      </c>
      <c r="O2108">
        <v>2503511</v>
      </c>
      <c r="P2108">
        <v>2466618</v>
      </c>
      <c r="Q2108">
        <v>1893934</v>
      </c>
      <c r="S2108">
        <f t="shared" si="594"/>
        <v>1.5483870967741935</v>
      </c>
      <c r="T2108">
        <f t="shared" si="595"/>
        <v>0.41935483870967744</v>
      </c>
      <c r="V2108" s="4">
        <f t="shared" si="596"/>
        <v>627.30221337990008</v>
      </c>
      <c r="W2108">
        <f t="shared" si="597"/>
        <v>8</v>
      </c>
      <c r="X2108">
        <f t="shared" si="598"/>
        <v>0.25806451612903225</v>
      </c>
      <c r="Y2108">
        <f t="shared" si="599"/>
        <v>0.16666666666666666</v>
      </c>
      <c r="Z2108">
        <f t="shared" si="600"/>
        <v>0.61538461538461542</v>
      </c>
      <c r="AA2108" t="str">
        <f t="shared" si="601"/>
        <v>O</v>
      </c>
      <c r="AD2108">
        <f t="shared" si="602"/>
        <v>6.1224489795918366E-2</v>
      </c>
      <c r="AF2108" t="str">
        <f t="shared" si="603"/>
        <v>----</v>
      </c>
      <c r="AG2108" t="str">
        <f t="shared" si="604"/>
        <v>----</v>
      </c>
      <c r="AH2108" t="str">
        <f t="shared" si="605"/>
        <v>----</v>
      </c>
      <c r="AI2108" t="str">
        <f t="shared" si="606"/>
        <v>AlipatNoN</v>
      </c>
      <c r="AJ2108" t="str">
        <f t="shared" si="607"/>
        <v>----</v>
      </c>
      <c r="AK2108" t="str">
        <f t="shared" si="608"/>
        <v>----</v>
      </c>
      <c r="AM2108" s="4">
        <f t="shared" si="609"/>
        <v>627.44726778007862</v>
      </c>
      <c r="AN2108" s="4">
        <f t="shared" si="593"/>
        <v>627</v>
      </c>
      <c r="AO2108" s="4">
        <f t="shared" si="610"/>
        <v>0.44726778007861867</v>
      </c>
    </row>
    <row r="2109" spans="1:41" x14ac:dyDescent="0.25">
      <c r="A2109">
        <v>31</v>
      </c>
      <c r="B2109">
        <v>50</v>
      </c>
      <c r="C2109">
        <v>0</v>
      </c>
      <c r="D2109">
        <v>10</v>
      </c>
      <c r="E2109">
        <v>0</v>
      </c>
      <c r="F2109">
        <v>0</v>
      </c>
      <c r="H2109">
        <v>581.33311960000003</v>
      </c>
      <c r="J2109" t="s">
        <v>14</v>
      </c>
      <c r="K2109" t="s">
        <v>14</v>
      </c>
      <c r="L2109" t="s">
        <v>14</v>
      </c>
      <c r="O2109">
        <v>2212667</v>
      </c>
      <c r="P2109">
        <v>1732676</v>
      </c>
      <c r="Q2109">
        <v>1459691</v>
      </c>
      <c r="S2109">
        <f t="shared" si="594"/>
        <v>1.6129032258064515</v>
      </c>
      <c r="T2109">
        <f t="shared" si="595"/>
        <v>0.32258064516129031</v>
      </c>
      <c r="V2109" s="4">
        <f t="shared" si="596"/>
        <v>581.33311957989997</v>
      </c>
      <c r="W2109">
        <f t="shared" si="597"/>
        <v>7</v>
      </c>
      <c r="X2109">
        <f t="shared" si="598"/>
        <v>0.22580645161290322</v>
      </c>
      <c r="Y2109">
        <f t="shared" si="599"/>
        <v>0.14000000000000001</v>
      </c>
      <c r="Z2109">
        <f t="shared" si="600"/>
        <v>0.7</v>
      </c>
      <c r="AA2109" t="str">
        <f t="shared" si="601"/>
        <v>O</v>
      </c>
      <c r="AD2109">
        <f t="shared" si="602"/>
        <v>7.6923076923076927E-2</v>
      </c>
      <c r="AF2109" t="str">
        <f t="shared" si="603"/>
        <v>----</v>
      </c>
      <c r="AG2109" t="str">
        <f t="shared" si="604"/>
        <v>----</v>
      </c>
      <c r="AH2109" t="str">
        <f t="shared" si="605"/>
        <v>----</v>
      </c>
      <c r="AI2109" t="str">
        <f t="shared" si="606"/>
        <v>AlipatNoN</v>
      </c>
      <c r="AJ2109" t="str">
        <f t="shared" si="607"/>
        <v>----</v>
      </c>
      <c r="AK2109" t="str">
        <f t="shared" si="608"/>
        <v>----</v>
      </c>
      <c r="AM2109" s="4">
        <f t="shared" si="609"/>
        <v>581.46754430400586</v>
      </c>
      <c r="AN2109" s="4">
        <f t="shared" si="593"/>
        <v>581</v>
      </c>
      <c r="AO2109" s="4">
        <f t="shared" si="610"/>
        <v>0.46754430400585534</v>
      </c>
    </row>
    <row r="2110" spans="1:41" x14ac:dyDescent="0.25">
      <c r="A2110">
        <v>31</v>
      </c>
      <c r="B2110">
        <v>50</v>
      </c>
      <c r="C2110">
        <v>0</v>
      </c>
      <c r="D2110">
        <v>11</v>
      </c>
      <c r="E2110">
        <v>0</v>
      </c>
      <c r="F2110">
        <v>0</v>
      </c>
      <c r="H2110">
        <v>597.32803420000005</v>
      </c>
      <c r="J2110" t="s">
        <v>14</v>
      </c>
      <c r="K2110" t="s">
        <v>14</v>
      </c>
      <c r="L2110" t="s">
        <v>14</v>
      </c>
      <c r="O2110">
        <v>3406881</v>
      </c>
      <c r="P2110">
        <v>2483689</v>
      </c>
      <c r="Q2110">
        <v>2314555</v>
      </c>
      <c r="S2110">
        <f t="shared" si="594"/>
        <v>1.6129032258064515</v>
      </c>
      <c r="T2110">
        <f t="shared" si="595"/>
        <v>0.35483870967741937</v>
      </c>
      <c r="V2110" s="4">
        <f t="shared" si="596"/>
        <v>597.3280341799001</v>
      </c>
      <c r="W2110">
        <f t="shared" si="597"/>
        <v>7</v>
      </c>
      <c r="X2110">
        <f t="shared" si="598"/>
        <v>0.22580645161290322</v>
      </c>
      <c r="Y2110">
        <f t="shared" si="599"/>
        <v>0.14000000000000001</v>
      </c>
      <c r="Z2110">
        <f t="shared" si="600"/>
        <v>0.63636363636363635</v>
      </c>
      <c r="AA2110" t="str">
        <f t="shared" si="601"/>
        <v>O</v>
      </c>
      <c r="AD2110">
        <f t="shared" si="602"/>
        <v>5.8823529411764705E-2</v>
      </c>
      <c r="AF2110" t="str">
        <f t="shared" si="603"/>
        <v>----</v>
      </c>
      <c r="AG2110" t="str">
        <f t="shared" si="604"/>
        <v>----</v>
      </c>
      <c r="AH2110" t="str">
        <f t="shared" si="605"/>
        <v>----</v>
      </c>
      <c r="AI2110" t="str">
        <f t="shared" si="606"/>
        <v>AlipatNoN</v>
      </c>
      <c r="AJ2110" t="str">
        <f t="shared" si="607"/>
        <v>----</v>
      </c>
      <c r="AK2110" t="str">
        <f t="shared" si="608"/>
        <v>----</v>
      </c>
      <c r="AM2110" s="4">
        <f t="shared" si="609"/>
        <v>597.46615749249122</v>
      </c>
      <c r="AN2110" s="4">
        <f t="shared" si="593"/>
        <v>597</v>
      </c>
      <c r="AO2110" s="4">
        <f t="shared" si="610"/>
        <v>0.46615749249122018</v>
      </c>
    </row>
    <row r="2111" spans="1:41" x14ac:dyDescent="0.25">
      <c r="A2111">
        <v>31</v>
      </c>
      <c r="B2111">
        <v>50</v>
      </c>
      <c r="C2111">
        <v>0</v>
      </c>
      <c r="D2111">
        <v>12</v>
      </c>
      <c r="E2111">
        <v>0</v>
      </c>
      <c r="F2111">
        <v>0</v>
      </c>
      <c r="H2111">
        <v>613.32294879999995</v>
      </c>
      <c r="J2111" t="s">
        <v>14</v>
      </c>
      <c r="K2111" t="s">
        <v>14</v>
      </c>
      <c r="L2111" t="s">
        <v>14</v>
      </c>
      <c r="O2111">
        <v>2521739</v>
      </c>
      <c r="P2111">
        <v>2450918</v>
      </c>
      <c r="Q2111">
        <v>1823559</v>
      </c>
      <c r="S2111">
        <f t="shared" si="594"/>
        <v>1.6129032258064515</v>
      </c>
      <c r="T2111">
        <f t="shared" si="595"/>
        <v>0.38709677419354838</v>
      </c>
      <c r="V2111" s="4">
        <f t="shared" si="596"/>
        <v>613.3229487799</v>
      </c>
      <c r="W2111">
        <f t="shared" si="597"/>
        <v>7</v>
      </c>
      <c r="X2111">
        <f t="shared" si="598"/>
        <v>0.22580645161290322</v>
      </c>
      <c r="Y2111">
        <f t="shared" si="599"/>
        <v>0.14000000000000001</v>
      </c>
      <c r="Z2111">
        <f t="shared" si="600"/>
        <v>0.58333333333333337</v>
      </c>
      <c r="AA2111" t="str">
        <f t="shared" si="601"/>
        <v>O</v>
      </c>
      <c r="AD2111">
        <f t="shared" si="602"/>
        <v>0.04</v>
      </c>
      <c r="AF2111" t="str">
        <f t="shared" si="603"/>
        <v>----</v>
      </c>
      <c r="AG2111" t="str">
        <f t="shared" si="604"/>
        <v>----</v>
      </c>
      <c r="AH2111" t="str">
        <f t="shared" si="605"/>
        <v>----</v>
      </c>
      <c r="AI2111" t="str">
        <f t="shared" si="606"/>
        <v>AlipatNoN</v>
      </c>
      <c r="AJ2111" t="str">
        <f t="shared" si="607"/>
        <v>----</v>
      </c>
      <c r="AK2111" t="str">
        <f t="shared" si="608"/>
        <v>----</v>
      </c>
      <c r="AM2111" s="4">
        <f t="shared" si="609"/>
        <v>613.46477068097647</v>
      </c>
      <c r="AN2111" s="4">
        <f t="shared" si="593"/>
        <v>613</v>
      </c>
      <c r="AO2111" s="4">
        <f t="shared" si="610"/>
        <v>0.46477068097647134</v>
      </c>
    </row>
    <row r="2112" spans="1:41" x14ac:dyDescent="0.25">
      <c r="A2112">
        <v>31</v>
      </c>
      <c r="B2112">
        <v>50</v>
      </c>
      <c r="C2112">
        <v>0</v>
      </c>
      <c r="D2112">
        <v>13</v>
      </c>
      <c r="E2112">
        <v>0</v>
      </c>
      <c r="F2112">
        <v>0</v>
      </c>
      <c r="H2112">
        <v>629.31786339999996</v>
      </c>
      <c r="J2112" t="s">
        <v>14</v>
      </c>
      <c r="K2112" t="s">
        <v>14</v>
      </c>
      <c r="L2112" t="s">
        <v>14</v>
      </c>
      <c r="O2112">
        <v>2247420</v>
      </c>
      <c r="P2112">
        <v>2348783</v>
      </c>
      <c r="Q2112">
        <v>1595921</v>
      </c>
      <c r="S2112">
        <f t="shared" si="594"/>
        <v>1.6129032258064515</v>
      </c>
      <c r="T2112">
        <f t="shared" si="595"/>
        <v>0.41935483870967744</v>
      </c>
      <c r="V2112" s="4">
        <f t="shared" si="596"/>
        <v>629.31786337990002</v>
      </c>
      <c r="W2112">
        <f t="shared" si="597"/>
        <v>7</v>
      </c>
      <c r="X2112">
        <f t="shared" si="598"/>
        <v>0.22580645161290322</v>
      </c>
      <c r="Y2112">
        <f t="shared" si="599"/>
        <v>0.14000000000000001</v>
      </c>
      <c r="Z2112">
        <f t="shared" si="600"/>
        <v>0.53846153846153844</v>
      </c>
      <c r="AA2112" t="str">
        <f t="shared" si="601"/>
        <v>O</v>
      </c>
      <c r="AD2112">
        <f t="shared" si="602"/>
        <v>2.0408163265306121E-2</v>
      </c>
      <c r="AF2112" t="str">
        <f t="shared" si="603"/>
        <v>----</v>
      </c>
      <c r="AG2112" t="str">
        <f t="shared" si="604"/>
        <v>----</v>
      </c>
      <c r="AH2112" t="str">
        <f t="shared" si="605"/>
        <v>----</v>
      </c>
      <c r="AI2112" t="str">
        <f t="shared" si="606"/>
        <v>AlipatNoN</v>
      </c>
      <c r="AJ2112" t="str">
        <f t="shared" si="607"/>
        <v>----</v>
      </c>
      <c r="AK2112" t="str">
        <f t="shared" si="608"/>
        <v>----</v>
      </c>
      <c r="AM2112" s="4">
        <f t="shared" si="609"/>
        <v>629.46338386946172</v>
      </c>
      <c r="AN2112" s="4">
        <f t="shared" si="593"/>
        <v>629</v>
      </c>
      <c r="AO2112" s="4">
        <f t="shared" si="610"/>
        <v>0.4633838694617225</v>
      </c>
    </row>
    <row r="2113" spans="1:41" x14ac:dyDescent="0.25">
      <c r="A2113">
        <v>31</v>
      </c>
      <c r="B2113">
        <v>52</v>
      </c>
      <c r="C2113">
        <v>0</v>
      </c>
      <c r="D2113">
        <v>11</v>
      </c>
      <c r="E2113">
        <v>0</v>
      </c>
      <c r="F2113">
        <v>0</v>
      </c>
      <c r="H2113">
        <v>599.34368419999998</v>
      </c>
      <c r="J2113" t="s">
        <v>14</v>
      </c>
      <c r="K2113" t="s">
        <v>14</v>
      </c>
      <c r="L2113" t="s">
        <v>14</v>
      </c>
      <c r="O2113">
        <v>2059837</v>
      </c>
      <c r="P2113">
        <v>2214239</v>
      </c>
      <c r="Q2113">
        <v>1693938</v>
      </c>
      <c r="S2113">
        <f t="shared" si="594"/>
        <v>1.6774193548387097</v>
      </c>
      <c r="T2113">
        <f t="shared" si="595"/>
        <v>0.35483870967741937</v>
      </c>
      <c r="V2113" s="4">
        <f t="shared" si="596"/>
        <v>599.34368417990004</v>
      </c>
      <c r="W2113">
        <f t="shared" si="597"/>
        <v>6</v>
      </c>
      <c r="X2113">
        <f t="shared" si="598"/>
        <v>0.19354838709677419</v>
      </c>
      <c r="Y2113">
        <f t="shared" si="599"/>
        <v>0.11538461538461539</v>
      </c>
      <c r="Z2113">
        <f t="shared" si="600"/>
        <v>0.54545454545454541</v>
      </c>
      <c r="AA2113" t="str">
        <f t="shared" si="601"/>
        <v>O</v>
      </c>
      <c r="AD2113">
        <f t="shared" si="602"/>
        <v>1.9607843137254902E-2</v>
      </c>
      <c r="AF2113" t="str">
        <f t="shared" si="603"/>
        <v>----</v>
      </c>
      <c r="AG2113" t="str">
        <f t="shared" si="604"/>
        <v>----</v>
      </c>
      <c r="AH2113" t="str">
        <f t="shared" si="605"/>
        <v>----</v>
      </c>
      <c r="AI2113" t="str">
        <f t="shared" si="606"/>
        <v>AlipatNoN</v>
      </c>
      <c r="AJ2113" t="str">
        <f t="shared" si="607"/>
        <v>----</v>
      </c>
      <c r="AK2113" t="str">
        <f t="shared" si="608"/>
        <v>----</v>
      </c>
      <c r="AM2113" s="4">
        <f t="shared" si="609"/>
        <v>599.48227358187444</v>
      </c>
      <c r="AN2113" s="4">
        <f t="shared" si="593"/>
        <v>599</v>
      </c>
      <c r="AO2113" s="4">
        <f t="shared" si="610"/>
        <v>0.4822735818744377</v>
      </c>
    </row>
    <row r="2114" spans="1:41" x14ac:dyDescent="0.25">
      <c r="A2114">
        <v>32</v>
      </c>
      <c r="B2114">
        <v>36</v>
      </c>
      <c r="C2114">
        <v>1</v>
      </c>
      <c r="D2114">
        <v>3</v>
      </c>
      <c r="E2114">
        <v>0</v>
      </c>
      <c r="F2114">
        <v>1</v>
      </c>
      <c r="H2114">
        <v>512.23600290000002</v>
      </c>
      <c r="J2114" t="s">
        <v>14</v>
      </c>
      <c r="K2114" t="s">
        <v>14</v>
      </c>
      <c r="L2114" t="s">
        <v>14</v>
      </c>
      <c r="O2114">
        <v>1697406</v>
      </c>
      <c r="P2114">
        <v>1651352</v>
      </c>
      <c r="Q2114">
        <v>1674330</v>
      </c>
      <c r="S2114">
        <f t="shared" si="594"/>
        <v>1.125</v>
      </c>
      <c r="T2114">
        <f t="shared" si="595"/>
        <v>9.375E-2</v>
      </c>
      <c r="V2114" s="4">
        <f t="shared" si="596"/>
        <v>512.23600287990007</v>
      </c>
      <c r="W2114">
        <f t="shared" si="597"/>
        <v>16</v>
      </c>
      <c r="X2114">
        <f t="shared" si="598"/>
        <v>0.5</v>
      </c>
      <c r="Y2114">
        <f t="shared" si="599"/>
        <v>0.44444444444444442</v>
      </c>
      <c r="Z2114">
        <f t="shared" si="600"/>
        <v>5.333333333333333</v>
      </c>
      <c r="AA2114" t="str">
        <f t="shared" si="601"/>
        <v>O</v>
      </c>
      <c r="AD2114">
        <f t="shared" si="602"/>
        <v>0.47368421052631576</v>
      </c>
      <c r="AF2114" t="str">
        <f t="shared" si="603"/>
        <v>----</v>
      </c>
      <c r="AG2114" t="str">
        <f t="shared" si="604"/>
        <v>----</v>
      </c>
      <c r="AH2114" t="str">
        <f t="shared" si="605"/>
        <v>HUnSatLig</v>
      </c>
      <c r="AI2114" t="str">
        <f t="shared" si="606"/>
        <v>----</v>
      </c>
      <c r="AJ2114" t="str">
        <f t="shared" si="607"/>
        <v>----</v>
      </c>
      <c r="AK2114" t="str">
        <f t="shared" si="608"/>
        <v>----</v>
      </c>
      <c r="AM2114" s="4">
        <f t="shared" si="609"/>
        <v>512.35444991318445</v>
      </c>
      <c r="AN2114" s="4">
        <f t="shared" ref="AN2114:AN2125" si="611">INT(AM2114)</f>
        <v>512</v>
      </c>
      <c r="AO2114" s="4">
        <f t="shared" si="610"/>
        <v>0.35444991318445318</v>
      </c>
    </row>
    <row r="2115" spans="1:41" x14ac:dyDescent="0.25">
      <c r="A2115">
        <v>32</v>
      </c>
      <c r="B2115">
        <v>38</v>
      </c>
      <c r="C2115">
        <v>1</v>
      </c>
      <c r="D2115">
        <v>3</v>
      </c>
      <c r="E2115">
        <v>0</v>
      </c>
      <c r="F2115">
        <v>1</v>
      </c>
      <c r="H2115">
        <v>514.25165289999995</v>
      </c>
      <c r="J2115" t="s">
        <v>14</v>
      </c>
      <c r="K2115" t="s">
        <v>14</v>
      </c>
      <c r="L2115" t="s">
        <v>14</v>
      </c>
      <c r="O2115">
        <v>1816252</v>
      </c>
      <c r="P2115">
        <v>2227917</v>
      </c>
      <c r="Q2115">
        <v>1803945</v>
      </c>
      <c r="S2115">
        <f t="shared" ref="S2115:S2125" si="612">B2115/A2115</f>
        <v>1.1875</v>
      </c>
      <c r="T2115">
        <f t="shared" ref="T2115:T2125" si="613">D2115/A2115</f>
        <v>9.375E-2</v>
      </c>
      <c r="V2115" s="4">
        <f t="shared" ref="V2115:V2125" si="614">A2115*12+(B2115-1)*1.007825+C2115*14.003074+D2115*15.9949146+E2115*31.9720707+F2115*30.9737615+0.0005485799</f>
        <v>514.25165287990012</v>
      </c>
      <c r="W2115">
        <f t="shared" ref="W2115:W2125" si="615">1+A2115-B2115/2+C2115/2+F2115/2</f>
        <v>15</v>
      </c>
      <c r="X2115">
        <f t="shared" ref="X2115:X2125" si="616">W2115/A2115</f>
        <v>0.46875</v>
      </c>
      <c r="Y2115">
        <f t="shared" ref="Y2115:Y2125" si="617">W2115/B2115</f>
        <v>0.39473684210526316</v>
      </c>
      <c r="Z2115">
        <f t="shared" ref="Z2115:Z2125" si="618">W2115/D2115</f>
        <v>5</v>
      </c>
      <c r="AA2115" t="str">
        <f t="shared" ref="AA2115:AA2125" si="619">IF(X2115&gt;=0.3,IF(X2115&lt;=0.68,IF(Y2115&gt;=0.2,IF(Y2115&lt;=0.95,IF(Z2115&gt;=0.77,IF(Z2115&lt;=1.75,"CRAM","O"),"O"),"O"),"O"),"O"),"O")</f>
        <v>O</v>
      </c>
      <c r="AD2115">
        <f t="shared" ref="AD2115:AD2125" si="620">(1+A2115-D2115/2-E2115-B2115/2)/(A2115-D2115/2-E2115-C2115-F2115)</f>
        <v>0.43859649122807015</v>
      </c>
      <c r="AF2115" t="str">
        <f t="shared" ref="AF2115:AF2125" si="621">IF(AD2115&gt;0.66,"CondAr","----")</f>
        <v>----</v>
      </c>
      <c r="AG2115" t="str">
        <f t="shared" ref="AG2115:AG2125" si="622">IF(AND((AD2115&gt;0.5),(AD2115&lt;=0.66)),"Aromatic","----")</f>
        <v>----</v>
      </c>
      <c r="AH2115" t="str">
        <f t="shared" ref="AH2115:AH2125" si="623">IF(AND((AD2115&lt;=0.5),(S2115&lt;1.5)),"HUnSatLig","----")</f>
        <v>HUnSatLig</v>
      </c>
      <c r="AI2115" t="str">
        <f t="shared" ref="AI2115:AI2125" si="624">IF(AND((T2115&lt;0.6),(S2115&gt;=1.5),(C2115=0)),"AlipatNoN","----")</f>
        <v>----</v>
      </c>
      <c r="AJ2115" t="str">
        <f t="shared" ref="AJ2115:AJ2125" si="625">IF(AND((S2115&gt;=1.5),(T2115&gt;=0.6)),"SatFACarb","----")</f>
        <v>----</v>
      </c>
      <c r="AK2115" t="str">
        <f t="shared" ref="AK2115:AK2125" si="626">IF(AND((T2115&lt;0.6),(S2115&gt;=1.5),(C2115&gt;0)),"Alipat+N","----")</f>
        <v>----</v>
      </c>
      <c r="AM2115" s="4">
        <f t="shared" ref="AM2115:AM2125" si="627">V2115*(44/43.989828)</f>
        <v>514.37056600256778</v>
      </c>
      <c r="AN2115" s="4">
        <f t="shared" si="611"/>
        <v>514</v>
      </c>
      <c r="AO2115" s="4">
        <f t="shared" ref="AO2115:AO2125" si="628">AM2115-AN2115</f>
        <v>0.37056600256778438</v>
      </c>
    </row>
    <row r="2116" spans="1:41" x14ac:dyDescent="0.25">
      <c r="A2116">
        <v>32</v>
      </c>
      <c r="B2116">
        <v>46</v>
      </c>
      <c r="C2116">
        <v>0</v>
      </c>
      <c r="D2116">
        <v>11</v>
      </c>
      <c r="E2116">
        <v>0</v>
      </c>
      <c r="F2116">
        <v>0</v>
      </c>
      <c r="H2116">
        <v>605.29673419999995</v>
      </c>
      <c r="J2116" t="s">
        <v>14</v>
      </c>
      <c r="K2116" t="s">
        <v>14</v>
      </c>
      <c r="L2116" t="s">
        <v>14</v>
      </c>
      <c r="O2116">
        <v>1755773</v>
      </c>
      <c r="P2116">
        <v>1840083</v>
      </c>
      <c r="Q2116">
        <v>1457963</v>
      </c>
      <c r="S2116">
        <f t="shared" si="612"/>
        <v>1.4375</v>
      </c>
      <c r="T2116">
        <f t="shared" si="613"/>
        <v>0.34375</v>
      </c>
      <c r="V2116" s="4">
        <f t="shared" si="614"/>
        <v>605.2967341799</v>
      </c>
      <c r="W2116">
        <f t="shared" si="615"/>
        <v>10</v>
      </c>
      <c r="X2116">
        <f t="shared" si="616"/>
        <v>0.3125</v>
      </c>
      <c r="Y2116">
        <f t="shared" si="617"/>
        <v>0.21739130434782608</v>
      </c>
      <c r="Z2116">
        <f t="shared" si="618"/>
        <v>0.90909090909090906</v>
      </c>
      <c r="AA2116" t="str">
        <f t="shared" si="619"/>
        <v>CRAM</v>
      </c>
      <c r="AD2116">
        <f t="shared" si="620"/>
        <v>0.16981132075471697</v>
      </c>
      <c r="AF2116" t="str">
        <f t="shared" si="621"/>
        <v>----</v>
      </c>
      <c r="AG2116" t="str">
        <f t="shared" si="622"/>
        <v>----</v>
      </c>
      <c r="AH2116" t="str">
        <f t="shared" si="623"/>
        <v>HUnSatLig</v>
      </c>
      <c r="AI2116" t="str">
        <f t="shared" si="624"/>
        <v>----</v>
      </c>
      <c r="AJ2116" t="str">
        <f t="shared" si="625"/>
        <v>----</v>
      </c>
      <c r="AK2116" t="str">
        <f t="shared" si="626"/>
        <v>----</v>
      </c>
      <c r="AM2116" s="4">
        <f t="shared" si="627"/>
        <v>605.43670013703161</v>
      </c>
      <c r="AN2116" s="4">
        <f t="shared" si="611"/>
        <v>605</v>
      </c>
      <c r="AO2116" s="4">
        <f t="shared" si="628"/>
        <v>0.43670013703160748</v>
      </c>
    </row>
    <row r="2117" spans="1:41" x14ac:dyDescent="0.25">
      <c r="A2117">
        <v>32</v>
      </c>
      <c r="B2117">
        <v>50</v>
      </c>
      <c r="C2117">
        <v>0</v>
      </c>
      <c r="D2117">
        <v>14</v>
      </c>
      <c r="E2117">
        <v>0</v>
      </c>
      <c r="F2117">
        <v>0</v>
      </c>
      <c r="H2117">
        <v>657.31277799999998</v>
      </c>
      <c r="J2117" t="s">
        <v>14</v>
      </c>
      <c r="K2117" t="s">
        <v>14</v>
      </c>
      <c r="L2117" t="s">
        <v>14</v>
      </c>
      <c r="O2117">
        <v>1909764</v>
      </c>
      <c r="P2117">
        <v>1833333</v>
      </c>
      <c r="Q2117">
        <v>1578920</v>
      </c>
      <c r="S2117">
        <f t="shared" si="612"/>
        <v>1.5625</v>
      </c>
      <c r="T2117">
        <f t="shared" si="613"/>
        <v>0.4375</v>
      </c>
      <c r="V2117" s="4">
        <f t="shared" si="614"/>
        <v>657.31277797990003</v>
      </c>
      <c r="W2117">
        <f t="shared" si="615"/>
        <v>8</v>
      </c>
      <c r="X2117">
        <f t="shared" si="616"/>
        <v>0.25</v>
      </c>
      <c r="Y2117">
        <f t="shared" si="617"/>
        <v>0.16</v>
      </c>
      <c r="Z2117">
        <f t="shared" si="618"/>
        <v>0.5714285714285714</v>
      </c>
      <c r="AA2117" t="str">
        <f t="shared" si="619"/>
        <v>O</v>
      </c>
      <c r="AD2117">
        <f t="shared" si="620"/>
        <v>0.04</v>
      </c>
      <c r="AF2117" t="str">
        <f t="shared" si="621"/>
        <v>----</v>
      </c>
      <c r="AG2117" t="str">
        <f t="shared" si="622"/>
        <v>----</v>
      </c>
      <c r="AH2117" t="str">
        <f t="shared" si="623"/>
        <v>----</v>
      </c>
      <c r="AI2117" t="str">
        <f t="shared" si="624"/>
        <v>AlipatNoN</v>
      </c>
      <c r="AJ2117" t="str">
        <f t="shared" si="625"/>
        <v>----</v>
      </c>
      <c r="AK2117" t="str">
        <f t="shared" si="626"/>
        <v>----</v>
      </c>
      <c r="AM2117" s="4">
        <f t="shared" si="627"/>
        <v>657.46477188125391</v>
      </c>
      <c r="AN2117" s="4">
        <f t="shared" si="611"/>
        <v>657</v>
      </c>
      <c r="AO2117" s="4">
        <f t="shared" si="628"/>
        <v>0.46477188125390967</v>
      </c>
    </row>
    <row r="2118" spans="1:41" x14ac:dyDescent="0.25">
      <c r="A2118">
        <v>32</v>
      </c>
      <c r="B2118">
        <v>52</v>
      </c>
      <c r="C2118">
        <v>0</v>
      </c>
      <c r="D2118">
        <v>14</v>
      </c>
      <c r="E2118">
        <v>0</v>
      </c>
      <c r="F2118">
        <v>0</v>
      </c>
      <c r="H2118">
        <v>659.32842800000003</v>
      </c>
      <c r="J2118" t="s">
        <v>14</v>
      </c>
      <c r="K2118" t="s">
        <v>14</v>
      </c>
      <c r="L2118" t="s">
        <v>14</v>
      </c>
      <c r="O2118">
        <v>4465987</v>
      </c>
      <c r="P2118">
        <v>4566400</v>
      </c>
      <c r="Q2118">
        <v>3431859</v>
      </c>
      <c r="S2118">
        <f t="shared" si="612"/>
        <v>1.625</v>
      </c>
      <c r="T2118">
        <f t="shared" si="613"/>
        <v>0.4375</v>
      </c>
      <c r="V2118" s="4">
        <f t="shared" si="614"/>
        <v>659.32842797990008</v>
      </c>
      <c r="W2118">
        <f t="shared" si="615"/>
        <v>7</v>
      </c>
      <c r="X2118">
        <f t="shared" si="616"/>
        <v>0.21875</v>
      </c>
      <c r="Y2118">
        <f t="shared" si="617"/>
        <v>0.13461538461538461</v>
      </c>
      <c r="Z2118">
        <f t="shared" si="618"/>
        <v>0.5</v>
      </c>
      <c r="AA2118" t="str">
        <f t="shared" si="619"/>
        <v>O</v>
      </c>
      <c r="AD2118">
        <f t="shared" si="620"/>
        <v>0</v>
      </c>
      <c r="AF2118" t="str">
        <f t="shared" si="621"/>
        <v>----</v>
      </c>
      <c r="AG2118" t="str">
        <f t="shared" si="622"/>
        <v>----</v>
      </c>
      <c r="AH2118" t="str">
        <f t="shared" si="623"/>
        <v>----</v>
      </c>
      <c r="AI2118" t="str">
        <f t="shared" si="624"/>
        <v>AlipatNoN</v>
      </c>
      <c r="AJ2118" t="str">
        <f t="shared" si="625"/>
        <v>----</v>
      </c>
      <c r="AK2118" t="str">
        <f t="shared" si="626"/>
        <v>----</v>
      </c>
      <c r="AM2118" s="4">
        <f t="shared" si="627"/>
        <v>659.48088797063724</v>
      </c>
      <c r="AN2118" s="4">
        <f t="shared" si="611"/>
        <v>659</v>
      </c>
      <c r="AO2118" s="4">
        <f t="shared" si="628"/>
        <v>0.48088797063724087</v>
      </c>
    </row>
    <row r="2119" spans="1:41" x14ac:dyDescent="0.25">
      <c r="A2119">
        <v>32</v>
      </c>
      <c r="B2119">
        <v>54</v>
      </c>
      <c r="C2119">
        <v>0</v>
      </c>
      <c r="D2119">
        <v>14</v>
      </c>
      <c r="E2119">
        <v>0</v>
      </c>
      <c r="F2119">
        <v>0</v>
      </c>
      <c r="H2119">
        <v>661.34407799999997</v>
      </c>
      <c r="J2119" t="s">
        <v>14</v>
      </c>
      <c r="K2119" t="s">
        <v>14</v>
      </c>
      <c r="L2119" t="s">
        <v>14</v>
      </c>
      <c r="O2119">
        <v>3772547</v>
      </c>
      <c r="P2119">
        <v>4175248</v>
      </c>
      <c r="Q2119">
        <v>3399104</v>
      </c>
      <c r="S2119">
        <f t="shared" si="612"/>
        <v>1.6875</v>
      </c>
      <c r="T2119">
        <f t="shared" si="613"/>
        <v>0.4375</v>
      </c>
      <c r="V2119" s="4">
        <f t="shared" si="614"/>
        <v>661.34407797990002</v>
      </c>
      <c r="W2119">
        <f t="shared" si="615"/>
        <v>6</v>
      </c>
      <c r="X2119">
        <f t="shared" si="616"/>
        <v>0.1875</v>
      </c>
      <c r="Y2119">
        <f t="shared" si="617"/>
        <v>0.1111111111111111</v>
      </c>
      <c r="Z2119">
        <f t="shared" si="618"/>
        <v>0.42857142857142855</v>
      </c>
      <c r="AA2119" t="str">
        <f t="shared" si="619"/>
        <v>O</v>
      </c>
      <c r="AD2119">
        <f t="shared" si="620"/>
        <v>-0.04</v>
      </c>
      <c r="AF2119" t="str">
        <f t="shared" si="621"/>
        <v>----</v>
      </c>
      <c r="AG2119" t="str">
        <f t="shared" si="622"/>
        <v>----</v>
      </c>
      <c r="AH2119" t="str">
        <f t="shared" si="623"/>
        <v>----</v>
      </c>
      <c r="AI2119" t="str">
        <f t="shared" si="624"/>
        <v>AlipatNoN</v>
      </c>
      <c r="AJ2119" t="str">
        <f t="shared" si="625"/>
        <v>----</v>
      </c>
      <c r="AK2119" t="str">
        <f t="shared" si="626"/>
        <v>----</v>
      </c>
      <c r="AM2119" s="4">
        <f t="shared" si="627"/>
        <v>661.49700406002034</v>
      </c>
      <c r="AN2119" s="4">
        <f t="shared" si="611"/>
        <v>661</v>
      </c>
      <c r="AO2119" s="4">
        <f t="shared" si="628"/>
        <v>0.4970040600203447</v>
      </c>
    </row>
    <row r="2120" spans="1:41" x14ac:dyDescent="0.25">
      <c r="A2120">
        <v>32</v>
      </c>
      <c r="B2120">
        <v>58</v>
      </c>
      <c r="C2120">
        <v>0</v>
      </c>
      <c r="D2120">
        <v>9</v>
      </c>
      <c r="E2120">
        <v>0</v>
      </c>
      <c r="F2120">
        <v>0</v>
      </c>
      <c r="H2120">
        <v>585.40080499999999</v>
      </c>
      <c r="J2120" t="s">
        <v>14</v>
      </c>
      <c r="K2120" t="s">
        <v>14</v>
      </c>
      <c r="L2120" t="s">
        <v>14</v>
      </c>
      <c r="O2120">
        <v>3613548</v>
      </c>
      <c r="P2120">
        <v>2667818</v>
      </c>
      <c r="Q2120">
        <v>2817835</v>
      </c>
      <c r="S2120">
        <f t="shared" si="612"/>
        <v>1.8125</v>
      </c>
      <c r="T2120">
        <f t="shared" si="613"/>
        <v>0.28125</v>
      </c>
      <c r="V2120" s="4">
        <f t="shared" si="614"/>
        <v>585.40080497990004</v>
      </c>
      <c r="W2120">
        <f t="shared" si="615"/>
        <v>4</v>
      </c>
      <c r="X2120">
        <f t="shared" si="616"/>
        <v>0.125</v>
      </c>
      <c r="Y2120">
        <f t="shared" si="617"/>
        <v>6.8965517241379309E-2</v>
      </c>
      <c r="Z2120">
        <f t="shared" si="618"/>
        <v>0.44444444444444442</v>
      </c>
      <c r="AA2120" t="str">
        <f t="shared" si="619"/>
        <v>O</v>
      </c>
      <c r="AD2120">
        <f t="shared" si="620"/>
        <v>-1.8181818181818181E-2</v>
      </c>
      <c r="AF2120" t="str">
        <f t="shared" si="621"/>
        <v>----</v>
      </c>
      <c r="AG2120" t="str">
        <f t="shared" si="622"/>
        <v>----</v>
      </c>
      <c r="AH2120" t="str">
        <f t="shared" si="623"/>
        <v>----</v>
      </c>
      <c r="AI2120" t="str">
        <f t="shared" si="624"/>
        <v>AlipatNoN</v>
      </c>
      <c r="AJ2120" t="str">
        <f t="shared" si="625"/>
        <v>----</v>
      </c>
      <c r="AK2120" t="str">
        <f t="shared" si="626"/>
        <v>----</v>
      </c>
      <c r="AM2120" s="4">
        <f t="shared" si="627"/>
        <v>585.5361702963603</v>
      </c>
      <c r="AN2120" s="4">
        <f t="shared" si="611"/>
        <v>585</v>
      </c>
      <c r="AO2120" s="4">
        <f t="shared" si="628"/>
        <v>0.53617029636029656</v>
      </c>
    </row>
    <row r="2121" spans="1:41" x14ac:dyDescent="0.25">
      <c r="A2121">
        <v>34</v>
      </c>
      <c r="B2121">
        <v>42</v>
      </c>
      <c r="C2121">
        <v>1</v>
      </c>
      <c r="D2121">
        <v>3</v>
      </c>
      <c r="E2121">
        <v>0</v>
      </c>
      <c r="F2121">
        <v>1</v>
      </c>
      <c r="H2121">
        <v>542.28295290000005</v>
      </c>
      <c r="J2121" t="s">
        <v>14</v>
      </c>
      <c r="K2121" t="s">
        <v>14</v>
      </c>
      <c r="L2121" t="s">
        <v>14</v>
      </c>
      <c r="O2121">
        <v>1714911</v>
      </c>
      <c r="P2121">
        <v>1749078</v>
      </c>
      <c r="Q2121">
        <v>1561851</v>
      </c>
      <c r="S2121">
        <f t="shared" si="612"/>
        <v>1.2352941176470589</v>
      </c>
      <c r="T2121">
        <f t="shared" si="613"/>
        <v>8.8235294117647065E-2</v>
      </c>
      <c r="V2121" s="4">
        <f t="shared" si="614"/>
        <v>542.28295287990011</v>
      </c>
      <c r="W2121">
        <f t="shared" si="615"/>
        <v>15</v>
      </c>
      <c r="X2121">
        <f t="shared" si="616"/>
        <v>0.44117647058823528</v>
      </c>
      <c r="Y2121">
        <f t="shared" si="617"/>
        <v>0.35714285714285715</v>
      </c>
      <c r="Z2121">
        <f t="shared" si="618"/>
        <v>5</v>
      </c>
      <c r="AA2121" t="str">
        <f t="shared" si="619"/>
        <v>O</v>
      </c>
      <c r="AD2121">
        <f t="shared" si="620"/>
        <v>0.4098360655737705</v>
      </c>
      <c r="AF2121" t="str">
        <f t="shared" si="621"/>
        <v>----</v>
      </c>
      <c r="AG2121" t="str">
        <f t="shared" si="622"/>
        <v>----</v>
      </c>
      <c r="AH2121" t="str">
        <f t="shared" si="623"/>
        <v>HUnSatLig</v>
      </c>
      <c r="AI2121" t="str">
        <f t="shared" si="624"/>
        <v>----</v>
      </c>
      <c r="AJ2121" t="str">
        <f t="shared" si="625"/>
        <v>----</v>
      </c>
      <c r="AK2121" t="str">
        <f t="shared" si="626"/>
        <v>----</v>
      </c>
      <c r="AM2121" s="4">
        <f t="shared" si="627"/>
        <v>542.40834782794786</v>
      </c>
      <c r="AN2121" s="4">
        <f t="shared" si="611"/>
        <v>542</v>
      </c>
      <c r="AO2121" s="4">
        <f t="shared" si="628"/>
        <v>0.40834782794786406</v>
      </c>
    </row>
    <row r="2122" spans="1:41" x14ac:dyDescent="0.25">
      <c r="A2122">
        <v>40</v>
      </c>
      <c r="B2122">
        <v>22</v>
      </c>
      <c r="C2122">
        <v>0</v>
      </c>
      <c r="D2122">
        <v>3</v>
      </c>
      <c r="E2122">
        <v>0</v>
      </c>
      <c r="F2122">
        <v>0</v>
      </c>
      <c r="H2122">
        <v>549.14961740000001</v>
      </c>
      <c r="J2122" t="s">
        <v>14</v>
      </c>
      <c r="K2122" t="s">
        <v>14</v>
      </c>
      <c r="L2122" t="s">
        <v>14</v>
      </c>
      <c r="O2122">
        <v>2293854</v>
      </c>
      <c r="P2122">
        <v>2633063</v>
      </c>
      <c r="Q2122">
        <v>1672905</v>
      </c>
      <c r="S2122">
        <f t="shared" si="612"/>
        <v>0.55000000000000004</v>
      </c>
      <c r="T2122">
        <f t="shared" si="613"/>
        <v>7.4999999999999997E-2</v>
      </c>
      <c r="V2122" s="4">
        <f t="shared" si="614"/>
        <v>549.14961737990006</v>
      </c>
      <c r="W2122">
        <f t="shared" si="615"/>
        <v>30</v>
      </c>
      <c r="X2122">
        <f t="shared" si="616"/>
        <v>0.75</v>
      </c>
      <c r="Y2122">
        <f t="shared" si="617"/>
        <v>1.3636363636363635</v>
      </c>
      <c r="Z2122">
        <f t="shared" si="618"/>
        <v>10</v>
      </c>
      <c r="AA2122" t="str">
        <f t="shared" si="619"/>
        <v>O</v>
      </c>
      <c r="AD2122">
        <f t="shared" si="620"/>
        <v>0.74025974025974028</v>
      </c>
      <c r="AF2122" t="str">
        <f t="shared" si="621"/>
        <v>CondAr</v>
      </c>
      <c r="AG2122" t="str">
        <f t="shared" si="622"/>
        <v>----</v>
      </c>
      <c r="AH2122" t="str">
        <f t="shared" si="623"/>
        <v>----</v>
      </c>
      <c r="AI2122" t="str">
        <f t="shared" si="624"/>
        <v>----</v>
      </c>
      <c r="AJ2122" t="str">
        <f t="shared" si="625"/>
        <v>----</v>
      </c>
      <c r="AK2122" t="str">
        <f t="shared" si="626"/>
        <v>----</v>
      </c>
      <c r="AM2122" s="4">
        <f t="shared" si="627"/>
        <v>549.27660014300579</v>
      </c>
      <c r="AN2122" s="4">
        <f t="shared" si="611"/>
        <v>549</v>
      </c>
      <c r="AO2122" s="4">
        <f t="shared" si="628"/>
        <v>0.27660014300579405</v>
      </c>
    </row>
    <row r="2123" spans="1:41" x14ac:dyDescent="0.25">
      <c r="A2123">
        <v>41</v>
      </c>
      <c r="B2123">
        <v>24</v>
      </c>
      <c r="C2123">
        <v>0</v>
      </c>
      <c r="D2123">
        <v>3</v>
      </c>
      <c r="E2123">
        <v>0</v>
      </c>
      <c r="F2123">
        <v>0</v>
      </c>
      <c r="H2123">
        <v>563.16526739999995</v>
      </c>
      <c r="J2123" t="s">
        <v>14</v>
      </c>
      <c r="K2123" t="s">
        <v>14</v>
      </c>
      <c r="L2123" t="s">
        <v>14</v>
      </c>
      <c r="O2123">
        <v>3289954</v>
      </c>
      <c r="P2123">
        <v>3164866</v>
      </c>
      <c r="Q2123">
        <v>2339787</v>
      </c>
      <c r="S2123">
        <f t="shared" si="612"/>
        <v>0.58536585365853655</v>
      </c>
      <c r="T2123">
        <f t="shared" si="613"/>
        <v>7.3170731707317069E-2</v>
      </c>
      <c r="V2123" s="4">
        <f t="shared" si="614"/>
        <v>563.16526737990011</v>
      </c>
      <c r="W2123">
        <f t="shared" si="615"/>
        <v>30</v>
      </c>
      <c r="X2123">
        <f t="shared" si="616"/>
        <v>0.73170731707317072</v>
      </c>
      <c r="Y2123">
        <f t="shared" si="617"/>
        <v>1.25</v>
      </c>
      <c r="Z2123">
        <f t="shared" si="618"/>
        <v>10</v>
      </c>
      <c r="AA2123" t="str">
        <f t="shared" si="619"/>
        <v>O</v>
      </c>
      <c r="AD2123">
        <f t="shared" si="620"/>
        <v>0.72151898734177211</v>
      </c>
      <c r="AF2123" t="str">
        <f t="shared" si="621"/>
        <v>CondAr</v>
      </c>
      <c r="AG2123" t="str">
        <f t="shared" si="622"/>
        <v>----</v>
      </c>
      <c r="AH2123" t="str">
        <f t="shared" si="623"/>
        <v>----</v>
      </c>
      <c r="AI2123" t="str">
        <f t="shared" si="624"/>
        <v>----</v>
      </c>
      <c r="AJ2123" t="str">
        <f t="shared" si="625"/>
        <v>----</v>
      </c>
      <c r="AK2123" t="str">
        <f t="shared" si="626"/>
        <v>----</v>
      </c>
      <c r="AM2123" s="4">
        <f t="shared" si="627"/>
        <v>563.29549105569595</v>
      </c>
      <c r="AN2123" s="4">
        <f t="shared" si="611"/>
        <v>563</v>
      </c>
      <c r="AO2123" s="4">
        <f t="shared" si="628"/>
        <v>0.29549105569594758</v>
      </c>
    </row>
    <row r="2124" spans="1:41" x14ac:dyDescent="0.25">
      <c r="A2124">
        <v>41</v>
      </c>
      <c r="B2124">
        <v>24</v>
      </c>
      <c r="C2124">
        <v>0</v>
      </c>
      <c r="D2124">
        <v>4</v>
      </c>
      <c r="E2124">
        <v>0</v>
      </c>
      <c r="F2124">
        <v>0</v>
      </c>
      <c r="H2124">
        <v>579.16018199999996</v>
      </c>
      <c r="J2124" t="s">
        <v>14</v>
      </c>
      <c r="K2124" t="s">
        <v>14</v>
      </c>
      <c r="L2124" t="s">
        <v>14</v>
      </c>
      <c r="O2124">
        <v>3076903</v>
      </c>
      <c r="P2124">
        <v>2634456</v>
      </c>
      <c r="Q2124">
        <v>1930839</v>
      </c>
      <c r="S2124">
        <f t="shared" si="612"/>
        <v>0.58536585365853655</v>
      </c>
      <c r="T2124">
        <f t="shared" si="613"/>
        <v>9.7560975609756101E-2</v>
      </c>
      <c r="V2124" s="4">
        <f t="shared" si="614"/>
        <v>579.16018197990002</v>
      </c>
      <c r="W2124">
        <f t="shared" si="615"/>
        <v>30</v>
      </c>
      <c r="X2124">
        <f t="shared" si="616"/>
        <v>0.73170731707317072</v>
      </c>
      <c r="Y2124">
        <f t="shared" si="617"/>
        <v>1.25</v>
      </c>
      <c r="Z2124">
        <f t="shared" si="618"/>
        <v>7.5</v>
      </c>
      <c r="AA2124" t="str">
        <f t="shared" si="619"/>
        <v>O</v>
      </c>
      <c r="AD2124">
        <f t="shared" si="620"/>
        <v>0.71794871794871795</v>
      </c>
      <c r="AF2124" t="str">
        <f t="shared" si="621"/>
        <v>CondAr</v>
      </c>
      <c r="AG2124" t="str">
        <f t="shared" si="622"/>
        <v>----</v>
      </c>
      <c r="AH2124" t="str">
        <f t="shared" si="623"/>
        <v>----</v>
      </c>
      <c r="AI2124" t="str">
        <f t="shared" si="624"/>
        <v>----</v>
      </c>
      <c r="AJ2124" t="str">
        <f t="shared" si="625"/>
        <v>----</v>
      </c>
      <c r="AK2124" t="str">
        <f t="shared" si="626"/>
        <v>----</v>
      </c>
      <c r="AM2124" s="4">
        <f t="shared" si="627"/>
        <v>579.29410424418109</v>
      </c>
      <c r="AN2124" s="4">
        <f t="shared" si="611"/>
        <v>579</v>
      </c>
      <c r="AO2124" s="4">
        <f t="shared" si="628"/>
        <v>0.29410424418108505</v>
      </c>
    </row>
    <row r="2125" spans="1:41" x14ac:dyDescent="0.25">
      <c r="A2125">
        <v>42</v>
      </c>
      <c r="B2125">
        <v>26</v>
      </c>
      <c r="C2125">
        <v>0</v>
      </c>
      <c r="D2125">
        <v>4</v>
      </c>
      <c r="E2125">
        <v>0</v>
      </c>
      <c r="F2125">
        <v>0</v>
      </c>
      <c r="H2125">
        <v>593.17583200000001</v>
      </c>
      <c r="J2125" t="s">
        <v>14</v>
      </c>
      <c r="K2125" t="s">
        <v>14</v>
      </c>
      <c r="L2125" t="s">
        <v>14</v>
      </c>
      <c r="O2125">
        <v>2060258</v>
      </c>
      <c r="P2125">
        <v>2223369</v>
      </c>
      <c r="Q2125">
        <v>1506268</v>
      </c>
      <c r="S2125">
        <f t="shared" si="612"/>
        <v>0.61904761904761907</v>
      </c>
      <c r="T2125">
        <f t="shared" si="613"/>
        <v>9.5238095238095233E-2</v>
      </c>
      <c r="V2125" s="4">
        <f t="shared" si="614"/>
        <v>593.17583197989995</v>
      </c>
      <c r="W2125">
        <f t="shared" si="615"/>
        <v>30</v>
      </c>
      <c r="X2125">
        <f t="shared" si="616"/>
        <v>0.7142857142857143</v>
      </c>
      <c r="Y2125">
        <f t="shared" si="617"/>
        <v>1.1538461538461537</v>
      </c>
      <c r="Z2125">
        <f t="shared" si="618"/>
        <v>7.5</v>
      </c>
      <c r="AA2125" t="str">
        <f t="shared" si="619"/>
        <v>O</v>
      </c>
      <c r="AD2125">
        <f t="shared" si="620"/>
        <v>0.7</v>
      </c>
      <c r="AF2125" t="str">
        <f t="shared" si="621"/>
        <v>CondAr</v>
      </c>
      <c r="AG2125" t="str">
        <f t="shared" si="622"/>
        <v>----</v>
      </c>
      <c r="AH2125" t="str">
        <f t="shared" si="623"/>
        <v>----</v>
      </c>
      <c r="AI2125" t="str">
        <f t="shared" si="624"/>
        <v>----</v>
      </c>
      <c r="AJ2125" t="str">
        <f t="shared" si="625"/>
        <v>----</v>
      </c>
      <c r="AK2125" t="str">
        <f t="shared" si="626"/>
        <v>----</v>
      </c>
      <c r="AM2125" s="4">
        <f t="shared" si="627"/>
        <v>593.31299515687112</v>
      </c>
      <c r="AN2125" s="4">
        <f t="shared" si="611"/>
        <v>593</v>
      </c>
      <c r="AO2125" s="4">
        <f t="shared" si="628"/>
        <v>0.31299515687112489</v>
      </c>
    </row>
  </sheetData>
  <conditionalFormatting sqref="AA1:AA2125">
    <cfRule type="containsText" dxfId="2" priority="1" operator="containsText" text="x">
      <formula>NOT(ISERROR(SEARCH("x",AA1)))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52"/>
  <sheetViews>
    <sheetView topLeftCell="G1" zoomScale="75" zoomScaleNormal="75" workbookViewId="0">
      <pane ySplit="1" topLeftCell="A1026" activePane="bottomLeft" state="frozen"/>
      <selection pane="bottomLeft" activeCell="AM1058" sqref="AM1058"/>
    </sheetView>
  </sheetViews>
  <sheetFormatPr defaultRowHeight="15" x14ac:dyDescent="0.25"/>
  <cols>
    <col min="33" max="34" width="13.85546875" bestFit="1" customWidth="1"/>
    <col min="35" max="35" width="12.7109375" bestFit="1" customWidth="1"/>
    <col min="36" max="36" width="11.5703125" bestFit="1" customWidth="1"/>
    <col min="37" max="37" width="13.85546875" bestFit="1" customWidth="1"/>
    <col min="38" max="38" width="12.7109375" bestFit="1" customWidth="1"/>
    <col min="39" max="39" width="19.140625" bestFit="1" customWidth="1"/>
  </cols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7</v>
      </c>
      <c r="J1" s="1" t="s">
        <v>8</v>
      </c>
      <c r="K1" s="1" t="s">
        <v>9</v>
      </c>
      <c r="L1" s="1" t="s">
        <v>10</v>
      </c>
      <c r="M1" s="1" t="s">
        <v>15</v>
      </c>
      <c r="N1" s="1" t="s">
        <v>35</v>
      </c>
      <c r="O1" s="1" t="s">
        <v>11</v>
      </c>
      <c r="P1" s="1" t="s">
        <v>12</v>
      </c>
      <c r="Q1" s="1" t="s">
        <v>13</v>
      </c>
      <c r="S1" s="2" t="s">
        <v>16</v>
      </c>
      <c r="T1" s="2" t="s">
        <v>17</v>
      </c>
      <c r="U1" s="2"/>
      <c r="V1" s="3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/>
      <c r="AC1" s="2" t="s">
        <v>24</v>
      </c>
      <c r="AD1" s="2" t="s">
        <v>25</v>
      </c>
      <c r="AE1" s="2"/>
      <c r="AF1" s="2" t="s">
        <v>26</v>
      </c>
      <c r="AG1" s="2" t="s">
        <v>27</v>
      </c>
      <c r="AH1" s="2" t="s">
        <v>28</v>
      </c>
      <c r="AI1" s="2" t="s">
        <v>29</v>
      </c>
      <c r="AJ1" s="2" t="s">
        <v>30</v>
      </c>
      <c r="AK1" s="2" t="s">
        <v>31</v>
      </c>
      <c r="AL1" s="2"/>
      <c r="AM1" s="3" t="s">
        <v>32</v>
      </c>
      <c r="AN1" s="2" t="s">
        <v>33</v>
      </c>
      <c r="AO1" s="2" t="s">
        <v>34</v>
      </c>
    </row>
    <row r="2" spans="1:41" x14ac:dyDescent="0.25">
      <c r="A2">
        <v>17</v>
      </c>
      <c r="B2">
        <v>10</v>
      </c>
      <c r="C2">
        <v>0</v>
      </c>
      <c r="D2">
        <v>9</v>
      </c>
      <c r="E2">
        <v>0</v>
      </c>
      <c r="F2">
        <v>0</v>
      </c>
      <c r="H2">
        <v>357.02520500000003</v>
      </c>
      <c r="J2">
        <v>3557230</v>
      </c>
      <c r="K2">
        <v>3513249</v>
      </c>
      <c r="L2">
        <v>3953911</v>
      </c>
      <c r="M2" t="str">
        <f>IF(J2&gt;0,"Yes","No")</f>
        <v>Yes</v>
      </c>
      <c r="N2">
        <f>AVERAGE(J2:L2)</f>
        <v>3674796.6666666665</v>
      </c>
      <c r="O2">
        <v>0</v>
      </c>
      <c r="P2">
        <v>0</v>
      </c>
      <c r="Q2">
        <v>0</v>
      </c>
      <c r="S2">
        <f>B2/A2</f>
        <v>0.58823529411764708</v>
      </c>
      <c r="T2">
        <f>D2/A2</f>
        <v>0.52941176470588236</v>
      </c>
      <c r="V2" s="4">
        <f>A2*12+(B2-1)*1.007825+C2*14.003074+D2*15.9949146+E2*31.9720707+F2*30.9737615+0.0005485799</f>
        <v>357.02520497990002</v>
      </c>
      <c r="W2">
        <f>1+A2-B2/2+C2/2+F2/2</f>
        <v>13</v>
      </c>
      <c r="X2">
        <f>W2/A2</f>
        <v>0.76470588235294112</v>
      </c>
      <c r="Y2">
        <f>W2/B2</f>
        <v>1.3</v>
      </c>
      <c r="Z2">
        <f>W2/D2</f>
        <v>1.4444444444444444</v>
      </c>
      <c r="AA2" t="str">
        <f>IF(X2&gt;=0.3,IF(X2&lt;=0.68,IF(Y2&gt;=0.2,IF(Y2&lt;=0.95,IF(Z2&gt;=0.77,IF(Z2&lt;=1.75,"CRAM","O"),"O"),"O"),"O"),"O"),"O")</f>
        <v>O</v>
      </c>
      <c r="AD2">
        <f>(1+A2-D2/2-E2-B2/2)/(A2-D2/2-E2-C2-F2)</f>
        <v>0.68</v>
      </c>
      <c r="AF2" t="str">
        <f>IF(AD2&gt;0.66,"CondAr","----")</f>
        <v>CondAr</v>
      </c>
      <c r="AG2" t="str">
        <f>IF(AND((AD2&gt;0.5),(AD2&lt;=0.66)),"Aromatic","----")</f>
        <v>----</v>
      </c>
      <c r="AH2" t="str">
        <f>IF(AND((AD2&lt;=0.5),(S2&lt;1.5)),"HUnSatLig","----")</f>
        <v>----</v>
      </c>
      <c r="AI2" t="str">
        <f>IF(AND((T2&lt;0.6),(S2&gt;=1.5),(C2=0)),"AlipatNoN","----")</f>
        <v>----</v>
      </c>
      <c r="AJ2" t="str">
        <f>IF(AND((S2&gt;=1.5),(T2&gt;=0.6)),"SatFACarb","----")</f>
        <v>----</v>
      </c>
      <c r="AK2" t="str">
        <f>IF(AND((T2&lt;0.6),(S2&gt;=1.5),(C2&gt;0)),"Alipat+N","----")</f>
        <v>----</v>
      </c>
      <c r="AM2" s="4">
        <f>V2*(44/43.989828)</f>
        <v>357.10776180156012</v>
      </c>
      <c r="AN2" s="4">
        <f>INT(AM2)</f>
        <v>357</v>
      </c>
      <c r="AO2" s="4">
        <f>AM2-AN2</f>
        <v>0.10776180156011606</v>
      </c>
    </row>
    <row r="3" spans="1:41" x14ac:dyDescent="0.25">
      <c r="A3">
        <v>17</v>
      </c>
      <c r="B3">
        <v>10</v>
      </c>
      <c r="C3">
        <v>0</v>
      </c>
      <c r="D3">
        <v>10</v>
      </c>
      <c r="E3">
        <v>0</v>
      </c>
      <c r="F3">
        <v>0</v>
      </c>
      <c r="H3">
        <v>373.02011959999999</v>
      </c>
      <c r="J3">
        <v>5054705</v>
      </c>
      <c r="K3">
        <v>5359361</v>
      </c>
      <c r="L3">
        <v>5002174</v>
      </c>
      <c r="M3" t="str">
        <f>IF(J3&gt;0,"Yes","No")</f>
        <v>Yes</v>
      </c>
      <c r="N3">
        <f>AVERAGE(J3:L3)</f>
        <v>5138746.666666667</v>
      </c>
      <c r="O3">
        <v>0</v>
      </c>
      <c r="P3">
        <v>0</v>
      </c>
      <c r="Q3">
        <v>0</v>
      </c>
      <c r="S3">
        <f>B3/A3</f>
        <v>0.58823529411764708</v>
      </c>
      <c r="T3">
        <f>D3/A3</f>
        <v>0.58823529411764708</v>
      </c>
      <c r="V3" s="4">
        <f>A3*12+(B3-1)*1.007825+C3*14.003074+D3*15.9949146+E3*31.9720707+F3*30.9737615+0.0005485799</f>
        <v>373.02011957989998</v>
      </c>
      <c r="W3">
        <f>1+A3-B3/2+C3/2+F3/2</f>
        <v>13</v>
      </c>
      <c r="X3">
        <f>W3/A3</f>
        <v>0.76470588235294112</v>
      </c>
      <c r="Y3">
        <f>W3/B3</f>
        <v>1.3</v>
      </c>
      <c r="Z3">
        <f>W3/D3</f>
        <v>1.3</v>
      </c>
      <c r="AA3" t="str">
        <f>IF(X3&gt;=0.3,IF(X3&lt;=0.68,IF(Y3&gt;=0.2,IF(Y3&lt;=0.95,IF(Z3&gt;=0.77,IF(Z3&lt;=1.75,"CRAM","O"),"O"),"O"),"O"),"O"),"O")</f>
        <v>O</v>
      </c>
      <c r="AD3">
        <f>(1+A3-D3/2-E3-B3/2)/(A3-D3/2-E3-C3-F3)</f>
        <v>0.66666666666666663</v>
      </c>
      <c r="AF3" t="str">
        <f>IF(AD3&gt;0.66,"CondAr","----")</f>
        <v>CondAr</v>
      </c>
      <c r="AG3" t="str">
        <f>IF(AND((AD3&gt;0.5),(AD3&lt;=0.66)),"Aromatic","----")</f>
        <v>----</v>
      </c>
      <c r="AH3" t="str">
        <f>IF(AND((AD3&lt;=0.5),(S3&lt;1.5)),"HUnSatLig","----")</f>
        <v>----</v>
      </c>
      <c r="AI3" t="str">
        <f>IF(AND((T3&lt;0.6),(S3&gt;=1.5),(C3=0)),"AlipatNoN","----")</f>
        <v>----</v>
      </c>
      <c r="AJ3" t="str">
        <f>IF(AND((S3&gt;=1.5),(T3&gt;=0.6)),"SatFACarb","----")</f>
        <v>----</v>
      </c>
      <c r="AK3" t="str">
        <f>IF(AND((T3&lt;0.6),(S3&gt;=1.5),(C3&gt;0)),"Alipat+N","----")</f>
        <v>----</v>
      </c>
      <c r="AM3" s="4">
        <f>V3*(44/43.989828)</f>
        <v>373.10637499004537</v>
      </c>
      <c r="AN3" s="4">
        <f>INT(AM3)</f>
        <v>373</v>
      </c>
      <c r="AO3" s="4">
        <f>AM3-AN3</f>
        <v>0.10637499004536721</v>
      </c>
    </row>
    <row r="4" spans="1:41" x14ac:dyDescent="0.25">
      <c r="A4">
        <v>18</v>
      </c>
      <c r="B4">
        <v>10</v>
      </c>
      <c r="C4">
        <v>0</v>
      </c>
      <c r="D4">
        <v>9</v>
      </c>
      <c r="E4">
        <v>0</v>
      </c>
      <c r="F4">
        <v>0</v>
      </c>
      <c r="H4">
        <v>369.02520500000003</v>
      </c>
      <c r="J4">
        <v>3288851</v>
      </c>
      <c r="K4">
        <v>3367101</v>
      </c>
      <c r="L4">
        <v>3960615</v>
      </c>
      <c r="M4" t="str">
        <f>IF(J4&gt;0,"Yes","No")</f>
        <v>Yes</v>
      </c>
      <c r="N4">
        <f>AVERAGE(J4:L4)</f>
        <v>3538855.6666666665</v>
      </c>
      <c r="O4">
        <v>0</v>
      </c>
      <c r="P4">
        <v>0</v>
      </c>
      <c r="Q4">
        <v>0</v>
      </c>
      <c r="S4">
        <f>B4/A4</f>
        <v>0.55555555555555558</v>
      </c>
      <c r="T4">
        <f>D4/A4</f>
        <v>0.5</v>
      </c>
      <c r="V4" s="4">
        <f>A4*12+(B4-1)*1.007825+C4*14.003074+D4*15.9949146+E4*31.9720707+F4*30.9737615+0.0005485799</f>
        <v>369.02520497990002</v>
      </c>
      <c r="W4">
        <f>1+A4-B4/2+C4/2+F4/2</f>
        <v>14</v>
      </c>
      <c r="X4">
        <f>W4/A4</f>
        <v>0.77777777777777779</v>
      </c>
      <c r="Y4">
        <f>W4/B4</f>
        <v>1.4</v>
      </c>
      <c r="Z4">
        <f>W4/D4</f>
        <v>1.5555555555555556</v>
      </c>
      <c r="AA4" t="str">
        <f>IF(X4&gt;=0.3,IF(X4&lt;=0.68,IF(Y4&gt;=0.2,IF(Y4&lt;=0.95,IF(Z4&gt;=0.77,IF(Z4&lt;=1.75,"CRAM","O"),"O"),"O"),"O"),"O"),"O")</f>
        <v>O</v>
      </c>
      <c r="AD4">
        <f>(1+A4-D4/2-E4-B4/2)/(A4-D4/2-E4-C4-F4)</f>
        <v>0.70370370370370372</v>
      </c>
      <c r="AF4" t="str">
        <f>IF(AD4&gt;0.66,"CondAr","----")</f>
        <v>CondAr</v>
      </c>
      <c r="AG4" t="str">
        <f>IF(AND((AD4&gt;0.5),(AD4&lt;=0.66)),"Aromatic","----")</f>
        <v>----</v>
      </c>
      <c r="AH4" t="str">
        <f>IF(AND((AD4&lt;=0.5),(S4&lt;1.5)),"HUnSatLig","----")</f>
        <v>----</v>
      </c>
      <c r="AI4" t="str">
        <f>IF(AND((T4&lt;0.6),(S4&gt;=1.5),(C4=0)),"AlipatNoN","----")</f>
        <v>----</v>
      </c>
      <c r="AJ4" t="str">
        <f>IF(AND((S4&gt;=1.5),(T4&gt;=0.6)),"SatFACarb","----")</f>
        <v>----</v>
      </c>
      <c r="AK4" t="str">
        <f>IF(AND((T4&lt;0.6),(S4&gt;=1.5),(C4&gt;0)),"Alipat+N","----")</f>
        <v>----</v>
      </c>
      <c r="AM4" s="4">
        <f>V4*(44/43.989828)</f>
        <v>369.110536624867</v>
      </c>
      <c r="AN4" s="4">
        <f>INT(AM4)</f>
        <v>369</v>
      </c>
      <c r="AO4" s="4">
        <f>AM4-AN4</f>
        <v>0.11053662486699523</v>
      </c>
    </row>
    <row r="5" spans="1:41" x14ac:dyDescent="0.25">
      <c r="A5">
        <v>18</v>
      </c>
      <c r="B5">
        <v>10</v>
      </c>
      <c r="C5">
        <v>0</v>
      </c>
      <c r="D5">
        <v>10</v>
      </c>
      <c r="E5">
        <v>0</v>
      </c>
      <c r="F5">
        <v>0</v>
      </c>
      <c r="H5">
        <v>385.02011959999999</v>
      </c>
      <c r="J5">
        <v>3943746</v>
      </c>
      <c r="K5">
        <v>3892944</v>
      </c>
      <c r="L5">
        <v>3734605</v>
      </c>
      <c r="M5" t="str">
        <f>IF(J5&gt;0,"Yes","No")</f>
        <v>Yes</v>
      </c>
      <c r="N5">
        <f>AVERAGE(J5:L5)</f>
        <v>3857098.3333333335</v>
      </c>
      <c r="O5">
        <v>0</v>
      </c>
      <c r="P5">
        <v>0</v>
      </c>
      <c r="Q5">
        <v>0</v>
      </c>
      <c r="S5">
        <f>B5/A5</f>
        <v>0.55555555555555558</v>
      </c>
      <c r="T5">
        <f>D5/A5</f>
        <v>0.55555555555555558</v>
      </c>
      <c r="V5" s="4">
        <f>A5*12+(B5-1)*1.007825+C5*14.003074+D5*15.9949146+E5*31.9720707+F5*30.9737615+0.0005485799</f>
        <v>385.02011957989998</v>
      </c>
      <c r="W5">
        <f>1+A5-B5/2+C5/2+F5/2</f>
        <v>14</v>
      </c>
      <c r="X5">
        <f>W5/A5</f>
        <v>0.77777777777777779</v>
      </c>
      <c r="Y5">
        <f>W5/B5</f>
        <v>1.4</v>
      </c>
      <c r="Z5">
        <f>W5/D5</f>
        <v>1.4</v>
      </c>
      <c r="AA5" t="str">
        <f>IF(X5&gt;=0.3,IF(X5&lt;=0.68,IF(Y5&gt;=0.2,IF(Y5&lt;=0.95,IF(Z5&gt;=0.77,IF(Z5&lt;=1.75,"CRAM","O"),"O"),"O"),"O"),"O"),"O")</f>
        <v>O</v>
      </c>
      <c r="AD5">
        <f>(1+A5-D5/2-E5-B5/2)/(A5-D5/2-E5-C5-F5)</f>
        <v>0.69230769230769229</v>
      </c>
      <c r="AF5" t="str">
        <f>IF(AD5&gt;0.66,"CondAr","----")</f>
        <v>CondAr</v>
      </c>
      <c r="AG5" t="str">
        <f>IF(AND((AD5&gt;0.5),(AD5&lt;=0.66)),"Aromatic","----")</f>
        <v>----</v>
      </c>
      <c r="AH5" t="str">
        <f>IF(AND((AD5&lt;=0.5),(S5&lt;1.5)),"HUnSatLig","----")</f>
        <v>----</v>
      </c>
      <c r="AI5" t="str">
        <f>IF(AND((T5&lt;0.6),(S5&gt;=1.5),(C5=0)),"AlipatNoN","----")</f>
        <v>----</v>
      </c>
      <c r="AJ5" t="str">
        <f>IF(AND((S5&gt;=1.5),(T5&gt;=0.6)),"SatFACarb","----")</f>
        <v>----</v>
      </c>
      <c r="AK5" t="str">
        <f>IF(AND((T5&lt;0.6),(S5&gt;=1.5),(C5&gt;0)),"Alipat+N","----")</f>
        <v>----</v>
      </c>
      <c r="AM5" s="4">
        <f>V5*(44/43.989828)</f>
        <v>385.10914981335225</v>
      </c>
      <c r="AN5" s="4">
        <f>INT(AM5)</f>
        <v>385</v>
      </c>
      <c r="AO5" s="4">
        <f>AM5-AN5</f>
        <v>0.10914981335224638</v>
      </c>
    </row>
    <row r="6" spans="1:41" x14ac:dyDescent="0.25">
      <c r="A6">
        <v>18</v>
      </c>
      <c r="B6">
        <v>10</v>
      </c>
      <c r="C6">
        <v>0</v>
      </c>
      <c r="D6">
        <v>11</v>
      </c>
      <c r="E6">
        <v>0</v>
      </c>
      <c r="F6">
        <v>0</v>
      </c>
      <c r="H6">
        <v>401.0150342</v>
      </c>
      <c r="J6">
        <v>4697231</v>
      </c>
      <c r="K6">
        <v>4060740</v>
      </c>
      <c r="L6">
        <v>3594229</v>
      </c>
      <c r="M6" t="str">
        <f>IF(J6&gt;0,"Yes","No")</f>
        <v>Yes</v>
      </c>
      <c r="N6">
        <f>AVERAGE(J6:L6)</f>
        <v>4117400</v>
      </c>
      <c r="O6">
        <v>0</v>
      </c>
      <c r="P6">
        <v>0</v>
      </c>
      <c r="Q6">
        <v>0</v>
      </c>
      <c r="S6">
        <f>B6/A6</f>
        <v>0.55555555555555558</v>
      </c>
      <c r="T6">
        <f>D6/A6</f>
        <v>0.61111111111111116</v>
      </c>
      <c r="V6" s="4">
        <f>A6*12+(B6-1)*1.007825+C6*14.003074+D6*15.9949146+E6*31.9720707+F6*30.9737615+0.0005485799</f>
        <v>401.0150341799</v>
      </c>
      <c r="W6">
        <f>1+A6-B6/2+C6/2+F6/2</f>
        <v>14</v>
      </c>
      <c r="X6">
        <f>W6/A6</f>
        <v>0.77777777777777779</v>
      </c>
      <c r="Y6">
        <f>W6/B6</f>
        <v>1.4</v>
      </c>
      <c r="Z6">
        <f>W6/D6</f>
        <v>1.2727272727272727</v>
      </c>
      <c r="AA6" t="str">
        <f>IF(X6&gt;=0.3,IF(X6&lt;=0.68,IF(Y6&gt;=0.2,IF(Y6&lt;=0.95,IF(Z6&gt;=0.77,IF(Z6&lt;=1.75,"CRAM","O"),"O"),"O"),"O"),"O"),"O")</f>
        <v>O</v>
      </c>
      <c r="AD6">
        <f>(1+A6-D6/2-E6-B6/2)/(A6-D6/2-E6-C6-F6)</f>
        <v>0.68</v>
      </c>
      <c r="AF6" t="str">
        <f>IF(AD6&gt;0.66,"CondAr","----")</f>
        <v>CondAr</v>
      </c>
      <c r="AG6" t="str">
        <f>IF(AND((AD6&gt;0.5),(AD6&lt;=0.66)),"Aromatic","----")</f>
        <v>----</v>
      </c>
      <c r="AH6" t="str">
        <f>IF(AND((AD6&lt;=0.5),(S6&lt;1.5)),"HUnSatLig","----")</f>
        <v>----</v>
      </c>
      <c r="AI6" t="str">
        <f>IF(AND((T6&lt;0.6),(S6&gt;=1.5),(C6=0)),"AlipatNoN","----")</f>
        <v>----</v>
      </c>
      <c r="AJ6" t="str">
        <f>IF(AND((S6&gt;=1.5),(T6&gt;=0.6)),"SatFACarb","----")</f>
        <v>----</v>
      </c>
      <c r="AK6" t="str">
        <f>IF(AND((T6&lt;0.6),(S6&gt;=1.5),(C6&gt;0)),"Alipat+N","----")</f>
        <v>----</v>
      </c>
      <c r="AM6" s="4">
        <f>V6*(44/43.989828)</f>
        <v>401.10776300183755</v>
      </c>
      <c r="AN6" s="4">
        <f>INT(AM6)</f>
        <v>401</v>
      </c>
      <c r="AO6" s="4">
        <f>AM6-AN6</f>
        <v>0.10776300183755438</v>
      </c>
    </row>
    <row r="7" spans="1:41" x14ac:dyDescent="0.25">
      <c r="A7">
        <v>18</v>
      </c>
      <c r="B7">
        <v>10</v>
      </c>
      <c r="C7">
        <v>0</v>
      </c>
      <c r="D7">
        <v>12</v>
      </c>
      <c r="E7">
        <v>0</v>
      </c>
      <c r="F7">
        <v>0</v>
      </c>
      <c r="H7">
        <v>417.00994880000002</v>
      </c>
      <c r="J7">
        <v>3706969</v>
      </c>
      <c r="K7">
        <v>3302019</v>
      </c>
      <c r="L7">
        <v>2879778</v>
      </c>
      <c r="M7" t="str">
        <f>IF(J7&gt;0,"Yes","No")</f>
        <v>Yes</v>
      </c>
      <c r="N7">
        <f>AVERAGE(J7:L7)</f>
        <v>3296255.3333333335</v>
      </c>
      <c r="O7">
        <v>0</v>
      </c>
      <c r="P7">
        <v>0</v>
      </c>
      <c r="Q7">
        <v>0</v>
      </c>
      <c r="S7">
        <f>B7/A7</f>
        <v>0.55555555555555558</v>
      </c>
      <c r="T7">
        <f>D7/A7</f>
        <v>0.66666666666666663</v>
      </c>
      <c r="V7" s="4">
        <f>A7*12+(B7-1)*1.007825+C7*14.003074+D7*15.9949146+E7*31.9720707+F7*30.9737615+0.0005485799</f>
        <v>417.00994877989996</v>
      </c>
      <c r="W7">
        <f>1+A7-B7/2+C7/2+F7/2</f>
        <v>14</v>
      </c>
      <c r="X7">
        <f>W7/A7</f>
        <v>0.77777777777777779</v>
      </c>
      <c r="Y7">
        <f>W7/B7</f>
        <v>1.4</v>
      </c>
      <c r="Z7">
        <f>W7/D7</f>
        <v>1.1666666666666667</v>
      </c>
      <c r="AA7" t="str">
        <f>IF(X7&gt;=0.3,IF(X7&lt;=0.68,IF(Y7&gt;=0.2,IF(Y7&lt;=0.95,IF(Z7&gt;=0.77,IF(Z7&lt;=1.75,"CRAM","O"),"O"),"O"),"O"),"O"),"O")</f>
        <v>O</v>
      </c>
      <c r="AD7">
        <f>(1+A7-D7/2-E7-B7/2)/(A7-D7/2-E7-C7-F7)</f>
        <v>0.66666666666666663</v>
      </c>
      <c r="AF7" t="str">
        <f>IF(AD7&gt;0.66,"CondAr","----")</f>
        <v>CondAr</v>
      </c>
      <c r="AG7" t="str">
        <f>IF(AND((AD7&gt;0.5),(AD7&lt;=0.66)),"Aromatic","----")</f>
        <v>----</v>
      </c>
      <c r="AH7" t="str">
        <f>IF(AND((AD7&lt;=0.5),(S7&lt;1.5)),"HUnSatLig","----")</f>
        <v>----</v>
      </c>
      <c r="AI7" t="str">
        <f>IF(AND((T7&lt;0.6),(S7&gt;=1.5),(C7=0)),"AlipatNoN","----")</f>
        <v>----</v>
      </c>
      <c r="AJ7" t="str">
        <f>IF(AND((S7&gt;=1.5),(T7&gt;=0.6)),"SatFACarb","----")</f>
        <v>----</v>
      </c>
      <c r="AK7" t="str">
        <f>IF(AND((T7&lt;0.6),(S7&gt;=1.5),(C7&gt;0)),"Alipat+N","----")</f>
        <v>----</v>
      </c>
      <c r="AM7" s="4">
        <f>V7*(44/43.989828)</f>
        <v>417.10637619032281</v>
      </c>
      <c r="AN7" s="4">
        <f>INT(AM7)</f>
        <v>417</v>
      </c>
      <c r="AO7" s="4">
        <f>AM7-AN7</f>
        <v>0.10637619032280554</v>
      </c>
    </row>
    <row r="8" spans="1:41" x14ac:dyDescent="0.25">
      <c r="A8">
        <v>19</v>
      </c>
      <c r="B8">
        <v>12</v>
      </c>
      <c r="C8">
        <v>0</v>
      </c>
      <c r="D8">
        <v>8</v>
      </c>
      <c r="E8">
        <v>0</v>
      </c>
      <c r="F8">
        <v>0</v>
      </c>
      <c r="H8">
        <v>367.04594040000001</v>
      </c>
      <c r="J8">
        <v>3288612</v>
      </c>
      <c r="K8">
        <v>2589335</v>
      </c>
      <c r="L8">
        <v>3008725</v>
      </c>
      <c r="M8" t="str">
        <f>IF(J8&gt;0,"Yes","No")</f>
        <v>Yes</v>
      </c>
      <c r="N8">
        <f>AVERAGE(J8:L8)</f>
        <v>2962224</v>
      </c>
      <c r="O8">
        <v>0</v>
      </c>
      <c r="P8">
        <v>0</v>
      </c>
      <c r="Q8">
        <v>0</v>
      </c>
      <c r="S8">
        <f>B8/A8</f>
        <v>0.63157894736842102</v>
      </c>
      <c r="T8">
        <f>D8/A8</f>
        <v>0.42105263157894735</v>
      </c>
      <c r="V8" s="4">
        <f>A8*12+(B8-1)*1.007825+C8*14.003074+D8*15.9949146+E8*31.9720707+F8*30.9737615+0.0005485799</f>
        <v>367.0459403799</v>
      </c>
      <c r="W8">
        <f>1+A8-B8/2+C8/2+F8/2</f>
        <v>14</v>
      </c>
      <c r="X8">
        <f>W8/A8</f>
        <v>0.73684210526315785</v>
      </c>
      <c r="Y8">
        <f>W8/B8</f>
        <v>1.1666666666666667</v>
      </c>
      <c r="Z8">
        <f>W8/D8</f>
        <v>1.75</v>
      </c>
      <c r="AA8" t="str">
        <f>IF(X8&gt;=0.3,IF(X8&lt;=0.68,IF(Y8&gt;=0.2,IF(Y8&lt;=0.95,IF(Z8&gt;=0.77,IF(Z8&lt;=1.75,"CRAM","O"),"O"),"O"),"O"),"O"),"O")</f>
        <v>O</v>
      </c>
      <c r="AD8">
        <f>(1+A8-D8/2-E8-B8/2)/(A8-D8/2-E8-C8-F8)</f>
        <v>0.66666666666666663</v>
      </c>
      <c r="AF8" t="str">
        <f>IF(AD8&gt;0.66,"CondAr","----")</f>
        <v>CondAr</v>
      </c>
      <c r="AG8" t="str">
        <f>IF(AND((AD8&gt;0.5),(AD8&lt;=0.66)),"Aromatic","----")</f>
        <v>----</v>
      </c>
      <c r="AH8" t="str">
        <f>IF(AND((AD8&lt;=0.5),(S8&lt;1.5)),"HUnSatLig","----")</f>
        <v>----</v>
      </c>
      <c r="AI8" t="str">
        <f>IF(AND((T8&lt;0.6),(S8&gt;=1.5),(C8=0)),"AlipatNoN","----")</f>
        <v>----</v>
      </c>
      <c r="AJ8" t="str">
        <f>IF(AND((S8&gt;=1.5),(T8&gt;=0.6)),"SatFACarb","----")</f>
        <v>----</v>
      </c>
      <c r="AK8" t="str">
        <f>IF(AND((T8&lt;0.6),(S8&gt;=1.5),(C8&gt;0)),"Alipat+N","----")</f>
        <v>----</v>
      </c>
      <c r="AM8" s="4">
        <f>V8*(44/43.989828)</f>
        <v>367.13081434907173</v>
      </c>
      <c r="AN8" s="4">
        <f>INT(AM8)</f>
        <v>367</v>
      </c>
      <c r="AO8" s="4">
        <f>AM8-AN8</f>
        <v>0.13081434907172707</v>
      </c>
    </row>
    <row r="9" spans="1:41" x14ac:dyDescent="0.25">
      <c r="A9">
        <v>20</v>
      </c>
      <c r="B9">
        <v>12</v>
      </c>
      <c r="C9">
        <v>0</v>
      </c>
      <c r="D9">
        <v>9</v>
      </c>
      <c r="E9">
        <v>0</v>
      </c>
      <c r="F9">
        <v>0</v>
      </c>
      <c r="H9">
        <v>395.04085500000002</v>
      </c>
      <c r="J9">
        <v>3117573</v>
      </c>
      <c r="K9">
        <v>2811581</v>
      </c>
      <c r="L9">
        <v>3244156</v>
      </c>
      <c r="M9" t="str">
        <f>IF(J9&gt;0,"Yes","No")</f>
        <v>Yes</v>
      </c>
      <c r="N9">
        <f>AVERAGE(J9:L9)</f>
        <v>3057770</v>
      </c>
      <c r="O9">
        <v>0</v>
      </c>
      <c r="P9">
        <v>0</v>
      </c>
      <c r="Q9">
        <v>0</v>
      </c>
      <c r="S9">
        <f>B9/A9</f>
        <v>0.6</v>
      </c>
      <c r="T9">
        <f>D9/A9</f>
        <v>0.45</v>
      </c>
      <c r="V9" s="4">
        <f>A9*12+(B9-1)*1.007825+C9*14.003074+D9*15.9949146+E9*31.9720707+F9*30.9737615+0.0005485799</f>
        <v>395.04085497989996</v>
      </c>
      <c r="W9">
        <f>1+A9-B9/2+C9/2+F9/2</f>
        <v>15</v>
      </c>
      <c r="X9">
        <f>W9/A9</f>
        <v>0.75</v>
      </c>
      <c r="Y9">
        <f>W9/B9</f>
        <v>1.25</v>
      </c>
      <c r="Z9">
        <f>W9/D9</f>
        <v>1.6666666666666667</v>
      </c>
      <c r="AA9" t="str">
        <f>IF(X9&gt;=0.3,IF(X9&lt;=0.68,IF(Y9&gt;=0.2,IF(Y9&lt;=0.95,IF(Z9&gt;=0.77,IF(Z9&lt;=1.75,"CRAM","O"),"O"),"O"),"O"),"O"),"O")</f>
        <v>O</v>
      </c>
      <c r="AD9">
        <f>(1+A9-D9/2-E9-B9/2)/(A9-D9/2-E9-C9-F9)</f>
        <v>0.67741935483870963</v>
      </c>
      <c r="AF9" t="str">
        <f>IF(AD9&gt;0.66,"CondAr","----")</f>
        <v>CondAr</v>
      </c>
      <c r="AG9" t="str">
        <f>IF(AND((AD9&gt;0.5),(AD9&lt;=0.66)),"Aromatic","----")</f>
        <v>----</v>
      </c>
      <c r="AH9" t="str">
        <f>IF(AND((AD9&lt;=0.5),(S9&lt;1.5)),"HUnSatLig","----")</f>
        <v>----</v>
      </c>
      <c r="AI9" t="str">
        <f>IF(AND((T9&lt;0.6),(S9&gt;=1.5),(C9=0)),"AlipatNoN","----")</f>
        <v>----</v>
      </c>
      <c r="AJ9" t="str">
        <f>IF(AND((S9&gt;=1.5),(T9&gt;=0.6)),"SatFACarb","----")</f>
        <v>----</v>
      </c>
      <c r="AK9" t="str">
        <f>IF(AND((T9&lt;0.6),(S9&gt;=1.5),(C9&gt;0)),"Alipat+N","----")</f>
        <v>----</v>
      </c>
      <c r="AM9" s="4">
        <f>V9*(44/43.989828)</f>
        <v>395.13220236086386</v>
      </c>
      <c r="AN9" s="4">
        <f>INT(AM9)</f>
        <v>395</v>
      </c>
      <c r="AO9" s="4">
        <f>AM9-AN9</f>
        <v>0.13220236086385739</v>
      </c>
    </row>
    <row r="10" spans="1:41" x14ac:dyDescent="0.25">
      <c r="A10">
        <v>20</v>
      </c>
      <c r="B10">
        <v>12</v>
      </c>
      <c r="C10">
        <v>0</v>
      </c>
      <c r="D10">
        <v>10</v>
      </c>
      <c r="E10">
        <v>0</v>
      </c>
      <c r="F10">
        <v>0</v>
      </c>
      <c r="H10">
        <v>411.03576959999998</v>
      </c>
      <c r="J10">
        <v>3926080</v>
      </c>
      <c r="K10">
        <v>3491776</v>
      </c>
      <c r="L10">
        <v>3237610</v>
      </c>
      <c r="M10" t="str">
        <f>IF(J10&gt;0,"Yes","No")</f>
        <v>Yes</v>
      </c>
      <c r="N10">
        <f>AVERAGE(J10:L10)</f>
        <v>3551822</v>
      </c>
      <c r="O10">
        <v>0</v>
      </c>
      <c r="P10">
        <v>0</v>
      </c>
      <c r="Q10">
        <v>0</v>
      </c>
      <c r="S10">
        <f>B10/A10</f>
        <v>0.6</v>
      </c>
      <c r="T10">
        <f>D10/A10</f>
        <v>0.5</v>
      </c>
      <c r="V10" s="4">
        <f>A10*12+(B10-1)*1.007825+C10*14.003074+D10*15.9949146+E10*31.9720707+F10*30.9737615+0.0005485799</f>
        <v>411.03576957989998</v>
      </c>
      <c r="W10">
        <f>1+A10-B10/2+C10/2+F10/2</f>
        <v>15</v>
      </c>
      <c r="X10">
        <f>W10/A10</f>
        <v>0.75</v>
      </c>
      <c r="Y10">
        <f>W10/B10</f>
        <v>1.25</v>
      </c>
      <c r="Z10">
        <f>W10/D10</f>
        <v>1.5</v>
      </c>
      <c r="AA10" t="str">
        <f>IF(X10&gt;=0.3,IF(X10&lt;=0.68,IF(Y10&gt;=0.2,IF(Y10&lt;=0.95,IF(Z10&gt;=0.77,IF(Z10&lt;=1.75,"CRAM","O"),"O"),"O"),"O"),"O"),"O")</f>
        <v>O</v>
      </c>
      <c r="AD10">
        <f>(1+A10-D10/2-E10-B10/2)/(A10-D10/2-E10-C10-F10)</f>
        <v>0.66666666666666663</v>
      </c>
      <c r="AF10" t="str">
        <f>IF(AD10&gt;0.66,"CondAr","----")</f>
        <v>CondAr</v>
      </c>
      <c r="AG10" t="str">
        <f>IF(AND((AD10&gt;0.5),(AD10&lt;=0.66)),"Aromatic","----")</f>
        <v>----</v>
      </c>
      <c r="AH10" t="str">
        <f>IF(AND((AD10&lt;=0.5),(S10&lt;1.5)),"HUnSatLig","----")</f>
        <v>----</v>
      </c>
      <c r="AI10" t="str">
        <f>IF(AND((T10&lt;0.6),(S10&gt;=1.5),(C10=0)),"AlipatNoN","----")</f>
        <v>----</v>
      </c>
      <c r="AJ10" t="str">
        <f>IF(AND((S10&gt;=1.5),(T10&gt;=0.6)),"SatFACarb","----")</f>
        <v>----</v>
      </c>
      <c r="AK10" t="str">
        <f>IF(AND((T10&lt;0.6),(S10&gt;=1.5),(C10&gt;0)),"Alipat+N","----")</f>
        <v>----</v>
      </c>
      <c r="AM10" s="4">
        <f>V10*(44/43.989828)</f>
        <v>411.13081554934917</v>
      </c>
      <c r="AN10" s="4">
        <f>INT(AM10)</f>
        <v>411</v>
      </c>
      <c r="AO10" s="4">
        <f>AM10-AN10</f>
        <v>0.13081554934916539</v>
      </c>
    </row>
    <row r="11" spans="1:41" x14ac:dyDescent="0.25">
      <c r="A11">
        <v>14</v>
      </c>
      <c r="B11">
        <v>10</v>
      </c>
      <c r="C11">
        <v>0</v>
      </c>
      <c r="D11">
        <v>10</v>
      </c>
      <c r="E11">
        <v>0</v>
      </c>
      <c r="F11">
        <v>0</v>
      </c>
      <c r="H11">
        <v>337.02011959999999</v>
      </c>
      <c r="J11">
        <v>3404075</v>
      </c>
      <c r="K11">
        <v>3405764</v>
      </c>
      <c r="L11">
        <v>3133803</v>
      </c>
      <c r="M11" t="str">
        <f>IF(J11&gt;0,"Yes","No")</f>
        <v>Yes</v>
      </c>
      <c r="N11">
        <f>AVERAGE(J11:L11)</f>
        <v>3314547.3333333335</v>
      </c>
      <c r="O11">
        <v>0</v>
      </c>
      <c r="P11">
        <v>0</v>
      </c>
      <c r="Q11">
        <v>0</v>
      </c>
      <c r="S11">
        <f>B11/A11</f>
        <v>0.7142857142857143</v>
      </c>
      <c r="T11">
        <f>D11/A11</f>
        <v>0.7142857142857143</v>
      </c>
      <c r="V11" s="4">
        <f>A11*12+(B11-1)*1.007825+C11*14.003074+D11*15.9949146+E11*31.9720707+F11*30.9737615+0.0005485799</f>
        <v>337.02011957989998</v>
      </c>
      <c r="W11">
        <f>1+A11-B11/2+C11/2+F11/2</f>
        <v>10</v>
      </c>
      <c r="X11">
        <f>W11/A11</f>
        <v>0.7142857142857143</v>
      </c>
      <c r="Y11">
        <f>W11/B11</f>
        <v>1</v>
      </c>
      <c r="Z11">
        <f>W11/D11</f>
        <v>1</v>
      </c>
      <c r="AA11" t="str">
        <f>IF(X11&gt;=0.3,IF(X11&lt;=0.68,IF(Y11&gt;=0.2,IF(Y11&lt;=0.95,IF(Z11&gt;=0.77,IF(Z11&lt;=1.75,"CRAM","O"),"O"),"O"),"O"),"O"),"O")</f>
        <v>O</v>
      </c>
      <c r="AD11">
        <f>(1+A11-D11/2-E11-B11/2)/(A11-D11/2-E11-C11-F11)</f>
        <v>0.55555555555555558</v>
      </c>
      <c r="AF11" t="str">
        <f>IF(AD11&gt;0.66,"CondAr","----")</f>
        <v>----</v>
      </c>
      <c r="AG11" t="str">
        <f>IF(AND((AD11&gt;0.5),(AD11&lt;=0.66)),"Aromatic","----")</f>
        <v>Aromatic</v>
      </c>
      <c r="AH11" t="str">
        <f>IF(AND((AD11&lt;=0.5),(S11&lt;1.5)),"HUnSatLig","----")</f>
        <v>----</v>
      </c>
      <c r="AI11" t="str">
        <f>IF(AND((T11&lt;0.6),(S11&gt;=1.5),(C11=0)),"AlipatNoN","----")</f>
        <v>----</v>
      </c>
      <c r="AJ11" t="str">
        <f>IF(AND((S11&gt;=1.5),(T11&gt;=0.6)),"SatFACarb","----")</f>
        <v>----</v>
      </c>
      <c r="AK11" t="str">
        <f>IF(AND((T11&lt;0.6),(S11&gt;=1.5),(C11&gt;0)),"Alipat+N","----")</f>
        <v>----</v>
      </c>
      <c r="AM11" s="4">
        <f>V11*(44/43.989828)</f>
        <v>337.09805052012473</v>
      </c>
      <c r="AN11" s="4">
        <f>INT(AM11)</f>
        <v>337</v>
      </c>
      <c r="AO11" s="4">
        <f>AM11-AN11</f>
        <v>9.8050520124729701E-2</v>
      </c>
    </row>
    <row r="12" spans="1:41" x14ac:dyDescent="0.25">
      <c r="A12">
        <v>15</v>
      </c>
      <c r="B12">
        <v>10</v>
      </c>
      <c r="C12">
        <v>0</v>
      </c>
      <c r="D12">
        <v>9</v>
      </c>
      <c r="E12">
        <v>0</v>
      </c>
      <c r="F12">
        <v>0</v>
      </c>
      <c r="H12">
        <v>333.02520500000003</v>
      </c>
      <c r="J12">
        <v>3117443</v>
      </c>
      <c r="K12">
        <v>2946653</v>
      </c>
      <c r="L12">
        <v>3399103</v>
      </c>
      <c r="M12" t="str">
        <f>IF(J12&gt;0,"Yes","No")</f>
        <v>Yes</v>
      </c>
      <c r="N12">
        <f>AVERAGE(J12:L12)</f>
        <v>3154399.6666666665</v>
      </c>
      <c r="O12">
        <v>0</v>
      </c>
      <c r="P12">
        <v>0</v>
      </c>
      <c r="Q12">
        <v>0</v>
      </c>
      <c r="S12">
        <f>B12/A12</f>
        <v>0.66666666666666663</v>
      </c>
      <c r="T12">
        <f>D12/A12</f>
        <v>0.6</v>
      </c>
      <c r="V12" s="4">
        <f>A12*12+(B12-1)*1.007825+C12*14.003074+D12*15.9949146+E12*31.9720707+F12*30.9737615+0.0005485799</f>
        <v>333.02520497990002</v>
      </c>
      <c r="W12">
        <f>1+A12-B12/2+C12/2+F12/2</f>
        <v>11</v>
      </c>
      <c r="X12">
        <f>W12/A12</f>
        <v>0.73333333333333328</v>
      </c>
      <c r="Y12">
        <f>W12/B12</f>
        <v>1.1000000000000001</v>
      </c>
      <c r="Z12">
        <f>W12/D12</f>
        <v>1.2222222222222223</v>
      </c>
      <c r="AA12" t="str">
        <f>IF(X12&gt;=0.3,IF(X12&lt;=0.68,IF(Y12&gt;=0.2,IF(Y12&lt;=0.95,IF(Z12&gt;=0.77,IF(Z12&lt;=1.75,"CRAM","O"),"O"),"O"),"O"),"O"),"O")</f>
        <v>O</v>
      </c>
      <c r="AD12">
        <f>(1+A12-D12/2-E12-B12/2)/(A12-D12/2-E12-C12-F12)</f>
        <v>0.61904761904761907</v>
      </c>
      <c r="AF12" t="str">
        <f>IF(AD12&gt;0.66,"CondAr","----")</f>
        <v>----</v>
      </c>
      <c r="AG12" t="str">
        <f>IF(AND((AD12&gt;0.5),(AD12&lt;=0.66)),"Aromatic","----")</f>
        <v>Aromatic</v>
      </c>
      <c r="AH12" t="str">
        <f>IF(AND((AD12&lt;=0.5),(S12&lt;1.5)),"HUnSatLig","----")</f>
        <v>----</v>
      </c>
      <c r="AI12" t="str">
        <f>IF(AND((T12&lt;0.6),(S12&gt;=1.5),(C12=0)),"AlipatNoN","----")</f>
        <v>----</v>
      </c>
      <c r="AJ12" t="str">
        <f>IF(AND((S12&gt;=1.5),(T12&gt;=0.6)),"SatFACarb","----")</f>
        <v>----</v>
      </c>
      <c r="AK12" t="str">
        <f>IF(AND((T12&lt;0.6),(S12&gt;=1.5),(C12&gt;0)),"Alipat+N","----")</f>
        <v>----</v>
      </c>
      <c r="AM12" s="4">
        <f>V12*(44/43.989828)</f>
        <v>333.10221215494636</v>
      </c>
      <c r="AN12" s="4">
        <f>INT(AM12)</f>
        <v>333</v>
      </c>
      <c r="AO12" s="4">
        <f>AM12-AN12</f>
        <v>0.10221215494635771</v>
      </c>
    </row>
    <row r="13" spans="1:41" x14ac:dyDescent="0.25">
      <c r="A13">
        <v>15</v>
      </c>
      <c r="B13">
        <v>10</v>
      </c>
      <c r="C13">
        <v>0</v>
      </c>
      <c r="D13">
        <v>10</v>
      </c>
      <c r="E13">
        <v>0</v>
      </c>
      <c r="F13">
        <v>0</v>
      </c>
      <c r="H13">
        <v>349.02011959999999</v>
      </c>
      <c r="J13">
        <v>4771470</v>
      </c>
      <c r="K13">
        <v>4616488</v>
      </c>
      <c r="L13">
        <v>4309956</v>
      </c>
      <c r="M13" t="str">
        <f>IF(J13&gt;0,"Yes","No")</f>
        <v>Yes</v>
      </c>
      <c r="N13">
        <f>AVERAGE(J13:L13)</f>
        <v>4565971.333333333</v>
      </c>
      <c r="O13">
        <v>0</v>
      </c>
      <c r="P13">
        <v>0</v>
      </c>
      <c r="Q13">
        <v>0</v>
      </c>
      <c r="S13">
        <f>B13/A13</f>
        <v>0.66666666666666663</v>
      </c>
      <c r="T13">
        <f>D13/A13</f>
        <v>0.66666666666666663</v>
      </c>
      <c r="V13" s="4">
        <f>A13*12+(B13-1)*1.007825+C13*14.003074+D13*15.9949146+E13*31.9720707+F13*30.9737615+0.0005485799</f>
        <v>349.02011957989998</v>
      </c>
      <c r="W13">
        <f>1+A13-B13/2+C13/2+F13/2</f>
        <v>11</v>
      </c>
      <c r="X13">
        <f>W13/A13</f>
        <v>0.73333333333333328</v>
      </c>
      <c r="Y13">
        <f>W13/B13</f>
        <v>1.1000000000000001</v>
      </c>
      <c r="Z13">
        <f>W13/D13</f>
        <v>1.1000000000000001</v>
      </c>
      <c r="AA13" t="str">
        <f>IF(X13&gt;=0.3,IF(X13&lt;=0.68,IF(Y13&gt;=0.2,IF(Y13&lt;=0.95,IF(Z13&gt;=0.77,IF(Z13&lt;=1.75,"CRAM","O"),"O"),"O"),"O"),"O"),"O")</f>
        <v>O</v>
      </c>
      <c r="AD13">
        <f>(1+A13-D13/2-E13-B13/2)/(A13-D13/2-E13-C13-F13)</f>
        <v>0.6</v>
      </c>
      <c r="AF13" t="str">
        <f>IF(AD13&gt;0.66,"CondAr","----")</f>
        <v>----</v>
      </c>
      <c r="AG13" t="str">
        <f>IF(AND((AD13&gt;0.5),(AD13&lt;=0.66)),"Aromatic","----")</f>
        <v>Aromatic</v>
      </c>
      <c r="AH13" t="str">
        <f>IF(AND((AD13&lt;=0.5),(S13&lt;1.5)),"HUnSatLig","----")</f>
        <v>----</v>
      </c>
      <c r="AI13" t="str">
        <f>IF(AND((T13&lt;0.6),(S13&gt;=1.5),(C13=0)),"AlipatNoN","----")</f>
        <v>----</v>
      </c>
      <c r="AJ13" t="str">
        <f>IF(AND((S13&gt;=1.5),(T13&gt;=0.6)),"SatFACarb","----")</f>
        <v>----</v>
      </c>
      <c r="AK13" t="str">
        <f>IF(AND((T13&lt;0.6),(S13&gt;=1.5),(C13&gt;0)),"Alipat+N","----")</f>
        <v>----</v>
      </c>
      <c r="AM13" s="4">
        <f>V13*(44/43.989828)</f>
        <v>349.10082534343161</v>
      </c>
      <c r="AN13" s="4">
        <f>INT(AM13)</f>
        <v>349</v>
      </c>
      <c r="AO13" s="4">
        <f>AM13-AN13</f>
        <v>0.10082534343160887</v>
      </c>
    </row>
    <row r="14" spans="1:41" x14ac:dyDescent="0.25">
      <c r="A14">
        <v>15</v>
      </c>
      <c r="B14">
        <v>10</v>
      </c>
      <c r="C14">
        <v>0</v>
      </c>
      <c r="D14">
        <v>11</v>
      </c>
      <c r="E14">
        <v>0</v>
      </c>
      <c r="F14">
        <v>0</v>
      </c>
      <c r="H14">
        <v>365.0150342</v>
      </c>
      <c r="J14">
        <v>4629791</v>
      </c>
      <c r="K14">
        <v>4674143</v>
      </c>
      <c r="L14">
        <v>5160560</v>
      </c>
      <c r="M14" t="str">
        <f>IF(J14&gt;0,"Yes","No")</f>
        <v>Yes</v>
      </c>
      <c r="N14">
        <f>AVERAGE(J14:L14)</f>
        <v>4821498</v>
      </c>
      <c r="O14">
        <v>0</v>
      </c>
      <c r="P14">
        <v>0</v>
      </c>
      <c r="Q14">
        <v>0</v>
      </c>
      <c r="S14">
        <f>B14/A14</f>
        <v>0.66666666666666663</v>
      </c>
      <c r="T14">
        <f>D14/A14</f>
        <v>0.73333333333333328</v>
      </c>
      <c r="V14" s="4">
        <f>A14*12+(B14-1)*1.007825+C14*14.003074+D14*15.9949146+E14*31.9720707+F14*30.9737615+0.0005485799</f>
        <v>365.0150341799</v>
      </c>
      <c r="W14">
        <f>1+A14-B14/2+C14/2+F14/2</f>
        <v>11</v>
      </c>
      <c r="X14">
        <f>W14/A14</f>
        <v>0.73333333333333328</v>
      </c>
      <c r="Y14">
        <f>W14/B14</f>
        <v>1.1000000000000001</v>
      </c>
      <c r="Z14">
        <f>W14/D14</f>
        <v>1</v>
      </c>
      <c r="AA14" t="str">
        <f>IF(X14&gt;=0.3,IF(X14&lt;=0.68,IF(Y14&gt;=0.2,IF(Y14&lt;=0.95,IF(Z14&gt;=0.77,IF(Z14&lt;=1.75,"CRAM","O"),"O"),"O"),"O"),"O"),"O")</f>
        <v>O</v>
      </c>
      <c r="AD14">
        <f>(1+A14-D14/2-E14-B14/2)/(A14-D14/2-E14-C14-F14)</f>
        <v>0.57894736842105265</v>
      </c>
      <c r="AF14" t="str">
        <f>IF(AD14&gt;0.66,"CondAr","----")</f>
        <v>----</v>
      </c>
      <c r="AG14" t="str">
        <f>IF(AND((AD14&gt;0.5),(AD14&lt;=0.66)),"Aromatic","----")</f>
        <v>Aromatic</v>
      </c>
      <c r="AH14" t="str">
        <f>IF(AND((AD14&lt;=0.5),(S14&lt;1.5)),"HUnSatLig","----")</f>
        <v>----</v>
      </c>
      <c r="AI14" t="str">
        <f>IF(AND((T14&lt;0.6),(S14&gt;=1.5),(C14=0)),"AlipatNoN","----")</f>
        <v>----</v>
      </c>
      <c r="AJ14" t="str">
        <f>IF(AND((S14&gt;=1.5),(T14&gt;=0.6)),"SatFACarb","----")</f>
        <v>----</v>
      </c>
      <c r="AK14" t="str">
        <f>IF(AND((T14&lt;0.6),(S14&gt;=1.5),(C14&gt;0)),"Alipat+N","----")</f>
        <v>----</v>
      </c>
      <c r="AM14" s="4">
        <f>V14*(44/43.989828)</f>
        <v>365.09943853191692</v>
      </c>
      <c r="AN14" s="4">
        <f>INT(AM14)</f>
        <v>365</v>
      </c>
      <c r="AO14" s="4">
        <f>AM14-AN14</f>
        <v>9.9438531916916872E-2</v>
      </c>
    </row>
    <row r="15" spans="1:41" x14ac:dyDescent="0.25">
      <c r="A15">
        <v>15</v>
      </c>
      <c r="B15">
        <v>12</v>
      </c>
      <c r="C15">
        <v>0</v>
      </c>
      <c r="D15">
        <v>9</v>
      </c>
      <c r="E15">
        <v>0</v>
      </c>
      <c r="F15">
        <v>0</v>
      </c>
      <c r="H15">
        <v>335.04085500000002</v>
      </c>
      <c r="J15">
        <v>4726608</v>
      </c>
      <c r="K15">
        <v>5133327</v>
      </c>
      <c r="L15">
        <v>5528979</v>
      </c>
      <c r="M15" t="str">
        <f>IF(J15&gt;0,"Yes","No")</f>
        <v>Yes</v>
      </c>
      <c r="N15">
        <f>AVERAGE(J15:L15)</f>
        <v>5129638</v>
      </c>
      <c r="O15">
        <v>0</v>
      </c>
      <c r="P15">
        <v>0</v>
      </c>
      <c r="Q15">
        <v>0</v>
      </c>
      <c r="S15">
        <f>B15/A15</f>
        <v>0.8</v>
      </c>
      <c r="T15">
        <f>D15/A15</f>
        <v>0.6</v>
      </c>
      <c r="V15" s="4">
        <f>A15*12+(B15-1)*1.007825+C15*14.003074+D15*15.9949146+E15*31.9720707+F15*30.9737615+0.0005485799</f>
        <v>335.04085497989996</v>
      </c>
      <c r="W15">
        <f>1+A15-B15/2+C15/2+F15/2</f>
        <v>10</v>
      </c>
      <c r="X15">
        <f>W15/A15</f>
        <v>0.66666666666666663</v>
      </c>
      <c r="Y15">
        <f>W15/B15</f>
        <v>0.83333333333333337</v>
      </c>
      <c r="Z15">
        <f>W15/D15</f>
        <v>1.1111111111111112</v>
      </c>
      <c r="AA15" t="str">
        <f>IF(X15&gt;=0.3,IF(X15&lt;=0.68,IF(Y15&gt;=0.2,IF(Y15&lt;=0.95,IF(Z15&gt;=0.77,IF(Z15&lt;=1.75,"CRAM","O"),"O"),"O"),"O"),"O"),"O")</f>
        <v>CRAM</v>
      </c>
      <c r="AD15">
        <f>(1+A15-D15/2-E15-B15/2)/(A15-D15/2-E15-C15-F15)</f>
        <v>0.52380952380952384</v>
      </c>
      <c r="AF15" t="str">
        <f>IF(AD15&gt;0.66,"CondAr","----")</f>
        <v>----</v>
      </c>
      <c r="AG15" t="str">
        <f>IF(AND((AD15&gt;0.5),(AD15&lt;=0.66)),"Aromatic","----")</f>
        <v>Aromatic</v>
      </c>
      <c r="AH15" t="str">
        <f>IF(AND((AD15&lt;=0.5),(S15&lt;1.5)),"HUnSatLig","----")</f>
        <v>----</v>
      </c>
      <c r="AI15" t="str">
        <f>IF(AND((T15&lt;0.6),(S15&gt;=1.5),(C15=0)),"AlipatNoN","----")</f>
        <v>----</v>
      </c>
      <c r="AJ15" t="str">
        <f>IF(AND((S15&gt;=1.5),(T15&gt;=0.6)),"SatFACarb","----")</f>
        <v>----</v>
      </c>
      <c r="AK15" t="str">
        <f>IF(AND((T15&lt;0.6),(S15&gt;=1.5),(C15&gt;0)),"Alipat+N","----")</f>
        <v>----</v>
      </c>
      <c r="AM15" s="4">
        <f>V15*(44/43.989828)</f>
        <v>335.11832824432952</v>
      </c>
      <c r="AN15" s="4">
        <f>INT(AM15)</f>
        <v>335</v>
      </c>
      <c r="AO15" s="4">
        <f>AM15-AN15</f>
        <v>0.11832824432951838</v>
      </c>
    </row>
    <row r="16" spans="1:41" x14ac:dyDescent="0.25">
      <c r="A16">
        <v>16</v>
      </c>
      <c r="B16">
        <v>10</v>
      </c>
      <c r="C16">
        <v>0</v>
      </c>
      <c r="D16">
        <v>9</v>
      </c>
      <c r="E16">
        <v>0</v>
      </c>
      <c r="F16">
        <v>0</v>
      </c>
      <c r="H16">
        <v>345.02520500000003</v>
      </c>
      <c r="J16">
        <v>3871660</v>
      </c>
      <c r="K16">
        <v>3859754</v>
      </c>
      <c r="L16">
        <v>3680111</v>
      </c>
      <c r="M16" t="str">
        <f>IF(J16&gt;0,"Yes","No")</f>
        <v>Yes</v>
      </c>
      <c r="N16">
        <f>AVERAGE(J16:L16)</f>
        <v>3803841.6666666665</v>
      </c>
      <c r="O16">
        <v>0</v>
      </c>
      <c r="P16">
        <v>0</v>
      </c>
      <c r="Q16">
        <v>0</v>
      </c>
      <c r="S16">
        <f>B16/A16</f>
        <v>0.625</v>
      </c>
      <c r="T16">
        <f>D16/A16</f>
        <v>0.5625</v>
      </c>
      <c r="V16" s="4">
        <f>A16*12+(B16-1)*1.007825+C16*14.003074+D16*15.9949146+E16*31.9720707+F16*30.9737615+0.0005485799</f>
        <v>345.02520497990002</v>
      </c>
      <c r="W16">
        <f>1+A16-B16/2+C16/2+F16/2</f>
        <v>12</v>
      </c>
      <c r="X16">
        <f>W16/A16</f>
        <v>0.75</v>
      </c>
      <c r="Y16">
        <f>W16/B16</f>
        <v>1.2</v>
      </c>
      <c r="Z16">
        <f>W16/D16</f>
        <v>1.3333333333333333</v>
      </c>
      <c r="AA16" t="str">
        <f>IF(X16&gt;=0.3,IF(X16&lt;=0.68,IF(Y16&gt;=0.2,IF(Y16&lt;=0.95,IF(Z16&gt;=0.77,IF(Z16&lt;=1.75,"CRAM","O"),"O"),"O"),"O"),"O"),"O")</f>
        <v>O</v>
      </c>
      <c r="AD16">
        <f>(1+A16-D16/2-E16-B16/2)/(A16-D16/2-E16-C16-F16)</f>
        <v>0.65217391304347827</v>
      </c>
      <c r="AF16" t="str">
        <f>IF(AD16&gt;0.66,"CondAr","----")</f>
        <v>----</v>
      </c>
      <c r="AG16" t="str">
        <f>IF(AND((AD16&gt;0.5),(AD16&lt;=0.66)),"Aromatic","----")</f>
        <v>Aromatic</v>
      </c>
      <c r="AH16" t="str">
        <f>IF(AND((AD16&lt;=0.5),(S16&lt;1.5)),"HUnSatLig","----")</f>
        <v>----</v>
      </c>
      <c r="AI16" t="str">
        <f>IF(AND((T16&lt;0.6),(S16&gt;=1.5),(C16=0)),"AlipatNoN","----")</f>
        <v>----</v>
      </c>
      <c r="AJ16" t="str">
        <f>IF(AND((S16&gt;=1.5),(T16&gt;=0.6)),"SatFACarb","----")</f>
        <v>----</v>
      </c>
      <c r="AK16" t="str">
        <f>IF(AND((T16&lt;0.6),(S16&gt;=1.5),(C16&gt;0)),"Alipat+N","----")</f>
        <v>----</v>
      </c>
      <c r="AM16" s="4">
        <f>V16*(44/43.989828)</f>
        <v>345.10498697825324</v>
      </c>
      <c r="AN16" s="4">
        <f>INT(AM16)</f>
        <v>345</v>
      </c>
      <c r="AO16" s="4">
        <f>AM16-AN16</f>
        <v>0.10498697825323688</v>
      </c>
    </row>
    <row r="17" spans="1:41" x14ac:dyDescent="0.25">
      <c r="A17">
        <v>16</v>
      </c>
      <c r="B17">
        <v>10</v>
      </c>
      <c r="C17">
        <v>0</v>
      </c>
      <c r="D17">
        <v>10</v>
      </c>
      <c r="E17">
        <v>0</v>
      </c>
      <c r="F17">
        <v>0</v>
      </c>
      <c r="H17">
        <v>361.02011959999999</v>
      </c>
      <c r="J17">
        <v>5431096</v>
      </c>
      <c r="K17">
        <v>5687806</v>
      </c>
      <c r="L17">
        <v>5494194</v>
      </c>
      <c r="M17" t="str">
        <f>IF(J17&gt;0,"Yes","No")</f>
        <v>Yes</v>
      </c>
      <c r="N17">
        <f>AVERAGE(J17:L17)</f>
        <v>5537698.666666667</v>
      </c>
      <c r="O17">
        <v>0</v>
      </c>
      <c r="P17">
        <v>0</v>
      </c>
      <c r="Q17">
        <v>0</v>
      </c>
      <c r="S17">
        <f>B17/A17</f>
        <v>0.625</v>
      </c>
      <c r="T17">
        <f>D17/A17</f>
        <v>0.625</v>
      </c>
      <c r="V17" s="4">
        <f>A17*12+(B17-1)*1.007825+C17*14.003074+D17*15.9949146+E17*31.9720707+F17*30.9737615+0.0005485799</f>
        <v>361.02011957989998</v>
      </c>
      <c r="W17">
        <f>1+A17-B17/2+C17/2+F17/2</f>
        <v>12</v>
      </c>
      <c r="X17">
        <f>W17/A17</f>
        <v>0.75</v>
      </c>
      <c r="Y17">
        <f>W17/B17</f>
        <v>1.2</v>
      </c>
      <c r="Z17">
        <f>W17/D17</f>
        <v>1.2</v>
      </c>
      <c r="AA17" t="str">
        <f>IF(X17&gt;=0.3,IF(X17&lt;=0.68,IF(Y17&gt;=0.2,IF(Y17&lt;=0.95,IF(Z17&gt;=0.77,IF(Z17&lt;=1.75,"CRAM","O"),"O"),"O"),"O"),"O"),"O")</f>
        <v>O</v>
      </c>
      <c r="AD17">
        <f>(1+A17-D17/2-E17-B17/2)/(A17-D17/2-E17-C17-F17)</f>
        <v>0.63636363636363635</v>
      </c>
      <c r="AF17" t="str">
        <f>IF(AD17&gt;0.66,"CondAr","----")</f>
        <v>----</v>
      </c>
      <c r="AG17" t="str">
        <f>IF(AND((AD17&gt;0.5),(AD17&lt;=0.66)),"Aromatic","----")</f>
        <v>Aromatic</v>
      </c>
      <c r="AH17" t="str">
        <f>IF(AND((AD17&lt;=0.5),(S17&lt;1.5)),"HUnSatLig","----")</f>
        <v>----</v>
      </c>
      <c r="AI17" t="str">
        <f>IF(AND((T17&lt;0.6),(S17&gt;=1.5),(C17=0)),"AlipatNoN","----")</f>
        <v>----</v>
      </c>
      <c r="AJ17" t="str">
        <f>IF(AND((S17&gt;=1.5),(T17&gt;=0.6)),"SatFACarb","----")</f>
        <v>----</v>
      </c>
      <c r="AK17" t="str">
        <f>IF(AND((T17&lt;0.6),(S17&gt;=1.5),(C17&gt;0)),"Alipat+N","----")</f>
        <v>----</v>
      </c>
      <c r="AM17" s="4">
        <f>V17*(44/43.989828)</f>
        <v>361.10360016673849</v>
      </c>
      <c r="AN17" s="4">
        <f>INT(AM17)</f>
        <v>361</v>
      </c>
      <c r="AO17" s="4">
        <f>AM17-AN17</f>
        <v>0.10360016673848804</v>
      </c>
    </row>
    <row r="18" spans="1:41" x14ac:dyDescent="0.25">
      <c r="A18">
        <v>16</v>
      </c>
      <c r="B18">
        <v>10</v>
      </c>
      <c r="C18">
        <v>0</v>
      </c>
      <c r="D18">
        <v>11</v>
      </c>
      <c r="E18">
        <v>0</v>
      </c>
      <c r="F18">
        <v>0</v>
      </c>
      <c r="H18">
        <v>377.0150342</v>
      </c>
      <c r="J18">
        <v>4948646</v>
      </c>
      <c r="K18">
        <v>5126947</v>
      </c>
      <c r="L18">
        <v>5164074</v>
      </c>
      <c r="M18" t="str">
        <f>IF(J18&gt;0,"Yes","No")</f>
        <v>Yes</v>
      </c>
      <c r="N18">
        <f>AVERAGE(J18:L18)</f>
        <v>5079889</v>
      </c>
      <c r="O18">
        <v>0</v>
      </c>
      <c r="P18">
        <v>0</v>
      </c>
      <c r="Q18">
        <v>0</v>
      </c>
      <c r="S18">
        <f>B18/A18</f>
        <v>0.625</v>
      </c>
      <c r="T18">
        <f>D18/A18</f>
        <v>0.6875</v>
      </c>
      <c r="V18" s="4">
        <f>A18*12+(B18-1)*1.007825+C18*14.003074+D18*15.9949146+E18*31.9720707+F18*30.9737615+0.0005485799</f>
        <v>377.0150341799</v>
      </c>
      <c r="W18">
        <f>1+A18-B18/2+C18/2+F18/2</f>
        <v>12</v>
      </c>
      <c r="X18">
        <f>W18/A18</f>
        <v>0.75</v>
      </c>
      <c r="Y18">
        <f>W18/B18</f>
        <v>1.2</v>
      </c>
      <c r="Z18">
        <f>W18/D18</f>
        <v>1.0909090909090908</v>
      </c>
      <c r="AA18" t="str">
        <f>IF(X18&gt;=0.3,IF(X18&lt;=0.68,IF(Y18&gt;=0.2,IF(Y18&lt;=0.95,IF(Z18&gt;=0.77,IF(Z18&lt;=1.75,"CRAM","O"),"O"),"O"),"O"),"O"),"O")</f>
        <v>O</v>
      </c>
      <c r="AD18">
        <f>(1+A18-D18/2-E18-B18/2)/(A18-D18/2-E18-C18-F18)</f>
        <v>0.61904761904761907</v>
      </c>
      <c r="AF18" t="str">
        <f>IF(AD18&gt;0.66,"CondAr","----")</f>
        <v>----</v>
      </c>
      <c r="AG18" t="str">
        <f>IF(AND((AD18&gt;0.5),(AD18&lt;=0.66)),"Aromatic","----")</f>
        <v>Aromatic</v>
      </c>
      <c r="AH18" t="str">
        <f>IF(AND((AD18&lt;=0.5),(S18&lt;1.5)),"HUnSatLig","----")</f>
        <v>----</v>
      </c>
      <c r="AI18" t="str">
        <f>IF(AND((T18&lt;0.6),(S18&gt;=1.5),(C18=0)),"AlipatNoN","----")</f>
        <v>----</v>
      </c>
      <c r="AJ18" t="str">
        <f>IF(AND((S18&gt;=1.5),(T18&gt;=0.6)),"SatFACarb","----")</f>
        <v>----</v>
      </c>
      <c r="AK18" t="str">
        <f>IF(AND((T18&lt;0.6),(S18&gt;=1.5),(C18&gt;0)),"Alipat+N","----")</f>
        <v>----</v>
      </c>
      <c r="AM18" s="4">
        <f>V18*(44/43.989828)</f>
        <v>377.1022133552238</v>
      </c>
      <c r="AN18" s="4">
        <f>INT(AM18)</f>
        <v>377</v>
      </c>
      <c r="AO18" s="4">
        <f>AM18-AN18</f>
        <v>0.10221335522379604</v>
      </c>
    </row>
    <row r="19" spans="1:41" x14ac:dyDescent="0.25">
      <c r="A19">
        <v>16</v>
      </c>
      <c r="B19">
        <v>10</v>
      </c>
      <c r="C19">
        <v>0</v>
      </c>
      <c r="D19">
        <v>12</v>
      </c>
      <c r="E19">
        <v>0</v>
      </c>
      <c r="F19">
        <v>0</v>
      </c>
      <c r="H19">
        <v>393.00994880000002</v>
      </c>
      <c r="J19">
        <v>3004448</v>
      </c>
      <c r="K19">
        <v>3411793</v>
      </c>
      <c r="L19">
        <v>3760908</v>
      </c>
      <c r="M19" t="str">
        <f>IF(J19&gt;0,"Yes","No")</f>
        <v>Yes</v>
      </c>
      <c r="N19">
        <f>AVERAGE(J19:L19)</f>
        <v>3392383</v>
      </c>
      <c r="O19">
        <v>0</v>
      </c>
      <c r="P19">
        <v>0</v>
      </c>
      <c r="Q19">
        <v>0</v>
      </c>
      <c r="S19">
        <f>B19/A19</f>
        <v>0.625</v>
      </c>
      <c r="T19">
        <f>D19/A19</f>
        <v>0.75</v>
      </c>
      <c r="V19" s="4">
        <f>A19*12+(B19-1)*1.007825+C19*14.003074+D19*15.9949146+E19*31.9720707+F19*30.9737615+0.0005485799</f>
        <v>393.00994877989996</v>
      </c>
      <c r="W19">
        <f>1+A19-B19/2+C19/2+F19/2</f>
        <v>12</v>
      </c>
      <c r="X19">
        <f>W19/A19</f>
        <v>0.75</v>
      </c>
      <c r="Y19">
        <f>W19/B19</f>
        <v>1.2</v>
      </c>
      <c r="Z19">
        <f>W19/D19</f>
        <v>1</v>
      </c>
      <c r="AA19" t="str">
        <f>IF(X19&gt;=0.3,IF(X19&lt;=0.68,IF(Y19&gt;=0.2,IF(Y19&lt;=0.95,IF(Z19&gt;=0.77,IF(Z19&lt;=1.75,"CRAM","O"),"O"),"O"),"O"),"O"),"O")</f>
        <v>O</v>
      </c>
      <c r="AD19">
        <f>(1+A19-D19/2-E19-B19/2)/(A19-D19/2-E19-C19-F19)</f>
        <v>0.6</v>
      </c>
      <c r="AF19" t="str">
        <f>IF(AD19&gt;0.66,"CondAr","----")</f>
        <v>----</v>
      </c>
      <c r="AG19" t="str">
        <f>IF(AND((AD19&gt;0.5),(AD19&lt;=0.66)),"Aromatic","----")</f>
        <v>Aromatic</v>
      </c>
      <c r="AH19" t="str">
        <f>IF(AND((AD19&lt;=0.5),(S19&lt;1.5)),"HUnSatLig","----")</f>
        <v>----</v>
      </c>
      <c r="AI19" t="str">
        <f>IF(AND((T19&lt;0.6),(S19&gt;=1.5),(C19=0)),"AlipatNoN","----")</f>
        <v>----</v>
      </c>
      <c r="AJ19" t="str">
        <f>IF(AND((S19&gt;=1.5),(T19&gt;=0.6)),"SatFACarb","----")</f>
        <v>----</v>
      </c>
      <c r="AK19" t="str">
        <f>IF(AND((T19&lt;0.6),(S19&gt;=1.5),(C19&gt;0)),"Alipat+N","----")</f>
        <v>----</v>
      </c>
      <c r="AM19" s="4">
        <f>V19*(44/43.989828)</f>
        <v>393.10082654370905</v>
      </c>
      <c r="AN19" s="4">
        <f>INT(AM19)</f>
        <v>393</v>
      </c>
      <c r="AO19" s="4">
        <f>AM19-AN19</f>
        <v>0.1008265437090472</v>
      </c>
    </row>
    <row r="20" spans="1:41" x14ac:dyDescent="0.25">
      <c r="A20">
        <v>16</v>
      </c>
      <c r="B20">
        <v>12</v>
      </c>
      <c r="C20">
        <v>0</v>
      </c>
      <c r="D20">
        <v>8</v>
      </c>
      <c r="E20">
        <v>0</v>
      </c>
      <c r="F20">
        <v>0</v>
      </c>
      <c r="H20">
        <v>331.04594040000001</v>
      </c>
      <c r="J20">
        <v>3672534</v>
      </c>
      <c r="K20">
        <v>3808959</v>
      </c>
      <c r="L20">
        <v>3610624</v>
      </c>
      <c r="M20" t="str">
        <f>IF(J20&gt;0,"Yes","No")</f>
        <v>Yes</v>
      </c>
      <c r="N20">
        <f>AVERAGE(J20:L20)</f>
        <v>3697372.3333333335</v>
      </c>
      <c r="O20">
        <v>0</v>
      </c>
      <c r="P20">
        <v>0</v>
      </c>
      <c r="Q20">
        <v>0</v>
      </c>
      <c r="S20">
        <f>B20/A20</f>
        <v>0.75</v>
      </c>
      <c r="T20">
        <f>D20/A20</f>
        <v>0.5</v>
      </c>
      <c r="V20" s="4">
        <f>A20*12+(B20-1)*1.007825+C20*14.003074+D20*15.9949146+E20*31.9720707+F20*30.9737615+0.0005485799</f>
        <v>331.0459403799</v>
      </c>
      <c r="W20">
        <f>1+A20-B20/2+C20/2+F20/2</f>
        <v>11</v>
      </c>
      <c r="X20">
        <f>W20/A20</f>
        <v>0.6875</v>
      </c>
      <c r="Y20">
        <f>W20/B20</f>
        <v>0.91666666666666663</v>
      </c>
      <c r="Z20">
        <f>W20/D20</f>
        <v>1.375</v>
      </c>
      <c r="AA20" t="str">
        <f>IF(X20&gt;=0.3,IF(X20&lt;=0.68,IF(Y20&gt;=0.2,IF(Y20&lt;=0.95,IF(Z20&gt;=0.77,IF(Z20&lt;=1.75,"CRAM","O"),"O"),"O"),"O"),"O"),"O")</f>
        <v>O</v>
      </c>
      <c r="AD20">
        <f>(1+A20-D20/2-E20-B20/2)/(A20-D20/2-E20-C20-F20)</f>
        <v>0.58333333333333337</v>
      </c>
      <c r="AF20" t="str">
        <f>IF(AD20&gt;0.66,"CondAr","----")</f>
        <v>----</v>
      </c>
      <c r="AG20" t="str">
        <f>IF(AND((AD20&gt;0.5),(AD20&lt;=0.66)),"Aromatic","----")</f>
        <v>Aromatic</v>
      </c>
      <c r="AH20" t="str">
        <f>IF(AND((AD20&lt;=0.5),(S20&lt;1.5)),"HUnSatLig","----")</f>
        <v>----</v>
      </c>
      <c r="AI20" t="str">
        <f>IF(AND((T20&lt;0.6),(S20&gt;=1.5),(C20=0)),"AlipatNoN","----")</f>
        <v>----</v>
      </c>
      <c r="AJ20" t="str">
        <f>IF(AND((S20&gt;=1.5),(T20&gt;=0.6)),"SatFACarb","----")</f>
        <v>----</v>
      </c>
      <c r="AK20" t="str">
        <f>IF(AND((T20&lt;0.6),(S20&gt;=1.5),(C20&gt;0)),"Alipat+N","----")</f>
        <v>----</v>
      </c>
      <c r="AM20" s="4">
        <f>V20*(44/43.989828)</f>
        <v>331.12248987915109</v>
      </c>
      <c r="AN20" s="4">
        <f>INT(AM20)</f>
        <v>331</v>
      </c>
      <c r="AO20" s="4">
        <f>AM20-AN20</f>
        <v>0.12248987915108955</v>
      </c>
    </row>
    <row r="21" spans="1:41" x14ac:dyDescent="0.25">
      <c r="A21">
        <v>16</v>
      </c>
      <c r="B21">
        <v>12</v>
      </c>
      <c r="C21">
        <v>0</v>
      </c>
      <c r="D21">
        <v>9</v>
      </c>
      <c r="E21">
        <v>0</v>
      </c>
      <c r="F21">
        <v>0</v>
      </c>
      <c r="H21">
        <v>347.04085500000002</v>
      </c>
      <c r="J21">
        <v>6538261</v>
      </c>
      <c r="K21">
        <v>6062887</v>
      </c>
      <c r="L21">
        <v>6298007</v>
      </c>
      <c r="M21" t="str">
        <f>IF(J21&gt;0,"Yes","No")</f>
        <v>Yes</v>
      </c>
      <c r="N21">
        <f>AVERAGE(J21:L21)</f>
        <v>6299718.333333333</v>
      </c>
      <c r="O21">
        <v>0</v>
      </c>
      <c r="P21">
        <v>0</v>
      </c>
      <c r="Q21">
        <v>0</v>
      </c>
      <c r="S21">
        <f>B21/A21</f>
        <v>0.75</v>
      </c>
      <c r="T21">
        <f>D21/A21</f>
        <v>0.5625</v>
      </c>
      <c r="V21" s="4">
        <f>A21*12+(B21-1)*1.007825+C21*14.003074+D21*15.9949146+E21*31.9720707+F21*30.9737615+0.0005485799</f>
        <v>347.04085497989996</v>
      </c>
      <c r="W21">
        <f>1+A21-B21/2+C21/2+F21/2</f>
        <v>11</v>
      </c>
      <c r="X21">
        <f>W21/A21</f>
        <v>0.6875</v>
      </c>
      <c r="Y21">
        <f>W21/B21</f>
        <v>0.91666666666666663</v>
      </c>
      <c r="Z21">
        <f>W21/D21</f>
        <v>1.2222222222222223</v>
      </c>
      <c r="AA21" t="str">
        <f>IF(X21&gt;=0.3,IF(X21&lt;=0.68,IF(Y21&gt;=0.2,IF(Y21&lt;=0.95,IF(Z21&gt;=0.77,IF(Z21&lt;=1.75,"CRAM","O"),"O"),"O"),"O"),"O"),"O")</f>
        <v>O</v>
      </c>
      <c r="AD21">
        <f>(1+A21-D21/2-E21-B21/2)/(A21-D21/2-E21-C21-F21)</f>
        <v>0.56521739130434778</v>
      </c>
      <c r="AF21" t="str">
        <f>IF(AD21&gt;0.66,"CondAr","----")</f>
        <v>----</v>
      </c>
      <c r="AG21" t="str">
        <f>IF(AND((AD21&gt;0.5),(AD21&lt;=0.66)),"Aromatic","----")</f>
        <v>Aromatic</v>
      </c>
      <c r="AH21" t="str">
        <f>IF(AND((AD21&lt;=0.5),(S21&lt;1.5)),"HUnSatLig","----")</f>
        <v>----</v>
      </c>
      <c r="AI21" t="str">
        <f>IF(AND((T21&lt;0.6),(S21&gt;=1.5),(C21=0)),"AlipatNoN","----")</f>
        <v>----</v>
      </c>
      <c r="AJ21" t="str">
        <f>IF(AND((S21&gt;=1.5),(T21&gt;=0.6)),"SatFACarb","----")</f>
        <v>----</v>
      </c>
      <c r="AK21" t="str">
        <f>IF(AND((T21&lt;0.6),(S21&gt;=1.5),(C21&gt;0)),"Alipat+N","----")</f>
        <v>----</v>
      </c>
      <c r="AM21" s="4">
        <f>V21*(44/43.989828)</f>
        <v>347.12110306763634</v>
      </c>
      <c r="AN21" s="4">
        <f>INT(AM21)</f>
        <v>347</v>
      </c>
      <c r="AO21" s="4">
        <f>AM21-AN21</f>
        <v>0.12110306763634071</v>
      </c>
    </row>
    <row r="22" spans="1:41" x14ac:dyDescent="0.25">
      <c r="A22">
        <v>16</v>
      </c>
      <c r="B22">
        <v>12</v>
      </c>
      <c r="C22">
        <v>0</v>
      </c>
      <c r="D22">
        <v>10</v>
      </c>
      <c r="E22">
        <v>0</v>
      </c>
      <c r="F22">
        <v>0</v>
      </c>
      <c r="H22">
        <v>363.03576959999998</v>
      </c>
      <c r="J22">
        <v>8984112</v>
      </c>
      <c r="K22">
        <v>8932404</v>
      </c>
      <c r="L22">
        <v>9336855</v>
      </c>
      <c r="M22" t="str">
        <f>IF(J22&gt;0,"Yes","No")</f>
        <v>Yes</v>
      </c>
      <c r="N22">
        <f>AVERAGE(J22:L22)</f>
        <v>9084457</v>
      </c>
      <c r="O22">
        <v>0</v>
      </c>
      <c r="P22">
        <v>0</v>
      </c>
      <c r="Q22">
        <v>0</v>
      </c>
      <c r="S22">
        <f>B22/A22</f>
        <v>0.75</v>
      </c>
      <c r="T22">
        <f>D22/A22</f>
        <v>0.625</v>
      </c>
      <c r="V22" s="4">
        <f>A22*12+(B22-1)*1.007825+C22*14.003074+D22*15.9949146+E22*31.9720707+F22*30.9737615+0.0005485799</f>
        <v>363.03576957989998</v>
      </c>
      <c r="W22">
        <f>1+A22-B22/2+C22/2+F22/2</f>
        <v>11</v>
      </c>
      <c r="X22">
        <f>W22/A22</f>
        <v>0.6875</v>
      </c>
      <c r="Y22">
        <f>W22/B22</f>
        <v>0.91666666666666663</v>
      </c>
      <c r="Z22">
        <f>W22/D22</f>
        <v>1.1000000000000001</v>
      </c>
      <c r="AA22" t="str">
        <f>IF(X22&gt;=0.3,IF(X22&lt;=0.68,IF(Y22&gt;=0.2,IF(Y22&lt;=0.95,IF(Z22&gt;=0.77,IF(Z22&lt;=1.75,"CRAM","O"),"O"),"O"),"O"),"O"),"O")</f>
        <v>O</v>
      </c>
      <c r="AD22">
        <f>(1+A22-D22/2-E22-B22/2)/(A22-D22/2-E22-C22-F22)</f>
        <v>0.54545454545454541</v>
      </c>
      <c r="AF22" t="str">
        <f>IF(AD22&gt;0.66,"CondAr","----")</f>
        <v>----</v>
      </c>
      <c r="AG22" t="str">
        <f>IF(AND((AD22&gt;0.5),(AD22&lt;=0.66)),"Aromatic","----")</f>
        <v>Aromatic</v>
      </c>
      <c r="AH22" t="str">
        <f>IF(AND((AD22&lt;=0.5),(S22&lt;1.5)),"HUnSatLig","----")</f>
        <v>----</v>
      </c>
      <c r="AI22" t="str">
        <f>IF(AND((T22&lt;0.6),(S22&gt;=1.5),(C22=0)),"AlipatNoN","----")</f>
        <v>----</v>
      </c>
      <c r="AJ22" t="str">
        <f>IF(AND((S22&gt;=1.5),(T22&gt;=0.6)),"SatFACarb","----")</f>
        <v>----</v>
      </c>
      <c r="AK22" t="str">
        <f>IF(AND((T22&lt;0.6),(S22&gt;=1.5),(C22&gt;0)),"Alipat+N","----")</f>
        <v>----</v>
      </c>
      <c r="AM22" s="4">
        <f>V22*(44/43.989828)</f>
        <v>363.11971625612171</v>
      </c>
      <c r="AN22" s="4">
        <f>INT(AM22)</f>
        <v>363</v>
      </c>
      <c r="AO22" s="4">
        <f>AM22-AN22</f>
        <v>0.11971625612170556</v>
      </c>
    </row>
    <row r="23" spans="1:41" x14ac:dyDescent="0.25">
      <c r="A23">
        <v>16</v>
      </c>
      <c r="B23">
        <v>12</v>
      </c>
      <c r="C23">
        <v>0</v>
      </c>
      <c r="D23">
        <v>11</v>
      </c>
      <c r="E23">
        <v>0</v>
      </c>
      <c r="F23">
        <v>0</v>
      </c>
      <c r="H23">
        <v>379.0306842</v>
      </c>
      <c r="J23">
        <v>9452913</v>
      </c>
      <c r="K23">
        <v>8385832</v>
      </c>
      <c r="L23">
        <v>9192017</v>
      </c>
      <c r="M23" t="str">
        <f>IF(J23&gt;0,"Yes","No")</f>
        <v>Yes</v>
      </c>
      <c r="N23">
        <f>AVERAGE(J23:L23)</f>
        <v>9010254</v>
      </c>
      <c r="O23">
        <v>0</v>
      </c>
      <c r="P23">
        <v>0</v>
      </c>
      <c r="Q23">
        <v>0</v>
      </c>
      <c r="S23">
        <f>B23/A23</f>
        <v>0.75</v>
      </c>
      <c r="T23">
        <f>D23/A23</f>
        <v>0.6875</v>
      </c>
      <c r="V23" s="4">
        <f>A23*12+(B23-1)*1.007825+C23*14.003074+D23*15.9949146+E23*31.9720707+F23*30.9737615+0.0005485799</f>
        <v>379.03068417989999</v>
      </c>
      <c r="W23">
        <f>1+A23-B23/2+C23/2+F23/2</f>
        <v>11</v>
      </c>
      <c r="X23">
        <f>W23/A23</f>
        <v>0.6875</v>
      </c>
      <c r="Y23">
        <f>W23/B23</f>
        <v>0.91666666666666663</v>
      </c>
      <c r="Z23">
        <f>W23/D23</f>
        <v>1</v>
      </c>
      <c r="AA23" t="str">
        <f>IF(X23&gt;=0.3,IF(X23&lt;=0.68,IF(Y23&gt;=0.2,IF(Y23&lt;=0.95,IF(Z23&gt;=0.77,IF(Z23&lt;=1.75,"CRAM","O"),"O"),"O"),"O"),"O"),"O")</f>
        <v>O</v>
      </c>
      <c r="AD23">
        <f>(1+A23-D23/2-E23-B23/2)/(A23-D23/2-E23-C23-F23)</f>
        <v>0.52380952380952384</v>
      </c>
      <c r="AF23" t="str">
        <f>IF(AD23&gt;0.66,"CondAr","----")</f>
        <v>----</v>
      </c>
      <c r="AG23" t="str">
        <f>IF(AND((AD23&gt;0.5),(AD23&lt;=0.66)),"Aromatic","----")</f>
        <v>Aromatic</v>
      </c>
      <c r="AH23" t="str">
        <f>IF(AND((AD23&lt;=0.5),(S23&lt;1.5)),"HUnSatLig","----")</f>
        <v>----</v>
      </c>
      <c r="AI23" t="str">
        <f>IF(AND((T23&lt;0.6),(S23&gt;=1.5),(C23=0)),"AlipatNoN","----")</f>
        <v>----</v>
      </c>
      <c r="AJ23" t="str">
        <f>IF(AND((S23&gt;=1.5),(T23&gt;=0.6)),"SatFACarb","----")</f>
        <v>----</v>
      </c>
      <c r="AK23" t="str">
        <f>IF(AND((T23&lt;0.6),(S23&gt;=1.5),(C23&gt;0)),"Alipat+N","----")</f>
        <v>----</v>
      </c>
      <c r="AM23" s="4">
        <f>V23*(44/43.989828)</f>
        <v>379.11832944460701</v>
      </c>
      <c r="AN23" s="4">
        <f>INT(AM23)</f>
        <v>379</v>
      </c>
      <c r="AO23" s="4">
        <f>AM23-AN23</f>
        <v>0.11832944460701356</v>
      </c>
    </row>
    <row r="24" spans="1:41" x14ac:dyDescent="0.25">
      <c r="A24">
        <v>17</v>
      </c>
      <c r="B24">
        <v>10</v>
      </c>
      <c r="C24">
        <v>0</v>
      </c>
      <c r="D24">
        <v>11</v>
      </c>
      <c r="E24">
        <v>0</v>
      </c>
      <c r="F24">
        <v>0</v>
      </c>
      <c r="H24">
        <v>389.0150342</v>
      </c>
      <c r="J24">
        <v>4798964</v>
      </c>
      <c r="K24">
        <v>4663868</v>
      </c>
      <c r="L24">
        <v>4797408</v>
      </c>
      <c r="M24" t="str">
        <f>IF(J24&gt;0,"Yes","No")</f>
        <v>Yes</v>
      </c>
      <c r="N24">
        <f>AVERAGE(J24:L24)</f>
        <v>4753413.333333333</v>
      </c>
      <c r="O24">
        <v>0</v>
      </c>
      <c r="P24">
        <v>0</v>
      </c>
      <c r="Q24">
        <v>0</v>
      </c>
      <c r="S24">
        <f>B24/A24</f>
        <v>0.58823529411764708</v>
      </c>
      <c r="T24">
        <f>D24/A24</f>
        <v>0.6470588235294118</v>
      </c>
      <c r="V24" s="4">
        <f>A24*12+(B24-1)*1.007825+C24*14.003074+D24*15.9949146+E24*31.9720707+F24*30.9737615+0.0005485799</f>
        <v>389.0150341799</v>
      </c>
      <c r="W24">
        <f>1+A24-B24/2+C24/2+F24/2</f>
        <v>13</v>
      </c>
      <c r="X24">
        <f>W24/A24</f>
        <v>0.76470588235294112</v>
      </c>
      <c r="Y24">
        <f>W24/B24</f>
        <v>1.3</v>
      </c>
      <c r="Z24">
        <f>W24/D24</f>
        <v>1.1818181818181819</v>
      </c>
      <c r="AA24" t="str">
        <f>IF(X24&gt;=0.3,IF(X24&lt;=0.68,IF(Y24&gt;=0.2,IF(Y24&lt;=0.95,IF(Z24&gt;=0.77,IF(Z24&lt;=1.75,"CRAM","O"),"O"),"O"),"O"),"O"),"O")</f>
        <v>O</v>
      </c>
      <c r="AD24">
        <f>(1+A24-D24/2-E24-B24/2)/(A24-D24/2-E24-C24-F24)</f>
        <v>0.65217391304347827</v>
      </c>
      <c r="AF24" t="str">
        <f>IF(AD24&gt;0.66,"CondAr","----")</f>
        <v>----</v>
      </c>
      <c r="AG24" t="str">
        <f>IF(AND((AD24&gt;0.5),(AD24&lt;=0.66)),"Aromatic","----")</f>
        <v>Aromatic</v>
      </c>
      <c r="AH24" t="str">
        <f>IF(AND((AD24&lt;=0.5),(S24&lt;1.5)),"HUnSatLig","----")</f>
        <v>----</v>
      </c>
      <c r="AI24" t="str">
        <f>IF(AND((T24&lt;0.6),(S24&gt;=1.5),(C24=0)),"AlipatNoN","----")</f>
        <v>----</v>
      </c>
      <c r="AJ24" t="str">
        <f>IF(AND((S24&gt;=1.5),(T24&gt;=0.6)),"SatFACarb","----")</f>
        <v>----</v>
      </c>
      <c r="AK24" t="str">
        <f>IF(AND((T24&lt;0.6),(S24&gt;=1.5),(C24&gt;0)),"Alipat+N","----")</f>
        <v>----</v>
      </c>
      <c r="AM24" s="4">
        <f>V24*(44/43.989828)</f>
        <v>389.10498817853068</v>
      </c>
      <c r="AN24" s="4">
        <f>INT(AM24)</f>
        <v>389</v>
      </c>
      <c r="AO24" s="4">
        <f>AM24-AN24</f>
        <v>0.10498817853067521</v>
      </c>
    </row>
    <row r="25" spans="1:41" x14ac:dyDescent="0.25">
      <c r="A25">
        <v>17</v>
      </c>
      <c r="B25">
        <v>10</v>
      </c>
      <c r="C25">
        <v>0</v>
      </c>
      <c r="D25">
        <v>12</v>
      </c>
      <c r="E25">
        <v>0</v>
      </c>
      <c r="F25">
        <v>0</v>
      </c>
      <c r="H25">
        <v>405.00994880000002</v>
      </c>
      <c r="J25">
        <v>4050591</v>
      </c>
      <c r="K25">
        <v>3738630</v>
      </c>
      <c r="L25">
        <v>4339089</v>
      </c>
      <c r="M25" t="str">
        <f>IF(J25&gt;0,"Yes","No")</f>
        <v>Yes</v>
      </c>
      <c r="N25">
        <f>AVERAGE(J25:L25)</f>
        <v>4042770</v>
      </c>
      <c r="O25">
        <v>0</v>
      </c>
      <c r="P25">
        <v>0</v>
      </c>
      <c r="Q25">
        <v>0</v>
      </c>
      <c r="S25">
        <f>B25/A25</f>
        <v>0.58823529411764708</v>
      </c>
      <c r="T25">
        <f>D25/A25</f>
        <v>0.70588235294117652</v>
      </c>
      <c r="V25" s="4">
        <f>A25*12+(B25-1)*1.007825+C25*14.003074+D25*15.9949146+E25*31.9720707+F25*30.9737615+0.0005485799</f>
        <v>405.00994877989996</v>
      </c>
      <c r="W25">
        <f>1+A25-B25/2+C25/2+F25/2</f>
        <v>13</v>
      </c>
      <c r="X25">
        <f>W25/A25</f>
        <v>0.76470588235294112</v>
      </c>
      <c r="Y25">
        <f>W25/B25</f>
        <v>1.3</v>
      </c>
      <c r="Z25">
        <f>W25/D25</f>
        <v>1.0833333333333333</v>
      </c>
      <c r="AA25" t="str">
        <f>IF(X25&gt;=0.3,IF(X25&lt;=0.68,IF(Y25&gt;=0.2,IF(Y25&lt;=0.95,IF(Z25&gt;=0.77,IF(Z25&lt;=1.75,"CRAM","O"),"O"),"O"),"O"),"O"),"O")</f>
        <v>O</v>
      </c>
      <c r="AD25">
        <f>(1+A25-D25/2-E25-B25/2)/(A25-D25/2-E25-C25-F25)</f>
        <v>0.63636363636363635</v>
      </c>
      <c r="AF25" t="str">
        <f>IF(AD25&gt;0.66,"CondAr","----")</f>
        <v>----</v>
      </c>
      <c r="AG25" t="str">
        <f>IF(AND((AD25&gt;0.5),(AD25&lt;=0.66)),"Aromatic","----")</f>
        <v>Aromatic</v>
      </c>
      <c r="AH25" t="str">
        <f>IF(AND((AD25&lt;=0.5),(S25&lt;1.5)),"HUnSatLig","----")</f>
        <v>----</v>
      </c>
      <c r="AI25" t="str">
        <f>IF(AND((T25&lt;0.6),(S25&gt;=1.5),(C25=0)),"AlipatNoN","----")</f>
        <v>----</v>
      </c>
      <c r="AJ25" t="str">
        <f>IF(AND((S25&gt;=1.5),(T25&gt;=0.6)),"SatFACarb","----")</f>
        <v>----</v>
      </c>
      <c r="AK25" t="str">
        <f>IF(AND((T25&lt;0.6),(S25&gt;=1.5),(C25&gt;0)),"Alipat+N","----")</f>
        <v>----</v>
      </c>
      <c r="AM25" s="4">
        <f>V25*(44/43.989828)</f>
        <v>405.10360136701593</v>
      </c>
      <c r="AN25" s="4">
        <f>INT(AM25)</f>
        <v>405</v>
      </c>
      <c r="AO25" s="4">
        <f>AM25-AN25</f>
        <v>0.10360136701592637</v>
      </c>
    </row>
    <row r="26" spans="1:41" x14ac:dyDescent="0.25">
      <c r="A26">
        <v>17</v>
      </c>
      <c r="B26">
        <v>12</v>
      </c>
      <c r="C26">
        <v>0</v>
      </c>
      <c r="D26">
        <v>8</v>
      </c>
      <c r="E26">
        <v>0</v>
      </c>
      <c r="F26">
        <v>0</v>
      </c>
      <c r="H26">
        <v>343.04594040000001</v>
      </c>
      <c r="J26">
        <v>3917161</v>
      </c>
      <c r="K26">
        <v>3572547</v>
      </c>
      <c r="L26">
        <v>4122974</v>
      </c>
      <c r="M26" t="str">
        <f>IF(J26&gt;0,"Yes","No")</f>
        <v>Yes</v>
      </c>
      <c r="N26">
        <f>AVERAGE(J26:L26)</f>
        <v>3870894</v>
      </c>
      <c r="O26">
        <v>0</v>
      </c>
      <c r="P26">
        <v>0</v>
      </c>
      <c r="Q26">
        <v>0</v>
      </c>
      <c r="S26">
        <f>B26/A26</f>
        <v>0.70588235294117652</v>
      </c>
      <c r="T26">
        <f>D26/A26</f>
        <v>0.47058823529411764</v>
      </c>
      <c r="V26" s="4">
        <f>A26*12+(B26-1)*1.007825+C26*14.003074+D26*15.9949146+E26*31.9720707+F26*30.9737615+0.0005485799</f>
        <v>343.0459403799</v>
      </c>
      <c r="W26">
        <f>1+A26-B26/2+C26/2+F26/2</f>
        <v>12</v>
      </c>
      <c r="X26">
        <f>W26/A26</f>
        <v>0.70588235294117652</v>
      </c>
      <c r="Y26">
        <f>W26/B26</f>
        <v>1</v>
      </c>
      <c r="Z26">
        <f>W26/D26</f>
        <v>1.5</v>
      </c>
      <c r="AA26" t="str">
        <f>IF(X26&gt;=0.3,IF(X26&lt;=0.68,IF(Y26&gt;=0.2,IF(Y26&lt;=0.95,IF(Z26&gt;=0.77,IF(Z26&lt;=1.75,"CRAM","O"),"O"),"O"),"O"),"O"),"O")</f>
        <v>O</v>
      </c>
      <c r="AD26">
        <f>(1+A26-D26/2-E26-B26/2)/(A26-D26/2-E26-C26-F26)</f>
        <v>0.61538461538461542</v>
      </c>
      <c r="AF26" t="str">
        <f>IF(AD26&gt;0.66,"CondAr","----")</f>
        <v>----</v>
      </c>
      <c r="AG26" t="str">
        <f>IF(AND((AD26&gt;0.5),(AD26&lt;=0.66)),"Aromatic","----")</f>
        <v>Aromatic</v>
      </c>
      <c r="AH26" t="str">
        <f>IF(AND((AD26&lt;=0.5),(S26&lt;1.5)),"HUnSatLig","----")</f>
        <v>----</v>
      </c>
      <c r="AI26" t="str">
        <f>IF(AND((T26&lt;0.6),(S26&gt;=1.5),(C26=0)),"AlipatNoN","----")</f>
        <v>----</v>
      </c>
      <c r="AJ26" t="str">
        <f>IF(AND((S26&gt;=1.5),(T26&gt;=0.6)),"SatFACarb","----")</f>
        <v>----</v>
      </c>
      <c r="AK26" t="str">
        <f>IF(AND((T26&lt;0.6),(S26&gt;=1.5),(C26&gt;0)),"Alipat+N","----")</f>
        <v>----</v>
      </c>
      <c r="AM26" s="4">
        <f>V26*(44/43.989828)</f>
        <v>343.12526470245797</v>
      </c>
      <c r="AN26" s="4">
        <f>INT(AM26)</f>
        <v>343</v>
      </c>
      <c r="AO26" s="4">
        <f>AM26-AN26</f>
        <v>0.12526470245796872</v>
      </c>
    </row>
    <row r="27" spans="1:41" x14ac:dyDescent="0.25">
      <c r="A27">
        <v>17</v>
      </c>
      <c r="B27">
        <v>12</v>
      </c>
      <c r="C27">
        <v>0</v>
      </c>
      <c r="D27">
        <v>10</v>
      </c>
      <c r="E27">
        <v>0</v>
      </c>
      <c r="F27">
        <v>0</v>
      </c>
      <c r="H27">
        <v>375.03576959999998</v>
      </c>
      <c r="J27">
        <v>9332697</v>
      </c>
      <c r="K27">
        <v>8816924</v>
      </c>
      <c r="L27">
        <v>9373183</v>
      </c>
      <c r="M27" t="str">
        <f>IF(J27&gt;0,"Yes","No")</f>
        <v>Yes</v>
      </c>
      <c r="N27">
        <f>AVERAGE(J27:L27)</f>
        <v>9174268</v>
      </c>
      <c r="O27">
        <v>0</v>
      </c>
      <c r="P27">
        <v>0</v>
      </c>
      <c r="Q27">
        <v>0</v>
      </c>
      <c r="S27">
        <f>B27/A27</f>
        <v>0.70588235294117652</v>
      </c>
      <c r="T27">
        <f>D27/A27</f>
        <v>0.58823529411764708</v>
      </c>
      <c r="V27" s="4">
        <f>A27*12+(B27-1)*1.007825+C27*14.003074+D27*15.9949146+E27*31.9720707+F27*30.9737615+0.0005485799</f>
        <v>375.03576957989998</v>
      </c>
      <c r="W27">
        <f>1+A27-B27/2+C27/2+F27/2</f>
        <v>12</v>
      </c>
      <c r="X27">
        <f>W27/A27</f>
        <v>0.70588235294117652</v>
      </c>
      <c r="Y27">
        <f>W27/B27</f>
        <v>1</v>
      </c>
      <c r="Z27">
        <f>W27/D27</f>
        <v>1.2</v>
      </c>
      <c r="AA27" t="str">
        <f>IF(X27&gt;=0.3,IF(X27&lt;=0.68,IF(Y27&gt;=0.2,IF(Y27&lt;=0.95,IF(Z27&gt;=0.77,IF(Z27&lt;=1.75,"CRAM","O"),"O"),"O"),"O"),"O"),"O")</f>
        <v>O</v>
      </c>
      <c r="AD27">
        <f>(1+A27-D27/2-E27-B27/2)/(A27-D27/2-E27-C27-F27)</f>
        <v>0.58333333333333337</v>
      </c>
      <c r="AF27" t="str">
        <f>IF(AD27&gt;0.66,"CondAr","----")</f>
        <v>----</v>
      </c>
      <c r="AG27" t="str">
        <f>IF(AND((AD27&gt;0.5),(AD27&lt;=0.66)),"Aromatic","----")</f>
        <v>Aromatic</v>
      </c>
      <c r="AH27" t="str">
        <f>IF(AND((AD27&lt;=0.5),(S27&lt;1.5)),"HUnSatLig","----")</f>
        <v>----</v>
      </c>
      <c r="AI27" t="str">
        <f>IF(AND((T27&lt;0.6),(S27&gt;=1.5),(C27=0)),"AlipatNoN","----")</f>
        <v>----</v>
      </c>
      <c r="AJ27" t="str">
        <f>IF(AND((S27&gt;=1.5),(T27&gt;=0.6)),"SatFACarb","----")</f>
        <v>----</v>
      </c>
      <c r="AK27" t="str">
        <f>IF(AND((T27&lt;0.6),(S27&gt;=1.5),(C27&gt;0)),"Alipat+N","----")</f>
        <v>----</v>
      </c>
      <c r="AM27" s="4">
        <f>V27*(44/43.989828)</f>
        <v>375.12249107942858</v>
      </c>
      <c r="AN27" s="4">
        <f>INT(AM27)</f>
        <v>375</v>
      </c>
      <c r="AO27" s="4">
        <f>AM27-AN27</f>
        <v>0.12249107942858473</v>
      </c>
    </row>
    <row r="28" spans="1:41" x14ac:dyDescent="0.25">
      <c r="A28">
        <v>17</v>
      </c>
      <c r="B28">
        <v>12</v>
      </c>
      <c r="C28">
        <v>0</v>
      </c>
      <c r="D28">
        <v>11</v>
      </c>
      <c r="E28">
        <v>0</v>
      </c>
      <c r="F28">
        <v>0</v>
      </c>
      <c r="H28">
        <v>391.0306842</v>
      </c>
      <c r="J28">
        <v>9161761</v>
      </c>
      <c r="K28">
        <v>8361942</v>
      </c>
      <c r="L28">
        <v>8168839</v>
      </c>
      <c r="M28" t="str">
        <f>IF(J28&gt;0,"Yes","No")</f>
        <v>Yes</v>
      </c>
      <c r="N28">
        <f>AVERAGE(J28:L28)</f>
        <v>8564180.666666666</v>
      </c>
      <c r="O28">
        <v>0</v>
      </c>
      <c r="P28">
        <v>0</v>
      </c>
      <c r="Q28">
        <v>0</v>
      </c>
      <c r="S28">
        <f>B28/A28</f>
        <v>0.70588235294117652</v>
      </c>
      <c r="T28">
        <f>D28/A28</f>
        <v>0.6470588235294118</v>
      </c>
      <c r="V28" s="4">
        <f>A28*12+(B28-1)*1.007825+C28*14.003074+D28*15.9949146+E28*31.9720707+F28*30.9737615+0.0005485799</f>
        <v>391.03068417989999</v>
      </c>
      <c r="W28">
        <f>1+A28-B28/2+C28/2+F28/2</f>
        <v>12</v>
      </c>
      <c r="X28">
        <f>W28/A28</f>
        <v>0.70588235294117652</v>
      </c>
      <c r="Y28">
        <f>W28/B28</f>
        <v>1</v>
      </c>
      <c r="Z28">
        <f>W28/D28</f>
        <v>1.0909090909090908</v>
      </c>
      <c r="AA28" t="str">
        <f>IF(X28&gt;=0.3,IF(X28&lt;=0.68,IF(Y28&gt;=0.2,IF(Y28&lt;=0.95,IF(Z28&gt;=0.77,IF(Z28&lt;=1.75,"CRAM","O"),"O"),"O"),"O"),"O"),"O")</f>
        <v>O</v>
      </c>
      <c r="AD28">
        <f>(1+A28-D28/2-E28-B28/2)/(A28-D28/2-E28-C28-F28)</f>
        <v>0.56521739130434778</v>
      </c>
      <c r="AF28" t="str">
        <f>IF(AD28&gt;0.66,"CondAr","----")</f>
        <v>----</v>
      </c>
      <c r="AG28" t="str">
        <f>IF(AND((AD28&gt;0.5),(AD28&lt;=0.66)),"Aromatic","----")</f>
        <v>Aromatic</v>
      </c>
      <c r="AH28" t="str">
        <f>IF(AND((AD28&lt;=0.5),(S28&lt;1.5)),"HUnSatLig","----")</f>
        <v>----</v>
      </c>
      <c r="AI28" t="str">
        <f>IF(AND((T28&lt;0.6),(S28&gt;=1.5),(C28=0)),"AlipatNoN","----")</f>
        <v>----</v>
      </c>
      <c r="AJ28" t="str">
        <f>IF(AND((S28&gt;=1.5),(T28&gt;=0.6)),"SatFACarb","----")</f>
        <v>----</v>
      </c>
      <c r="AK28" t="str">
        <f>IF(AND((T28&lt;0.6),(S28&gt;=1.5),(C28&gt;0)),"Alipat+N","----")</f>
        <v>----</v>
      </c>
      <c r="AM28" s="4">
        <f>V28*(44/43.989828)</f>
        <v>391.12110426791389</v>
      </c>
      <c r="AN28" s="4">
        <f>INT(AM28)</f>
        <v>391</v>
      </c>
      <c r="AO28" s="4">
        <f>AM28-AN28</f>
        <v>0.12110426791389273</v>
      </c>
    </row>
    <row r="29" spans="1:41" x14ac:dyDescent="0.25">
      <c r="A29">
        <v>17</v>
      </c>
      <c r="B29">
        <v>12</v>
      </c>
      <c r="C29">
        <v>0</v>
      </c>
      <c r="D29">
        <v>12</v>
      </c>
      <c r="E29">
        <v>0</v>
      </c>
      <c r="F29">
        <v>0</v>
      </c>
      <c r="H29">
        <v>407.02559880000001</v>
      </c>
      <c r="J29">
        <v>7087963</v>
      </c>
      <c r="K29">
        <v>6920376</v>
      </c>
      <c r="L29">
        <v>6823464</v>
      </c>
      <c r="M29" t="str">
        <f>IF(J29&gt;0,"Yes","No")</f>
        <v>Yes</v>
      </c>
      <c r="N29">
        <f>AVERAGE(J29:L29)</f>
        <v>6943934.333333333</v>
      </c>
      <c r="O29">
        <v>0</v>
      </c>
      <c r="P29">
        <v>0</v>
      </c>
      <c r="Q29">
        <v>0</v>
      </c>
      <c r="S29">
        <f>B29/A29</f>
        <v>0.70588235294117652</v>
      </c>
      <c r="T29">
        <f>D29/A29</f>
        <v>0.70588235294117652</v>
      </c>
      <c r="V29" s="4">
        <f>A29*12+(B29-1)*1.007825+C29*14.003074+D29*15.9949146+E29*31.9720707+F29*30.9737615+0.0005485799</f>
        <v>407.02559877990001</v>
      </c>
      <c r="W29">
        <f>1+A29-B29/2+C29/2+F29/2</f>
        <v>12</v>
      </c>
      <c r="X29">
        <f>W29/A29</f>
        <v>0.70588235294117652</v>
      </c>
      <c r="Y29">
        <f>W29/B29</f>
        <v>1</v>
      </c>
      <c r="Z29">
        <f>W29/D29</f>
        <v>1</v>
      </c>
      <c r="AA29" t="str">
        <f>IF(X29&gt;=0.3,IF(X29&lt;=0.68,IF(Y29&gt;=0.2,IF(Y29&lt;=0.95,IF(Z29&gt;=0.77,IF(Z29&lt;=1.75,"CRAM","O"),"O"),"O"),"O"),"O"),"O")</f>
        <v>O</v>
      </c>
      <c r="AD29">
        <f>(1+A29-D29/2-E29-B29/2)/(A29-D29/2-E29-C29-F29)</f>
        <v>0.54545454545454541</v>
      </c>
      <c r="AF29" t="str">
        <f>IF(AD29&gt;0.66,"CondAr","----")</f>
        <v>----</v>
      </c>
      <c r="AG29" t="str">
        <f>IF(AND((AD29&gt;0.5),(AD29&lt;=0.66)),"Aromatic","----")</f>
        <v>Aromatic</v>
      </c>
      <c r="AH29" t="str">
        <f>IF(AND((AD29&lt;=0.5),(S29&lt;1.5)),"HUnSatLig","----")</f>
        <v>----</v>
      </c>
      <c r="AI29" t="str">
        <f>IF(AND((T29&lt;0.6),(S29&gt;=1.5),(C29=0)),"AlipatNoN","----")</f>
        <v>----</v>
      </c>
      <c r="AJ29" t="str">
        <f>IF(AND((S29&gt;=1.5),(T29&gt;=0.6)),"SatFACarb","----")</f>
        <v>----</v>
      </c>
      <c r="AK29" t="str">
        <f>IF(AND((T29&lt;0.6),(S29&gt;=1.5),(C29&gt;0)),"Alipat+N","----")</f>
        <v>----</v>
      </c>
      <c r="AM29" s="4">
        <f>V29*(44/43.989828)</f>
        <v>407.1197174563992</v>
      </c>
      <c r="AN29" s="4">
        <f>INT(AM29)</f>
        <v>407</v>
      </c>
      <c r="AO29" s="4">
        <f>AM29-AN29</f>
        <v>0.11971745639920073</v>
      </c>
    </row>
    <row r="30" spans="1:41" x14ac:dyDescent="0.25">
      <c r="A30">
        <v>17</v>
      </c>
      <c r="B30">
        <v>12</v>
      </c>
      <c r="C30">
        <v>0</v>
      </c>
      <c r="D30">
        <v>13</v>
      </c>
      <c r="E30">
        <v>0</v>
      </c>
      <c r="F30">
        <v>0</v>
      </c>
      <c r="H30">
        <v>423.02051340000003</v>
      </c>
      <c r="J30">
        <v>3300150</v>
      </c>
      <c r="K30">
        <v>3147390</v>
      </c>
      <c r="L30">
        <v>3165806</v>
      </c>
      <c r="M30" t="str">
        <f>IF(J30&gt;0,"Yes","No")</f>
        <v>Yes</v>
      </c>
      <c r="N30">
        <f>AVERAGE(J30:L30)</f>
        <v>3204448.6666666665</v>
      </c>
      <c r="O30">
        <v>0</v>
      </c>
      <c r="P30">
        <v>0</v>
      </c>
      <c r="Q30">
        <v>0</v>
      </c>
      <c r="S30">
        <f>B30/A30</f>
        <v>0.70588235294117652</v>
      </c>
      <c r="T30">
        <f>D30/A30</f>
        <v>0.76470588235294112</v>
      </c>
      <c r="V30" s="4">
        <f>A30*12+(B30-1)*1.007825+C30*14.003074+D30*15.9949146+E30*31.9720707+F30*30.9737615+0.0005485799</f>
        <v>423.02051337990002</v>
      </c>
      <c r="W30">
        <f>1+A30-B30/2+C30/2+F30/2</f>
        <v>12</v>
      </c>
      <c r="X30">
        <f>W30/A30</f>
        <v>0.70588235294117652</v>
      </c>
      <c r="Y30">
        <f>W30/B30</f>
        <v>1</v>
      </c>
      <c r="Z30">
        <f>W30/D30</f>
        <v>0.92307692307692313</v>
      </c>
      <c r="AA30" t="str">
        <f>IF(X30&gt;=0.3,IF(X30&lt;=0.68,IF(Y30&gt;=0.2,IF(Y30&lt;=0.95,IF(Z30&gt;=0.77,IF(Z30&lt;=1.75,"CRAM","O"),"O"),"O"),"O"),"O"),"O")</f>
        <v>O</v>
      </c>
      <c r="AD30">
        <f>(1+A30-D30/2-E30-B30/2)/(A30-D30/2-E30-C30-F30)</f>
        <v>0.52380952380952384</v>
      </c>
      <c r="AF30" t="str">
        <f>IF(AD30&gt;0.66,"CondAr","----")</f>
        <v>----</v>
      </c>
      <c r="AG30" t="str">
        <f>IF(AND((AD30&gt;0.5),(AD30&lt;=0.66)),"Aromatic","----")</f>
        <v>Aromatic</v>
      </c>
      <c r="AH30" t="str">
        <f>IF(AND((AD30&lt;=0.5),(S30&lt;1.5)),"HUnSatLig","----")</f>
        <v>----</v>
      </c>
      <c r="AI30" t="str">
        <f>IF(AND((T30&lt;0.6),(S30&gt;=1.5),(C30=0)),"AlipatNoN","----")</f>
        <v>----</v>
      </c>
      <c r="AJ30" t="str">
        <f>IF(AND((S30&gt;=1.5),(T30&gt;=0.6)),"SatFACarb","----")</f>
        <v>----</v>
      </c>
      <c r="AK30" t="str">
        <f>IF(AND((T30&lt;0.6),(S30&gt;=1.5),(C30&gt;0)),"Alipat+N","----")</f>
        <v>----</v>
      </c>
      <c r="AM30" s="4">
        <f>V30*(44/43.989828)</f>
        <v>423.11833064488451</v>
      </c>
      <c r="AN30" s="4">
        <f>INT(AM30)</f>
        <v>423</v>
      </c>
      <c r="AO30" s="4">
        <f>AM30-AN30</f>
        <v>0.11833064488450873</v>
      </c>
    </row>
    <row r="31" spans="1:41" x14ac:dyDescent="0.25">
      <c r="A31">
        <v>18</v>
      </c>
      <c r="B31">
        <v>12</v>
      </c>
      <c r="C31">
        <v>0</v>
      </c>
      <c r="D31">
        <v>8</v>
      </c>
      <c r="E31">
        <v>0</v>
      </c>
      <c r="F31">
        <v>0</v>
      </c>
      <c r="H31">
        <v>355.04594040000001</v>
      </c>
      <c r="J31">
        <v>2987171</v>
      </c>
      <c r="K31">
        <v>3163518</v>
      </c>
      <c r="L31">
        <v>3779237</v>
      </c>
      <c r="M31" t="str">
        <f>IF(J31&gt;0,"Yes","No")</f>
        <v>Yes</v>
      </c>
      <c r="N31">
        <f>AVERAGE(J31:L31)</f>
        <v>3309975.3333333335</v>
      </c>
      <c r="O31">
        <v>0</v>
      </c>
      <c r="P31">
        <v>0</v>
      </c>
      <c r="Q31">
        <v>0</v>
      </c>
      <c r="S31">
        <f>B31/A31</f>
        <v>0.66666666666666663</v>
      </c>
      <c r="T31">
        <f>D31/A31</f>
        <v>0.44444444444444442</v>
      </c>
      <c r="V31" s="4">
        <f>A31*12+(B31-1)*1.007825+C31*14.003074+D31*15.9949146+E31*31.9720707+F31*30.9737615+0.0005485799</f>
        <v>355.0459403799</v>
      </c>
      <c r="W31">
        <f>1+A31-B31/2+C31/2+F31/2</f>
        <v>13</v>
      </c>
      <c r="X31">
        <f>W31/A31</f>
        <v>0.72222222222222221</v>
      </c>
      <c r="Y31">
        <f>W31/B31</f>
        <v>1.0833333333333333</v>
      </c>
      <c r="Z31">
        <f>W31/D31</f>
        <v>1.625</v>
      </c>
      <c r="AA31" t="str">
        <f>IF(X31&gt;=0.3,IF(X31&lt;=0.68,IF(Y31&gt;=0.2,IF(Y31&lt;=0.95,IF(Z31&gt;=0.77,IF(Z31&lt;=1.75,"CRAM","O"),"O"),"O"),"O"),"O"),"O")</f>
        <v>O</v>
      </c>
      <c r="AD31">
        <f>(1+A31-D31/2-E31-B31/2)/(A31-D31/2-E31-C31-F31)</f>
        <v>0.6428571428571429</v>
      </c>
      <c r="AF31" t="str">
        <f>IF(AD31&gt;0.66,"CondAr","----")</f>
        <v>----</v>
      </c>
      <c r="AG31" t="str">
        <f>IF(AND((AD31&gt;0.5),(AD31&lt;=0.66)),"Aromatic","----")</f>
        <v>Aromatic</v>
      </c>
      <c r="AH31" t="str">
        <f>IF(AND((AD31&lt;=0.5),(S31&lt;1.5)),"HUnSatLig","----")</f>
        <v>----</v>
      </c>
      <c r="AI31" t="str">
        <f>IF(AND((T31&lt;0.6),(S31&gt;=1.5),(C31=0)),"AlipatNoN","----")</f>
        <v>----</v>
      </c>
      <c r="AJ31" t="str">
        <f>IF(AND((S31&gt;=1.5),(T31&gt;=0.6)),"SatFACarb","----")</f>
        <v>----</v>
      </c>
      <c r="AK31" t="str">
        <f>IF(AND((T31&lt;0.6),(S31&gt;=1.5),(C31&gt;0)),"Alipat+N","----")</f>
        <v>----</v>
      </c>
      <c r="AM31" s="4">
        <f>V31*(44/43.989828)</f>
        <v>355.12803952576485</v>
      </c>
      <c r="AN31" s="4">
        <f>INT(AM31)</f>
        <v>355</v>
      </c>
      <c r="AO31" s="4">
        <f>AM31-AN31</f>
        <v>0.12803952576484789</v>
      </c>
    </row>
    <row r="32" spans="1:41" x14ac:dyDescent="0.25">
      <c r="A32">
        <v>18</v>
      </c>
      <c r="B32">
        <v>12</v>
      </c>
      <c r="C32">
        <v>0</v>
      </c>
      <c r="D32">
        <v>9</v>
      </c>
      <c r="E32">
        <v>0</v>
      </c>
      <c r="F32">
        <v>0</v>
      </c>
      <c r="H32">
        <v>371.04085500000002</v>
      </c>
      <c r="J32">
        <v>6111756</v>
      </c>
      <c r="K32">
        <v>5592296</v>
      </c>
      <c r="L32">
        <v>5759356</v>
      </c>
      <c r="M32" t="str">
        <f>IF(J32&gt;0,"Yes","No")</f>
        <v>Yes</v>
      </c>
      <c r="N32">
        <f>AVERAGE(J32:L32)</f>
        <v>5821136</v>
      </c>
      <c r="O32">
        <v>0</v>
      </c>
      <c r="P32">
        <v>0</v>
      </c>
      <c r="Q32">
        <v>0</v>
      </c>
      <c r="S32">
        <f>B32/A32</f>
        <v>0.66666666666666663</v>
      </c>
      <c r="T32">
        <f>D32/A32</f>
        <v>0.5</v>
      </c>
      <c r="V32" s="4">
        <f>A32*12+(B32-1)*1.007825+C32*14.003074+D32*15.9949146+E32*31.9720707+F32*30.9737615+0.0005485799</f>
        <v>371.04085497989996</v>
      </c>
      <c r="W32">
        <f>1+A32-B32/2+C32/2+F32/2</f>
        <v>13</v>
      </c>
      <c r="X32">
        <f>W32/A32</f>
        <v>0.72222222222222221</v>
      </c>
      <c r="Y32">
        <f>W32/B32</f>
        <v>1.0833333333333333</v>
      </c>
      <c r="Z32">
        <f>W32/D32</f>
        <v>1.4444444444444444</v>
      </c>
      <c r="AA32" t="str">
        <f>IF(X32&gt;=0.3,IF(X32&lt;=0.68,IF(Y32&gt;=0.2,IF(Y32&lt;=0.95,IF(Z32&gt;=0.77,IF(Z32&lt;=1.75,"CRAM","O"),"O"),"O"),"O"),"O"),"O")</f>
        <v>O</v>
      </c>
      <c r="AD32">
        <f>(1+A32-D32/2-E32-B32/2)/(A32-D32/2-E32-C32-F32)</f>
        <v>0.62962962962962965</v>
      </c>
      <c r="AF32" t="str">
        <f>IF(AD32&gt;0.66,"CondAr","----")</f>
        <v>----</v>
      </c>
      <c r="AG32" t="str">
        <f>IF(AND((AD32&gt;0.5),(AD32&lt;=0.66)),"Aromatic","----")</f>
        <v>Aromatic</v>
      </c>
      <c r="AH32" t="str">
        <f>IF(AND((AD32&lt;=0.5),(S32&lt;1.5)),"HUnSatLig","----")</f>
        <v>----</v>
      </c>
      <c r="AI32" t="str">
        <f>IF(AND((T32&lt;0.6),(S32&gt;=1.5),(C32=0)),"AlipatNoN","----")</f>
        <v>----</v>
      </c>
      <c r="AJ32" t="str">
        <f>IF(AND((S32&gt;=1.5),(T32&gt;=0.6)),"SatFACarb","----")</f>
        <v>----</v>
      </c>
      <c r="AK32" t="str">
        <f>IF(AND((T32&lt;0.6),(S32&gt;=1.5),(C32&gt;0)),"Alipat+N","----")</f>
        <v>----</v>
      </c>
      <c r="AM32" s="4">
        <f>V32*(44/43.989828)</f>
        <v>371.1266527142501</v>
      </c>
      <c r="AN32" s="4">
        <f>INT(AM32)</f>
        <v>371</v>
      </c>
      <c r="AO32" s="4">
        <f>AM32-AN32</f>
        <v>0.12665271425009905</v>
      </c>
    </row>
    <row r="33" spans="1:41" x14ac:dyDescent="0.25">
      <c r="A33">
        <v>18</v>
      </c>
      <c r="B33">
        <v>12</v>
      </c>
      <c r="C33">
        <v>0</v>
      </c>
      <c r="D33">
        <v>10</v>
      </c>
      <c r="E33">
        <v>0</v>
      </c>
      <c r="F33">
        <v>0</v>
      </c>
      <c r="H33">
        <v>387.03576959999998</v>
      </c>
      <c r="J33">
        <v>7698351</v>
      </c>
      <c r="K33">
        <v>6552724</v>
      </c>
      <c r="L33">
        <v>6670886</v>
      </c>
      <c r="M33" t="str">
        <f>IF(J33&gt;0,"Yes","No")</f>
        <v>Yes</v>
      </c>
      <c r="N33">
        <f>AVERAGE(J33:L33)</f>
        <v>6973987</v>
      </c>
      <c r="O33">
        <v>0</v>
      </c>
      <c r="P33">
        <v>0</v>
      </c>
      <c r="Q33">
        <v>0</v>
      </c>
      <c r="S33">
        <f>B33/A33</f>
        <v>0.66666666666666663</v>
      </c>
      <c r="T33">
        <f>D33/A33</f>
        <v>0.55555555555555558</v>
      </c>
      <c r="V33" s="4">
        <f>A33*12+(B33-1)*1.007825+C33*14.003074+D33*15.9949146+E33*31.9720707+F33*30.9737615+0.0005485799</f>
        <v>387.03576957989998</v>
      </c>
      <c r="W33">
        <f>1+A33-B33/2+C33/2+F33/2</f>
        <v>13</v>
      </c>
      <c r="X33">
        <f>W33/A33</f>
        <v>0.72222222222222221</v>
      </c>
      <c r="Y33">
        <f>W33/B33</f>
        <v>1.0833333333333333</v>
      </c>
      <c r="Z33">
        <f>W33/D33</f>
        <v>1.3</v>
      </c>
      <c r="AA33" t="str">
        <f>IF(X33&gt;=0.3,IF(X33&lt;=0.68,IF(Y33&gt;=0.2,IF(Y33&lt;=0.95,IF(Z33&gt;=0.77,IF(Z33&lt;=1.75,"CRAM","O"),"O"),"O"),"O"),"O"),"O")</f>
        <v>O</v>
      </c>
      <c r="AD33">
        <f>(1+A33-D33/2-E33-B33/2)/(A33-D33/2-E33-C33-F33)</f>
        <v>0.61538461538461542</v>
      </c>
      <c r="AF33" t="str">
        <f>IF(AD33&gt;0.66,"CondAr","----")</f>
        <v>----</v>
      </c>
      <c r="AG33" t="str">
        <f>IF(AND((AD33&gt;0.5),(AD33&lt;=0.66)),"Aromatic","----")</f>
        <v>Aromatic</v>
      </c>
      <c r="AH33" t="str">
        <f>IF(AND((AD33&lt;=0.5),(S33&lt;1.5)),"HUnSatLig","----")</f>
        <v>----</v>
      </c>
      <c r="AI33" t="str">
        <f>IF(AND((T33&lt;0.6),(S33&gt;=1.5),(C33=0)),"AlipatNoN","----")</f>
        <v>----</v>
      </c>
      <c r="AJ33" t="str">
        <f>IF(AND((S33&gt;=1.5),(T33&gt;=0.6)),"SatFACarb","----")</f>
        <v>----</v>
      </c>
      <c r="AK33" t="str">
        <f>IF(AND((T33&lt;0.6),(S33&gt;=1.5),(C33&gt;0)),"Alipat+N","----")</f>
        <v>----</v>
      </c>
      <c r="AM33" s="4">
        <f>V33*(44/43.989828)</f>
        <v>387.12526590273546</v>
      </c>
      <c r="AN33" s="4">
        <f>INT(AM33)</f>
        <v>387</v>
      </c>
      <c r="AO33" s="4">
        <f>AM33-AN33</f>
        <v>0.1252659027354639</v>
      </c>
    </row>
    <row r="34" spans="1:41" x14ac:dyDescent="0.25">
      <c r="A34">
        <v>18</v>
      </c>
      <c r="B34">
        <v>12</v>
      </c>
      <c r="C34">
        <v>0</v>
      </c>
      <c r="D34">
        <v>11</v>
      </c>
      <c r="E34">
        <v>0</v>
      </c>
      <c r="F34">
        <v>0</v>
      </c>
      <c r="H34">
        <v>403.0306842</v>
      </c>
      <c r="J34">
        <v>7988660</v>
      </c>
      <c r="K34">
        <v>8212280</v>
      </c>
      <c r="L34">
        <v>7533784</v>
      </c>
      <c r="M34" t="str">
        <f>IF(J34&gt;0,"Yes","No")</f>
        <v>Yes</v>
      </c>
      <c r="N34">
        <f>AVERAGE(J34:L34)</f>
        <v>7911574.666666667</v>
      </c>
      <c r="O34">
        <v>0</v>
      </c>
      <c r="P34">
        <v>0</v>
      </c>
      <c r="Q34">
        <v>0</v>
      </c>
      <c r="S34">
        <f>B34/A34</f>
        <v>0.66666666666666663</v>
      </c>
      <c r="T34">
        <f>D34/A34</f>
        <v>0.61111111111111116</v>
      </c>
      <c r="V34" s="4">
        <f>A34*12+(B34-1)*1.007825+C34*14.003074+D34*15.9949146+E34*31.9720707+F34*30.9737615+0.0005485799</f>
        <v>403.03068417989999</v>
      </c>
      <c r="W34">
        <f>1+A34-B34/2+C34/2+F34/2</f>
        <v>13</v>
      </c>
      <c r="X34">
        <f>W34/A34</f>
        <v>0.72222222222222221</v>
      </c>
      <c r="Y34">
        <f>W34/B34</f>
        <v>1.0833333333333333</v>
      </c>
      <c r="Z34">
        <f>W34/D34</f>
        <v>1.1818181818181819</v>
      </c>
      <c r="AA34" t="str">
        <f>IF(X34&gt;=0.3,IF(X34&lt;=0.68,IF(Y34&gt;=0.2,IF(Y34&lt;=0.95,IF(Z34&gt;=0.77,IF(Z34&lt;=1.75,"CRAM","O"),"O"),"O"),"O"),"O"),"O")</f>
        <v>O</v>
      </c>
      <c r="AD34">
        <f>(1+A34-D34/2-E34-B34/2)/(A34-D34/2-E34-C34-F34)</f>
        <v>0.6</v>
      </c>
      <c r="AF34" t="str">
        <f>IF(AD34&gt;0.66,"CondAr","----")</f>
        <v>----</v>
      </c>
      <c r="AG34" t="str">
        <f>IF(AND((AD34&gt;0.5),(AD34&lt;=0.66)),"Aromatic","----")</f>
        <v>Aromatic</v>
      </c>
      <c r="AH34" t="str">
        <f>IF(AND((AD34&lt;=0.5),(S34&lt;1.5)),"HUnSatLig","----")</f>
        <v>----</v>
      </c>
      <c r="AI34" t="str">
        <f>IF(AND((T34&lt;0.6),(S34&gt;=1.5),(C34=0)),"AlipatNoN","----")</f>
        <v>----</v>
      </c>
      <c r="AJ34" t="str">
        <f>IF(AND((S34&gt;=1.5),(T34&gt;=0.6)),"SatFACarb","----")</f>
        <v>----</v>
      </c>
      <c r="AK34" t="str">
        <f>IF(AND((T34&lt;0.6),(S34&gt;=1.5),(C34&gt;0)),"Alipat+N","----")</f>
        <v>----</v>
      </c>
      <c r="AM34" s="4">
        <f>V34*(44/43.989828)</f>
        <v>403.12387909122077</v>
      </c>
      <c r="AN34" s="4">
        <f>INT(AM34)</f>
        <v>403</v>
      </c>
      <c r="AO34" s="4">
        <f>AM34-AN34</f>
        <v>0.1238790912207719</v>
      </c>
    </row>
    <row r="35" spans="1:41" x14ac:dyDescent="0.25">
      <c r="A35">
        <v>18</v>
      </c>
      <c r="B35">
        <v>12</v>
      </c>
      <c r="C35">
        <v>0</v>
      </c>
      <c r="D35">
        <v>12</v>
      </c>
      <c r="E35">
        <v>0</v>
      </c>
      <c r="F35">
        <v>0</v>
      </c>
      <c r="H35">
        <v>419.02559880000001</v>
      </c>
      <c r="J35">
        <v>5711895</v>
      </c>
      <c r="K35">
        <v>5499542</v>
      </c>
      <c r="L35">
        <v>5921534</v>
      </c>
      <c r="M35" t="str">
        <f>IF(J35&gt;0,"Yes","No")</f>
        <v>Yes</v>
      </c>
      <c r="N35">
        <f>AVERAGE(J35:L35)</f>
        <v>5710990.333333333</v>
      </c>
      <c r="O35">
        <v>0</v>
      </c>
      <c r="P35">
        <v>0</v>
      </c>
      <c r="Q35">
        <v>0</v>
      </c>
      <c r="S35">
        <f>B35/A35</f>
        <v>0.66666666666666663</v>
      </c>
      <c r="T35">
        <f>D35/A35</f>
        <v>0.66666666666666663</v>
      </c>
      <c r="V35" s="4">
        <f>A35*12+(B35-1)*1.007825+C35*14.003074+D35*15.9949146+E35*31.9720707+F35*30.9737615+0.0005485799</f>
        <v>419.02559877990001</v>
      </c>
      <c r="W35">
        <f>1+A35-B35/2+C35/2+F35/2</f>
        <v>13</v>
      </c>
      <c r="X35">
        <f>W35/A35</f>
        <v>0.72222222222222221</v>
      </c>
      <c r="Y35">
        <f>W35/B35</f>
        <v>1.0833333333333333</v>
      </c>
      <c r="Z35">
        <f>W35/D35</f>
        <v>1.0833333333333333</v>
      </c>
      <c r="AA35" t="str">
        <f>IF(X35&gt;=0.3,IF(X35&lt;=0.68,IF(Y35&gt;=0.2,IF(Y35&lt;=0.95,IF(Z35&gt;=0.77,IF(Z35&lt;=1.75,"CRAM","O"),"O"),"O"),"O"),"O"),"O")</f>
        <v>O</v>
      </c>
      <c r="AD35">
        <f>(1+A35-D35/2-E35-B35/2)/(A35-D35/2-E35-C35-F35)</f>
        <v>0.58333333333333337</v>
      </c>
      <c r="AF35" t="str">
        <f>IF(AD35&gt;0.66,"CondAr","----")</f>
        <v>----</v>
      </c>
      <c r="AG35" t="str">
        <f>IF(AND((AD35&gt;0.5),(AD35&lt;=0.66)),"Aromatic","----")</f>
        <v>Aromatic</v>
      </c>
      <c r="AH35" t="str">
        <f>IF(AND((AD35&lt;=0.5),(S35&lt;1.5)),"HUnSatLig","----")</f>
        <v>----</v>
      </c>
      <c r="AI35" t="str">
        <f>IF(AND((T35&lt;0.6),(S35&gt;=1.5),(C35=0)),"AlipatNoN","----")</f>
        <v>----</v>
      </c>
      <c r="AJ35" t="str">
        <f>IF(AND((S35&gt;=1.5),(T35&gt;=0.6)),"SatFACarb","----")</f>
        <v>----</v>
      </c>
      <c r="AK35" t="str">
        <f>IF(AND((T35&lt;0.6),(S35&gt;=1.5),(C35&gt;0)),"Alipat+N","----")</f>
        <v>----</v>
      </c>
      <c r="AM35" s="4">
        <f>V35*(44/43.989828)</f>
        <v>419.12249227970608</v>
      </c>
      <c r="AN35" s="4">
        <f>INT(AM35)</f>
        <v>419</v>
      </c>
      <c r="AO35" s="4">
        <f>AM35-AN35</f>
        <v>0.1224922797060799</v>
      </c>
    </row>
    <row r="36" spans="1:41" x14ac:dyDescent="0.25">
      <c r="A36">
        <v>18</v>
      </c>
      <c r="B36">
        <v>12</v>
      </c>
      <c r="C36">
        <v>0</v>
      </c>
      <c r="D36">
        <v>13</v>
      </c>
      <c r="E36">
        <v>0</v>
      </c>
      <c r="F36">
        <v>0</v>
      </c>
      <c r="H36">
        <v>435.02051340000003</v>
      </c>
      <c r="J36">
        <v>3173993</v>
      </c>
      <c r="K36">
        <v>3147976</v>
      </c>
      <c r="L36">
        <v>3530510</v>
      </c>
      <c r="M36" t="str">
        <f>IF(J36&gt;0,"Yes","No")</f>
        <v>Yes</v>
      </c>
      <c r="N36">
        <f>AVERAGE(J36:L36)</f>
        <v>3284159.6666666665</v>
      </c>
      <c r="O36">
        <v>0</v>
      </c>
      <c r="P36">
        <v>0</v>
      </c>
      <c r="Q36">
        <v>0</v>
      </c>
      <c r="S36">
        <f>B36/A36</f>
        <v>0.66666666666666663</v>
      </c>
      <c r="T36">
        <f>D36/A36</f>
        <v>0.72222222222222221</v>
      </c>
      <c r="V36" s="4">
        <f>A36*12+(B36-1)*1.007825+C36*14.003074+D36*15.9949146+E36*31.9720707+F36*30.9737615+0.0005485799</f>
        <v>435.02051337990002</v>
      </c>
      <c r="W36">
        <f>1+A36-B36/2+C36/2+F36/2</f>
        <v>13</v>
      </c>
      <c r="X36">
        <f>W36/A36</f>
        <v>0.72222222222222221</v>
      </c>
      <c r="Y36">
        <f>W36/B36</f>
        <v>1.0833333333333333</v>
      </c>
      <c r="Z36">
        <f>W36/D36</f>
        <v>1</v>
      </c>
      <c r="AA36" t="str">
        <f>IF(X36&gt;=0.3,IF(X36&lt;=0.68,IF(Y36&gt;=0.2,IF(Y36&lt;=0.95,IF(Z36&gt;=0.77,IF(Z36&lt;=1.75,"CRAM","O"),"O"),"O"),"O"),"O"),"O")</f>
        <v>O</v>
      </c>
      <c r="AD36">
        <f>(1+A36-D36/2-E36-B36/2)/(A36-D36/2-E36-C36-F36)</f>
        <v>0.56521739130434778</v>
      </c>
      <c r="AF36" t="str">
        <f>IF(AD36&gt;0.66,"CondAr","----")</f>
        <v>----</v>
      </c>
      <c r="AG36" t="str">
        <f>IF(AND((AD36&gt;0.5),(AD36&lt;=0.66)),"Aromatic","----")</f>
        <v>Aromatic</v>
      </c>
      <c r="AH36" t="str">
        <f>IF(AND((AD36&lt;=0.5),(S36&lt;1.5)),"HUnSatLig","----")</f>
        <v>----</v>
      </c>
      <c r="AI36" t="str">
        <f>IF(AND((T36&lt;0.6),(S36&gt;=1.5),(C36=0)),"AlipatNoN","----")</f>
        <v>----</v>
      </c>
      <c r="AJ36" t="str">
        <f>IF(AND((S36&gt;=1.5),(T36&gt;=0.6)),"SatFACarb","----")</f>
        <v>----</v>
      </c>
      <c r="AK36" t="str">
        <f>IF(AND((T36&lt;0.6),(S36&gt;=1.5),(C36&gt;0)),"Alipat+N","----")</f>
        <v>----</v>
      </c>
      <c r="AM36" s="4">
        <f>V36*(44/43.989828)</f>
        <v>435.12110546819139</v>
      </c>
      <c r="AN36" s="4">
        <f>INT(AM36)</f>
        <v>435</v>
      </c>
      <c r="AO36" s="4">
        <f>AM36-AN36</f>
        <v>0.1211054681913879</v>
      </c>
    </row>
    <row r="37" spans="1:41" x14ac:dyDescent="0.25">
      <c r="A37">
        <v>18</v>
      </c>
      <c r="B37">
        <v>14</v>
      </c>
      <c r="C37">
        <v>0</v>
      </c>
      <c r="D37">
        <v>8</v>
      </c>
      <c r="E37">
        <v>0</v>
      </c>
      <c r="F37">
        <v>0</v>
      </c>
      <c r="H37">
        <v>357.0615904</v>
      </c>
      <c r="J37">
        <v>5098876</v>
      </c>
      <c r="K37">
        <v>4849067</v>
      </c>
      <c r="L37">
        <v>5003522</v>
      </c>
      <c r="M37" t="str">
        <f>IF(J37&gt;0,"Yes","No")</f>
        <v>Yes</v>
      </c>
      <c r="N37">
        <f>AVERAGE(J37:L37)</f>
        <v>4983821.666666667</v>
      </c>
      <c r="O37">
        <v>0</v>
      </c>
      <c r="P37">
        <v>0</v>
      </c>
      <c r="Q37">
        <v>0</v>
      </c>
      <c r="S37">
        <f>B37/A37</f>
        <v>0.77777777777777779</v>
      </c>
      <c r="T37">
        <f>D37/A37</f>
        <v>0.44444444444444442</v>
      </c>
      <c r="V37" s="4">
        <f>A37*12+(B37-1)*1.007825+C37*14.003074+D37*15.9949146+E37*31.9720707+F37*30.9737615+0.0005485799</f>
        <v>357.0615903799</v>
      </c>
      <c r="W37">
        <f>1+A37-B37/2+C37/2+F37/2</f>
        <v>12</v>
      </c>
      <c r="X37">
        <f>W37/A37</f>
        <v>0.66666666666666663</v>
      </c>
      <c r="Y37">
        <f>W37/B37</f>
        <v>0.8571428571428571</v>
      </c>
      <c r="Z37">
        <f>W37/D37</f>
        <v>1.5</v>
      </c>
      <c r="AA37" t="str">
        <f>IF(X37&gt;=0.3,IF(X37&lt;=0.68,IF(Y37&gt;=0.2,IF(Y37&lt;=0.95,IF(Z37&gt;=0.77,IF(Z37&lt;=1.75,"CRAM","O"),"O"),"O"),"O"),"O"),"O")</f>
        <v>CRAM</v>
      </c>
      <c r="AD37">
        <f>(1+A37-D37/2-E37-B37/2)/(A37-D37/2-E37-C37-F37)</f>
        <v>0.5714285714285714</v>
      </c>
      <c r="AF37" t="str">
        <f>IF(AD37&gt;0.66,"CondAr","----")</f>
        <v>----</v>
      </c>
      <c r="AG37" t="str">
        <f>IF(AND((AD37&gt;0.5),(AD37&lt;=0.66)),"Aromatic","----")</f>
        <v>Aromatic</v>
      </c>
      <c r="AH37" t="str">
        <f>IF(AND((AD37&lt;=0.5),(S37&lt;1.5)),"HUnSatLig","----")</f>
        <v>----</v>
      </c>
      <c r="AI37" t="str">
        <f>IF(AND((T37&lt;0.6),(S37&gt;=1.5),(C37=0)),"AlipatNoN","----")</f>
        <v>----</v>
      </c>
      <c r="AJ37" t="str">
        <f>IF(AND((S37&gt;=1.5),(T37&gt;=0.6)),"SatFACarb","----")</f>
        <v>----</v>
      </c>
      <c r="AK37" t="str">
        <f>IF(AND((T37&lt;0.6),(S37&gt;=1.5),(C37&gt;0)),"Alipat+N","----")</f>
        <v>----</v>
      </c>
      <c r="AM37" s="4">
        <f>V37*(44/43.989828)</f>
        <v>357.14415561514807</v>
      </c>
      <c r="AN37" s="4">
        <f>INT(AM37)</f>
        <v>357</v>
      </c>
      <c r="AO37" s="4">
        <f>AM37-AN37</f>
        <v>0.14415561514806541</v>
      </c>
    </row>
    <row r="38" spans="1:41" x14ac:dyDescent="0.25">
      <c r="A38">
        <v>18</v>
      </c>
      <c r="B38">
        <v>14</v>
      </c>
      <c r="C38">
        <v>0</v>
      </c>
      <c r="D38">
        <v>11</v>
      </c>
      <c r="E38">
        <v>0</v>
      </c>
      <c r="F38">
        <v>0</v>
      </c>
      <c r="H38">
        <v>405.04633419999999</v>
      </c>
      <c r="J38">
        <v>11550371</v>
      </c>
      <c r="K38">
        <v>11315210</v>
      </c>
      <c r="L38">
        <v>10958228</v>
      </c>
      <c r="M38" t="str">
        <f>IF(J38&gt;0,"Yes","No")</f>
        <v>Yes</v>
      </c>
      <c r="N38">
        <f>AVERAGE(J38:L38)</f>
        <v>11274603</v>
      </c>
      <c r="O38">
        <v>0</v>
      </c>
      <c r="P38">
        <v>0</v>
      </c>
      <c r="Q38">
        <v>0</v>
      </c>
      <c r="S38">
        <f>B38/A38</f>
        <v>0.77777777777777779</v>
      </c>
      <c r="T38">
        <f>D38/A38</f>
        <v>0.61111111111111116</v>
      </c>
      <c r="V38" s="4">
        <f>A38*12+(B38-1)*1.007825+C38*14.003074+D38*15.9949146+E38*31.9720707+F38*30.9737615+0.0005485799</f>
        <v>405.04633417989999</v>
      </c>
      <c r="W38">
        <f>1+A38-B38/2+C38/2+F38/2</f>
        <v>12</v>
      </c>
      <c r="X38">
        <f>W38/A38</f>
        <v>0.66666666666666663</v>
      </c>
      <c r="Y38">
        <f>W38/B38</f>
        <v>0.8571428571428571</v>
      </c>
      <c r="Z38">
        <f>W38/D38</f>
        <v>1.0909090909090908</v>
      </c>
      <c r="AA38" t="str">
        <f>IF(X38&gt;=0.3,IF(X38&lt;=0.68,IF(Y38&gt;=0.2,IF(Y38&lt;=0.95,IF(Z38&gt;=0.77,IF(Z38&lt;=1.75,"CRAM","O"),"O"),"O"),"O"),"O"),"O")</f>
        <v>CRAM</v>
      </c>
      <c r="AD38">
        <f>(1+A38-D38/2-E38-B38/2)/(A38-D38/2-E38-C38-F38)</f>
        <v>0.52</v>
      </c>
      <c r="AF38" t="str">
        <f>IF(AD38&gt;0.66,"CondAr","----")</f>
        <v>----</v>
      </c>
      <c r="AG38" t="str">
        <f>IF(AND((AD38&gt;0.5),(AD38&lt;=0.66)),"Aromatic","----")</f>
        <v>Aromatic</v>
      </c>
      <c r="AH38" t="str">
        <f>IF(AND((AD38&lt;=0.5),(S38&lt;1.5)),"HUnSatLig","----")</f>
        <v>----</v>
      </c>
      <c r="AI38" t="str">
        <f>IF(AND((T38&lt;0.6),(S38&gt;=1.5),(C38=0)),"AlipatNoN","----")</f>
        <v>----</v>
      </c>
      <c r="AJ38" t="str">
        <f>IF(AND((S38&gt;=1.5),(T38&gt;=0.6)),"SatFACarb","----")</f>
        <v>----</v>
      </c>
      <c r="AK38" t="str">
        <f>IF(AND((T38&lt;0.6),(S38&gt;=1.5),(C38&gt;0)),"Alipat+N","----")</f>
        <v>----</v>
      </c>
      <c r="AM38" s="4">
        <f>V38*(44/43.989828)</f>
        <v>405.13999518060393</v>
      </c>
      <c r="AN38" s="4">
        <f>INT(AM38)</f>
        <v>405</v>
      </c>
      <c r="AO38" s="4">
        <f>AM38-AN38</f>
        <v>0.13999518060393257</v>
      </c>
    </row>
    <row r="39" spans="1:41" x14ac:dyDescent="0.25">
      <c r="A39">
        <v>19</v>
      </c>
      <c r="B39">
        <v>12</v>
      </c>
      <c r="C39">
        <v>0</v>
      </c>
      <c r="D39">
        <v>9</v>
      </c>
      <c r="E39">
        <v>0</v>
      </c>
      <c r="F39">
        <v>0</v>
      </c>
      <c r="H39">
        <v>383.04085500000002</v>
      </c>
      <c r="J39">
        <v>4273860</v>
      </c>
      <c r="K39">
        <v>4168961</v>
      </c>
      <c r="L39">
        <v>3988070</v>
      </c>
      <c r="M39" t="str">
        <f>IF(J39&gt;0,"Yes","No")</f>
        <v>Yes</v>
      </c>
      <c r="N39">
        <f>AVERAGE(J39:L39)</f>
        <v>4143630.3333333335</v>
      </c>
      <c r="O39">
        <v>0</v>
      </c>
      <c r="P39">
        <v>0</v>
      </c>
      <c r="Q39">
        <v>0</v>
      </c>
      <c r="S39">
        <f>B39/A39</f>
        <v>0.63157894736842102</v>
      </c>
      <c r="T39">
        <f>D39/A39</f>
        <v>0.47368421052631576</v>
      </c>
      <c r="V39" s="4">
        <f>A39*12+(B39-1)*1.007825+C39*14.003074+D39*15.9949146+E39*31.9720707+F39*30.9737615+0.0005485799</f>
        <v>383.04085497989996</v>
      </c>
      <c r="W39">
        <f>1+A39-B39/2+C39/2+F39/2</f>
        <v>14</v>
      </c>
      <c r="X39">
        <f>W39/A39</f>
        <v>0.73684210526315785</v>
      </c>
      <c r="Y39">
        <f>W39/B39</f>
        <v>1.1666666666666667</v>
      </c>
      <c r="Z39">
        <f>W39/D39</f>
        <v>1.5555555555555556</v>
      </c>
      <c r="AA39" t="str">
        <f>IF(X39&gt;=0.3,IF(X39&lt;=0.68,IF(Y39&gt;=0.2,IF(Y39&lt;=0.95,IF(Z39&gt;=0.77,IF(Z39&lt;=1.75,"CRAM","O"),"O"),"O"),"O"),"O"),"O")</f>
        <v>O</v>
      </c>
      <c r="AD39">
        <f>(1+A39-D39/2-E39-B39/2)/(A39-D39/2-E39-C39-F39)</f>
        <v>0.65517241379310343</v>
      </c>
      <c r="AF39" t="str">
        <f>IF(AD39&gt;0.66,"CondAr","----")</f>
        <v>----</v>
      </c>
      <c r="AG39" t="str">
        <f>IF(AND((AD39&gt;0.5),(AD39&lt;=0.66)),"Aromatic","----")</f>
        <v>Aromatic</v>
      </c>
      <c r="AH39" t="str">
        <f>IF(AND((AD39&lt;=0.5),(S39&lt;1.5)),"HUnSatLig","----")</f>
        <v>----</v>
      </c>
      <c r="AI39" t="str">
        <f>IF(AND((T39&lt;0.6),(S39&gt;=1.5),(C39=0)),"AlipatNoN","----")</f>
        <v>----</v>
      </c>
      <c r="AJ39" t="str">
        <f>IF(AND((S39&gt;=1.5),(T39&gt;=0.6)),"SatFACarb","----")</f>
        <v>----</v>
      </c>
      <c r="AK39" t="str">
        <f>IF(AND((T39&lt;0.6),(S39&gt;=1.5),(C39&gt;0)),"Alipat+N","----")</f>
        <v>----</v>
      </c>
      <c r="AM39" s="4">
        <f>V39*(44/43.989828)</f>
        <v>383.12942753755698</v>
      </c>
      <c r="AN39" s="4">
        <f>INT(AM39)</f>
        <v>383</v>
      </c>
      <c r="AO39" s="4">
        <f>AM39-AN39</f>
        <v>0.12942753755697822</v>
      </c>
    </row>
    <row r="40" spans="1:41" x14ac:dyDescent="0.25">
      <c r="A40">
        <v>19</v>
      </c>
      <c r="B40">
        <v>12</v>
      </c>
      <c r="C40">
        <v>0</v>
      </c>
      <c r="D40">
        <v>10</v>
      </c>
      <c r="E40">
        <v>0</v>
      </c>
      <c r="F40">
        <v>0</v>
      </c>
      <c r="H40">
        <v>399.03576959999998</v>
      </c>
      <c r="J40">
        <v>5506876</v>
      </c>
      <c r="K40">
        <v>4985142</v>
      </c>
      <c r="L40">
        <v>5579505</v>
      </c>
      <c r="M40" t="str">
        <f>IF(J40&gt;0,"Yes","No")</f>
        <v>Yes</v>
      </c>
      <c r="N40">
        <f>AVERAGE(J40:L40)</f>
        <v>5357174.333333333</v>
      </c>
      <c r="O40">
        <v>0</v>
      </c>
      <c r="P40">
        <v>0</v>
      </c>
      <c r="Q40">
        <v>0</v>
      </c>
      <c r="S40">
        <f>B40/A40</f>
        <v>0.63157894736842102</v>
      </c>
      <c r="T40">
        <f>D40/A40</f>
        <v>0.52631578947368418</v>
      </c>
      <c r="V40" s="4">
        <f>A40*12+(B40-1)*1.007825+C40*14.003074+D40*15.9949146+E40*31.9720707+F40*30.9737615+0.0005485799</f>
        <v>399.03576957989998</v>
      </c>
      <c r="W40">
        <f>1+A40-B40/2+C40/2+F40/2</f>
        <v>14</v>
      </c>
      <c r="X40">
        <f>W40/A40</f>
        <v>0.73684210526315785</v>
      </c>
      <c r="Y40">
        <f>W40/B40</f>
        <v>1.1666666666666667</v>
      </c>
      <c r="Z40">
        <f>W40/D40</f>
        <v>1.4</v>
      </c>
      <c r="AA40" t="str">
        <f>IF(X40&gt;=0.3,IF(X40&lt;=0.68,IF(Y40&gt;=0.2,IF(Y40&lt;=0.95,IF(Z40&gt;=0.77,IF(Z40&lt;=1.75,"CRAM","O"),"O"),"O"),"O"),"O"),"O")</f>
        <v>O</v>
      </c>
      <c r="AD40">
        <f>(1+A40-D40/2-E40-B40/2)/(A40-D40/2-E40-C40-F40)</f>
        <v>0.6428571428571429</v>
      </c>
      <c r="AF40" t="str">
        <f>IF(AD40&gt;0.66,"CondAr","----")</f>
        <v>----</v>
      </c>
      <c r="AG40" t="str">
        <f>IF(AND((AD40&gt;0.5),(AD40&lt;=0.66)),"Aromatic","----")</f>
        <v>Aromatic</v>
      </c>
      <c r="AH40" t="str">
        <f>IF(AND((AD40&lt;=0.5),(S40&lt;1.5)),"HUnSatLig","----")</f>
        <v>----</v>
      </c>
      <c r="AI40" t="str">
        <f>IF(AND((T40&lt;0.6),(S40&gt;=1.5),(C40=0)),"AlipatNoN","----")</f>
        <v>----</v>
      </c>
      <c r="AJ40" t="str">
        <f>IF(AND((S40&gt;=1.5),(T40&gt;=0.6)),"SatFACarb","----")</f>
        <v>----</v>
      </c>
      <c r="AK40" t="str">
        <f>IF(AND((T40&lt;0.6),(S40&gt;=1.5),(C40&gt;0)),"Alipat+N","----")</f>
        <v>----</v>
      </c>
      <c r="AM40" s="4">
        <f>V40*(44/43.989828)</f>
        <v>399.12804072604234</v>
      </c>
      <c r="AN40" s="4">
        <f>INT(AM40)</f>
        <v>399</v>
      </c>
      <c r="AO40" s="4">
        <f>AM40-AN40</f>
        <v>0.12804072604234307</v>
      </c>
    </row>
    <row r="41" spans="1:41" x14ac:dyDescent="0.25">
      <c r="A41">
        <v>19</v>
      </c>
      <c r="B41">
        <v>12</v>
      </c>
      <c r="C41">
        <v>0</v>
      </c>
      <c r="D41">
        <v>11</v>
      </c>
      <c r="E41">
        <v>0</v>
      </c>
      <c r="F41">
        <v>0</v>
      </c>
      <c r="H41">
        <v>415.0306842</v>
      </c>
      <c r="J41">
        <v>5546103</v>
      </c>
      <c r="K41">
        <v>5110363</v>
      </c>
      <c r="L41">
        <v>5288748</v>
      </c>
      <c r="M41" t="str">
        <f>IF(J41&gt;0,"Yes","No")</f>
        <v>Yes</v>
      </c>
      <c r="N41">
        <f>AVERAGE(J41:L41)</f>
        <v>5315071.333333333</v>
      </c>
      <c r="O41">
        <v>0</v>
      </c>
      <c r="P41">
        <v>0</v>
      </c>
      <c r="Q41">
        <v>0</v>
      </c>
      <c r="S41">
        <f>B41/A41</f>
        <v>0.63157894736842102</v>
      </c>
      <c r="T41">
        <f>D41/A41</f>
        <v>0.57894736842105265</v>
      </c>
      <c r="V41" s="4">
        <f>A41*12+(B41-1)*1.007825+C41*14.003074+D41*15.9949146+E41*31.9720707+F41*30.9737615+0.0005485799</f>
        <v>415.03068417989999</v>
      </c>
      <c r="W41">
        <f>1+A41-B41/2+C41/2+F41/2</f>
        <v>14</v>
      </c>
      <c r="X41">
        <f>W41/A41</f>
        <v>0.73684210526315785</v>
      </c>
      <c r="Y41">
        <f>W41/B41</f>
        <v>1.1666666666666667</v>
      </c>
      <c r="Z41">
        <f>W41/D41</f>
        <v>1.2727272727272727</v>
      </c>
      <c r="AA41" t="str">
        <f>IF(X41&gt;=0.3,IF(X41&lt;=0.68,IF(Y41&gt;=0.2,IF(Y41&lt;=0.95,IF(Z41&gt;=0.77,IF(Z41&lt;=1.75,"CRAM","O"),"O"),"O"),"O"),"O"),"O")</f>
        <v>O</v>
      </c>
      <c r="AD41">
        <f>(1+A41-D41/2-E41-B41/2)/(A41-D41/2-E41-C41-F41)</f>
        <v>0.62962962962962965</v>
      </c>
      <c r="AF41" t="str">
        <f>IF(AD41&gt;0.66,"CondAr","----")</f>
        <v>----</v>
      </c>
      <c r="AG41" t="str">
        <f>IF(AND((AD41&gt;0.5),(AD41&lt;=0.66)),"Aromatic","----")</f>
        <v>Aromatic</v>
      </c>
      <c r="AH41" t="str">
        <f>IF(AND((AD41&lt;=0.5),(S41&lt;1.5)),"HUnSatLig","----")</f>
        <v>----</v>
      </c>
      <c r="AI41" t="str">
        <f>IF(AND((T41&lt;0.6),(S41&gt;=1.5),(C41=0)),"AlipatNoN","----")</f>
        <v>----</v>
      </c>
      <c r="AJ41" t="str">
        <f>IF(AND((S41&gt;=1.5),(T41&gt;=0.6)),"SatFACarb","----")</f>
        <v>----</v>
      </c>
      <c r="AK41" t="str">
        <f>IF(AND((T41&lt;0.6),(S41&gt;=1.5),(C41&gt;0)),"Alipat+N","----")</f>
        <v>----</v>
      </c>
      <c r="AM41" s="4">
        <f>V41*(44/43.989828)</f>
        <v>415.12665391452765</v>
      </c>
      <c r="AN41" s="4">
        <f>INT(AM41)</f>
        <v>415</v>
      </c>
      <c r="AO41" s="4">
        <f>AM41-AN41</f>
        <v>0.12665391452765107</v>
      </c>
    </row>
    <row r="42" spans="1:41" x14ac:dyDescent="0.25">
      <c r="A42">
        <v>19</v>
      </c>
      <c r="B42">
        <v>12</v>
      </c>
      <c r="C42">
        <v>0</v>
      </c>
      <c r="D42">
        <v>12</v>
      </c>
      <c r="E42">
        <v>0</v>
      </c>
      <c r="F42">
        <v>0</v>
      </c>
      <c r="H42">
        <v>431.02559880000001</v>
      </c>
      <c r="J42">
        <v>4639816</v>
      </c>
      <c r="K42">
        <v>3978634</v>
      </c>
      <c r="L42">
        <v>3960935</v>
      </c>
      <c r="M42" t="str">
        <f>IF(J42&gt;0,"Yes","No")</f>
        <v>Yes</v>
      </c>
      <c r="N42">
        <f>AVERAGE(J42:L42)</f>
        <v>4193128.3333333335</v>
      </c>
      <c r="O42">
        <v>0</v>
      </c>
      <c r="P42">
        <v>0</v>
      </c>
      <c r="Q42">
        <v>0</v>
      </c>
      <c r="S42">
        <f>B42/A42</f>
        <v>0.63157894736842102</v>
      </c>
      <c r="T42">
        <f>D42/A42</f>
        <v>0.63157894736842102</v>
      </c>
      <c r="V42" s="4">
        <f>A42*12+(B42-1)*1.007825+C42*14.003074+D42*15.9949146+E42*31.9720707+F42*30.9737615+0.0005485799</f>
        <v>431.02559877990001</v>
      </c>
      <c r="W42">
        <f>1+A42-B42/2+C42/2+F42/2</f>
        <v>14</v>
      </c>
      <c r="X42">
        <f>W42/A42</f>
        <v>0.73684210526315785</v>
      </c>
      <c r="Y42">
        <f>W42/B42</f>
        <v>1.1666666666666667</v>
      </c>
      <c r="Z42">
        <f>W42/D42</f>
        <v>1.1666666666666667</v>
      </c>
      <c r="AA42" t="str">
        <f>IF(X42&gt;=0.3,IF(X42&lt;=0.68,IF(Y42&gt;=0.2,IF(Y42&lt;=0.95,IF(Z42&gt;=0.77,IF(Z42&lt;=1.75,"CRAM","O"),"O"),"O"),"O"),"O"),"O")</f>
        <v>O</v>
      </c>
      <c r="AD42">
        <f>(1+A42-D42/2-E42-B42/2)/(A42-D42/2-E42-C42-F42)</f>
        <v>0.61538461538461542</v>
      </c>
      <c r="AF42" t="str">
        <f>IF(AD42&gt;0.66,"CondAr","----")</f>
        <v>----</v>
      </c>
      <c r="AG42" t="str">
        <f>IF(AND((AD42&gt;0.5),(AD42&lt;=0.66)),"Aromatic","----")</f>
        <v>Aromatic</v>
      </c>
      <c r="AH42" t="str">
        <f>IF(AND((AD42&lt;=0.5),(S42&lt;1.5)),"HUnSatLig","----")</f>
        <v>----</v>
      </c>
      <c r="AI42" t="str">
        <f>IF(AND((T42&lt;0.6),(S42&gt;=1.5),(C42=0)),"AlipatNoN","----")</f>
        <v>----</v>
      </c>
      <c r="AJ42" t="str">
        <f>IF(AND((S42&gt;=1.5),(T42&gt;=0.6)),"SatFACarb","----")</f>
        <v>----</v>
      </c>
      <c r="AK42" t="str">
        <f>IF(AND((T42&lt;0.6),(S42&gt;=1.5),(C42&gt;0)),"Alipat+N","----")</f>
        <v>----</v>
      </c>
      <c r="AM42" s="4">
        <f>V42*(44/43.989828)</f>
        <v>431.12526710301296</v>
      </c>
      <c r="AN42" s="4">
        <f>INT(AM42)</f>
        <v>431</v>
      </c>
      <c r="AO42" s="4">
        <f>AM42-AN42</f>
        <v>0.12526710301295907</v>
      </c>
    </row>
    <row r="43" spans="1:41" x14ac:dyDescent="0.25">
      <c r="A43">
        <v>19</v>
      </c>
      <c r="B43">
        <v>12</v>
      </c>
      <c r="C43">
        <v>0</v>
      </c>
      <c r="D43">
        <v>13</v>
      </c>
      <c r="E43">
        <v>0</v>
      </c>
      <c r="F43">
        <v>0</v>
      </c>
      <c r="H43">
        <v>447.02051340000003</v>
      </c>
      <c r="J43">
        <v>3119149</v>
      </c>
      <c r="K43">
        <v>2963961</v>
      </c>
      <c r="L43">
        <v>2905698</v>
      </c>
      <c r="M43" t="str">
        <f>IF(J43&gt;0,"Yes","No")</f>
        <v>Yes</v>
      </c>
      <c r="N43">
        <f>AVERAGE(J43:L43)</f>
        <v>2996269.3333333335</v>
      </c>
      <c r="O43">
        <v>0</v>
      </c>
      <c r="P43">
        <v>0</v>
      </c>
      <c r="Q43">
        <v>0</v>
      </c>
      <c r="S43">
        <f>B43/A43</f>
        <v>0.63157894736842102</v>
      </c>
      <c r="T43">
        <f>D43/A43</f>
        <v>0.68421052631578949</v>
      </c>
      <c r="V43" s="4">
        <f>A43*12+(B43-1)*1.007825+C43*14.003074+D43*15.9949146+E43*31.9720707+F43*30.9737615+0.0005485799</f>
        <v>447.02051337990002</v>
      </c>
      <c r="W43">
        <f>1+A43-B43/2+C43/2+F43/2</f>
        <v>14</v>
      </c>
      <c r="X43">
        <f>W43/A43</f>
        <v>0.73684210526315785</v>
      </c>
      <c r="Y43">
        <f>W43/B43</f>
        <v>1.1666666666666667</v>
      </c>
      <c r="Z43">
        <f>W43/D43</f>
        <v>1.0769230769230769</v>
      </c>
      <c r="AA43" t="str">
        <f>IF(X43&gt;=0.3,IF(X43&lt;=0.68,IF(Y43&gt;=0.2,IF(Y43&lt;=0.95,IF(Z43&gt;=0.77,IF(Z43&lt;=1.75,"CRAM","O"),"O"),"O"),"O"),"O"),"O")</f>
        <v>O</v>
      </c>
      <c r="AD43">
        <f>(1+A43-D43/2-E43-B43/2)/(A43-D43/2-E43-C43-F43)</f>
        <v>0.6</v>
      </c>
      <c r="AF43" t="str">
        <f>IF(AD43&gt;0.66,"CondAr","----")</f>
        <v>----</v>
      </c>
      <c r="AG43" t="str">
        <f>IF(AND((AD43&gt;0.5),(AD43&lt;=0.66)),"Aromatic","----")</f>
        <v>Aromatic</v>
      </c>
      <c r="AH43" t="str">
        <f>IF(AND((AD43&lt;=0.5),(S43&lt;1.5)),"HUnSatLig","----")</f>
        <v>----</v>
      </c>
      <c r="AI43" t="str">
        <f>IF(AND((T43&lt;0.6),(S43&gt;=1.5),(C43=0)),"AlipatNoN","----")</f>
        <v>----</v>
      </c>
      <c r="AJ43" t="str">
        <f>IF(AND((S43&gt;=1.5),(T43&gt;=0.6)),"SatFACarb","----")</f>
        <v>----</v>
      </c>
      <c r="AK43" t="str">
        <f>IF(AND((T43&lt;0.6),(S43&gt;=1.5),(C43&gt;0)),"Alipat+N","----")</f>
        <v>----</v>
      </c>
      <c r="AM43" s="4">
        <f>V43*(44/43.989828)</f>
        <v>447.12388029149827</v>
      </c>
      <c r="AN43" s="4">
        <f>INT(AM43)</f>
        <v>447</v>
      </c>
      <c r="AO43" s="4">
        <f>AM43-AN43</f>
        <v>0.12388029149826707</v>
      </c>
    </row>
    <row r="44" spans="1:41" x14ac:dyDescent="0.25">
      <c r="A44">
        <v>19</v>
      </c>
      <c r="B44">
        <v>14</v>
      </c>
      <c r="C44">
        <v>0</v>
      </c>
      <c r="D44">
        <v>8</v>
      </c>
      <c r="E44">
        <v>0</v>
      </c>
      <c r="F44">
        <v>0</v>
      </c>
      <c r="H44">
        <v>369.0615904</v>
      </c>
      <c r="J44">
        <v>4496161</v>
      </c>
      <c r="K44">
        <v>4681415</v>
      </c>
      <c r="L44">
        <v>4644657</v>
      </c>
      <c r="M44" t="str">
        <f>IF(J44&gt;0,"Yes","No")</f>
        <v>Yes</v>
      </c>
      <c r="N44">
        <f>AVERAGE(J44:L44)</f>
        <v>4607411</v>
      </c>
      <c r="O44">
        <v>0</v>
      </c>
      <c r="P44">
        <v>0</v>
      </c>
      <c r="Q44">
        <v>0</v>
      </c>
      <c r="S44">
        <f>B44/A44</f>
        <v>0.73684210526315785</v>
      </c>
      <c r="T44">
        <f>D44/A44</f>
        <v>0.42105263157894735</v>
      </c>
      <c r="V44" s="4">
        <f>A44*12+(B44-1)*1.007825+C44*14.003074+D44*15.9949146+E44*31.9720707+F44*30.9737615+0.0005485799</f>
        <v>369.0615903799</v>
      </c>
      <c r="W44">
        <f>1+A44-B44/2+C44/2+F44/2</f>
        <v>13</v>
      </c>
      <c r="X44">
        <f>W44/A44</f>
        <v>0.68421052631578949</v>
      </c>
      <c r="Y44">
        <f>W44/B44</f>
        <v>0.9285714285714286</v>
      </c>
      <c r="Z44">
        <f>W44/D44</f>
        <v>1.625</v>
      </c>
      <c r="AA44" t="str">
        <f>IF(X44&gt;=0.3,IF(X44&lt;=0.68,IF(Y44&gt;=0.2,IF(Y44&lt;=0.95,IF(Z44&gt;=0.77,IF(Z44&lt;=1.75,"CRAM","O"),"O"),"O"),"O"),"O"),"O")</f>
        <v>O</v>
      </c>
      <c r="AD44">
        <f>(1+A44-D44/2-E44-B44/2)/(A44-D44/2-E44-C44-F44)</f>
        <v>0.6</v>
      </c>
      <c r="AF44" t="str">
        <f>IF(AD44&gt;0.66,"CondAr","----")</f>
        <v>----</v>
      </c>
      <c r="AG44" t="str">
        <f>IF(AND((AD44&gt;0.5),(AD44&lt;=0.66)),"Aromatic","----")</f>
        <v>Aromatic</v>
      </c>
      <c r="AH44" t="str">
        <f>IF(AND((AD44&lt;=0.5),(S44&lt;1.5)),"HUnSatLig","----")</f>
        <v>----</v>
      </c>
      <c r="AI44" t="str">
        <f>IF(AND((T44&lt;0.6),(S44&gt;=1.5),(C44=0)),"AlipatNoN","----")</f>
        <v>----</v>
      </c>
      <c r="AJ44" t="str">
        <f>IF(AND((S44&gt;=1.5),(T44&gt;=0.6)),"SatFACarb","----")</f>
        <v>----</v>
      </c>
      <c r="AK44" t="str">
        <f>IF(AND((T44&lt;0.6),(S44&gt;=1.5),(C44&gt;0)),"Alipat+N","----")</f>
        <v>----</v>
      </c>
      <c r="AM44" s="4">
        <f>V44*(44/43.989828)</f>
        <v>369.14693043845494</v>
      </c>
      <c r="AN44" s="4">
        <f>INT(AM44)</f>
        <v>369</v>
      </c>
      <c r="AO44" s="4">
        <f>AM44-AN44</f>
        <v>0.14693043845494458</v>
      </c>
    </row>
    <row r="45" spans="1:41" x14ac:dyDescent="0.25">
      <c r="A45">
        <v>19</v>
      </c>
      <c r="B45">
        <v>14</v>
      </c>
      <c r="C45">
        <v>0</v>
      </c>
      <c r="D45">
        <v>9</v>
      </c>
      <c r="E45">
        <v>0</v>
      </c>
      <c r="F45">
        <v>0</v>
      </c>
      <c r="H45">
        <v>385.05650500000002</v>
      </c>
      <c r="J45">
        <v>6610253</v>
      </c>
      <c r="K45">
        <v>6384344</v>
      </c>
      <c r="L45">
        <v>6250581</v>
      </c>
      <c r="M45" t="str">
        <f>IF(J45&gt;0,"Yes","No")</f>
        <v>Yes</v>
      </c>
      <c r="N45">
        <f>AVERAGE(J45:L45)</f>
        <v>6415059.333333333</v>
      </c>
      <c r="O45">
        <v>0</v>
      </c>
      <c r="P45">
        <v>0</v>
      </c>
      <c r="Q45">
        <v>0</v>
      </c>
      <c r="S45">
        <f>B45/A45</f>
        <v>0.73684210526315785</v>
      </c>
      <c r="T45">
        <f>D45/A45</f>
        <v>0.47368421052631576</v>
      </c>
      <c r="V45" s="4">
        <f>A45*12+(B45-1)*1.007825+C45*14.003074+D45*15.9949146+E45*31.9720707+F45*30.9737615+0.0005485799</f>
        <v>385.05650497990001</v>
      </c>
      <c r="W45">
        <f>1+A45-B45/2+C45/2+F45/2</f>
        <v>13</v>
      </c>
      <c r="X45">
        <f>W45/A45</f>
        <v>0.68421052631578949</v>
      </c>
      <c r="Y45">
        <f>W45/B45</f>
        <v>0.9285714285714286</v>
      </c>
      <c r="Z45">
        <f>W45/D45</f>
        <v>1.4444444444444444</v>
      </c>
      <c r="AA45" t="str">
        <f>IF(X45&gt;=0.3,IF(X45&lt;=0.68,IF(Y45&gt;=0.2,IF(Y45&lt;=0.95,IF(Z45&gt;=0.77,IF(Z45&lt;=1.75,"CRAM","O"),"O"),"O"),"O"),"O"),"O")</f>
        <v>O</v>
      </c>
      <c r="AD45">
        <f>(1+A45-D45/2-E45-B45/2)/(A45-D45/2-E45-C45-F45)</f>
        <v>0.58620689655172409</v>
      </c>
      <c r="AF45" t="str">
        <f>IF(AD45&gt;0.66,"CondAr","----")</f>
        <v>----</v>
      </c>
      <c r="AG45" t="str">
        <f>IF(AND((AD45&gt;0.5),(AD45&lt;=0.66)),"Aromatic","----")</f>
        <v>Aromatic</v>
      </c>
      <c r="AH45" t="str">
        <f>IF(AND((AD45&lt;=0.5),(S45&lt;1.5)),"HUnSatLig","----")</f>
        <v>----</v>
      </c>
      <c r="AI45" t="str">
        <f>IF(AND((T45&lt;0.6),(S45&gt;=1.5),(C45=0)),"AlipatNoN","----")</f>
        <v>----</v>
      </c>
      <c r="AJ45" t="str">
        <f>IF(AND((S45&gt;=1.5),(T45&gt;=0.6)),"SatFACarb","----")</f>
        <v>----</v>
      </c>
      <c r="AK45" t="str">
        <f>IF(AND((T45&lt;0.6),(S45&gt;=1.5),(C45&gt;0)),"Alipat+N","----")</f>
        <v>----</v>
      </c>
      <c r="AM45" s="4">
        <f>V45*(44/43.989828)</f>
        <v>385.14554362694025</v>
      </c>
      <c r="AN45" s="4">
        <f>INT(AM45)</f>
        <v>385</v>
      </c>
      <c r="AO45" s="4">
        <f>AM45-AN45</f>
        <v>0.14554362694025258</v>
      </c>
    </row>
    <row r="46" spans="1:41" x14ac:dyDescent="0.25">
      <c r="A46">
        <v>19</v>
      </c>
      <c r="B46">
        <v>14</v>
      </c>
      <c r="C46">
        <v>0</v>
      </c>
      <c r="D46">
        <v>10</v>
      </c>
      <c r="E46">
        <v>0</v>
      </c>
      <c r="F46">
        <v>0</v>
      </c>
      <c r="H46">
        <v>401.05141959999997</v>
      </c>
      <c r="J46">
        <v>8682644</v>
      </c>
      <c r="K46">
        <v>8349257</v>
      </c>
      <c r="L46">
        <v>8813561</v>
      </c>
      <c r="M46" t="str">
        <f>IF(J46&gt;0,"Yes","No")</f>
        <v>Yes</v>
      </c>
      <c r="N46">
        <f>AVERAGE(J46:L46)</f>
        <v>8615154</v>
      </c>
      <c r="O46">
        <v>0</v>
      </c>
      <c r="P46">
        <v>0</v>
      </c>
      <c r="Q46">
        <v>0</v>
      </c>
      <c r="S46">
        <f>B46/A46</f>
        <v>0.73684210526315785</v>
      </c>
      <c r="T46">
        <f>D46/A46</f>
        <v>0.52631578947368418</v>
      </c>
      <c r="V46" s="4">
        <f>A46*12+(B46-1)*1.007825+C46*14.003074+D46*15.9949146+E46*31.9720707+F46*30.9737615+0.0005485799</f>
        <v>401.05141957989997</v>
      </c>
      <c r="W46">
        <f>1+A46-B46/2+C46/2+F46/2</f>
        <v>13</v>
      </c>
      <c r="X46">
        <f>W46/A46</f>
        <v>0.68421052631578949</v>
      </c>
      <c r="Y46">
        <f>W46/B46</f>
        <v>0.9285714285714286</v>
      </c>
      <c r="Z46">
        <f>W46/D46</f>
        <v>1.3</v>
      </c>
      <c r="AA46" t="str">
        <f>IF(X46&gt;=0.3,IF(X46&lt;=0.68,IF(Y46&gt;=0.2,IF(Y46&lt;=0.95,IF(Z46&gt;=0.77,IF(Z46&lt;=1.75,"CRAM","O"),"O"),"O"),"O"),"O"),"O")</f>
        <v>O</v>
      </c>
      <c r="AD46">
        <f>(1+A46-D46/2-E46-B46/2)/(A46-D46/2-E46-C46-F46)</f>
        <v>0.5714285714285714</v>
      </c>
      <c r="AF46" t="str">
        <f>IF(AD46&gt;0.66,"CondAr","----")</f>
        <v>----</v>
      </c>
      <c r="AG46" t="str">
        <f>IF(AND((AD46&gt;0.5),(AD46&lt;=0.66)),"Aromatic","----")</f>
        <v>Aromatic</v>
      </c>
      <c r="AH46" t="str">
        <f>IF(AND((AD46&lt;=0.5),(S46&lt;1.5)),"HUnSatLig","----")</f>
        <v>----</v>
      </c>
      <c r="AI46" t="str">
        <f>IF(AND((T46&lt;0.6),(S46&gt;=1.5),(C46=0)),"AlipatNoN","----")</f>
        <v>----</v>
      </c>
      <c r="AJ46" t="str">
        <f>IF(AND((S46&gt;=1.5),(T46&gt;=0.6)),"SatFACarb","----")</f>
        <v>----</v>
      </c>
      <c r="AK46" t="str">
        <f>IF(AND((T46&lt;0.6),(S46&gt;=1.5),(C46&gt;0)),"Alipat+N","----")</f>
        <v>----</v>
      </c>
      <c r="AM46" s="4">
        <f>V46*(44/43.989828)</f>
        <v>401.1441568154255</v>
      </c>
      <c r="AN46" s="4">
        <f>INT(AM46)</f>
        <v>401</v>
      </c>
      <c r="AO46" s="4">
        <f>AM46-AN46</f>
        <v>0.14415681542550374</v>
      </c>
    </row>
    <row r="47" spans="1:41" x14ac:dyDescent="0.25">
      <c r="A47">
        <v>19</v>
      </c>
      <c r="B47">
        <v>14</v>
      </c>
      <c r="C47">
        <v>0</v>
      </c>
      <c r="D47">
        <v>11</v>
      </c>
      <c r="E47">
        <v>0</v>
      </c>
      <c r="F47">
        <v>0</v>
      </c>
      <c r="H47">
        <v>417.04633419999999</v>
      </c>
      <c r="J47">
        <v>8112216</v>
      </c>
      <c r="K47">
        <v>8288900</v>
      </c>
      <c r="L47">
        <v>8005410</v>
      </c>
      <c r="M47" t="str">
        <f>IF(J47&gt;0,"Yes","No")</f>
        <v>Yes</v>
      </c>
      <c r="N47">
        <f>AVERAGE(J47:L47)</f>
        <v>8135508.666666667</v>
      </c>
      <c r="O47">
        <v>0</v>
      </c>
      <c r="P47">
        <v>0</v>
      </c>
      <c r="Q47">
        <v>0</v>
      </c>
      <c r="S47">
        <f>B47/A47</f>
        <v>0.73684210526315785</v>
      </c>
      <c r="T47">
        <f>D47/A47</f>
        <v>0.57894736842105265</v>
      </c>
      <c r="V47" s="4">
        <f>A47*12+(B47-1)*1.007825+C47*14.003074+D47*15.9949146+E47*31.9720707+F47*30.9737615+0.0005485799</f>
        <v>417.04633417989999</v>
      </c>
      <c r="W47">
        <f>1+A47-B47/2+C47/2+F47/2</f>
        <v>13</v>
      </c>
      <c r="X47">
        <f>W47/A47</f>
        <v>0.68421052631578949</v>
      </c>
      <c r="Y47">
        <f>W47/B47</f>
        <v>0.9285714285714286</v>
      </c>
      <c r="Z47">
        <f>W47/D47</f>
        <v>1.1818181818181819</v>
      </c>
      <c r="AA47" t="str">
        <f>IF(X47&gt;=0.3,IF(X47&lt;=0.68,IF(Y47&gt;=0.2,IF(Y47&lt;=0.95,IF(Z47&gt;=0.77,IF(Z47&lt;=1.75,"CRAM","O"),"O"),"O"),"O"),"O"),"O")</f>
        <v>O</v>
      </c>
      <c r="AD47">
        <f>(1+A47-D47/2-E47-B47/2)/(A47-D47/2-E47-C47-F47)</f>
        <v>0.55555555555555558</v>
      </c>
      <c r="AF47" t="str">
        <f>IF(AD47&gt;0.66,"CondAr","----")</f>
        <v>----</v>
      </c>
      <c r="AG47" t="str">
        <f>IF(AND((AD47&gt;0.5),(AD47&lt;=0.66)),"Aromatic","----")</f>
        <v>Aromatic</v>
      </c>
      <c r="AH47" t="str">
        <f>IF(AND((AD47&lt;=0.5),(S47&lt;1.5)),"HUnSatLig","----")</f>
        <v>----</v>
      </c>
      <c r="AI47" t="str">
        <f>IF(AND((T47&lt;0.6),(S47&gt;=1.5),(C47=0)),"AlipatNoN","----")</f>
        <v>----</v>
      </c>
      <c r="AJ47" t="str">
        <f>IF(AND((S47&gt;=1.5),(T47&gt;=0.6)),"SatFACarb","----")</f>
        <v>----</v>
      </c>
      <c r="AK47" t="str">
        <f>IF(AND((T47&lt;0.6),(S47&gt;=1.5),(C47&gt;0)),"Alipat+N","----")</f>
        <v>----</v>
      </c>
      <c r="AM47" s="4">
        <f>V47*(44/43.989828)</f>
        <v>417.14277000391081</v>
      </c>
      <c r="AN47" s="4">
        <f>INT(AM47)</f>
        <v>417</v>
      </c>
      <c r="AO47" s="4">
        <f>AM47-AN47</f>
        <v>0.14277000391081174</v>
      </c>
    </row>
    <row r="48" spans="1:41" x14ac:dyDescent="0.25">
      <c r="A48">
        <v>19</v>
      </c>
      <c r="B48">
        <v>14</v>
      </c>
      <c r="C48">
        <v>0</v>
      </c>
      <c r="D48">
        <v>12</v>
      </c>
      <c r="E48">
        <v>0</v>
      </c>
      <c r="F48">
        <v>0</v>
      </c>
      <c r="H48">
        <v>433.04124880000001</v>
      </c>
      <c r="J48">
        <v>7232349</v>
      </c>
      <c r="K48">
        <v>6507821</v>
      </c>
      <c r="L48">
        <v>7011263</v>
      </c>
      <c r="M48" t="str">
        <f>IF(J48&gt;0,"Yes","No")</f>
        <v>Yes</v>
      </c>
      <c r="N48">
        <f>AVERAGE(J48:L48)</f>
        <v>6917144.333333333</v>
      </c>
      <c r="O48">
        <v>0</v>
      </c>
      <c r="P48">
        <v>0</v>
      </c>
      <c r="Q48">
        <v>0</v>
      </c>
      <c r="S48">
        <f>B48/A48</f>
        <v>0.73684210526315785</v>
      </c>
      <c r="T48">
        <f>D48/A48</f>
        <v>0.63157894736842102</v>
      </c>
      <c r="V48" s="4">
        <f>A48*12+(B48-1)*1.007825+C48*14.003074+D48*15.9949146+E48*31.9720707+F48*30.9737615+0.0005485799</f>
        <v>433.04124877989995</v>
      </c>
      <c r="W48">
        <f>1+A48-B48/2+C48/2+F48/2</f>
        <v>13</v>
      </c>
      <c r="X48">
        <f>W48/A48</f>
        <v>0.68421052631578949</v>
      </c>
      <c r="Y48">
        <f>W48/B48</f>
        <v>0.9285714285714286</v>
      </c>
      <c r="Z48">
        <f>W48/D48</f>
        <v>1.0833333333333333</v>
      </c>
      <c r="AA48" t="str">
        <f>IF(X48&gt;=0.3,IF(X48&lt;=0.68,IF(Y48&gt;=0.2,IF(Y48&lt;=0.95,IF(Z48&gt;=0.77,IF(Z48&lt;=1.75,"CRAM","O"),"O"),"O"),"O"),"O"),"O")</f>
        <v>O</v>
      </c>
      <c r="AD48">
        <f>(1+A48-D48/2-E48-B48/2)/(A48-D48/2-E48-C48-F48)</f>
        <v>0.53846153846153844</v>
      </c>
      <c r="AF48" t="str">
        <f>IF(AD48&gt;0.66,"CondAr","----")</f>
        <v>----</v>
      </c>
      <c r="AG48" t="str">
        <f>IF(AND((AD48&gt;0.5),(AD48&lt;=0.66)),"Aromatic","----")</f>
        <v>Aromatic</v>
      </c>
      <c r="AH48" t="str">
        <f>IF(AND((AD48&lt;=0.5),(S48&lt;1.5)),"HUnSatLig","----")</f>
        <v>----</v>
      </c>
      <c r="AI48" t="str">
        <f>IF(AND((T48&lt;0.6),(S48&gt;=1.5),(C48=0)),"AlipatNoN","----")</f>
        <v>----</v>
      </c>
      <c r="AJ48" t="str">
        <f>IF(AND((S48&gt;=1.5),(T48&gt;=0.6)),"SatFACarb","----")</f>
        <v>----</v>
      </c>
      <c r="AK48" t="str">
        <f>IF(AND((T48&lt;0.6),(S48&gt;=1.5),(C48&gt;0)),"Alipat+N","----")</f>
        <v>----</v>
      </c>
      <c r="AM48" s="4">
        <f>V48*(44/43.989828)</f>
        <v>433.14138319239612</v>
      </c>
      <c r="AN48" s="4">
        <f>INT(AM48)</f>
        <v>433</v>
      </c>
      <c r="AO48" s="4">
        <f>AM48-AN48</f>
        <v>0.14138319239611974</v>
      </c>
    </row>
    <row r="49" spans="1:41" x14ac:dyDescent="0.25">
      <c r="A49">
        <v>19</v>
      </c>
      <c r="B49">
        <v>14</v>
      </c>
      <c r="C49">
        <v>0</v>
      </c>
      <c r="D49">
        <v>13</v>
      </c>
      <c r="E49">
        <v>0</v>
      </c>
      <c r="F49">
        <v>0</v>
      </c>
      <c r="H49">
        <v>449.03616340000002</v>
      </c>
      <c r="J49">
        <v>5211944</v>
      </c>
      <c r="K49">
        <v>4841853</v>
      </c>
      <c r="L49">
        <v>4841878</v>
      </c>
      <c r="M49" t="str">
        <f>IF(J49&gt;0,"Yes","No")</f>
        <v>Yes</v>
      </c>
      <c r="N49">
        <f>AVERAGE(J49:L49)</f>
        <v>4965225</v>
      </c>
      <c r="O49">
        <v>0</v>
      </c>
      <c r="P49">
        <v>0</v>
      </c>
      <c r="Q49">
        <v>0</v>
      </c>
      <c r="S49">
        <f>B49/A49</f>
        <v>0.73684210526315785</v>
      </c>
      <c r="T49">
        <f>D49/A49</f>
        <v>0.68421052631578949</v>
      </c>
      <c r="V49" s="4">
        <f>A49*12+(B49-1)*1.007825+C49*14.003074+D49*15.9949146+E49*31.9720707+F49*30.9737615+0.0005485799</f>
        <v>449.03616337989996</v>
      </c>
      <c r="W49">
        <f>1+A49-B49/2+C49/2+F49/2</f>
        <v>13</v>
      </c>
      <c r="X49">
        <f>W49/A49</f>
        <v>0.68421052631578949</v>
      </c>
      <c r="Y49">
        <f>W49/B49</f>
        <v>0.9285714285714286</v>
      </c>
      <c r="Z49">
        <f>W49/D49</f>
        <v>1</v>
      </c>
      <c r="AA49" t="str">
        <f>IF(X49&gt;=0.3,IF(X49&lt;=0.68,IF(Y49&gt;=0.2,IF(Y49&lt;=0.95,IF(Z49&gt;=0.77,IF(Z49&lt;=1.75,"CRAM","O"),"O"),"O"),"O"),"O"),"O")</f>
        <v>O</v>
      </c>
      <c r="AD49">
        <f>(1+A49-D49/2-E49-B49/2)/(A49-D49/2-E49-C49-F49)</f>
        <v>0.52</v>
      </c>
      <c r="AF49" t="str">
        <f>IF(AD49&gt;0.66,"CondAr","----")</f>
        <v>----</v>
      </c>
      <c r="AG49" t="str">
        <f>IF(AND((AD49&gt;0.5),(AD49&lt;=0.66)),"Aromatic","----")</f>
        <v>Aromatic</v>
      </c>
      <c r="AH49" t="str">
        <f>IF(AND((AD49&lt;=0.5),(S49&lt;1.5)),"HUnSatLig","----")</f>
        <v>----</v>
      </c>
      <c r="AI49" t="str">
        <f>IF(AND((T49&lt;0.6),(S49&gt;=1.5),(C49=0)),"AlipatNoN","----")</f>
        <v>----</v>
      </c>
      <c r="AJ49" t="str">
        <f>IF(AND((S49&gt;=1.5),(T49&gt;=0.6)),"SatFACarb","----")</f>
        <v>----</v>
      </c>
      <c r="AK49" t="str">
        <f>IF(AND((T49&lt;0.6),(S49&gt;=1.5),(C49&gt;0)),"Alipat+N","----")</f>
        <v>----</v>
      </c>
      <c r="AM49" s="4">
        <f>V49*(44/43.989828)</f>
        <v>449.13999638088143</v>
      </c>
      <c r="AN49" s="4">
        <f>INT(AM49)</f>
        <v>449</v>
      </c>
      <c r="AO49" s="4">
        <f>AM49-AN49</f>
        <v>0.13999638088142774</v>
      </c>
    </row>
    <row r="50" spans="1:41" x14ac:dyDescent="0.25">
      <c r="A50">
        <v>19</v>
      </c>
      <c r="B50">
        <v>21</v>
      </c>
      <c r="C50">
        <v>2</v>
      </c>
      <c r="D50">
        <v>5</v>
      </c>
      <c r="E50">
        <v>0</v>
      </c>
      <c r="F50">
        <v>1</v>
      </c>
      <c r="H50">
        <v>387.11153109999998</v>
      </c>
      <c r="J50">
        <v>4832198</v>
      </c>
      <c r="K50">
        <v>4536484</v>
      </c>
      <c r="L50">
        <v>4037176</v>
      </c>
      <c r="M50" t="str">
        <f>IF(J50&gt;0,"Yes","No")</f>
        <v>Yes</v>
      </c>
      <c r="N50">
        <f>AVERAGE(J50:L50)</f>
        <v>4468619.333333333</v>
      </c>
      <c r="O50">
        <v>0</v>
      </c>
      <c r="P50">
        <v>0</v>
      </c>
      <c r="Q50">
        <v>0</v>
      </c>
      <c r="S50">
        <f>B50/A50</f>
        <v>1.1052631578947369</v>
      </c>
      <c r="T50">
        <f>D50/A50</f>
        <v>0.26315789473684209</v>
      </c>
      <c r="V50" s="4">
        <f>A50*12+(B50-1)*1.007825+C50*14.003074+D50*15.9949146+E50*31.9720707+F50*30.9737615+0.0005485799</f>
        <v>387.11153107989998</v>
      </c>
      <c r="W50">
        <f>1+A50-B50/2+C50/2+F50/2</f>
        <v>11</v>
      </c>
      <c r="X50">
        <f>W50/A50</f>
        <v>0.57894736842105265</v>
      </c>
      <c r="Y50">
        <f>W50/B50</f>
        <v>0.52380952380952384</v>
      </c>
      <c r="Z50">
        <f>W50/D50</f>
        <v>2.2000000000000002</v>
      </c>
      <c r="AA50" t="str">
        <f>IF(X50&gt;=0.3,IF(X50&lt;=0.68,IF(Y50&gt;=0.2,IF(Y50&lt;=0.95,IF(Z50&gt;=0.77,IF(Z50&lt;=1.75,"CRAM","O"),"O"),"O"),"O"),"O"),"O")</f>
        <v>O</v>
      </c>
      <c r="AD50">
        <f>(1+A50-D50/2-E50-B50/2)/(A50-D50/2-E50-C50-F50)</f>
        <v>0.51851851851851849</v>
      </c>
      <c r="AF50" t="str">
        <f>IF(AD50&gt;0.66,"CondAr","----")</f>
        <v>----</v>
      </c>
      <c r="AG50" t="str">
        <f>IF(AND((AD50&gt;0.5),(AD50&lt;=0.66)),"Aromatic","----")</f>
        <v>Aromatic</v>
      </c>
      <c r="AH50" t="str">
        <f>IF(AND((AD50&lt;=0.5),(S50&lt;1.5)),"HUnSatLig","----")</f>
        <v>----</v>
      </c>
      <c r="AI50" t="str">
        <f>IF(AND((T50&lt;0.6),(S50&gt;=1.5),(C50=0)),"AlipatNoN","----")</f>
        <v>----</v>
      </c>
      <c r="AJ50" t="str">
        <f>IF(AND((S50&gt;=1.5),(T50&gt;=0.6)),"SatFACarb","----")</f>
        <v>----</v>
      </c>
      <c r="AK50" t="str">
        <f>IF(AND((T50&lt;0.6),(S50&gt;=1.5),(C50&gt;0)),"Alipat+N","----")</f>
        <v>----</v>
      </c>
      <c r="AM50" s="4">
        <f>V50*(44/43.989828)</f>
        <v>387.20104492146675</v>
      </c>
      <c r="AN50" s="4">
        <f>INT(AM50)</f>
        <v>387</v>
      </c>
      <c r="AO50" s="4">
        <f>AM50-AN50</f>
        <v>0.20104492146674602</v>
      </c>
    </row>
    <row r="51" spans="1:41" x14ac:dyDescent="0.25">
      <c r="A51">
        <v>20</v>
      </c>
      <c r="B51">
        <v>12</v>
      </c>
      <c r="C51">
        <v>0</v>
      </c>
      <c r="D51">
        <v>11</v>
      </c>
      <c r="E51">
        <v>0</v>
      </c>
      <c r="F51">
        <v>0</v>
      </c>
      <c r="H51">
        <v>427.0306842</v>
      </c>
      <c r="J51">
        <v>3933673</v>
      </c>
      <c r="K51">
        <v>3067936</v>
      </c>
      <c r="L51">
        <v>3150220</v>
      </c>
      <c r="M51" t="str">
        <f>IF(J51&gt;0,"Yes","No")</f>
        <v>Yes</v>
      </c>
      <c r="N51">
        <f>AVERAGE(J51:L51)</f>
        <v>3383943</v>
      </c>
      <c r="O51">
        <v>0</v>
      </c>
      <c r="P51">
        <v>0</v>
      </c>
      <c r="Q51">
        <v>0</v>
      </c>
      <c r="S51">
        <f>B51/A51</f>
        <v>0.6</v>
      </c>
      <c r="T51">
        <f>D51/A51</f>
        <v>0.55000000000000004</v>
      </c>
      <c r="V51" s="4">
        <f>A51*12+(B51-1)*1.007825+C51*14.003074+D51*15.9949146+E51*31.9720707+F51*30.9737615+0.0005485799</f>
        <v>427.03068417989999</v>
      </c>
      <c r="W51">
        <f>1+A51-B51/2+C51/2+F51/2</f>
        <v>15</v>
      </c>
      <c r="X51">
        <f>W51/A51</f>
        <v>0.75</v>
      </c>
      <c r="Y51">
        <f>W51/B51</f>
        <v>1.25</v>
      </c>
      <c r="Z51">
        <f>W51/D51</f>
        <v>1.3636363636363635</v>
      </c>
      <c r="AA51" t="str">
        <f>IF(X51&gt;=0.3,IF(X51&lt;=0.68,IF(Y51&gt;=0.2,IF(Y51&lt;=0.95,IF(Z51&gt;=0.77,IF(Z51&lt;=1.75,"CRAM","O"),"O"),"O"),"O"),"O"),"O")</f>
        <v>O</v>
      </c>
      <c r="AD51">
        <f>(1+A51-D51/2-E51-B51/2)/(A51-D51/2-E51-C51-F51)</f>
        <v>0.65517241379310343</v>
      </c>
      <c r="AF51" t="str">
        <f>IF(AD51&gt;0.66,"CondAr","----")</f>
        <v>----</v>
      </c>
      <c r="AG51" t="str">
        <f>IF(AND((AD51&gt;0.5),(AD51&lt;=0.66)),"Aromatic","----")</f>
        <v>Aromatic</v>
      </c>
      <c r="AH51" t="str">
        <f>IF(AND((AD51&lt;=0.5),(S51&lt;1.5)),"HUnSatLig","----")</f>
        <v>----</v>
      </c>
      <c r="AI51" t="str">
        <f>IF(AND((T51&lt;0.6),(S51&gt;=1.5),(C51=0)),"AlipatNoN","----")</f>
        <v>----</v>
      </c>
      <c r="AJ51" t="str">
        <f>IF(AND((S51&gt;=1.5),(T51&gt;=0.6)),"SatFACarb","----")</f>
        <v>----</v>
      </c>
      <c r="AK51" t="str">
        <f>IF(AND((T51&lt;0.6),(S51&gt;=1.5),(C51&gt;0)),"Alipat+N","----")</f>
        <v>----</v>
      </c>
      <c r="AM51" s="4">
        <f>V51*(44/43.989828)</f>
        <v>427.12942873783453</v>
      </c>
      <c r="AN51" s="4">
        <f>INT(AM51)</f>
        <v>427</v>
      </c>
      <c r="AO51" s="4">
        <f>AM51-AN51</f>
        <v>0.12942873783453024</v>
      </c>
    </row>
    <row r="52" spans="1:41" x14ac:dyDescent="0.25">
      <c r="A52">
        <v>20</v>
      </c>
      <c r="B52">
        <v>12</v>
      </c>
      <c r="C52">
        <v>0</v>
      </c>
      <c r="D52">
        <v>12</v>
      </c>
      <c r="E52">
        <v>0</v>
      </c>
      <c r="F52">
        <v>0</v>
      </c>
      <c r="H52">
        <v>443.02559880000001</v>
      </c>
      <c r="J52">
        <v>3240516</v>
      </c>
      <c r="K52">
        <v>3097330</v>
      </c>
      <c r="L52">
        <v>2971644</v>
      </c>
      <c r="M52" t="str">
        <f>IF(J52&gt;0,"Yes","No")</f>
        <v>Yes</v>
      </c>
      <c r="N52">
        <f>AVERAGE(J52:L52)</f>
        <v>3103163.3333333335</v>
      </c>
      <c r="O52">
        <v>0</v>
      </c>
      <c r="P52">
        <v>0</v>
      </c>
      <c r="Q52">
        <v>0</v>
      </c>
      <c r="S52">
        <f>B52/A52</f>
        <v>0.6</v>
      </c>
      <c r="T52">
        <f>D52/A52</f>
        <v>0.6</v>
      </c>
      <c r="V52" s="4">
        <f>A52*12+(B52-1)*1.007825+C52*14.003074+D52*15.9949146+E52*31.9720707+F52*30.9737615+0.0005485799</f>
        <v>443.02559877990001</v>
      </c>
      <c r="W52">
        <f>1+A52-B52/2+C52/2+F52/2</f>
        <v>15</v>
      </c>
      <c r="X52">
        <f>W52/A52</f>
        <v>0.75</v>
      </c>
      <c r="Y52">
        <f>W52/B52</f>
        <v>1.25</v>
      </c>
      <c r="Z52">
        <f>W52/D52</f>
        <v>1.25</v>
      </c>
      <c r="AA52" t="str">
        <f>IF(X52&gt;=0.3,IF(X52&lt;=0.68,IF(Y52&gt;=0.2,IF(Y52&lt;=0.95,IF(Z52&gt;=0.77,IF(Z52&lt;=1.75,"CRAM","O"),"O"),"O"),"O"),"O"),"O")</f>
        <v>O</v>
      </c>
      <c r="AD52">
        <f>(1+A52-D52/2-E52-B52/2)/(A52-D52/2-E52-C52-F52)</f>
        <v>0.6428571428571429</v>
      </c>
      <c r="AF52" t="str">
        <f>IF(AD52&gt;0.66,"CondAr","----")</f>
        <v>----</v>
      </c>
      <c r="AG52" t="str">
        <f>IF(AND((AD52&gt;0.5),(AD52&lt;=0.66)),"Aromatic","----")</f>
        <v>Aromatic</v>
      </c>
      <c r="AH52" t="str">
        <f>IF(AND((AD52&lt;=0.5),(S52&lt;1.5)),"HUnSatLig","----")</f>
        <v>----</v>
      </c>
      <c r="AI52" t="str">
        <f>IF(AND((T52&lt;0.6),(S52&gt;=1.5),(C52=0)),"AlipatNoN","----")</f>
        <v>----</v>
      </c>
      <c r="AJ52" t="str">
        <f>IF(AND((S52&gt;=1.5),(T52&gt;=0.6)),"SatFACarb","----")</f>
        <v>----</v>
      </c>
      <c r="AK52" t="str">
        <f>IF(AND((T52&lt;0.6),(S52&gt;=1.5),(C52&gt;0)),"Alipat+N","----")</f>
        <v>----</v>
      </c>
      <c r="AM52" s="4">
        <f>V52*(44/43.989828)</f>
        <v>443.12804192631984</v>
      </c>
      <c r="AN52" s="4">
        <f>INT(AM52)</f>
        <v>443</v>
      </c>
      <c r="AO52" s="4">
        <f>AM52-AN52</f>
        <v>0.12804192631983824</v>
      </c>
    </row>
    <row r="53" spans="1:41" x14ac:dyDescent="0.25">
      <c r="A53">
        <v>20</v>
      </c>
      <c r="B53">
        <v>14</v>
      </c>
      <c r="C53">
        <v>0</v>
      </c>
      <c r="D53">
        <v>8</v>
      </c>
      <c r="E53">
        <v>0</v>
      </c>
      <c r="F53">
        <v>0</v>
      </c>
      <c r="H53">
        <v>381.0615904</v>
      </c>
      <c r="J53">
        <v>3657775</v>
      </c>
      <c r="K53">
        <v>3143459</v>
      </c>
      <c r="L53">
        <v>3121771</v>
      </c>
      <c r="M53" t="str">
        <f>IF(J53&gt;0,"Yes","No")</f>
        <v>Yes</v>
      </c>
      <c r="N53">
        <f>AVERAGE(J53:L53)</f>
        <v>3307668.3333333335</v>
      </c>
      <c r="O53">
        <v>0</v>
      </c>
      <c r="P53">
        <v>0</v>
      </c>
      <c r="Q53">
        <v>0</v>
      </c>
      <c r="S53">
        <f>B53/A53</f>
        <v>0.7</v>
      </c>
      <c r="T53">
        <f>D53/A53</f>
        <v>0.4</v>
      </c>
      <c r="V53" s="4">
        <f>A53*12+(B53-1)*1.007825+C53*14.003074+D53*15.9949146+E53*31.9720707+F53*30.9737615+0.0005485799</f>
        <v>381.0615903799</v>
      </c>
      <c r="W53">
        <f>1+A53-B53/2+C53/2+F53/2</f>
        <v>14</v>
      </c>
      <c r="X53">
        <f>W53/A53</f>
        <v>0.7</v>
      </c>
      <c r="Y53">
        <f>W53/B53</f>
        <v>1</v>
      </c>
      <c r="Z53">
        <f>W53/D53</f>
        <v>1.75</v>
      </c>
      <c r="AA53" t="str">
        <f>IF(X53&gt;=0.3,IF(X53&lt;=0.68,IF(Y53&gt;=0.2,IF(Y53&lt;=0.95,IF(Z53&gt;=0.77,IF(Z53&lt;=1.75,"CRAM","O"),"O"),"O"),"O"),"O"),"O")</f>
        <v>O</v>
      </c>
      <c r="AD53">
        <f>(1+A53-D53/2-E53-B53/2)/(A53-D53/2-E53-C53-F53)</f>
        <v>0.625</v>
      </c>
      <c r="AF53" t="str">
        <f>IF(AD53&gt;0.66,"CondAr","----")</f>
        <v>----</v>
      </c>
      <c r="AG53" t="str">
        <f>IF(AND((AD53&gt;0.5),(AD53&lt;=0.66)),"Aromatic","----")</f>
        <v>Aromatic</v>
      </c>
      <c r="AH53" t="str">
        <f>IF(AND((AD53&lt;=0.5),(S53&lt;1.5)),"HUnSatLig","----")</f>
        <v>----</v>
      </c>
      <c r="AI53" t="str">
        <f>IF(AND((T53&lt;0.6),(S53&gt;=1.5),(C53=0)),"AlipatNoN","----")</f>
        <v>----</v>
      </c>
      <c r="AJ53" t="str">
        <f>IF(AND((S53&gt;=1.5),(T53&gt;=0.6)),"SatFACarb","----")</f>
        <v>----</v>
      </c>
      <c r="AK53" t="str">
        <f>IF(AND((T53&lt;0.6),(S53&gt;=1.5),(C53&gt;0)),"Alipat+N","----")</f>
        <v>----</v>
      </c>
      <c r="AM53" s="4">
        <f>V53*(44/43.989828)</f>
        <v>381.14970526176182</v>
      </c>
      <c r="AN53" s="4">
        <f>INT(AM53)</f>
        <v>381</v>
      </c>
      <c r="AO53" s="4">
        <f>AM53-AN53</f>
        <v>0.14970526176182375</v>
      </c>
    </row>
    <row r="54" spans="1:41" x14ac:dyDescent="0.25">
      <c r="A54">
        <v>20</v>
      </c>
      <c r="B54">
        <v>14</v>
      </c>
      <c r="C54">
        <v>0</v>
      </c>
      <c r="D54">
        <v>9</v>
      </c>
      <c r="E54">
        <v>0</v>
      </c>
      <c r="F54">
        <v>0</v>
      </c>
      <c r="H54">
        <v>397.05650500000002</v>
      </c>
      <c r="J54">
        <v>5188027</v>
      </c>
      <c r="K54">
        <v>5013514</v>
      </c>
      <c r="L54">
        <v>4134346</v>
      </c>
      <c r="M54" t="str">
        <f>IF(J54&gt;0,"Yes","No")</f>
        <v>Yes</v>
      </c>
      <c r="N54">
        <f>AVERAGE(J54:L54)</f>
        <v>4778629</v>
      </c>
      <c r="O54">
        <v>0</v>
      </c>
      <c r="P54">
        <v>0</v>
      </c>
      <c r="Q54">
        <v>0</v>
      </c>
      <c r="S54">
        <f>B54/A54</f>
        <v>0.7</v>
      </c>
      <c r="T54">
        <f>D54/A54</f>
        <v>0.45</v>
      </c>
      <c r="V54" s="4">
        <f>A54*12+(B54-1)*1.007825+C54*14.003074+D54*15.9949146+E54*31.9720707+F54*30.9737615+0.0005485799</f>
        <v>397.05650497990001</v>
      </c>
      <c r="W54">
        <f>1+A54-B54/2+C54/2+F54/2</f>
        <v>14</v>
      </c>
      <c r="X54">
        <f>W54/A54</f>
        <v>0.7</v>
      </c>
      <c r="Y54">
        <f>W54/B54</f>
        <v>1</v>
      </c>
      <c r="Z54">
        <f>W54/D54</f>
        <v>1.5555555555555556</v>
      </c>
      <c r="AA54" t="str">
        <f>IF(X54&gt;=0.3,IF(X54&lt;=0.68,IF(Y54&gt;=0.2,IF(Y54&lt;=0.95,IF(Z54&gt;=0.77,IF(Z54&lt;=1.75,"CRAM","O"),"O"),"O"),"O"),"O"),"O")</f>
        <v>O</v>
      </c>
      <c r="AD54">
        <f>(1+A54-D54/2-E54-B54/2)/(A54-D54/2-E54-C54-F54)</f>
        <v>0.61290322580645162</v>
      </c>
      <c r="AF54" t="str">
        <f>IF(AD54&gt;0.66,"CondAr","----")</f>
        <v>----</v>
      </c>
      <c r="AG54" t="str">
        <f>IF(AND((AD54&gt;0.5),(AD54&lt;=0.66)),"Aromatic","----")</f>
        <v>Aromatic</v>
      </c>
      <c r="AH54" t="str">
        <f>IF(AND((AD54&lt;=0.5),(S54&lt;1.5)),"HUnSatLig","----")</f>
        <v>----</v>
      </c>
      <c r="AI54" t="str">
        <f>IF(AND((T54&lt;0.6),(S54&gt;=1.5),(C54=0)),"AlipatNoN","----")</f>
        <v>----</v>
      </c>
      <c r="AJ54" t="str">
        <f>IF(AND((S54&gt;=1.5),(T54&gt;=0.6)),"SatFACarb","----")</f>
        <v>----</v>
      </c>
      <c r="AK54" t="str">
        <f>IF(AND((T54&lt;0.6),(S54&gt;=1.5),(C54&gt;0)),"Alipat+N","----")</f>
        <v>----</v>
      </c>
      <c r="AM54" s="4">
        <f>V54*(44/43.989828)</f>
        <v>397.14831845024713</v>
      </c>
      <c r="AN54" s="4">
        <f>INT(AM54)</f>
        <v>397</v>
      </c>
      <c r="AO54" s="4">
        <f>AM54-AN54</f>
        <v>0.14831845024713175</v>
      </c>
    </row>
    <row r="55" spans="1:41" x14ac:dyDescent="0.25">
      <c r="A55">
        <v>20</v>
      </c>
      <c r="B55">
        <v>14</v>
      </c>
      <c r="C55">
        <v>0</v>
      </c>
      <c r="D55">
        <v>10</v>
      </c>
      <c r="E55">
        <v>0</v>
      </c>
      <c r="F55">
        <v>0</v>
      </c>
      <c r="H55">
        <v>413.05141959999997</v>
      </c>
      <c r="J55">
        <v>5566576</v>
      </c>
      <c r="K55">
        <v>5038619</v>
      </c>
      <c r="L55">
        <v>4956954</v>
      </c>
      <c r="M55" t="str">
        <f>IF(J55&gt;0,"Yes","No")</f>
        <v>Yes</v>
      </c>
      <c r="N55">
        <f>AVERAGE(J55:L55)</f>
        <v>5187383</v>
      </c>
      <c r="O55">
        <v>0</v>
      </c>
      <c r="P55">
        <v>0</v>
      </c>
      <c r="Q55">
        <v>0</v>
      </c>
      <c r="S55">
        <f>B55/A55</f>
        <v>0.7</v>
      </c>
      <c r="T55">
        <f>D55/A55</f>
        <v>0.5</v>
      </c>
      <c r="V55" s="4">
        <f>A55*12+(B55-1)*1.007825+C55*14.003074+D55*15.9949146+E55*31.9720707+F55*30.9737615+0.0005485799</f>
        <v>413.05141957989997</v>
      </c>
      <c r="W55">
        <f>1+A55-B55/2+C55/2+F55/2</f>
        <v>14</v>
      </c>
      <c r="X55">
        <f>W55/A55</f>
        <v>0.7</v>
      </c>
      <c r="Y55">
        <f>W55/B55</f>
        <v>1</v>
      </c>
      <c r="Z55">
        <f>W55/D55</f>
        <v>1.4</v>
      </c>
      <c r="AA55" t="str">
        <f>IF(X55&gt;=0.3,IF(X55&lt;=0.68,IF(Y55&gt;=0.2,IF(Y55&lt;=0.95,IF(Z55&gt;=0.77,IF(Z55&lt;=1.75,"CRAM","O"),"O"),"O"),"O"),"O"),"O")</f>
        <v>O</v>
      </c>
      <c r="AD55">
        <f>(1+A55-D55/2-E55-B55/2)/(A55-D55/2-E55-C55-F55)</f>
        <v>0.6</v>
      </c>
      <c r="AF55" t="str">
        <f>IF(AD55&gt;0.66,"CondAr","----")</f>
        <v>----</v>
      </c>
      <c r="AG55" t="str">
        <f>IF(AND((AD55&gt;0.5),(AD55&lt;=0.66)),"Aromatic","----")</f>
        <v>Aromatic</v>
      </c>
      <c r="AH55" t="str">
        <f>IF(AND((AD55&lt;=0.5),(S55&lt;1.5)),"HUnSatLig","----")</f>
        <v>----</v>
      </c>
      <c r="AI55" t="str">
        <f>IF(AND((T55&lt;0.6),(S55&gt;=1.5),(C55=0)),"AlipatNoN","----")</f>
        <v>----</v>
      </c>
      <c r="AJ55" t="str">
        <f>IF(AND((S55&gt;=1.5),(T55&gt;=0.6)),"SatFACarb","----")</f>
        <v>----</v>
      </c>
      <c r="AK55" t="str">
        <f>IF(AND((T55&lt;0.6),(S55&gt;=1.5),(C55&gt;0)),"Alipat+N","----")</f>
        <v>----</v>
      </c>
      <c r="AM55" s="4">
        <f>V55*(44/43.989828)</f>
        <v>413.14693163873238</v>
      </c>
      <c r="AN55" s="4">
        <f>INT(AM55)</f>
        <v>413</v>
      </c>
      <c r="AO55" s="4">
        <f>AM55-AN55</f>
        <v>0.14693163873238291</v>
      </c>
    </row>
    <row r="56" spans="1:41" x14ac:dyDescent="0.25">
      <c r="A56">
        <v>20</v>
      </c>
      <c r="B56">
        <v>14</v>
      </c>
      <c r="C56">
        <v>0</v>
      </c>
      <c r="D56">
        <v>11</v>
      </c>
      <c r="E56">
        <v>0</v>
      </c>
      <c r="F56">
        <v>0</v>
      </c>
      <c r="H56">
        <v>429.04633419999999</v>
      </c>
      <c r="J56">
        <v>5897504</v>
      </c>
      <c r="K56">
        <v>5463515</v>
      </c>
      <c r="L56">
        <v>5334271</v>
      </c>
      <c r="M56" t="str">
        <f>IF(J56&gt;0,"Yes","No")</f>
        <v>Yes</v>
      </c>
      <c r="N56">
        <f>AVERAGE(J56:L56)</f>
        <v>5565096.666666667</v>
      </c>
      <c r="O56">
        <v>0</v>
      </c>
      <c r="P56">
        <v>0</v>
      </c>
      <c r="Q56">
        <v>0</v>
      </c>
      <c r="S56">
        <f>B56/A56</f>
        <v>0.7</v>
      </c>
      <c r="T56">
        <f>D56/A56</f>
        <v>0.55000000000000004</v>
      </c>
      <c r="V56" s="4">
        <f>A56*12+(B56-1)*1.007825+C56*14.003074+D56*15.9949146+E56*31.9720707+F56*30.9737615+0.0005485799</f>
        <v>429.04633417989999</v>
      </c>
      <c r="W56">
        <f>1+A56-B56/2+C56/2+F56/2</f>
        <v>14</v>
      </c>
      <c r="X56">
        <f>W56/A56</f>
        <v>0.7</v>
      </c>
      <c r="Y56">
        <f>W56/B56</f>
        <v>1</v>
      </c>
      <c r="Z56">
        <f>W56/D56</f>
        <v>1.2727272727272727</v>
      </c>
      <c r="AA56" t="str">
        <f>IF(X56&gt;=0.3,IF(X56&lt;=0.68,IF(Y56&gt;=0.2,IF(Y56&lt;=0.95,IF(Z56&gt;=0.77,IF(Z56&lt;=1.75,"CRAM","O"),"O"),"O"),"O"),"O"),"O")</f>
        <v>O</v>
      </c>
      <c r="AD56">
        <f>(1+A56-D56/2-E56-B56/2)/(A56-D56/2-E56-C56-F56)</f>
        <v>0.58620689655172409</v>
      </c>
      <c r="AF56" t="str">
        <f>IF(AD56&gt;0.66,"CondAr","----")</f>
        <v>----</v>
      </c>
      <c r="AG56" t="str">
        <f>IF(AND((AD56&gt;0.5),(AD56&lt;=0.66)),"Aromatic","----")</f>
        <v>Aromatic</v>
      </c>
      <c r="AH56" t="str">
        <f>IF(AND((AD56&lt;=0.5),(S56&lt;1.5)),"HUnSatLig","----")</f>
        <v>----</v>
      </c>
      <c r="AI56" t="str">
        <f>IF(AND((T56&lt;0.6),(S56&gt;=1.5),(C56=0)),"AlipatNoN","----")</f>
        <v>----</v>
      </c>
      <c r="AJ56" t="str">
        <f>IF(AND((S56&gt;=1.5),(T56&gt;=0.6)),"SatFACarb","----")</f>
        <v>----</v>
      </c>
      <c r="AK56" t="str">
        <f>IF(AND((T56&lt;0.6),(S56&gt;=1.5),(C56&gt;0)),"Alipat+N","----")</f>
        <v>----</v>
      </c>
      <c r="AM56" s="4">
        <f>V56*(44/43.989828)</f>
        <v>429.14554482721769</v>
      </c>
      <c r="AN56" s="4">
        <f>INT(AM56)</f>
        <v>429</v>
      </c>
      <c r="AO56" s="4">
        <f>AM56-AN56</f>
        <v>0.14554482721769091</v>
      </c>
    </row>
    <row r="57" spans="1:41" x14ac:dyDescent="0.25">
      <c r="A57">
        <v>20</v>
      </c>
      <c r="B57">
        <v>14</v>
      </c>
      <c r="C57">
        <v>0</v>
      </c>
      <c r="D57">
        <v>12</v>
      </c>
      <c r="E57">
        <v>0</v>
      </c>
      <c r="F57">
        <v>0</v>
      </c>
      <c r="H57">
        <v>445.04124880000001</v>
      </c>
      <c r="J57">
        <v>5606708</v>
      </c>
      <c r="K57">
        <v>5197428</v>
      </c>
      <c r="L57">
        <v>4780845</v>
      </c>
      <c r="M57" t="str">
        <f>IF(J57&gt;0,"Yes","No")</f>
        <v>Yes</v>
      </c>
      <c r="N57">
        <f>AVERAGE(J57:L57)</f>
        <v>5194993.666666667</v>
      </c>
      <c r="O57">
        <v>0</v>
      </c>
      <c r="P57">
        <v>0</v>
      </c>
      <c r="Q57">
        <v>0</v>
      </c>
      <c r="S57">
        <f>B57/A57</f>
        <v>0.7</v>
      </c>
      <c r="T57">
        <f>D57/A57</f>
        <v>0.6</v>
      </c>
      <c r="V57" s="4">
        <f>A57*12+(B57-1)*1.007825+C57*14.003074+D57*15.9949146+E57*31.9720707+F57*30.9737615+0.0005485799</f>
        <v>445.04124877989995</v>
      </c>
      <c r="W57">
        <f>1+A57-B57/2+C57/2+F57/2</f>
        <v>14</v>
      </c>
      <c r="X57">
        <f>W57/A57</f>
        <v>0.7</v>
      </c>
      <c r="Y57">
        <f>W57/B57</f>
        <v>1</v>
      </c>
      <c r="Z57">
        <f>W57/D57</f>
        <v>1.1666666666666667</v>
      </c>
      <c r="AA57" t="str">
        <f>IF(X57&gt;=0.3,IF(X57&lt;=0.68,IF(Y57&gt;=0.2,IF(Y57&lt;=0.95,IF(Z57&gt;=0.77,IF(Z57&lt;=1.75,"CRAM","O"),"O"),"O"),"O"),"O"),"O")</f>
        <v>O</v>
      </c>
      <c r="AD57">
        <f>(1+A57-D57/2-E57-B57/2)/(A57-D57/2-E57-C57-F57)</f>
        <v>0.5714285714285714</v>
      </c>
      <c r="AF57" t="str">
        <f>IF(AD57&gt;0.66,"CondAr","----")</f>
        <v>----</v>
      </c>
      <c r="AG57" t="str">
        <f>IF(AND((AD57&gt;0.5),(AD57&lt;=0.66)),"Aromatic","----")</f>
        <v>Aromatic</v>
      </c>
      <c r="AH57" t="str">
        <f>IF(AND((AD57&lt;=0.5),(S57&lt;1.5)),"HUnSatLig","----")</f>
        <v>----</v>
      </c>
      <c r="AI57" t="str">
        <f>IF(AND((T57&lt;0.6),(S57&gt;=1.5),(C57=0)),"AlipatNoN","----")</f>
        <v>----</v>
      </c>
      <c r="AJ57" t="str">
        <f>IF(AND((S57&gt;=1.5),(T57&gt;=0.6)),"SatFACarb","----")</f>
        <v>----</v>
      </c>
      <c r="AK57" t="str">
        <f>IF(AND((T57&lt;0.6),(S57&gt;=1.5),(C57&gt;0)),"Alipat+N","----")</f>
        <v>----</v>
      </c>
      <c r="AM57" s="4">
        <f>V57*(44/43.989828)</f>
        <v>445.14415801570294</v>
      </c>
      <c r="AN57" s="4">
        <f>INT(AM57)</f>
        <v>445</v>
      </c>
      <c r="AO57" s="4">
        <f>AM57-AN57</f>
        <v>0.14415801570294207</v>
      </c>
    </row>
    <row r="58" spans="1:41" x14ac:dyDescent="0.25">
      <c r="A58">
        <v>20</v>
      </c>
      <c r="B58">
        <v>14</v>
      </c>
      <c r="C58">
        <v>0</v>
      </c>
      <c r="D58">
        <v>13</v>
      </c>
      <c r="E58">
        <v>0</v>
      </c>
      <c r="F58">
        <v>0</v>
      </c>
      <c r="H58">
        <v>461.03616340000002</v>
      </c>
      <c r="J58">
        <v>4202037</v>
      </c>
      <c r="K58">
        <v>3930911</v>
      </c>
      <c r="L58">
        <v>4112746</v>
      </c>
      <c r="M58" t="str">
        <f>IF(J58&gt;0,"Yes","No")</f>
        <v>Yes</v>
      </c>
      <c r="N58">
        <f>AVERAGE(J58:L58)</f>
        <v>4081898</v>
      </c>
      <c r="O58">
        <v>0</v>
      </c>
      <c r="P58">
        <v>0</v>
      </c>
      <c r="Q58">
        <v>0</v>
      </c>
      <c r="S58">
        <f>B58/A58</f>
        <v>0.7</v>
      </c>
      <c r="T58">
        <f>D58/A58</f>
        <v>0.65</v>
      </c>
      <c r="V58" s="4">
        <f>A58*12+(B58-1)*1.007825+C58*14.003074+D58*15.9949146+E58*31.9720707+F58*30.9737615+0.0005485799</f>
        <v>461.03616337989996</v>
      </c>
      <c r="W58">
        <f>1+A58-B58/2+C58/2+F58/2</f>
        <v>14</v>
      </c>
      <c r="X58">
        <f>W58/A58</f>
        <v>0.7</v>
      </c>
      <c r="Y58">
        <f>W58/B58</f>
        <v>1</v>
      </c>
      <c r="Z58">
        <f>W58/D58</f>
        <v>1.0769230769230769</v>
      </c>
      <c r="AA58" t="str">
        <f>IF(X58&gt;=0.3,IF(X58&lt;=0.68,IF(Y58&gt;=0.2,IF(Y58&lt;=0.95,IF(Z58&gt;=0.77,IF(Z58&lt;=1.75,"CRAM","O"),"O"),"O"),"O"),"O"),"O")</f>
        <v>O</v>
      </c>
      <c r="AD58">
        <f>(1+A58-D58/2-E58-B58/2)/(A58-D58/2-E58-C58-F58)</f>
        <v>0.55555555555555558</v>
      </c>
      <c r="AF58" t="str">
        <f>IF(AD58&gt;0.66,"CondAr","----")</f>
        <v>----</v>
      </c>
      <c r="AG58" t="str">
        <f>IF(AND((AD58&gt;0.5),(AD58&lt;=0.66)),"Aromatic","----")</f>
        <v>Aromatic</v>
      </c>
      <c r="AH58" t="str">
        <f>IF(AND((AD58&lt;=0.5),(S58&lt;1.5)),"HUnSatLig","----")</f>
        <v>----</v>
      </c>
      <c r="AI58" t="str">
        <f>IF(AND((T58&lt;0.6),(S58&gt;=1.5),(C58=0)),"AlipatNoN","----")</f>
        <v>----</v>
      </c>
      <c r="AJ58" t="str">
        <f>IF(AND((S58&gt;=1.5),(T58&gt;=0.6)),"SatFACarb","----")</f>
        <v>----</v>
      </c>
      <c r="AK58" t="str">
        <f>IF(AND((T58&lt;0.6),(S58&gt;=1.5),(C58&gt;0)),"Alipat+N","----")</f>
        <v>----</v>
      </c>
      <c r="AM58" s="4">
        <f>V58*(44/43.989828)</f>
        <v>461.14277120418831</v>
      </c>
      <c r="AN58" s="4">
        <f>INT(AM58)</f>
        <v>461</v>
      </c>
      <c r="AO58" s="4">
        <f>AM58-AN58</f>
        <v>0.14277120418830691</v>
      </c>
    </row>
    <row r="59" spans="1:41" x14ac:dyDescent="0.25">
      <c r="A59">
        <v>20</v>
      </c>
      <c r="B59">
        <v>16</v>
      </c>
      <c r="C59">
        <v>0</v>
      </c>
      <c r="D59">
        <v>10</v>
      </c>
      <c r="E59">
        <v>0</v>
      </c>
      <c r="F59">
        <v>0</v>
      </c>
      <c r="H59">
        <v>415.06706960000002</v>
      </c>
      <c r="J59">
        <v>7471223</v>
      </c>
      <c r="K59">
        <v>6523484</v>
      </c>
      <c r="L59">
        <v>6858540</v>
      </c>
      <c r="M59" t="str">
        <f>IF(J59&gt;0,"Yes","No")</f>
        <v>Yes</v>
      </c>
      <c r="N59">
        <f>AVERAGE(J59:L59)</f>
        <v>6951082.333333333</v>
      </c>
      <c r="O59">
        <v>0</v>
      </c>
      <c r="P59">
        <v>0</v>
      </c>
      <c r="Q59">
        <v>0</v>
      </c>
      <c r="S59">
        <f>B59/A59</f>
        <v>0.8</v>
      </c>
      <c r="T59">
        <f>D59/A59</f>
        <v>0.5</v>
      </c>
      <c r="V59" s="4">
        <f>A59*12+(B59-1)*1.007825+C59*14.003074+D59*15.9949146+E59*31.9720707+F59*30.9737615+0.0005485799</f>
        <v>415.06706957989996</v>
      </c>
      <c r="W59">
        <f>1+A59-B59/2+C59/2+F59/2</f>
        <v>13</v>
      </c>
      <c r="X59">
        <f>W59/A59</f>
        <v>0.65</v>
      </c>
      <c r="Y59">
        <f>W59/B59</f>
        <v>0.8125</v>
      </c>
      <c r="Z59">
        <f>W59/D59</f>
        <v>1.3</v>
      </c>
      <c r="AA59" t="str">
        <f>IF(X59&gt;=0.3,IF(X59&lt;=0.68,IF(Y59&gt;=0.2,IF(Y59&lt;=0.95,IF(Z59&gt;=0.77,IF(Z59&lt;=1.75,"CRAM","O"),"O"),"O"),"O"),"O"),"O")</f>
        <v>CRAM</v>
      </c>
      <c r="AD59">
        <f>(1+A59-D59/2-E59-B59/2)/(A59-D59/2-E59-C59-F59)</f>
        <v>0.53333333333333333</v>
      </c>
      <c r="AF59" t="str">
        <f>IF(AD59&gt;0.66,"CondAr","----")</f>
        <v>----</v>
      </c>
      <c r="AG59" t="str">
        <f>IF(AND((AD59&gt;0.5),(AD59&lt;=0.66)),"Aromatic","----")</f>
        <v>Aromatic</v>
      </c>
      <c r="AH59" t="str">
        <f>IF(AND((AD59&lt;=0.5),(S59&lt;1.5)),"HUnSatLig","----")</f>
        <v>----</v>
      </c>
      <c r="AI59" t="str">
        <f>IF(AND((T59&lt;0.6),(S59&gt;=1.5),(C59=0)),"AlipatNoN","----")</f>
        <v>----</v>
      </c>
      <c r="AJ59" t="str">
        <f>IF(AND((S59&gt;=1.5),(T59&gt;=0.6)),"SatFACarb","----")</f>
        <v>----</v>
      </c>
      <c r="AK59" t="str">
        <f>IF(AND((T59&lt;0.6),(S59&gt;=1.5),(C59&gt;0)),"Alipat+N","----")</f>
        <v>----</v>
      </c>
      <c r="AM59" s="4">
        <f>V59*(44/43.989828)</f>
        <v>415.1630477281156</v>
      </c>
      <c r="AN59" s="4">
        <f>INT(AM59)</f>
        <v>415</v>
      </c>
      <c r="AO59" s="4">
        <f>AM59-AN59</f>
        <v>0.16304772811560042</v>
      </c>
    </row>
    <row r="60" spans="1:41" x14ac:dyDescent="0.25">
      <c r="A60">
        <v>20</v>
      </c>
      <c r="B60">
        <v>16</v>
      </c>
      <c r="C60">
        <v>0</v>
      </c>
      <c r="D60">
        <v>11</v>
      </c>
      <c r="E60">
        <v>0</v>
      </c>
      <c r="F60">
        <v>0</v>
      </c>
      <c r="H60">
        <v>431.06198419999998</v>
      </c>
      <c r="J60">
        <v>7980100</v>
      </c>
      <c r="K60">
        <v>7797129</v>
      </c>
      <c r="L60">
        <v>7521380</v>
      </c>
      <c r="M60" t="str">
        <f>IF(J60&gt;0,"Yes","No")</f>
        <v>Yes</v>
      </c>
      <c r="N60">
        <f>AVERAGE(J60:L60)</f>
        <v>7766203</v>
      </c>
      <c r="O60">
        <v>0</v>
      </c>
      <c r="P60">
        <v>0</v>
      </c>
      <c r="Q60">
        <v>0</v>
      </c>
      <c r="S60">
        <f>B60/A60</f>
        <v>0.8</v>
      </c>
      <c r="T60">
        <f>D60/A60</f>
        <v>0.55000000000000004</v>
      </c>
      <c r="V60" s="4">
        <f>A60*12+(B60-1)*1.007825+C60*14.003074+D60*15.9949146+E60*31.9720707+F60*30.9737615+0.0005485799</f>
        <v>431.06198417989998</v>
      </c>
      <c r="W60">
        <f>1+A60-B60/2+C60/2+F60/2</f>
        <v>13</v>
      </c>
      <c r="X60">
        <f>W60/A60</f>
        <v>0.65</v>
      </c>
      <c r="Y60">
        <f>W60/B60</f>
        <v>0.8125</v>
      </c>
      <c r="Z60">
        <f>W60/D60</f>
        <v>1.1818181818181819</v>
      </c>
      <c r="AA60" t="str">
        <f>IF(X60&gt;=0.3,IF(X60&lt;=0.68,IF(Y60&gt;=0.2,IF(Y60&lt;=0.95,IF(Z60&gt;=0.77,IF(Z60&lt;=1.75,"CRAM","O"),"O"),"O"),"O"),"O"),"O")</f>
        <v>CRAM</v>
      </c>
      <c r="AD60">
        <f>(1+A60-D60/2-E60-B60/2)/(A60-D60/2-E60-C60-F60)</f>
        <v>0.51724137931034486</v>
      </c>
      <c r="AF60" t="str">
        <f>IF(AD60&gt;0.66,"CondAr","----")</f>
        <v>----</v>
      </c>
      <c r="AG60" t="str">
        <f>IF(AND((AD60&gt;0.5),(AD60&lt;=0.66)),"Aromatic","----")</f>
        <v>Aromatic</v>
      </c>
      <c r="AH60" t="str">
        <f>IF(AND((AD60&lt;=0.5),(S60&lt;1.5)),"HUnSatLig","----")</f>
        <v>----</v>
      </c>
      <c r="AI60" t="str">
        <f>IF(AND((T60&lt;0.6),(S60&gt;=1.5),(C60=0)),"AlipatNoN","----")</f>
        <v>----</v>
      </c>
      <c r="AJ60" t="str">
        <f>IF(AND((S60&gt;=1.5),(T60&gt;=0.6)),"SatFACarb","----")</f>
        <v>----</v>
      </c>
      <c r="AK60" t="str">
        <f>IF(AND((T60&lt;0.6),(S60&gt;=1.5),(C60&gt;0)),"Alipat+N","----")</f>
        <v>----</v>
      </c>
      <c r="AM60" s="4">
        <f>V60*(44/43.989828)</f>
        <v>431.16166091660091</v>
      </c>
      <c r="AN60" s="4">
        <f>INT(AM60)</f>
        <v>431</v>
      </c>
      <c r="AO60" s="4">
        <f>AM60-AN60</f>
        <v>0.16166091660090842</v>
      </c>
    </row>
    <row r="61" spans="1:41" x14ac:dyDescent="0.25">
      <c r="A61">
        <v>21</v>
      </c>
      <c r="B61">
        <v>14</v>
      </c>
      <c r="C61">
        <v>0</v>
      </c>
      <c r="D61">
        <v>9</v>
      </c>
      <c r="E61">
        <v>0</v>
      </c>
      <c r="F61">
        <v>0</v>
      </c>
      <c r="H61">
        <v>409.05650500000002</v>
      </c>
      <c r="J61">
        <v>2963430</v>
      </c>
      <c r="K61">
        <v>3048780</v>
      </c>
      <c r="L61">
        <v>3460763</v>
      </c>
      <c r="M61" t="str">
        <f>IF(J61&gt;0,"Yes","No")</f>
        <v>Yes</v>
      </c>
      <c r="N61">
        <f>AVERAGE(J61:L61)</f>
        <v>3157657.6666666665</v>
      </c>
      <c r="O61">
        <v>0</v>
      </c>
      <c r="P61">
        <v>0</v>
      </c>
      <c r="Q61">
        <v>0</v>
      </c>
      <c r="S61">
        <f>B61/A61</f>
        <v>0.66666666666666663</v>
      </c>
      <c r="T61">
        <f>D61/A61</f>
        <v>0.42857142857142855</v>
      </c>
      <c r="V61" s="4">
        <f>A61*12+(B61-1)*1.007825+C61*14.003074+D61*15.9949146+E61*31.9720707+F61*30.9737615+0.0005485799</f>
        <v>409.05650497990001</v>
      </c>
      <c r="W61">
        <f>1+A61-B61/2+C61/2+F61/2</f>
        <v>15</v>
      </c>
      <c r="X61">
        <f>W61/A61</f>
        <v>0.7142857142857143</v>
      </c>
      <c r="Y61">
        <f>W61/B61</f>
        <v>1.0714285714285714</v>
      </c>
      <c r="Z61">
        <f>W61/D61</f>
        <v>1.6666666666666667</v>
      </c>
      <c r="AA61" t="str">
        <f>IF(X61&gt;=0.3,IF(X61&lt;=0.68,IF(Y61&gt;=0.2,IF(Y61&lt;=0.95,IF(Z61&gt;=0.77,IF(Z61&lt;=1.75,"CRAM","O"),"O"),"O"),"O"),"O"),"O")</f>
        <v>O</v>
      </c>
      <c r="AD61">
        <f>(1+A61-D61/2-E61-B61/2)/(A61-D61/2-E61-C61-F61)</f>
        <v>0.63636363636363635</v>
      </c>
      <c r="AF61" t="str">
        <f>IF(AD61&gt;0.66,"CondAr","----")</f>
        <v>----</v>
      </c>
      <c r="AG61" t="str">
        <f>IF(AND((AD61&gt;0.5),(AD61&lt;=0.66)),"Aromatic","----")</f>
        <v>Aromatic</v>
      </c>
      <c r="AH61" t="str">
        <f>IF(AND((AD61&lt;=0.5),(S61&lt;1.5)),"HUnSatLig","----")</f>
        <v>----</v>
      </c>
      <c r="AI61" t="str">
        <f>IF(AND((T61&lt;0.6),(S61&gt;=1.5),(C61=0)),"AlipatNoN","----")</f>
        <v>----</v>
      </c>
      <c r="AJ61" t="str">
        <f>IF(AND((S61&gt;=1.5),(T61&gt;=0.6)),"SatFACarb","----")</f>
        <v>----</v>
      </c>
      <c r="AK61" t="str">
        <f>IF(AND((T61&lt;0.6),(S61&gt;=1.5),(C61&gt;0)),"Alipat+N","----")</f>
        <v>----</v>
      </c>
      <c r="AM61" s="4">
        <f>V61*(44/43.989828)</f>
        <v>409.15109327355401</v>
      </c>
      <c r="AN61" s="4">
        <f>INT(AM61)</f>
        <v>409</v>
      </c>
      <c r="AO61" s="4">
        <f>AM61-AN61</f>
        <v>0.15109327355401092</v>
      </c>
    </row>
    <row r="62" spans="1:41" x14ac:dyDescent="0.25">
      <c r="A62">
        <v>21</v>
      </c>
      <c r="B62">
        <v>14</v>
      </c>
      <c r="C62">
        <v>0</v>
      </c>
      <c r="D62">
        <v>10</v>
      </c>
      <c r="E62">
        <v>0</v>
      </c>
      <c r="F62">
        <v>0</v>
      </c>
      <c r="H62">
        <v>425.05141959999997</v>
      </c>
      <c r="J62">
        <v>4098713</v>
      </c>
      <c r="K62">
        <v>3904087</v>
      </c>
      <c r="L62">
        <v>3710469</v>
      </c>
      <c r="M62" t="str">
        <f>IF(J62&gt;0,"Yes","No")</f>
        <v>Yes</v>
      </c>
      <c r="N62">
        <f>AVERAGE(J62:L62)</f>
        <v>3904423</v>
      </c>
      <c r="O62">
        <v>0</v>
      </c>
      <c r="P62">
        <v>0</v>
      </c>
      <c r="Q62">
        <v>0</v>
      </c>
      <c r="S62">
        <f>B62/A62</f>
        <v>0.66666666666666663</v>
      </c>
      <c r="T62">
        <f>D62/A62</f>
        <v>0.47619047619047616</v>
      </c>
      <c r="V62" s="4">
        <f>A62*12+(B62-1)*1.007825+C62*14.003074+D62*15.9949146+E62*31.9720707+F62*30.9737615+0.0005485799</f>
        <v>425.05141957989997</v>
      </c>
      <c r="W62">
        <f>1+A62-B62/2+C62/2+F62/2</f>
        <v>15</v>
      </c>
      <c r="X62">
        <f>W62/A62</f>
        <v>0.7142857142857143</v>
      </c>
      <c r="Y62">
        <f>W62/B62</f>
        <v>1.0714285714285714</v>
      </c>
      <c r="Z62">
        <f>W62/D62</f>
        <v>1.5</v>
      </c>
      <c r="AA62" t="str">
        <f>IF(X62&gt;=0.3,IF(X62&lt;=0.68,IF(Y62&gt;=0.2,IF(Y62&lt;=0.95,IF(Z62&gt;=0.77,IF(Z62&lt;=1.75,"CRAM","O"),"O"),"O"),"O"),"O"),"O")</f>
        <v>O</v>
      </c>
      <c r="AD62">
        <f>(1+A62-D62/2-E62-B62/2)/(A62-D62/2-E62-C62-F62)</f>
        <v>0.625</v>
      </c>
      <c r="AF62" t="str">
        <f>IF(AD62&gt;0.66,"CondAr","----")</f>
        <v>----</v>
      </c>
      <c r="AG62" t="str">
        <f>IF(AND((AD62&gt;0.5),(AD62&lt;=0.66)),"Aromatic","----")</f>
        <v>Aromatic</v>
      </c>
      <c r="AH62" t="str">
        <f>IF(AND((AD62&lt;=0.5),(S62&lt;1.5)),"HUnSatLig","----")</f>
        <v>----</v>
      </c>
      <c r="AI62" t="str">
        <f>IF(AND((T62&lt;0.6),(S62&gt;=1.5),(C62=0)),"AlipatNoN","----")</f>
        <v>----</v>
      </c>
      <c r="AJ62" t="str">
        <f>IF(AND((S62&gt;=1.5),(T62&gt;=0.6)),"SatFACarb","----")</f>
        <v>----</v>
      </c>
      <c r="AK62" t="str">
        <f>IF(AND((T62&lt;0.6),(S62&gt;=1.5),(C62&gt;0)),"Alipat+N","----")</f>
        <v>----</v>
      </c>
      <c r="AM62" s="4">
        <f>V62*(44/43.989828)</f>
        <v>425.14970646203926</v>
      </c>
      <c r="AN62" s="4">
        <f>INT(AM62)</f>
        <v>425</v>
      </c>
      <c r="AO62" s="4">
        <f>AM62-AN62</f>
        <v>0.14970646203926208</v>
      </c>
    </row>
    <row r="63" spans="1:41" x14ac:dyDescent="0.25">
      <c r="A63">
        <v>21</v>
      </c>
      <c r="B63">
        <v>14</v>
      </c>
      <c r="C63">
        <v>0</v>
      </c>
      <c r="D63">
        <v>11</v>
      </c>
      <c r="E63">
        <v>0</v>
      </c>
      <c r="F63">
        <v>0</v>
      </c>
      <c r="H63">
        <v>441.04633419999999</v>
      </c>
      <c r="J63">
        <v>3748688</v>
      </c>
      <c r="K63">
        <v>3521388</v>
      </c>
      <c r="L63">
        <v>3334342</v>
      </c>
      <c r="M63" t="str">
        <f>IF(J63&gt;0,"Yes","No")</f>
        <v>Yes</v>
      </c>
      <c r="N63">
        <f>AVERAGE(J63:L63)</f>
        <v>3534806</v>
      </c>
      <c r="O63">
        <v>0</v>
      </c>
      <c r="P63">
        <v>0</v>
      </c>
      <c r="Q63">
        <v>0</v>
      </c>
      <c r="S63">
        <f>B63/A63</f>
        <v>0.66666666666666663</v>
      </c>
      <c r="T63">
        <f>D63/A63</f>
        <v>0.52380952380952384</v>
      </c>
      <c r="V63" s="4">
        <f>A63*12+(B63-1)*1.007825+C63*14.003074+D63*15.9949146+E63*31.9720707+F63*30.9737615+0.0005485799</f>
        <v>441.04633417989999</v>
      </c>
      <c r="W63">
        <f>1+A63-B63/2+C63/2+F63/2</f>
        <v>15</v>
      </c>
      <c r="X63">
        <f>W63/A63</f>
        <v>0.7142857142857143</v>
      </c>
      <c r="Y63">
        <f>W63/B63</f>
        <v>1.0714285714285714</v>
      </c>
      <c r="Z63">
        <f>W63/D63</f>
        <v>1.3636363636363635</v>
      </c>
      <c r="AA63" t="str">
        <f>IF(X63&gt;=0.3,IF(X63&lt;=0.68,IF(Y63&gt;=0.2,IF(Y63&lt;=0.95,IF(Z63&gt;=0.77,IF(Z63&lt;=1.75,"CRAM","O"),"O"),"O"),"O"),"O"),"O")</f>
        <v>O</v>
      </c>
      <c r="AD63">
        <f>(1+A63-D63/2-E63-B63/2)/(A63-D63/2-E63-C63-F63)</f>
        <v>0.61290322580645162</v>
      </c>
      <c r="AF63" t="str">
        <f>IF(AD63&gt;0.66,"CondAr","----")</f>
        <v>----</v>
      </c>
      <c r="AG63" t="str">
        <f>IF(AND((AD63&gt;0.5),(AD63&lt;=0.66)),"Aromatic","----")</f>
        <v>Aromatic</v>
      </c>
      <c r="AH63" t="str">
        <f>IF(AND((AD63&lt;=0.5),(S63&lt;1.5)),"HUnSatLig","----")</f>
        <v>----</v>
      </c>
      <c r="AI63" t="str">
        <f>IF(AND((T63&lt;0.6),(S63&gt;=1.5),(C63=0)),"AlipatNoN","----")</f>
        <v>----</v>
      </c>
      <c r="AJ63" t="str">
        <f>IF(AND((S63&gt;=1.5),(T63&gt;=0.6)),"SatFACarb","----")</f>
        <v>----</v>
      </c>
      <c r="AK63" t="str">
        <f>IF(AND((T63&lt;0.6),(S63&gt;=1.5),(C63&gt;0)),"Alipat+N","----")</f>
        <v>----</v>
      </c>
      <c r="AM63" s="4">
        <f>V63*(44/43.989828)</f>
        <v>441.14831965052457</v>
      </c>
      <c r="AN63" s="4">
        <f>INT(AM63)</f>
        <v>441</v>
      </c>
      <c r="AO63" s="4">
        <f>AM63-AN63</f>
        <v>0.14831965052457008</v>
      </c>
    </row>
    <row r="64" spans="1:41" x14ac:dyDescent="0.25">
      <c r="A64">
        <v>21</v>
      </c>
      <c r="B64">
        <v>14</v>
      </c>
      <c r="C64">
        <v>0</v>
      </c>
      <c r="D64">
        <v>12</v>
      </c>
      <c r="E64">
        <v>0</v>
      </c>
      <c r="F64">
        <v>0</v>
      </c>
      <c r="H64">
        <v>457.04124880000001</v>
      </c>
      <c r="J64">
        <v>3595153</v>
      </c>
      <c r="K64">
        <v>3738565</v>
      </c>
      <c r="L64">
        <v>3634852</v>
      </c>
      <c r="M64" t="str">
        <f>IF(J64&gt;0,"Yes","No")</f>
        <v>Yes</v>
      </c>
      <c r="N64">
        <f>AVERAGE(J64:L64)</f>
        <v>3656190</v>
      </c>
      <c r="O64">
        <v>0</v>
      </c>
      <c r="P64">
        <v>0</v>
      </c>
      <c r="Q64">
        <v>0</v>
      </c>
      <c r="S64">
        <f>B64/A64</f>
        <v>0.66666666666666663</v>
      </c>
      <c r="T64">
        <f>D64/A64</f>
        <v>0.5714285714285714</v>
      </c>
      <c r="V64" s="4">
        <f>A64*12+(B64-1)*1.007825+C64*14.003074+D64*15.9949146+E64*31.9720707+F64*30.9737615+0.0005485799</f>
        <v>457.04124877989995</v>
      </c>
      <c r="W64">
        <f>1+A64-B64/2+C64/2+F64/2</f>
        <v>15</v>
      </c>
      <c r="X64">
        <f>W64/A64</f>
        <v>0.7142857142857143</v>
      </c>
      <c r="Y64">
        <f>W64/B64</f>
        <v>1.0714285714285714</v>
      </c>
      <c r="Z64">
        <f>W64/D64</f>
        <v>1.25</v>
      </c>
      <c r="AA64" t="str">
        <f>IF(X64&gt;=0.3,IF(X64&lt;=0.68,IF(Y64&gt;=0.2,IF(Y64&lt;=0.95,IF(Z64&gt;=0.77,IF(Z64&lt;=1.75,"CRAM","O"),"O"),"O"),"O"),"O"),"O")</f>
        <v>O</v>
      </c>
      <c r="AD64">
        <f>(1+A64-D64/2-E64-B64/2)/(A64-D64/2-E64-C64-F64)</f>
        <v>0.6</v>
      </c>
      <c r="AF64" t="str">
        <f>IF(AD64&gt;0.66,"CondAr","----")</f>
        <v>----</v>
      </c>
      <c r="AG64" t="str">
        <f>IF(AND((AD64&gt;0.5),(AD64&lt;=0.66)),"Aromatic","----")</f>
        <v>Aromatic</v>
      </c>
      <c r="AH64" t="str">
        <f>IF(AND((AD64&lt;=0.5),(S64&lt;1.5)),"HUnSatLig","----")</f>
        <v>----</v>
      </c>
      <c r="AI64" t="str">
        <f>IF(AND((T64&lt;0.6),(S64&gt;=1.5),(C64=0)),"AlipatNoN","----")</f>
        <v>----</v>
      </c>
      <c r="AJ64" t="str">
        <f>IF(AND((S64&gt;=1.5),(T64&gt;=0.6)),"SatFACarb","----")</f>
        <v>----</v>
      </c>
      <c r="AK64" t="str">
        <f>IF(AND((T64&lt;0.6),(S64&gt;=1.5),(C64&gt;0)),"Alipat+N","----")</f>
        <v>----</v>
      </c>
      <c r="AM64" s="4">
        <f>V64*(44/43.989828)</f>
        <v>457.14693283900982</v>
      </c>
      <c r="AN64" s="4">
        <f>INT(AM64)</f>
        <v>457</v>
      </c>
      <c r="AO64" s="4">
        <f>AM64-AN64</f>
        <v>0.14693283900982124</v>
      </c>
    </row>
    <row r="65" spans="1:41" x14ac:dyDescent="0.25">
      <c r="A65">
        <v>21</v>
      </c>
      <c r="B65">
        <v>14</v>
      </c>
      <c r="C65">
        <v>0</v>
      </c>
      <c r="D65">
        <v>13</v>
      </c>
      <c r="E65">
        <v>0</v>
      </c>
      <c r="F65">
        <v>0</v>
      </c>
      <c r="H65">
        <v>473.03616340000002</v>
      </c>
      <c r="J65">
        <v>3345459</v>
      </c>
      <c r="K65">
        <v>2832950</v>
      </c>
      <c r="L65">
        <v>2507002</v>
      </c>
      <c r="M65" t="str">
        <f>IF(J65&gt;0,"Yes","No")</f>
        <v>Yes</v>
      </c>
      <c r="N65">
        <f>AVERAGE(J65:L65)</f>
        <v>2895137</v>
      </c>
      <c r="O65">
        <v>0</v>
      </c>
      <c r="P65">
        <v>0</v>
      </c>
      <c r="Q65">
        <v>0</v>
      </c>
      <c r="S65">
        <f>B65/A65</f>
        <v>0.66666666666666663</v>
      </c>
      <c r="T65">
        <f>D65/A65</f>
        <v>0.61904761904761907</v>
      </c>
      <c r="V65" s="4">
        <f>A65*12+(B65-1)*1.007825+C65*14.003074+D65*15.9949146+E65*31.9720707+F65*30.9737615+0.0005485799</f>
        <v>473.03616337989996</v>
      </c>
      <c r="W65">
        <f>1+A65-B65/2+C65/2+F65/2</f>
        <v>15</v>
      </c>
      <c r="X65">
        <f>W65/A65</f>
        <v>0.7142857142857143</v>
      </c>
      <c r="Y65">
        <f>W65/B65</f>
        <v>1.0714285714285714</v>
      </c>
      <c r="Z65">
        <f>W65/D65</f>
        <v>1.1538461538461537</v>
      </c>
      <c r="AA65" t="str">
        <f>IF(X65&gt;=0.3,IF(X65&lt;=0.68,IF(Y65&gt;=0.2,IF(Y65&lt;=0.95,IF(Z65&gt;=0.77,IF(Z65&lt;=1.75,"CRAM","O"),"O"),"O"),"O"),"O"),"O")</f>
        <v>O</v>
      </c>
      <c r="AD65">
        <f>(1+A65-D65/2-E65-B65/2)/(A65-D65/2-E65-C65-F65)</f>
        <v>0.58620689655172409</v>
      </c>
      <c r="AF65" t="str">
        <f>IF(AD65&gt;0.66,"CondAr","----")</f>
        <v>----</v>
      </c>
      <c r="AG65" t="str">
        <f>IF(AND((AD65&gt;0.5),(AD65&lt;=0.66)),"Aromatic","----")</f>
        <v>Aromatic</v>
      </c>
      <c r="AH65" t="str">
        <f>IF(AND((AD65&lt;=0.5),(S65&lt;1.5)),"HUnSatLig","----")</f>
        <v>----</v>
      </c>
      <c r="AI65" t="str">
        <f>IF(AND((T65&lt;0.6),(S65&gt;=1.5),(C65=0)),"AlipatNoN","----")</f>
        <v>----</v>
      </c>
      <c r="AJ65" t="str">
        <f>IF(AND((S65&gt;=1.5),(T65&gt;=0.6)),"SatFACarb","----")</f>
        <v>----</v>
      </c>
      <c r="AK65" t="str">
        <f>IF(AND((T65&lt;0.6),(S65&gt;=1.5),(C65&gt;0)),"Alipat+N","----")</f>
        <v>----</v>
      </c>
      <c r="AM65" s="4">
        <f>V65*(44/43.989828)</f>
        <v>473.14554602749519</v>
      </c>
      <c r="AN65" s="4">
        <f>INT(AM65)</f>
        <v>473</v>
      </c>
      <c r="AO65" s="4">
        <f>AM65-AN65</f>
        <v>0.14554602749518608</v>
      </c>
    </row>
    <row r="66" spans="1:41" x14ac:dyDescent="0.25">
      <c r="A66">
        <v>21</v>
      </c>
      <c r="B66">
        <v>16</v>
      </c>
      <c r="C66">
        <v>0</v>
      </c>
      <c r="D66">
        <v>8</v>
      </c>
      <c r="E66">
        <v>0</v>
      </c>
      <c r="F66">
        <v>0</v>
      </c>
      <c r="H66">
        <v>395.07724039999999</v>
      </c>
      <c r="J66">
        <v>3379213</v>
      </c>
      <c r="K66">
        <v>2935491</v>
      </c>
      <c r="L66">
        <v>3112579</v>
      </c>
      <c r="M66" t="str">
        <f>IF(J66&gt;0,"Yes","No")</f>
        <v>Yes</v>
      </c>
      <c r="N66">
        <f>AVERAGE(J66:L66)</f>
        <v>3142427.6666666665</v>
      </c>
      <c r="O66">
        <v>0</v>
      </c>
      <c r="P66">
        <v>0</v>
      </c>
      <c r="Q66">
        <v>0</v>
      </c>
      <c r="S66">
        <f>B66/A66</f>
        <v>0.76190476190476186</v>
      </c>
      <c r="T66">
        <f>D66/A66</f>
        <v>0.38095238095238093</v>
      </c>
      <c r="V66" s="4">
        <f>A66*12+(B66-1)*1.007825+C66*14.003074+D66*15.9949146+E66*31.9720707+F66*30.9737615+0.0005485799</f>
        <v>395.07724037989999</v>
      </c>
      <c r="W66">
        <f>1+A66-B66/2+C66/2+F66/2</f>
        <v>14</v>
      </c>
      <c r="X66">
        <f>W66/A66</f>
        <v>0.66666666666666663</v>
      </c>
      <c r="Y66">
        <f>W66/B66</f>
        <v>0.875</v>
      </c>
      <c r="Z66">
        <f>W66/D66</f>
        <v>1.75</v>
      </c>
      <c r="AA66" t="str">
        <f>IF(X66&gt;=0.3,IF(X66&lt;=0.68,IF(Y66&gt;=0.2,IF(Y66&lt;=0.95,IF(Z66&gt;=0.77,IF(Z66&lt;=1.75,"CRAM","O"),"O"),"O"),"O"),"O"),"O")</f>
        <v>CRAM</v>
      </c>
      <c r="AD66">
        <f>(1+A66-D66/2-E66-B66/2)/(A66-D66/2-E66-C66-F66)</f>
        <v>0.58823529411764708</v>
      </c>
      <c r="AF66" t="str">
        <f>IF(AD66&gt;0.66,"CondAr","----")</f>
        <v>----</v>
      </c>
      <c r="AG66" t="str">
        <f>IF(AND((AD66&gt;0.5),(AD66&lt;=0.66)),"Aromatic","----")</f>
        <v>Aromatic</v>
      </c>
      <c r="AH66" t="str">
        <f>IF(AND((AD66&lt;=0.5),(S66&lt;1.5)),"HUnSatLig","----")</f>
        <v>----</v>
      </c>
      <c r="AI66" t="str">
        <f>IF(AND((T66&lt;0.6),(S66&gt;=1.5),(C66=0)),"AlipatNoN","----")</f>
        <v>----</v>
      </c>
      <c r="AJ66" t="str">
        <f>IF(AND((S66&gt;=1.5),(T66&gt;=0.6)),"SatFACarb","----")</f>
        <v>----</v>
      </c>
      <c r="AK66" t="str">
        <f>IF(AND((T66&lt;0.6),(S66&gt;=1.5),(C66&gt;0)),"Alipat+N","----")</f>
        <v>----</v>
      </c>
      <c r="AM66" s="4">
        <f>V66*(44/43.989828)</f>
        <v>395.16859617445192</v>
      </c>
      <c r="AN66" s="4">
        <f>INT(AM66)</f>
        <v>395</v>
      </c>
      <c r="AO66" s="4">
        <f>AM66-AN66</f>
        <v>0.16859617445192043</v>
      </c>
    </row>
    <row r="67" spans="1:41" x14ac:dyDescent="0.25">
      <c r="A67">
        <v>21</v>
      </c>
      <c r="B67">
        <v>16</v>
      </c>
      <c r="C67">
        <v>0</v>
      </c>
      <c r="D67">
        <v>9</v>
      </c>
      <c r="E67">
        <v>0</v>
      </c>
      <c r="F67">
        <v>0</v>
      </c>
      <c r="H67">
        <v>411.07215500000001</v>
      </c>
      <c r="J67">
        <v>4720705</v>
      </c>
      <c r="K67">
        <v>4405698</v>
      </c>
      <c r="L67">
        <v>4175595</v>
      </c>
      <c r="M67" t="str">
        <f>IF(J67&gt;0,"Yes","No")</f>
        <v>Yes</v>
      </c>
      <c r="N67">
        <f>AVERAGE(J67:L67)</f>
        <v>4433999.333333333</v>
      </c>
      <c r="O67">
        <v>0</v>
      </c>
      <c r="P67">
        <v>0</v>
      </c>
      <c r="Q67">
        <v>0</v>
      </c>
      <c r="S67">
        <f>B67/A67</f>
        <v>0.76190476190476186</v>
      </c>
      <c r="T67">
        <f>D67/A67</f>
        <v>0.42857142857142855</v>
      </c>
      <c r="V67" s="4">
        <f>A67*12+(B67-1)*1.007825+C67*14.003074+D67*15.9949146+E67*31.9720707+F67*30.9737615+0.0005485799</f>
        <v>411.07215497989995</v>
      </c>
      <c r="W67">
        <f>1+A67-B67/2+C67/2+F67/2</f>
        <v>14</v>
      </c>
      <c r="X67">
        <f>W67/A67</f>
        <v>0.66666666666666663</v>
      </c>
      <c r="Y67">
        <f>W67/B67</f>
        <v>0.875</v>
      </c>
      <c r="Z67">
        <f>W67/D67</f>
        <v>1.5555555555555556</v>
      </c>
      <c r="AA67" t="str">
        <f>IF(X67&gt;=0.3,IF(X67&lt;=0.68,IF(Y67&gt;=0.2,IF(Y67&lt;=0.95,IF(Z67&gt;=0.77,IF(Z67&lt;=1.75,"CRAM","O"),"O"),"O"),"O"),"O"),"O")</f>
        <v>CRAM</v>
      </c>
      <c r="AD67">
        <f>(1+A67-D67/2-E67-B67/2)/(A67-D67/2-E67-C67-F67)</f>
        <v>0.5757575757575758</v>
      </c>
      <c r="AF67" t="str">
        <f>IF(AD67&gt;0.66,"CondAr","----")</f>
        <v>----</v>
      </c>
      <c r="AG67" t="str">
        <f>IF(AND((AD67&gt;0.5),(AD67&lt;=0.66)),"Aromatic","----")</f>
        <v>Aromatic</v>
      </c>
      <c r="AH67" t="str">
        <f>IF(AND((AD67&lt;=0.5),(S67&lt;1.5)),"HUnSatLig","----")</f>
        <v>----</v>
      </c>
      <c r="AI67" t="str">
        <f>IF(AND((T67&lt;0.6),(S67&gt;=1.5),(C67=0)),"AlipatNoN","----")</f>
        <v>----</v>
      </c>
      <c r="AJ67" t="str">
        <f>IF(AND((S67&gt;=1.5),(T67&gt;=0.6)),"SatFACarb","----")</f>
        <v>----</v>
      </c>
      <c r="AK67" t="str">
        <f>IF(AND((T67&lt;0.6),(S67&gt;=1.5),(C67&gt;0)),"Alipat+N","----")</f>
        <v>----</v>
      </c>
      <c r="AM67" s="4">
        <f>V67*(44/43.989828)</f>
        <v>411.16720936293717</v>
      </c>
      <c r="AN67" s="4">
        <f>INT(AM67)</f>
        <v>411</v>
      </c>
      <c r="AO67" s="4">
        <f>AM67-AN67</f>
        <v>0.16720936293717159</v>
      </c>
    </row>
    <row r="68" spans="1:41" x14ac:dyDescent="0.25">
      <c r="A68">
        <v>21</v>
      </c>
      <c r="B68">
        <v>16</v>
      </c>
      <c r="C68">
        <v>0</v>
      </c>
      <c r="D68">
        <v>10</v>
      </c>
      <c r="E68">
        <v>0</v>
      </c>
      <c r="F68">
        <v>0</v>
      </c>
      <c r="H68">
        <v>427.06706960000002</v>
      </c>
      <c r="J68">
        <v>5061093</v>
      </c>
      <c r="K68">
        <v>4744735</v>
      </c>
      <c r="L68">
        <v>5107081</v>
      </c>
      <c r="M68" t="str">
        <f>IF(J68&gt;0,"Yes","No")</f>
        <v>Yes</v>
      </c>
      <c r="N68">
        <f>AVERAGE(J68:L68)</f>
        <v>4970969.666666667</v>
      </c>
      <c r="O68">
        <v>0</v>
      </c>
      <c r="P68">
        <v>0</v>
      </c>
      <c r="Q68">
        <v>0</v>
      </c>
      <c r="S68">
        <f>B68/A68</f>
        <v>0.76190476190476186</v>
      </c>
      <c r="T68">
        <f>D68/A68</f>
        <v>0.47619047619047616</v>
      </c>
      <c r="V68" s="4">
        <f>A68*12+(B68-1)*1.007825+C68*14.003074+D68*15.9949146+E68*31.9720707+F68*30.9737615+0.0005485799</f>
        <v>427.06706957989996</v>
      </c>
      <c r="W68">
        <f>1+A68-B68/2+C68/2+F68/2</f>
        <v>14</v>
      </c>
      <c r="X68">
        <f>W68/A68</f>
        <v>0.66666666666666663</v>
      </c>
      <c r="Y68">
        <f>W68/B68</f>
        <v>0.875</v>
      </c>
      <c r="Z68">
        <f>W68/D68</f>
        <v>1.4</v>
      </c>
      <c r="AA68" t="str">
        <f>IF(X68&gt;=0.3,IF(X68&lt;=0.68,IF(Y68&gt;=0.2,IF(Y68&lt;=0.95,IF(Z68&gt;=0.77,IF(Z68&lt;=1.75,"CRAM","O"),"O"),"O"),"O"),"O"),"O")</f>
        <v>CRAM</v>
      </c>
      <c r="AD68">
        <f>(1+A68-D68/2-E68-B68/2)/(A68-D68/2-E68-C68-F68)</f>
        <v>0.5625</v>
      </c>
      <c r="AF68" t="str">
        <f>IF(AD68&gt;0.66,"CondAr","----")</f>
        <v>----</v>
      </c>
      <c r="AG68" t="str">
        <f>IF(AND((AD68&gt;0.5),(AD68&lt;=0.66)),"Aromatic","----")</f>
        <v>Aromatic</v>
      </c>
      <c r="AH68" t="str">
        <f>IF(AND((AD68&lt;=0.5),(S68&lt;1.5)),"HUnSatLig","----")</f>
        <v>----</v>
      </c>
      <c r="AI68" t="str">
        <f>IF(AND((T68&lt;0.6),(S68&gt;=1.5),(C68=0)),"AlipatNoN","----")</f>
        <v>----</v>
      </c>
      <c r="AJ68" t="str">
        <f>IF(AND((S68&gt;=1.5),(T68&gt;=0.6)),"SatFACarb","----")</f>
        <v>----</v>
      </c>
      <c r="AK68" t="str">
        <f>IF(AND((T68&lt;0.6),(S68&gt;=1.5),(C68&gt;0)),"Alipat+N","----")</f>
        <v>----</v>
      </c>
      <c r="AM68" s="4">
        <f>V68*(44/43.989828)</f>
        <v>427.16582255142248</v>
      </c>
      <c r="AN68" s="4">
        <f>INT(AM68)</f>
        <v>427</v>
      </c>
      <c r="AO68" s="4">
        <f>AM68-AN68</f>
        <v>0.16582255142247959</v>
      </c>
    </row>
    <row r="69" spans="1:41" x14ac:dyDescent="0.25">
      <c r="A69">
        <v>21</v>
      </c>
      <c r="B69">
        <v>16</v>
      </c>
      <c r="C69">
        <v>0</v>
      </c>
      <c r="D69">
        <v>11</v>
      </c>
      <c r="E69">
        <v>0</v>
      </c>
      <c r="F69">
        <v>0</v>
      </c>
      <c r="H69">
        <v>443.06198419999998</v>
      </c>
      <c r="J69">
        <v>4901439</v>
      </c>
      <c r="K69">
        <v>4587247</v>
      </c>
      <c r="L69">
        <v>4999160</v>
      </c>
      <c r="M69" t="str">
        <f>IF(J69&gt;0,"Yes","No")</f>
        <v>Yes</v>
      </c>
      <c r="N69">
        <f>AVERAGE(J69:L69)</f>
        <v>4829282</v>
      </c>
      <c r="O69">
        <v>0</v>
      </c>
      <c r="P69">
        <v>0</v>
      </c>
      <c r="Q69">
        <v>0</v>
      </c>
      <c r="S69">
        <f>B69/A69</f>
        <v>0.76190476190476186</v>
      </c>
      <c r="T69">
        <f>D69/A69</f>
        <v>0.52380952380952384</v>
      </c>
      <c r="V69" s="4">
        <f>A69*12+(B69-1)*1.007825+C69*14.003074+D69*15.9949146+E69*31.9720707+F69*30.9737615+0.0005485799</f>
        <v>443.06198417989998</v>
      </c>
      <c r="W69">
        <f>1+A69-B69/2+C69/2+F69/2</f>
        <v>14</v>
      </c>
      <c r="X69">
        <f>W69/A69</f>
        <v>0.66666666666666663</v>
      </c>
      <c r="Y69">
        <f>W69/B69</f>
        <v>0.875</v>
      </c>
      <c r="Z69">
        <f>W69/D69</f>
        <v>1.2727272727272727</v>
      </c>
      <c r="AA69" t="str">
        <f>IF(X69&gt;=0.3,IF(X69&lt;=0.68,IF(Y69&gt;=0.2,IF(Y69&lt;=0.95,IF(Z69&gt;=0.77,IF(Z69&lt;=1.75,"CRAM","O"),"O"),"O"),"O"),"O"),"O")</f>
        <v>CRAM</v>
      </c>
      <c r="AD69">
        <f>(1+A69-D69/2-E69-B69/2)/(A69-D69/2-E69-C69-F69)</f>
        <v>0.54838709677419351</v>
      </c>
      <c r="AF69" t="str">
        <f>IF(AD69&gt;0.66,"CondAr","----")</f>
        <v>----</v>
      </c>
      <c r="AG69" t="str">
        <f>IF(AND((AD69&gt;0.5),(AD69&lt;=0.66)),"Aromatic","----")</f>
        <v>Aromatic</v>
      </c>
      <c r="AH69" t="str">
        <f>IF(AND((AD69&lt;=0.5),(S69&lt;1.5)),"HUnSatLig","----")</f>
        <v>----</v>
      </c>
      <c r="AI69" t="str">
        <f>IF(AND((T69&lt;0.6),(S69&gt;=1.5),(C69=0)),"AlipatNoN","----")</f>
        <v>----</v>
      </c>
      <c r="AJ69" t="str">
        <f>IF(AND((S69&gt;=1.5),(T69&gt;=0.6)),"SatFACarb","----")</f>
        <v>----</v>
      </c>
      <c r="AK69" t="str">
        <f>IF(AND((T69&lt;0.6),(S69&gt;=1.5),(C69&gt;0)),"Alipat+N","----")</f>
        <v>----</v>
      </c>
      <c r="AM69" s="4">
        <f>V69*(44/43.989828)</f>
        <v>443.16443573990779</v>
      </c>
      <c r="AN69" s="4">
        <f>INT(AM69)</f>
        <v>443</v>
      </c>
      <c r="AO69" s="4">
        <f>AM69-AN69</f>
        <v>0.16443573990778759</v>
      </c>
    </row>
    <row r="70" spans="1:41" x14ac:dyDescent="0.25">
      <c r="A70">
        <v>21</v>
      </c>
      <c r="B70">
        <v>16</v>
      </c>
      <c r="C70">
        <v>0</v>
      </c>
      <c r="D70">
        <v>12</v>
      </c>
      <c r="E70">
        <v>0</v>
      </c>
      <c r="F70">
        <v>0</v>
      </c>
      <c r="H70">
        <v>459.0568988</v>
      </c>
      <c r="J70">
        <v>5742294</v>
      </c>
      <c r="K70">
        <v>5139307</v>
      </c>
      <c r="L70">
        <v>5227007</v>
      </c>
      <c r="M70" t="str">
        <f>IF(J70&gt;0,"Yes","No")</f>
        <v>Yes</v>
      </c>
      <c r="N70">
        <f>AVERAGE(J70:L70)</f>
        <v>5369536</v>
      </c>
      <c r="O70">
        <v>0</v>
      </c>
      <c r="P70">
        <v>0</v>
      </c>
      <c r="Q70">
        <v>0</v>
      </c>
      <c r="S70">
        <f>B70/A70</f>
        <v>0.76190476190476186</v>
      </c>
      <c r="T70">
        <f>D70/A70</f>
        <v>0.5714285714285714</v>
      </c>
      <c r="V70" s="4">
        <f>A70*12+(B70-1)*1.007825+C70*14.003074+D70*15.9949146+E70*31.9720707+F70*30.9737615+0.0005485799</f>
        <v>459.0568987799</v>
      </c>
      <c r="W70">
        <f>1+A70-B70/2+C70/2+F70/2</f>
        <v>14</v>
      </c>
      <c r="X70">
        <f>W70/A70</f>
        <v>0.66666666666666663</v>
      </c>
      <c r="Y70">
        <f>W70/B70</f>
        <v>0.875</v>
      </c>
      <c r="Z70">
        <f>W70/D70</f>
        <v>1.1666666666666667</v>
      </c>
      <c r="AA70" t="str">
        <f>IF(X70&gt;=0.3,IF(X70&lt;=0.68,IF(Y70&gt;=0.2,IF(Y70&lt;=0.95,IF(Z70&gt;=0.77,IF(Z70&lt;=1.75,"CRAM","O"),"O"),"O"),"O"),"O"),"O")</f>
        <v>CRAM</v>
      </c>
      <c r="AD70">
        <f>(1+A70-D70/2-E70-B70/2)/(A70-D70/2-E70-C70-F70)</f>
        <v>0.53333333333333333</v>
      </c>
      <c r="AF70" t="str">
        <f>IF(AD70&gt;0.66,"CondAr","----")</f>
        <v>----</v>
      </c>
      <c r="AG70" t="str">
        <f>IF(AND((AD70&gt;0.5),(AD70&lt;=0.66)),"Aromatic","----")</f>
        <v>Aromatic</v>
      </c>
      <c r="AH70" t="str">
        <f>IF(AND((AD70&lt;=0.5),(S70&lt;1.5)),"HUnSatLig","----")</f>
        <v>----</v>
      </c>
      <c r="AI70" t="str">
        <f>IF(AND((T70&lt;0.6),(S70&gt;=1.5),(C70=0)),"AlipatNoN","----")</f>
        <v>----</v>
      </c>
      <c r="AJ70" t="str">
        <f>IF(AND((S70&gt;=1.5),(T70&gt;=0.6)),"SatFACarb","----")</f>
        <v>----</v>
      </c>
      <c r="AK70" t="str">
        <f>IF(AND((T70&lt;0.6),(S70&gt;=1.5),(C70&gt;0)),"Alipat+N","----")</f>
        <v>----</v>
      </c>
      <c r="AM70" s="4">
        <f>V70*(44/43.989828)</f>
        <v>459.1630489283931</v>
      </c>
      <c r="AN70" s="4">
        <f>INT(AM70)</f>
        <v>459</v>
      </c>
      <c r="AO70" s="4">
        <f>AM70-AN70</f>
        <v>0.16304892839309559</v>
      </c>
    </row>
    <row r="71" spans="1:41" x14ac:dyDescent="0.25">
      <c r="A71">
        <v>21</v>
      </c>
      <c r="B71">
        <v>16</v>
      </c>
      <c r="C71">
        <v>0</v>
      </c>
      <c r="D71">
        <v>13</v>
      </c>
      <c r="E71">
        <v>0</v>
      </c>
      <c r="F71">
        <v>0</v>
      </c>
      <c r="H71">
        <v>475.05181340000001</v>
      </c>
      <c r="J71">
        <v>5146656</v>
      </c>
      <c r="K71">
        <v>4551217</v>
      </c>
      <c r="L71">
        <v>4803259</v>
      </c>
      <c r="M71" t="str">
        <f>IF(J71&gt;0,"Yes","No")</f>
        <v>Yes</v>
      </c>
      <c r="N71">
        <f>AVERAGE(J71:L71)</f>
        <v>4833710.666666667</v>
      </c>
      <c r="O71">
        <v>0</v>
      </c>
      <c r="P71">
        <v>0</v>
      </c>
      <c r="Q71">
        <v>0</v>
      </c>
      <c r="S71">
        <f>B71/A71</f>
        <v>0.76190476190476186</v>
      </c>
      <c r="T71">
        <f>D71/A71</f>
        <v>0.61904761904761907</v>
      </c>
      <c r="V71" s="4">
        <f>A71*12+(B71-1)*1.007825+C71*14.003074+D71*15.9949146+E71*31.9720707+F71*30.9737615+0.0005485799</f>
        <v>475.05181337990001</v>
      </c>
      <c r="W71">
        <f>1+A71-B71/2+C71/2+F71/2</f>
        <v>14</v>
      </c>
      <c r="X71">
        <f>W71/A71</f>
        <v>0.66666666666666663</v>
      </c>
      <c r="Y71">
        <f>W71/B71</f>
        <v>0.875</v>
      </c>
      <c r="Z71">
        <f>W71/D71</f>
        <v>1.0769230769230769</v>
      </c>
      <c r="AA71" t="str">
        <f>IF(X71&gt;=0.3,IF(X71&lt;=0.68,IF(Y71&gt;=0.2,IF(Y71&lt;=0.95,IF(Z71&gt;=0.77,IF(Z71&lt;=1.75,"CRAM","O"),"O"),"O"),"O"),"O"),"O")</f>
        <v>CRAM</v>
      </c>
      <c r="AD71">
        <f>(1+A71-D71/2-E71-B71/2)/(A71-D71/2-E71-C71-F71)</f>
        <v>0.51724137931034486</v>
      </c>
      <c r="AF71" t="str">
        <f>IF(AD71&gt;0.66,"CondAr","----")</f>
        <v>----</v>
      </c>
      <c r="AG71" t="str">
        <f>IF(AND((AD71&gt;0.5),(AD71&lt;=0.66)),"Aromatic","----")</f>
        <v>Aromatic</v>
      </c>
      <c r="AH71" t="str">
        <f>IF(AND((AD71&lt;=0.5),(S71&lt;1.5)),"HUnSatLig","----")</f>
        <v>----</v>
      </c>
      <c r="AI71" t="str">
        <f>IF(AND((T71&lt;0.6),(S71&gt;=1.5),(C71=0)),"AlipatNoN","----")</f>
        <v>----</v>
      </c>
      <c r="AJ71" t="str">
        <f>IF(AND((S71&gt;=1.5),(T71&gt;=0.6)),"SatFACarb","----")</f>
        <v>----</v>
      </c>
      <c r="AK71" t="str">
        <f>IF(AND((T71&lt;0.6),(S71&gt;=1.5),(C71&gt;0)),"Alipat+N","----")</f>
        <v>----</v>
      </c>
      <c r="AM71" s="4">
        <f>V71*(44/43.989828)</f>
        <v>475.1616621168784</v>
      </c>
      <c r="AN71" s="4">
        <f>INT(AM71)</f>
        <v>475</v>
      </c>
      <c r="AO71" s="4">
        <f>AM71-AN71</f>
        <v>0.16166211687840359</v>
      </c>
    </row>
    <row r="72" spans="1:41" x14ac:dyDescent="0.25">
      <c r="A72">
        <v>22</v>
      </c>
      <c r="B72">
        <v>16</v>
      </c>
      <c r="C72">
        <v>0</v>
      </c>
      <c r="D72">
        <v>8</v>
      </c>
      <c r="E72">
        <v>0</v>
      </c>
      <c r="F72">
        <v>0</v>
      </c>
      <c r="H72">
        <v>407.07724039999999</v>
      </c>
      <c r="J72">
        <v>2748255</v>
      </c>
      <c r="K72">
        <v>3218620</v>
      </c>
      <c r="L72">
        <v>2715179</v>
      </c>
      <c r="M72" t="str">
        <f>IF(J72&gt;0,"Yes","No")</f>
        <v>Yes</v>
      </c>
      <c r="N72">
        <f>AVERAGE(J72:L72)</f>
        <v>2894018</v>
      </c>
      <c r="O72">
        <v>0</v>
      </c>
      <c r="P72">
        <v>0</v>
      </c>
      <c r="Q72">
        <v>0</v>
      </c>
      <c r="S72">
        <f>B72/A72</f>
        <v>0.72727272727272729</v>
      </c>
      <c r="T72">
        <f>D72/A72</f>
        <v>0.36363636363636365</v>
      </c>
      <c r="V72" s="4">
        <f>A72*12+(B72-1)*1.007825+C72*14.003074+D72*15.9949146+E72*31.9720707+F72*30.9737615+0.0005485799</f>
        <v>407.07724037989999</v>
      </c>
      <c r="W72">
        <f>1+A72-B72/2+C72/2+F72/2</f>
        <v>15</v>
      </c>
      <c r="X72">
        <f>W72/A72</f>
        <v>0.68181818181818177</v>
      </c>
      <c r="Y72">
        <f>W72/B72</f>
        <v>0.9375</v>
      </c>
      <c r="Z72">
        <f>W72/D72</f>
        <v>1.875</v>
      </c>
      <c r="AA72" t="str">
        <f>IF(X72&gt;=0.3,IF(X72&lt;=0.68,IF(Y72&gt;=0.2,IF(Y72&lt;=0.95,IF(Z72&gt;=0.77,IF(Z72&lt;=1.75,"CRAM","O"),"O"),"O"),"O"),"O"),"O")</f>
        <v>O</v>
      </c>
      <c r="AD72">
        <f>(1+A72-D72/2-E72-B72/2)/(A72-D72/2-E72-C72-F72)</f>
        <v>0.61111111111111116</v>
      </c>
      <c r="AF72" t="str">
        <f>IF(AD72&gt;0.66,"CondAr","----")</f>
        <v>----</v>
      </c>
      <c r="AG72" t="str">
        <f>IF(AND((AD72&gt;0.5),(AD72&lt;=0.66)),"Aromatic","----")</f>
        <v>Aromatic</v>
      </c>
      <c r="AH72" t="str">
        <f>IF(AND((AD72&lt;=0.5),(S72&lt;1.5)),"HUnSatLig","----")</f>
        <v>----</v>
      </c>
      <c r="AI72" t="str">
        <f>IF(AND((T72&lt;0.6),(S72&gt;=1.5),(C72=0)),"AlipatNoN","----")</f>
        <v>----</v>
      </c>
      <c r="AJ72" t="str">
        <f>IF(AND((S72&gt;=1.5),(T72&gt;=0.6)),"SatFACarb","----")</f>
        <v>----</v>
      </c>
      <c r="AK72" t="str">
        <f>IF(AND((T72&lt;0.6),(S72&gt;=1.5),(C72&gt;0)),"Alipat+N","----")</f>
        <v>----</v>
      </c>
      <c r="AM72" s="4">
        <f>V72*(44/43.989828)</f>
        <v>407.1713709977588</v>
      </c>
      <c r="AN72" s="4">
        <f>INT(AM72)</f>
        <v>407</v>
      </c>
      <c r="AO72" s="4">
        <f>AM72-AN72</f>
        <v>0.1713709977587996</v>
      </c>
    </row>
    <row r="73" spans="1:41" x14ac:dyDescent="0.25">
      <c r="A73">
        <v>22</v>
      </c>
      <c r="B73">
        <v>16</v>
      </c>
      <c r="C73">
        <v>0</v>
      </c>
      <c r="D73">
        <v>9</v>
      </c>
      <c r="E73">
        <v>0</v>
      </c>
      <c r="F73">
        <v>0</v>
      </c>
      <c r="H73">
        <v>423.07215500000001</v>
      </c>
      <c r="J73">
        <v>3425074</v>
      </c>
      <c r="K73">
        <v>2778749</v>
      </c>
      <c r="L73">
        <v>2941548</v>
      </c>
      <c r="M73" t="str">
        <f>IF(J73&gt;0,"Yes","No")</f>
        <v>Yes</v>
      </c>
      <c r="N73">
        <f>AVERAGE(J73:L73)</f>
        <v>3048457</v>
      </c>
      <c r="O73">
        <v>0</v>
      </c>
      <c r="P73">
        <v>0</v>
      </c>
      <c r="Q73">
        <v>0</v>
      </c>
      <c r="S73">
        <f>B73/A73</f>
        <v>0.72727272727272729</v>
      </c>
      <c r="T73">
        <f>D73/A73</f>
        <v>0.40909090909090912</v>
      </c>
      <c r="V73" s="4">
        <f>A73*12+(B73-1)*1.007825+C73*14.003074+D73*15.9949146+E73*31.9720707+F73*30.9737615+0.0005485799</f>
        <v>423.07215497989995</v>
      </c>
      <c r="W73">
        <f>1+A73-B73/2+C73/2+F73/2</f>
        <v>15</v>
      </c>
      <c r="X73">
        <f>W73/A73</f>
        <v>0.68181818181818177</v>
      </c>
      <c r="Y73">
        <f>W73/B73</f>
        <v>0.9375</v>
      </c>
      <c r="Z73">
        <f>W73/D73</f>
        <v>1.6666666666666667</v>
      </c>
      <c r="AA73" t="str">
        <f>IF(X73&gt;=0.3,IF(X73&lt;=0.68,IF(Y73&gt;=0.2,IF(Y73&lt;=0.95,IF(Z73&gt;=0.77,IF(Z73&lt;=1.75,"CRAM","O"),"O"),"O"),"O"),"O"),"O")</f>
        <v>O</v>
      </c>
      <c r="AD73">
        <f>(1+A73-D73/2-E73-B73/2)/(A73-D73/2-E73-C73-F73)</f>
        <v>0.6</v>
      </c>
      <c r="AF73" t="str">
        <f>IF(AD73&gt;0.66,"CondAr","----")</f>
        <v>----</v>
      </c>
      <c r="AG73" t="str">
        <f>IF(AND((AD73&gt;0.5),(AD73&lt;=0.66)),"Aromatic","----")</f>
        <v>Aromatic</v>
      </c>
      <c r="AH73" t="str">
        <f>IF(AND((AD73&lt;=0.5),(S73&lt;1.5)),"HUnSatLig","----")</f>
        <v>----</v>
      </c>
      <c r="AI73" t="str">
        <f>IF(AND((T73&lt;0.6),(S73&gt;=1.5),(C73=0)),"AlipatNoN","----")</f>
        <v>----</v>
      </c>
      <c r="AJ73" t="str">
        <f>IF(AND((S73&gt;=1.5),(T73&gt;=0.6)),"SatFACarb","----")</f>
        <v>----</v>
      </c>
      <c r="AK73" t="str">
        <f>IF(AND((T73&lt;0.6),(S73&gt;=1.5),(C73&gt;0)),"Alipat+N","----")</f>
        <v>----</v>
      </c>
      <c r="AM73" s="4">
        <f>V73*(44/43.989828)</f>
        <v>423.16998418624405</v>
      </c>
      <c r="AN73" s="4">
        <f>INT(AM73)</f>
        <v>423</v>
      </c>
      <c r="AO73" s="4">
        <f>AM73-AN73</f>
        <v>0.16998418624405076</v>
      </c>
    </row>
    <row r="74" spans="1:41" x14ac:dyDescent="0.25">
      <c r="A74">
        <v>22</v>
      </c>
      <c r="B74">
        <v>16</v>
      </c>
      <c r="C74">
        <v>0</v>
      </c>
      <c r="D74">
        <v>10</v>
      </c>
      <c r="E74">
        <v>0</v>
      </c>
      <c r="F74">
        <v>0</v>
      </c>
      <c r="H74">
        <v>439.06706960000002</v>
      </c>
      <c r="J74">
        <v>3910746</v>
      </c>
      <c r="K74">
        <v>2941923</v>
      </c>
      <c r="L74">
        <v>3658124</v>
      </c>
      <c r="M74" t="str">
        <f>IF(J74&gt;0,"Yes","No")</f>
        <v>Yes</v>
      </c>
      <c r="N74">
        <f>AVERAGE(J74:L74)</f>
        <v>3503597.6666666665</v>
      </c>
      <c r="O74">
        <v>0</v>
      </c>
      <c r="P74">
        <v>0</v>
      </c>
      <c r="Q74">
        <v>0</v>
      </c>
      <c r="S74">
        <f>B74/A74</f>
        <v>0.72727272727272729</v>
      </c>
      <c r="T74">
        <f>D74/A74</f>
        <v>0.45454545454545453</v>
      </c>
      <c r="V74" s="4">
        <f>A74*12+(B74-1)*1.007825+C74*14.003074+D74*15.9949146+E74*31.9720707+F74*30.9737615+0.0005485799</f>
        <v>439.06706957989996</v>
      </c>
      <c r="W74">
        <f>1+A74-B74/2+C74/2+F74/2</f>
        <v>15</v>
      </c>
      <c r="X74">
        <f>W74/A74</f>
        <v>0.68181818181818177</v>
      </c>
      <c r="Y74">
        <f>W74/B74</f>
        <v>0.9375</v>
      </c>
      <c r="Z74">
        <f>W74/D74</f>
        <v>1.5</v>
      </c>
      <c r="AA74" t="str">
        <f>IF(X74&gt;=0.3,IF(X74&lt;=0.68,IF(Y74&gt;=0.2,IF(Y74&lt;=0.95,IF(Z74&gt;=0.77,IF(Z74&lt;=1.75,"CRAM","O"),"O"),"O"),"O"),"O"),"O")</f>
        <v>O</v>
      </c>
      <c r="AD74">
        <f>(1+A74-D74/2-E74-B74/2)/(A74-D74/2-E74-C74-F74)</f>
        <v>0.58823529411764708</v>
      </c>
      <c r="AF74" t="str">
        <f>IF(AD74&gt;0.66,"CondAr","----")</f>
        <v>----</v>
      </c>
      <c r="AG74" t="str">
        <f>IF(AND((AD74&gt;0.5),(AD74&lt;=0.66)),"Aromatic","----")</f>
        <v>Aromatic</v>
      </c>
      <c r="AH74" t="str">
        <f>IF(AND((AD74&lt;=0.5),(S74&lt;1.5)),"HUnSatLig","----")</f>
        <v>----</v>
      </c>
      <c r="AI74" t="str">
        <f>IF(AND((T74&lt;0.6),(S74&gt;=1.5),(C74=0)),"AlipatNoN","----")</f>
        <v>----</v>
      </c>
      <c r="AJ74" t="str">
        <f>IF(AND((S74&gt;=1.5),(T74&gt;=0.6)),"SatFACarb","----")</f>
        <v>----</v>
      </c>
      <c r="AK74" t="str">
        <f>IF(AND((T74&lt;0.6),(S74&gt;=1.5),(C74&gt;0)),"Alipat+N","----")</f>
        <v>----</v>
      </c>
      <c r="AM74" s="4">
        <f>V74*(44/43.989828)</f>
        <v>439.16859737472936</v>
      </c>
      <c r="AN74" s="4">
        <f>INT(AM74)</f>
        <v>439</v>
      </c>
      <c r="AO74" s="4">
        <f>AM74-AN74</f>
        <v>0.16859737472935876</v>
      </c>
    </row>
    <row r="75" spans="1:41" x14ac:dyDescent="0.25">
      <c r="A75">
        <v>22</v>
      </c>
      <c r="B75">
        <v>16</v>
      </c>
      <c r="C75">
        <v>0</v>
      </c>
      <c r="D75">
        <v>11</v>
      </c>
      <c r="E75">
        <v>0</v>
      </c>
      <c r="F75">
        <v>0</v>
      </c>
      <c r="H75">
        <v>455.06198419999998</v>
      </c>
      <c r="J75">
        <v>3430493</v>
      </c>
      <c r="K75">
        <v>3341351</v>
      </c>
      <c r="L75">
        <v>3723090</v>
      </c>
      <c r="M75" t="str">
        <f>IF(J75&gt;0,"Yes","No")</f>
        <v>Yes</v>
      </c>
      <c r="N75">
        <f>AVERAGE(J75:L75)</f>
        <v>3498311.3333333335</v>
      </c>
      <c r="O75">
        <v>0</v>
      </c>
      <c r="P75">
        <v>0</v>
      </c>
      <c r="Q75">
        <v>0</v>
      </c>
      <c r="S75">
        <f>B75/A75</f>
        <v>0.72727272727272729</v>
      </c>
      <c r="T75">
        <f>D75/A75</f>
        <v>0.5</v>
      </c>
      <c r="V75" s="4">
        <f>A75*12+(B75-1)*1.007825+C75*14.003074+D75*15.9949146+E75*31.9720707+F75*30.9737615+0.0005485799</f>
        <v>455.06198417989998</v>
      </c>
      <c r="W75">
        <f>1+A75-B75/2+C75/2+F75/2</f>
        <v>15</v>
      </c>
      <c r="X75">
        <f>W75/A75</f>
        <v>0.68181818181818177</v>
      </c>
      <c r="Y75">
        <f>W75/B75</f>
        <v>0.9375</v>
      </c>
      <c r="Z75">
        <f>W75/D75</f>
        <v>1.3636363636363635</v>
      </c>
      <c r="AA75" t="str">
        <f>IF(X75&gt;=0.3,IF(X75&lt;=0.68,IF(Y75&gt;=0.2,IF(Y75&lt;=0.95,IF(Z75&gt;=0.77,IF(Z75&lt;=1.75,"CRAM","O"),"O"),"O"),"O"),"O"),"O")</f>
        <v>O</v>
      </c>
      <c r="AD75">
        <f>(1+A75-D75/2-E75-B75/2)/(A75-D75/2-E75-C75-F75)</f>
        <v>0.5757575757575758</v>
      </c>
      <c r="AF75" t="str">
        <f>IF(AD75&gt;0.66,"CondAr","----")</f>
        <v>----</v>
      </c>
      <c r="AG75" t="str">
        <f>IF(AND((AD75&gt;0.5),(AD75&lt;=0.66)),"Aromatic","----")</f>
        <v>Aromatic</v>
      </c>
      <c r="AH75" t="str">
        <f>IF(AND((AD75&lt;=0.5),(S75&lt;1.5)),"HUnSatLig","----")</f>
        <v>----</v>
      </c>
      <c r="AI75" t="str">
        <f>IF(AND((T75&lt;0.6),(S75&gt;=1.5),(C75=0)),"AlipatNoN","----")</f>
        <v>----</v>
      </c>
      <c r="AJ75" t="str">
        <f>IF(AND((S75&gt;=1.5),(T75&gt;=0.6)),"SatFACarb","----")</f>
        <v>----</v>
      </c>
      <c r="AK75" t="str">
        <f>IF(AND((T75&lt;0.6),(S75&gt;=1.5),(C75&gt;0)),"Alipat+N","----")</f>
        <v>----</v>
      </c>
      <c r="AM75" s="4">
        <f>V75*(44/43.989828)</f>
        <v>455.16721056321467</v>
      </c>
      <c r="AN75" s="4">
        <f>INT(AM75)</f>
        <v>455</v>
      </c>
      <c r="AO75" s="4">
        <f>AM75-AN75</f>
        <v>0.16721056321466676</v>
      </c>
    </row>
    <row r="76" spans="1:41" x14ac:dyDescent="0.25">
      <c r="A76">
        <v>22</v>
      </c>
      <c r="B76">
        <v>16</v>
      </c>
      <c r="C76">
        <v>0</v>
      </c>
      <c r="D76">
        <v>12</v>
      </c>
      <c r="E76">
        <v>0</v>
      </c>
      <c r="F76">
        <v>0</v>
      </c>
      <c r="H76">
        <v>471.0568988</v>
      </c>
      <c r="J76">
        <v>4138070</v>
      </c>
      <c r="K76">
        <v>3674692</v>
      </c>
      <c r="L76">
        <v>3433282</v>
      </c>
      <c r="M76" t="str">
        <f>IF(J76&gt;0,"Yes","No")</f>
        <v>Yes</v>
      </c>
      <c r="N76">
        <f>AVERAGE(J76:L76)</f>
        <v>3748681.3333333335</v>
      </c>
      <c r="O76">
        <v>0</v>
      </c>
      <c r="P76">
        <v>0</v>
      </c>
      <c r="Q76">
        <v>0</v>
      </c>
      <c r="S76">
        <f>B76/A76</f>
        <v>0.72727272727272729</v>
      </c>
      <c r="T76">
        <f>D76/A76</f>
        <v>0.54545454545454541</v>
      </c>
      <c r="V76" s="4">
        <f>A76*12+(B76-1)*1.007825+C76*14.003074+D76*15.9949146+E76*31.9720707+F76*30.9737615+0.0005485799</f>
        <v>471.0568987799</v>
      </c>
      <c r="W76">
        <f>1+A76-B76/2+C76/2+F76/2</f>
        <v>15</v>
      </c>
      <c r="X76">
        <f>W76/A76</f>
        <v>0.68181818181818177</v>
      </c>
      <c r="Y76">
        <f>W76/B76</f>
        <v>0.9375</v>
      </c>
      <c r="Z76">
        <f>W76/D76</f>
        <v>1.25</v>
      </c>
      <c r="AA76" t="str">
        <f>IF(X76&gt;=0.3,IF(X76&lt;=0.68,IF(Y76&gt;=0.2,IF(Y76&lt;=0.95,IF(Z76&gt;=0.77,IF(Z76&lt;=1.75,"CRAM","O"),"O"),"O"),"O"),"O"),"O")</f>
        <v>O</v>
      </c>
      <c r="AD76">
        <f>(1+A76-D76/2-E76-B76/2)/(A76-D76/2-E76-C76-F76)</f>
        <v>0.5625</v>
      </c>
      <c r="AF76" t="str">
        <f>IF(AD76&gt;0.66,"CondAr","----")</f>
        <v>----</v>
      </c>
      <c r="AG76" t="str">
        <f>IF(AND((AD76&gt;0.5),(AD76&lt;=0.66)),"Aromatic","----")</f>
        <v>Aromatic</v>
      </c>
      <c r="AH76" t="str">
        <f>IF(AND((AD76&lt;=0.5),(S76&lt;1.5)),"HUnSatLig","----")</f>
        <v>----</v>
      </c>
      <c r="AI76" t="str">
        <f>IF(AND((T76&lt;0.6),(S76&gt;=1.5),(C76=0)),"AlipatNoN","----")</f>
        <v>----</v>
      </c>
      <c r="AJ76" t="str">
        <f>IF(AND((S76&gt;=1.5),(T76&gt;=0.6)),"SatFACarb","----")</f>
        <v>----</v>
      </c>
      <c r="AK76" t="str">
        <f>IF(AND((T76&lt;0.6),(S76&gt;=1.5),(C76&gt;0)),"Alipat+N","----")</f>
        <v>----</v>
      </c>
      <c r="AM76" s="4">
        <f>V76*(44/43.989828)</f>
        <v>471.16582375169997</v>
      </c>
      <c r="AN76" s="4">
        <f>INT(AM76)</f>
        <v>471</v>
      </c>
      <c r="AO76" s="4">
        <f>AM76-AN76</f>
        <v>0.16582375169997476</v>
      </c>
    </row>
    <row r="77" spans="1:41" x14ac:dyDescent="0.25">
      <c r="A77">
        <v>22</v>
      </c>
      <c r="B77">
        <v>16</v>
      </c>
      <c r="C77">
        <v>0</v>
      </c>
      <c r="D77">
        <v>13</v>
      </c>
      <c r="E77">
        <v>0</v>
      </c>
      <c r="F77">
        <v>0</v>
      </c>
      <c r="H77">
        <v>487.05181340000001</v>
      </c>
      <c r="J77">
        <v>3694822</v>
      </c>
      <c r="K77">
        <v>2996391</v>
      </c>
      <c r="L77">
        <v>3411476</v>
      </c>
      <c r="M77" t="str">
        <f>IF(J77&gt;0,"Yes","No")</f>
        <v>Yes</v>
      </c>
      <c r="N77">
        <f>AVERAGE(J77:L77)</f>
        <v>3367563</v>
      </c>
      <c r="O77">
        <v>0</v>
      </c>
      <c r="P77">
        <v>0</v>
      </c>
      <c r="Q77">
        <v>0</v>
      </c>
      <c r="S77">
        <f>B77/A77</f>
        <v>0.72727272727272729</v>
      </c>
      <c r="T77">
        <f>D77/A77</f>
        <v>0.59090909090909094</v>
      </c>
      <c r="V77" s="4">
        <f>A77*12+(B77-1)*1.007825+C77*14.003074+D77*15.9949146+E77*31.9720707+F77*30.9737615+0.0005485799</f>
        <v>487.05181337990001</v>
      </c>
      <c r="W77">
        <f>1+A77-B77/2+C77/2+F77/2</f>
        <v>15</v>
      </c>
      <c r="X77">
        <f>W77/A77</f>
        <v>0.68181818181818177</v>
      </c>
      <c r="Y77">
        <f>W77/B77</f>
        <v>0.9375</v>
      </c>
      <c r="Z77">
        <f>W77/D77</f>
        <v>1.1538461538461537</v>
      </c>
      <c r="AA77" t="str">
        <f>IF(X77&gt;=0.3,IF(X77&lt;=0.68,IF(Y77&gt;=0.2,IF(Y77&lt;=0.95,IF(Z77&gt;=0.77,IF(Z77&lt;=1.75,"CRAM","O"),"O"),"O"),"O"),"O"),"O")</f>
        <v>O</v>
      </c>
      <c r="AD77">
        <f>(1+A77-D77/2-E77-B77/2)/(A77-D77/2-E77-C77-F77)</f>
        <v>0.54838709677419351</v>
      </c>
      <c r="AF77" t="str">
        <f>IF(AD77&gt;0.66,"CondAr","----")</f>
        <v>----</v>
      </c>
      <c r="AG77" t="str">
        <f>IF(AND((AD77&gt;0.5),(AD77&lt;=0.66)),"Aromatic","----")</f>
        <v>Aromatic</v>
      </c>
      <c r="AH77" t="str">
        <f>IF(AND((AD77&lt;=0.5),(S77&lt;1.5)),"HUnSatLig","----")</f>
        <v>----</v>
      </c>
      <c r="AI77" t="str">
        <f>IF(AND((T77&lt;0.6),(S77&gt;=1.5),(C77=0)),"AlipatNoN","----")</f>
        <v>----</v>
      </c>
      <c r="AJ77" t="str">
        <f>IF(AND((S77&gt;=1.5),(T77&gt;=0.6)),"SatFACarb","----")</f>
        <v>----</v>
      </c>
      <c r="AK77" t="str">
        <f>IF(AND((T77&lt;0.6),(S77&gt;=1.5),(C77&gt;0)),"Alipat+N","----")</f>
        <v>----</v>
      </c>
      <c r="AM77" s="4">
        <f>V77*(44/43.989828)</f>
        <v>487.16443694018528</v>
      </c>
      <c r="AN77" s="4">
        <f>INT(AM77)</f>
        <v>487</v>
      </c>
      <c r="AO77" s="4">
        <f>AM77-AN77</f>
        <v>0.16443694018528277</v>
      </c>
    </row>
    <row r="78" spans="1:41" x14ac:dyDescent="0.25">
      <c r="A78">
        <v>22</v>
      </c>
      <c r="B78">
        <v>18</v>
      </c>
      <c r="C78">
        <v>0</v>
      </c>
      <c r="D78">
        <v>9</v>
      </c>
      <c r="E78">
        <v>0</v>
      </c>
      <c r="F78">
        <v>0</v>
      </c>
      <c r="H78">
        <v>425.087805</v>
      </c>
      <c r="J78">
        <v>3483286</v>
      </c>
      <c r="K78">
        <v>3426902</v>
      </c>
      <c r="L78">
        <v>3729923</v>
      </c>
      <c r="M78" t="str">
        <f>IF(J78&gt;0,"Yes","No")</f>
        <v>Yes</v>
      </c>
      <c r="N78">
        <f>AVERAGE(J78:L78)</f>
        <v>3546703.6666666665</v>
      </c>
      <c r="O78">
        <v>0</v>
      </c>
      <c r="P78">
        <v>0</v>
      </c>
      <c r="Q78">
        <v>0</v>
      </c>
      <c r="S78">
        <f>B78/A78</f>
        <v>0.81818181818181823</v>
      </c>
      <c r="T78">
        <f>D78/A78</f>
        <v>0.40909090909090912</v>
      </c>
      <c r="V78" s="4">
        <f>A78*12+(B78-1)*1.007825+C78*14.003074+D78*15.9949146+E78*31.9720707+F78*30.9737615+0.0005485799</f>
        <v>425.0878049799</v>
      </c>
      <c r="W78">
        <f>1+A78-B78/2+C78/2+F78/2</f>
        <v>14</v>
      </c>
      <c r="X78">
        <f>W78/A78</f>
        <v>0.63636363636363635</v>
      </c>
      <c r="Y78">
        <f>W78/B78</f>
        <v>0.77777777777777779</v>
      </c>
      <c r="Z78">
        <f>W78/D78</f>
        <v>1.5555555555555556</v>
      </c>
      <c r="AA78" t="str">
        <f>IF(X78&gt;=0.3,IF(X78&lt;=0.68,IF(Y78&gt;=0.2,IF(Y78&lt;=0.95,IF(Z78&gt;=0.77,IF(Z78&lt;=1.75,"CRAM","O"),"O"),"O"),"O"),"O"),"O")</f>
        <v>CRAM</v>
      </c>
      <c r="AD78">
        <f>(1+A78-D78/2-E78-B78/2)/(A78-D78/2-E78-C78-F78)</f>
        <v>0.54285714285714282</v>
      </c>
      <c r="AF78" t="str">
        <f>IF(AD78&gt;0.66,"CondAr","----")</f>
        <v>----</v>
      </c>
      <c r="AG78" t="str">
        <f>IF(AND((AD78&gt;0.5),(AD78&lt;=0.66)),"Aromatic","----")</f>
        <v>Aromatic</v>
      </c>
      <c r="AH78" t="str">
        <f>IF(AND((AD78&lt;=0.5),(S78&lt;1.5)),"HUnSatLig","----")</f>
        <v>----</v>
      </c>
      <c r="AI78" t="str">
        <f>IF(AND((T78&lt;0.6),(S78&gt;=1.5),(C78=0)),"AlipatNoN","----")</f>
        <v>----</v>
      </c>
      <c r="AJ78" t="str">
        <f>IF(AND((S78&gt;=1.5),(T78&gt;=0.6)),"SatFACarb","----")</f>
        <v>----</v>
      </c>
      <c r="AK78" t="str">
        <f>IF(AND((T78&lt;0.6),(S78&gt;=1.5),(C78&gt;0)),"Alipat+N","----")</f>
        <v>----</v>
      </c>
      <c r="AM78" s="4">
        <f>V78*(44/43.989828)</f>
        <v>425.18610027562733</v>
      </c>
      <c r="AN78" s="4">
        <f>INT(AM78)</f>
        <v>425</v>
      </c>
      <c r="AO78" s="4">
        <f>AM78-AN78</f>
        <v>0.18610027562732512</v>
      </c>
    </row>
    <row r="79" spans="1:41" x14ac:dyDescent="0.25">
      <c r="A79">
        <v>22</v>
      </c>
      <c r="B79">
        <v>18</v>
      </c>
      <c r="C79">
        <v>0</v>
      </c>
      <c r="D79">
        <v>10</v>
      </c>
      <c r="E79">
        <v>0</v>
      </c>
      <c r="F79">
        <v>0</v>
      </c>
      <c r="H79">
        <v>441.08271960000002</v>
      </c>
      <c r="J79">
        <v>4038475</v>
      </c>
      <c r="K79">
        <v>3591018</v>
      </c>
      <c r="L79">
        <v>4591810</v>
      </c>
      <c r="M79" t="str">
        <f>IF(J79&gt;0,"Yes","No")</f>
        <v>Yes</v>
      </c>
      <c r="N79">
        <f>AVERAGE(J79:L79)</f>
        <v>4073767.6666666665</v>
      </c>
      <c r="O79">
        <v>0</v>
      </c>
      <c r="P79">
        <v>0</v>
      </c>
      <c r="Q79">
        <v>0</v>
      </c>
      <c r="S79">
        <f>B79/A79</f>
        <v>0.81818181818181823</v>
      </c>
      <c r="T79">
        <f>D79/A79</f>
        <v>0.45454545454545453</v>
      </c>
      <c r="V79" s="4">
        <f>A79*12+(B79-1)*1.007825+C79*14.003074+D79*15.9949146+E79*31.9720707+F79*30.9737615+0.0005485799</f>
        <v>441.08271957989996</v>
      </c>
      <c r="W79">
        <f>1+A79-B79/2+C79/2+F79/2</f>
        <v>14</v>
      </c>
      <c r="X79">
        <f>W79/A79</f>
        <v>0.63636363636363635</v>
      </c>
      <c r="Y79">
        <f>W79/B79</f>
        <v>0.77777777777777779</v>
      </c>
      <c r="Z79">
        <f>W79/D79</f>
        <v>1.4</v>
      </c>
      <c r="AA79" t="str">
        <f>IF(X79&gt;=0.3,IF(X79&lt;=0.68,IF(Y79&gt;=0.2,IF(Y79&lt;=0.95,IF(Z79&gt;=0.77,IF(Z79&lt;=1.75,"CRAM","O"),"O"),"O"),"O"),"O"),"O")</f>
        <v>CRAM</v>
      </c>
      <c r="AD79">
        <f>(1+A79-D79/2-E79-B79/2)/(A79-D79/2-E79-C79-F79)</f>
        <v>0.52941176470588236</v>
      </c>
      <c r="AF79" t="str">
        <f>IF(AD79&gt;0.66,"CondAr","----")</f>
        <v>----</v>
      </c>
      <c r="AG79" t="str">
        <f>IF(AND((AD79&gt;0.5),(AD79&lt;=0.66)),"Aromatic","----")</f>
        <v>Aromatic</v>
      </c>
      <c r="AH79" t="str">
        <f>IF(AND((AD79&lt;=0.5),(S79&lt;1.5)),"HUnSatLig","----")</f>
        <v>----</v>
      </c>
      <c r="AI79" t="str">
        <f>IF(AND((T79&lt;0.6),(S79&gt;=1.5),(C79=0)),"AlipatNoN","----")</f>
        <v>----</v>
      </c>
      <c r="AJ79" t="str">
        <f>IF(AND((S79&gt;=1.5),(T79&gt;=0.6)),"SatFACarb","----")</f>
        <v>----</v>
      </c>
      <c r="AK79" t="str">
        <f>IF(AND((T79&lt;0.6),(S79&gt;=1.5),(C79&gt;0)),"Alipat+N","----")</f>
        <v>----</v>
      </c>
      <c r="AM79" s="4">
        <f>V79*(44/43.989828)</f>
        <v>441.18471346411258</v>
      </c>
      <c r="AN79" s="4">
        <f>INT(AM79)</f>
        <v>441</v>
      </c>
      <c r="AO79" s="4">
        <f>AM79-AN79</f>
        <v>0.18471346411257628</v>
      </c>
    </row>
    <row r="80" spans="1:41" x14ac:dyDescent="0.25">
      <c r="A80">
        <v>22</v>
      </c>
      <c r="B80">
        <v>18</v>
      </c>
      <c r="C80">
        <v>0</v>
      </c>
      <c r="D80">
        <v>11</v>
      </c>
      <c r="E80">
        <v>0</v>
      </c>
      <c r="F80">
        <v>0</v>
      </c>
      <c r="H80">
        <v>457.07763419999998</v>
      </c>
      <c r="J80">
        <v>5298061</v>
      </c>
      <c r="K80">
        <v>4742083</v>
      </c>
      <c r="L80">
        <v>5246625</v>
      </c>
      <c r="M80" t="str">
        <f>IF(J80&gt;0,"Yes","No")</f>
        <v>Yes</v>
      </c>
      <c r="N80">
        <f>AVERAGE(J80:L80)</f>
        <v>5095589.666666667</v>
      </c>
      <c r="O80">
        <v>0</v>
      </c>
      <c r="P80">
        <v>0</v>
      </c>
      <c r="Q80">
        <v>0</v>
      </c>
      <c r="S80">
        <f>B80/A80</f>
        <v>0.81818181818181823</v>
      </c>
      <c r="T80">
        <f>D80/A80</f>
        <v>0.5</v>
      </c>
      <c r="V80" s="4">
        <f>A80*12+(B80-1)*1.007825+C80*14.003074+D80*15.9949146+E80*31.9720707+F80*30.9737615+0.0005485799</f>
        <v>457.07763417989997</v>
      </c>
      <c r="W80">
        <f>1+A80-B80/2+C80/2+F80/2</f>
        <v>14</v>
      </c>
      <c r="X80">
        <f>W80/A80</f>
        <v>0.63636363636363635</v>
      </c>
      <c r="Y80">
        <f>W80/B80</f>
        <v>0.77777777777777779</v>
      </c>
      <c r="Z80">
        <f>W80/D80</f>
        <v>1.2727272727272727</v>
      </c>
      <c r="AA80" t="str">
        <f>IF(X80&gt;=0.3,IF(X80&lt;=0.68,IF(Y80&gt;=0.2,IF(Y80&lt;=0.95,IF(Z80&gt;=0.77,IF(Z80&lt;=1.75,"CRAM","O"),"O"),"O"),"O"),"O"),"O")</f>
        <v>CRAM</v>
      </c>
      <c r="AD80">
        <f>(1+A80-D80/2-E80-B80/2)/(A80-D80/2-E80-C80-F80)</f>
        <v>0.51515151515151514</v>
      </c>
      <c r="AF80" t="str">
        <f>IF(AD80&gt;0.66,"CondAr","----")</f>
        <v>----</v>
      </c>
      <c r="AG80" t="str">
        <f>IF(AND((AD80&gt;0.5),(AD80&lt;=0.66)),"Aromatic","----")</f>
        <v>Aromatic</v>
      </c>
      <c r="AH80" t="str">
        <f>IF(AND((AD80&lt;=0.5),(S80&lt;1.5)),"HUnSatLig","----")</f>
        <v>----</v>
      </c>
      <c r="AI80" t="str">
        <f>IF(AND((T80&lt;0.6),(S80&gt;=1.5),(C80=0)),"AlipatNoN","----")</f>
        <v>----</v>
      </c>
      <c r="AJ80" t="str">
        <f>IF(AND((S80&gt;=1.5),(T80&gt;=0.6)),"SatFACarb","----")</f>
        <v>----</v>
      </c>
      <c r="AK80" t="str">
        <f>IF(AND((T80&lt;0.6),(S80&gt;=1.5),(C80&gt;0)),"Alipat+N","----")</f>
        <v>----</v>
      </c>
      <c r="AM80" s="4">
        <f>V80*(44/43.989828)</f>
        <v>457.18332665259788</v>
      </c>
      <c r="AN80" s="4">
        <f>INT(AM80)</f>
        <v>457</v>
      </c>
      <c r="AO80" s="4">
        <f>AM80-AN80</f>
        <v>0.18332665259788428</v>
      </c>
    </row>
    <row r="81" spans="1:41" x14ac:dyDescent="0.25">
      <c r="A81">
        <v>23</v>
      </c>
      <c r="B81">
        <v>18</v>
      </c>
      <c r="C81">
        <v>0</v>
      </c>
      <c r="D81">
        <v>11</v>
      </c>
      <c r="E81">
        <v>0</v>
      </c>
      <c r="F81">
        <v>0</v>
      </c>
      <c r="H81">
        <v>469.07763419999998</v>
      </c>
      <c r="J81">
        <v>3594379</v>
      </c>
      <c r="K81">
        <v>3482203</v>
      </c>
      <c r="L81">
        <v>3466134</v>
      </c>
      <c r="M81" t="str">
        <f>IF(J81&gt;0,"Yes","No")</f>
        <v>Yes</v>
      </c>
      <c r="N81">
        <f>AVERAGE(J81:L81)</f>
        <v>3514238.6666666665</v>
      </c>
      <c r="O81">
        <v>0</v>
      </c>
      <c r="P81">
        <v>0</v>
      </c>
      <c r="Q81">
        <v>0</v>
      </c>
      <c r="S81">
        <f>B81/A81</f>
        <v>0.78260869565217395</v>
      </c>
      <c r="T81">
        <f>D81/A81</f>
        <v>0.47826086956521741</v>
      </c>
      <c r="V81" s="4">
        <f>A81*12+(B81-1)*1.007825+C81*14.003074+D81*15.9949146+E81*31.9720707+F81*30.9737615+0.0005485799</f>
        <v>469.07763417989997</v>
      </c>
      <c r="W81">
        <f>1+A81-B81/2+C81/2+F81/2</f>
        <v>15</v>
      </c>
      <c r="X81">
        <f>W81/A81</f>
        <v>0.65217391304347827</v>
      </c>
      <c r="Y81">
        <f>W81/B81</f>
        <v>0.83333333333333337</v>
      </c>
      <c r="Z81">
        <f>W81/D81</f>
        <v>1.3636363636363635</v>
      </c>
      <c r="AA81" t="str">
        <f>IF(X81&gt;=0.3,IF(X81&lt;=0.68,IF(Y81&gt;=0.2,IF(Y81&lt;=0.95,IF(Z81&gt;=0.77,IF(Z81&lt;=1.75,"CRAM","O"),"O"),"O"),"O"),"O"),"O")</f>
        <v>CRAM</v>
      </c>
      <c r="AD81">
        <f>(1+A81-D81/2-E81-B81/2)/(A81-D81/2-E81-C81-F81)</f>
        <v>0.54285714285714282</v>
      </c>
      <c r="AF81" t="str">
        <f>IF(AD81&gt;0.66,"CondAr","----")</f>
        <v>----</v>
      </c>
      <c r="AG81" t="str">
        <f>IF(AND((AD81&gt;0.5),(AD81&lt;=0.66)),"Aromatic","----")</f>
        <v>Aromatic</v>
      </c>
      <c r="AH81" t="str">
        <f>IF(AND((AD81&lt;=0.5),(S81&lt;1.5)),"HUnSatLig","----")</f>
        <v>----</v>
      </c>
      <c r="AI81" t="str">
        <f>IF(AND((T81&lt;0.6),(S81&gt;=1.5),(C81=0)),"AlipatNoN","----")</f>
        <v>----</v>
      </c>
      <c r="AJ81" t="str">
        <f>IF(AND((S81&gt;=1.5),(T81&gt;=0.6)),"SatFACarb","----")</f>
        <v>----</v>
      </c>
      <c r="AK81" t="str">
        <f>IF(AND((T81&lt;0.6),(S81&gt;=1.5),(C81&gt;0)),"Alipat+N","----")</f>
        <v>----</v>
      </c>
      <c r="AM81" s="4">
        <f>V81*(44/43.989828)</f>
        <v>469.18610147590476</v>
      </c>
      <c r="AN81" s="4">
        <f>INT(AM81)</f>
        <v>469</v>
      </c>
      <c r="AO81" s="4">
        <f>AM81-AN81</f>
        <v>0.18610147590476345</v>
      </c>
    </row>
    <row r="82" spans="1:41" x14ac:dyDescent="0.25">
      <c r="A82">
        <v>23</v>
      </c>
      <c r="B82">
        <v>18</v>
      </c>
      <c r="C82">
        <v>0</v>
      </c>
      <c r="D82">
        <v>12</v>
      </c>
      <c r="E82">
        <v>0</v>
      </c>
      <c r="F82">
        <v>0</v>
      </c>
      <c r="H82">
        <v>485.07254879999999</v>
      </c>
      <c r="J82">
        <v>3777703</v>
      </c>
      <c r="K82">
        <v>2968197</v>
      </c>
      <c r="L82">
        <v>3230234</v>
      </c>
      <c r="M82" t="str">
        <f>IF(J82&gt;0,"Yes","No")</f>
        <v>Yes</v>
      </c>
      <c r="N82">
        <f>AVERAGE(J82:L82)</f>
        <v>3325378</v>
      </c>
      <c r="O82">
        <v>0</v>
      </c>
      <c r="P82">
        <v>0</v>
      </c>
      <c r="Q82">
        <v>0</v>
      </c>
      <c r="S82">
        <f>B82/A82</f>
        <v>0.78260869565217395</v>
      </c>
      <c r="T82">
        <f>D82/A82</f>
        <v>0.52173913043478259</v>
      </c>
      <c r="V82" s="4">
        <f>A82*12+(B82-1)*1.007825+C82*14.003074+D82*15.9949146+E82*31.9720707+F82*30.9737615+0.0005485799</f>
        <v>485.07254877989993</v>
      </c>
      <c r="W82">
        <f>1+A82-B82/2+C82/2+F82/2</f>
        <v>15</v>
      </c>
      <c r="X82">
        <f>W82/A82</f>
        <v>0.65217391304347827</v>
      </c>
      <c r="Y82">
        <f>W82/B82</f>
        <v>0.83333333333333337</v>
      </c>
      <c r="Z82">
        <f>W82/D82</f>
        <v>1.25</v>
      </c>
      <c r="AA82" t="str">
        <f>IF(X82&gt;=0.3,IF(X82&lt;=0.68,IF(Y82&gt;=0.2,IF(Y82&lt;=0.95,IF(Z82&gt;=0.77,IF(Z82&lt;=1.75,"CRAM","O"),"O"),"O"),"O"),"O"),"O")</f>
        <v>CRAM</v>
      </c>
      <c r="AD82">
        <f>(1+A82-D82/2-E82-B82/2)/(A82-D82/2-E82-C82-F82)</f>
        <v>0.52941176470588236</v>
      </c>
      <c r="AF82" t="str">
        <f>IF(AD82&gt;0.66,"CondAr","----")</f>
        <v>----</v>
      </c>
      <c r="AG82" t="str">
        <f>IF(AND((AD82&gt;0.5),(AD82&lt;=0.66)),"Aromatic","----")</f>
        <v>Aromatic</v>
      </c>
      <c r="AH82" t="str">
        <f>IF(AND((AD82&lt;=0.5),(S82&lt;1.5)),"HUnSatLig","----")</f>
        <v>----</v>
      </c>
      <c r="AI82" t="str">
        <f>IF(AND((T82&lt;0.6),(S82&gt;=1.5),(C82=0)),"AlipatNoN","----")</f>
        <v>----</v>
      </c>
      <c r="AJ82" t="str">
        <f>IF(AND((S82&gt;=1.5),(T82&gt;=0.6)),"SatFACarb","----")</f>
        <v>----</v>
      </c>
      <c r="AK82" t="str">
        <f>IF(AND((T82&lt;0.6),(S82&gt;=1.5),(C82&gt;0)),"Alipat+N","----")</f>
        <v>----</v>
      </c>
      <c r="AM82" s="4">
        <f>V82*(44/43.989828)</f>
        <v>485.18471466439001</v>
      </c>
      <c r="AN82" s="4">
        <f>INT(AM82)</f>
        <v>485</v>
      </c>
      <c r="AO82" s="4">
        <f>AM82-AN82</f>
        <v>0.1847146643900146</v>
      </c>
    </row>
    <row r="83" spans="1:41" x14ac:dyDescent="0.25">
      <c r="A83">
        <v>23</v>
      </c>
      <c r="B83">
        <v>18</v>
      </c>
      <c r="C83">
        <v>0</v>
      </c>
      <c r="D83">
        <v>13</v>
      </c>
      <c r="E83">
        <v>0</v>
      </c>
      <c r="F83">
        <v>0</v>
      </c>
      <c r="H83">
        <v>501.06746340000001</v>
      </c>
      <c r="J83">
        <v>3629955</v>
      </c>
      <c r="K83">
        <v>3078134</v>
      </c>
      <c r="L83">
        <v>3024549</v>
      </c>
      <c r="M83" t="str">
        <f>IF(J83&gt;0,"Yes","No")</f>
        <v>Yes</v>
      </c>
      <c r="N83">
        <f>AVERAGE(J83:L83)</f>
        <v>3244212.6666666665</v>
      </c>
      <c r="O83">
        <v>0</v>
      </c>
      <c r="P83">
        <v>0</v>
      </c>
      <c r="Q83">
        <v>0</v>
      </c>
      <c r="S83">
        <f>B83/A83</f>
        <v>0.78260869565217395</v>
      </c>
      <c r="T83">
        <f>D83/A83</f>
        <v>0.56521739130434778</v>
      </c>
      <c r="V83" s="4">
        <f>A83*12+(B83-1)*1.007825+C83*14.003074+D83*15.9949146+E83*31.9720707+F83*30.9737615+0.0005485799</f>
        <v>501.06746337989995</v>
      </c>
      <c r="W83">
        <f>1+A83-B83/2+C83/2+F83/2</f>
        <v>15</v>
      </c>
      <c r="X83">
        <f>W83/A83</f>
        <v>0.65217391304347827</v>
      </c>
      <c r="Y83">
        <f>W83/B83</f>
        <v>0.83333333333333337</v>
      </c>
      <c r="Z83">
        <f>W83/D83</f>
        <v>1.1538461538461537</v>
      </c>
      <c r="AA83" t="str">
        <f>IF(X83&gt;=0.3,IF(X83&lt;=0.68,IF(Y83&gt;=0.2,IF(Y83&lt;=0.95,IF(Z83&gt;=0.77,IF(Z83&lt;=1.75,"CRAM","O"),"O"),"O"),"O"),"O"),"O")</f>
        <v>CRAM</v>
      </c>
      <c r="AD83">
        <f>(1+A83-D83/2-E83-B83/2)/(A83-D83/2-E83-C83-F83)</f>
        <v>0.51515151515151514</v>
      </c>
      <c r="AF83" t="str">
        <f>IF(AD83&gt;0.66,"CondAr","----")</f>
        <v>----</v>
      </c>
      <c r="AG83" t="str">
        <f>IF(AND((AD83&gt;0.5),(AD83&lt;=0.66)),"Aromatic","----")</f>
        <v>Aromatic</v>
      </c>
      <c r="AH83" t="str">
        <f>IF(AND((AD83&lt;=0.5),(S83&lt;1.5)),"HUnSatLig","----")</f>
        <v>----</v>
      </c>
      <c r="AI83" t="str">
        <f>IF(AND((T83&lt;0.6),(S83&gt;=1.5),(C83=0)),"AlipatNoN","----")</f>
        <v>----</v>
      </c>
      <c r="AJ83" t="str">
        <f>IF(AND((S83&gt;=1.5),(T83&gt;=0.6)),"SatFACarb","----")</f>
        <v>----</v>
      </c>
      <c r="AK83" t="str">
        <f>IF(AND((T83&lt;0.6),(S83&gt;=1.5),(C83&gt;0)),"Alipat+N","----")</f>
        <v>----</v>
      </c>
      <c r="AM83" s="4">
        <f>V83*(44/43.989828)</f>
        <v>501.18332785287532</v>
      </c>
      <c r="AN83" s="4">
        <f>INT(AM83)</f>
        <v>501</v>
      </c>
      <c r="AO83" s="4">
        <f>AM83-AN83</f>
        <v>0.18332785287532261</v>
      </c>
    </row>
    <row r="84" spans="1:41" x14ac:dyDescent="0.25">
      <c r="A84">
        <v>13</v>
      </c>
      <c r="B84">
        <v>16</v>
      </c>
      <c r="C84">
        <v>0</v>
      </c>
      <c r="D84">
        <v>10</v>
      </c>
      <c r="E84">
        <v>0</v>
      </c>
      <c r="F84">
        <v>0</v>
      </c>
      <c r="H84">
        <v>331.06706960000002</v>
      </c>
      <c r="J84">
        <v>2823130</v>
      </c>
      <c r="K84">
        <v>3245252</v>
      </c>
      <c r="L84">
        <v>3575301</v>
      </c>
      <c r="M84" t="str">
        <f>IF(J84&gt;0,"Yes","No")</f>
        <v>Yes</v>
      </c>
      <c r="N84">
        <f>AVERAGE(J84:L84)</f>
        <v>3214561</v>
      </c>
      <c r="O84">
        <v>0</v>
      </c>
      <c r="P84">
        <v>0</v>
      </c>
      <c r="Q84">
        <v>0</v>
      </c>
      <c r="S84">
        <f>B84/A84</f>
        <v>1.2307692307692308</v>
      </c>
      <c r="T84">
        <f>D84/A84</f>
        <v>0.76923076923076927</v>
      </c>
      <c r="V84" s="4">
        <f>A84*12+(B84-1)*1.007825+C84*14.003074+D84*15.9949146+E84*31.9720707+F84*30.9737615+0.0005485799</f>
        <v>331.06706957989996</v>
      </c>
      <c r="W84">
        <f>1+A84-B84/2+C84/2+F84/2</f>
        <v>6</v>
      </c>
      <c r="X84">
        <f>W84/A84</f>
        <v>0.46153846153846156</v>
      </c>
      <c r="Y84">
        <f>W84/B84</f>
        <v>0.375</v>
      </c>
      <c r="Z84">
        <f>W84/D84</f>
        <v>0.6</v>
      </c>
      <c r="AA84" t="str">
        <f>IF(X84&gt;=0.3,IF(X84&lt;=0.68,IF(Y84&gt;=0.2,IF(Y84&lt;=0.95,IF(Z84&gt;=0.77,IF(Z84&lt;=1.75,"CRAM","O"),"O"),"O"),"O"),"O"),"O")</f>
        <v>O</v>
      </c>
      <c r="AD84">
        <f>(1+A84-D84/2-E84-B84/2)/(A84-D84/2-E84-C84-F84)</f>
        <v>0.125</v>
      </c>
      <c r="AF84" t="str">
        <f>IF(AD84&gt;0.66,"CondAr","----")</f>
        <v>----</v>
      </c>
      <c r="AG84" t="str">
        <f>IF(AND((AD84&gt;0.5),(AD84&lt;=0.66)),"Aromatic","----")</f>
        <v>----</v>
      </c>
      <c r="AH84" t="str">
        <f>IF(AND((AD84&lt;=0.5),(S84&lt;1.5)),"HUnSatLig","----")</f>
        <v>HUnSatLig</v>
      </c>
      <c r="AI84" t="str">
        <f>IF(AND((T84&lt;0.6),(S84&gt;=1.5),(C84=0)),"AlipatNoN","----")</f>
        <v>----</v>
      </c>
      <c r="AJ84" t="str">
        <f>IF(AND((S84&gt;=1.5),(T84&gt;=0.6)),"SatFACarb","----")</f>
        <v>----</v>
      </c>
      <c r="AK84" t="str">
        <f>IF(AND((T84&lt;0.6),(S84&gt;=1.5),(C84&gt;0)),"Alipat+N","----")</f>
        <v>----</v>
      </c>
      <c r="AM84" s="4">
        <f>V84*(44/43.989828)</f>
        <v>331.14362396496745</v>
      </c>
      <c r="AN84" s="4">
        <f>INT(AM84)</f>
        <v>331</v>
      </c>
      <c r="AO84" s="4">
        <f>AM84-AN84</f>
        <v>0.14362396496744623</v>
      </c>
    </row>
    <row r="85" spans="1:41" x14ac:dyDescent="0.25">
      <c r="A85">
        <v>14</v>
      </c>
      <c r="B85">
        <v>12</v>
      </c>
      <c r="C85">
        <v>0</v>
      </c>
      <c r="D85">
        <v>9</v>
      </c>
      <c r="E85">
        <v>0</v>
      </c>
      <c r="F85">
        <v>0</v>
      </c>
      <c r="H85">
        <v>323.04085500000002</v>
      </c>
      <c r="J85">
        <v>3351004</v>
      </c>
      <c r="K85">
        <v>3510435</v>
      </c>
      <c r="L85">
        <v>3502452</v>
      </c>
      <c r="M85" t="str">
        <f>IF(J85&gt;0,"Yes","No")</f>
        <v>Yes</v>
      </c>
      <c r="N85">
        <f>AVERAGE(J85:L85)</f>
        <v>3454630.3333333335</v>
      </c>
      <c r="O85">
        <v>0</v>
      </c>
      <c r="P85">
        <v>0</v>
      </c>
      <c r="Q85">
        <v>0</v>
      </c>
      <c r="S85">
        <f>B85/A85</f>
        <v>0.8571428571428571</v>
      </c>
      <c r="T85">
        <f>D85/A85</f>
        <v>0.6428571428571429</v>
      </c>
      <c r="V85" s="4">
        <f>A85*12+(B85-1)*1.007825+C85*14.003074+D85*15.9949146+E85*31.9720707+F85*30.9737615+0.0005485799</f>
        <v>323.04085497989996</v>
      </c>
      <c r="W85">
        <f>1+A85-B85/2+C85/2+F85/2</f>
        <v>9</v>
      </c>
      <c r="X85">
        <f>W85/A85</f>
        <v>0.6428571428571429</v>
      </c>
      <c r="Y85">
        <f>W85/B85</f>
        <v>0.75</v>
      </c>
      <c r="Z85">
        <f>W85/D85</f>
        <v>1</v>
      </c>
      <c r="AA85" t="str">
        <f>IF(X85&gt;=0.3,IF(X85&lt;=0.68,IF(Y85&gt;=0.2,IF(Y85&lt;=0.95,IF(Z85&gt;=0.77,IF(Z85&lt;=1.75,"CRAM","O"),"O"),"O"),"O"),"O"),"O")</f>
        <v>CRAM</v>
      </c>
      <c r="AD85">
        <f>(1+A85-D85/2-E85-B85/2)/(A85-D85/2-E85-C85-F85)</f>
        <v>0.47368421052631576</v>
      </c>
      <c r="AF85" t="str">
        <f>IF(AD85&gt;0.66,"CondAr","----")</f>
        <v>----</v>
      </c>
      <c r="AG85" t="str">
        <f>IF(AND((AD85&gt;0.5),(AD85&lt;=0.66)),"Aromatic","----")</f>
        <v>----</v>
      </c>
      <c r="AH85" t="str">
        <f>IF(AND((AD85&lt;=0.5),(S85&lt;1.5)),"HUnSatLig","----")</f>
        <v>HUnSatLig</v>
      </c>
      <c r="AI85" t="str">
        <f>IF(AND((T85&lt;0.6),(S85&gt;=1.5),(C85=0)),"AlipatNoN","----")</f>
        <v>----</v>
      </c>
      <c r="AJ85" t="str">
        <f>IF(AND((S85&gt;=1.5),(T85&gt;=0.6)),"SatFACarb","----")</f>
        <v>----</v>
      </c>
      <c r="AK85" t="str">
        <f>IF(AND((T85&lt;0.6),(S85&gt;=1.5),(C85&gt;0)),"Alipat+N","----")</f>
        <v>----</v>
      </c>
      <c r="AM85" s="4">
        <f>V85*(44/43.989828)</f>
        <v>323.11555342102264</v>
      </c>
      <c r="AN85" s="4">
        <f>INT(AM85)</f>
        <v>323</v>
      </c>
      <c r="AO85" s="4">
        <f>AM85-AN85</f>
        <v>0.11555342102263921</v>
      </c>
    </row>
    <row r="86" spans="1:41" x14ac:dyDescent="0.25">
      <c r="A86">
        <v>14</v>
      </c>
      <c r="B86">
        <v>12</v>
      </c>
      <c r="C86">
        <v>0</v>
      </c>
      <c r="D86">
        <v>10</v>
      </c>
      <c r="E86">
        <v>0</v>
      </c>
      <c r="F86">
        <v>0</v>
      </c>
      <c r="H86">
        <v>339.03576959999998</v>
      </c>
      <c r="J86">
        <v>4127015</v>
      </c>
      <c r="K86">
        <v>4361102</v>
      </c>
      <c r="L86">
        <v>5111131</v>
      </c>
      <c r="M86" t="str">
        <f>IF(J86&gt;0,"Yes","No")</f>
        <v>Yes</v>
      </c>
      <c r="N86">
        <f>AVERAGE(J86:L86)</f>
        <v>4533082.666666667</v>
      </c>
      <c r="O86">
        <v>0</v>
      </c>
      <c r="P86">
        <v>0</v>
      </c>
      <c r="Q86">
        <v>0</v>
      </c>
      <c r="S86">
        <f>B86/A86</f>
        <v>0.8571428571428571</v>
      </c>
      <c r="T86">
        <f>D86/A86</f>
        <v>0.7142857142857143</v>
      </c>
      <c r="V86" s="4">
        <f>A86*12+(B86-1)*1.007825+C86*14.003074+D86*15.9949146+E86*31.9720707+F86*30.9737615+0.0005485799</f>
        <v>339.03576957989998</v>
      </c>
      <c r="W86">
        <f>1+A86-B86/2+C86/2+F86/2</f>
        <v>9</v>
      </c>
      <c r="X86">
        <f>W86/A86</f>
        <v>0.6428571428571429</v>
      </c>
      <c r="Y86">
        <f>W86/B86</f>
        <v>0.75</v>
      </c>
      <c r="Z86">
        <f>W86/D86</f>
        <v>0.9</v>
      </c>
      <c r="AA86" t="str">
        <f>IF(X86&gt;=0.3,IF(X86&lt;=0.68,IF(Y86&gt;=0.2,IF(Y86&lt;=0.95,IF(Z86&gt;=0.77,IF(Z86&lt;=1.75,"CRAM","O"),"O"),"O"),"O"),"O"),"O")</f>
        <v>CRAM</v>
      </c>
      <c r="AD86">
        <f>(1+A86-D86/2-E86-B86/2)/(A86-D86/2-E86-C86-F86)</f>
        <v>0.44444444444444442</v>
      </c>
      <c r="AF86" t="str">
        <f>IF(AD86&gt;0.66,"CondAr","----")</f>
        <v>----</v>
      </c>
      <c r="AG86" t="str">
        <f>IF(AND((AD86&gt;0.5),(AD86&lt;=0.66)),"Aromatic","----")</f>
        <v>----</v>
      </c>
      <c r="AH86" t="str">
        <f>IF(AND((AD86&lt;=0.5),(S86&lt;1.5)),"HUnSatLig","----")</f>
        <v>HUnSatLig</v>
      </c>
      <c r="AI86" t="str">
        <f>IF(AND((T86&lt;0.6),(S86&gt;=1.5),(C86=0)),"AlipatNoN","----")</f>
        <v>----</v>
      </c>
      <c r="AJ86" t="str">
        <f>IF(AND((S86&gt;=1.5),(T86&gt;=0.6)),"SatFACarb","----")</f>
        <v>----</v>
      </c>
      <c r="AK86" t="str">
        <f>IF(AND((T86&lt;0.6),(S86&gt;=1.5),(C86&gt;0)),"Alipat+N","----")</f>
        <v>----</v>
      </c>
      <c r="AM86" s="4">
        <f>V86*(44/43.989828)</f>
        <v>339.11416660950795</v>
      </c>
      <c r="AN86" s="4">
        <f>INT(AM86)</f>
        <v>339</v>
      </c>
      <c r="AO86" s="4">
        <f>AM86-AN86</f>
        <v>0.11416660950794721</v>
      </c>
    </row>
    <row r="87" spans="1:41" x14ac:dyDescent="0.25">
      <c r="A87">
        <v>14</v>
      </c>
      <c r="B87">
        <v>12</v>
      </c>
      <c r="C87">
        <v>0</v>
      </c>
      <c r="D87">
        <v>11</v>
      </c>
      <c r="E87">
        <v>0</v>
      </c>
      <c r="F87">
        <v>0</v>
      </c>
      <c r="H87">
        <v>355.0306842</v>
      </c>
      <c r="J87">
        <v>3782813</v>
      </c>
      <c r="K87">
        <v>3921786</v>
      </c>
      <c r="L87">
        <v>3432097</v>
      </c>
      <c r="M87" t="str">
        <f>IF(J87&gt;0,"Yes","No")</f>
        <v>Yes</v>
      </c>
      <c r="N87">
        <f>AVERAGE(J87:L87)</f>
        <v>3712232</v>
      </c>
      <c r="O87">
        <v>0</v>
      </c>
      <c r="P87">
        <v>0</v>
      </c>
      <c r="Q87">
        <v>0</v>
      </c>
      <c r="S87">
        <f>B87/A87</f>
        <v>0.8571428571428571</v>
      </c>
      <c r="T87">
        <f>D87/A87</f>
        <v>0.7857142857142857</v>
      </c>
      <c r="V87" s="4">
        <f>A87*12+(B87-1)*1.007825+C87*14.003074+D87*15.9949146+E87*31.9720707+F87*30.9737615+0.0005485799</f>
        <v>355.03068417989999</v>
      </c>
      <c r="W87">
        <f>1+A87-B87/2+C87/2+F87/2</f>
        <v>9</v>
      </c>
      <c r="X87">
        <f>W87/A87</f>
        <v>0.6428571428571429</v>
      </c>
      <c r="Y87">
        <f>W87/B87</f>
        <v>0.75</v>
      </c>
      <c r="Z87">
        <f>W87/D87</f>
        <v>0.81818181818181823</v>
      </c>
      <c r="AA87" t="str">
        <f>IF(X87&gt;=0.3,IF(X87&lt;=0.68,IF(Y87&gt;=0.2,IF(Y87&lt;=0.95,IF(Z87&gt;=0.77,IF(Z87&lt;=1.75,"CRAM","O"),"O"),"O"),"O"),"O"),"O")</f>
        <v>CRAM</v>
      </c>
      <c r="AD87">
        <f>(1+A87-D87/2-E87-B87/2)/(A87-D87/2-E87-C87-F87)</f>
        <v>0.41176470588235292</v>
      </c>
      <c r="AF87" t="str">
        <f>IF(AD87&gt;0.66,"CondAr","----")</f>
        <v>----</v>
      </c>
      <c r="AG87" t="str">
        <f>IF(AND((AD87&gt;0.5),(AD87&lt;=0.66)),"Aromatic","----")</f>
        <v>----</v>
      </c>
      <c r="AH87" t="str">
        <f>IF(AND((AD87&lt;=0.5),(S87&lt;1.5)),"HUnSatLig","----")</f>
        <v>HUnSatLig</v>
      </c>
      <c r="AI87" t="str">
        <f>IF(AND((T87&lt;0.6),(S87&gt;=1.5),(C87=0)),"AlipatNoN","----")</f>
        <v>----</v>
      </c>
      <c r="AJ87" t="str">
        <f>IF(AND((S87&gt;=1.5),(T87&gt;=0.6)),"SatFACarb","----")</f>
        <v>----</v>
      </c>
      <c r="AK87" t="str">
        <f>IF(AND((T87&lt;0.6),(S87&gt;=1.5),(C87&gt;0)),"Alipat+N","----")</f>
        <v>----</v>
      </c>
      <c r="AM87" s="4">
        <f>V87*(44/43.989828)</f>
        <v>355.11277979799326</v>
      </c>
      <c r="AN87" s="4">
        <f>INT(AM87)</f>
        <v>355</v>
      </c>
      <c r="AO87" s="4">
        <f>AM87-AN87</f>
        <v>0.11277979799325522</v>
      </c>
    </row>
    <row r="88" spans="1:41" x14ac:dyDescent="0.25">
      <c r="A88">
        <v>14</v>
      </c>
      <c r="B88">
        <v>14</v>
      </c>
      <c r="C88">
        <v>0</v>
      </c>
      <c r="D88">
        <v>9</v>
      </c>
      <c r="E88">
        <v>0</v>
      </c>
      <c r="F88">
        <v>0</v>
      </c>
      <c r="H88">
        <v>325.05650500000002</v>
      </c>
      <c r="J88">
        <v>4354880</v>
      </c>
      <c r="K88">
        <v>3850269</v>
      </c>
      <c r="L88">
        <v>4354311</v>
      </c>
      <c r="M88" t="str">
        <f>IF(J88&gt;0,"Yes","No")</f>
        <v>Yes</v>
      </c>
      <c r="N88">
        <f>AVERAGE(J88:L88)</f>
        <v>4186486.6666666665</v>
      </c>
      <c r="O88">
        <v>0</v>
      </c>
      <c r="P88">
        <v>0</v>
      </c>
      <c r="Q88">
        <v>0</v>
      </c>
      <c r="S88">
        <f>B88/A88</f>
        <v>1</v>
      </c>
      <c r="T88">
        <f>D88/A88</f>
        <v>0.6428571428571429</v>
      </c>
      <c r="V88" s="4">
        <f>A88*12+(B88-1)*1.007825+C88*14.003074+D88*15.9949146+E88*31.9720707+F88*30.9737615+0.0005485799</f>
        <v>325.05650497990001</v>
      </c>
      <c r="W88">
        <f>1+A88-B88/2+C88/2+F88/2</f>
        <v>8</v>
      </c>
      <c r="X88">
        <f>W88/A88</f>
        <v>0.5714285714285714</v>
      </c>
      <c r="Y88">
        <f>W88/B88</f>
        <v>0.5714285714285714</v>
      </c>
      <c r="Z88">
        <f>W88/D88</f>
        <v>0.88888888888888884</v>
      </c>
      <c r="AA88" t="str">
        <f>IF(X88&gt;=0.3,IF(X88&lt;=0.68,IF(Y88&gt;=0.2,IF(Y88&lt;=0.95,IF(Z88&gt;=0.77,IF(Z88&lt;=1.75,"CRAM","O"),"O"),"O"),"O"),"O"),"O")</f>
        <v>CRAM</v>
      </c>
      <c r="AD88">
        <f>(1+A88-D88/2-E88-B88/2)/(A88-D88/2-E88-C88-F88)</f>
        <v>0.36842105263157893</v>
      </c>
      <c r="AF88" t="str">
        <f>IF(AD88&gt;0.66,"CondAr","----")</f>
        <v>----</v>
      </c>
      <c r="AG88" t="str">
        <f>IF(AND((AD88&gt;0.5),(AD88&lt;=0.66)),"Aromatic","----")</f>
        <v>----</v>
      </c>
      <c r="AH88" t="str">
        <f>IF(AND((AD88&lt;=0.5),(S88&lt;1.5)),"HUnSatLig","----")</f>
        <v>HUnSatLig</v>
      </c>
      <c r="AI88" t="str">
        <f>IF(AND((T88&lt;0.6),(S88&gt;=1.5),(C88=0)),"AlipatNoN","----")</f>
        <v>----</v>
      </c>
      <c r="AJ88" t="str">
        <f>IF(AND((S88&gt;=1.5),(T88&gt;=0.6)),"SatFACarb","----")</f>
        <v>----</v>
      </c>
      <c r="AK88" t="str">
        <f>IF(AND((T88&lt;0.6),(S88&gt;=1.5),(C88&gt;0)),"Alipat+N","----")</f>
        <v>----</v>
      </c>
      <c r="AM88" s="4">
        <f>V88*(44/43.989828)</f>
        <v>325.13166951040586</v>
      </c>
      <c r="AN88" s="4">
        <f>INT(AM88)</f>
        <v>325</v>
      </c>
      <c r="AO88" s="4">
        <f>AM88-AN88</f>
        <v>0.13166951040585673</v>
      </c>
    </row>
    <row r="89" spans="1:41" x14ac:dyDescent="0.25">
      <c r="A89">
        <v>14</v>
      </c>
      <c r="B89">
        <v>14</v>
      </c>
      <c r="C89">
        <v>0</v>
      </c>
      <c r="D89">
        <v>10</v>
      </c>
      <c r="E89">
        <v>0</v>
      </c>
      <c r="F89">
        <v>0</v>
      </c>
      <c r="H89">
        <v>341.05141959999997</v>
      </c>
      <c r="J89">
        <v>4495678</v>
      </c>
      <c r="K89">
        <v>4510053</v>
      </c>
      <c r="L89">
        <v>4323160</v>
      </c>
      <c r="M89" t="str">
        <f>IF(J89&gt;0,"Yes","No")</f>
        <v>Yes</v>
      </c>
      <c r="N89">
        <f>AVERAGE(J89:L89)</f>
        <v>4442963.666666667</v>
      </c>
      <c r="O89">
        <v>0</v>
      </c>
      <c r="P89">
        <v>0</v>
      </c>
      <c r="Q89">
        <v>0</v>
      </c>
      <c r="S89">
        <f>B89/A89</f>
        <v>1</v>
      </c>
      <c r="T89">
        <f>D89/A89</f>
        <v>0.7142857142857143</v>
      </c>
      <c r="V89" s="4">
        <f>A89*12+(B89-1)*1.007825+C89*14.003074+D89*15.9949146+E89*31.9720707+F89*30.9737615+0.0005485799</f>
        <v>341.05141957989997</v>
      </c>
      <c r="W89">
        <f>1+A89-B89/2+C89/2+F89/2</f>
        <v>8</v>
      </c>
      <c r="X89">
        <f>W89/A89</f>
        <v>0.5714285714285714</v>
      </c>
      <c r="Y89">
        <f>W89/B89</f>
        <v>0.5714285714285714</v>
      </c>
      <c r="Z89">
        <f>W89/D89</f>
        <v>0.8</v>
      </c>
      <c r="AA89" t="str">
        <f>IF(X89&gt;=0.3,IF(X89&lt;=0.68,IF(Y89&gt;=0.2,IF(Y89&lt;=0.95,IF(Z89&gt;=0.77,IF(Z89&lt;=1.75,"CRAM","O"),"O"),"O"),"O"),"O"),"O")</f>
        <v>CRAM</v>
      </c>
      <c r="AD89">
        <f>(1+A89-D89/2-E89-B89/2)/(A89-D89/2-E89-C89-F89)</f>
        <v>0.33333333333333331</v>
      </c>
      <c r="AF89" t="str">
        <f>IF(AD89&gt;0.66,"CondAr","----")</f>
        <v>----</v>
      </c>
      <c r="AG89" t="str">
        <f>IF(AND((AD89&gt;0.5),(AD89&lt;=0.66)),"Aromatic","----")</f>
        <v>----</v>
      </c>
      <c r="AH89" t="str">
        <f>IF(AND((AD89&lt;=0.5),(S89&lt;1.5)),"HUnSatLig","----")</f>
        <v>HUnSatLig</v>
      </c>
      <c r="AI89" t="str">
        <f>IF(AND((T89&lt;0.6),(S89&gt;=1.5),(C89=0)),"AlipatNoN","----")</f>
        <v>----</v>
      </c>
      <c r="AJ89" t="str">
        <f>IF(AND((S89&gt;=1.5),(T89&gt;=0.6)),"SatFACarb","----")</f>
        <v>----</v>
      </c>
      <c r="AK89" t="str">
        <f>IF(AND((T89&lt;0.6),(S89&gt;=1.5),(C89&gt;0)),"Alipat+N","----")</f>
        <v>----</v>
      </c>
      <c r="AM89" s="4">
        <f>V89*(44/43.989828)</f>
        <v>341.13028269889111</v>
      </c>
      <c r="AN89" s="4">
        <f>INT(AM89)</f>
        <v>341</v>
      </c>
      <c r="AO89" s="4">
        <f>AM89-AN89</f>
        <v>0.13028269889110788</v>
      </c>
    </row>
    <row r="90" spans="1:41" x14ac:dyDescent="0.25">
      <c r="A90">
        <v>14</v>
      </c>
      <c r="B90">
        <v>14</v>
      </c>
      <c r="C90">
        <v>0</v>
      </c>
      <c r="D90">
        <v>11</v>
      </c>
      <c r="E90">
        <v>0</v>
      </c>
      <c r="F90">
        <v>0</v>
      </c>
      <c r="H90">
        <v>357.04633419999999</v>
      </c>
      <c r="J90">
        <v>3565942</v>
      </c>
      <c r="K90">
        <v>3762599</v>
      </c>
      <c r="L90">
        <v>4216062</v>
      </c>
      <c r="M90" t="str">
        <f>IF(J90&gt;0,"Yes","No")</f>
        <v>Yes</v>
      </c>
      <c r="N90">
        <f>AVERAGE(J90:L90)</f>
        <v>3848201</v>
      </c>
      <c r="O90">
        <v>0</v>
      </c>
      <c r="P90">
        <v>0</v>
      </c>
      <c r="Q90">
        <v>0</v>
      </c>
      <c r="S90">
        <f>B90/A90</f>
        <v>1</v>
      </c>
      <c r="T90">
        <f>D90/A90</f>
        <v>0.7857142857142857</v>
      </c>
      <c r="V90" s="4">
        <f>A90*12+(B90-1)*1.007825+C90*14.003074+D90*15.9949146+E90*31.9720707+F90*30.9737615+0.0005485799</f>
        <v>357.04633417989999</v>
      </c>
      <c r="W90">
        <f>1+A90-B90/2+C90/2+F90/2</f>
        <v>8</v>
      </c>
      <c r="X90">
        <f>W90/A90</f>
        <v>0.5714285714285714</v>
      </c>
      <c r="Y90">
        <f>W90/B90</f>
        <v>0.5714285714285714</v>
      </c>
      <c r="Z90">
        <f>W90/D90</f>
        <v>0.72727272727272729</v>
      </c>
      <c r="AA90" t="str">
        <f>IF(X90&gt;=0.3,IF(X90&lt;=0.68,IF(Y90&gt;=0.2,IF(Y90&lt;=0.95,IF(Z90&gt;=0.77,IF(Z90&lt;=1.75,"CRAM","O"),"O"),"O"),"O"),"O"),"O")</f>
        <v>O</v>
      </c>
      <c r="AD90">
        <f>(1+A90-D90/2-E90-B90/2)/(A90-D90/2-E90-C90-F90)</f>
        <v>0.29411764705882354</v>
      </c>
      <c r="AF90" t="str">
        <f>IF(AD90&gt;0.66,"CondAr","----")</f>
        <v>----</v>
      </c>
      <c r="AG90" t="str">
        <f>IF(AND((AD90&gt;0.5),(AD90&lt;=0.66)),"Aromatic","----")</f>
        <v>----</v>
      </c>
      <c r="AH90" t="str">
        <f>IF(AND((AD90&lt;=0.5),(S90&lt;1.5)),"HUnSatLig","----")</f>
        <v>HUnSatLig</v>
      </c>
      <c r="AI90" t="str">
        <f>IF(AND((T90&lt;0.6),(S90&gt;=1.5),(C90=0)),"AlipatNoN","----")</f>
        <v>----</v>
      </c>
      <c r="AJ90" t="str">
        <f>IF(AND((S90&gt;=1.5),(T90&gt;=0.6)),"SatFACarb","----")</f>
        <v>----</v>
      </c>
      <c r="AK90" t="str">
        <f>IF(AND((T90&lt;0.6),(S90&gt;=1.5),(C90&gt;0)),"Alipat+N","----")</f>
        <v>----</v>
      </c>
      <c r="AM90" s="4">
        <f>V90*(44/43.989828)</f>
        <v>357.12889588737647</v>
      </c>
      <c r="AN90" s="4">
        <f>INT(AM90)</f>
        <v>357</v>
      </c>
      <c r="AO90" s="4">
        <f>AM90-AN90</f>
        <v>0.12889588737647273</v>
      </c>
    </row>
    <row r="91" spans="1:41" x14ac:dyDescent="0.25">
      <c r="A91">
        <v>14</v>
      </c>
      <c r="B91">
        <v>16</v>
      </c>
      <c r="C91">
        <v>0</v>
      </c>
      <c r="D91">
        <v>10</v>
      </c>
      <c r="E91">
        <v>0</v>
      </c>
      <c r="F91">
        <v>0</v>
      </c>
      <c r="H91">
        <v>343.06706960000002</v>
      </c>
      <c r="J91">
        <v>4104047</v>
      </c>
      <c r="K91">
        <v>4291400</v>
      </c>
      <c r="L91">
        <v>4650340</v>
      </c>
      <c r="M91" t="str">
        <f>IF(J91&gt;0,"Yes","No")</f>
        <v>Yes</v>
      </c>
      <c r="N91">
        <f>AVERAGE(J91:L91)</f>
        <v>4348595.666666667</v>
      </c>
      <c r="O91">
        <v>0</v>
      </c>
      <c r="P91">
        <v>0</v>
      </c>
      <c r="Q91">
        <v>0</v>
      </c>
      <c r="S91">
        <f>B91/A91</f>
        <v>1.1428571428571428</v>
      </c>
      <c r="T91">
        <f>D91/A91</f>
        <v>0.7142857142857143</v>
      </c>
      <c r="V91" s="4">
        <f>A91*12+(B91-1)*1.007825+C91*14.003074+D91*15.9949146+E91*31.9720707+F91*30.9737615+0.0005485799</f>
        <v>343.06706957989996</v>
      </c>
      <c r="W91">
        <f>1+A91-B91/2+C91/2+F91/2</f>
        <v>7</v>
      </c>
      <c r="X91">
        <f>W91/A91</f>
        <v>0.5</v>
      </c>
      <c r="Y91">
        <f>W91/B91</f>
        <v>0.4375</v>
      </c>
      <c r="Z91">
        <f>W91/D91</f>
        <v>0.7</v>
      </c>
      <c r="AA91" t="str">
        <f>IF(X91&gt;=0.3,IF(X91&lt;=0.68,IF(Y91&gt;=0.2,IF(Y91&lt;=0.95,IF(Z91&gt;=0.77,IF(Z91&lt;=1.75,"CRAM","O"),"O"),"O"),"O"),"O"),"O")</f>
        <v>O</v>
      </c>
      <c r="AD91">
        <f>(1+A91-D91/2-E91-B91/2)/(A91-D91/2-E91-C91-F91)</f>
        <v>0.22222222222222221</v>
      </c>
      <c r="AF91" t="str">
        <f>IF(AD91&gt;0.66,"CondAr","----")</f>
        <v>----</v>
      </c>
      <c r="AG91" t="str">
        <f>IF(AND((AD91&gt;0.5),(AD91&lt;=0.66)),"Aromatic","----")</f>
        <v>----</v>
      </c>
      <c r="AH91" t="str">
        <f>IF(AND((AD91&lt;=0.5),(S91&lt;1.5)),"HUnSatLig","----")</f>
        <v>HUnSatLig</v>
      </c>
      <c r="AI91" t="str">
        <f>IF(AND((T91&lt;0.6),(S91&gt;=1.5),(C91=0)),"AlipatNoN","----")</f>
        <v>----</v>
      </c>
      <c r="AJ91" t="str">
        <f>IF(AND((S91&gt;=1.5),(T91&gt;=0.6)),"SatFACarb","----")</f>
        <v>----</v>
      </c>
      <c r="AK91" t="str">
        <f>IF(AND((T91&lt;0.6),(S91&gt;=1.5),(C91&gt;0)),"Alipat+N","----")</f>
        <v>----</v>
      </c>
      <c r="AM91" s="4">
        <f>V91*(44/43.989828)</f>
        <v>343.14639878827433</v>
      </c>
      <c r="AN91" s="4">
        <f>INT(AM91)</f>
        <v>343</v>
      </c>
      <c r="AO91" s="4">
        <f>AM91-AN91</f>
        <v>0.1463987882743254</v>
      </c>
    </row>
    <row r="92" spans="1:41" x14ac:dyDescent="0.25">
      <c r="A92">
        <v>14</v>
      </c>
      <c r="B92">
        <v>16</v>
      </c>
      <c r="C92">
        <v>0</v>
      </c>
      <c r="D92">
        <v>11</v>
      </c>
      <c r="E92">
        <v>0</v>
      </c>
      <c r="F92">
        <v>0</v>
      </c>
      <c r="H92">
        <v>359.06198419999998</v>
      </c>
      <c r="J92">
        <v>4807772</v>
      </c>
      <c r="K92">
        <v>4769753</v>
      </c>
      <c r="L92">
        <v>4492127</v>
      </c>
      <c r="M92" t="str">
        <f>IF(J92&gt;0,"Yes","No")</f>
        <v>Yes</v>
      </c>
      <c r="N92">
        <f>AVERAGE(J92:L92)</f>
        <v>4689884</v>
      </c>
      <c r="O92">
        <v>0</v>
      </c>
      <c r="P92">
        <v>0</v>
      </c>
      <c r="Q92">
        <v>0</v>
      </c>
      <c r="S92">
        <f>B92/A92</f>
        <v>1.1428571428571428</v>
      </c>
      <c r="T92">
        <f>D92/A92</f>
        <v>0.7857142857142857</v>
      </c>
      <c r="V92" s="4">
        <f>A92*12+(B92-1)*1.007825+C92*14.003074+D92*15.9949146+E92*31.9720707+F92*30.9737615+0.0005485799</f>
        <v>359.06198417989998</v>
      </c>
      <c r="W92">
        <f>1+A92-B92/2+C92/2+F92/2</f>
        <v>7</v>
      </c>
      <c r="X92">
        <f>W92/A92</f>
        <v>0.5</v>
      </c>
      <c r="Y92">
        <f>W92/B92</f>
        <v>0.4375</v>
      </c>
      <c r="Z92">
        <f>W92/D92</f>
        <v>0.63636363636363635</v>
      </c>
      <c r="AA92" t="str">
        <f>IF(X92&gt;=0.3,IF(X92&lt;=0.68,IF(Y92&gt;=0.2,IF(Y92&lt;=0.95,IF(Z92&gt;=0.77,IF(Z92&lt;=1.75,"CRAM","O"),"O"),"O"),"O"),"O"),"O")</f>
        <v>O</v>
      </c>
      <c r="AD92">
        <f>(1+A92-D92/2-E92-B92/2)/(A92-D92/2-E92-C92-F92)</f>
        <v>0.17647058823529413</v>
      </c>
      <c r="AF92" t="str">
        <f>IF(AD92&gt;0.66,"CondAr","----")</f>
        <v>----</v>
      </c>
      <c r="AG92" t="str">
        <f>IF(AND((AD92&gt;0.5),(AD92&lt;=0.66)),"Aromatic","----")</f>
        <v>----</v>
      </c>
      <c r="AH92" t="str">
        <f>IF(AND((AD92&lt;=0.5),(S92&lt;1.5)),"HUnSatLig","----")</f>
        <v>HUnSatLig</v>
      </c>
      <c r="AI92" t="str">
        <f>IF(AND((T92&lt;0.6),(S92&gt;=1.5),(C92=0)),"AlipatNoN","----")</f>
        <v>----</v>
      </c>
      <c r="AJ92" t="str">
        <f>IF(AND((S92&gt;=1.5),(T92&gt;=0.6)),"SatFACarb","----")</f>
        <v>----</v>
      </c>
      <c r="AK92" t="str">
        <f>IF(AND((T92&lt;0.6),(S92&gt;=1.5),(C92&gt;0)),"Alipat+N","----")</f>
        <v>----</v>
      </c>
      <c r="AM92" s="4">
        <f>V92*(44/43.989828)</f>
        <v>359.14501197675963</v>
      </c>
      <c r="AN92" s="4">
        <f>INT(AM92)</f>
        <v>359</v>
      </c>
      <c r="AO92" s="4">
        <f>AM92-AN92</f>
        <v>0.1450119767596334</v>
      </c>
    </row>
    <row r="93" spans="1:41" x14ac:dyDescent="0.25">
      <c r="A93">
        <v>14</v>
      </c>
      <c r="B93">
        <v>18</v>
      </c>
      <c r="C93">
        <v>0</v>
      </c>
      <c r="D93">
        <v>10</v>
      </c>
      <c r="E93">
        <v>0</v>
      </c>
      <c r="F93">
        <v>0</v>
      </c>
      <c r="H93">
        <v>345.08271960000002</v>
      </c>
      <c r="J93">
        <v>2871741</v>
      </c>
      <c r="K93">
        <v>2921784</v>
      </c>
      <c r="L93">
        <v>2854270</v>
      </c>
      <c r="M93" t="str">
        <f>IF(J93&gt;0,"Yes","No")</f>
        <v>Yes</v>
      </c>
      <c r="N93">
        <f>AVERAGE(J93:L93)</f>
        <v>2882598.3333333335</v>
      </c>
      <c r="O93">
        <v>0</v>
      </c>
      <c r="P93">
        <v>0</v>
      </c>
      <c r="Q93">
        <v>0</v>
      </c>
      <c r="S93">
        <f>B93/A93</f>
        <v>1.2857142857142858</v>
      </c>
      <c r="T93">
        <f>D93/A93</f>
        <v>0.7142857142857143</v>
      </c>
      <c r="V93" s="4">
        <f>A93*12+(B93-1)*1.007825+C93*14.003074+D93*15.9949146+E93*31.9720707+F93*30.9737615+0.0005485799</f>
        <v>345.08271957990002</v>
      </c>
      <c r="W93">
        <f>1+A93-B93/2+C93/2+F93/2</f>
        <v>6</v>
      </c>
      <c r="X93">
        <f>W93/A93</f>
        <v>0.42857142857142855</v>
      </c>
      <c r="Y93">
        <f>W93/B93</f>
        <v>0.33333333333333331</v>
      </c>
      <c r="Z93">
        <f>W93/D93</f>
        <v>0.6</v>
      </c>
      <c r="AA93" t="str">
        <f>IF(X93&gt;=0.3,IF(X93&lt;=0.68,IF(Y93&gt;=0.2,IF(Y93&lt;=0.95,IF(Z93&gt;=0.77,IF(Z93&lt;=1.75,"CRAM","O"),"O"),"O"),"O"),"O"),"O")</f>
        <v>O</v>
      </c>
      <c r="AD93">
        <f>(1+A93-D93/2-E93-B93/2)/(A93-D93/2-E93-C93-F93)</f>
        <v>0.1111111111111111</v>
      </c>
      <c r="AF93" t="str">
        <f>IF(AD93&gt;0.66,"CondAr","----")</f>
        <v>----</v>
      </c>
      <c r="AG93" t="str">
        <f>IF(AND((AD93&gt;0.5),(AD93&lt;=0.66)),"Aromatic","----")</f>
        <v>----</v>
      </c>
      <c r="AH93" t="str">
        <f>IF(AND((AD93&lt;=0.5),(S93&lt;1.5)),"HUnSatLig","----")</f>
        <v>HUnSatLig</v>
      </c>
      <c r="AI93" t="str">
        <f>IF(AND((T93&lt;0.6),(S93&gt;=1.5),(C93=0)),"AlipatNoN","----")</f>
        <v>----</v>
      </c>
      <c r="AJ93" t="str">
        <f>IF(AND((S93&gt;=1.5),(T93&gt;=0.6)),"SatFACarb","----")</f>
        <v>----</v>
      </c>
      <c r="AK93" t="str">
        <f>IF(AND((T93&lt;0.6),(S93&gt;=1.5),(C93&gt;0)),"Alipat+N","----")</f>
        <v>----</v>
      </c>
      <c r="AM93" s="4">
        <f>V93*(44/43.989828)</f>
        <v>345.1625148776576</v>
      </c>
      <c r="AN93" s="4">
        <f>INT(AM93)</f>
        <v>345</v>
      </c>
      <c r="AO93" s="4">
        <f>AM93-AN93</f>
        <v>0.16251487765759975</v>
      </c>
    </row>
    <row r="94" spans="1:41" x14ac:dyDescent="0.25">
      <c r="A94">
        <v>15</v>
      </c>
      <c r="B94">
        <v>12</v>
      </c>
      <c r="C94">
        <v>0</v>
      </c>
      <c r="D94">
        <v>10</v>
      </c>
      <c r="E94">
        <v>0</v>
      </c>
      <c r="F94">
        <v>0</v>
      </c>
      <c r="H94">
        <v>351.03576959999998</v>
      </c>
      <c r="J94">
        <v>7064877</v>
      </c>
      <c r="K94">
        <v>7675710</v>
      </c>
      <c r="L94">
        <v>7721480</v>
      </c>
      <c r="M94" t="str">
        <f>IF(J94&gt;0,"Yes","No")</f>
        <v>Yes</v>
      </c>
      <c r="N94">
        <f>AVERAGE(J94:L94)</f>
        <v>7487355.666666667</v>
      </c>
      <c r="O94">
        <v>0</v>
      </c>
      <c r="P94">
        <v>0</v>
      </c>
      <c r="Q94">
        <v>0</v>
      </c>
      <c r="S94">
        <f>B94/A94</f>
        <v>0.8</v>
      </c>
      <c r="T94">
        <f>D94/A94</f>
        <v>0.66666666666666663</v>
      </c>
      <c r="V94" s="4">
        <f>A94*12+(B94-1)*1.007825+C94*14.003074+D94*15.9949146+E94*31.9720707+F94*30.9737615+0.0005485799</f>
        <v>351.03576957989998</v>
      </c>
      <c r="W94">
        <f>1+A94-B94/2+C94/2+F94/2</f>
        <v>10</v>
      </c>
      <c r="X94">
        <f>W94/A94</f>
        <v>0.66666666666666663</v>
      </c>
      <c r="Y94">
        <f>W94/B94</f>
        <v>0.83333333333333337</v>
      </c>
      <c r="Z94">
        <f>W94/D94</f>
        <v>1</v>
      </c>
      <c r="AA94" t="str">
        <f>IF(X94&gt;=0.3,IF(X94&lt;=0.68,IF(Y94&gt;=0.2,IF(Y94&lt;=0.95,IF(Z94&gt;=0.77,IF(Z94&lt;=1.75,"CRAM","O"),"O"),"O"),"O"),"O"),"O")</f>
        <v>CRAM</v>
      </c>
      <c r="AD94">
        <f>(1+A94-D94/2-E94-B94/2)/(A94-D94/2-E94-C94-F94)</f>
        <v>0.5</v>
      </c>
      <c r="AF94" t="str">
        <f>IF(AD94&gt;0.66,"CondAr","----")</f>
        <v>----</v>
      </c>
      <c r="AG94" t="str">
        <f>IF(AND((AD94&gt;0.5),(AD94&lt;=0.66)),"Aromatic","----")</f>
        <v>----</v>
      </c>
      <c r="AH94" t="str">
        <f>IF(AND((AD94&lt;=0.5),(S94&lt;1.5)),"HUnSatLig","----")</f>
        <v>HUnSatLig</v>
      </c>
      <c r="AI94" t="str">
        <f>IF(AND((T94&lt;0.6),(S94&gt;=1.5),(C94=0)),"AlipatNoN","----")</f>
        <v>----</v>
      </c>
      <c r="AJ94" t="str">
        <f>IF(AND((S94&gt;=1.5),(T94&gt;=0.6)),"SatFACarb","----")</f>
        <v>----</v>
      </c>
      <c r="AK94" t="str">
        <f>IF(AND((T94&lt;0.6),(S94&gt;=1.5),(C94&gt;0)),"Alipat+N","----")</f>
        <v>----</v>
      </c>
      <c r="AM94" s="4">
        <f>V94*(44/43.989828)</f>
        <v>351.11694143281483</v>
      </c>
      <c r="AN94" s="4">
        <f>INT(AM94)</f>
        <v>351</v>
      </c>
      <c r="AO94" s="4">
        <f>AM94-AN94</f>
        <v>0.11694143281482638</v>
      </c>
    </row>
    <row r="95" spans="1:41" x14ac:dyDescent="0.25">
      <c r="A95">
        <v>15</v>
      </c>
      <c r="B95">
        <v>12</v>
      </c>
      <c r="C95">
        <v>0</v>
      </c>
      <c r="D95">
        <v>11</v>
      </c>
      <c r="E95">
        <v>0</v>
      </c>
      <c r="F95">
        <v>0</v>
      </c>
      <c r="H95">
        <v>367.0306842</v>
      </c>
      <c r="J95">
        <v>7189534</v>
      </c>
      <c r="K95">
        <v>7620755</v>
      </c>
      <c r="L95">
        <v>7654609</v>
      </c>
      <c r="M95" t="str">
        <f>IF(J95&gt;0,"Yes","No")</f>
        <v>Yes</v>
      </c>
      <c r="N95">
        <f>AVERAGE(J95:L95)</f>
        <v>7488299.333333333</v>
      </c>
      <c r="O95">
        <v>0</v>
      </c>
      <c r="P95">
        <v>0</v>
      </c>
      <c r="Q95">
        <v>0</v>
      </c>
      <c r="S95">
        <f>B95/A95</f>
        <v>0.8</v>
      </c>
      <c r="T95">
        <f>D95/A95</f>
        <v>0.73333333333333328</v>
      </c>
      <c r="V95" s="4">
        <f>A95*12+(B95-1)*1.007825+C95*14.003074+D95*15.9949146+E95*31.9720707+F95*30.9737615+0.0005485799</f>
        <v>367.03068417989999</v>
      </c>
      <c r="W95">
        <f>1+A95-B95/2+C95/2+F95/2</f>
        <v>10</v>
      </c>
      <c r="X95">
        <f>W95/A95</f>
        <v>0.66666666666666663</v>
      </c>
      <c r="Y95">
        <f>W95/B95</f>
        <v>0.83333333333333337</v>
      </c>
      <c r="Z95">
        <f>W95/D95</f>
        <v>0.90909090909090906</v>
      </c>
      <c r="AA95" t="str">
        <f>IF(X95&gt;=0.3,IF(X95&lt;=0.68,IF(Y95&gt;=0.2,IF(Y95&lt;=0.95,IF(Z95&gt;=0.77,IF(Z95&lt;=1.75,"CRAM","O"),"O"),"O"),"O"),"O"),"O")</f>
        <v>CRAM</v>
      </c>
      <c r="AD95">
        <f>(1+A95-D95/2-E95-B95/2)/(A95-D95/2-E95-C95-F95)</f>
        <v>0.47368421052631576</v>
      </c>
      <c r="AF95" t="str">
        <f>IF(AD95&gt;0.66,"CondAr","----")</f>
        <v>----</v>
      </c>
      <c r="AG95" t="str">
        <f>IF(AND((AD95&gt;0.5),(AD95&lt;=0.66)),"Aromatic","----")</f>
        <v>----</v>
      </c>
      <c r="AH95" t="str">
        <f>IF(AND((AD95&lt;=0.5),(S95&lt;1.5)),"HUnSatLig","----")</f>
        <v>HUnSatLig</v>
      </c>
      <c r="AI95" t="str">
        <f>IF(AND((T95&lt;0.6),(S95&gt;=1.5),(C95=0)),"AlipatNoN","----")</f>
        <v>----</v>
      </c>
      <c r="AJ95" t="str">
        <f>IF(AND((S95&gt;=1.5),(T95&gt;=0.6)),"SatFACarb","----")</f>
        <v>----</v>
      </c>
      <c r="AK95" t="str">
        <f>IF(AND((T95&lt;0.6),(S95&gt;=1.5),(C95&gt;0)),"Alipat+N","----")</f>
        <v>----</v>
      </c>
      <c r="AM95" s="4">
        <f>V95*(44/43.989828)</f>
        <v>367.11555462130013</v>
      </c>
      <c r="AN95" s="4">
        <f>INT(AM95)</f>
        <v>367</v>
      </c>
      <c r="AO95" s="4">
        <f>AM95-AN95</f>
        <v>0.11555462130013439</v>
      </c>
    </row>
    <row r="96" spans="1:41" x14ac:dyDescent="0.25">
      <c r="A96">
        <v>15</v>
      </c>
      <c r="B96">
        <v>12</v>
      </c>
      <c r="C96">
        <v>0</v>
      </c>
      <c r="D96">
        <v>12</v>
      </c>
      <c r="E96">
        <v>0</v>
      </c>
      <c r="F96">
        <v>0</v>
      </c>
      <c r="H96">
        <v>383.02559880000001</v>
      </c>
      <c r="J96">
        <v>4362943</v>
      </c>
      <c r="K96">
        <v>4103422</v>
      </c>
      <c r="L96">
        <v>4195938</v>
      </c>
      <c r="M96" t="str">
        <f>IF(J96&gt;0,"Yes","No")</f>
        <v>Yes</v>
      </c>
      <c r="N96">
        <f>AVERAGE(J96:L96)</f>
        <v>4220767.666666667</v>
      </c>
      <c r="O96">
        <v>0</v>
      </c>
      <c r="P96">
        <v>0</v>
      </c>
      <c r="Q96">
        <v>0</v>
      </c>
      <c r="S96">
        <f>B96/A96</f>
        <v>0.8</v>
      </c>
      <c r="T96">
        <f>D96/A96</f>
        <v>0.8</v>
      </c>
      <c r="V96" s="4">
        <f>A96*12+(B96-1)*1.007825+C96*14.003074+D96*15.9949146+E96*31.9720707+F96*30.9737615+0.0005485799</f>
        <v>383.02559877990001</v>
      </c>
      <c r="W96">
        <f>1+A96-B96/2+C96/2+F96/2</f>
        <v>10</v>
      </c>
      <c r="X96">
        <f>W96/A96</f>
        <v>0.66666666666666663</v>
      </c>
      <c r="Y96">
        <f>W96/B96</f>
        <v>0.83333333333333337</v>
      </c>
      <c r="Z96">
        <f>W96/D96</f>
        <v>0.83333333333333337</v>
      </c>
      <c r="AA96" t="str">
        <f>IF(X96&gt;=0.3,IF(X96&lt;=0.68,IF(Y96&gt;=0.2,IF(Y96&lt;=0.95,IF(Z96&gt;=0.77,IF(Z96&lt;=1.75,"CRAM","O"),"O"),"O"),"O"),"O"),"O")</f>
        <v>CRAM</v>
      </c>
      <c r="AD96">
        <f>(1+A96-D96/2-E96-B96/2)/(A96-D96/2-E96-C96-F96)</f>
        <v>0.44444444444444442</v>
      </c>
      <c r="AF96" t="str">
        <f>IF(AD96&gt;0.66,"CondAr","----")</f>
        <v>----</v>
      </c>
      <c r="AG96" t="str">
        <f>IF(AND((AD96&gt;0.5),(AD96&lt;=0.66)),"Aromatic","----")</f>
        <v>----</v>
      </c>
      <c r="AH96" t="str">
        <f>IF(AND((AD96&lt;=0.5),(S96&lt;1.5)),"HUnSatLig","----")</f>
        <v>HUnSatLig</v>
      </c>
      <c r="AI96" t="str">
        <f>IF(AND((T96&lt;0.6),(S96&gt;=1.5),(C96=0)),"AlipatNoN","----")</f>
        <v>----</v>
      </c>
      <c r="AJ96" t="str">
        <f>IF(AND((S96&gt;=1.5),(T96&gt;=0.6)),"SatFACarb","----")</f>
        <v>----</v>
      </c>
      <c r="AK96" t="str">
        <f>IF(AND((T96&lt;0.6),(S96&gt;=1.5),(C96&gt;0)),"Alipat+N","----")</f>
        <v>----</v>
      </c>
      <c r="AM96" s="4">
        <f>V96*(44/43.989828)</f>
        <v>383.11416780978544</v>
      </c>
      <c r="AN96" s="4">
        <f>INT(AM96)</f>
        <v>383</v>
      </c>
      <c r="AO96" s="4">
        <f>AM96-AN96</f>
        <v>0.11416780978544239</v>
      </c>
    </row>
    <row r="97" spans="1:41" x14ac:dyDescent="0.25">
      <c r="A97">
        <v>15</v>
      </c>
      <c r="B97">
        <v>14</v>
      </c>
      <c r="C97">
        <v>0</v>
      </c>
      <c r="D97">
        <v>8</v>
      </c>
      <c r="E97">
        <v>0</v>
      </c>
      <c r="F97">
        <v>0</v>
      </c>
      <c r="H97">
        <v>321.0615904</v>
      </c>
      <c r="J97">
        <v>4031120</v>
      </c>
      <c r="K97">
        <v>3297083</v>
      </c>
      <c r="L97">
        <v>3918324</v>
      </c>
      <c r="M97" t="str">
        <f>IF(J97&gt;0,"Yes","No")</f>
        <v>Yes</v>
      </c>
      <c r="N97">
        <f>AVERAGE(J97:L97)</f>
        <v>3748842.3333333335</v>
      </c>
      <c r="O97">
        <v>0</v>
      </c>
      <c r="P97">
        <v>0</v>
      </c>
      <c r="Q97">
        <v>0</v>
      </c>
      <c r="S97">
        <f>B97/A97</f>
        <v>0.93333333333333335</v>
      </c>
      <c r="T97">
        <f>D97/A97</f>
        <v>0.53333333333333333</v>
      </c>
      <c r="V97" s="4">
        <f>A97*12+(B97-1)*1.007825+C97*14.003074+D97*15.9949146+E97*31.9720707+F97*30.9737615+0.0005485799</f>
        <v>321.0615903799</v>
      </c>
      <c r="W97">
        <f>1+A97-B97/2+C97/2+F97/2</f>
        <v>9</v>
      </c>
      <c r="X97">
        <f>W97/A97</f>
        <v>0.6</v>
      </c>
      <c r="Y97">
        <f>W97/B97</f>
        <v>0.6428571428571429</v>
      </c>
      <c r="Z97">
        <f>W97/D97</f>
        <v>1.125</v>
      </c>
      <c r="AA97" t="str">
        <f>IF(X97&gt;=0.3,IF(X97&lt;=0.68,IF(Y97&gt;=0.2,IF(Y97&lt;=0.95,IF(Z97&gt;=0.77,IF(Z97&lt;=1.75,"CRAM","O"),"O"),"O"),"O"),"O"),"O")</f>
        <v>CRAM</v>
      </c>
      <c r="AD97">
        <f>(1+A97-D97/2-E97-B97/2)/(A97-D97/2-E97-C97-F97)</f>
        <v>0.45454545454545453</v>
      </c>
      <c r="AF97" t="str">
        <f>IF(AD97&gt;0.66,"CondAr","----")</f>
        <v>----</v>
      </c>
      <c r="AG97" t="str">
        <f>IF(AND((AD97&gt;0.5),(AD97&lt;=0.66)),"Aromatic","----")</f>
        <v>----</v>
      </c>
      <c r="AH97" t="str">
        <f>IF(AND((AD97&lt;=0.5),(S97&lt;1.5)),"HUnSatLig","----")</f>
        <v>HUnSatLig</v>
      </c>
      <c r="AI97" t="str">
        <f>IF(AND((T97&lt;0.6),(S97&gt;=1.5),(C97=0)),"AlipatNoN","----")</f>
        <v>----</v>
      </c>
      <c r="AJ97" t="str">
        <f>IF(AND((S97&gt;=1.5),(T97&gt;=0.6)),"SatFACarb","----")</f>
        <v>----</v>
      </c>
      <c r="AK97" t="str">
        <f>IF(AND((T97&lt;0.6),(S97&gt;=1.5),(C97&gt;0)),"Alipat+N","----")</f>
        <v>----</v>
      </c>
      <c r="AM97" s="4">
        <f>V97*(44/43.989828)</f>
        <v>321.13583114522743</v>
      </c>
      <c r="AN97" s="4">
        <f>INT(AM97)</f>
        <v>321</v>
      </c>
      <c r="AO97" s="4">
        <f>AM97-AN97</f>
        <v>0.1358311452274279</v>
      </c>
    </row>
    <row r="98" spans="1:41" x14ac:dyDescent="0.25">
      <c r="A98">
        <v>15</v>
      </c>
      <c r="B98">
        <v>14</v>
      </c>
      <c r="C98">
        <v>0</v>
      </c>
      <c r="D98">
        <v>10</v>
      </c>
      <c r="E98">
        <v>0</v>
      </c>
      <c r="F98">
        <v>0</v>
      </c>
      <c r="H98">
        <v>353.05141959999997</v>
      </c>
      <c r="J98">
        <v>8333282</v>
      </c>
      <c r="K98">
        <v>9378141</v>
      </c>
      <c r="L98">
        <v>9395285</v>
      </c>
      <c r="M98" t="str">
        <f>IF(J98&gt;0,"Yes","No")</f>
        <v>Yes</v>
      </c>
      <c r="N98">
        <f>AVERAGE(J98:L98)</f>
        <v>9035569.333333334</v>
      </c>
      <c r="O98">
        <v>0</v>
      </c>
      <c r="P98">
        <v>0</v>
      </c>
      <c r="Q98">
        <v>0</v>
      </c>
      <c r="S98">
        <f>B98/A98</f>
        <v>0.93333333333333335</v>
      </c>
      <c r="T98">
        <f>D98/A98</f>
        <v>0.66666666666666663</v>
      </c>
      <c r="V98" s="4">
        <f>A98*12+(B98-1)*1.007825+C98*14.003074+D98*15.9949146+E98*31.9720707+F98*30.9737615+0.0005485799</f>
        <v>353.05141957989997</v>
      </c>
      <c r="W98">
        <f>1+A98-B98/2+C98/2+F98/2</f>
        <v>9</v>
      </c>
      <c r="X98">
        <f>W98/A98</f>
        <v>0.6</v>
      </c>
      <c r="Y98">
        <f>W98/B98</f>
        <v>0.6428571428571429</v>
      </c>
      <c r="Z98">
        <f>W98/D98</f>
        <v>0.9</v>
      </c>
      <c r="AA98" t="str">
        <f>IF(X98&gt;=0.3,IF(X98&lt;=0.68,IF(Y98&gt;=0.2,IF(Y98&lt;=0.95,IF(Z98&gt;=0.77,IF(Z98&lt;=1.75,"CRAM","O"),"O"),"O"),"O"),"O"),"O")</f>
        <v>CRAM</v>
      </c>
      <c r="AD98">
        <f>(1+A98-D98/2-E98-B98/2)/(A98-D98/2-E98-C98-F98)</f>
        <v>0.4</v>
      </c>
      <c r="AF98" t="str">
        <f>IF(AD98&gt;0.66,"CondAr","----")</f>
        <v>----</v>
      </c>
      <c r="AG98" t="str">
        <f>IF(AND((AD98&gt;0.5),(AD98&lt;=0.66)),"Aromatic","----")</f>
        <v>----</v>
      </c>
      <c r="AH98" t="str">
        <f>IF(AND((AD98&lt;=0.5),(S98&lt;1.5)),"HUnSatLig","----")</f>
        <v>HUnSatLig</v>
      </c>
      <c r="AI98" t="str">
        <f>IF(AND((T98&lt;0.6),(S98&gt;=1.5),(C98=0)),"AlipatNoN","----")</f>
        <v>----</v>
      </c>
      <c r="AJ98" t="str">
        <f>IF(AND((S98&gt;=1.5),(T98&gt;=0.6)),"SatFACarb","----")</f>
        <v>----</v>
      </c>
      <c r="AK98" t="str">
        <f>IF(AND((T98&lt;0.6),(S98&gt;=1.5),(C98&gt;0)),"Alipat+N","----")</f>
        <v>----</v>
      </c>
      <c r="AM98" s="4">
        <f>V98*(44/43.989828)</f>
        <v>353.13305752219799</v>
      </c>
      <c r="AN98" s="4">
        <f>INT(AM98)</f>
        <v>353</v>
      </c>
      <c r="AO98" s="4">
        <f>AM98-AN98</f>
        <v>0.13305752219798705</v>
      </c>
    </row>
    <row r="99" spans="1:41" x14ac:dyDescent="0.25">
      <c r="A99">
        <v>15</v>
      </c>
      <c r="B99">
        <v>14</v>
      </c>
      <c r="C99">
        <v>0</v>
      </c>
      <c r="D99">
        <v>11</v>
      </c>
      <c r="E99">
        <v>0</v>
      </c>
      <c r="F99">
        <v>0</v>
      </c>
      <c r="H99">
        <v>369.04633419999999</v>
      </c>
      <c r="J99">
        <v>8738587</v>
      </c>
      <c r="K99">
        <v>8833731</v>
      </c>
      <c r="L99">
        <v>8867629</v>
      </c>
      <c r="M99" t="str">
        <f>IF(J99&gt;0,"Yes","No")</f>
        <v>Yes</v>
      </c>
      <c r="N99">
        <f>AVERAGE(J99:L99)</f>
        <v>8813315.666666666</v>
      </c>
      <c r="O99">
        <v>0</v>
      </c>
      <c r="P99">
        <v>0</v>
      </c>
      <c r="Q99">
        <v>0</v>
      </c>
      <c r="S99">
        <f>B99/A99</f>
        <v>0.93333333333333335</v>
      </c>
      <c r="T99">
        <f>D99/A99</f>
        <v>0.73333333333333328</v>
      </c>
      <c r="V99" s="4">
        <f>A99*12+(B99-1)*1.007825+C99*14.003074+D99*15.9949146+E99*31.9720707+F99*30.9737615+0.0005485799</f>
        <v>369.04633417989999</v>
      </c>
      <c r="W99">
        <f>1+A99-B99/2+C99/2+F99/2</f>
        <v>9</v>
      </c>
      <c r="X99">
        <f>W99/A99</f>
        <v>0.6</v>
      </c>
      <c r="Y99">
        <f>W99/B99</f>
        <v>0.6428571428571429</v>
      </c>
      <c r="Z99">
        <f>W99/D99</f>
        <v>0.81818181818181823</v>
      </c>
      <c r="AA99" t="str">
        <f>IF(X99&gt;=0.3,IF(X99&lt;=0.68,IF(Y99&gt;=0.2,IF(Y99&lt;=0.95,IF(Z99&gt;=0.77,IF(Z99&lt;=1.75,"CRAM","O"),"O"),"O"),"O"),"O"),"O")</f>
        <v>CRAM</v>
      </c>
      <c r="AD99">
        <f>(1+A99-D99/2-E99-B99/2)/(A99-D99/2-E99-C99-F99)</f>
        <v>0.36842105263157893</v>
      </c>
      <c r="AF99" t="str">
        <f>IF(AD99&gt;0.66,"CondAr","----")</f>
        <v>----</v>
      </c>
      <c r="AG99" t="str">
        <f>IF(AND((AD99&gt;0.5),(AD99&lt;=0.66)),"Aromatic","----")</f>
        <v>----</v>
      </c>
      <c r="AH99" t="str">
        <f>IF(AND((AD99&lt;=0.5),(S99&lt;1.5)),"HUnSatLig","----")</f>
        <v>HUnSatLig</v>
      </c>
      <c r="AI99" t="str">
        <f>IF(AND((T99&lt;0.6),(S99&gt;=1.5),(C99=0)),"AlipatNoN","----")</f>
        <v>----</v>
      </c>
      <c r="AJ99" t="str">
        <f>IF(AND((S99&gt;=1.5),(T99&gt;=0.6)),"SatFACarb","----")</f>
        <v>----</v>
      </c>
      <c r="AK99" t="str">
        <f>IF(AND((T99&lt;0.6),(S99&gt;=1.5),(C99&gt;0)),"Alipat+N","----")</f>
        <v>----</v>
      </c>
      <c r="AM99" s="4">
        <f>V99*(44/43.989828)</f>
        <v>369.13167071068335</v>
      </c>
      <c r="AN99" s="4">
        <f>INT(AM99)</f>
        <v>369</v>
      </c>
      <c r="AO99" s="4">
        <f>AM99-AN99</f>
        <v>0.1316707106833519</v>
      </c>
    </row>
    <row r="100" spans="1:41" x14ac:dyDescent="0.25">
      <c r="A100">
        <v>15</v>
      </c>
      <c r="B100">
        <v>14</v>
      </c>
      <c r="C100">
        <v>0</v>
      </c>
      <c r="D100">
        <v>12</v>
      </c>
      <c r="E100">
        <v>0</v>
      </c>
      <c r="F100">
        <v>0</v>
      </c>
      <c r="H100">
        <v>385.04124880000001</v>
      </c>
      <c r="J100">
        <v>5026121</v>
      </c>
      <c r="K100">
        <v>4783828</v>
      </c>
      <c r="L100">
        <v>4569170</v>
      </c>
      <c r="M100" t="str">
        <f>IF(J100&gt;0,"Yes","No")</f>
        <v>Yes</v>
      </c>
      <c r="N100">
        <f>AVERAGE(J100:L100)</f>
        <v>4793039.666666667</v>
      </c>
      <c r="O100">
        <v>0</v>
      </c>
      <c r="P100">
        <v>0</v>
      </c>
      <c r="Q100">
        <v>0</v>
      </c>
      <c r="S100">
        <f>B100/A100</f>
        <v>0.93333333333333335</v>
      </c>
      <c r="T100">
        <f>D100/A100</f>
        <v>0.8</v>
      </c>
      <c r="V100" s="4">
        <f>A100*12+(B100-1)*1.007825+C100*14.003074+D100*15.9949146+E100*31.9720707+F100*30.9737615+0.0005485799</f>
        <v>385.04124877989995</v>
      </c>
      <c r="W100">
        <f>1+A100-B100/2+C100/2+F100/2</f>
        <v>9</v>
      </c>
      <c r="X100">
        <f>W100/A100</f>
        <v>0.6</v>
      </c>
      <c r="Y100">
        <f>W100/B100</f>
        <v>0.6428571428571429</v>
      </c>
      <c r="Z100">
        <f>W100/D100</f>
        <v>0.75</v>
      </c>
      <c r="AA100" t="str">
        <f>IF(X100&gt;=0.3,IF(X100&lt;=0.68,IF(Y100&gt;=0.2,IF(Y100&lt;=0.95,IF(Z100&gt;=0.77,IF(Z100&lt;=1.75,"CRAM","O"),"O"),"O"),"O"),"O"),"O")</f>
        <v>O</v>
      </c>
      <c r="AD100">
        <f>(1+A100-D100/2-E100-B100/2)/(A100-D100/2-E100-C100-F100)</f>
        <v>0.33333333333333331</v>
      </c>
      <c r="AF100" t="str">
        <f>IF(AD100&gt;0.66,"CondAr","----")</f>
        <v>----</v>
      </c>
      <c r="AG100" t="str">
        <f>IF(AND((AD100&gt;0.5),(AD100&lt;=0.66)),"Aromatic","----")</f>
        <v>----</v>
      </c>
      <c r="AH100" t="str">
        <f>IF(AND((AD100&lt;=0.5),(S100&lt;1.5)),"HUnSatLig","----")</f>
        <v>HUnSatLig</v>
      </c>
      <c r="AI100" t="str">
        <f>IF(AND((T100&lt;0.6),(S100&gt;=1.5),(C100=0)),"AlipatNoN","----")</f>
        <v>----</v>
      </c>
      <c r="AJ100" t="str">
        <f>IF(AND((S100&gt;=1.5),(T100&gt;=0.6)),"SatFACarb","----")</f>
        <v>----</v>
      </c>
      <c r="AK100" t="str">
        <f>IF(AND((T100&lt;0.6),(S100&gt;=1.5),(C100&gt;0)),"Alipat+N","----")</f>
        <v>----</v>
      </c>
      <c r="AM100" s="4">
        <f>V100*(44/43.989828)</f>
        <v>385.1302838991686</v>
      </c>
      <c r="AN100" s="4">
        <f>INT(AM100)</f>
        <v>385</v>
      </c>
      <c r="AO100" s="4">
        <f>AM100-AN100</f>
        <v>0.13028389916860306</v>
      </c>
    </row>
    <row r="101" spans="1:41" x14ac:dyDescent="0.25">
      <c r="A101">
        <v>15</v>
      </c>
      <c r="B101">
        <v>16</v>
      </c>
      <c r="C101">
        <v>0</v>
      </c>
      <c r="D101">
        <v>11</v>
      </c>
      <c r="E101">
        <v>0</v>
      </c>
      <c r="F101">
        <v>0</v>
      </c>
      <c r="H101">
        <v>371.06198419999998</v>
      </c>
      <c r="J101">
        <v>8684052</v>
      </c>
      <c r="K101">
        <v>8680685</v>
      </c>
      <c r="L101">
        <v>8083842</v>
      </c>
      <c r="M101" t="str">
        <f>IF(J101&gt;0,"Yes","No")</f>
        <v>Yes</v>
      </c>
      <c r="N101">
        <f>AVERAGE(J101:L101)</f>
        <v>8482859.666666666</v>
      </c>
      <c r="O101">
        <v>0</v>
      </c>
      <c r="P101">
        <v>0</v>
      </c>
      <c r="Q101">
        <v>0</v>
      </c>
      <c r="S101">
        <f>B101/A101</f>
        <v>1.0666666666666667</v>
      </c>
      <c r="T101">
        <f>D101/A101</f>
        <v>0.73333333333333328</v>
      </c>
      <c r="V101" s="4">
        <f>A101*12+(B101-1)*1.007825+C101*14.003074+D101*15.9949146+E101*31.9720707+F101*30.9737615+0.0005485799</f>
        <v>371.06198417989998</v>
      </c>
      <c r="W101">
        <f>1+A101-B101/2+C101/2+F101/2</f>
        <v>8</v>
      </c>
      <c r="X101">
        <f>W101/A101</f>
        <v>0.53333333333333333</v>
      </c>
      <c r="Y101">
        <f>W101/B101</f>
        <v>0.5</v>
      </c>
      <c r="Z101">
        <f>W101/D101</f>
        <v>0.72727272727272729</v>
      </c>
      <c r="AA101" t="str">
        <f>IF(X101&gt;=0.3,IF(X101&lt;=0.68,IF(Y101&gt;=0.2,IF(Y101&lt;=0.95,IF(Z101&gt;=0.77,IF(Z101&lt;=1.75,"CRAM","O"),"O"),"O"),"O"),"O"),"O")</f>
        <v>O</v>
      </c>
      <c r="AD101">
        <f>(1+A101-D101/2-E101-B101/2)/(A101-D101/2-E101-C101-F101)</f>
        <v>0.26315789473684209</v>
      </c>
      <c r="AF101" t="str">
        <f>IF(AD101&gt;0.66,"CondAr","----")</f>
        <v>----</v>
      </c>
      <c r="AG101" t="str">
        <f>IF(AND((AD101&gt;0.5),(AD101&lt;=0.66)),"Aromatic","----")</f>
        <v>----</v>
      </c>
      <c r="AH101" t="str">
        <f>IF(AND((AD101&lt;=0.5),(S101&lt;1.5)),"HUnSatLig","----")</f>
        <v>HUnSatLig</v>
      </c>
      <c r="AI101" t="str">
        <f>IF(AND((T101&lt;0.6),(S101&gt;=1.5),(C101=0)),"AlipatNoN","----")</f>
        <v>----</v>
      </c>
      <c r="AJ101" t="str">
        <f>IF(AND((S101&gt;=1.5),(T101&gt;=0.6)),"SatFACarb","----")</f>
        <v>----</v>
      </c>
      <c r="AK101" t="str">
        <f>IF(AND((T101&lt;0.6),(S101&gt;=1.5),(C101&gt;0)),"Alipat+N","----")</f>
        <v>----</v>
      </c>
      <c r="AM101" s="4">
        <f>V101*(44/43.989828)</f>
        <v>371.14778680006651</v>
      </c>
      <c r="AN101" s="4">
        <f>INT(AM101)</f>
        <v>371</v>
      </c>
      <c r="AO101" s="4">
        <f>AM101-AN101</f>
        <v>0.14778680006651257</v>
      </c>
    </row>
    <row r="102" spans="1:41" x14ac:dyDescent="0.25">
      <c r="A102">
        <v>15</v>
      </c>
      <c r="B102">
        <v>16</v>
      </c>
      <c r="C102">
        <v>0</v>
      </c>
      <c r="D102">
        <v>12</v>
      </c>
      <c r="E102">
        <v>0</v>
      </c>
      <c r="F102">
        <v>0</v>
      </c>
      <c r="H102">
        <v>387.0568988</v>
      </c>
      <c r="J102">
        <v>4741046</v>
      </c>
      <c r="K102">
        <v>4689048</v>
      </c>
      <c r="L102">
        <v>4787755</v>
      </c>
      <c r="M102" t="str">
        <f>IF(J102&gt;0,"Yes","No")</f>
        <v>Yes</v>
      </c>
      <c r="N102">
        <f>AVERAGE(J102:L102)</f>
        <v>4739283</v>
      </c>
      <c r="O102">
        <v>0</v>
      </c>
      <c r="P102">
        <v>0</v>
      </c>
      <c r="Q102">
        <v>0</v>
      </c>
      <c r="S102">
        <f>B102/A102</f>
        <v>1.0666666666666667</v>
      </c>
      <c r="T102">
        <f>D102/A102</f>
        <v>0.8</v>
      </c>
      <c r="V102" s="4">
        <f>A102*12+(B102-1)*1.007825+C102*14.003074+D102*15.9949146+E102*31.9720707+F102*30.9737615+0.0005485799</f>
        <v>387.0568987799</v>
      </c>
      <c r="W102">
        <f>1+A102-B102/2+C102/2+F102/2</f>
        <v>8</v>
      </c>
      <c r="X102">
        <f>W102/A102</f>
        <v>0.53333333333333333</v>
      </c>
      <c r="Y102">
        <f>W102/B102</f>
        <v>0.5</v>
      </c>
      <c r="Z102">
        <f>W102/D102</f>
        <v>0.66666666666666663</v>
      </c>
      <c r="AA102" t="str">
        <f>IF(X102&gt;=0.3,IF(X102&lt;=0.68,IF(Y102&gt;=0.2,IF(Y102&lt;=0.95,IF(Z102&gt;=0.77,IF(Z102&lt;=1.75,"CRAM","O"),"O"),"O"),"O"),"O"),"O")</f>
        <v>O</v>
      </c>
      <c r="AD102">
        <f>(1+A102-D102/2-E102-B102/2)/(A102-D102/2-E102-C102-F102)</f>
        <v>0.22222222222222221</v>
      </c>
      <c r="AF102" t="str">
        <f>IF(AD102&gt;0.66,"CondAr","----")</f>
        <v>----</v>
      </c>
      <c r="AG102" t="str">
        <f>IF(AND((AD102&gt;0.5),(AD102&lt;=0.66)),"Aromatic","----")</f>
        <v>----</v>
      </c>
      <c r="AH102" t="str">
        <f>IF(AND((AD102&lt;=0.5),(S102&lt;1.5)),"HUnSatLig","----")</f>
        <v>HUnSatLig</v>
      </c>
      <c r="AI102" t="str">
        <f>IF(AND((T102&lt;0.6),(S102&gt;=1.5),(C102=0)),"AlipatNoN","----")</f>
        <v>----</v>
      </c>
      <c r="AJ102" t="str">
        <f>IF(AND((S102&gt;=1.5),(T102&gt;=0.6)),"SatFACarb","----")</f>
        <v>----</v>
      </c>
      <c r="AK102" t="str">
        <f>IF(AND((T102&lt;0.6),(S102&gt;=1.5),(C102&gt;0)),"Alipat+N","----")</f>
        <v>----</v>
      </c>
      <c r="AM102" s="4">
        <f>V102*(44/43.989828)</f>
        <v>387.14639998855182</v>
      </c>
      <c r="AN102" s="4">
        <f>INT(AM102)</f>
        <v>387</v>
      </c>
      <c r="AO102" s="4">
        <f>AM102-AN102</f>
        <v>0.14639998855182057</v>
      </c>
    </row>
    <row r="103" spans="1:41" x14ac:dyDescent="0.25">
      <c r="A103">
        <v>15</v>
      </c>
      <c r="B103">
        <v>18</v>
      </c>
      <c r="C103">
        <v>0</v>
      </c>
      <c r="D103">
        <v>11</v>
      </c>
      <c r="E103">
        <v>0</v>
      </c>
      <c r="F103">
        <v>0</v>
      </c>
      <c r="H103">
        <v>373.07763419999998</v>
      </c>
      <c r="J103">
        <v>6666502</v>
      </c>
      <c r="K103">
        <v>6706961</v>
      </c>
      <c r="L103">
        <v>6470606</v>
      </c>
      <c r="M103" t="str">
        <f>IF(J103&gt;0,"Yes","No")</f>
        <v>Yes</v>
      </c>
      <c r="N103">
        <f>AVERAGE(J103:L103)</f>
        <v>6614689.666666667</v>
      </c>
      <c r="O103">
        <v>0</v>
      </c>
      <c r="P103">
        <v>0</v>
      </c>
      <c r="Q103">
        <v>0</v>
      </c>
      <c r="S103">
        <f>B103/A103</f>
        <v>1.2</v>
      </c>
      <c r="T103">
        <f>D103/A103</f>
        <v>0.73333333333333328</v>
      </c>
      <c r="V103" s="4">
        <f>A103*12+(B103-1)*1.007825+C103*14.003074+D103*15.9949146+E103*31.9720707+F103*30.9737615+0.0005485799</f>
        <v>373.07763417990003</v>
      </c>
      <c r="W103">
        <f>1+A103-B103/2+C103/2+F103/2</f>
        <v>7</v>
      </c>
      <c r="X103">
        <f>W103/A103</f>
        <v>0.46666666666666667</v>
      </c>
      <c r="Y103">
        <f>W103/B103</f>
        <v>0.3888888888888889</v>
      </c>
      <c r="Z103">
        <f>W103/D103</f>
        <v>0.63636363636363635</v>
      </c>
      <c r="AA103" t="str">
        <f>IF(X103&gt;=0.3,IF(X103&lt;=0.68,IF(Y103&gt;=0.2,IF(Y103&lt;=0.95,IF(Z103&gt;=0.77,IF(Z103&lt;=1.75,"CRAM","O"),"O"),"O"),"O"),"O"),"O")</f>
        <v>O</v>
      </c>
      <c r="AD103">
        <f>(1+A103-D103/2-E103-B103/2)/(A103-D103/2-E103-C103-F103)</f>
        <v>0.15789473684210525</v>
      </c>
      <c r="AF103" t="str">
        <f>IF(AD103&gt;0.66,"CondAr","----")</f>
        <v>----</v>
      </c>
      <c r="AG103" t="str">
        <f>IF(AND((AD103&gt;0.5),(AD103&lt;=0.66)),"Aromatic","----")</f>
        <v>----</v>
      </c>
      <c r="AH103" t="str">
        <f>IF(AND((AD103&lt;=0.5),(S103&lt;1.5)),"HUnSatLig","----")</f>
        <v>HUnSatLig</v>
      </c>
      <c r="AI103" t="str">
        <f>IF(AND((T103&lt;0.6),(S103&gt;=1.5),(C103=0)),"AlipatNoN","----")</f>
        <v>----</v>
      </c>
      <c r="AJ103" t="str">
        <f>IF(AND((S103&gt;=1.5),(T103&gt;=0.6)),"SatFACarb","----")</f>
        <v>----</v>
      </c>
      <c r="AK103" t="str">
        <f>IF(AND((T103&lt;0.6),(S103&gt;=1.5),(C103&gt;0)),"Alipat+N","----")</f>
        <v>----</v>
      </c>
      <c r="AM103" s="4">
        <f>V103*(44/43.989828)</f>
        <v>373.16390288944979</v>
      </c>
      <c r="AN103" s="4">
        <f>INT(AM103)</f>
        <v>373</v>
      </c>
      <c r="AO103" s="4">
        <f>AM103-AN103</f>
        <v>0.16390288944978693</v>
      </c>
    </row>
    <row r="104" spans="1:41" x14ac:dyDescent="0.25">
      <c r="A104">
        <v>15</v>
      </c>
      <c r="B104">
        <v>18</v>
      </c>
      <c r="C104">
        <v>0</v>
      </c>
      <c r="D104">
        <v>12</v>
      </c>
      <c r="E104">
        <v>0</v>
      </c>
      <c r="F104">
        <v>0</v>
      </c>
      <c r="H104">
        <v>389.07254879999999</v>
      </c>
      <c r="J104">
        <v>2820612</v>
      </c>
      <c r="K104">
        <v>3170888</v>
      </c>
      <c r="L104">
        <v>2578412</v>
      </c>
      <c r="M104" t="str">
        <f>IF(J104&gt;0,"Yes","No")</f>
        <v>Yes</v>
      </c>
      <c r="N104">
        <f>AVERAGE(J104:L104)</f>
        <v>2856637.3333333335</v>
      </c>
      <c r="O104">
        <v>0</v>
      </c>
      <c r="P104">
        <v>0</v>
      </c>
      <c r="Q104">
        <v>0</v>
      </c>
      <c r="S104">
        <f>B104/A104</f>
        <v>1.2</v>
      </c>
      <c r="T104">
        <f>D104/A104</f>
        <v>0.8</v>
      </c>
      <c r="V104" s="4">
        <f>A104*12+(B104-1)*1.007825+C104*14.003074+D104*15.9949146+E104*31.9720707+F104*30.9737615+0.0005485799</f>
        <v>389.07254877989999</v>
      </c>
      <c r="W104">
        <f>1+A104-B104/2+C104/2+F104/2</f>
        <v>7</v>
      </c>
      <c r="X104">
        <f>W104/A104</f>
        <v>0.46666666666666667</v>
      </c>
      <c r="Y104">
        <f>W104/B104</f>
        <v>0.3888888888888889</v>
      </c>
      <c r="Z104">
        <f>W104/D104</f>
        <v>0.58333333333333337</v>
      </c>
      <c r="AA104" t="str">
        <f>IF(X104&gt;=0.3,IF(X104&lt;=0.68,IF(Y104&gt;=0.2,IF(Y104&lt;=0.95,IF(Z104&gt;=0.77,IF(Z104&lt;=1.75,"CRAM","O"),"O"),"O"),"O"),"O"),"O")</f>
        <v>O</v>
      </c>
      <c r="AD104">
        <f>(1+A104-D104/2-E104-B104/2)/(A104-D104/2-E104-C104-F104)</f>
        <v>0.1111111111111111</v>
      </c>
      <c r="AF104" t="str">
        <f>IF(AD104&gt;0.66,"CondAr","----")</f>
        <v>----</v>
      </c>
      <c r="AG104" t="str">
        <f>IF(AND((AD104&gt;0.5),(AD104&lt;=0.66)),"Aromatic","----")</f>
        <v>----</v>
      </c>
      <c r="AH104" t="str">
        <f>IF(AND((AD104&lt;=0.5),(S104&lt;1.5)),"HUnSatLig","----")</f>
        <v>HUnSatLig</v>
      </c>
      <c r="AI104" t="str">
        <f>IF(AND((T104&lt;0.6),(S104&gt;=1.5),(C104=0)),"AlipatNoN","----")</f>
        <v>----</v>
      </c>
      <c r="AJ104" t="str">
        <f>IF(AND((S104&gt;=1.5),(T104&gt;=0.6)),"SatFACarb","----")</f>
        <v>----</v>
      </c>
      <c r="AK104" t="str">
        <f>IF(AND((T104&lt;0.6),(S104&gt;=1.5),(C104&gt;0)),"Alipat+N","----")</f>
        <v>----</v>
      </c>
      <c r="AM104" s="4">
        <f>V104*(44/43.989828)</f>
        <v>389.16251607793504</v>
      </c>
      <c r="AN104" s="4">
        <f>INT(AM104)</f>
        <v>389</v>
      </c>
      <c r="AO104" s="4">
        <f>AM104-AN104</f>
        <v>0.16251607793503808</v>
      </c>
    </row>
    <row r="105" spans="1:41" x14ac:dyDescent="0.25">
      <c r="A105">
        <v>15</v>
      </c>
      <c r="B105">
        <v>20</v>
      </c>
      <c r="C105">
        <v>0</v>
      </c>
      <c r="D105">
        <v>11</v>
      </c>
      <c r="E105">
        <v>0</v>
      </c>
      <c r="F105">
        <v>0</v>
      </c>
      <c r="H105">
        <v>375.09328420000003</v>
      </c>
      <c r="J105">
        <v>3318766</v>
      </c>
      <c r="K105">
        <v>3354923</v>
      </c>
      <c r="L105">
        <v>3438096</v>
      </c>
      <c r="M105" t="str">
        <f>IF(J105&gt;0,"Yes","No")</f>
        <v>Yes</v>
      </c>
      <c r="N105">
        <f>AVERAGE(J105:L105)</f>
        <v>3370595</v>
      </c>
      <c r="O105">
        <v>0</v>
      </c>
      <c r="P105">
        <v>0</v>
      </c>
      <c r="Q105">
        <v>0</v>
      </c>
      <c r="S105">
        <f>B105/A105</f>
        <v>1.3333333333333333</v>
      </c>
      <c r="T105">
        <f>D105/A105</f>
        <v>0.73333333333333328</v>
      </c>
      <c r="V105" s="4">
        <f>A105*12+(B105-1)*1.007825+C105*14.003074+D105*15.9949146+E105*31.9720707+F105*30.9737615+0.0005485799</f>
        <v>375.09328417989997</v>
      </c>
      <c r="W105">
        <f>1+A105-B105/2+C105/2+F105/2</f>
        <v>6</v>
      </c>
      <c r="X105">
        <f>W105/A105</f>
        <v>0.4</v>
      </c>
      <c r="Y105">
        <f>W105/B105</f>
        <v>0.3</v>
      </c>
      <c r="Z105">
        <f>W105/D105</f>
        <v>0.54545454545454541</v>
      </c>
      <c r="AA105" t="str">
        <f>IF(X105&gt;=0.3,IF(X105&lt;=0.68,IF(Y105&gt;=0.2,IF(Y105&lt;=0.95,IF(Z105&gt;=0.77,IF(Z105&lt;=1.75,"CRAM","O"),"O"),"O"),"O"),"O"),"O")</f>
        <v>O</v>
      </c>
      <c r="AD105">
        <f>(1+A105-D105/2-E105-B105/2)/(A105-D105/2-E105-C105-F105)</f>
        <v>5.2631578947368418E-2</v>
      </c>
      <c r="AF105" t="str">
        <f>IF(AD105&gt;0.66,"CondAr","----")</f>
        <v>----</v>
      </c>
      <c r="AG105" t="str">
        <f>IF(AND((AD105&gt;0.5),(AD105&lt;=0.66)),"Aromatic","----")</f>
        <v>----</v>
      </c>
      <c r="AH105" t="str">
        <f>IF(AND((AD105&lt;=0.5),(S105&lt;1.5)),"HUnSatLig","----")</f>
        <v>HUnSatLig</v>
      </c>
      <c r="AI105" t="str">
        <f>IF(AND((T105&lt;0.6),(S105&gt;=1.5),(C105=0)),"AlipatNoN","----")</f>
        <v>----</v>
      </c>
      <c r="AJ105" t="str">
        <f>IF(AND((S105&gt;=1.5),(T105&gt;=0.6)),"SatFACarb","----")</f>
        <v>----</v>
      </c>
      <c r="AK105" t="str">
        <f>IF(AND((T105&lt;0.6),(S105&gt;=1.5),(C105&gt;0)),"Alipat+N","----")</f>
        <v>----</v>
      </c>
      <c r="AM105" s="4">
        <f>V105*(44/43.989828)</f>
        <v>375.18001897883295</v>
      </c>
      <c r="AN105" s="4">
        <f>INT(AM105)</f>
        <v>375</v>
      </c>
      <c r="AO105" s="4">
        <f>AM105-AN105</f>
        <v>0.1800189788329476</v>
      </c>
    </row>
    <row r="106" spans="1:41" x14ac:dyDescent="0.25">
      <c r="A106">
        <v>15</v>
      </c>
      <c r="B106">
        <v>22</v>
      </c>
      <c r="C106">
        <v>0</v>
      </c>
      <c r="D106">
        <v>10</v>
      </c>
      <c r="E106">
        <v>1</v>
      </c>
      <c r="F106">
        <v>0</v>
      </c>
      <c r="H106">
        <v>393.08609030000002</v>
      </c>
      <c r="J106">
        <v>3369523</v>
      </c>
      <c r="K106">
        <v>3148639</v>
      </c>
      <c r="L106">
        <v>2740506</v>
      </c>
      <c r="M106" t="str">
        <f>IF(J106&gt;0,"Yes","No")</f>
        <v>Yes</v>
      </c>
      <c r="N106">
        <f>AVERAGE(J106:L106)</f>
        <v>3086222.6666666665</v>
      </c>
      <c r="O106">
        <v>0</v>
      </c>
      <c r="P106">
        <v>0</v>
      </c>
      <c r="Q106">
        <v>0</v>
      </c>
      <c r="S106">
        <f>B106/A106</f>
        <v>1.4666666666666666</v>
      </c>
      <c r="T106">
        <f>D106/A106</f>
        <v>0.66666666666666663</v>
      </c>
      <c r="V106" s="4">
        <f>A106*12+(B106-1)*1.007825+C106*14.003074+D106*15.9949146+E106*31.9720707+F106*30.9737615+0.0005485799</f>
        <v>393.08609027990002</v>
      </c>
      <c r="W106">
        <f>1+A106-B106/2+C106/2+F106/2</f>
        <v>5</v>
      </c>
      <c r="X106">
        <f>W106/A106</f>
        <v>0.33333333333333331</v>
      </c>
      <c r="Y106">
        <f>W106/B106</f>
        <v>0.22727272727272727</v>
      </c>
      <c r="Z106">
        <f>W106/D106</f>
        <v>0.5</v>
      </c>
      <c r="AA106" t="str">
        <f>IF(X106&gt;=0.3,IF(X106&lt;=0.68,IF(Y106&gt;=0.2,IF(Y106&lt;=0.95,IF(Z106&gt;=0.77,IF(Z106&lt;=1.75,"CRAM","O"),"O"),"O"),"O"),"O"),"O")</f>
        <v>O</v>
      </c>
      <c r="AD106">
        <f>(1+A106-D106/2-E106-B106/2)/(A106-D106/2-E106-C106-F106)</f>
        <v>-0.1111111111111111</v>
      </c>
      <c r="AF106" t="str">
        <f>IF(AD106&gt;0.66,"CondAr","----")</f>
        <v>----</v>
      </c>
      <c r="AG106" t="str">
        <f>IF(AND((AD106&gt;0.5),(AD106&lt;=0.66)),"Aromatic","----")</f>
        <v>----</v>
      </c>
      <c r="AH106" t="str">
        <f>IF(AND((AD106&lt;=0.5),(S106&lt;1.5)),"HUnSatLig","----")</f>
        <v>HUnSatLig</v>
      </c>
      <c r="AI106" t="str">
        <f>IF(AND((T106&lt;0.6),(S106&gt;=1.5),(C106=0)),"AlipatNoN","----")</f>
        <v>----</v>
      </c>
      <c r="AJ106" t="str">
        <f>IF(AND((S106&gt;=1.5),(T106&gt;=0.6)),"SatFACarb","----")</f>
        <v>----</v>
      </c>
      <c r="AK106" t="str">
        <f>IF(AND((T106&lt;0.6),(S106&gt;=1.5),(C106&gt;0)),"Alipat+N","----")</f>
        <v>----</v>
      </c>
      <c r="AM106" s="4">
        <f>V106*(44/43.989828)</f>
        <v>393.17698565030986</v>
      </c>
      <c r="AN106" s="4">
        <f>INT(AM106)</f>
        <v>393</v>
      </c>
      <c r="AO106" s="4">
        <f>AM106-AN106</f>
        <v>0.17698565030985947</v>
      </c>
    </row>
    <row r="107" spans="1:41" x14ac:dyDescent="0.25">
      <c r="A107">
        <v>16</v>
      </c>
      <c r="B107">
        <v>12</v>
      </c>
      <c r="C107">
        <v>0</v>
      </c>
      <c r="D107">
        <v>12</v>
      </c>
      <c r="E107">
        <v>0</v>
      </c>
      <c r="F107">
        <v>0</v>
      </c>
      <c r="H107">
        <v>395.02559880000001</v>
      </c>
      <c r="J107">
        <v>6506497</v>
      </c>
      <c r="K107">
        <v>6488762</v>
      </c>
      <c r="L107">
        <v>5636218</v>
      </c>
      <c r="M107" t="str">
        <f>IF(J107&gt;0,"Yes","No")</f>
        <v>Yes</v>
      </c>
      <c r="N107">
        <f>AVERAGE(J107:L107)</f>
        <v>6210492.333333333</v>
      </c>
      <c r="O107">
        <v>0</v>
      </c>
      <c r="P107">
        <v>0</v>
      </c>
      <c r="Q107">
        <v>0</v>
      </c>
      <c r="S107">
        <f>B107/A107</f>
        <v>0.75</v>
      </c>
      <c r="T107">
        <f>D107/A107</f>
        <v>0.75</v>
      </c>
      <c r="V107" s="4">
        <f>A107*12+(B107-1)*1.007825+C107*14.003074+D107*15.9949146+E107*31.9720707+F107*30.9737615+0.0005485799</f>
        <v>395.02559877990001</v>
      </c>
      <c r="W107">
        <f>1+A107-B107/2+C107/2+F107/2</f>
        <v>11</v>
      </c>
      <c r="X107">
        <f>W107/A107</f>
        <v>0.6875</v>
      </c>
      <c r="Y107">
        <f>W107/B107</f>
        <v>0.91666666666666663</v>
      </c>
      <c r="Z107">
        <f>W107/D107</f>
        <v>0.91666666666666663</v>
      </c>
      <c r="AA107" t="str">
        <f>IF(X107&gt;=0.3,IF(X107&lt;=0.68,IF(Y107&gt;=0.2,IF(Y107&lt;=0.95,IF(Z107&gt;=0.77,IF(Z107&lt;=1.75,"CRAM","O"),"O"),"O"),"O"),"O"),"O")</f>
        <v>O</v>
      </c>
      <c r="AD107">
        <f>(1+A107-D107/2-E107-B107/2)/(A107-D107/2-E107-C107-F107)</f>
        <v>0.5</v>
      </c>
      <c r="AF107" t="str">
        <f>IF(AD107&gt;0.66,"CondAr","----")</f>
        <v>----</v>
      </c>
      <c r="AG107" t="str">
        <f>IF(AND((AD107&gt;0.5),(AD107&lt;=0.66)),"Aromatic","----")</f>
        <v>----</v>
      </c>
      <c r="AH107" t="str">
        <f>IF(AND((AD107&lt;=0.5),(S107&lt;1.5)),"HUnSatLig","----")</f>
        <v>HUnSatLig</v>
      </c>
      <c r="AI107" t="str">
        <f>IF(AND((T107&lt;0.6),(S107&gt;=1.5),(C107=0)),"AlipatNoN","----")</f>
        <v>----</v>
      </c>
      <c r="AJ107" t="str">
        <f>IF(AND((S107&gt;=1.5),(T107&gt;=0.6)),"SatFACarb","----")</f>
        <v>----</v>
      </c>
      <c r="AK107" t="str">
        <f>IF(AND((T107&lt;0.6),(S107&gt;=1.5),(C107&gt;0)),"Alipat+N","----")</f>
        <v>----</v>
      </c>
      <c r="AM107" s="4">
        <f>V107*(44/43.989828)</f>
        <v>395.11694263309232</v>
      </c>
      <c r="AN107" s="4">
        <f>INT(AM107)</f>
        <v>395</v>
      </c>
      <c r="AO107" s="4">
        <f>AM107-AN107</f>
        <v>0.11694263309232156</v>
      </c>
    </row>
    <row r="108" spans="1:41" x14ac:dyDescent="0.25">
      <c r="A108">
        <v>16</v>
      </c>
      <c r="B108">
        <v>14</v>
      </c>
      <c r="C108">
        <v>0</v>
      </c>
      <c r="D108">
        <v>11</v>
      </c>
      <c r="E108">
        <v>0</v>
      </c>
      <c r="F108">
        <v>0</v>
      </c>
      <c r="H108">
        <v>381.04633419999999</v>
      </c>
      <c r="J108">
        <v>11468841</v>
      </c>
      <c r="K108">
        <v>11890463</v>
      </c>
      <c r="L108">
        <v>11457640</v>
      </c>
      <c r="M108" t="str">
        <f>IF(J108&gt;0,"Yes","No")</f>
        <v>Yes</v>
      </c>
      <c r="N108">
        <f>AVERAGE(J108:L108)</f>
        <v>11605648</v>
      </c>
      <c r="O108">
        <v>0</v>
      </c>
      <c r="P108">
        <v>0</v>
      </c>
      <c r="Q108">
        <v>0</v>
      </c>
      <c r="S108">
        <f>B108/A108</f>
        <v>0.875</v>
      </c>
      <c r="T108">
        <f>D108/A108</f>
        <v>0.6875</v>
      </c>
      <c r="V108" s="4">
        <f>A108*12+(B108-1)*1.007825+C108*14.003074+D108*15.9949146+E108*31.9720707+F108*30.9737615+0.0005485799</f>
        <v>381.04633417989999</v>
      </c>
      <c r="W108">
        <f>1+A108-B108/2+C108/2+F108/2</f>
        <v>10</v>
      </c>
      <c r="X108">
        <f>W108/A108</f>
        <v>0.625</v>
      </c>
      <c r="Y108">
        <f>W108/B108</f>
        <v>0.7142857142857143</v>
      </c>
      <c r="Z108">
        <f>W108/D108</f>
        <v>0.90909090909090906</v>
      </c>
      <c r="AA108" t="str">
        <f>IF(X108&gt;=0.3,IF(X108&lt;=0.68,IF(Y108&gt;=0.2,IF(Y108&lt;=0.95,IF(Z108&gt;=0.77,IF(Z108&lt;=1.75,"CRAM","O"),"O"),"O"),"O"),"O"),"O")</f>
        <v>CRAM</v>
      </c>
      <c r="AD108">
        <f>(1+A108-D108/2-E108-B108/2)/(A108-D108/2-E108-C108-F108)</f>
        <v>0.42857142857142855</v>
      </c>
      <c r="AF108" t="str">
        <f>IF(AD108&gt;0.66,"CondAr","----")</f>
        <v>----</v>
      </c>
      <c r="AG108" t="str">
        <f>IF(AND((AD108&gt;0.5),(AD108&lt;=0.66)),"Aromatic","----")</f>
        <v>----</v>
      </c>
      <c r="AH108" t="str">
        <f>IF(AND((AD108&lt;=0.5),(S108&lt;1.5)),"HUnSatLig","----")</f>
        <v>HUnSatLig</v>
      </c>
      <c r="AI108" t="str">
        <f>IF(AND((T108&lt;0.6),(S108&gt;=1.5),(C108=0)),"AlipatNoN","----")</f>
        <v>----</v>
      </c>
      <c r="AJ108" t="str">
        <f>IF(AND((S108&gt;=1.5),(T108&gt;=0.6)),"SatFACarb","----")</f>
        <v>----</v>
      </c>
      <c r="AK108" t="str">
        <f>IF(AND((T108&lt;0.6),(S108&gt;=1.5),(C108&gt;0)),"Alipat+N","----")</f>
        <v>----</v>
      </c>
      <c r="AM108" s="4">
        <f>V108*(44/43.989828)</f>
        <v>381.13444553399017</v>
      </c>
      <c r="AN108" s="4">
        <f>INT(AM108)</f>
        <v>381</v>
      </c>
      <c r="AO108" s="4">
        <f>AM108-AN108</f>
        <v>0.13444553399017423</v>
      </c>
    </row>
    <row r="109" spans="1:41" x14ac:dyDescent="0.25">
      <c r="A109">
        <v>16</v>
      </c>
      <c r="B109">
        <v>14</v>
      </c>
      <c r="C109">
        <v>0</v>
      </c>
      <c r="D109">
        <v>12</v>
      </c>
      <c r="E109">
        <v>0</v>
      </c>
      <c r="F109">
        <v>0</v>
      </c>
      <c r="H109">
        <v>397.04124880000001</v>
      </c>
      <c r="J109">
        <v>8319416</v>
      </c>
      <c r="K109">
        <v>8549384</v>
      </c>
      <c r="L109">
        <v>7426504</v>
      </c>
      <c r="M109" t="str">
        <f>IF(J109&gt;0,"Yes","No")</f>
        <v>Yes</v>
      </c>
      <c r="N109">
        <f>AVERAGE(J109:L109)</f>
        <v>8098434.666666667</v>
      </c>
      <c r="O109">
        <v>0</v>
      </c>
      <c r="P109">
        <v>0</v>
      </c>
      <c r="Q109">
        <v>0</v>
      </c>
      <c r="S109">
        <f>B109/A109</f>
        <v>0.875</v>
      </c>
      <c r="T109">
        <f>D109/A109</f>
        <v>0.75</v>
      </c>
      <c r="V109" s="4">
        <f>A109*12+(B109-1)*1.007825+C109*14.003074+D109*15.9949146+E109*31.9720707+F109*30.9737615+0.0005485799</f>
        <v>397.04124877989995</v>
      </c>
      <c r="W109">
        <f>1+A109-B109/2+C109/2+F109/2</f>
        <v>10</v>
      </c>
      <c r="X109">
        <f>W109/A109</f>
        <v>0.625</v>
      </c>
      <c r="Y109">
        <f>W109/B109</f>
        <v>0.7142857142857143</v>
      </c>
      <c r="Z109">
        <f>W109/D109</f>
        <v>0.83333333333333337</v>
      </c>
      <c r="AA109" t="str">
        <f>IF(X109&gt;=0.3,IF(X109&lt;=0.68,IF(Y109&gt;=0.2,IF(Y109&lt;=0.95,IF(Z109&gt;=0.77,IF(Z109&lt;=1.75,"CRAM","O"),"O"),"O"),"O"),"O"),"O")</f>
        <v>CRAM</v>
      </c>
      <c r="AD109">
        <f>(1+A109-D109/2-E109-B109/2)/(A109-D109/2-E109-C109-F109)</f>
        <v>0.4</v>
      </c>
      <c r="AF109" t="str">
        <f>IF(AD109&gt;0.66,"CondAr","----")</f>
        <v>----</v>
      </c>
      <c r="AG109" t="str">
        <f>IF(AND((AD109&gt;0.5),(AD109&lt;=0.66)),"Aromatic","----")</f>
        <v>----</v>
      </c>
      <c r="AH109" t="str">
        <f>IF(AND((AD109&lt;=0.5),(S109&lt;1.5)),"HUnSatLig","----")</f>
        <v>HUnSatLig</v>
      </c>
      <c r="AI109" t="str">
        <f>IF(AND((T109&lt;0.6),(S109&gt;=1.5),(C109=0)),"AlipatNoN","----")</f>
        <v>----</v>
      </c>
      <c r="AJ109" t="str">
        <f>IF(AND((S109&gt;=1.5),(T109&gt;=0.6)),"SatFACarb","----")</f>
        <v>----</v>
      </c>
      <c r="AK109" t="str">
        <f>IF(AND((T109&lt;0.6),(S109&gt;=1.5),(C109&gt;0)),"Alipat+N","----")</f>
        <v>----</v>
      </c>
      <c r="AM109" s="4">
        <f>V109*(44/43.989828)</f>
        <v>397.13305872247548</v>
      </c>
      <c r="AN109" s="4">
        <f>INT(AM109)</f>
        <v>397</v>
      </c>
      <c r="AO109" s="4">
        <f>AM109-AN109</f>
        <v>0.13305872247548223</v>
      </c>
    </row>
    <row r="110" spans="1:41" x14ac:dyDescent="0.25">
      <c r="A110">
        <v>16</v>
      </c>
      <c r="B110">
        <v>14</v>
      </c>
      <c r="C110">
        <v>0</v>
      </c>
      <c r="D110">
        <v>13</v>
      </c>
      <c r="E110">
        <v>0</v>
      </c>
      <c r="F110">
        <v>0</v>
      </c>
      <c r="H110">
        <v>413.03616340000002</v>
      </c>
      <c r="J110">
        <v>3628144</v>
      </c>
      <c r="K110">
        <v>3267610</v>
      </c>
      <c r="L110">
        <v>3809050</v>
      </c>
      <c r="M110" t="str">
        <f>IF(J110&gt;0,"Yes","No")</f>
        <v>Yes</v>
      </c>
      <c r="N110">
        <f>AVERAGE(J110:L110)</f>
        <v>3568268</v>
      </c>
      <c r="O110">
        <v>0</v>
      </c>
      <c r="P110">
        <v>0</v>
      </c>
      <c r="Q110">
        <v>0</v>
      </c>
      <c r="S110">
        <f>B110/A110</f>
        <v>0.875</v>
      </c>
      <c r="T110">
        <f>D110/A110</f>
        <v>0.8125</v>
      </c>
      <c r="V110" s="4">
        <f>A110*12+(B110-1)*1.007825+C110*14.003074+D110*15.9949146+E110*31.9720707+F110*30.9737615+0.0005485799</f>
        <v>413.03616337989996</v>
      </c>
      <c r="W110">
        <f>1+A110-B110/2+C110/2+F110/2</f>
        <v>10</v>
      </c>
      <c r="X110">
        <f>W110/A110</f>
        <v>0.625</v>
      </c>
      <c r="Y110">
        <f>W110/B110</f>
        <v>0.7142857142857143</v>
      </c>
      <c r="Z110">
        <f>W110/D110</f>
        <v>0.76923076923076927</v>
      </c>
      <c r="AA110" t="str">
        <f>IF(X110&gt;=0.3,IF(X110&lt;=0.68,IF(Y110&gt;=0.2,IF(Y110&lt;=0.95,IF(Z110&gt;=0.77,IF(Z110&lt;=1.75,"CRAM","O"),"O"),"O"),"O"),"O"),"O")</f>
        <v>O</v>
      </c>
      <c r="AD110">
        <f>(1+A110-D110/2-E110-B110/2)/(A110-D110/2-E110-C110-F110)</f>
        <v>0.36842105263157893</v>
      </c>
      <c r="AF110" t="str">
        <f>IF(AD110&gt;0.66,"CondAr","----")</f>
        <v>----</v>
      </c>
      <c r="AG110" t="str">
        <f>IF(AND((AD110&gt;0.5),(AD110&lt;=0.66)),"Aromatic","----")</f>
        <v>----</v>
      </c>
      <c r="AH110" t="str">
        <f>IF(AND((AD110&lt;=0.5),(S110&lt;1.5)),"HUnSatLig","----")</f>
        <v>HUnSatLig</v>
      </c>
      <c r="AI110" t="str">
        <f>IF(AND((T110&lt;0.6),(S110&gt;=1.5),(C110=0)),"AlipatNoN","----")</f>
        <v>----</v>
      </c>
      <c r="AJ110" t="str">
        <f>IF(AND((S110&gt;=1.5),(T110&gt;=0.6)),"SatFACarb","----")</f>
        <v>----</v>
      </c>
      <c r="AK110" t="str">
        <f>IF(AND((T110&lt;0.6),(S110&gt;=1.5),(C110&gt;0)),"Alipat+N","----")</f>
        <v>----</v>
      </c>
      <c r="AM110" s="4">
        <f>V110*(44/43.989828)</f>
        <v>413.13167191096079</v>
      </c>
      <c r="AN110" s="4">
        <f>INT(AM110)</f>
        <v>413</v>
      </c>
      <c r="AO110" s="4">
        <f>AM110-AN110</f>
        <v>0.13167191096079023</v>
      </c>
    </row>
    <row r="111" spans="1:41" x14ac:dyDescent="0.25">
      <c r="A111">
        <v>16</v>
      </c>
      <c r="B111">
        <v>16</v>
      </c>
      <c r="C111">
        <v>0</v>
      </c>
      <c r="D111">
        <v>11</v>
      </c>
      <c r="E111">
        <v>0</v>
      </c>
      <c r="F111">
        <v>0</v>
      </c>
      <c r="H111">
        <v>383.06198419999998</v>
      </c>
      <c r="J111">
        <v>11657931</v>
      </c>
      <c r="K111">
        <v>10836230</v>
      </c>
      <c r="L111">
        <v>11243115</v>
      </c>
      <c r="M111" t="str">
        <f>IF(J111&gt;0,"Yes","No")</f>
        <v>Yes</v>
      </c>
      <c r="N111">
        <f>AVERAGE(J111:L111)</f>
        <v>11245758.666666666</v>
      </c>
      <c r="O111">
        <v>0</v>
      </c>
      <c r="P111">
        <v>0</v>
      </c>
      <c r="Q111">
        <v>0</v>
      </c>
      <c r="S111">
        <f>B111/A111</f>
        <v>1</v>
      </c>
      <c r="T111">
        <f>D111/A111</f>
        <v>0.6875</v>
      </c>
      <c r="V111" s="4">
        <f>A111*12+(B111-1)*1.007825+C111*14.003074+D111*15.9949146+E111*31.9720707+F111*30.9737615+0.0005485799</f>
        <v>383.06198417989998</v>
      </c>
      <c r="W111">
        <f>1+A111-B111/2+C111/2+F111/2</f>
        <v>9</v>
      </c>
      <c r="X111">
        <f>W111/A111</f>
        <v>0.5625</v>
      </c>
      <c r="Y111">
        <f>W111/B111</f>
        <v>0.5625</v>
      </c>
      <c r="Z111">
        <f>W111/D111</f>
        <v>0.81818181818181823</v>
      </c>
      <c r="AA111" t="str">
        <f>IF(X111&gt;=0.3,IF(X111&lt;=0.68,IF(Y111&gt;=0.2,IF(Y111&lt;=0.95,IF(Z111&gt;=0.77,IF(Z111&lt;=1.75,"CRAM","O"),"O"),"O"),"O"),"O"),"O")</f>
        <v>CRAM</v>
      </c>
      <c r="AD111">
        <f>(1+A111-D111/2-E111-B111/2)/(A111-D111/2-E111-C111-F111)</f>
        <v>0.33333333333333331</v>
      </c>
      <c r="AF111" t="str">
        <f>IF(AD111&gt;0.66,"CondAr","----")</f>
        <v>----</v>
      </c>
      <c r="AG111" t="str">
        <f>IF(AND((AD111&gt;0.5),(AD111&lt;=0.66)),"Aromatic","----")</f>
        <v>----</v>
      </c>
      <c r="AH111" t="str">
        <f>IF(AND((AD111&lt;=0.5),(S111&lt;1.5)),"HUnSatLig","----")</f>
        <v>HUnSatLig</v>
      </c>
      <c r="AI111" t="str">
        <f>IF(AND((T111&lt;0.6),(S111&gt;=1.5),(C111=0)),"AlipatNoN","----")</f>
        <v>----</v>
      </c>
      <c r="AJ111" t="str">
        <f>IF(AND((S111&gt;=1.5),(T111&gt;=0.6)),"SatFACarb","----")</f>
        <v>----</v>
      </c>
      <c r="AK111" t="str">
        <f>IF(AND((T111&lt;0.6),(S111&gt;=1.5),(C111&gt;0)),"Alipat+N","----")</f>
        <v>----</v>
      </c>
      <c r="AM111" s="4">
        <f>V111*(44/43.989828)</f>
        <v>383.15056162337339</v>
      </c>
      <c r="AN111" s="4">
        <f>INT(AM111)</f>
        <v>383</v>
      </c>
      <c r="AO111" s="4">
        <f>AM111-AN111</f>
        <v>0.15056162337339174</v>
      </c>
    </row>
    <row r="112" spans="1:41" x14ac:dyDescent="0.25">
      <c r="A112">
        <v>16</v>
      </c>
      <c r="B112">
        <v>16</v>
      </c>
      <c r="C112">
        <v>0</v>
      </c>
      <c r="D112">
        <v>12</v>
      </c>
      <c r="E112">
        <v>0</v>
      </c>
      <c r="F112">
        <v>0</v>
      </c>
      <c r="H112">
        <v>399.0568988</v>
      </c>
      <c r="J112">
        <v>8248128</v>
      </c>
      <c r="K112">
        <v>8457529</v>
      </c>
      <c r="L112">
        <v>8190708</v>
      </c>
      <c r="M112" t="str">
        <f>IF(J112&gt;0,"Yes","No")</f>
        <v>Yes</v>
      </c>
      <c r="N112">
        <f>AVERAGE(J112:L112)</f>
        <v>8298788.333333333</v>
      </c>
      <c r="O112">
        <v>0</v>
      </c>
      <c r="P112">
        <v>0</v>
      </c>
      <c r="Q112">
        <v>0</v>
      </c>
      <c r="S112">
        <f>B112/A112</f>
        <v>1</v>
      </c>
      <c r="T112">
        <f>D112/A112</f>
        <v>0.75</v>
      </c>
      <c r="V112" s="4">
        <f>A112*12+(B112-1)*1.007825+C112*14.003074+D112*15.9949146+E112*31.9720707+F112*30.9737615+0.0005485799</f>
        <v>399.0568987799</v>
      </c>
      <c r="W112">
        <f>1+A112-B112/2+C112/2+F112/2</f>
        <v>9</v>
      </c>
      <c r="X112">
        <f>W112/A112</f>
        <v>0.5625</v>
      </c>
      <c r="Y112">
        <f>W112/B112</f>
        <v>0.5625</v>
      </c>
      <c r="Z112">
        <f>W112/D112</f>
        <v>0.75</v>
      </c>
      <c r="AA112" t="str">
        <f>IF(X112&gt;=0.3,IF(X112&lt;=0.68,IF(Y112&gt;=0.2,IF(Y112&lt;=0.95,IF(Z112&gt;=0.77,IF(Z112&lt;=1.75,"CRAM","O"),"O"),"O"),"O"),"O"),"O")</f>
        <v>O</v>
      </c>
      <c r="AD112">
        <f>(1+A112-D112/2-E112-B112/2)/(A112-D112/2-E112-C112-F112)</f>
        <v>0.3</v>
      </c>
      <c r="AF112" t="str">
        <f>IF(AD112&gt;0.66,"CondAr","----")</f>
        <v>----</v>
      </c>
      <c r="AG112" t="str">
        <f>IF(AND((AD112&gt;0.5),(AD112&lt;=0.66)),"Aromatic","----")</f>
        <v>----</v>
      </c>
      <c r="AH112" t="str">
        <f>IF(AND((AD112&lt;=0.5),(S112&lt;1.5)),"HUnSatLig","----")</f>
        <v>HUnSatLig</v>
      </c>
      <c r="AI112" t="str">
        <f>IF(AND((T112&lt;0.6),(S112&gt;=1.5),(C112=0)),"AlipatNoN","----")</f>
        <v>----</v>
      </c>
      <c r="AJ112" t="str">
        <f>IF(AND((S112&gt;=1.5),(T112&gt;=0.6)),"SatFACarb","----")</f>
        <v>----</v>
      </c>
      <c r="AK112" t="str">
        <f>IF(AND((T112&lt;0.6),(S112&gt;=1.5),(C112&gt;0)),"Alipat+N","----")</f>
        <v>----</v>
      </c>
      <c r="AM112" s="4">
        <f>V112*(44/43.989828)</f>
        <v>399.1491748118587</v>
      </c>
      <c r="AN112" s="4">
        <f>INT(AM112)</f>
        <v>399</v>
      </c>
      <c r="AO112" s="4">
        <f>AM112-AN112</f>
        <v>0.14917481185869974</v>
      </c>
    </row>
    <row r="113" spans="1:41" x14ac:dyDescent="0.25">
      <c r="A113">
        <v>16</v>
      </c>
      <c r="B113">
        <v>16</v>
      </c>
      <c r="C113">
        <v>0</v>
      </c>
      <c r="D113">
        <v>13</v>
      </c>
      <c r="E113">
        <v>0</v>
      </c>
      <c r="F113">
        <v>0</v>
      </c>
      <c r="H113">
        <v>415.05181340000001</v>
      </c>
      <c r="J113">
        <v>3890295</v>
      </c>
      <c r="K113">
        <v>3791451</v>
      </c>
      <c r="L113">
        <v>3496748</v>
      </c>
      <c r="M113" t="str">
        <f>IF(J113&gt;0,"Yes","No")</f>
        <v>Yes</v>
      </c>
      <c r="N113">
        <f>AVERAGE(J113:L113)</f>
        <v>3726164.6666666665</v>
      </c>
      <c r="O113">
        <v>0</v>
      </c>
      <c r="P113">
        <v>0</v>
      </c>
      <c r="Q113">
        <v>0</v>
      </c>
      <c r="S113">
        <f>B113/A113</f>
        <v>1</v>
      </c>
      <c r="T113">
        <f>D113/A113</f>
        <v>0.8125</v>
      </c>
      <c r="V113" s="4">
        <f>A113*12+(B113-1)*1.007825+C113*14.003074+D113*15.9949146+E113*31.9720707+F113*30.9737615+0.0005485799</f>
        <v>415.05181337990001</v>
      </c>
      <c r="W113">
        <f>1+A113-B113/2+C113/2+F113/2</f>
        <v>9</v>
      </c>
      <c r="X113">
        <f>W113/A113</f>
        <v>0.5625</v>
      </c>
      <c r="Y113">
        <f>W113/B113</f>
        <v>0.5625</v>
      </c>
      <c r="Z113">
        <f>W113/D113</f>
        <v>0.69230769230769229</v>
      </c>
      <c r="AA113" t="str">
        <f>IF(X113&gt;=0.3,IF(X113&lt;=0.68,IF(Y113&gt;=0.2,IF(Y113&lt;=0.95,IF(Z113&gt;=0.77,IF(Z113&lt;=1.75,"CRAM","O"),"O"),"O"),"O"),"O"),"O")</f>
        <v>O</v>
      </c>
      <c r="AD113">
        <f>(1+A113-D113/2-E113-B113/2)/(A113-D113/2-E113-C113-F113)</f>
        <v>0.26315789473684209</v>
      </c>
      <c r="AF113" t="str">
        <f>IF(AD113&gt;0.66,"CondAr","----")</f>
        <v>----</v>
      </c>
      <c r="AG113" t="str">
        <f>IF(AND((AD113&gt;0.5),(AD113&lt;=0.66)),"Aromatic","----")</f>
        <v>----</v>
      </c>
      <c r="AH113" t="str">
        <f>IF(AND((AD113&lt;=0.5),(S113&lt;1.5)),"HUnSatLig","----")</f>
        <v>HUnSatLig</v>
      </c>
      <c r="AI113" t="str">
        <f>IF(AND((T113&lt;0.6),(S113&gt;=1.5),(C113=0)),"AlipatNoN","----")</f>
        <v>----</v>
      </c>
      <c r="AJ113" t="str">
        <f>IF(AND((S113&gt;=1.5),(T113&gt;=0.6)),"SatFACarb","----")</f>
        <v>----</v>
      </c>
      <c r="AK113" t="str">
        <f>IF(AND((T113&lt;0.6),(S113&gt;=1.5),(C113&gt;0)),"Alipat+N","----")</f>
        <v>----</v>
      </c>
      <c r="AM113" s="4">
        <f>V113*(44/43.989828)</f>
        <v>415.14778800034401</v>
      </c>
      <c r="AN113" s="4">
        <f>INT(AM113)</f>
        <v>415</v>
      </c>
      <c r="AO113" s="4">
        <f>AM113-AN113</f>
        <v>0.14778800034400774</v>
      </c>
    </row>
    <row r="114" spans="1:41" x14ac:dyDescent="0.25">
      <c r="A114">
        <v>16</v>
      </c>
      <c r="B114">
        <v>18</v>
      </c>
      <c r="C114">
        <v>0</v>
      </c>
      <c r="D114">
        <v>12</v>
      </c>
      <c r="E114">
        <v>0</v>
      </c>
      <c r="F114">
        <v>0</v>
      </c>
      <c r="H114">
        <v>401.07254879999999</v>
      </c>
      <c r="J114">
        <v>6088856</v>
      </c>
      <c r="K114">
        <v>6033996</v>
      </c>
      <c r="L114">
        <v>6339580</v>
      </c>
      <c r="M114" t="str">
        <f>IF(J114&gt;0,"Yes","No")</f>
        <v>Yes</v>
      </c>
      <c r="N114">
        <f>AVERAGE(J114:L114)</f>
        <v>6154144</v>
      </c>
      <c r="O114">
        <v>0</v>
      </c>
      <c r="P114">
        <v>0</v>
      </c>
      <c r="Q114">
        <v>0</v>
      </c>
      <c r="S114">
        <f>B114/A114</f>
        <v>1.125</v>
      </c>
      <c r="T114">
        <f>D114/A114</f>
        <v>0.75</v>
      </c>
      <c r="V114" s="4">
        <f>A114*12+(B114-1)*1.007825+C114*14.003074+D114*15.9949146+E114*31.9720707+F114*30.9737615+0.0005485799</f>
        <v>401.07254877989999</v>
      </c>
      <c r="W114">
        <f>1+A114-B114/2+C114/2+F114/2</f>
        <v>8</v>
      </c>
      <c r="X114">
        <f>W114/A114</f>
        <v>0.5</v>
      </c>
      <c r="Y114">
        <f>W114/B114</f>
        <v>0.44444444444444442</v>
      </c>
      <c r="Z114">
        <f>W114/D114</f>
        <v>0.66666666666666663</v>
      </c>
      <c r="AA114" t="str">
        <f>IF(X114&gt;=0.3,IF(X114&lt;=0.68,IF(Y114&gt;=0.2,IF(Y114&lt;=0.95,IF(Z114&gt;=0.77,IF(Z114&lt;=1.75,"CRAM","O"),"O"),"O"),"O"),"O"),"O")</f>
        <v>O</v>
      </c>
      <c r="AD114">
        <f>(1+A114-D114/2-E114-B114/2)/(A114-D114/2-E114-C114-F114)</f>
        <v>0.2</v>
      </c>
      <c r="AF114" t="str">
        <f>IF(AD114&gt;0.66,"CondAr","----")</f>
        <v>----</v>
      </c>
      <c r="AG114" t="str">
        <f>IF(AND((AD114&gt;0.5),(AD114&lt;=0.66)),"Aromatic","----")</f>
        <v>----</v>
      </c>
      <c r="AH114" t="str">
        <f>IF(AND((AD114&lt;=0.5),(S114&lt;1.5)),"HUnSatLig","----")</f>
        <v>HUnSatLig</v>
      </c>
      <c r="AI114" t="str">
        <f>IF(AND((T114&lt;0.6),(S114&gt;=1.5),(C114=0)),"AlipatNoN","----")</f>
        <v>----</v>
      </c>
      <c r="AJ114" t="str">
        <f>IF(AND((S114&gt;=1.5),(T114&gt;=0.6)),"SatFACarb","----")</f>
        <v>----</v>
      </c>
      <c r="AK114" t="str">
        <f>IF(AND((T114&lt;0.6),(S114&gt;=1.5),(C114&gt;0)),"Alipat+N","----")</f>
        <v>----</v>
      </c>
      <c r="AM114" s="4">
        <f>V114*(44/43.989828)</f>
        <v>401.16529090124192</v>
      </c>
      <c r="AN114" s="4">
        <f>INT(AM114)</f>
        <v>401</v>
      </c>
      <c r="AO114" s="4">
        <f>AM114-AN114</f>
        <v>0.16529090124191725</v>
      </c>
    </row>
    <row r="115" spans="1:41" x14ac:dyDescent="0.25">
      <c r="A115">
        <v>16</v>
      </c>
      <c r="B115">
        <v>20</v>
      </c>
      <c r="C115">
        <v>0</v>
      </c>
      <c r="D115">
        <v>12</v>
      </c>
      <c r="E115">
        <v>0</v>
      </c>
      <c r="F115">
        <v>0</v>
      </c>
      <c r="H115">
        <v>403.08819879999999</v>
      </c>
      <c r="J115">
        <v>4173244</v>
      </c>
      <c r="K115">
        <v>4337470</v>
      </c>
      <c r="L115">
        <v>4200670</v>
      </c>
      <c r="M115" t="str">
        <f>IF(J115&gt;0,"Yes","No")</f>
        <v>Yes</v>
      </c>
      <c r="N115">
        <f>AVERAGE(J115:L115)</f>
        <v>4237128</v>
      </c>
      <c r="O115">
        <v>0</v>
      </c>
      <c r="P115">
        <v>0</v>
      </c>
      <c r="Q115">
        <v>0</v>
      </c>
      <c r="S115">
        <f>B115/A115</f>
        <v>1.25</v>
      </c>
      <c r="T115">
        <f>D115/A115</f>
        <v>0.75</v>
      </c>
      <c r="V115" s="4">
        <f>A115*12+(B115-1)*1.007825+C115*14.003074+D115*15.9949146+E115*31.9720707+F115*30.9737615+0.0005485799</f>
        <v>403.08819877989998</v>
      </c>
      <c r="W115">
        <f>1+A115-B115/2+C115/2+F115/2</f>
        <v>7</v>
      </c>
      <c r="X115">
        <f>W115/A115</f>
        <v>0.4375</v>
      </c>
      <c r="Y115">
        <f>W115/B115</f>
        <v>0.35</v>
      </c>
      <c r="Z115">
        <f>W115/D115</f>
        <v>0.58333333333333337</v>
      </c>
      <c r="AA115" t="str">
        <f>IF(X115&gt;=0.3,IF(X115&lt;=0.68,IF(Y115&gt;=0.2,IF(Y115&lt;=0.95,IF(Z115&gt;=0.77,IF(Z115&lt;=1.75,"CRAM","O"),"O"),"O"),"O"),"O"),"O")</f>
        <v>O</v>
      </c>
      <c r="AD115">
        <f>(1+A115-D115/2-E115-B115/2)/(A115-D115/2-E115-C115-F115)</f>
        <v>0.1</v>
      </c>
      <c r="AF115" t="str">
        <f>IF(AD115&gt;0.66,"CondAr","----")</f>
        <v>----</v>
      </c>
      <c r="AG115" t="str">
        <f>IF(AND((AD115&gt;0.5),(AD115&lt;=0.66)),"Aromatic","----")</f>
        <v>----</v>
      </c>
      <c r="AH115" t="str">
        <f>IF(AND((AD115&lt;=0.5),(S115&lt;1.5)),"HUnSatLig","----")</f>
        <v>HUnSatLig</v>
      </c>
      <c r="AI115" t="str">
        <f>IF(AND((T115&lt;0.6),(S115&gt;=1.5),(C115=0)),"AlipatNoN","----")</f>
        <v>----</v>
      </c>
      <c r="AJ115" t="str">
        <f>IF(AND((S115&gt;=1.5),(T115&gt;=0.6)),"SatFACarb","----")</f>
        <v>----</v>
      </c>
      <c r="AK115" t="str">
        <f>IF(AND((T115&lt;0.6),(S115&gt;=1.5),(C115&gt;0)),"Alipat+N","----")</f>
        <v>----</v>
      </c>
      <c r="AM115" s="4">
        <f>V115*(44/43.989828)</f>
        <v>403.18140699062513</v>
      </c>
      <c r="AN115" s="4">
        <f>INT(AM115)</f>
        <v>403</v>
      </c>
      <c r="AO115" s="4">
        <f>AM115-AN115</f>
        <v>0.18140699062513477</v>
      </c>
    </row>
    <row r="116" spans="1:41" x14ac:dyDescent="0.25">
      <c r="A116">
        <v>16</v>
      </c>
      <c r="B116">
        <v>22</v>
      </c>
      <c r="C116">
        <v>0</v>
      </c>
      <c r="D116">
        <v>12</v>
      </c>
      <c r="E116">
        <v>0</v>
      </c>
      <c r="F116">
        <v>0</v>
      </c>
      <c r="H116">
        <v>405.10384879999998</v>
      </c>
      <c r="J116">
        <v>2645673</v>
      </c>
      <c r="K116">
        <v>2958863</v>
      </c>
      <c r="L116">
        <v>2962841</v>
      </c>
      <c r="M116" t="str">
        <f>IF(J116&gt;0,"Yes","No")</f>
        <v>Yes</v>
      </c>
      <c r="N116">
        <f>AVERAGE(J116:L116)</f>
        <v>2855792.3333333335</v>
      </c>
      <c r="O116">
        <v>0</v>
      </c>
      <c r="P116">
        <v>0</v>
      </c>
      <c r="Q116">
        <v>0</v>
      </c>
      <c r="S116">
        <f>B116/A116</f>
        <v>1.375</v>
      </c>
      <c r="T116">
        <f>D116/A116</f>
        <v>0.75</v>
      </c>
      <c r="V116" s="4">
        <f>A116*12+(B116-1)*1.007825+C116*14.003074+D116*15.9949146+E116*31.9720707+F116*30.9737615+0.0005485799</f>
        <v>405.10384877989998</v>
      </c>
      <c r="W116">
        <f>1+A116-B116/2+C116/2+F116/2</f>
        <v>6</v>
      </c>
      <c r="X116">
        <f>W116/A116</f>
        <v>0.375</v>
      </c>
      <c r="Y116">
        <f>W116/B116</f>
        <v>0.27272727272727271</v>
      </c>
      <c r="Z116">
        <f>W116/D116</f>
        <v>0.5</v>
      </c>
      <c r="AA116" t="str">
        <f>IF(X116&gt;=0.3,IF(X116&lt;=0.68,IF(Y116&gt;=0.2,IF(Y116&lt;=0.95,IF(Z116&gt;=0.77,IF(Z116&lt;=1.75,"CRAM","O"),"O"),"O"),"O"),"O"),"O")</f>
        <v>O</v>
      </c>
      <c r="AD116">
        <f>(1+A116-D116/2-E116-B116/2)/(A116-D116/2-E116-C116-F116)</f>
        <v>0</v>
      </c>
      <c r="AF116" t="str">
        <f>IF(AD116&gt;0.66,"CondAr","----")</f>
        <v>----</v>
      </c>
      <c r="AG116" t="str">
        <f>IF(AND((AD116&gt;0.5),(AD116&lt;=0.66)),"Aromatic","----")</f>
        <v>----</v>
      </c>
      <c r="AH116" t="str">
        <f>IF(AND((AD116&lt;=0.5),(S116&lt;1.5)),"HUnSatLig","----")</f>
        <v>HUnSatLig</v>
      </c>
      <c r="AI116" t="str">
        <f>IF(AND((T116&lt;0.6),(S116&gt;=1.5),(C116=0)),"AlipatNoN","----")</f>
        <v>----</v>
      </c>
      <c r="AJ116" t="str">
        <f>IF(AND((S116&gt;=1.5),(T116&gt;=0.6)),"SatFACarb","----")</f>
        <v>----</v>
      </c>
      <c r="AK116" t="str">
        <f>IF(AND((T116&lt;0.6),(S116&gt;=1.5),(C116&gt;0)),"Alipat+N","----")</f>
        <v>----</v>
      </c>
      <c r="AM116" s="4">
        <f>V116*(44/43.989828)</f>
        <v>405.19752308000835</v>
      </c>
      <c r="AN116" s="4">
        <f>INT(AM116)</f>
        <v>405</v>
      </c>
      <c r="AO116" s="4">
        <f>AM116-AN116</f>
        <v>0.19752308000835228</v>
      </c>
    </row>
    <row r="117" spans="1:41" x14ac:dyDescent="0.25">
      <c r="A117">
        <v>17</v>
      </c>
      <c r="B117">
        <v>14</v>
      </c>
      <c r="C117">
        <v>0</v>
      </c>
      <c r="D117">
        <v>11</v>
      </c>
      <c r="E117">
        <v>0</v>
      </c>
      <c r="F117">
        <v>0</v>
      </c>
      <c r="H117">
        <v>393.04633419999999</v>
      </c>
      <c r="J117">
        <v>13633065</v>
      </c>
      <c r="K117">
        <v>12024152</v>
      </c>
      <c r="L117">
        <v>12396307</v>
      </c>
      <c r="M117" t="str">
        <f>IF(J117&gt;0,"Yes","No")</f>
        <v>Yes</v>
      </c>
      <c r="N117">
        <f>AVERAGE(J117:L117)</f>
        <v>12684508</v>
      </c>
      <c r="O117">
        <v>0</v>
      </c>
      <c r="P117">
        <v>0</v>
      </c>
      <c r="Q117">
        <v>0</v>
      </c>
      <c r="S117">
        <f>B117/A117</f>
        <v>0.82352941176470584</v>
      </c>
      <c r="T117">
        <f>D117/A117</f>
        <v>0.6470588235294118</v>
      </c>
      <c r="V117" s="4">
        <f>A117*12+(B117-1)*1.007825+C117*14.003074+D117*15.9949146+E117*31.9720707+F117*30.9737615+0.0005485799</f>
        <v>393.04633417989999</v>
      </c>
      <c r="W117">
        <f>1+A117-B117/2+C117/2+F117/2</f>
        <v>11</v>
      </c>
      <c r="X117">
        <f>W117/A117</f>
        <v>0.6470588235294118</v>
      </c>
      <c r="Y117">
        <f>W117/B117</f>
        <v>0.7857142857142857</v>
      </c>
      <c r="Z117">
        <f>W117/D117</f>
        <v>1</v>
      </c>
      <c r="AA117" t="str">
        <f>IF(X117&gt;=0.3,IF(X117&lt;=0.68,IF(Y117&gt;=0.2,IF(Y117&lt;=0.95,IF(Z117&gt;=0.77,IF(Z117&lt;=1.75,"CRAM","O"),"O"),"O"),"O"),"O"),"O")</f>
        <v>CRAM</v>
      </c>
      <c r="AD117">
        <f>(1+A117-D117/2-E117-B117/2)/(A117-D117/2-E117-C117-F117)</f>
        <v>0.47826086956521741</v>
      </c>
      <c r="AF117" t="str">
        <f>IF(AD117&gt;0.66,"CondAr","----")</f>
        <v>----</v>
      </c>
      <c r="AG117" t="str">
        <f>IF(AND((AD117&gt;0.5),(AD117&lt;=0.66)),"Aromatic","----")</f>
        <v>----</v>
      </c>
      <c r="AH117" t="str">
        <f>IF(AND((AD117&lt;=0.5),(S117&lt;1.5)),"HUnSatLig","----")</f>
        <v>HUnSatLig</v>
      </c>
      <c r="AI117" t="str">
        <f>IF(AND((T117&lt;0.6),(S117&gt;=1.5),(C117=0)),"AlipatNoN","----")</f>
        <v>----</v>
      </c>
      <c r="AJ117" t="str">
        <f>IF(AND((S117&gt;=1.5),(T117&gt;=0.6)),"SatFACarb","----")</f>
        <v>----</v>
      </c>
      <c r="AK117" t="str">
        <f>IF(AND((T117&lt;0.6),(S117&gt;=1.5),(C117&gt;0)),"Alipat+N","----")</f>
        <v>----</v>
      </c>
      <c r="AM117" s="4">
        <f>V117*(44/43.989828)</f>
        <v>393.13722035729705</v>
      </c>
      <c r="AN117" s="4">
        <f>INT(AM117)</f>
        <v>393</v>
      </c>
      <c r="AO117" s="4">
        <f>AM117-AN117</f>
        <v>0.1372203572970534</v>
      </c>
    </row>
    <row r="118" spans="1:41" x14ac:dyDescent="0.25">
      <c r="A118">
        <v>17</v>
      </c>
      <c r="B118">
        <v>14</v>
      </c>
      <c r="C118">
        <v>0</v>
      </c>
      <c r="D118">
        <v>12</v>
      </c>
      <c r="E118">
        <v>0</v>
      </c>
      <c r="F118">
        <v>0</v>
      </c>
      <c r="H118">
        <v>409.04124880000001</v>
      </c>
      <c r="J118">
        <v>9783269</v>
      </c>
      <c r="K118">
        <v>9441611</v>
      </c>
      <c r="L118">
        <v>9121435</v>
      </c>
      <c r="M118" t="str">
        <f>IF(J118&gt;0,"Yes","No")</f>
        <v>Yes</v>
      </c>
      <c r="N118">
        <f>AVERAGE(J118:L118)</f>
        <v>9448771.666666666</v>
      </c>
      <c r="O118">
        <v>0</v>
      </c>
      <c r="P118">
        <v>0</v>
      </c>
      <c r="Q118">
        <v>0</v>
      </c>
      <c r="S118">
        <f>B118/A118</f>
        <v>0.82352941176470584</v>
      </c>
      <c r="T118">
        <f>D118/A118</f>
        <v>0.70588235294117652</v>
      </c>
      <c r="V118" s="4">
        <f>A118*12+(B118-1)*1.007825+C118*14.003074+D118*15.9949146+E118*31.9720707+F118*30.9737615+0.0005485799</f>
        <v>409.04124877989995</v>
      </c>
      <c r="W118">
        <f>1+A118-B118/2+C118/2+F118/2</f>
        <v>11</v>
      </c>
      <c r="X118">
        <f>W118/A118</f>
        <v>0.6470588235294118</v>
      </c>
      <c r="Y118">
        <f>W118/B118</f>
        <v>0.7857142857142857</v>
      </c>
      <c r="Z118">
        <f>W118/D118</f>
        <v>0.91666666666666663</v>
      </c>
      <c r="AA118" t="str">
        <f>IF(X118&gt;=0.3,IF(X118&lt;=0.68,IF(Y118&gt;=0.2,IF(Y118&lt;=0.95,IF(Z118&gt;=0.77,IF(Z118&lt;=1.75,"CRAM","O"),"O"),"O"),"O"),"O"),"O")</f>
        <v>CRAM</v>
      </c>
      <c r="AD118">
        <f>(1+A118-D118/2-E118-B118/2)/(A118-D118/2-E118-C118-F118)</f>
        <v>0.45454545454545453</v>
      </c>
      <c r="AF118" t="str">
        <f>IF(AD118&gt;0.66,"CondAr","----")</f>
        <v>----</v>
      </c>
      <c r="AG118" t="str">
        <f>IF(AND((AD118&gt;0.5),(AD118&lt;=0.66)),"Aromatic","----")</f>
        <v>----</v>
      </c>
      <c r="AH118" t="str">
        <f>IF(AND((AD118&lt;=0.5),(S118&lt;1.5)),"HUnSatLig","----")</f>
        <v>HUnSatLig</v>
      </c>
      <c r="AI118" t="str">
        <f>IF(AND((T118&lt;0.6),(S118&gt;=1.5),(C118=0)),"AlipatNoN","----")</f>
        <v>----</v>
      </c>
      <c r="AJ118" t="str">
        <f>IF(AND((S118&gt;=1.5),(T118&gt;=0.6)),"SatFACarb","----")</f>
        <v>----</v>
      </c>
      <c r="AK118" t="str">
        <f>IF(AND((T118&lt;0.6),(S118&gt;=1.5),(C118&gt;0)),"Alipat+N","----")</f>
        <v>----</v>
      </c>
      <c r="AM118" s="4">
        <f>V118*(44/43.989828)</f>
        <v>409.13583354578236</v>
      </c>
      <c r="AN118" s="4">
        <f>INT(AM118)</f>
        <v>409</v>
      </c>
      <c r="AO118" s="4">
        <f>AM118-AN118</f>
        <v>0.1358335457823614</v>
      </c>
    </row>
    <row r="119" spans="1:41" x14ac:dyDescent="0.25">
      <c r="A119">
        <v>17</v>
      </c>
      <c r="B119">
        <v>14</v>
      </c>
      <c r="C119">
        <v>0</v>
      </c>
      <c r="D119">
        <v>13</v>
      </c>
      <c r="E119">
        <v>0</v>
      </c>
      <c r="F119">
        <v>0</v>
      </c>
      <c r="H119">
        <v>425.03616340000002</v>
      </c>
      <c r="J119">
        <v>4798106</v>
      </c>
      <c r="K119">
        <v>4604503</v>
      </c>
      <c r="L119">
        <v>4612614</v>
      </c>
      <c r="M119" t="str">
        <f>IF(J119&gt;0,"Yes","No")</f>
        <v>Yes</v>
      </c>
      <c r="N119">
        <f>AVERAGE(J119:L119)</f>
        <v>4671741</v>
      </c>
      <c r="O119">
        <v>0</v>
      </c>
      <c r="P119">
        <v>0</v>
      </c>
      <c r="Q119">
        <v>0</v>
      </c>
      <c r="S119">
        <f>B119/A119</f>
        <v>0.82352941176470584</v>
      </c>
      <c r="T119">
        <f>D119/A119</f>
        <v>0.76470588235294112</v>
      </c>
      <c r="V119" s="4">
        <f>A119*12+(B119-1)*1.007825+C119*14.003074+D119*15.9949146+E119*31.9720707+F119*30.9737615+0.0005485799</f>
        <v>425.03616337989996</v>
      </c>
      <c r="W119">
        <f>1+A119-B119/2+C119/2+F119/2</f>
        <v>11</v>
      </c>
      <c r="X119">
        <f>W119/A119</f>
        <v>0.6470588235294118</v>
      </c>
      <c r="Y119">
        <f>W119/B119</f>
        <v>0.7857142857142857</v>
      </c>
      <c r="Z119">
        <f>W119/D119</f>
        <v>0.84615384615384615</v>
      </c>
      <c r="AA119" t="str">
        <f>IF(X119&gt;=0.3,IF(X119&lt;=0.68,IF(Y119&gt;=0.2,IF(Y119&lt;=0.95,IF(Z119&gt;=0.77,IF(Z119&lt;=1.75,"CRAM","O"),"O"),"O"),"O"),"O"),"O")</f>
        <v>CRAM</v>
      </c>
      <c r="AD119">
        <f>(1+A119-D119/2-E119-B119/2)/(A119-D119/2-E119-C119-F119)</f>
        <v>0.42857142857142855</v>
      </c>
      <c r="AF119" t="str">
        <f>IF(AD119&gt;0.66,"CondAr","----")</f>
        <v>----</v>
      </c>
      <c r="AG119" t="str">
        <f>IF(AND((AD119&gt;0.5),(AD119&lt;=0.66)),"Aromatic","----")</f>
        <v>----</v>
      </c>
      <c r="AH119" t="str">
        <f>IF(AND((AD119&lt;=0.5),(S119&lt;1.5)),"HUnSatLig","----")</f>
        <v>HUnSatLig</v>
      </c>
      <c r="AI119" t="str">
        <f>IF(AND((T119&lt;0.6),(S119&gt;=1.5),(C119=0)),"AlipatNoN","----")</f>
        <v>----</v>
      </c>
      <c r="AJ119" t="str">
        <f>IF(AND((S119&gt;=1.5),(T119&gt;=0.6)),"SatFACarb","----")</f>
        <v>----</v>
      </c>
      <c r="AK119" t="str">
        <f>IF(AND((T119&lt;0.6),(S119&gt;=1.5),(C119&gt;0)),"Alipat+N","----")</f>
        <v>----</v>
      </c>
      <c r="AM119" s="4">
        <f>V119*(44/43.989828)</f>
        <v>425.13444673426767</v>
      </c>
      <c r="AN119" s="4">
        <f>INT(AM119)</f>
        <v>425</v>
      </c>
      <c r="AO119" s="4">
        <f>AM119-AN119</f>
        <v>0.1344467342676694</v>
      </c>
    </row>
    <row r="120" spans="1:41" x14ac:dyDescent="0.25">
      <c r="A120">
        <v>17</v>
      </c>
      <c r="B120">
        <v>16</v>
      </c>
      <c r="C120">
        <v>0</v>
      </c>
      <c r="D120">
        <v>12</v>
      </c>
      <c r="E120">
        <v>0</v>
      </c>
      <c r="F120">
        <v>0</v>
      </c>
      <c r="H120">
        <v>411.0568988</v>
      </c>
      <c r="J120">
        <v>10260545</v>
      </c>
      <c r="K120">
        <v>9685441</v>
      </c>
      <c r="L120">
        <v>9535211</v>
      </c>
      <c r="M120" t="str">
        <f>IF(J120&gt;0,"Yes","No")</f>
        <v>Yes</v>
      </c>
      <c r="N120">
        <f>AVERAGE(J120:L120)</f>
        <v>9827065.666666666</v>
      </c>
      <c r="O120">
        <v>0</v>
      </c>
      <c r="P120">
        <v>0</v>
      </c>
      <c r="Q120">
        <v>0</v>
      </c>
      <c r="S120">
        <f>B120/A120</f>
        <v>0.94117647058823528</v>
      </c>
      <c r="T120">
        <f>D120/A120</f>
        <v>0.70588235294117652</v>
      </c>
      <c r="V120" s="4">
        <f>A120*12+(B120-1)*1.007825+C120*14.003074+D120*15.9949146+E120*31.9720707+F120*30.9737615+0.0005485799</f>
        <v>411.0568987799</v>
      </c>
      <c r="W120">
        <f>1+A120-B120/2+C120/2+F120/2</f>
        <v>10</v>
      </c>
      <c r="X120">
        <f>W120/A120</f>
        <v>0.58823529411764708</v>
      </c>
      <c r="Y120">
        <f>W120/B120</f>
        <v>0.625</v>
      </c>
      <c r="Z120">
        <f>W120/D120</f>
        <v>0.83333333333333337</v>
      </c>
      <c r="AA120" t="str">
        <f>IF(X120&gt;=0.3,IF(X120&lt;=0.68,IF(Y120&gt;=0.2,IF(Y120&lt;=0.95,IF(Z120&gt;=0.77,IF(Z120&lt;=1.75,"CRAM","O"),"O"),"O"),"O"),"O"),"O")</f>
        <v>CRAM</v>
      </c>
      <c r="AD120">
        <f>(1+A120-D120/2-E120-B120/2)/(A120-D120/2-E120-C120-F120)</f>
        <v>0.36363636363636365</v>
      </c>
      <c r="AF120" t="str">
        <f>IF(AD120&gt;0.66,"CondAr","----")</f>
        <v>----</v>
      </c>
      <c r="AG120" t="str">
        <f>IF(AND((AD120&gt;0.5),(AD120&lt;=0.66)),"Aromatic","----")</f>
        <v>----</v>
      </c>
      <c r="AH120" t="str">
        <f>IF(AND((AD120&lt;=0.5),(S120&lt;1.5)),"HUnSatLig","----")</f>
        <v>HUnSatLig</v>
      </c>
      <c r="AI120" t="str">
        <f>IF(AND((T120&lt;0.6),(S120&gt;=1.5),(C120=0)),"AlipatNoN","----")</f>
        <v>----</v>
      </c>
      <c r="AJ120" t="str">
        <f>IF(AND((S120&gt;=1.5),(T120&gt;=0.6)),"SatFACarb","----")</f>
        <v>----</v>
      </c>
      <c r="AK120" t="str">
        <f>IF(AND((T120&lt;0.6),(S120&gt;=1.5),(C120&gt;0)),"Alipat+N","----")</f>
        <v>----</v>
      </c>
      <c r="AM120" s="4">
        <f>V120*(44/43.989828)</f>
        <v>411.15194963516558</v>
      </c>
      <c r="AN120" s="4">
        <f>INT(AM120)</f>
        <v>411</v>
      </c>
      <c r="AO120" s="4">
        <f>AM120-AN120</f>
        <v>0.15194963516557891</v>
      </c>
    </row>
    <row r="121" spans="1:41" x14ac:dyDescent="0.25">
      <c r="A121">
        <v>17</v>
      </c>
      <c r="B121">
        <v>16</v>
      </c>
      <c r="C121">
        <v>0</v>
      </c>
      <c r="D121">
        <v>13</v>
      </c>
      <c r="E121">
        <v>0</v>
      </c>
      <c r="F121">
        <v>0</v>
      </c>
      <c r="H121">
        <v>427.05181340000001</v>
      </c>
      <c r="J121">
        <v>5577191</v>
      </c>
      <c r="K121">
        <v>4827680</v>
      </c>
      <c r="L121">
        <v>4942218</v>
      </c>
      <c r="M121" t="str">
        <f>IF(J121&gt;0,"Yes","No")</f>
        <v>Yes</v>
      </c>
      <c r="N121">
        <f>AVERAGE(J121:L121)</f>
        <v>5115696.333333333</v>
      </c>
      <c r="O121">
        <v>0</v>
      </c>
      <c r="P121">
        <v>0</v>
      </c>
      <c r="Q121">
        <v>0</v>
      </c>
      <c r="S121">
        <f>B121/A121</f>
        <v>0.94117647058823528</v>
      </c>
      <c r="T121">
        <f>D121/A121</f>
        <v>0.76470588235294112</v>
      </c>
      <c r="V121" s="4">
        <f>A121*12+(B121-1)*1.007825+C121*14.003074+D121*15.9949146+E121*31.9720707+F121*30.9737615+0.0005485799</f>
        <v>427.05181337990001</v>
      </c>
      <c r="W121">
        <f>1+A121-B121/2+C121/2+F121/2</f>
        <v>10</v>
      </c>
      <c r="X121">
        <f>W121/A121</f>
        <v>0.58823529411764708</v>
      </c>
      <c r="Y121">
        <f>W121/B121</f>
        <v>0.625</v>
      </c>
      <c r="Z121">
        <f>W121/D121</f>
        <v>0.76923076923076927</v>
      </c>
      <c r="AA121" t="str">
        <f>IF(X121&gt;=0.3,IF(X121&lt;=0.68,IF(Y121&gt;=0.2,IF(Y121&lt;=0.95,IF(Z121&gt;=0.77,IF(Z121&lt;=1.75,"CRAM","O"),"O"),"O"),"O"),"O"),"O")</f>
        <v>O</v>
      </c>
      <c r="AD121">
        <f>(1+A121-D121/2-E121-B121/2)/(A121-D121/2-E121-C121-F121)</f>
        <v>0.33333333333333331</v>
      </c>
      <c r="AF121" t="str">
        <f>IF(AD121&gt;0.66,"CondAr","----")</f>
        <v>----</v>
      </c>
      <c r="AG121" t="str">
        <f>IF(AND((AD121&gt;0.5),(AD121&lt;=0.66)),"Aromatic","----")</f>
        <v>----</v>
      </c>
      <c r="AH121" t="str">
        <f>IF(AND((AD121&lt;=0.5),(S121&lt;1.5)),"HUnSatLig","----")</f>
        <v>HUnSatLig</v>
      </c>
      <c r="AI121" t="str">
        <f>IF(AND((T121&lt;0.6),(S121&gt;=1.5),(C121=0)),"AlipatNoN","----")</f>
        <v>----</v>
      </c>
      <c r="AJ121" t="str">
        <f>IF(AND((S121&gt;=1.5),(T121&gt;=0.6)),"SatFACarb","----")</f>
        <v>----</v>
      </c>
      <c r="AK121" t="str">
        <f>IF(AND((T121&lt;0.6),(S121&gt;=1.5),(C121&gt;0)),"Alipat+N","----")</f>
        <v>----</v>
      </c>
      <c r="AM121" s="4">
        <f>V121*(44/43.989828)</f>
        <v>427.15056282365089</v>
      </c>
      <c r="AN121" s="4">
        <f>INT(AM121)</f>
        <v>427</v>
      </c>
      <c r="AO121" s="4">
        <f>AM121-AN121</f>
        <v>0.15056282365088691</v>
      </c>
    </row>
    <row r="122" spans="1:41" x14ac:dyDescent="0.25">
      <c r="A122">
        <v>17</v>
      </c>
      <c r="B122">
        <v>18</v>
      </c>
      <c r="C122">
        <v>0</v>
      </c>
      <c r="D122">
        <v>12</v>
      </c>
      <c r="E122">
        <v>0</v>
      </c>
      <c r="F122">
        <v>0</v>
      </c>
      <c r="H122">
        <v>413.07254879999999</v>
      </c>
      <c r="J122">
        <v>9474160</v>
      </c>
      <c r="K122">
        <v>8483356</v>
      </c>
      <c r="L122">
        <v>8032027</v>
      </c>
      <c r="M122" t="str">
        <f>IF(J122&gt;0,"Yes","No")</f>
        <v>Yes</v>
      </c>
      <c r="N122">
        <f>AVERAGE(J122:L122)</f>
        <v>8663181</v>
      </c>
      <c r="O122">
        <v>0</v>
      </c>
      <c r="P122">
        <v>0</v>
      </c>
      <c r="Q122">
        <v>0</v>
      </c>
      <c r="S122">
        <f>B122/A122</f>
        <v>1.0588235294117647</v>
      </c>
      <c r="T122">
        <f>D122/A122</f>
        <v>0.70588235294117652</v>
      </c>
      <c r="V122" s="4">
        <f>A122*12+(B122-1)*1.007825+C122*14.003074+D122*15.9949146+E122*31.9720707+F122*30.9737615+0.0005485799</f>
        <v>413.07254877989999</v>
      </c>
      <c r="W122">
        <f>1+A122-B122/2+C122/2+F122/2</f>
        <v>9</v>
      </c>
      <c r="X122">
        <f>W122/A122</f>
        <v>0.52941176470588236</v>
      </c>
      <c r="Y122">
        <f>W122/B122</f>
        <v>0.5</v>
      </c>
      <c r="Z122">
        <f>W122/D122</f>
        <v>0.75</v>
      </c>
      <c r="AA122" t="str">
        <f>IF(X122&gt;=0.3,IF(X122&lt;=0.68,IF(Y122&gt;=0.2,IF(Y122&lt;=0.95,IF(Z122&gt;=0.77,IF(Z122&lt;=1.75,"CRAM","O"),"O"),"O"),"O"),"O"),"O")</f>
        <v>O</v>
      </c>
      <c r="AD122">
        <f>(1+A122-D122/2-E122-B122/2)/(A122-D122/2-E122-C122-F122)</f>
        <v>0.27272727272727271</v>
      </c>
      <c r="AF122" t="str">
        <f>IF(AD122&gt;0.66,"CondAr","----")</f>
        <v>----</v>
      </c>
      <c r="AG122" t="str">
        <f>IF(AND((AD122&gt;0.5),(AD122&lt;=0.66)),"Aromatic","----")</f>
        <v>----</v>
      </c>
      <c r="AH122" t="str">
        <f>IF(AND((AD122&lt;=0.5),(S122&lt;1.5)),"HUnSatLig","----")</f>
        <v>HUnSatLig</v>
      </c>
      <c r="AI122" t="str">
        <f>IF(AND((T122&lt;0.6),(S122&gt;=1.5),(C122=0)),"AlipatNoN","----")</f>
        <v>----</v>
      </c>
      <c r="AJ122" t="str">
        <f>IF(AND((S122&gt;=1.5),(T122&gt;=0.6)),"SatFACarb","----")</f>
        <v>----</v>
      </c>
      <c r="AK122" t="str">
        <f>IF(AND((T122&lt;0.6),(S122&gt;=1.5),(C122&gt;0)),"Alipat+N","----")</f>
        <v>----</v>
      </c>
      <c r="AM122" s="4">
        <f>V122*(44/43.989828)</f>
        <v>413.1680657245488</v>
      </c>
      <c r="AN122" s="4">
        <f>INT(AM122)</f>
        <v>413</v>
      </c>
      <c r="AO122" s="4">
        <f>AM122-AN122</f>
        <v>0.16806572454879642</v>
      </c>
    </row>
    <row r="123" spans="1:41" x14ac:dyDescent="0.25">
      <c r="A123">
        <v>17</v>
      </c>
      <c r="B123">
        <v>18</v>
      </c>
      <c r="C123">
        <v>0</v>
      </c>
      <c r="D123">
        <v>13</v>
      </c>
      <c r="E123">
        <v>0</v>
      </c>
      <c r="F123">
        <v>0</v>
      </c>
      <c r="H123">
        <v>429.06746340000001</v>
      </c>
      <c r="J123">
        <v>4537629</v>
      </c>
      <c r="K123">
        <v>4338138</v>
      </c>
      <c r="L123">
        <v>4211966</v>
      </c>
      <c r="M123" t="str">
        <f>IF(J123&gt;0,"Yes","No")</f>
        <v>Yes</v>
      </c>
      <c r="N123">
        <f>AVERAGE(J123:L123)</f>
        <v>4362577.666666667</v>
      </c>
      <c r="O123">
        <v>0</v>
      </c>
      <c r="P123">
        <v>0</v>
      </c>
      <c r="Q123">
        <v>0</v>
      </c>
      <c r="S123">
        <f>B123/A123</f>
        <v>1.0588235294117647</v>
      </c>
      <c r="T123">
        <f>D123/A123</f>
        <v>0.76470588235294112</v>
      </c>
      <c r="V123" s="4">
        <f>A123*12+(B123-1)*1.007825+C123*14.003074+D123*15.9949146+E123*31.9720707+F123*30.9737615+0.0005485799</f>
        <v>429.0674633799</v>
      </c>
      <c r="W123">
        <f>1+A123-B123/2+C123/2+F123/2</f>
        <v>9</v>
      </c>
      <c r="X123">
        <f>W123/A123</f>
        <v>0.52941176470588236</v>
      </c>
      <c r="Y123">
        <f>W123/B123</f>
        <v>0.5</v>
      </c>
      <c r="Z123">
        <f>W123/D123</f>
        <v>0.69230769230769229</v>
      </c>
      <c r="AA123" t="str">
        <f>IF(X123&gt;=0.3,IF(X123&lt;=0.68,IF(Y123&gt;=0.2,IF(Y123&lt;=0.95,IF(Z123&gt;=0.77,IF(Z123&lt;=1.75,"CRAM","O"),"O"),"O"),"O"),"O"),"O")</f>
        <v>O</v>
      </c>
      <c r="AD123">
        <f>(1+A123-D123/2-E123-B123/2)/(A123-D123/2-E123-C123-F123)</f>
        <v>0.23809523809523808</v>
      </c>
      <c r="AF123" t="str">
        <f>IF(AD123&gt;0.66,"CondAr","----")</f>
        <v>----</v>
      </c>
      <c r="AG123" t="str">
        <f>IF(AND((AD123&gt;0.5),(AD123&lt;=0.66)),"Aromatic","----")</f>
        <v>----</v>
      </c>
      <c r="AH123" t="str">
        <f>IF(AND((AD123&lt;=0.5),(S123&lt;1.5)),"HUnSatLig","----")</f>
        <v>HUnSatLig</v>
      </c>
      <c r="AI123" t="str">
        <f>IF(AND((T123&lt;0.6),(S123&gt;=1.5),(C123=0)),"AlipatNoN","----")</f>
        <v>----</v>
      </c>
      <c r="AJ123" t="str">
        <f>IF(AND((S123&gt;=1.5),(T123&gt;=0.6)),"SatFACarb","----")</f>
        <v>----</v>
      </c>
      <c r="AK123" t="str">
        <f>IF(AND((T123&lt;0.6),(S123&gt;=1.5),(C123&gt;0)),"Alipat+N","----")</f>
        <v>----</v>
      </c>
      <c r="AM123" s="4">
        <f>V123*(44/43.989828)</f>
        <v>429.1666789130341</v>
      </c>
      <c r="AN123" s="4">
        <f>INT(AM123)</f>
        <v>429</v>
      </c>
      <c r="AO123" s="4">
        <f>AM123-AN123</f>
        <v>0.16667891303410443</v>
      </c>
    </row>
    <row r="124" spans="1:41" x14ac:dyDescent="0.25">
      <c r="A124">
        <v>17</v>
      </c>
      <c r="B124">
        <v>20</v>
      </c>
      <c r="C124">
        <v>0</v>
      </c>
      <c r="D124">
        <v>12</v>
      </c>
      <c r="E124">
        <v>0</v>
      </c>
      <c r="F124">
        <v>0</v>
      </c>
      <c r="H124">
        <v>415.08819879999999</v>
      </c>
      <c r="J124">
        <v>6754422</v>
      </c>
      <c r="K124">
        <v>6414940</v>
      </c>
      <c r="L124">
        <v>6156076</v>
      </c>
      <c r="M124" t="str">
        <f>IF(J124&gt;0,"Yes","No")</f>
        <v>Yes</v>
      </c>
      <c r="N124">
        <f>AVERAGE(J124:L124)</f>
        <v>6441812.666666667</v>
      </c>
      <c r="O124">
        <v>0</v>
      </c>
      <c r="P124">
        <v>0</v>
      </c>
      <c r="Q124">
        <v>0</v>
      </c>
      <c r="S124">
        <f>B124/A124</f>
        <v>1.1764705882352942</v>
      </c>
      <c r="T124">
        <f>D124/A124</f>
        <v>0.70588235294117652</v>
      </c>
      <c r="V124" s="4">
        <f>A124*12+(B124-1)*1.007825+C124*14.003074+D124*15.9949146+E124*31.9720707+F124*30.9737615+0.0005485799</f>
        <v>415.08819877989998</v>
      </c>
      <c r="W124">
        <f>1+A124-B124/2+C124/2+F124/2</f>
        <v>8</v>
      </c>
      <c r="X124">
        <f>W124/A124</f>
        <v>0.47058823529411764</v>
      </c>
      <c r="Y124">
        <f>W124/B124</f>
        <v>0.4</v>
      </c>
      <c r="Z124">
        <f>W124/D124</f>
        <v>0.66666666666666663</v>
      </c>
      <c r="AA124" t="str">
        <f>IF(X124&gt;=0.3,IF(X124&lt;=0.68,IF(Y124&gt;=0.2,IF(Y124&lt;=0.95,IF(Z124&gt;=0.77,IF(Z124&lt;=1.75,"CRAM","O"),"O"),"O"),"O"),"O"),"O")</f>
        <v>O</v>
      </c>
      <c r="AD124">
        <f>(1+A124-D124/2-E124-B124/2)/(A124-D124/2-E124-C124-F124)</f>
        <v>0.18181818181818182</v>
      </c>
      <c r="AF124" t="str">
        <f>IF(AD124&gt;0.66,"CondAr","----")</f>
        <v>----</v>
      </c>
      <c r="AG124" t="str">
        <f>IF(AND((AD124&gt;0.5),(AD124&lt;=0.66)),"Aromatic","----")</f>
        <v>----</v>
      </c>
      <c r="AH124" t="str">
        <f>IF(AND((AD124&lt;=0.5),(S124&lt;1.5)),"HUnSatLig","----")</f>
        <v>HUnSatLig</v>
      </c>
      <c r="AI124" t="str">
        <f>IF(AND((T124&lt;0.6),(S124&gt;=1.5),(C124=0)),"AlipatNoN","----")</f>
        <v>----</v>
      </c>
      <c r="AJ124" t="str">
        <f>IF(AND((S124&gt;=1.5),(T124&gt;=0.6)),"SatFACarb","----")</f>
        <v>----</v>
      </c>
      <c r="AK124" t="str">
        <f>IF(AND((T124&lt;0.6),(S124&gt;=1.5),(C124&gt;0)),"Alipat+N","----")</f>
        <v>----</v>
      </c>
      <c r="AM124" s="4">
        <f>V124*(44/43.989828)</f>
        <v>415.18418181393201</v>
      </c>
      <c r="AN124" s="4">
        <f>INT(AM124)</f>
        <v>415</v>
      </c>
      <c r="AO124" s="4">
        <f>AM124-AN124</f>
        <v>0.18418181393201394</v>
      </c>
    </row>
    <row r="125" spans="1:41" x14ac:dyDescent="0.25">
      <c r="A125">
        <v>17</v>
      </c>
      <c r="B125">
        <v>20</v>
      </c>
      <c r="C125">
        <v>0</v>
      </c>
      <c r="D125">
        <v>13</v>
      </c>
      <c r="E125">
        <v>0</v>
      </c>
      <c r="F125">
        <v>0</v>
      </c>
      <c r="H125">
        <v>431.0831134</v>
      </c>
      <c r="J125">
        <v>3371073</v>
      </c>
      <c r="K125">
        <v>3061640</v>
      </c>
      <c r="L125">
        <v>2832482</v>
      </c>
      <c r="M125" t="str">
        <f>IF(J125&gt;0,"Yes","No")</f>
        <v>Yes</v>
      </c>
      <c r="N125">
        <f>AVERAGE(J125:L125)</f>
        <v>3088398.3333333335</v>
      </c>
      <c r="O125">
        <v>0</v>
      </c>
      <c r="P125">
        <v>0</v>
      </c>
      <c r="Q125">
        <v>0</v>
      </c>
      <c r="S125">
        <f>B125/A125</f>
        <v>1.1764705882352942</v>
      </c>
      <c r="T125">
        <f>D125/A125</f>
        <v>0.76470588235294112</v>
      </c>
      <c r="V125" s="4">
        <f>A125*12+(B125-1)*1.007825+C125*14.003074+D125*15.9949146+E125*31.9720707+F125*30.9737615+0.0005485799</f>
        <v>431.0831133799</v>
      </c>
      <c r="W125">
        <f>1+A125-B125/2+C125/2+F125/2</f>
        <v>8</v>
      </c>
      <c r="X125">
        <f>W125/A125</f>
        <v>0.47058823529411764</v>
      </c>
      <c r="Y125">
        <f>W125/B125</f>
        <v>0.4</v>
      </c>
      <c r="Z125">
        <f>W125/D125</f>
        <v>0.61538461538461542</v>
      </c>
      <c r="AA125" t="str">
        <f>IF(X125&gt;=0.3,IF(X125&lt;=0.68,IF(Y125&gt;=0.2,IF(Y125&lt;=0.95,IF(Z125&gt;=0.77,IF(Z125&lt;=1.75,"CRAM","O"),"O"),"O"),"O"),"O"),"O")</f>
        <v>O</v>
      </c>
      <c r="AD125">
        <f>(1+A125-D125/2-E125-B125/2)/(A125-D125/2-E125-C125-F125)</f>
        <v>0.14285714285714285</v>
      </c>
      <c r="AF125" t="str">
        <f>IF(AD125&gt;0.66,"CondAr","----")</f>
        <v>----</v>
      </c>
      <c r="AG125" t="str">
        <f>IF(AND((AD125&gt;0.5),(AD125&lt;=0.66)),"Aromatic","----")</f>
        <v>----</v>
      </c>
      <c r="AH125" t="str">
        <f>IF(AND((AD125&lt;=0.5),(S125&lt;1.5)),"HUnSatLig","----")</f>
        <v>HUnSatLig</v>
      </c>
      <c r="AI125" t="str">
        <f>IF(AND((T125&lt;0.6),(S125&gt;=1.5),(C125=0)),"AlipatNoN","----")</f>
        <v>----</v>
      </c>
      <c r="AJ125" t="str">
        <f>IF(AND((S125&gt;=1.5),(T125&gt;=0.6)),"SatFACarb","----")</f>
        <v>----</v>
      </c>
      <c r="AK125" t="str">
        <f>IF(AND((T125&lt;0.6),(S125&gt;=1.5),(C125&gt;0)),"Alipat+N","----")</f>
        <v>----</v>
      </c>
      <c r="AM125" s="4">
        <f>V125*(44/43.989828)</f>
        <v>431.18279500241732</v>
      </c>
      <c r="AN125" s="4">
        <f>INT(AM125)</f>
        <v>431</v>
      </c>
      <c r="AO125" s="4">
        <f>AM125-AN125</f>
        <v>0.18279500241732194</v>
      </c>
    </row>
    <row r="126" spans="1:41" x14ac:dyDescent="0.25">
      <c r="A126">
        <v>17</v>
      </c>
      <c r="B126">
        <v>22</v>
      </c>
      <c r="C126">
        <v>0</v>
      </c>
      <c r="D126">
        <v>12</v>
      </c>
      <c r="E126">
        <v>0</v>
      </c>
      <c r="F126">
        <v>0</v>
      </c>
      <c r="H126">
        <v>417.10384879999998</v>
      </c>
      <c r="J126">
        <v>4618326</v>
      </c>
      <c r="K126">
        <v>4600452</v>
      </c>
      <c r="L126">
        <v>4067105</v>
      </c>
      <c r="M126" t="str">
        <f>IF(J126&gt;0,"Yes","No")</f>
        <v>Yes</v>
      </c>
      <c r="N126">
        <f>AVERAGE(J126:L126)</f>
        <v>4428627.666666667</v>
      </c>
      <c r="O126">
        <v>0</v>
      </c>
      <c r="P126">
        <v>0</v>
      </c>
      <c r="Q126">
        <v>0</v>
      </c>
      <c r="S126">
        <f>B126/A126</f>
        <v>1.2941176470588236</v>
      </c>
      <c r="T126">
        <f>D126/A126</f>
        <v>0.70588235294117652</v>
      </c>
      <c r="V126" s="4">
        <f>A126*12+(B126-1)*1.007825+C126*14.003074+D126*15.9949146+E126*31.9720707+F126*30.9737615+0.0005485799</f>
        <v>417.10384877989998</v>
      </c>
      <c r="W126">
        <f>1+A126-B126/2+C126/2+F126/2</f>
        <v>7</v>
      </c>
      <c r="X126">
        <f>W126/A126</f>
        <v>0.41176470588235292</v>
      </c>
      <c r="Y126">
        <f>W126/B126</f>
        <v>0.31818181818181818</v>
      </c>
      <c r="Z126">
        <f>W126/D126</f>
        <v>0.58333333333333337</v>
      </c>
      <c r="AA126" t="str">
        <f>IF(X126&gt;=0.3,IF(X126&lt;=0.68,IF(Y126&gt;=0.2,IF(Y126&lt;=0.95,IF(Z126&gt;=0.77,IF(Z126&lt;=1.75,"CRAM","O"),"O"),"O"),"O"),"O"),"O")</f>
        <v>O</v>
      </c>
      <c r="AD126">
        <f>(1+A126-D126/2-E126-B126/2)/(A126-D126/2-E126-C126-F126)</f>
        <v>9.0909090909090912E-2</v>
      </c>
      <c r="AF126" t="str">
        <f>IF(AD126&gt;0.66,"CondAr","----")</f>
        <v>----</v>
      </c>
      <c r="AG126" t="str">
        <f>IF(AND((AD126&gt;0.5),(AD126&lt;=0.66)),"Aromatic","----")</f>
        <v>----</v>
      </c>
      <c r="AH126" t="str">
        <f>IF(AND((AD126&lt;=0.5),(S126&lt;1.5)),"HUnSatLig","----")</f>
        <v>HUnSatLig</v>
      </c>
      <c r="AI126" t="str">
        <f>IF(AND((T126&lt;0.6),(S126&gt;=1.5),(C126=0)),"AlipatNoN","----")</f>
        <v>----</v>
      </c>
      <c r="AJ126" t="str">
        <f>IF(AND((S126&gt;=1.5),(T126&gt;=0.6)),"SatFACarb","----")</f>
        <v>----</v>
      </c>
      <c r="AK126" t="str">
        <f>IF(AND((T126&lt;0.6),(S126&gt;=1.5),(C126&gt;0)),"Alipat+N","----")</f>
        <v>----</v>
      </c>
      <c r="AM126" s="4">
        <f>V126*(44/43.989828)</f>
        <v>417.20029790331523</v>
      </c>
      <c r="AN126" s="4">
        <f>INT(AM126)</f>
        <v>417</v>
      </c>
      <c r="AO126" s="4">
        <f>AM126-AN126</f>
        <v>0.20029790331523145</v>
      </c>
    </row>
    <row r="127" spans="1:41" x14ac:dyDescent="0.25">
      <c r="A127">
        <v>17</v>
      </c>
      <c r="B127">
        <v>25</v>
      </c>
      <c r="C127">
        <v>1</v>
      </c>
      <c r="D127">
        <v>7</v>
      </c>
      <c r="E127">
        <v>0</v>
      </c>
      <c r="F127">
        <v>0</v>
      </c>
      <c r="H127">
        <v>354.1558248</v>
      </c>
      <c r="J127">
        <v>4606310</v>
      </c>
      <c r="K127">
        <v>4679306</v>
      </c>
      <c r="L127">
        <v>3747740</v>
      </c>
      <c r="M127" t="str">
        <f>IF(J127&gt;0,"Yes","No")</f>
        <v>Yes</v>
      </c>
      <c r="N127">
        <f>AVERAGE(J127:L127)</f>
        <v>4344452</v>
      </c>
      <c r="O127">
        <v>0</v>
      </c>
      <c r="P127">
        <v>0</v>
      </c>
      <c r="Q127">
        <v>0</v>
      </c>
      <c r="S127">
        <f>B127/A127</f>
        <v>1.4705882352941178</v>
      </c>
      <c r="T127">
        <f>D127/A127</f>
        <v>0.41176470588235292</v>
      </c>
      <c r="V127" s="4">
        <f>A127*12+(B127-1)*1.007825+C127*14.003074+D127*15.9949146+E127*31.9720707+F127*30.9737615+0.0005485799</f>
        <v>354.1558247799</v>
      </c>
      <c r="W127">
        <f>1+A127-B127/2+C127/2+F127/2</f>
        <v>6</v>
      </c>
      <c r="X127">
        <f>W127/A127</f>
        <v>0.35294117647058826</v>
      </c>
      <c r="Y127">
        <f>W127/B127</f>
        <v>0.24</v>
      </c>
      <c r="Z127">
        <f>W127/D127</f>
        <v>0.8571428571428571</v>
      </c>
      <c r="AA127" t="str">
        <f>IF(X127&gt;=0.3,IF(X127&lt;=0.68,IF(Y127&gt;=0.2,IF(Y127&lt;=0.95,IF(Z127&gt;=0.77,IF(Z127&lt;=1.75,"CRAM","O"),"O"),"O"),"O"),"O"),"O")</f>
        <v>CRAM</v>
      </c>
      <c r="AD127">
        <f>(1+A127-D127/2-E127-B127/2)/(A127-D127/2-E127-C127-F127)</f>
        <v>0.16</v>
      </c>
      <c r="AF127" t="str">
        <f>IF(AD127&gt;0.66,"CondAr","----")</f>
        <v>----</v>
      </c>
      <c r="AG127" t="str">
        <f>IF(AND((AD127&gt;0.5),(AD127&lt;=0.66)),"Aromatic","----")</f>
        <v>----</v>
      </c>
      <c r="AH127" t="str">
        <f>IF(AND((AD127&lt;=0.5),(S127&lt;1.5)),"HUnSatLig","----")</f>
        <v>HUnSatLig</v>
      </c>
      <c r="AI127" t="str">
        <f>IF(AND((T127&lt;0.6),(S127&gt;=1.5),(C127=0)),"AlipatNoN","----")</f>
        <v>----</v>
      </c>
      <c r="AJ127" t="str">
        <f>IF(AND((S127&gt;=1.5),(T127&gt;=0.6)),"SatFACarb","----")</f>
        <v>----</v>
      </c>
      <c r="AK127" t="str">
        <f>IF(AND((T127&lt;0.6),(S127&gt;=1.5),(C127&gt;0)),"Alipat+N","----")</f>
        <v>----</v>
      </c>
      <c r="AM127" s="4">
        <f>V127*(44/43.989828)</f>
        <v>354.23771809963881</v>
      </c>
      <c r="AN127" s="4">
        <f>INT(AM127)</f>
        <v>354</v>
      </c>
      <c r="AO127" s="4">
        <f>AM127-AN127</f>
        <v>0.23771809963881196</v>
      </c>
    </row>
    <row r="128" spans="1:41" x14ac:dyDescent="0.25">
      <c r="A128">
        <v>18</v>
      </c>
      <c r="B128">
        <v>14</v>
      </c>
      <c r="C128">
        <v>0</v>
      </c>
      <c r="D128">
        <v>12</v>
      </c>
      <c r="E128">
        <v>0</v>
      </c>
      <c r="F128">
        <v>0</v>
      </c>
      <c r="H128">
        <v>421.04124880000001</v>
      </c>
      <c r="J128">
        <v>8202164</v>
      </c>
      <c r="K128">
        <v>8635027</v>
      </c>
      <c r="L128">
        <v>7689920</v>
      </c>
      <c r="M128" t="str">
        <f>IF(J128&gt;0,"Yes","No")</f>
        <v>Yes</v>
      </c>
      <c r="N128">
        <f>AVERAGE(J128:L128)</f>
        <v>8175703.666666667</v>
      </c>
      <c r="O128">
        <v>0</v>
      </c>
      <c r="P128">
        <v>0</v>
      </c>
      <c r="Q128">
        <v>0</v>
      </c>
      <c r="S128">
        <f>B128/A128</f>
        <v>0.77777777777777779</v>
      </c>
      <c r="T128">
        <f>D128/A128</f>
        <v>0.66666666666666663</v>
      </c>
      <c r="V128" s="4">
        <f>A128*12+(B128-1)*1.007825+C128*14.003074+D128*15.9949146+E128*31.9720707+F128*30.9737615+0.0005485799</f>
        <v>421.04124877989995</v>
      </c>
      <c r="W128">
        <f>1+A128-B128/2+C128/2+F128/2</f>
        <v>12</v>
      </c>
      <c r="X128">
        <f>W128/A128</f>
        <v>0.66666666666666663</v>
      </c>
      <c r="Y128">
        <f>W128/B128</f>
        <v>0.8571428571428571</v>
      </c>
      <c r="Z128">
        <f>W128/D128</f>
        <v>1</v>
      </c>
      <c r="AA128" t="str">
        <f>IF(X128&gt;=0.3,IF(X128&lt;=0.68,IF(Y128&gt;=0.2,IF(Y128&lt;=0.95,IF(Z128&gt;=0.77,IF(Z128&lt;=1.75,"CRAM","O"),"O"),"O"),"O"),"O"),"O")</f>
        <v>CRAM</v>
      </c>
      <c r="AD128">
        <f>(1+A128-D128/2-E128-B128/2)/(A128-D128/2-E128-C128-F128)</f>
        <v>0.5</v>
      </c>
      <c r="AF128" t="str">
        <f>IF(AD128&gt;0.66,"CondAr","----")</f>
        <v>----</v>
      </c>
      <c r="AG128" t="str">
        <f>IF(AND((AD128&gt;0.5),(AD128&lt;=0.66)),"Aromatic","----")</f>
        <v>----</v>
      </c>
      <c r="AH128" t="str">
        <f>IF(AND((AD128&lt;=0.5),(S128&lt;1.5)),"HUnSatLig","----")</f>
        <v>HUnSatLig</v>
      </c>
      <c r="AI128" t="str">
        <f>IF(AND((T128&lt;0.6),(S128&gt;=1.5),(C128=0)),"AlipatNoN","----")</f>
        <v>----</v>
      </c>
      <c r="AJ128" t="str">
        <f>IF(AND((S128&gt;=1.5),(T128&gt;=0.6)),"SatFACarb","----")</f>
        <v>----</v>
      </c>
      <c r="AK128" t="str">
        <f>IF(AND((T128&lt;0.6),(S128&gt;=1.5),(C128&gt;0)),"Alipat+N","----")</f>
        <v>----</v>
      </c>
      <c r="AM128" s="4">
        <f>V128*(44/43.989828)</f>
        <v>421.13860836908924</v>
      </c>
      <c r="AN128" s="4">
        <f>INT(AM128)</f>
        <v>421</v>
      </c>
      <c r="AO128" s="4">
        <f>AM128-AN128</f>
        <v>0.13860836908924057</v>
      </c>
    </row>
    <row r="129" spans="1:41" x14ac:dyDescent="0.25">
      <c r="A129">
        <v>18</v>
      </c>
      <c r="B129">
        <v>14</v>
      </c>
      <c r="C129">
        <v>0</v>
      </c>
      <c r="D129">
        <v>13</v>
      </c>
      <c r="E129">
        <v>0</v>
      </c>
      <c r="F129">
        <v>0</v>
      </c>
      <c r="H129">
        <v>437.03616340000002</v>
      </c>
      <c r="J129">
        <v>5906790</v>
      </c>
      <c r="K129">
        <v>5823577</v>
      </c>
      <c r="L129">
        <v>4948562</v>
      </c>
      <c r="M129" t="str">
        <f>IF(J129&gt;0,"Yes","No")</f>
        <v>Yes</v>
      </c>
      <c r="N129">
        <f>AVERAGE(J129:L129)</f>
        <v>5559643</v>
      </c>
      <c r="O129">
        <v>0</v>
      </c>
      <c r="P129">
        <v>0</v>
      </c>
      <c r="Q129">
        <v>0</v>
      </c>
      <c r="S129">
        <f>B129/A129</f>
        <v>0.77777777777777779</v>
      </c>
      <c r="T129">
        <f>D129/A129</f>
        <v>0.72222222222222221</v>
      </c>
      <c r="V129" s="4">
        <f>A129*12+(B129-1)*1.007825+C129*14.003074+D129*15.9949146+E129*31.9720707+F129*30.9737615+0.0005485799</f>
        <v>437.03616337989996</v>
      </c>
      <c r="W129">
        <f>1+A129-B129/2+C129/2+F129/2</f>
        <v>12</v>
      </c>
      <c r="X129">
        <f>W129/A129</f>
        <v>0.66666666666666663</v>
      </c>
      <c r="Y129">
        <f>W129/B129</f>
        <v>0.8571428571428571</v>
      </c>
      <c r="Z129">
        <f>W129/D129</f>
        <v>0.92307692307692313</v>
      </c>
      <c r="AA129" t="str">
        <f>IF(X129&gt;=0.3,IF(X129&lt;=0.68,IF(Y129&gt;=0.2,IF(Y129&lt;=0.95,IF(Z129&gt;=0.77,IF(Z129&lt;=1.75,"CRAM","O"),"O"),"O"),"O"),"O"),"O")</f>
        <v>CRAM</v>
      </c>
      <c r="AD129">
        <f>(1+A129-D129/2-E129-B129/2)/(A129-D129/2-E129-C129-F129)</f>
        <v>0.47826086956521741</v>
      </c>
      <c r="AF129" t="str">
        <f>IF(AD129&gt;0.66,"CondAr","----")</f>
        <v>----</v>
      </c>
      <c r="AG129" t="str">
        <f>IF(AND((AD129&gt;0.5),(AD129&lt;=0.66)),"Aromatic","----")</f>
        <v>----</v>
      </c>
      <c r="AH129" t="str">
        <f>IF(AND((AD129&lt;=0.5),(S129&lt;1.5)),"HUnSatLig","----")</f>
        <v>HUnSatLig</v>
      </c>
      <c r="AI129" t="str">
        <f>IF(AND((T129&lt;0.6),(S129&gt;=1.5),(C129=0)),"AlipatNoN","----")</f>
        <v>----</v>
      </c>
      <c r="AJ129" t="str">
        <f>IF(AND((S129&gt;=1.5),(T129&gt;=0.6)),"SatFACarb","----")</f>
        <v>----</v>
      </c>
      <c r="AK129" t="str">
        <f>IF(AND((T129&lt;0.6),(S129&gt;=1.5),(C129&gt;0)),"Alipat+N","----")</f>
        <v>----</v>
      </c>
      <c r="AM129" s="4">
        <f>V129*(44/43.989828)</f>
        <v>437.13722155757455</v>
      </c>
      <c r="AN129" s="4">
        <f>INT(AM129)</f>
        <v>437</v>
      </c>
      <c r="AO129" s="4">
        <f>AM129-AN129</f>
        <v>0.13722155757454857</v>
      </c>
    </row>
    <row r="130" spans="1:41" x14ac:dyDescent="0.25">
      <c r="A130">
        <v>18</v>
      </c>
      <c r="B130">
        <v>16</v>
      </c>
      <c r="C130">
        <v>0</v>
      </c>
      <c r="D130">
        <v>12</v>
      </c>
      <c r="E130">
        <v>0</v>
      </c>
      <c r="F130">
        <v>0</v>
      </c>
      <c r="H130">
        <v>423.0568988</v>
      </c>
      <c r="J130">
        <v>10383155</v>
      </c>
      <c r="K130">
        <v>9853566</v>
      </c>
      <c r="L130">
        <v>9457260</v>
      </c>
      <c r="M130" t="str">
        <f>IF(J130&gt;0,"Yes","No")</f>
        <v>Yes</v>
      </c>
      <c r="N130">
        <f>AVERAGE(J130:L130)</f>
        <v>9897993.666666666</v>
      </c>
      <c r="O130">
        <v>0</v>
      </c>
      <c r="P130">
        <v>0</v>
      </c>
      <c r="Q130">
        <v>0</v>
      </c>
      <c r="S130">
        <f>B130/A130</f>
        <v>0.88888888888888884</v>
      </c>
      <c r="T130">
        <f>D130/A130</f>
        <v>0.66666666666666663</v>
      </c>
      <c r="V130" s="4">
        <f>A130*12+(B130-1)*1.007825+C130*14.003074+D130*15.9949146+E130*31.9720707+F130*30.9737615+0.0005485799</f>
        <v>423.0568987799</v>
      </c>
      <c r="W130">
        <f>1+A130-B130/2+C130/2+F130/2</f>
        <v>11</v>
      </c>
      <c r="X130">
        <f>W130/A130</f>
        <v>0.61111111111111116</v>
      </c>
      <c r="Y130">
        <f>W130/B130</f>
        <v>0.6875</v>
      </c>
      <c r="Z130">
        <f>W130/D130</f>
        <v>0.91666666666666663</v>
      </c>
      <c r="AA130" t="str">
        <f>IF(X130&gt;=0.3,IF(X130&lt;=0.68,IF(Y130&gt;=0.2,IF(Y130&lt;=0.95,IF(Z130&gt;=0.77,IF(Z130&lt;=1.75,"CRAM","O"),"O"),"O"),"O"),"O"),"O")</f>
        <v>CRAM</v>
      </c>
      <c r="AD130">
        <f>(1+A130-D130/2-E130-B130/2)/(A130-D130/2-E130-C130-F130)</f>
        <v>0.41666666666666669</v>
      </c>
      <c r="AF130" t="str">
        <f>IF(AD130&gt;0.66,"CondAr","----")</f>
        <v>----</v>
      </c>
      <c r="AG130" t="str">
        <f>IF(AND((AD130&gt;0.5),(AD130&lt;=0.66)),"Aromatic","----")</f>
        <v>----</v>
      </c>
      <c r="AH130" t="str">
        <f>IF(AND((AD130&lt;=0.5),(S130&lt;1.5)),"HUnSatLig","----")</f>
        <v>HUnSatLig</v>
      </c>
      <c r="AI130" t="str">
        <f>IF(AND((T130&lt;0.6),(S130&gt;=1.5),(C130=0)),"AlipatNoN","----")</f>
        <v>----</v>
      </c>
      <c r="AJ130" t="str">
        <f>IF(AND((S130&gt;=1.5),(T130&gt;=0.6)),"SatFACarb","----")</f>
        <v>----</v>
      </c>
      <c r="AK130" t="str">
        <f>IF(AND((T130&lt;0.6),(S130&gt;=1.5),(C130&gt;0)),"Alipat+N","----")</f>
        <v>----</v>
      </c>
      <c r="AM130" s="4">
        <f>V130*(44/43.989828)</f>
        <v>423.15472445847246</v>
      </c>
      <c r="AN130" s="4">
        <f>INT(AM130)</f>
        <v>423</v>
      </c>
      <c r="AO130" s="4">
        <f>AM130-AN130</f>
        <v>0.15472445847245808</v>
      </c>
    </row>
    <row r="131" spans="1:41" x14ac:dyDescent="0.25">
      <c r="A131">
        <v>18</v>
      </c>
      <c r="B131">
        <v>16</v>
      </c>
      <c r="C131">
        <v>0</v>
      </c>
      <c r="D131">
        <v>13</v>
      </c>
      <c r="E131">
        <v>0</v>
      </c>
      <c r="F131">
        <v>0</v>
      </c>
      <c r="H131">
        <v>439.05181340000001</v>
      </c>
      <c r="J131">
        <v>6328412</v>
      </c>
      <c r="K131">
        <v>5574628</v>
      </c>
      <c r="L131">
        <v>5624205</v>
      </c>
      <c r="M131" t="str">
        <f>IF(J131&gt;0,"Yes","No")</f>
        <v>Yes</v>
      </c>
      <c r="N131">
        <f>AVERAGE(J131:L131)</f>
        <v>5842415</v>
      </c>
      <c r="O131">
        <v>0</v>
      </c>
      <c r="P131">
        <v>0</v>
      </c>
      <c r="Q131">
        <v>0</v>
      </c>
      <c r="S131">
        <f>B131/A131</f>
        <v>0.88888888888888884</v>
      </c>
      <c r="T131">
        <f>D131/A131</f>
        <v>0.72222222222222221</v>
      </c>
      <c r="V131" s="4">
        <f>A131*12+(B131-1)*1.007825+C131*14.003074+D131*15.9949146+E131*31.9720707+F131*30.9737615+0.0005485799</f>
        <v>439.05181337990001</v>
      </c>
      <c r="W131">
        <f>1+A131-B131/2+C131/2+F131/2</f>
        <v>11</v>
      </c>
      <c r="X131">
        <f>W131/A131</f>
        <v>0.61111111111111116</v>
      </c>
      <c r="Y131">
        <f>W131/B131</f>
        <v>0.6875</v>
      </c>
      <c r="Z131">
        <f>W131/D131</f>
        <v>0.84615384615384615</v>
      </c>
      <c r="AA131" t="str">
        <f>IF(X131&gt;=0.3,IF(X131&lt;=0.68,IF(Y131&gt;=0.2,IF(Y131&lt;=0.95,IF(Z131&gt;=0.77,IF(Z131&lt;=1.75,"CRAM","O"),"O"),"O"),"O"),"O"),"O")</f>
        <v>CRAM</v>
      </c>
      <c r="AD131">
        <f>(1+A131-D131/2-E131-B131/2)/(A131-D131/2-E131-C131-F131)</f>
        <v>0.39130434782608697</v>
      </c>
      <c r="AF131" t="str">
        <f>IF(AD131&gt;0.66,"CondAr","----")</f>
        <v>----</v>
      </c>
      <c r="AG131" t="str">
        <f>IF(AND((AD131&gt;0.5),(AD131&lt;=0.66)),"Aromatic","----")</f>
        <v>----</v>
      </c>
      <c r="AH131" t="str">
        <f>IF(AND((AD131&lt;=0.5),(S131&lt;1.5)),"HUnSatLig","----")</f>
        <v>HUnSatLig</v>
      </c>
      <c r="AI131" t="str">
        <f>IF(AND((T131&lt;0.6),(S131&gt;=1.5),(C131=0)),"AlipatNoN","----")</f>
        <v>----</v>
      </c>
      <c r="AJ131" t="str">
        <f>IF(AND((S131&gt;=1.5),(T131&gt;=0.6)),"SatFACarb","----")</f>
        <v>----</v>
      </c>
      <c r="AK131" t="str">
        <f>IF(AND((T131&lt;0.6),(S131&gt;=1.5),(C131&gt;0)),"Alipat+N","----")</f>
        <v>----</v>
      </c>
      <c r="AM131" s="4">
        <f>V131*(44/43.989828)</f>
        <v>439.15333764695777</v>
      </c>
      <c r="AN131" s="4">
        <f>INT(AM131)</f>
        <v>439</v>
      </c>
      <c r="AO131" s="4">
        <f>AM131-AN131</f>
        <v>0.15333764695776608</v>
      </c>
    </row>
    <row r="132" spans="1:41" x14ac:dyDescent="0.25">
      <c r="A132">
        <v>18</v>
      </c>
      <c r="B132">
        <v>16</v>
      </c>
      <c r="C132">
        <v>0</v>
      </c>
      <c r="D132">
        <v>14</v>
      </c>
      <c r="E132">
        <v>0</v>
      </c>
      <c r="F132">
        <v>0</v>
      </c>
      <c r="H132">
        <v>455.04672799999997</v>
      </c>
      <c r="J132">
        <v>3131998</v>
      </c>
      <c r="K132">
        <v>3074088</v>
      </c>
      <c r="L132">
        <v>2540884</v>
      </c>
      <c r="M132" t="str">
        <f>IF(J132&gt;0,"Yes","No")</f>
        <v>Yes</v>
      </c>
      <c r="N132">
        <f>AVERAGE(J132:L132)</f>
        <v>2915656.6666666665</v>
      </c>
      <c r="O132">
        <v>0</v>
      </c>
      <c r="P132">
        <v>0</v>
      </c>
      <c r="Q132">
        <v>0</v>
      </c>
      <c r="S132">
        <f>B132/A132</f>
        <v>0.88888888888888884</v>
      </c>
      <c r="T132">
        <f>D132/A132</f>
        <v>0.77777777777777779</v>
      </c>
      <c r="V132" s="4">
        <f>A132*12+(B132-1)*1.007825+C132*14.003074+D132*15.9949146+E132*31.9720707+F132*30.9737615+0.0005485799</f>
        <v>455.04672797990003</v>
      </c>
      <c r="W132">
        <f>1+A132-B132/2+C132/2+F132/2</f>
        <v>11</v>
      </c>
      <c r="X132">
        <f>W132/A132</f>
        <v>0.61111111111111116</v>
      </c>
      <c r="Y132">
        <f>W132/B132</f>
        <v>0.6875</v>
      </c>
      <c r="Z132">
        <f>W132/D132</f>
        <v>0.7857142857142857</v>
      </c>
      <c r="AA132" t="str">
        <f>IF(X132&gt;=0.3,IF(X132&lt;=0.68,IF(Y132&gt;=0.2,IF(Y132&lt;=0.95,IF(Z132&gt;=0.77,IF(Z132&lt;=1.75,"CRAM","O"),"O"),"O"),"O"),"O"),"O")</f>
        <v>CRAM</v>
      </c>
      <c r="AD132">
        <f>(1+A132-D132/2-E132-B132/2)/(A132-D132/2-E132-C132-F132)</f>
        <v>0.36363636363636365</v>
      </c>
      <c r="AF132" t="str">
        <f>IF(AD132&gt;0.66,"CondAr","----")</f>
        <v>----</v>
      </c>
      <c r="AG132" t="str">
        <f>IF(AND((AD132&gt;0.5),(AD132&lt;=0.66)),"Aromatic","----")</f>
        <v>----</v>
      </c>
      <c r="AH132" t="str">
        <f>IF(AND((AD132&lt;=0.5),(S132&lt;1.5)),"HUnSatLig","----")</f>
        <v>HUnSatLig</v>
      </c>
      <c r="AI132" t="str">
        <f>IF(AND((T132&lt;0.6),(S132&gt;=1.5),(C132=0)),"AlipatNoN","----")</f>
        <v>----</v>
      </c>
      <c r="AJ132" t="str">
        <f>IF(AND((S132&gt;=1.5),(T132&gt;=0.6)),"SatFACarb","----")</f>
        <v>----</v>
      </c>
      <c r="AK132" t="str">
        <f>IF(AND((T132&lt;0.6),(S132&gt;=1.5),(C132&gt;0)),"Alipat+N","----")</f>
        <v>----</v>
      </c>
      <c r="AM132" s="4">
        <f>V132*(44/43.989828)</f>
        <v>455.15195083544313</v>
      </c>
      <c r="AN132" s="4">
        <f>INT(AM132)</f>
        <v>455</v>
      </c>
      <c r="AO132" s="4">
        <f>AM132-AN132</f>
        <v>0.15195083544313093</v>
      </c>
    </row>
    <row r="133" spans="1:41" x14ac:dyDescent="0.25">
      <c r="A133">
        <v>18</v>
      </c>
      <c r="B133">
        <v>18</v>
      </c>
      <c r="C133">
        <v>0</v>
      </c>
      <c r="D133">
        <v>12</v>
      </c>
      <c r="E133">
        <v>0</v>
      </c>
      <c r="F133">
        <v>0</v>
      </c>
      <c r="H133">
        <v>425.07254879999999</v>
      </c>
      <c r="J133">
        <v>10606231</v>
      </c>
      <c r="K133">
        <v>9710166</v>
      </c>
      <c r="L133">
        <v>9610756</v>
      </c>
      <c r="M133" t="str">
        <f>IF(J133&gt;0,"Yes","No")</f>
        <v>Yes</v>
      </c>
      <c r="N133">
        <f>AVERAGE(J133:L133)</f>
        <v>9975717.666666666</v>
      </c>
      <c r="O133">
        <v>0</v>
      </c>
      <c r="P133">
        <v>0</v>
      </c>
      <c r="Q133">
        <v>0</v>
      </c>
      <c r="S133">
        <f>B133/A133</f>
        <v>1</v>
      </c>
      <c r="T133">
        <f>D133/A133</f>
        <v>0.66666666666666663</v>
      </c>
      <c r="V133" s="4">
        <f>A133*12+(B133-1)*1.007825+C133*14.003074+D133*15.9949146+E133*31.9720707+F133*30.9737615+0.0005485799</f>
        <v>425.07254877989999</v>
      </c>
      <c r="W133">
        <f>1+A133-B133/2+C133/2+F133/2</f>
        <v>10</v>
      </c>
      <c r="X133">
        <f>W133/A133</f>
        <v>0.55555555555555558</v>
      </c>
      <c r="Y133">
        <f>W133/B133</f>
        <v>0.55555555555555558</v>
      </c>
      <c r="Z133">
        <f>W133/D133</f>
        <v>0.83333333333333337</v>
      </c>
      <c r="AA133" t="str">
        <f>IF(X133&gt;=0.3,IF(X133&lt;=0.68,IF(Y133&gt;=0.2,IF(Y133&lt;=0.95,IF(Z133&gt;=0.77,IF(Z133&lt;=1.75,"CRAM","O"),"O"),"O"),"O"),"O"),"O")</f>
        <v>CRAM</v>
      </c>
      <c r="AD133">
        <f>(1+A133-D133/2-E133-B133/2)/(A133-D133/2-E133-C133-F133)</f>
        <v>0.33333333333333331</v>
      </c>
      <c r="AF133" t="str">
        <f>IF(AD133&gt;0.66,"CondAr","----")</f>
        <v>----</v>
      </c>
      <c r="AG133" t="str">
        <f>IF(AND((AD133&gt;0.5),(AD133&lt;=0.66)),"Aromatic","----")</f>
        <v>----</v>
      </c>
      <c r="AH133" t="str">
        <f>IF(AND((AD133&lt;=0.5),(S133&lt;1.5)),"HUnSatLig","----")</f>
        <v>HUnSatLig</v>
      </c>
      <c r="AI133" t="str">
        <f>IF(AND((T133&lt;0.6),(S133&gt;=1.5),(C133=0)),"AlipatNoN","----")</f>
        <v>----</v>
      </c>
      <c r="AJ133" t="str">
        <f>IF(AND((S133&gt;=1.5),(T133&gt;=0.6)),"SatFACarb","----")</f>
        <v>----</v>
      </c>
      <c r="AK133" t="str">
        <f>IF(AND((T133&lt;0.6),(S133&gt;=1.5),(C133&gt;0)),"Alipat+N","----")</f>
        <v>----</v>
      </c>
      <c r="AM133" s="4">
        <f>V133*(44/43.989828)</f>
        <v>425.17084054785568</v>
      </c>
      <c r="AN133" s="4">
        <f>INT(AM133)</f>
        <v>425</v>
      </c>
      <c r="AO133" s="4">
        <f>AM133-AN133</f>
        <v>0.1708405478556756</v>
      </c>
    </row>
    <row r="134" spans="1:41" x14ac:dyDescent="0.25">
      <c r="A134">
        <v>18</v>
      </c>
      <c r="B134">
        <v>18</v>
      </c>
      <c r="C134">
        <v>0</v>
      </c>
      <c r="D134">
        <v>13</v>
      </c>
      <c r="E134">
        <v>0</v>
      </c>
      <c r="F134">
        <v>0</v>
      </c>
      <c r="H134">
        <v>441.06746340000001</v>
      </c>
      <c r="J134">
        <v>5657421</v>
      </c>
      <c r="K134">
        <v>5676907</v>
      </c>
      <c r="L134">
        <v>5369028</v>
      </c>
      <c r="M134" t="str">
        <f>IF(J134&gt;0,"Yes","No")</f>
        <v>Yes</v>
      </c>
      <c r="N134">
        <f>AVERAGE(J134:L134)</f>
        <v>5567785.333333333</v>
      </c>
      <c r="O134">
        <v>0</v>
      </c>
      <c r="P134">
        <v>0</v>
      </c>
      <c r="Q134">
        <v>0</v>
      </c>
      <c r="S134">
        <f>B134/A134</f>
        <v>1</v>
      </c>
      <c r="T134">
        <f>D134/A134</f>
        <v>0.72222222222222221</v>
      </c>
      <c r="V134" s="4">
        <f>A134*12+(B134-1)*1.007825+C134*14.003074+D134*15.9949146+E134*31.9720707+F134*30.9737615+0.0005485799</f>
        <v>441.0674633799</v>
      </c>
      <c r="W134">
        <f>1+A134-B134/2+C134/2+F134/2</f>
        <v>10</v>
      </c>
      <c r="X134">
        <f>W134/A134</f>
        <v>0.55555555555555558</v>
      </c>
      <c r="Y134">
        <f>W134/B134</f>
        <v>0.55555555555555558</v>
      </c>
      <c r="Z134">
        <f>W134/D134</f>
        <v>0.76923076923076927</v>
      </c>
      <c r="AA134" t="str">
        <f>IF(X134&gt;=0.3,IF(X134&lt;=0.68,IF(Y134&gt;=0.2,IF(Y134&lt;=0.95,IF(Z134&gt;=0.77,IF(Z134&lt;=1.75,"CRAM","O"),"O"),"O"),"O"),"O"),"O")</f>
        <v>O</v>
      </c>
      <c r="AD134">
        <f>(1+A134-D134/2-E134-B134/2)/(A134-D134/2-E134-C134-F134)</f>
        <v>0.30434782608695654</v>
      </c>
      <c r="AF134" t="str">
        <f>IF(AD134&gt;0.66,"CondAr","----")</f>
        <v>----</v>
      </c>
      <c r="AG134" t="str">
        <f>IF(AND((AD134&gt;0.5),(AD134&lt;=0.66)),"Aromatic","----")</f>
        <v>----</v>
      </c>
      <c r="AH134" t="str">
        <f>IF(AND((AD134&lt;=0.5),(S134&lt;1.5)),"HUnSatLig","----")</f>
        <v>HUnSatLig</v>
      </c>
      <c r="AI134" t="str">
        <f>IF(AND((T134&lt;0.6),(S134&gt;=1.5),(C134=0)),"AlipatNoN","----")</f>
        <v>----</v>
      </c>
      <c r="AJ134" t="str">
        <f>IF(AND((S134&gt;=1.5),(T134&gt;=0.6)),"SatFACarb","----")</f>
        <v>----</v>
      </c>
      <c r="AK134" t="str">
        <f>IF(AND((T134&lt;0.6),(S134&gt;=1.5),(C134&gt;0)),"Alipat+N","----")</f>
        <v>----</v>
      </c>
      <c r="AM134" s="4">
        <f>V134*(44/43.989828)</f>
        <v>441.16945373634098</v>
      </c>
      <c r="AN134" s="4">
        <f>INT(AM134)</f>
        <v>441</v>
      </c>
      <c r="AO134" s="4">
        <f>AM134-AN134</f>
        <v>0.1694537363409836</v>
      </c>
    </row>
    <row r="135" spans="1:41" x14ac:dyDescent="0.25">
      <c r="A135">
        <v>18</v>
      </c>
      <c r="B135">
        <v>20</v>
      </c>
      <c r="C135">
        <v>0</v>
      </c>
      <c r="D135">
        <v>12</v>
      </c>
      <c r="E135">
        <v>0</v>
      </c>
      <c r="F135">
        <v>0</v>
      </c>
      <c r="H135">
        <v>427.08819879999999</v>
      </c>
      <c r="J135">
        <v>8431075</v>
      </c>
      <c r="K135">
        <v>8063519</v>
      </c>
      <c r="L135">
        <v>7576968</v>
      </c>
      <c r="M135" t="str">
        <f>IF(J135&gt;0,"Yes","No")</f>
        <v>Yes</v>
      </c>
      <c r="N135">
        <f>AVERAGE(J135:L135)</f>
        <v>8023854</v>
      </c>
      <c r="O135">
        <v>0</v>
      </c>
      <c r="P135">
        <v>0</v>
      </c>
      <c r="Q135">
        <v>0</v>
      </c>
      <c r="S135">
        <f>B135/A135</f>
        <v>1.1111111111111112</v>
      </c>
      <c r="T135">
        <f>D135/A135</f>
        <v>0.66666666666666663</v>
      </c>
      <c r="V135" s="4">
        <f>A135*12+(B135-1)*1.007825+C135*14.003074+D135*15.9949146+E135*31.9720707+F135*30.9737615+0.0005485799</f>
        <v>427.08819877989998</v>
      </c>
      <c r="W135">
        <f>1+A135-B135/2+C135/2+F135/2</f>
        <v>9</v>
      </c>
      <c r="X135">
        <f>W135/A135</f>
        <v>0.5</v>
      </c>
      <c r="Y135">
        <f>W135/B135</f>
        <v>0.45</v>
      </c>
      <c r="Z135">
        <f>W135/D135</f>
        <v>0.75</v>
      </c>
      <c r="AA135" t="str">
        <f>IF(X135&gt;=0.3,IF(X135&lt;=0.68,IF(Y135&gt;=0.2,IF(Y135&lt;=0.95,IF(Z135&gt;=0.77,IF(Z135&lt;=1.75,"CRAM","O"),"O"),"O"),"O"),"O"),"O")</f>
        <v>O</v>
      </c>
      <c r="AD135">
        <f>(1+A135-D135/2-E135-B135/2)/(A135-D135/2-E135-C135-F135)</f>
        <v>0.25</v>
      </c>
      <c r="AF135" t="str">
        <f>IF(AD135&gt;0.66,"CondAr","----")</f>
        <v>----</v>
      </c>
      <c r="AG135" t="str">
        <f>IF(AND((AD135&gt;0.5),(AD135&lt;=0.66)),"Aromatic","----")</f>
        <v>----</v>
      </c>
      <c r="AH135" t="str">
        <f>IF(AND((AD135&lt;=0.5),(S135&lt;1.5)),"HUnSatLig","----")</f>
        <v>HUnSatLig</v>
      </c>
      <c r="AI135" t="str">
        <f>IF(AND((T135&lt;0.6),(S135&gt;=1.5),(C135=0)),"AlipatNoN","----")</f>
        <v>----</v>
      </c>
      <c r="AJ135" t="str">
        <f>IF(AND((S135&gt;=1.5),(T135&gt;=0.6)),"SatFACarb","----")</f>
        <v>----</v>
      </c>
      <c r="AK135" t="str">
        <f>IF(AND((T135&lt;0.6),(S135&gt;=1.5),(C135&gt;0)),"Alipat+N","----")</f>
        <v>----</v>
      </c>
      <c r="AM135" s="4">
        <f>V135*(44/43.989828)</f>
        <v>427.18695663723889</v>
      </c>
      <c r="AN135" s="4">
        <f>INT(AM135)</f>
        <v>427</v>
      </c>
      <c r="AO135" s="4">
        <f>AM135-AN135</f>
        <v>0.18695663723889311</v>
      </c>
    </row>
    <row r="136" spans="1:41" x14ac:dyDescent="0.25">
      <c r="A136">
        <v>18</v>
      </c>
      <c r="B136">
        <v>20</v>
      </c>
      <c r="C136">
        <v>0</v>
      </c>
      <c r="D136">
        <v>13</v>
      </c>
      <c r="E136">
        <v>0</v>
      </c>
      <c r="F136">
        <v>0</v>
      </c>
      <c r="H136">
        <v>443.0831134</v>
      </c>
      <c r="J136">
        <v>4777532</v>
      </c>
      <c r="K136">
        <v>4862702</v>
      </c>
      <c r="L136">
        <v>4043766</v>
      </c>
      <c r="M136" t="str">
        <f>IF(J136&gt;0,"Yes","No")</f>
        <v>Yes</v>
      </c>
      <c r="N136">
        <f>AVERAGE(J136:L136)</f>
        <v>4561333.333333333</v>
      </c>
      <c r="O136">
        <v>0</v>
      </c>
      <c r="P136">
        <v>0</v>
      </c>
      <c r="Q136">
        <v>0</v>
      </c>
      <c r="S136">
        <f>B136/A136</f>
        <v>1.1111111111111112</v>
      </c>
      <c r="T136">
        <f>D136/A136</f>
        <v>0.72222222222222221</v>
      </c>
      <c r="V136" s="4">
        <f>A136*12+(B136-1)*1.007825+C136*14.003074+D136*15.9949146+E136*31.9720707+F136*30.9737615+0.0005485799</f>
        <v>443.0831133799</v>
      </c>
      <c r="W136">
        <f>1+A136-B136/2+C136/2+F136/2</f>
        <v>9</v>
      </c>
      <c r="X136">
        <f>W136/A136</f>
        <v>0.5</v>
      </c>
      <c r="Y136">
        <f>W136/B136</f>
        <v>0.45</v>
      </c>
      <c r="Z136">
        <f>W136/D136</f>
        <v>0.69230769230769229</v>
      </c>
      <c r="AA136" t="str">
        <f>IF(X136&gt;=0.3,IF(X136&lt;=0.68,IF(Y136&gt;=0.2,IF(Y136&lt;=0.95,IF(Z136&gt;=0.77,IF(Z136&lt;=1.75,"CRAM","O"),"O"),"O"),"O"),"O"),"O")</f>
        <v>O</v>
      </c>
      <c r="AD136">
        <f>(1+A136-D136/2-E136-B136/2)/(A136-D136/2-E136-C136-F136)</f>
        <v>0.21739130434782608</v>
      </c>
      <c r="AF136" t="str">
        <f>IF(AD136&gt;0.66,"CondAr","----")</f>
        <v>----</v>
      </c>
      <c r="AG136" t="str">
        <f>IF(AND((AD136&gt;0.5),(AD136&lt;=0.66)),"Aromatic","----")</f>
        <v>----</v>
      </c>
      <c r="AH136" t="str">
        <f>IF(AND((AD136&lt;=0.5),(S136&lt;1.5)),"HUnSatLig","----")</f>
        <v>HUnSatLig</v>
      </c>
      <c r="AI136" t="str">
        <f>IF(AND((T136&lt;0.6),(S136&gt;=1.5),(C136=0)),"AlipatNoN","----")</f>
        <v>----</v>
      </c>
      <c r="AJ136" t="str">
        <f>IF(AND((S136&gt;=1.5),(T136&gt;=0.6)),"SatFACarb","----")</f>
        <v>----</v>
      </c>
      <c r="AK136" t="str">
        <f>IF(AND((T136&lt;0.6),(S136&gt;=1.5),(C136&gt;0)),"Alipat+N","----")</f>
        <v>----</v>
      </c>
      <c r="AM136" s="4">
        <f>V136*(44/43.989828)</f>
        <v>443.1855698257242</v>
      </c>
      <c r="AN136" s="4">
        <f>INT(AM136)</f>
        <v>443</v>
      </c>
      <c r="AO136" s="4">
        <f>AM136-AN136</f>
        <v>0.18556982572420111</v>
      </c>
    </row>
    <row r="137" spans="1:41" x14ac:dyDescent="0.25">
      <c r="A137">
        <v>18</v>
      </c>
      <c r="B137">
        <v>22</v>
      </c>
      <c r="C137">
        <v>0</v>
      </c>
      <c r="D137">
        <v>12</v>
      </c>
      <c r="E137">
        <v>0</v>
      </c>
      <c r="F137">
        <v>0</v>
      </c>
      <c r="H137">
        <v>429.10384879999998</v>
      </c>
      <c r="J137">
        <v>5897498</v>
      </c>
      <c r="K137">
        <v>5721561</v>
      </c>
      <c r="L137">
        <v>5916923</v>
      </c>
      <c r="M137" t="str">
        <f>IF(J137&gt;0,"Yes","No")</f>
        <v>Yes</v>
      </c>
      <c r="N137">
        <f>AVERAGE(J137:L137)</f>
        <v>5845327.333333333</v>
      </c>
      <c r="O137">
        <v>0</v>
      </c>
      <c r="P137">
        <v>0</v>
      </c>
      <c r="Q137">
        <v>0</v>
      </c>
      <c r="S137">
        <f>B137/A137</f>
        <v>1.2222222222222223</v>
      </c>
      <c r="T137">
        <f>D137/A137</f>
        <v>0.66666666666666663</v>
      </c>
      <c r="V137" s="4">
        <f>A137*12+(B137-1)*1.007825+C137*14.003074+D137*15.9949146+E137*31.9720707+F137*30.9737615+0.0005485799</f>
        <v>429.10384877989998</v>
      </c>
      <c r="W137">
        <f>1+A137-B137/2+C137/2+F137/2</f>
        <v>8</v>
      </c>
      <c r="X137">
        <f>W137/A137</f>
        <v>0.44444444444444442</v>
      </c>
      <c r="Y137">
        <f>W137/B137</f>
        <v>0.36363636363636365</v>
      </c>
      <c r="Z137">
        <f>W137/D137</f>
        <v>0.66666666666666663</v>
      </c>
      <c r="AA137" t="str">
        <f>IF(X137&gt;=0.3,IF(X137&lt;=0.68,IF(Y137&gt;=0.2,IF(Y137&lt;=0.95,IF(Z137&gt;=0.77,IF(Z137&lt;=1.75,"CRAM","O"),"O"),"O"),"O"),"O"),"O")</f>
        <v>O</v>
      </c>
      <c r="AD137">
        <f>(1+A137-D137/2-E137-B137/2)/(A137-D137/2-E137-C137-F137)</f>
        <v>0.16666666666666666</v>
      </c>
      <c r="AF137" t="str">
        <f>IF(AD137&gt;0.66,"CondAr","----")</f>
        <v>----</v>
      </c>
      <c r="AG137" t="str">
        <f>IF(AND((AD137&gt;0.5),(AD137&lt;=0.66)),"Aromatic","----")</f>
        <v>----</v>
      </c>
      <c r="AH137" t="str">
        <f>IF(AND((AD137&lt;=0.5),(S137&lt;1.5)),"HUnSatLig","----")</f>
        <v>HUnSatLig</v>
      </c>
      <c r="AI137" t="str">
        <f>IF(AND((T137&lt;0.6),(S137&gt;=1.5),(C137=0)),"AlipatNoN","----")</f>
        <v>----</v>
      </c>
      <c r="AJ137" t="str">
        <f>IF(AND((S137&gt;=1.5),(T137&gt;=0.6)),"SatFACarb","----")</f>
        <v>----</v>
      </c>
      <c r="AK137" t="str">
        <f>IF(AND((T137&lt;0.6),(S137&gt;=1.5),(C137&gt;0)),"Alipat+N","----")</f>
        <v>----</v>
      </c>
      <c r="AM137" s="4">
        <f>V137*(44/43.989828)</f>
        <v>429.20307272662205</v>
      </c>
      <c r="AN137" s="4">
        <f>INT(AM137)</f>
        <v>429</v>
      </c>
      <c r="AO137" s="4">
        <f>AM137-AN137</f>
        <v>0.20307272662205378</v>
      </c>
    </row>
    <row r="138" spans="1:41" x14ac:dyDescent="0.25">
      <c r="A138">
        <v>18</v>
      </c>
      <c r="B138">
        <v>22</v>
      </c>
      <c r="C138">
        <v>0</v>
      </c>
      <c r="D138">
        <v>13</v>
      </c>
      <c r="E138">
        <v>0</v>
      </c>
      <c r="F138">
        <v>0</v>
      </c>
      <c r="H138">
        <v>445.0987634</v>
      </c>
      <c r="J138">
        <v>2845997</v>
      </c>
      <c r="K138">
        <v>2962032</v>
      </c>
      <c r="L138">
        <v>2908455</v>
      </c>
      <c r="M138" t="str">
        <f>IF(J138&gt;0,"Yes","No")</f>
        <v>Yes</v>
      </c>
      <c r="N138">
        <f>AVERAGE(J138:L138)</f>
        <v>2905494.6666666665</v>
      </c>
      <c r="O138">
        <v>0</v>
      </c>
      <c r="P138">
        <v>0</v>
      </c>
      <c r="Q138">
        <v>0</v>
      </c>
      <c r="S138">
        <f>B138/A138</f>
        <v>1.2222222222222223</v>
      </c>
      <c r="T138">
        <f>D138/A138</f>
        <v>0.72222222222222221</v>
      </c>
      <c r="V138" s="4">
        <f>A138*12+(B138-1)*1.007825+C138*14.003074+D138*15.9949146+E138*31.9720707+F138*30.9737615+0.0005485799</f>
        <v>445.09876337989999</v>
      </c>
      <c r="W138">
        <f>1+A138-B138/2+C138/2+F138/2</f>
        <v>8</v>
      </c>
      <c r="X138">
        <f>W138/A138</f>
        <v>0.44444444444444442</v>
      </c>
      <c r="Y138">
        <f>W138/B138</f>
        <v>0.36363636363636365</v>
      </c>
      <c r="Z138">
        <f>W138/D138</f>
        <v>0.61538461538461542</v>
      </c>
      <c r="AA138" t="str">
        <f>IF(X138&gt;=0.3,IF(X138&lt;=0.68,IF(Y138&gt;=0.2,IF(Y138&lt;=0.95,IF(Z138&gt;=0.77,IF(Z138&lt;=1.75,"CRAM","O"),"O"),"O"),"O"),"O"),"O")</f>
        <v>O</v>
      </c>
      <c r="AD138">
        <f>(1+A138-D138/2-E138-B138/2)/(A138-D138/2-E138-C138-F138)</f>
        <v>0.13043478260869565</v>
      </c>
      <c r="AF138" t="str">
        <f>IF(AD138&gt;0.66,"CondAr","----")</f>
        <v>----</v>
      </c>
      <c r="AG138" t="str">
        <f>IF(AND((AD138&gt;0.5),(AD138&lt;=0.66)),"Aromatic","----")</f>
        <v>----</v>
      </c>
      <c r="AH138" t="str">
        <f>IF(AND((AD138&lt;=0.5),(S138&lt;1.5)),"HUnSatLig","----")</f>
        <v>HUnSatLig</v>
      </c>
      <c r="AI138" t="str">
        <f>IF(AND((T138&lt;0.6),(S138&gt;=1.5),(C138=0)),"AlipatNoN","----")</f>
        <v>----</v>
      </c>
      <c r="AJ138" t="str">
        <f>IF(AND((S138&gt;=1.5),(T138&gt;=0.6)),"SatFACarb","----")</f>
        <v>----</v>
      </c>
      <c r="AK138" t="str">
        <f>IF(AND((T138&lt;0.6),(S138&gt;=1.5),(C138&gt;0)),"Alipat+N","----")</f>
        <v>----</v>
      </c>
      <c r="AM138" s="4">
        <f>V138*(44/43.989828)</f>
        <v>445.20168591510742</v>
      </c>
      <c r="AN138" s="4">
        <f>INT(AM138)</f>
        <v>445</v>
      </c>
      <c r="AO138" s="4">
        <f>AM138-AN138</f>
        <v>0.20168591510741862</v>
      </c>
    </row>
    <row r="139" spans="1:41" x14ac:dyDescent="0.25">
      <c r="A139">
        <v>18</v>
      </c>
      <c r="B139">
        <v>24</v>
      </c>
      <c r="C139">
        <v>0</v>
      </c>
      <c r="D139">
        <v>12</v>
      </c>
      <c r="E139">
        <v>0</v>
      </c>
      <c r="F139">
        <v>0</v>
      </c>
      <c r="H139">
        <v>431.11949879999997</v>
      </c>
      <c r="J139">
        <v>4871229</v>
      </c>
      <c r="K139">
        <v>4579718</v>
      </c>
      <c r="L139">
        <v>4078687</v>
      </c>
      <c r="M139" t="str">
        <f>IF(J139&gt;0,"Yes","No")</f>
        <v>Yes</v>
      </c>
      <c r="N139">
        <f>AVERAGE(J139:L139)</f>
        <v>4509878</v>
      </c>
      <c r="O139">
        <v>0</v>
      </c>
      <c r="P139">
        <v>0</v>
      </c>
      <c r="Q139">
        <v>0</v>
      </c>
      <c r="S139">
        <f>B139/A139</f>
        <v>1.3333333333333333</v>
      </c>
      <c r="T139">
        <f>D139/A139</f>
        <v>0.66666666666666663</v>
      </c>
      <c r="V139" s="4">
        <f>A139*12+(B139-1)*1.007825+C139*14.003074+D139*15.9949146+E139*31.9720707+F139*30.9737615+0.0005485799</f>
        <v>431.11949877989997</v>
      </c>
      <c r="W139">
        <f>1+A139-B139/2+C139/2+F139/2</f>
        <v>7</v>
      </c>
      <c r="X139">
        <f>W139/A139</f>
        <v>0.3888888888888889</v>
      </c>
      <c r="Y139">
        <f>W139/B139</f>
        <v>0.29166666666666669</v>
      </c>
      <c r="Z139">
        <f>W139/D139</f>
        <v>0.58333333333333337</v>
      </c>
      <c r="AA139" t="str">
        <f>IF(X139&gt;=0.3,IF(X139&lt;=0.68,IF(Y139&gt;=0.2,IF(Y139&lt;=0.95,IF(Z139&gt;=0.77,IF(Z139&lt;=1.75,"CRAM","O"),"O"),"O"),"O"),"O"),"O")</f>
        <v>O</v>
      </c>
      <c r="AD139">
        <f>(1+A139-D139/2-E139-B139/2)/(A139-D139/2-E139-C139-F139)</f>
        <v>8.3333333333333329E-2</v>
      </c>
      <c r="AF139" t="str">
        <f>IF(AD139&gt;0.66,"CondAr","----")</f>
        <v>----</v>
      </c>
      <c r="AG139" t="str">
        <f>IF(AND((AD139&gt;0.5),(AD139&lt;=0.66)),"Aromatic","----")</f>
        <v>----</v>
      </c>
      <c r="AH139" t="str">
        <f>IF(AND((AD139&lt;=0.5),(S139&lt;1.5)),"HUnSatLig","----")</f>
        <v>HUnSatLig</v>
      </c>
      <c r="AI139" t="str">
        <f>IF(AND((T139&lt;0.6),(S139&gt;=1.5),(C139=0)),"AlipatNoN","----")</f>
        <v>----</v>
      </c>
      <c r="AJ139" t="str">
        <f>IF(AND((S139&gt;=1.5),(T139&gt;=0.6)),"SatFACarb","----")</f>
        <v>----</v>
      </c>
      <c r="AK139" t="str">
        <f>IF(AND((T139&lt;0.6),(S139&gt;=1.5),(C139&gt;0)),"Alipat+N","----")</f>
        <v>----</v>
      </c>
      <c r="AM139" s="4">
        <f>V139*(44/43.989828)</f>
        <v>431.21918881600527</v>
      </c>
      <c r="AN139" s="4">
        <f>INT(AM139)</f>
        <v>431</v>
      </c>
      <c r="AO139" s="4">
        <f>AM139-AN139</f>
        <v>0.21918881600527129</v>
      </c>
    </row>
    <row r="140" spans="1:41" x14ac:dyDescent="0.25">
      <c r="A140">
        <v>18</v>
      </c>
      <c r="B140">
        <v>26</v>
      </c>
      <c r="C140">
        <v>2</v>
      </c>
      <c r="D140">
        <v>3</v>
      </c>
      <c r="E140">
        <v>2</v>
      </c>
      <c r="F140">
        <v>0</v>
      </c>
      <c r="H140">
        <v>381.13120679999997</v>
      </c>
      <c r="J140">
        <v>11183174</v>
      </c>
      <c r="K140">
        <v>11790132</v>
      </c>
      <c r="L140">
        <v>12201086</v>
      </c>
      <c r="M140" t="str">
        <f>IF(J140&gt;0,"Yes","No")</f>
        <v>Yes</v>
      </c>
      <c r="N140">
        <f>AVERAGE(J140:L140)</f>
        <v>11724797.333333334</v>
      </c>
      <c r="O140">
        <v>0</v>
      </c>
      <c r="P140">
        <v>0</v>
      </c>
      <c r="Q140">
        <v>0</v>
      </c>
      <c r="S140">
        <f>B140/A140</f>
        <v>1.4444444444444444</v>
      </c>
      <c r="T140">
        <f>D140/A140</f>
        <v>0.16666666666666666</v>
      </c>
      <c r="V140" s="4">
        <f>A140*12+(B140-1)*1.007825+C140*14.003074+D140*15.9949146+E140*31.9720707+F140*30.9737615+0.0005485799</f>
        <v>381.13120677989997</v>
      </c>
      <c r="W140">
        <f>1+A140-B140/2+C140/2+F140/2</f>
        <v>7</v>
      </c>
      <c r="X140">
        <f>W140/A140</f>
        <v>0.3888888888888889</v>
      </c>
      <c r="Y140">
        <f>W140/B140</f>
        <v>0.26923076923076922</v>
      </c>
      <c r="Z140">
        <f>W140/D140</f>
        <v>2.3333333333333335</v>
      </c>
      <c r="AA140" t="str">
        <f>IF(X140&gt;=0.3,IF(X140&lt;=0.68,IF(Y140&gt;=0.2,IF(Y140&lt;=0.95,IF(Z140&gt;=0.77,IF(Z140&lt;=1.75,"CRAM","O"),"O"),"O"),"O"),"O"),"O")</f>
        <v>O</v>
      </c>
      <c r="AD140">
        <f>(1+A140-D140/2-E140-B140/2)/(A140-D140/2-E140-C140-F140)</f>
        <v>0.2</v>
      </c>
      <c r="AF140" t="str">
        <f>IF(AD140&gt;0.66,"CondAr","----")</f>
        <v>----</v>
      </c>
      <c r="AG140" t="str">
        <f>IF(AND((AD140&gt;0.5),(AD140&lt;=0.66)),"Aromatic","----")</f>
        <v>----</v>
      </c>
      <c r="AH140" t="str">
        <f>IF(AND((AD140&lt;=0.5),(S140&lt;1.5)),"HUnSatLig","----")</f>
        <v>HUnSatLig</v>
      </c>
      <c r="AI140" t="str">
        <f>IF(AND((T140&lt;0.6),(S140&gt;=1.5),(C140=0)),"AlipatNoN","----")</f>
        <v>----</v>
      </c>
      <c r="AJ140" t="str">
        <f>IF(AND((S140&gt;=1.5),(T140&gt;=0.6)),"SatFACarb","----")</f>
        <v>----</v>
      </c>
      <c r="AK140" t="str">
        <f>IF(AND((T140&lt;0.6),(S140&gt;=1.5),(C140&gt;0)),"Alipat+N","----")</f>
        <v>----</v>
      </c>
      <c r="AM140" s="4">
        <f>V140*(44/43.989828)</f>
        <v>381.21933775952925</v>
      </c>
      <c r="AN140" s="4">
        <f>INT(AM140)</f>
        <v>381</v>
      </c>
      <c r="AO140" s="4">
        <f>AM140-AN140</f>
        <v>0.21933775952925316</v>
      </c>
    </row>
    <row r="141" spans="1:41" x14ac:dyDescent="0.25">
      <c r="A141">
        <v>19</v>
      </c>
      <c r="B141">
        <v>14</v>
      </c>
      <c r="C141">
        <v>0</v>
      </c>
      <c r="D141">
        <v>14</v>
      </c>
      <c r="E141">
        <v>0</v>
      </c>
      <c r="F141">
        <v>0</v>
      </c>
      <c r="H141">
        <v>465.03107799999998</v>
      </c>
      <c r="J141">
        <v>3201333</v>
      </c>
      <c r="K141">
        <v>2613415</v>
      </c>
      <c r="L141">
        <v>2872423</v>
      </c>
      <c r="M141" t="str">
        <f>IF(J141&gt;0,"Yes","No")</f>
        <v>Yes</v>
      </c>
      <c r="N141">
        <f>AVERAGE(J141:L141)</f>
        <v>2895723.6666666665</v>
      </c>
      <c r="O141">
        <v>0</v>
      </c>
      <c r="P141">
        <v>0</v>
      </c>
      <c r="Q141">
        <v>0</v>
      </c>
      <c r="S141">
        <f>B141/A141</f>
        <v>0.73684210526315785</v>
      </c>
      <c r="T141">
        <f>D141/A141</f>
        <v>0.73684210526315785</v>
      </c>
      <c r="V141" s="4">
        <f>A141*12+(B141-1)*1.007825+C141*14.003074+D141*15.9949146+E141*31.9720707+F141*30.9737615+0.0005485799</f>
        <v>465.03107797989998</v>
      </c>
      <c r="W141">
        <f>1+A141-B141/2+C141/2+F141/2</f>
        <v>13</v>
      </c>
      <c r="X141">
        <f>W141/A141</f>
        <v>0.68421052631578949</v>
      </c>
      <c r="Y141">
        <f>W141/B141</f>
        <v>0.9285714285714286</v>
      </c>
      <c r="Z141">
        <f>W141/D141</f>
        <v>0.9285714285714286</v>
      </c>
      <c r="AA141" t="str">
        <f>IF(X141&gt;=0.3,IF(X141&lt;=0.68,IF(Y141&gt;=0.2,IF(Y141&lt;=0.95,IF(Z141&gt;=0.77,IF(Z141&lt;=1.75,"CRAM","O"),"O"),"O"),"O"),"O"),"O")</f>
        <v>O</v>
      </c>
      <c r="AD141">
        <f>(1+A141-D141/2-E141-B141/2)/(A141-D141/2-E141-C141-F141)</f>
        <v>0.5</v>
      </c>
      <c r="AF141" t="str">
        <f>IF(AD141&gt;0.66,"CondAr","----")</f>
        <v>----</v>
      </c>
      <c r="AG141" t="str">
        <f>IF(AND((AD141&gt;0.5),(AD141&lt;=0.66)),"Aromatic","----")</f>
        <v>----</v>
      </c>
      <c r="AH141" t="str">
        <f>IF(AND((AD141&lt;=0.5),(S141&lt;1.5)),"HUnSatLig","----")</f>
        <v>HUnSatLig</v>
      </c>
      <c r="AI141" t="str">
        <f>IF(AND((T141&lt;0.6),(S141&gt;=1.5),(C141=0)),"AlipatNoN","----")</f>
        <v>----</v>
      </c>
      <c r="AJ141" t="str">
        <f>IF(AND((S141&gt;=1.5),(T141&gt;=0.6)),"SatFACarb","----")</f>
        <v>----</v>
      </c>
      <c r="AK141" t="str">
        <f>IF(AND((T141&lt;0.6),(S141&gt;=1.5),(C141&gt;0)),"Alipat+N","----")</f>
        <v>----</v>
      </c>
      <c r="AM141" s="4">
        <f>V141*(44/43.989828)</f>
        <v>465.13860956936674</v>
      </c>
      <c r="AN141" s="4">
        <f>INT(AM141)</f>
        <v>465</v>
      </c>
      <c r="AO141" s="4">
        <f>AM141-AN141</f>
        <v>0.13860956936673574</v>
      </c>
    </row>
    <row r="142" spans="1:41" x14ac:dyDescent="0.25">
      <c r="A142">
        <v>19</v>
      </c>
      <c r="B142">
        <v>16</v>
      </c>
      <c r="C142">
        <v>0</v>
      </c>
      <c r="D142">
        <v>12</v>
      </c>
      <c r="E142">
        <v>0</v>
      </c>
      <c r="F142">
        <v>0</v>
      </c>
      <c r="H142">
        <v>435.0568988</v>
      </c>
      <c r="J142">
        <v>8983140</v>
      </c>
      <c r="K142">
        <v>8466630</v>
      </c>
      <c r="L142">
        <v>8413963</v>
      </c>
      <c r="M142" t="str">
        <f>IF(J142&gt;0,"Yes","No")</f>
        <v>Yes</v>
      </c>
      <c r="N142">
        <f>AVERAGE(J142:L142)</f>
        <v>8621244.333333334</v>
      </c>
      <c r="O142">
        <v>0</v>
      </c>
      <c r="P142">
        <v>0</v>
      </c>
      <c r="Q142">
        <v>0</v>
      </c>
      <c r="S142">
        <f>B142/A142</f>
        <v>0.84210526315789469</v>
      </c>
      <c r="T142">
        <f>D142/A142</f>
        <v>0.63157894736842102</v>
      </c>
      <c r="V142" s="4">
        <f>A142*12+(B142-1)*1.007825+C142*14.003074+D142*15.9949146+E142*31.9720707+F142*30.9737615+0.0005485799</f>
        <v>435.0568987799</v>
      </c>
      <c r="W142">
        <f>1+A142-B142/2+C142/2+F142/2</f>
        <v>12</v>
      </c>
      <c r="X142">
        <f>W142/A142</f>
        <v>0.63157894736842102</v>
      </c>
      <c r="Y142">
        <f>W142/B142</f>
        <v>0.75</v>
      </c>
      <c r="Z142">
        <f>W142/D142</f>
        <v>1</v>
      </c>
      <c r="AA142" t="str">
        <f>IF(X142&gt;=0.3,IF(X142&lt;=0.68,IF(Y142&gt;=0.2,IF(Y142&lt;=0.95,IF(Z142&gt;=0.77,IF(Z142&lt;=1.75,"CRAM","O"),"O"),"O"),"O"),"O"),"O")</f>
        <v>CRAM</v>
      </c>
      <c r="AD142">
        <f>(1+A142-D142/2-E142-B142/2)/(A142-D142/2-E142-C142-F142)</f>
        <v>0.46153846153846156</v>
      </c>
      <c r="AF142" t="str">
        <f>IF(AD142&gt;0.66,"CondAr","----")</f>
        <v>----</v>
      </c>
      <c r="AG142" t="str">
        <f>IF(AND((AD142&gt;0.5),(AD142&lt;=0.66)),"Aromatic","----")</f>
        <v>----</v>
      </c>
      <c r="AH142" t="str">
        <f>IF(AND((AD142&lt;=0.5),(S142&lt;1.5)),"HUnSatLig","----")</f>
        <v>HUnSatLig</v>
      </c>
      <c r="AI142" t="str">
        <f>IF(AND((T142&lt;0.6),(S142&gt;=1.5),(C142=0)),"AlipatNoN","----")</f>
        <v>----</v>
      </c>
      <c r="AJ142" t="str">
        <f>IF(AND((S142&gt;=1.5),(T142&gt;=0.6)),"SatFACarb","----")</f>
        <v>----</v>
      </c>
      <c r="AK142" t="str">
        <f>IF(AND((T142&lt;0.6),(S142&gt;=1.5),(C142&gt;0)),"Alipat+N","----")</f>
        <v>----</v>
      </c>
      <c r="AM142" s="4">
        <f>V142*(44/43.989828)</f>
        <v>435.15749928177934</v>
      </c>
      <c r="AN142" s="4">
        <f>INT(AM142)</f>
        <v>435</v>
      </c>
      <c r="AO142" s="4">
        <f>AM142-AN142</f>
        <v>0.15749928177933725</v>
      </c>
    </row>
    <row r="143" spans="1:41" x14ac:dyDescent="0.25">
      <c r="A143">
        <v>19</v>
      </c>
      <c r="B143">
        <v>16</v>
      </c>
      <c r="C143">
        <v>0</v>
      </c>
      <c r="D143">
        <v>13</v>
      </c>
      <c r="E143">
        <v>0</v>
      </c>
      <c r="F143">
        <v>0</v>
      </c>
      <c r="H143">
        <v>451.05181340000001</v>
      </c>
      <c r="J143">
        <v>6240811</v>
      </c>
      <c r="K143">
        <v>6069509</v>
      </c>
      <c r="L143">
        <v>6190285</v>
      </c>
      <c r="M143" t="str">
        <f>IF(J143&gt;0,"Yes","No")</f>
        <v>Yes</v>
      </c>
      <c r="N143">
        <f>AVERAGE(J143:L143)</f>
        <v>6166868.333333333</v>
      </c>
      <c r="O143">
        <v>0</v>
      </c>
      <c r="P143">
        <v>0</v>
      </c>
      <c r="Q143">
        <v>0</v>
      </c>
      <c r="S143">
        <f>B143/A143</f>
        <v>0.84210526315789469</v>
      </c>
      <c r="T143">
        <f>D143/A143</f>
        <v>0.68421052631578949</v>
      </c>
      <c r="V143" s="4">
        <f>A143*12+(B143-1)*1.007825+C143*14.003074+D143*15.9949146+E143*31.9720707+F143*30.9737615+0.0005485799</f>
        <v>451.05181337990001</v>
      </c>
      <c r="W143">
        <f>1+A143-B143/2+C143/2+F143/2</f>
        <v>12</v>
      </c>
      <c r="X143">
        <f>W143/A143</f>
        <v>0.63157894736842102</v>
      </c>
      <c r="Y143">
        <f>W143/B143</f>
        <v>0.75</v>
      </c>
      <c r="Z143">
        <f>W143/D143</f>
        <v>0.92307692307692313</v>
      </c>
      <c r="AA143" t="str">
        <f>IF(X143&gt;=0.3,IF(X143&lt;=0.68,IF(Y143&gt;=0.2,IF(Y143&lt;=0.95,IF(Z143&gt;=0.77,IF(Z143&lt;=1.75,"CRAM","O"),"O"),"O"),"O"),"O"),"O")</f>
        <v>CRAM</v>
      </c>
      <c r="AD143">
        <f>(1+A143-D143/2-E143-B143/2)/(A143-D143/2-E143-C143-F143)</f>
        <v>0.44</v>
      </c>
      <c r="AF143" t="str">
        <f>IF(AD143&gt;0.66,"CondAr","----")</f>
        <v>----</v>
      </c>
      <c r="AG143" t="str">
        <f>IF(AND((AD143&gt;0.5),(AD143&lt;=0.66)),"Aromatic","----")</f>
        <v>----</v>
      </c>
      <c r="AH143" t="str">
        <f>IF(AND((AD143&lt;=0.5),(S143&lt;1.5)),"HUnSatLig","----")</f>
        <v>HUnSatLig</v>
      </c>
      <c r="AI143" t="str">
        <f>IF(AND((T143&lt;0.6),(S143&gt;=1.5),(C143=0)),"AlipatNoN","----")</f>
        <v>----</v>
      </c>
      <c r="AJ143" t="str">
        <f>IF(AND((S143&gt;=1.5),(T143&gt;=0.6)),"SatFACarb","----")</f>
        <v>----</v>
      </c>
      <c r="AK143" t="str">
        <f>IF(AND((T143&lt;0.6),(S143&gt;=1.5),(C143&gt;0)),"Alipat+N","----")</f>
        <v>----</v>
      </c>
      <c r="AM143" s="4">
        <f>V143*(44/43.989828)</f>
        <v>451.15611247026465</v>
      </c>
      <c r="AN143" s="4">
        <f>INT(AM143)</f>
        <v>451</v>
      </c>
      <c r="AO143" s="4">
        <f>AM143-AN143</f>
        <v>0.15611247026464525</v>
      </c>
    </row>
    <row r="144" spans="1:41" x14ac:dyDescent="0.25">
      <c r="A144">
        <v>19</v>
      </c>
      <c r="B144">
        <v>16</v>
      </c>
      <c r="C144">
        <v>0</v>
      </c>
      <c r="D144">
        <v>14</v>
      </c>
      <c r="E144">
        <v>0</v>
      </c>
      <c r="F144">
        <v>0</v>
      </c>
      <c r="H144">
        <v>467.04672799999997</v>
      </c>
      <c r="J144">
        <v>3804374</v>
      </c>
      <c r="K144">
        <v>3366012</v>
      </c>
      <c r="L144">
        <v>3343353</v>
      </c>
      <c r="M144" t="str">
        <f>IF(J144&gt;0,"Yes","No")</f>
        <v>Yes</v>
      </c>
      <c r="N144">
        <f>AVERAGE(J144:L144)</f>
        <v>3504579.6666666665</v>
      </c>
      <c r="O144">
        <v>0</v>
      </c>
      <c r="P144">
        <v>0</v>
      </c>
      <c r="Q144">
        <v>0</v>
      </c>
      <c r="S144">
        <f>B144/A144</f>
        <v>0.84210526315789469</v>
      </c>
      <c r="T144">
        <f>D144/A144</f>
        <v>0.73684210526315785</v>
      </c>
      <c r="V144" s="4">
        <f>A144*12+(B144-1)*1.007825+C144*14.003074+D144*15.9949146+E144*31.9720707+F144*30.9737615+0.0005485799</f>
        <v>467.04672797990003</v>
      </c>
      <c r="W144">
        <f>1+A144-B144/2+C144/2+F144/2</f>
        <v>12</v>
      </c>
      <c r="X144">
        <f>W144/A144</f>
        <v>0.63157894736842102</v>
      </c>
      <c r="Y144">
        <f>W144/B144</f>
        <v>0.75</v>
      </c>
      <c r="Z144">
        <f>W144/D144</f>
        <v>0.8571428571428571</v>
      </c>
      <c r="AA144" t="str">
        <f>IF(X144&gt;=0.3,IF(X144&lt;=0.68,IF(Y144&gt;=0.2,IF(Y144&lt;=0.95,IF(Z144&gt;=0.77,IF(Z144&lt;=1.75,"CRAM","O"),"O"),"O"),"O"),"O"),"O")</f>
        <v>CRAM</v>
      </c>
      <c r="AD144">
        <f>(1+A144-D144/2-E144-B144/2)/(A144-D144/2-E144-C144-F144)</f>
        <v>0.41666666666666669</v>
      </c>
      <c r="AF144" t="str">
        <f>IF(AD144&gt;0.66,"CondAr","----")</f>
        <v>----</v>
      </c>
      <c r="AG144" t="str">
        <f>IF(AND((AD144&gt;0.5),(AD144&lt;=0.66)),"Aromatic","----")</f>
        <v>----</v>
      </c>
      <c r="AH144" t="str">
        <f>IF(AND((AD144&lt;=0.5),(S144&lt;1.5)),"HUnSatLig","----")</f>
        <v>HUnSatLig</v>
      </c>
      <c r="AI144" t="str">
        <f>IF(AND((T144&lt;0.6),(S144&gt;=1.5),(C144=0)),"AlipatNoN","----")</f>
        <v>----</v>
      </c>
      <c r="AJ144" t="str">
        <f>IF(AND((S144&gt;=1.5),(T144&gt;=0.6)),"SatFACarb","----")</f>
        <v>----</v>
      </c>
      <c r="AK144" t="str">
        <f>IF(AND((T144&lt;0.6),(S144&gt;=1.5),(C144&gt;0)),"Alipat+N","----")</f>
        <v>----</v>
      </c>
      <c r="AM144" s="4">
        <f>V144*(44/43.989828)</f>
        <v>467.15472565874995</v>
      </c>
      <c r="AN144" s="4">
        <f>INT(AM144)</f>
        <v>467</v>
      </c>
      <c r="AO144" s="4">
        <f>AM144-AN144</f>
        <v>0.15472565874995325</v>
      </c>
    </row>
    <row r="145" spans="1:41" x14ac:dyDescent="0.25">
      <c r="A145">
        <v>19</v>
      </c>
      <c r="B145">
        <v>18</v>
      </c>
      <c r="C145">
        <v>0</v>
      </c>
      <c r="D145">
        <v>13</v>
      </c>
      <c r="E145">
        <v>0</v>
      </c>
      <c r="F145">
        <v>0</v>
      </c>
      <c r="H145">
        <v>453.06746340000001</v>
      </c>
      <c r="J145">
        <v>6461755</v>
      </c>
      <c r="K145">
        <v>6175890</v>
      </c>
      <c r="L145">
        <v>6041611</v>
      </c>
      <c r="M145" t="str">
        <f>IF(J145&gt;0,"Yes","No")</f>
        <v>Yes</v>
      </c>
      <c r="N145">
        <f>AVERAGE(J145:L145)</f>
        <v>6226418.666666667</v>
      </c>
      <c r="O145">
        <v>0</v>
      </c>
      <c r="P145">
        <v>0</v>
      </c>
      <c r="Q145">
        <v>0</v>
      </c>
      <c r="S145">
        <f>B145/A145</f>
        <v>0.94736842105263153</v>
      </c>
      <c r="T145">
        <f>D145/A145</f>
        <v>0.68421052631578949</v>
      </c>
      <c r="V145" s="4">
        <f>A145*12+(B145-1)*1.007825+C145*14.003074+D145*15.9949146+E145*31.9720707+F145*30.9737615+0.0005485799</f>
        <v>453.0674633799</v>
      </c>
      <c r="W145">
        <f>1+A145-B145/2+C145/2+F145/2</f>
        <v>11</v>
      </c>
      <c r="X145">
        <f>W145/A145</f>
        <v>0.57894736842105265</v>
      </c>
      <c r="Y145">
        <f>W145/B145</f>
        <v>0.61111111111111116</v>
      </c>
      <c r="Z145">
        <f>W145/D145</f>
        <v>0.84615384615384615</v>
      </c>
      <c r="AA145" t="str">
        <f>IF(X145&gt;=0.3,IF(X145&lt;=0.68,IF(Y145&gt;=0.2,IF(Y145&lt;=0.95,IF(Z145&gt;=0.77,IF(Z145&lt;=1.75,"CRAM","O"),"O"),"O"),"O"),"O"),"O")</f>
        <v>CRAM</v>
      </c>
      <c r="AD145">
        <f>(1+A145-D145/2-E145-B145/2)/(A145-D145/2-E145-C145-F145)</f>
        <v>0.36</v>
      </c>
      <c r="AF145" t="str">
        <f>IF(AD145&gt;0.66,"CondAr","----")</f>
        <v>----</v>
      </c>
      <c r="AG145" t="str">
        <f>IF(AND((AD145&gt;0.5),(AD145&lt;=0.66)),"Aromatic","----")</f>
        <v>----</v>
      </c>
      <c r="AH145" t="str">
        <f>IF(AND((AD145&lt;=0.5),(S145&lt;1.5)),"HUnSatLig","----")</f>
        <v>HUnSatLig</v>
      </c>
      <c r="AI145" t="str">
        <f>IF(AND((T145&lt;0.6),(S145&gt;=1.5),(C145=0)),"AlipatNoN","----")</f>
        <v>----</v>
      </c>
      <c r="AJ145" t="str">
        <f>IF(AND((S145&gt;=1.5),(T145&gt;=0.6)),"SatFACarb","----")</f>
        <v>----</v>
      </c>
      <c r="AK145" t="str">
        <f>IF(AND((T145&lt;0.6),(S145&gt;=1.5),(C145&gt;0)),"Alipat+N","----")</f>
        <v>----</v>
      </c>
      <c r="AM145" s="4">
        <f>V145*(44/43.989828)</f>
        <v>453.17222855964786</v>
      </c>
      <c r="AN145" s="4">
        <f>INT(AM145)</f>
        <v>453</v>
      </c>
      <c r="AO145" s="4">
        <f>AM145-AN145</f>
        <v>0.17222855964786277</v>
      </c>
    </row>
    <row r="146" spans="1:41" x14ac:dyDescent="0.25">
      <c r="A146">
        <v>19</v>
      </c>
      <c r="B146">
        <v>18</v>
      </c>
      <c r="C146">
        <v>0</v>
      </c>
      <c r="D146">
        <v>14</v>
      </c>
      <c r="E146">
        <v>0</v>
      </c>
      <c r="F146">
        <v>0</v>
      </c>
      <c r="H146">
        <v>469.06237800000002</v>
      </c>
      <c r="J146">
        <v>4242572</v>
      </c>
      <c r="K146">
        <v>3918427</v>
      </c>
      <c r="L146">
        <v>3775383</v>
      </c>
      <c r="M146" t="str">
        <f>IF(J146&gt;0,"Yes","No")</f>
        <v>Yes</v>
      </c>
      <c r="N146">
        <f>AVERAGE(J146:L146)</f>
        <v>3978794</v>
      </c>
      <c r="O146">
        <v>0</v>
      </c>
      <c r="P146">
        <v>0</v>
      </c>
      <c r="Q146">
        <v>0</v>
      </c>
      <c r="S146">
        <f>B146/A146</f>
        <v>0.94736842105263153</v>
      </c>
      <c r="T146">
        <f>D146/A146</f>
        <v>0.73684210526315785</v>
      </c>
      <c r="V146" s="4">
        <f>A146*12+(B146-1)*1.007825+C146*14.003074+D146*15.9949146+E146*31.9720707+F146*30.9737615+0.0005485799</f>
        <v>469.06237797989996</v>
      </c>
      <c r="W146">
        <f>1+A146-B146/2+C146/2+F146/2</f>
        <v>11</v>
      </c>
      <c r="X146">
        <f>W146/A146</f>
        <v>0.57894736842105265</v>
      </c>
      <c r="Y146">
        <f>W146/B146</f>
        <v>0.61111111111111116</v>
      </c>
      <c r="Z146">
        <f>W146/D146</f>
        <v>0.7857142857142857</v>
      </c>
      <c r="AA146" t="str">
        <f>IF(X146&gt;=0.3,IF(X146&lt;=0.68,IF(Y146&gt;=0.2,IF(Y146&lt;=0.95,IF(Z146&gt;=0.77,IF(Z146&lt;=1.75,"CRAM","O"),"O"),"O"),"O"),"O"),"O")</f>
        <v>CRAM</v>
      </c>
      <c r="AD146">
        <f>(1+A146-D146/2-E146-B146/2)/(A146-D146/2-E146-C146-F146)</f>
        <v>0.33333333333333331</v>
      </c>
      <c r="AF146" t="str">
        <f>IF(AD146&gt;0.66,"CondAr","----")</f>
        <v>----</v>
      </c>
      <c r="AG146" t="str">
        <f>IF(AND((AD146&gt;0.5),(AD146&lt;=0.66)),"Aromatic","----")</f>
        <v>----</v>
      </c>
      <c r="AH146" t="str">
        <f>IF(AND((AD146&lt;=0.5),(S146&lt;1.5)),"HUnSatLig","----")</f>
        <v>HUnSatLig</v>
      </c>
      <c r="AI146" t="str">
        <f>IF(AND((T146&lt;0.6),(S146&gt;=1.5),(C146=0)),"AlipatNoN","----")</f>
        <v>----</v>
      </c>
      <c r="AJ146" t="str">
        <f>IF(AND((S146&gt;=1.5),(T146&gt;=0.6)),"SatFACarb","----")</f>
        <v>----</v>
      </c>
      <c r="AK146" t="str">
        <f>IF(AND((T146&lt;0.6),(S146&gt;=1.5),(C146&gt;0)),"Alipat+N","----")</f>
        <v>----</v>
      </c>
      <c r="AM146" s="4">
        <f>V146*(44/43.989828)</f>
        <v>469.17084174813311</v>
      </c>
      <c r="AN146" s="4">
        <f>INT(AM146)</f>
        <v>469</v>
      </c>
      <c r="AO146" s="4">
        <f>AM146-AN146</f>
        <v>0.17084174813311392</v>
      </c>
    </row>
    <row r="147" spans="1:41" x14ac:dyDescent="0.25">
      <c r="A147">
        <v>19</v>
      </c>
      <c r="B147">
        <v>20</v>
      </c>
      <c r="C147">
        <v>0</v>
      </c>
      <c r="D147">
        <v>12</v>
      </c>
      <c r="E147">
        <v>0</v>
      </c>
      <c r="F147">
        <v>0</v>
      </c>
      <c r="H147">
        <v>439.08819879999999</v>
      </c>
      <c r="J147">
        <v>8390743</v>
      </c>
      <c r="K147">
        <v>8460258</v>
      </c>
      <c r="L147">
        <v>8741258</v>
      </c>
      <c r="M147" t="str">
        <f>IF(J147&gt;0,"Yes","No")</f>
        <v>Yes</v>
      </c>
      <c r="N147">
        <f>AVERAGE(J147:L147)</f>
        <v>8530753</v>
      </c>
      <c r="O147">
        <v>0</v>
      </c>
      <c r="P147">
        <v>0</v>
      </c>
      <c r="Q147">
        <v>0</v>
      </c>
      <c r="S147">
        <f>B147/A147</f>
        <v>1.0526315789473684</v>
      </c>
      <c r="T147">
        <f>D147/A147</f>
        <v>0.63157894736842102</v>
      </c>
      <c r="V147" s="4">
        <f>A147*12+(B147-1)*1.007825+C147*14.003074+D147*15.9949146+E147*31.9720707+F147*30.9737615+0.0005485799</f>
        <v>439.08819877989998</v>
      </c>
      <c r="W147">
        <f>1+A147-B147/2+C147/2+F147/2</f>
        <v>10</v>
      </c>
      <c r="X147">
        <f>W147/A147</f>
        <v>0.52631578947368418</v>
      </c>
      <c r="Y147">
        <f>W147/B147</f>
        <v>0.5</v>
      </c>
      <c r="Z147">
        <f>W147/D147</f>
        <v>0.83333333333333337</v>
      </c>
      <c r="AA147" t="str">
        <f>IF(X147&gt;=0.3,IF(X147&lt;=0.68,IF(Y147&gt;=0.2,IF(Y147&lt;=0.95,IF(Z147&gt;=0.77,IF(Z147&lt;=1.75,"CRAM","O"),"O"),"O"),"O"),"O"),"O")</f>
        <v>CRAM</v>
      </c>
      <c r="AD147">
        <f>(1+A147-D147/2-E147-B147/2)/(A147-D147/2-E147-C147-F147)</f>
        <v>0.30769230769230771</v>
      </c>
      <c r="AF147" t="str">
        <f>IF(AD147&gt;0.66,"CondAr","----")</f>
        <v>----</v>
      </c>
      <c r="AG147" t="str">
        <f>IF(AND((AD147&gt;0.5),(AD147&lt;=0.66)),"Aromatic","----")</f>
        <v>----</v>
      </c>
      <c r="AH147" t="str">
        <f>IF(AND((AD147&lt;=0.5),(S147&lt;1.5)),"HUnSatLig","----")</f>
        <v>HUnSatLig</v>
      </c>
      <c r="AI147" t="str">
        <f>IF(AND((T147&lt;0.6),(S147&gt;=1.5),(C147=0)),"AlipatNoN","----")</f>
        <v>----</v>
      </c>
      <c r="AJ147" t="str">
        <f>IF(AND((S147&gt;=1.5),(T147&gt;=0.6)),"SatFACarb","----")</f>
        <v>----</v>
      </c>
      <c r="AK147" t="str">
        <f>IF(AND((T147&lt;0.6),(S147&gt;=1.5),(C147&gt;0)),"Alipat+N","----")</f>
        <v>----</v>
      </c>
      <c r="AM147" s="4">
        <f>V147*(44/43.989828)</f>
        <v>439.18973146054577</v>
      </c>
      <c r="AN147" s="4">
        <f>INT(AM147)</f>
        <v>439</v>
      </c>
      <c r="AO147" s="4">
        <f>AM147-AN147</f>
        <v>0.18973146054577228</v>
      </c>
    </row>
    <row r="148" spans="1:41" x14ac:dyDescent="0.25">
      <c r="A148">
        <v>19</v>
      </c>
      <c r="B148">
        <v>20</v>
      </c>
      <c r="C148">
        <v>0</v>
      </c>
      <c r="D148">
        <v>13</v>
      </c>
      <c r="E148">
        <v>0</v>
      </c>
      <c r="F148">
        <v>0</v>
      </c>
      <c r="H148">
        <v>455.0831134</v>
      </c>
      <c r="J148">
        <v>6000730</v>
      </c>
      <c r="K148">
        <v>5210150</v>
      </c>
      <c r="L148">
        <v>4735824</v>
      </c>
      <c r="M148" t="str">
        <f>IF(J148&gt;0,"Yes","No")</f>
        <v>Yes</v>
      </c>
      <c r="N148">
        <f>AVERAGE(J148:L148)</f>
        <v>5315568</v>
      </c>
      <c r="O148">
        <v>0</v>
      </c>
      <c r="P148">
        <v>0</v>
      </c>
      <c r="Q148">
        <v>0</v>
      </c>
      <c r="S148">
        <f>B148/A148</f>
        <v>1.0526315789473684</v>
      </c>
      <c r="T148">
        <f>D148/A148</f>
        <v>0.68421052631578949</v>
      </c>
      <c r="V148" s="4">
        <f>A148*12+(B148-1)*1.007825+C148*14.003074+D148*15.9949146+E148*31.9720707+F148*30.9737615+0.0005485799</f>
        <v>455.0831133799</v>
      </c>
      <c r="W148">
        <f>1+A148-B148/2+C148/2+F148/2</f>
        <v>10</v>
      </c>
      <c r="X148">
        <f>W148/A148</f>
        <v>0.52631578947368418</v>
      </c>
      <c r="Y148">
        <f>W148/B148</f>
        <v>0.5</v>
      </c>
      <c r="Z148">
        <f>W148/D148</f>
        <v>0.76923076923076927</v>
      </c>
      <c r="AA148" t="str">
        <f>IF(X148&gt;=0.3,IF(X148&lt;=0.68,IF(Y148&gt;=0.2,IF(Y148&lt;=0.95,IF(Z148&gt;=0.77,IF(Z148&lt;=1.75,"CRAM","O"),"O"),"O"),"O"),"O"),"O")</f>
        <v>O</v>
      </c>
      <c r="AD148">
        <f>(1+A148-D148/2-E148-B148/2)/(A148-D148/2-E148-C148-F148)</f>
        <v>0.28000000000000003</v>
      </c>
      <c r="AF148" t="str">
        <f>IF(AD148&gt;0.66,"CondAr","----")</f>
        <v>----</v>
      </c>
      <c r="AG148" t="str">
        <f>IF(AND((AD148&gt;0.5),(AD148&lt;=0.66)),"Aromatic","----")</f>
        <v>----</v>
      </c>
      <c r="AH148" t="str">
        <f>IF(AND((AD148&lt;=0.5),(S148&lt;1.5)),"HUnSatLig","----")</f>
        <v>HUnSatLig</v>
      </c>
      <c r="AI148" t="str">
        <f>IF(AND((T148&lt;0.6),(S148&gt;=1.5),(C148=0)),"AlipatNoN","----")</f>
        <v>----</v>
      </c>
      <c r="AJ148" t="str">
        <f>IF(AND((S148&gt;=1.5),(T148&gt;=0.6)),"SatFACarb","----")</f>
        <v>----</v>
      </c>
      <c r="AK148" t="str">
        <f>IF(AND((T148&lt;0.6),(S148&gt;=1.5),(C148&gt;0)),"Alipat+N","----")</f>
        <v>----</v>
      </c>
      <c r="AM148" s="4">
        <f>V148*(44/43.989828)</f>
        <v>455.18834464903108</v>
      </c>
      <c r="AN148" s="4">
        <f>INT(AM148)</f>
        <v>455</v>
      </c>
      <c r="AO148" s="4">
        <f>AM148-AN148</f>
        <v>0.18834464903108028</v>
      </c>
    </row>
    <row r="149" spans="1:41" x14ac:dyDescent="0.25">
      <c r="A149">
        <v>19</v>
      </c>
      <c r="B149">
        <v>20</v>
      </c>
      <c r="C149">
        <v>0</v>
      </c>
      <c r="D149">
        <v>14</v>
      </c>
      <c r="E149">
        <v>0</v>
      </c>
      <c r="F149">
        <v>0</v>
      </c>
      <c r="H149">
        <v>471.07802800000002</v>
      </c>
      <c r="J149">
        <v>3460182</v>
      </c>
      <c r="K149">
        <v>3282500</v>
      </c>
      <c r="L149">
        <v>3313473</v>
      </c>
      <c r="M149" t="str">
        <f>IF(J149&gt;0,"Yes","No")</f>
        <v>Yes</v>
      </c>
      <c r="N149">
        <f>AVERAGE(J149:L149)</f>
        <v>3352051.6666666665</v>
      </c>
      <c r="O149">
        <v>0</v>
      </c>
      <c r="P149">
        <v>0</v>
      </c>
      <c r="Q149">
        <v>0</v>
      </c>
      <c r="S149">
        <f>B149/A149</f>
        <v>1.0526315789473684</v>
      </c>
      <c r="T149">
        <f>D149/A149</f>
        <v>0.73684210526315785</v>
      </c>
      <c r="V149" s="4">
        <f>A149*12+(B149-1)*1.007825+C149*14.003074+D149*15.9949146+E149*31.9720707+F149*30.9737615+0.0005485799</f>
        <v>471.07802797990001</v>
      </c>
      <c r="W149">
        <f>1+A149-B149/2+C149/2+F149/2</f>
        <v>10</v>
      </c>
      <c r="X149">
        <f>W149/A149</f>
        <v>0.52631578947368418</v>
      </c>
      <c r="Y149">
        <f>W149/B149</f>
        <v>0.5</v>
      </c>
      <c r="Z149">
        <f>W149/D149</f>
        <v>0.7142857142857143</v>
      </c>
      <c r="AA149" t="str">
        <f>IF(X149&gt;=0.3,IF(X149&lt;=0.68,IF(Y149&gt;=0.2,IF(Y149&lt;=0.95,IF(Z149&gt;=0.77,IF(Z149&lt;=1.75,"CRAM","O"),"O"),"O"),"O"),"O"),"O")</f>
        <v>O</v>
      </c>
      <c r="AD149">
        <f>(1+A149-D149/2-E149-B149/2)/(A149-D149/2-E149-C149-F149)</f>
        <v>0.25</v>
      </c>
      <c r="AF149" t="str">
        <f>IF(AD149&gt;0.66,"CondAr","----")</f>
        <v>----</v>
      </c>
      <c r="AG149" t="str">
        <f>IF(AND((AD149&gt;0.5),(AD149&lt;=0.66)),"Aromatic","----")</f>
        <v>----</v>
      </c>
      <c r="AH149" t="str">
        <f>IF(AND((AD149&lt;=0.5),(S149&lt;1.5)),"HUnSatLig","----")</f>
        <v>HUnSatLig</v>
      </c>
      <c r="AI149" t="str">
        <f>IF(AND((T149&lt;0.6),(S149&gt;=1.5),(C149=0)),"AlipatNoN","----")</f>
        <v>----</v>
      </c>
      <c r="AJ149" t="str">
        <f>IF(AND((S149&gt;=1.5),(T149&gt;=0.6)),"SatFACarb","----")</f>
        <v>----</v>
      </c>
      <c r="AK149" t="str">
        <f>IF(AND((T149&lt;0.6),(S149&gt;=1.5),(C149&gt;0)),"Alipat+N","----")</f>
        <v>----</v>
      </c>
      <c r="AM149" s="4">
        <f>V149*(44/43.989828)</f>
        <v>471.18695783751639</v>
      </c>
      <c r="AN149" s="4">
        <f>INT(AM149)</f>
        <v>471</v>
      </c>
      <c r="AO149" s="4">
        <f>AM149-AN149</f>
        <v>0.18695783751638828</v>
      </c>
    </row>
    <row r="150" spans="1:41" x14ac:dyDescent="0.25">
      <c r="A150">
        <v>19</v>
      </c>
      <c r="B150">
        <v>22</v>
      </c>
      <c r="C150">
        <v>0</v>
      </c>
      <c r="D150">
        <v>13</v>
      </c>
      <c r="E150">
        <v>0</v>
      </c>
      <c r="F150">
        <v>0</v>
      </c>
      <c r="H150">
        <v>457.0987634</v>
      </c>
      <c r="J150">
        <v>4249483</v>
      </c>
      <c r="K150">
        <v>4230082</v>
      </c>
      <c r="L150">
        <v>3745440</v>
      </c>
      <c r="M150" t="str">
        <f>IF(J150&gt;0,"Yes","No")</f>
        <v>Yes</v>
      </c>
      <c r="N150">
        <f>AVERAGE(J150:L150)</f>
        <v>4075001.6666666665</v>
      </c>
      <c r="O150">
        <v>0</v>
      </c>
      <c r="P150">
        <v>0</v>
      </c>
      <c r="Q150">
        <v>0</v>
      </c>
      <c r="S150">
        <f>B150/A150</f>
        <v>1.1578947368421053</v>
      </c>
      <c r="T150">
        <f>D150/A150</f>
        <v>0.68421052631578949</v>
      </c>
      <c r="V150" s="4">
        <f>A150*12+(B150-1)*1.007825+C150*14.003074+D150*15.9949146+E150*31.9720707+F150*30.9737615+0.0005485799</f>
        <v>457.09876337989999</v>
      </c>
      <c r="W150">
        <f>1+A150-B150/2+C150/2+F150/2</f>
        <v>9</v>
      </c>
      <c r="X150">
        <f>W150/A150</f>
        <v>0.47368421052631576</v>
      </c>
      <c r="Y150">
        <f>W150/B150</f>
        <v>0.40909090909090912</v>
      </c>
      <c r="Z150">
        <f>W150/D150</f>
        <v>0.69230769230769229</v>
      </c>
      <c r="AA150" t="str">
        <f>IF(X150&gt;=0.3,IF(X150&lt;=0.68,IF(Y150&gt;=0.2,IF(Y150&lt;=0.95,IF(Z150&gt;=0.77,IF(Z150&lt;=1.75,"CRAM","O"),"O"),"O"),"O"),"O"),"O")</f>
        <v>O</v>
      </c>
      <c r="AD150">
        <f>(1+A150-D150/2-E150-B150/2)/(A150-D150/2-E150-C150-F150)</f>
        <v>0.2</v>
      </c>
      <c r="AF150" t="str">
        <f>IF(AD150&gt;0.66,"CondAr","----")</f>
        <v>----</v>
      </c>
      <c r="AG150" t="str">
        <f>IF(AND((AD150&gt;0.5),(AD150&lt;=0.66)),"Aromatic","----")</f>
        <v>----</v>
      </c>
      <c r="AH150" t="str">
        <f>IF(AND((AD150&lt;=0.5),(S150&lt;1.5)),"HUnSatLig","----")</f>
        <v>HUnSatLig</v>
      </c>
      <c r="AI150" t="str">
        <f>IF(AND((T150&lt;0.6),(S150&gt;=1.5),(C150=0)),"AlipatNoN","----")</f>
        <v>----</v>
      </c>
      <c r="AJ150" t="str">
        <f>IF(AND((S150&gt;=1.5),(T150&gt;=0.6)),"SatFACarb","----")</f>
        <v>----</v>
      </c>
      <c r="AK150" t="str">
        <f>IF(AND((T150&lt;0.6),(S150&gt;=1.5),(C150&gt;0)),"Alipat+N","----")</f>
        <v>----</v>
      </c>
      <c r="AM150" s="4">
        <f>V150*(44/43.989828)</f>
        <v>457.2044607384143</v>
      </c>
      <c r="AN150" s="4">
        <f>INT(AM150)</f>
        <v>457</v>
      </c>
      <c r="AO150" s="4">
        <f>AM150-AN150</f>
        <v>0.20446073841429779</v>
      </c>
    </row>
    <row r="151" spans="1:41" x14ac:dyDescent="0.25">
      <c r="A151">
        <v>19</v>
      </c>
      <c r="B151">
        <v>24</v>
      </c>
      <c r="C151">
        <v>0</v>
      </c>
      <c r="D151">
        <v>13</v>
      </c>
      <c r="E151">
        <v>0</v>
      </c>
      <c r="F151">
        <v>0</v>
      </c>
      <c r="H151">
        <v>459.11441339999999</v>
      </c>
      <c r="J151">
        <v>3689169</v>
      </c>
      <c r="K151">
        <v>2773865</v>
      </c>
      <c r="L151">
        <v>2799611</v>
      </c>
      <c r="M151" t="str">
        <f>IF(J151&gt;0,"Yes","No")</f>
        <v>Yes</v>
      </c>
      <c r="N151">
        <f>AVERAGE(J151:L151)</f>
        <v>3087548.3333333335</v>
      </c>
      <c r="O151">
        <v>0</v>
      </c>
      <c r="P151">
        <v>0</v>
      </c>
      <c r="Q151">
        <v>0</v>
      </c>
      <c r="S151">
        <f>B151/A151</f>
        <v>1.263157894736842</v>
      </c>
      <c r="T151">
        <f>D151/A151</f>
        <v>0.68421052631578949</v>
      </c>
      <c r="V151" s="4">
        <f>A151*12+(B151-1)*1.007825+C151*14.003074+D151*15.9949146+E151*31.9720707+F151*30.9737615+0.0005485799</f>
        <v>459.11441337989999</v>
      </c>
      <c r="W151">
        <f>1+A151-B151/2+C151/2+F151/2</f>
        <v>8</v>
      </c>
      <c r="X151">
        <f>W151/A151</f>
        <v>0.42105263157894735</v>
      </c>
      <c r="Y151">
        <f>W151/B151</f>
        <v>0.33333333333333331</v>
      </c>
      <c r="Z151">
        <f>W151/D151</f>
        <v>0.61538461538461542</v>
      </c>
      <c r="AA151" t="str">
        <f>IF(X151&gt;=0.3,IF(X151&lt;=0.68,IF(Y151&gt;=0.2,IF(Y151&lt;=0.95,IF(Z151&gt;=0.77,IF(Z151&lt;=1.75,"CRAM","O"),"O"),"O"),"O"),"O"),"O")</f>
        <v>O</v>
      </c>
      <c r="AD151">
        <f>(1+A151-D151/2-E151-B151/2)/(A151-D151/2-E151-C151-F151)</f>
        <v>0.12</v>
      </c>
      <c r="AF151" t="str">
        <f>IF(AD151&gt;0.66,"CondAr","----")</f>
        <v>----</v>
      </c>
      <c r="AG151" t="str">
        <f>IF(AND((AD151&gt;0.5),(AD151&lt;=0.66)),"Aromatic","----")</f>
        <v>----</v>
      </c>
      <c r="AH151" t="str">
        <f>IF(AND((AD151&lt;=0.5),(S151&lt;1.5)),"HUnSatLig","----")</f>
        <v>HUnSatLig</v>
      </c>
      <c r="AI151" t="str">
        <f>IF(AND((T151&lt;0.6),(S151&gt;=1.5),(C151=0)),"AlipatNoN","----")</f>
        <v>----</v>
      </c>
      <c r="AJ151" t="str">
        <f>IF(AND((S151&gt;=1.5),(T151&gt;=0.6)),"SatFACarb","----")</f>
        <v>----</v>
      </c>
      <c r="AK151" t="str">
        <f>IF(AND((T151&lt;0.6),(S151&gt;=1.5),(C151&gt;0)),"Alipat+N","----")</f>
        <v>----</v>
      </c>
      <c r="AM151" s="4">
        <f>V151*(44/43.989828)</f>
        <v>459.22057682779746</v>
      </c>
      <c r="AN151" s="4">
        <f>INT(AM151)</f>
        <v>459</v>
      </c>
      <c r="AO151" s="4">
        <f>AM151-AN151</f>
        <v>0.22057682779745846</v>
      </c>
    </row>
    <row r="152" spans="1:41" x14ac:dyDescent="0.25">
      <c r="A152">
        <v>19</v>
      </c>
      <c r="B152">
        <v>26</v>
      </c>
      <c r="C152">
        <v>0</v>
      </c>
      <c r="D152">
        <v>12</v>
      </c>
      <c r="E152">
        <v>0</v>
      </c>
      <c r="F152">
        <v>0</v>
      </c>
      <c r="H152">
        <v>445.13514880000002</v>
      </c>
      <c r="J152">
        <v>3235112</v>
      </c>
      <c r="K152">
        <v>2593902</v>
      </c>
      <c r="L152">
        <v>2720036</v>
      </c>
      <c r="M152" t="str">
        <f>IF(J152&gt;0,"Yes","No")</f>
        <v>Yes</v>
      </c>
      <c r="N152">
        <f>AVERAGE(J152:L152)</f>
        <v>2849683.3333333335</v>
      </c>
      <c r="O152">
        <v>0</v>
      </c>
      <c r="P152">
        <v>0</v>
      </c>
      <c r="Q152">
        <v>0</v>
      </c>
      <c r="S152">
        <f>B152/A152</f>
        <v>1.368421052631579</v>
      </c>
      <c r="T152">
        <f>D152/A152</f>
        <v>0.63157894736842102</v>
      </c>
      <c r="V152" s="4">
        <f>A152*12+(B152-1)*1.007825+C152*14.003074+D152*15.9949146+E152*31.9720707+F152*30.9737615+0.0005485799</f>
        <v>445.13514877990002</v>
      </c>
      <c r="W152">
        <f>1+A152-B152/2+C152/2+F152/2</f>
        <v>7</v>
      </c>
      <c r="X152">
        <f>W152/A152</f>
        <v>0.36842105263157893</v>
      </c>
      <c r="Y152">
        <f>W152/B152</f>
        <v>0.26923076923076922</v>
      </c>
      <c r="Z152">
        <f>W152/D152</f>
        <v>0.58333333333333337</v>
      </c>
      <c r="AA152" t="str">
        <f>IF(X152&gt;=0.3,IF(X152&lt;=0.68,IF(Y152&gt;=0.2,IF(Y152&lt;=0.95,IF(Z152&gt;=0.77,IF(Z152&lt;=1.75,"CRAM","O"),"O"),"O"),"O"),"O"),"O")</f>
        <v>O</v>
      </c>
      <c r="AD152">
        <f>(1+A152-D152/2-E152-B152/2)/(A152-D152/2-E152-C152-F152)</f>
        <v>7.6923076923076927E-2</v>
      </c>
      <c r="AF152" t="str">
        <f>IF(AD152&gt;0.66,"CondAr","----")</f>
        <v>----</v>
      </c>
      <c r="AG152" t="str">
        <f>IF(AND((AD152&gt;0.5),(AD152&lt;=0.66)),"Aromatic","----")</f>
        <v>----</v>
      </c>
      <c r="AH152" t="str">
        <f>IF(AND((AD152&lt;=0.5),(S152&lt;1.5)),"HUnSatLig","----")</f>
        <v>HUnSatLig</v>
      </c>
      <c r="AI152" t="str">
        <f>IF(AND((T152&lt;0.6),(S152&gt;=1.5),(C152=0)),"AlipatNoN","----")</f>
        <v>----</v>
      </c>
      <c r="AJ152" t="str">
        <f>IF(AND((S152&gt;=1.5),(T152&gt;=0.6)),"SatFACarb","----")</f>
        <v>----</v>
      </c>
      <c r="AK152" t="str">
        <f>IF(AND((T152&lt;0.6),(S152&gt;=1.5),(C152&gt;0)),"Alipat+N","----")</f>
        <v>----</v>
      </c>
      <c r="AM152" s="4">
        <f>V152*(44/43.989828)</f>
        <v>445.23807972869542</v>
      </c>
      <c r="AN152" s="4">
        <f>INT(AM152)</f>
        <v>445</v>
      </c>
      <c r="AO152" s="4">
        <f>AM152-AN152</f>
        <v>0.23807972869542482</v>
      </c>
    </row>
    <row r="153" spans="1:41" x14ac:dyDescent="0.25">
      <c r="A153">
        <v>19</v>
      </c>
      <c r="B153">
        <v>26</v>
      </c>
      <c r="C153">
        <v>0</v>
      </c>
      <c r="D153">
        <v>14</v>
      </c>
      <c r="E153">
        <v>0</v>
      </c>
      <c r="F153">
        <v>0</v>
      </c>
      <c r="H153">
        <v>477.124978</v>
      </c>
      <c r="J153">
        <v>3101727</v>
      </c>
      <c r="K153">
        <v>2974260</v>
      </c>
      <c r="L153">
        <v>3373702</v>
      </c>
      <c r="M153" t="str">
        <f>IF(J153&gt;0,"Yes","No")</f>
        <v>Yes</v>
      </c>
      <c r="N153">
        <f>AVERAGE(J153:L153)</f>
        <v>3149896.3333333335</v>
      </c>
      <c r="O153">
        <v>0</v>
      </c>
      <c r="P153">
        <v>0</v>
      </c>
      <c r="Q153">
        <v>0</v>
      </c>
      <c r="S153">
        <f>B153/A153</f>
        <v>1.368421052631579</v>
      </c>
      <c r="T153">
        <f>D153/A153</f>
        <v>0.73684210526315785</v>
      </c>
      <c r="V153" s="4">
        <f>A153*12+(B153-1)*1.007825+C153*14.003074+D153*15.9949146+E153*31.9720707+F153*30.9737615+0.0005485799</f>
        <v>477.1249779799</v>
      </c>
      <c r="W153">
        <f>1+A153-B153/2+C153/2+F153/2</f>
        <v>7</v>
      </c>
      <c r="X153">
        <f>W153/A153</f>
        <v>0.36842105263157893</v>
      </c>
      <c r="Y153">
        <f>W153/B153</f>
        <v>0.26923076923076922</v>
      </c>
      <c r="Z153">
        <f>W153/D153</f>
        <v>0.5</v>
      </c>
      <c r="AA153" t="str">
        <f>IF(X153&gt;=0.3,IF(X153&lt;=0.68,IF(Y153&gt;=0.2,IF(Y153&lt;=0.95,IF(Z153&gt;=0.77,IF(Z153&lt;=1.75,"CRAM","O"),"O"),"O"),"O"),"O"),"O")</f>
        <v>O</v>
      </c>
      <c r="AD153">
        <f>(1+A153-D153/2-E153-B153/2)/(A153-D153/2-E153-C153-F153)</f>
        <v>0</v>
      </c>
      <c r="AF153" t="str">
        <f>IF(AD153&gt;0.66,"CondAr","----")</f>
        <v>----</v>
      </c>
      <c r="AG153" t="str">
        <f>IF(AND((AD153&gt;0.5),(AD153&lt;=0.66)),"Aromatic","----")</f>
        <v>----</v>
      </c>
      <c r="AH153" t="str">
        <f>IF(AND((AD153&lt;=0.5),(S153&lt;1.5)),"HUnSatLig","----")</f>
        <v>HUnSatLig</v>
      </c>
      <c r="AI153" t="str">
        <f>IF(AND((T153&lt;0.6),(S153&gt;=1.5),(C153=0)),"AlipatNoN","----")</f>
        <v>----</v>
      </c>
      <c r="AJ153" t="str">
        <f>IF(AND((S153&gt;=1.5),(T153&gt;=0.6)),"SatFACarb","----")</f>
        <v>----</v>
      </c>
      <c r="AK153" t="str">
        <f>IF(AND((T153&lt;0.6),(S153&gt;=1.5),(C153&gt;0)),"Alipat+N","----")</f>
        <v>----</v>
      </c>
      <c r="AM153" s="4">
        <f>V153*(44/43.989828)</f>
        <v>477.23530610566598</v>
      </c>
      <c r="AN153" s="4">
        <f>INT(AM153)</f>
        <v>477</v>
      </c>
      <c r="AO153" s="4">
        <f>AM153-AN153</f>
        <v>0.23530610566598398</v>
      </c>
    </row>
    <row r="154" spans="1:41" x14ac:dyDescent="0.25">
      <c r="A154">
        <v>20</v>
      </c>
      <c r="B154">
        <v>16</v>
      </c>
      <c r="C154">
        <v>0</v>
      </c>
      <c r="D154">
        <v>12</v>
      </c>
      <c r="E154">
        <v>0</v>
      </c>
      <c r="F154">
        <v>0</v>
      </c>
      <c r="H154">
        <v>447.0568988</v>
      </c>
      <c r="J154">
        <v>7353385</v>
      </c>
      <c r="K154">
        <v>6433270</v>
      </c>
      <c r="L154">
        <v>6375007</v>
      </c>
      <c r="M154" t="str">
        <f>IF(J154&gt;0,"Yes","No")</f>
        <v>Yes</v>
      </c>
      <c r="N154">
        <f>AVERAGE(J154:L154)</f>
        <v>6720554</v>
      </c>
      <c r="O154">
        <v>0</v>
      </c>
      <c r="P154">
        <v>0</v>
      </c>
      <c r="Q154">
        <v>0</v>
      </c>
      <c r="S154">
        <f>B154/A154</f>
        <v>0.8</v>
      </c>
      <c r="T154">
        <f>D154/A154</f>
        <v>0.6</v>
      </c>
      <c r="V154" s="4">
        <f>A154*12+(B154-1)*1.007825+C154*14.003074+D154*15.9949146+E154*31.9720707+F154*30.9737615+0.0005485799</f>
        <v>447.0568987799</v>
      </c>
      <c r="W154">
        <f>1+A154-B154/2+C154/2+F154/2</f>
        <v>13</v>
      </c>
      <c r="X154">
        <f>W154/A154</f>
        <v>0.65</v>
      </c>
      <c r="Y154">
        <f>W154/B154</f>
        <v>0.8125</v>
      </c>
      <c r="Z154">
        <f>W154/D154</f>
        <v>1.0833333333333333</v>
      </c>
      <c r="AA154" t="str">
        <f>IF(X154&gt;=0.3,IF(X154&lt;=0.68,IF(Y154&gt;=0.2,IF(Y154&lt;=0.95,IF(Z154&gt;=0.77,IF(Z154&lt;=1.75,"CRAM","O"),"O"),"O"),"O"),"O"),"O")</f>
        <v>CRAM</v>
      </c>
      <c r="AD154">
        <f>(1+A154-D154/2-E154-B154/2)/(A154-D154/2-E154-C154-F154)</f>
        <v>0.5</v>
      </c>
      <c r="AF154" t="str">
        <f>IF(AD154&gt;0.66,"CondAr","----")</f>
        <v>----</v>
      </c>
      <c r="AG154" t="str">
        <f>IF(AND((AD154&gt;0.5),(AD154&lt;=0.66)),"Aromatic","----")</f>
        <v>----</v>
      </c>
      <c r="AH154" t="str">
        <f>IF(AND((AD154&lt;=0.5),(S154&lt;1.5)),"HUnSatLig","----")</f>
        <v>HUnSatLig</v>
      </c>
      <c r="AI154" t="str">
        <f>IF(AND((T154&lt;0.6),(S154&gt;=1.5),(C154=0)),"AlipatNoN","----")</f>
        <v>----</v>
      </c>
      <c r="AJ154" t="str">
        <f>IF(AND((S154&gt;=1.5),(T154&gt;=0.6)),"SatFACarb","----")</f>
        <v>----</v>
      </c>
      <c r="AK154" t="str">
        <f>IF(AND((T154&lt;0.6),(S154&gt;=1.5),(C154&gt;0)),"Alipat+N","----")</f>
        <v>----</v>
      </c>
      <c r="AM154" s="4">
        <f>V154*(44/43.989828)</f>
        <v>447.16027410508622</v>
      </c>
      <c r="AN154" s="4">
        <f>INT(AM154)</f>
        <v>447</v>
      </c>
      <c r="AO154" s="4">
        <f>AM154-AN154</f>
        <v>0.16027410508621642</v>
      </c>
    </row>
    <row r="155" spans="1:41" x14ac:dyDescent="0.25">
      <c r="A155">
        <v>20</v>
      </c>
      <c r="B155">
        <v>16</v>
      </c>
      <c r="C155">
        <v>0</v>
      </c>
      <c r="D155">
        <v>13</v>
      </c>
      <c r="E155">
        <v>0</v>
      </c>
      <c r="F155">
        <v>0</v>
      </c>
      <c r="H155">
        <v>463.05181340000001</v>
      </c>
      <c r="J155">
        <v>6123945</v>
      </c>
      <c r="K155">
        <v>5822173</v>
      </c>
      <c r="L155">
        <v>5668065</v>
      </c>
      <c r="M155" t="str">
        <f>IF(J155&gt;0,"Yes","No")</f>
        <v>Yes</v>
      </c>
      <c r="N155">
        <f>AVERAGE(J155:L155)</f>
        <v>5871394.333333333</v>
      </c>
      <c r="O155">
        <v>0</v>
      </c>
      <c r="P155">
        <v>0</v>
      </c>
      <c r="Q155">
        <v>0</v>
      </c>
      <c r="S155">
        <f>B155/A155</f>
        <v>0.8</v>
      </c>
      <c r="T155">
        <f>D155/A155</f>
        <v>0.65</v>
      </c>
      <c r="V155" s="4">
        <f>A155*12+(B155-1)*1.007825+C155*14.003074+D155*15.9949146+E155*31.9720707+F155*30.9737615+0.0005485799</f>
        <v>463.05181337990001</v>
      </c>
      <c r="W155">
        <f>1+A155-B155/2+C155/2+F155/2</f>
        <v>13</v>
      </c>
      <c r="X155">
        <f>W155/A155</f>
        <v>0.65</v>
      </c>
      <c r="Y155">
        <f>W155/B155</f>
        <v>0.8125</v>
      </c>
      <c r="Z155">
        <f>W155/D155</f>
        <v>1</v>
      </c>
      <c r="AA155" t="str">
        <f>IF(X155&gt;=0.3,IF(X155&lt;=0.68,IF(Y155&gt;=0.2,IF(Y155&lt;=0.95,IF(Z155&gt;=0.77,IF(Z155&lt;=1.75,"CRAM","O"),"O"),"O"),"O"),"O"),"O")</f>
        <v>CRAM</v>
      </c>
      <c r="AD155">
        <f>(1+A155-D155/2-E155-B155/2)/(A155-D155/2-E155-C155-F155)</f>
        <v>0.48148148148148145</v>
      </c>
      <c r="AF155" t="str">
        <f>IF(AD155&gt;0.66,"CondAr","----")</f>
        <v>----</v>
      </c>
      <c r="AG155" t="str">
        <f>IF(AND((AD155&gt;0.5),(AD155&lt;=0.66)),"Aromatic","----")</f>
        <v>----</v>
      </c>
      <c r="AH155" t="str">
        <f>IF(AND((AD155&lt;=0.5),(S155&lt;1.5)),"HUnSatLig","----")</f>
        <v>HUnSatLig</v>
      </c>
      <c r="AI155" t="str">
        <f>IF(AND((T155&lt;0.6),(S155&gt;=1.5),(C155=0)),"AlipatNoN","----")</f>
        <v>----</v>
      </c>
      <c r="AJ155" t="str">
        <f>IF(AND((S155&gt;=1.5),(T155&gt;=0.6)),"SatFACarb","----")</f>
        <v>----</v>
      </c>
      <c r="AK155" t="str">
        <f>IF(AND((T155&lt;0.6),(S155&gt;=1.5),(C155&gt;0)),"Alipat+N","----")</f>
        <v>----</v>
      </c>
      <c r="AM155" s="4">
        <f>V155*(44/43.989828)</f>
        <v>463.15888729357152</v>
      </c>
      <c r="AN155" s="4">
        <f>INT(AM155)</f>
        <v>463</v>
      </c>
      <c r="AO155" s="4">
        <f>AM155-AN155</f>
        <v>0.15888729357152442</v>
      </c>
    </row>
    <row r="156" spans="1:41" x14ac:dyDescent="0.25">
      <c r="A156">
        <v>20</v>
      </c>
      <c r="B156">
        <v>16</v>
      </c>
      <c r="C156">
        <v>0</v>
      </c>
      <c r="D156">
        <v>14</v>
      </c>
      <c r="E156">
        <v>0</v>
      </c>
      <c r="F156">
        <v>0</v>
      </c>
      <c r="H156">
        <v>479.04672799999997</v>
      </c>
      <c r="J156">
        <v>3957804</v>
      </c>
      <c r="K156">
        <v>3798591</v>
      </c>
      <c r="L156">
        <v>4031071</v>
      </c>
      <c r="M156" t="str">
        <f>IF(J156&gt;0,"Yes","No")</f>
        <v>Yes</v>
      </c>
      <c r="N156">
        <f>AVERAGE(J156:L156)</f>
        <v>3929155.3333333335</v>
      </c>
      <c r="O156">
        <v>0</v>
      </c>
      <c r="P156">
        <v>0</v>
      </c>
      <c r="Q156">
        <v>0</v>
      </c>
      <c r="S156">
        <f>B156/A156</f>
        <v>0.8</v>
      </c>
      <c r="T156">
        <f>D156/A156</f>
        <v>0.7</v>
      </c>
      <c r="V156" s="4">
        <f>A156*12+(B156-1)*1.007825+C156*14.003074+D156*15.9949146+E156*31.9720707+F156*30.9737615+0.0005485799</f>
        <v>479.04672797990003</v>
      </c>
      <c r="W156">
        <f>1+A156-B156/2+C156/2+F156/2</f>
        <v>13</v>
      </c>
      <c r="X156">
        <f>W156/A156</f>
        <v>0.65</v>
      </c>
      <c r="Y156">
        <f>W156/B156</f>
        <v>0.8125</v>
      </c>
      <c r="Z156">
        <f>W156/D156</f>
        <v>0.9285714285714286</v>
      </c>
      <c r="AA156" t="str">
        <f>IF(X156&gt;=0.3,IF(X156&lt;=0.68,IF(Y156&gt;=0.2,IF(Y156&lt;=0.95,IF(Z156&gt;=0.77,IF(Z156&lt;=1.75,"CRAM","O"),"O"),"O"),"O"),"O"),"O")</f>
        <v>CRAM</v>
      </c>
      <c r="AD156">
        <f>(1+A156-D156/2-E156-B156/2)/(A156-D156/2-E156-C156-F156)</f>
        <v>0.46153846153846156</v>
      </c>
      <c r="AF156" t="str">
        <f>IF(AD156&gt;0.66,"CondAr","----")</f>
        <v>----</v>
      </c>
      <c r="AG156" t="str">
        <f>IF(AND((AD156&gt;0.5),(AD156&lt;=0.66)),"Aromatic","----")</f>
        <v>----</v>
      </c>
      <c r="AH156" t="str">
        <f>IF(AND((AD156&lt;=0.5),(S156&lt;1.5)),"HUnSatLig","----")</f>
        <v>HUnSatLig</v>
      </c>
      <c r="AI156" t="str">
        <f>IF(AND((T156&lt;0.6),(S156&gt;=1.5),(C156=0)),"AlipatNoN","----")</f>
        <v>----</v>
      </c>
      <c r="AJ156" t="str">
        <f>IF(AND((S156&gt;=1.5),(T156&gt;=0.6)),"SatFACarb","----")</f>
        <v>----</v>
      </c>
      <c r="AK156" t="str">
        <f>IF(AND((T156&lt;0.6),(S156&gt;=1.5),(C156&gt;0)),"Alipat+N","----")</f>
        <v>----</v>
      </c>
      <c r="AM156" s="4">
        <f>V156*(44/43.989828)</f>
        <v>479.15750048205683</v>
      </c>
      <c r="AN156" s="4">
        <f>INT(AM156)</f>
        <v>479</v>
      </c>
      <c r="AO156" s="4">
        <f>AM156-AN156</f>
        <v>0.15750048205683242</v>
      </c>
    </row>
    <row r="157" spans="1:41" x14ac:dyDescent="0.25">
      <c r="A157">
        <v>20</v>
      </c>
      <c r="B157">
        <v>18</v>
      </c>
      <c r="C157">
        <v>0</v>
      </c>
      <c r="D157">
        <v>12</v>
      </c>
      <c r="E157">
        <v>0</v>
      </c>
      <c r="F157">
        <v>0</v>
      </c>
      <c r="H157">
        <v>449.07254879999999</v>
      </c>
      <c r="J157">
        <v>7920419</v>
      </c>
      <c r="K157">
        <v>8322427</v>
      </c>
      <c r="L157">
        <v>7497106</v>
      </c>
      <c r="M157" t="str">
        <f>IF(J157&gt;0,"Yes","No")</f>
        <v>Yes</v>
      </c>
      <c r="N157">
        <f>AVERAGE(J157:L157)</f>
        <v>7913317.333333333</v>
      </c>
      <c r="O157">
        <v>0</v>
      </c>
      <c r="P157">
        <v>0</v>
      </c>
      <c r="Q157">
        <v>0</v>
      </c>
      <c r="S157">
        <f>B157/A157</f>
        <v>0.9</v>
      </c>
      <c r="T157">
        <f>D157/A157</f>
        <v>0.6</v>
      </c>
      <c r="V157" s="4">
        <f>A157*12+(B157-1)*1.007825+C157*14.003074+D157*15.9949146+E157*31.9720707+F157*30.9737615+0.0005485799</f>
        <v>449.07254877989993</v>
      </c>
      <c r="W157">
        <f>1+A157-B157/2+C157/2+F157/2</f>
        <v>12</v>
      </c>
      <c r="X157">
        <f>W157/A157</f>
        <v>0.6</v>
      </c>
      <c r="Y157">
        <f>W157/B157</f>
        <v>0.66666666666666663</v>
      </c>
      <c r="Z157">
        <f>W157/D157</f>
        <v>1</v>
      </c>
      <c r="AA157" t="str">
        <f>IF(X157&gt;=0.3,IF(X157&lt;=0.68,IF(Y157&gt;=0.2,IF(Y157&lt;=0.95,IF(Z157&gt;=0.77,IF(Z157&lt;=1.75,"CRAM","O"),"O"),"O"),"O"),"O"),"O")</f>
        <v>CRAM</v>
      </c>
      <c r="AD157">
        <f>(1+A157-D157/2-E157-B157/2)/(A157-D157/2-E157-C157-F157)</f>
        <v>0.42857142857142855</v>
      </c>
      <c r="AF157" t="str">
        <f>IF(AD157&gt;0.66,"CondAr","----")</f>
        <v>----</v>
      </c>
      <c r="AG157" t="str">
        <f>IF(AND((AD157&gt;0.5),(AD157&lt;=0.66)),"Aromatic","----")</f>
        <v>----</v>
      </c>
      <c r="AH157" t="str">
        <f>IF(AND((AD157&lt;=0.5),(S157&lt;1.5)),"HUnSatLig","----")</f>
        <v>HUnSatLig</v>
      </c>
      <c r="AI157" t="str">
        <f>IF(AND((T157&lt;0.6),(S157&gt;=1.5),(C157=0)),"AlipatNoN","----")</f>
        <v>----</v>
      </c>
      <c r="AJ157" t="str">
        <f>IF(AND((S157&gt;=1.5),(T157&gt;=0.6)),"SatFACarb","----")</f>
        <v>----</v>
      </c>
      <c r="AK157" t="str">
        <f>IF(AND((T157&lt;0.6),(S157&gt;=1.5),(C157&gt;0)),"Alipat+N","----")</f>
        <v>----</v>
      </c>
      <c r="AM157" s="4">
        <f>V157*(44/43.989828)</f>
        <v>449.17639019446938</v>
      </c>
      <c r="AN157" s="4">
        <f>INT(AM157)</f>
        <v>449</v>
      </c>
      <c r="AO157" s="4">
        <f>AM157-AN157</f>
        <v>0.17639019446937709</v>
      </c>
    </row>
    <row r="158" spans="1:41" x14ac:dyDescent="0.25">
      <c r="A158">
        <v>20</v>
      </c>
      <c r="B158">
        <v>18</v>
      </c>
      <c r="C158">
        <v>0</v>
      </c>
      <c r="D158">
        <v>13</v>
      </c>
      <c r="E158">
        <v>0</v>
      </c>
      <c r="F158">
        <v>0</v>
      </c>
      <c r="H158">
        <v>465.06746340000001</v>
      </c>
      <c r="J158">
        <v>6520116</v>
      </c>
      <c r="K158">
        <v>6165158</v>
      </c>
      <c r="L158">
        <v>5743717</v>
      </c>
      <c r="M158" t="str">
        <f>IF(J158&gt;0,"Yes","No")</f>
        <v>Yes</v>
      </c>
      <c r="N158">
        <f>AVERAGE(J158:L158)</f>
        <v>6142997</v>
      </c>
      <c r="O158">
        <v>0</v>
      </c>
      <c r="P158">
        <v>0</v>
      </c>
      <c r="Q158">
        <v>0</v>
      </c>
      <c r="S158">
        <f>B158/A158</f>
        <v>0.9</v>
      </c>
      <c r="T158">
        <f>D158/A158</f>
        <v>0.65</v>
      </c>
      <c r="V158" s="4">
        <f>A158*12+(B158-1)*1.007825+C158*14.003074+D158*15.9949146+E158*31.9720707+F158*30.9737615+0.0005485799</f>
        <v>465.06746337989995</v>
      </c>
      <c r="W158">
        <f>1+A158-B158/2+C158/2+F158/2</f>
        <v>12</v>
      </c>
      <c r="X158">
        <f>W158/A158</f>
        <v>0.6</v>
      </c>
      <c r="Y158">
        <f>W158/B158</f>
        <v>0.66666666666666663</v>
      </c>
      <c r="Z158">
        <f>W158/D158</f>
        <v>0.92307692307692313</v>
      </c>
      <c r="AA158" t="str">
        <f>IF(X158&gt;=0.3,IF(X158&lt;=0.68,IF(Y158&gt;=0.2,IF(Y158&lt;=0.95,IF(Z158&gt;=0.77,IF(Z158&lt;=1.75,"CRAM","O"),"O"),"O"),"O"),"O"),"O")</f>
        <v>CRAM</v>
      </c>
      <c r="AD158">
        <f>(1+A158-D158/2-E158-B158/2)/(A158-D158/2-E158-C158-F158)</f>
        <v>0.40740740740740738</v>
      </c>
      <c r="AF158" t="str">
        <f>IF(AD158&gt;0.66,"CondAr","----")</f>
        <v>----</v>
      </c>
      <c r="AG158" t="str">
        <f>IF(AND((AD158&gt;0.5),(AD158&lt;=0.66)),"Aromatic","----")</f>
        <v>----</v>
      </c>
      <c r="AH158" t="str">
        <f>IF(AND((AD158&lt;=0.5),(S158&lt;1.5)),"HUnSatLig","----")</f>
        <v>HUnSatLig</v>
      </c>
      <c r="AI158" t="str">
        <f>IF(AND((T158&lt;0.6),(S158&gt;=1.5),(C158=0)),"AlipatNoN","----")</f>
        <v>----</v>
      </c>
      <c r="AJ158" t="str">
        <f>IF(AND((S158&gt;=1.5),(T158&gt;=0.6)),"SatFACarb","----")</f>
        <v>----</v>
      </c>
      <c r="AK158" t="str">
        <f>IF(AND((T158&lt;0.6),(S158&gt;=1.5),(C158&gt;0)),"Alipat+N","----")</f>
        <v>----</v>
      </c>
      <c r="AM158" s="4">
        <f>V158*(44/43.989828)</f>
        <v>465.17500338295469</v>
      </c>
      <c r="AN158" s="4">
        <f>INT(AM158)</f>
        <v>465</v>
      </c>
      <c r="AO158" s="4">
        <f>AM158-AN158</f>
        <v>0.17500338295468509</v>
      </c>
    </row>
    <row r="159" spans="1:41" x14ac:dyDescent="0.25">
      <c r="A159">
        <v>20</v>
      </c>
      <c r="B159">
        <v>18</v>
      </c>
      <c r="C159">
        <v>0</v>
      </c>
      <c r="D159">
        <v>14</v>
      </c>
      <c r="E159">
        <v>0</v>
      </c>
      <c r="F159">
        <v>0</v>
      </c>
      <c r="H159">
        <v>481.06237800000002</v>
      </c>
      <c r="J159">
        <v>4499528</v>
      </c>
      <c r="K159">
        <v>4050512</v>
      </c>
      <c r="L159">
        <v>3522111</v>
      </c>
      <c r="M159" t="str">
        <f>IF(J159&gt;0,"Yes","No")</f>
        <v>Yes</v>
      </c>
      <c r="N159">
        <f>AVERAGE(J159:L159)</f>
        <v>4024050.3333333335</v>
      </c>
      <c r="O159">
        <v>0</v>
      </c>
      <c r="P159">
        <v>0</v>
      </c>
      <c r="Q159">
        <v>0</v>
      </c>
      <c r="S159">
        <f>B159/A159</f>
        <v>0.9</v>
      </c>
      <c r="T159">
        <f>D159/A159</f>
        <v>0.7</v>
      </c>
      <c r="V159" s="4">
        <f>A159*12+(B159-1)*1.007825+C159*14.003074+D159*15.9949146+E159*31.9720707+F159*30.9737615+0.0005485799</f>
        <v>481.06237797989996</v>
      </c>
      <c r="W159">
        <f>1+A159-B159/2+C159/2+F159/2</f>
        <v>12</v>
      </c>
      <c r="X159">
        <f>W159/A159</f>
        <v>0.6</v>
      </c>
      <c r="Y159">
        <f>W159/B159</f>
        <v>0.66666666666666663</v>
      </c>
      <c r="Z159">
        <f>W159/D159</f>
        <v>0.8571428571428571</v>
      </c>
      <c r="AA159" t="str">
        <f>IF(X159&gt;=0.3,IF(X159&lt;=0.68,IF(Y159&gt;=0.2,IF(Y159&lt;=0.95,IF(Z159&gt;=0.77,IF(Z159&lt;=1.75,"CRAM","O"),"O"),"O"),"O"),"O"),"O")</f>
        <v>CRAM</v>
      </c>
      <c r="AD159">
        <f>(1+A159-D159/2-E159-B159/2)/(A159-D159/2-E159-C159-F159)</f>
        <v>0.38461538461538464</v>
      </c>
      <c r="AF159" t="str">
        <f>IF(AD159&gt;0.66,"CondAr","----")</f>
        <v>----</v>
      </c>
      <c r="AG159" t="str">
        <f>IF(AND((AD159&gt;0.5),(AD159&lt;=0.66)),"Aromatic","----")</f>
        <v>----</v>
      </c>
      <c r="AH159" t="str">
        <f>IF(AND((AD159&lt;=0.5),(S159&lt;1.5)),"HUnSatLig","----")</f>
        <v>HUnSatLig</v>
      </c>
      <c r="AI159" t="str">
        <f>IF(AND((T159&lt;0.6),(S159&gt;=1.5),(C159=0)),"AlipatNoN","----")</f>
        <v>----</v>
      </c>
      <c r="AJ159" t="str">
        <f>IF(AND((S159&gt;=1.5),(T159&gt;=0.6)),"SatFACarb","----")</f>
        <v>----</v>
      </c>
      <c r="AK159" t="str">
        <f>IF(AND((T159&lt;0.6),(S159&gt;=1.5),(C159&gt;0)),"Alipat+N","----")</f>
        <v>----</v>
      </c>
      <c r="AM159" s="4">
        <f>V159*(44/43.989828)</f>
        <v>481.17361657143999</v>
      </c>
      <c r="AN159" s="4">
        <f>INT(AM159)</f>
        <v>481</v>
      </c>
      <c r="AO159" s="4">
        <f>AM159-AN159</f>
        <v>0.17361657143999309</v>
      </c>
    </row>
    <row r="160" spans="1:41" x14ac:dyDescent="0.25">
      <c r="A160">
        <v>20</v>
      </c>
      <c r="B160">
        <v>20</v>
      </c>
      <c r="C160">
        <v>0</v>
      </c>
      <c r="D160">
        <v>12</v>
      </c>
      <c r="E160">
        <v>0</v>
      </c>
      <c r="F160">
        <v>0</v>
      </c>
      <c r="H160">
        <v>451.08819879999999</v>
      </c>
      <c r="J160">
        <v>8350247</v>
      </c>
      <c r="K160">
        <v>8537347</v>
      </c>
      <c r="L160">
        <v>7716042</v>
      </c>
      <c r="M160" t="str">
        <f>IF(J160&gt;0,"Yes","No")</f>
        <v>Yes</v>
      </c>
      <c r="N160">
        <f>AVERAGE(J160:L160)</f>
        <v>8201212</v>
      </c>
      <c r="O160">
        <v>0</v>
      </c>
      <c r="P160">
        <v>0</v>
      </c>
      <c r="Q160">
        <v>0</v>
      </c>
      <c r="S160">
        <f>B160/A160</f>
        <v>1</v>
      </c>
      <c r="T160">
        <f>D160/A160</f>
        <v>0.6</v>
      </c>
      <c r="V160" s="4">
        <f>A160*12+(B160-1)*1.007825+C160*14.003074+D160*15.9949146+E160*31.9720707+F160*30.9737615+0.0005485799</f>
        <v>451.08819877989998</v>
      </c>
      <c r="W160">
        <f>1+A160-B160/2+C160/2+F160/2</f>
        <v>11</v>
      </c>
      <c r="X160">
        <f>W160/A160</f>
        <v>0.55000000000000004</v>
      </c>
      <c r="Y160">
        <f>W160/B160</f>
        <v>0.55000000000000004</v>
      </c>
      <c r="Z160">
        <f>W160/D160</f>
        <v>0.91666666666666663</v>
      </c>
      <c r="AA160" t="str">
        <f>IF(X160&gt;=0.3,IF(X160&lt;=0.68,IF(Y160&gt;=0.2,IF(Y160&lt;=0.95,IF(Z160&gt;=0.77,IF(Z160&lt;=1.75,"CRAM","O"),"O"),"O"),"O"),"O"),"O")</f>
        <v>CRAM</v>
      </c>
      <c r="AD160">
        <f>(1+A160-D160/2-E160-B160/2)/(A160-D160/2-E160-C160-F160)</f>
        <v>0.35714285714285715</v>
      </c>
      <c r="AF160" t="str">
        <f>IF(AD160&gt;0.66,"CondAr","----")</f>
        <v>----</v>
      </c>
      <c r="AG160" t="str">
        <f>IF(AND((AD160&gt;0.5),(AD160&lt;=0.66)),"Aromatic","----")</f>
        <v>----</v>
      </c>
      <c r="AH160" t="str">
        <f>IF(AND((AD160&lt;=0.5),(S160&lt;1.5)),"HUnSatLig","----")</f>
        <v>HUnSatLig</v>
      </c>
      <c r="AI160" t="str">
        <f>IF(AND((T160&lt;0.6),(S160&gt;=1.5),(C160=0)),"AlipatNoN","----")</f>
        <v>----</v>
      </c>
      <c r="AJ160" t="str">
        <f>IF(AND((S160&gt;=1.5),(T160&gt;=0.6)),"SatFACarb","----")</f>
        <v>----</v>
      </c>
      <c r="AK160" t="str">
        <f>IF(AND((T160&lt;0.6),(S160&gt;=1.5),(C160&gt;0)),"Alipat+N","----")</f>
        <v>----</v>
      </c>
      <c r="AM160" s="4">
        <f>V160*(44/43.989828)</f>
        <v>451.19250628385265</v>
      </c>
      <c r="AN160" s="4">
        <f>INT(AM160)</f>
        <v>451</v>
      </c>
      <c r="AO160" s="4">
        <f>AM160-AN160</f>
        <v>0.19250628385265145</v>
      </c>
    </row>
    <row r="161" spans="1:41" x14ac:dyDescent="0.25">
      <c r="A161">
        <v>20</v>
      </c>
      <c r="B161">
        <v>20</v>
      </c>
      <c r="C161">
        <v>0</v>
      </c>
      <c r="D161">
        <v>13</v>
      </c>
      <c r="E161">
        <v>0</v>
      </c>
      <c r="F161">
        <v>0</v>
      </c>
      <c r="H161">
        <v>467.0831134</v>
      </c>
      <c r="J161">
        <v>6823125</v>
      </c>
      <c r="K161">
        <v>6402683</v>
      </c>
      <c r="L161">
        <v>6330359</v>
      </c>
      <c r="M161" t="str">
        <f>IF(J161&gt;0,"Yes","No")</f>
        <v>Yes</v>
      </c>
      <c r="N161">
        <f>AVERAGE(J161:L161)</f>
        <v>6518722.333333333</v>
      </c>
      <c r="O161">
        <v>0</v>
      </c>
      <c r="P161">
        <v>0</v>
      </c>
      <c r="Q161">
        <v>0</v>
      </c>
      <c r="S161">
        <f>B161/A161</f>
        <v>1</v>
      </c>
      <c r="T161">
        <f>D161/A161</f>
        <v>0.65</v>
      </c>
      <c r="V161" s="4">
        <f>A161*12+(B161-1)*1.007825+C161*14.003074+D161*15.9949146+E161*31.9720707+F161*30.9737615+0.0005485799</f>
        <v>467.0831133799</v>
      </c>
      <c r="W161">
        <f>1+A161-B161/2+C161/2+F161/2</f>
        <v>11</v>
      </c>
      <c r="X161">
        <f>W161/A161</f>
        <v>0.55000000000000004</v>
      </c>
      <c r="Y161">
        <f>W161/B161</f>
        <v>0.55000000000000004</v>
      </c>
      <c r="Z161">
        <f>W161/D161</f>
        <v>0.84615384615384615</v>
      </c>
      <c r="AA161" t="str">
        <f>IF(X161&gt;=0.3,IF(X161&lt;=0.68,IF(Y161&gt;=0.2,IF(Y161&lt;=0.95,IF(Z161&gt;=0.77,IF(Z161&lt;=1.75,"CRAM","O"),"O"),"O"),"O"),"O"),"O")</f>
        <v>CRAM</v>
      </c>
      <c r="AD161">
        <f>(1+A161-D161/2-E161-B161/2)/(A161-D161/2-E161-C161-F161)</f>
        <v>0.33333333333333331</v>
      </c>
      <c r="AF161" t="str">
        <f>IF(AD161&gt;0.66,"CondAr","----")</f>
        <v>----</v>
      </c>
      <c r="AG161" t="str">
        <f>IF(AND((AD161&gt;0.5),(AD161&lt;=0.66)),"Aromatic","----")</f>
        <v>----</v>
      </c>
      <c r="AH161" t="str">
        <f>IF(AND((AD161&lt;=0.5),(S161&lt;1.5)),"HUnSatLig","----")</f>
        <v>HUnSatLig</v>
      </c>
      <c r="AI161" t="str">
        <f>IF(AND((T161&lt;0.6),(S161&gt;=1.5),(C161=0)),"AlipatNoN","----")</f>
        <v>----</v>
      </c>
      <c r="AJ161" t="str">
        <f>IF(AND((S161&gt;=1.5),(T161&gt;=0.6)),"SatFACarb","----")</f>
        <v>----</v>
      </c>
      <c r="AK161" t="str">
        <f>IF(AND((T161&lt;0.6),(S161&gt;=1.5),(C161&gt;0)),"Alipat+N","----")</f>
        <v>----</v>
      </c>
      <c r="AM161" s="4">
        <f>V161*(44/43.989828)</f>
        <v>467.19111947233796</v>
      </c>
      <c r="AN161" s="4">
        <f>INT(AM161)</f>
        <v>467</v>
      </c>
      <c r="AO161" s="4">
        <f>AM161-AN161</f>
        <v>0.19111947233795945</v>
      </c>
    </row>
    <row r="162" spans="1:41" x14ac:dyDescent="0.25">
      <c r="A162">
        <v>20</v>
      </c>
      <c r="B162">
        <v>20</v>
      </c>
      <c r="C162">
        <v>0</v>
      </c>
      <c r="D162">
        <v>14</v>
      </c>
      <c r="E162">
        <v>0</v>
      </c>
      <c r="F162">
        <v>0</v>
      </c>
      <c r="H162">
        <v>483.07802800000002</v>
      </c>
      <c r="J162">
        <v>3959922</v>
      </c>
      <c r="K162">
        <v>3951208</v>
      </c>
      <c r="L162">
        <v>3111464</v>
      </c>
      <c r="M162" t="str">
        <f>IF(J162&gt;0,"Yes","No")</f>
        <v>Yes</v>
      </c>
      <c r="N162">
        <f>AVERAGE(J162:L162)</f>
        <v>3674198</v>
      </c>
      <c r="O162">
        <v>0</v>
      </c>
      <c r="P162">
        <v>0</v>
      </c>
      <c r="Q162">
        <v>0</v>
      </c>
      <c r="S162">
        <f>B162/A162</f>
        <v>1</v>
      </c>
      <c r="T162">
        <f>D162/A162</f>
        <v>0.7</v>
      </c>
      <c r="V162" s="4">
        <f>A162*12+(B162-1)*1.007825+C162*14.003074+D162*15.9949146+E162*31.9720707+F162*30.9737615+0.0005485799</f>
        <v>483.07802797990001</v>
      </c>
      <c r="W162">
        <f>1+A162-B162/2+C162/2+F162/2</f>
        <v>11</v>
      </c>
      <c r="X162">
        <f>W162/A162</f>
        <v>0.55000000000000004</v>
      </c>
      <c r="Y162">
        <f>W162/B162</f>
        <v>0.55000000000000004</v>
      </c>
      <c r="Z162">
        <f>W162/D162</f>
        <v>0.7857142857142857</v>
      </c>
      <c r="AA162" t="str">
        <f>IF(X162&gt;=0.3,IF(X162&lt;=0.68,IF(Y162&gt;=0.2,IF(Y162&lt;=0.95,IF(Z162&gt;=0.77,IF(Z162&lt;=1.75,"CRAM","O"),"O"),"O"),"O"),"O"),"O")</f>
        <v>CRAM</v>
      </c>
      <c r="AD162">
        <f>(1+A162-D162/2-E162-B162/2)/(A162-D162/2-E162-C162-F162)</f>
        <v>0.30769230769230771</v>
      </c>
      <c r="AF162" t="str">
        <f>IF(AD162&gt;0.66,"CondAr","----")</f>
        <v>----</v>
      </c>
      <c r="AG162" t="str">
        <f>IF(AND((AD162&gt;0.5),(AD162&lt;=0.66)),"Aromatic","----")</f>
        <v>----</v>
      </c>
      <c r="AH162" t="str">
        <f>IF(AND((AD162&lt;=0.5),(S162&lt;1.5)),"HUnSatLig","----")</f>
        <v>HUnSatLig</v>
      </c>
      <c r="AI162" t="str">
        <f>IF(AND((T162&lt;0.6),(S162&gt;=1.5),(C162=0)),"AlipatNoN","----")</f>
        <v>----</v>
      </c>
      <c r="AJ162" t="str">
        <f>IF(AND((S162&gt;=1.5),(T162&gt;=0.6)),"SatFACarb","----")</f>
        <v>----</v>
      </c>
      <c r="AK162" t="str">
        <f>IF(AND((T162&lt;0.6),(S162&gt;=1.5),(C162&gt;0)),"Alipat+N","----")</f>
        <v>----</v>
      </c>
      <c r="AM162" s="4">
        <f>V162*(44/43.989828)</f>
        <v>483.18973266082327</v>
      </c>
      <c r="AN162" s="4">
        <f>INT(AM162)</f>
        <v>483</v>
      </c>
      <c r="AO162" s="4">
        <f>AM162-AN162</f>
        <v>0.18973266082326745</v>
      </c>
    </row>
    <row r="163" spans="1:41" x14ac:dyDescent="0.25">
      <c r="A163">
        <v>20</v>
      </c>
      <c r="B163">
        <v>22</v>
      </c>
      <c r="C163">
        <v>0</v>
      </c>
      <c r="D163">
        <v>13</v>
      </c>
      <c r="E163">
        <v>0</v>
      </c>
      <c r="F163">
        <v>0</v>
      </c>
      <c r="H163">
        <v>469.0987634</v>
      </c>
      <c r="J163">
        <v>5183627</v>
      </c>
      <c r="K163">
        <v>4795994</v>
      </c>
      <c r="L163">
        <v>5058453</v>
      </c>
      <c r="M163" t="str">
        <f>IF(J163&gt;0,"Yes","No")</f>
        <v>Yes</v>
      </c>
      <c r="N163">
        <f>AVERAGE(J163:L163)</f>
        <v>5012691.333333333</v>
      </c>
      <c r="O163">
        <v>0</v>
      </c>
      <c r="P163">
        <v>0</v>
      </c>
      <c r="Q163">
        <v>0</v>
      </c>
      <c r="S163">
        <f>B163/A163</f>
        <v>1.1000000000000001</v>
      </c>
      <c r="T163">
        <f>D163/A163</f>
        <v>0.65</v>
      </c>
      <c r="V163" s="4">
        <f>A163*12+(B163-1)*1.007825+C163*14.003074+D163*15.9949146+E163*31.9720707+F163*30.9737615+0.0005485799</f>
        <v>469.09876337990005</v>
      </c>
      <c r="W163">
        <f>1+A163-B163/2+C163/2+F163/2</f>
        <v>10</v>
      </c>
      <c r="X163">
        <f>W163/A163</f>
        <v>0.5</v>
      </c>
      <c r="Y163">
        <f>W163/B163</f>
        <v>0.45454545454545453</v>
      </c>
      <c r="Z163">
        <f>W163/D163</f>
        <v>0.76923076923076927</v>
      </c>
      <c r="AA163" t="str">
        <f>IF(X163&gt;=0.3,IF(X163&lt;=0.68,IF(Y163&gt;=0.2,IF(Y163&lt;=0.95,IF(Z163&gt;=0.77,IF(Z163&lt;=1.75,"CRAM","O"),"O"),"O"),"O"),"O"),"O")</f>
        <v>O</v>
      </c>
      <c r="AD163">
        <f>(1+A163-D163/2-E163-B163/2)/(A163-D163/2-E163-C163-F163)</f>
        <v>0.25925925925925924</v>
      </c>
      <c r="AF163" t="str">
        <f>IF(AD163&gt;0.66,"CondAr","----")</f>
        <v>----</v>
      </c>
      <c r="AG163" t="str">
        <f>IF(AND((AD163&gt;0.5),(AD163&lt;=0.66)),"Aromatic","----")</f>
        <v>----</v>
      </c>
      <c r="AH163" t="str">
        <f>IF(AND((AD163&lt;=0.5),(S163&lt;1.5)),"HUnSatLig","----")</f>
        <v>HUnSatLig</v>
      </c>
      <c r="AI163" t="str">
        <f>IF(AND((T163&lt;0.6),(S163&gt;=1.5),(C163=0)),"AlipatNoN","----")</f>
        <v>----</v>
      </c>
      <c r="AJ163" t="str">
        <f>IF(AND((S163&gt;=1.5),(T163&gt;=0.6)),"SatFACarb","----")</f>
        <v>----</v>
      </c>
      <c r="AK163" t="str">
        <f>IF(AND((T163&lt;0.6),(S163&gt;=1.5),(C163&gt;0)),"Alipat+N","----")</f>
        <v>----</v>
      </c>
      <c r="AM163" s="4">
        <f>V163*(44/43.989828)</f>
        <v>469.20723556172123</v>
      </c>
      <c r="AN163" s="4">
        <f>INT(AM163)</f>
        <v>469</v>
      </c>
      <c r="AO163" s="4">
        <f>AM163-AN163</f>
        <v>0.20723556172123381</v>
      </c>
    </row>
    <row r="164" spans="1:41" x14ac:dyDescent="0.25">
      <c r="A164">
        <v>20</v>
      </c>
      <c r="B164">
        <v>22</v>
      </c>
      <c r="C164">
        <v>0</v>
      </c>
      <c r="D164">
        <v>14</v>
      </c>
      <c r="E164">
        <v>0</v>
      </c>
      <c r="F164">
        <v>0</v>
      </c>
      <c r="H164">
        <v>485.09367800000001</v>
      </c>
      <c r="J164">
        <v>3211431</v>
      </c>
      <c r="K164">
        <v>2939013</v>
      </c>
      <c r="L164">
        <v>2898970</v>
      </c>
      <c r="M164" t="str">
        <f>IF(J164&gt;0,"Yes","No")</f>
        <v>Yes</v>
      </c>
      <c r="N164">
        <f>AVERAGE(J164:L164)</f>
        <v>3016471.3333333335</v>
      </c>
      <c r="O164">
        <v>0</v>
      </c>
      <c r="P164">
        <v>0</v>
      </c>
      <c r="Q164">
        <v>0</v>
      </c>
      <c r="S164">
        <f>B164/A164</f>
        <v>1.1000000000000001</v>
      </c>
      <c r="T164">
        <f>D164/A164</f>
        <v>0.7</v>
      </c>
      <c r="V164" s="4">
        <f>A164*12+(B164-1)*1.007825+C164*14.003074+D164*15.9949146+E164*31.9720707+F164*30.9737615+0.0005485799</f>
        <v>485.09367797990001</v>
      </c>
      <c r="W164">
        <f>1+A164-B164/2+C164/2+F164/2</f>
        <v>10</v>
      </c>
      <c r="X164">
        <f>W164/A164</f>
        <v>0.5</v>
      </c>
      <c r="Y164">
        <f>W164/B164</f>
        <v>0.45454545454545453</v>
      </c>
      <c r="Z164">
        <f>W164/D164</f>
        <v>0.7142857142857143</v>
      </c>
      <c r="AA164" t="str">
        <f>IF(X164&gt;=0.3,IF(X164&lt;=0.68,IF(Y164&gt;=0.2,IF(Y164&lt;=0.95,IF(Z164&gt;=0.77,IF(Z164&lt;=1.75,"CRAM","O"),"O"),"O"),"O"),"O"),"O")</f>
        <v>O</v>
      </c>
      <c r="AD164">
        <f>(1+A164-D164/2-E164-B164/2)/(A164-D164/2-E164-C164-F164)</f>
        <v>0.23076923076923078</v>
      </c>
      <c r="AF164" t="str">
        <f>IF(AD164&gt;0.66,"CondAr","----")</f>
        <v>----</v>
      </c>
      <c r="AG164" t="str">
        <f>IF(AND((AD164&gt;0.5),(AD164&lt;=0.66)),"Aromatic","----")</f>
        <v>----</v>
      </c>
      <c r="AH164" t="str">
        <f>IF(AND((AD164&lt;=0.5),(S164&lt;1.5)),"HUnSatLig","----")</f>
        <v>HUnSatLig</v>
      </c>
      <c r="AI164" t="str">
        <f>IF(AND((T164&lt;0.6),(S164&gt;=1.5),(C164=0)),"AlipatNoN","----")</f>
        <v>----</v>
      </c>
      <c r="AJ164" t="str">
        <f>IF(AND((S164&gt;=1.5),(T164&gt;=0.6)),"SatFACarb","----")</f>
        <v>----</v>
      </c>
      <c r="AK164" t="str">
        <f>IF(AND((T164&lt;0.6),(S164&gt;=1.5),(C164&gt;0)),"Alipat+N","----")</f>
        <v>----</v>
      </c>
      <c r="AM164" s="4">
        <f>V164*(44/43.989828)</f>
        <v>485.20584875020648</v>
      </c>
      <c r="AN164" s="4">
        <f>INT(AM164)</f>
        <v>485</v>
      </c>
      <c r="AO164" s="4">
        <f>AM164-AN164</f>
        <v>0.20584875020648497</v>
      </c>
    </row>
    <row r="165" spans="1:41" x14ac:dyDescent="0.25">
      <c r="A165">
        <v>20</v>
      </c>
      <c r="B165">
        <v>24</v>
      </c>
      <c r="C165">
        <v>0</v>
      </c>
      <c r="D165">
        <v>13</v>
      </c>
      <c r="E165">
        <v>0</v>
      </c>
      <c r="F165">
        <v>0</v>
      </c>
      <c r="H165">
        <v>471.11441339999999</v>
      </c>
      <c r="J165">
        <v>4001877</v>
      </c>
      <c r="K165">
        <v>3708484</v>
      </c>
      <c r="L165">
        <v>3927872</v>
      </c>
      <c r="M165" t="str">
        <f>IF(J165&gt;0,"Yes","No")</f>
        <v>Yes</v>
      </c>
      <c r="N165">
        <f>AVERAGE(J165:L165)</f>
        <v>3879411</v>
      </c>
      <c r="O165">
        <v>0</v>
      </c>
      <c r="P165">
        <v>0</v>
      </c>
      <c r="Q165">
        <v>0</v>
      </c>
      <c r="S165">
        <f>B165/A165</f>
        <v>1.2</v>
      </c>
      <c r="T165">
        <f>D165/A165</f>
        <v>0.65</v>
      </c>
      <c r="V165" s="4">
        <f>A165*12+(B165-1)*1.007825+C165*14.003074+D165*15.9949146+E165*31.9720707+F165*30.9737615+0.0005485799</f>
        <v>471.11441337989999</v>
      </c>
      <c r="W165">
        <f>1+A165-B165/2+C165/2+F165/2</f>
        <v>9</v>
      </c>
      <c r="X165">
        <f>W165/A165</f>
        <v>0.45</v>
      </c>
      <c r="Y165">
        <f>W165/B165</f>
        <v>0.375</v>
      </c>
      <c r="Z165">
        <f>W165/D165</f>
        <v>0.69230769230769229</v>
      </c>
      <c r="AA165" t="str">
        <f>IF(X165&gt;=0.3,IF(X165&lt;=0.68,IF(Y165&gt;=0.2,IF(Y165&lt;=0.95,IF(Z165&gt;=0.77,IF(Z165&lt;=1.75,"CRAM","O"),"O"),"O"),"O"),"O"),"O")</f>
        <v>O</v>
      </c>
      <c r="AD165">
        <f>(1+A165-D165/2-E165-B165/2)/(A165-D165/2-E165-C165-F165)</f>
        <v>0.18518518518518517</v>
      </c>
      <c r="AF165" t="str">
        <f>IF(AD165&gt;0.66,"CondAr","----")</f>
        <v>----</v>
      </c>
      <c r="AG165" t="str">
        <f>IF(AND((AD165&gt;0.5),(AD165&lt;=0.66)),"Aromatic","----")</f>
        <v>----</v>
      </c>
      <c r="AH165" t="str">
        <f>IF(AND((AD165&lt;=0.5),(S165&lt;1.5)),"HUnSatLig","----")</f>
        <v>HUnSatLig</v>
      </c>
      <c r="AI165" t="str">
        <f>IF(AND((T165&lt;0.6),(S165&gt;=1.5),(C165=0)),"AlipatNoN","----")</f>
        <v>----</v>
      </c>
      <c r="AJ165" t="str">
        <f>IF(AND((S165&gt;=1.5),(T165&gt;=0.6)),"SatFACarb","----")</f>
        <v>----</v>
      </c>
      <c r="AK165" t="str">
        <f>IF(AND((T165&lt;0.6),(S165&gt;=1.5),(C165&gt;0)),"Alipat+N","----")</f>
        <v>----</v>
      </c>
      <c r="AM165" s="4">
        <f>V165*(44/43.989828)</f>
        <v>471.22335165110434</v>
      </c>
      <c r="AN165" s="4">
        <f>INT(AM165)</f>
        <v>471</v>
      </c>
      <c r="AO165" s="4">
        <f>AM165-AN165</f>
        <v>0.22335165110433763</v>
      </c>
    </row>
    <row r="166" spans="1:41" x14ac:dyDescent="0.25">
      <c r="A166">
        <v>21</v>
      </c>
      <c r="B166">
        <v>16</v>
      </c>
      <c r="C166">
        <v>0</v>
      </c>
      <c r="D166">
        <v>14</v>
      </c>
      <c r="E166">
        <v>0</v>
      </c>
      <c r="F166">
        <v>0</v>
      </c>
      <c r="H166">
        <v>491.04672799999997</v>
      </c>
      <c r="J166">
        <v>3642755</v>
      </c>
      <c r="K166">
        <v>3339000</v>
      </c>
      <c r="L166">
        <v>3546655</v>
      </c>
      <c r="M166" t="str">
        <f>IF(J166&gt;0,"Yes","No")</f>
        <v>Yes</v>
      </c>
      <c r="N166">
        <f>AVERAGE(J166:L166)</f>
        <v>3509470</v>
      </c>
      <c r="O166">
        <v>0</v>
      </c>
      <c r="P166">
        <v>0</v>
      </c>
      <c r="Q166">
        <v>0</v>
      </c>
      <c r="S166">
        <f>B166/A166</f>
        <v>0.76190476190476186</v>
      </c>
      <c r="T166">
        <f>D166/A166</f>
        <v>0.66666666666666663</v>
      </c>
      <c r="V166" s="4">
        <f>A166*12+(B166-1)*1.007825+C166*14.003074+D166*15.9949146+E166*31.9720707+F166*30.9737615+0.0005485799</f>
        <v>491.04672797989997</v>
      </c>
      <c r="W166">
        <f>1+A166-B166/2+C166/2+F166/2</f>
        <v>14</v>
      </c>
      <c r="X166">
        <f>W166/A166</f>
        <v>0.66666666666666663</v>
      </c>
      <c r="Y166">
        <f>W166/B166</f>
        <v>0.875</v>
      </c>
      <c r="Z166">
        <f>W166/D166</f>
        <v>1</v>
      </c>
      <c r="AA166" t="str">
        <f>IF(X166&gt;=0.3,IF(X166&lt;=0.68,IF(Y166&gt;=0.2,IF(Y166&lt;=0.95,IF(Z166&gt;=0.77,IF(Z166&lt;=1.75,"CRAM","O"),"O"),"O"),"O"),"O"),"O")</f>
        <v>CRAM</v>
      </c>
      <c r="AD166">
        <f>(1+A166-D166/2-E166-B166/2)/(A166-D166/2-E166-C166-F166)</f>
        <v>0.5</v>
      </c>
      <c r="AF166" t="str">
        <f>IF(AD166&gt;0.66,"CondAr","----")</f>
        <v>----</v>
      </c>
      <c r="AG166" t="str">
        <f>IF(AND((AD166&gt;0.5),(AD166&lt;=0.66)),"Aromatic","----")</f>
        <v>----</v>
      </c>
      <c r="AH166" t="str">
        <f>IF(AND((AD166&lt;=0.5),(S166&lt;1.5)),"HUnSatLig","----")</f>
        <v>HUnSatLig</v>
      </c>
      <c r="AI166" t="str">
        <f>IF(AND((T166&lt;0.6),(S166&gt;=1.5),(C166=0)),"AlipatNoN","----")</f>
        <v>----</v>
      </c>
      <c r="AJ166" t="str">
        <f>IF(AND((S166&gt;=1.5),(T166&gt;=0.6)),"SatFACarb","----")</f>
        <v>----</v>
      </c>
      <c r="AK166" t="str">
        <f>IF(AND((T166&lt;0.6),(S166&gt;=1.5),(C166&gt;0)),"Alipat+N","----")</f>
        <v>----</v>
      </c>
      <c r="AM166" s="4">
        <f>V166*(44/43.989828)</f>
        <v>491.16027530536365</v>
      </c>
      <c r="AN166" s="4">
        <f>INT(AM166)</f>
        <v>491</v>
      </c>
      <c r="AO166" s="4">
        <f>AM166-AN166</f>
        <v>0.16027530536365475</v>
      </c>
    </row>
    <row r="167" spans="1:41" x14ac:dyDescent="0.25">
      <c r="A167">
        <v>21</v>
      </c>
      <c r="B167">
        <v>18</v>
      </c>
      <c r="C167">
        <v>0</v>
      </c>
      <c r="D167">
        <v>12</v>
      </c>
      <c r="E167">
        <v>0</v>
      </c>
      <c r="F167">
        <v>0</v>
      </c>
      <c r="H167">
        <v>461.07254879999999</v>
      </c>
      <c r="J167">
        <v>6882866</v>
      </c>
      <c r="K167">
        <v>6654749</v>
      </c>
      <c r="L167">
        <v>6160744</v>
      </c>
      <c r="M167" t="str">
        <f>IF(J167&gt;0,"Yes","No")</f>
        <v>Yes</v>
      </c>
      <c r="N167">
        <f>AVERAGE(J167:L167)</f>
        <v>6566119.666666667</v>
      </c>
      <c r="O167">
        <v>0</v>
      </c>
      <c r="P167">
        <v>0</v>
      </c>
      <c r="Q167">
        <v>0</v>
      </c>
      <c r="S167">
        <f>B167/A167</f>
        <v>0.8571428571428571</v>
      </c>
      <c r="T167">
        <f>D167/A167</f>
        <v>0.5714285714285714</v>
      </c>
      <c r="V167" s="4">
        <f>A167*12+(B167-1)*1.007825+C167*14.003074+D167*15.9949146+E167*31.9720707+F167*30.9737615+0.0005485799</f>
        <v>461.07254877989993</v>
      </c>
      <c r="W167">
        <f>1+A167-B167/2+C167/2+F167/2</f>
        <v>13</v>
      </c>
      <c r="X167">
        <f>W167/A167</f>
        <v>0.61904761904761907</v>
      </c>
      <c r="Y167">
        <f>W167/B167</f>
        <v>0.72222222222222221</v>
      </c>
      <c r="Z167">
        <f>W167/D167</f>
        <v>1.0833333333333333</v>
      </c>
      <c r="AA167" t="str">
        <f>IF(X167&gt;=0.3,IF(X167&lt;=0.68,IF(Y167&gt;=0.2,IF(Y167&lt;=0.95,IF(Z167&gt;=0.77,IF(Z167&lt;=1.75,"CRAM","O"),"O"),"O"),"O"),"O"),"O")</f>
        <v>CRAM</v>
      </c>
      <c r="AD167">
        <f>(1+A167-D167/2-E167-B167/2)/(A167-D167/2-E167-C167-F167)</f>
        <v>0.46666666666666667</v>
      </c>
      <c r="AF167" t="str">
        <f>IF(AD167&gt;0.66,"CondAr","----")</f>
        <v>----</v>
      </c>
      <c r="AG167" t="str">
        <f>IF(AND((AD167&gt;0.5),(AD167&lt;=0.66)),"Aromatic","----")</f>
        <v>----</v>
      </c>
      <c r="AH167" t="str">
        <f>IF(AND((AD167&lt;=0.5),(S167&lt;1.5)),"HUnSatLig","----")</f>
        <v>HUnSatLig</v>
      </c>
      <c r="AI167" t="str">
        <f>IF(AND((T167&lt;0.6),(S167&gt;=1.5),(C167=0)),"AlipatNoN","----")</f>
        <v>----</v>
      </c>
      <c r="AJ167" t="str">
        <f>IF(AND((S167&gt;=1.5),(T167&gt;=0.6)),"SatFACarb","----")</f>
        <v>----</v>
      </c>
      <c r="AK167" t="str">
        <f>IF(AND((T167&lt;0.6),(S167&gt;=1.5),(C167&gt;0)),"Alipat+N","----")</f>
        <v>----</v>
      </c>
      <c r="AM167" s="4">
        <f>V167*(44/43.989828)</f>
        <v>461.17916501777626</v>
      </c>
      <c r="AN167" s="4">
        <f>INT(AM167)</f>
        <v>461</v>
      </c>
      <c r="AO167" s="4">
        <f>AM167-AN167</f>
        <v>0.17916501777625626</v>
      </c>
    </row>
    <row r="168" spans="1:41" x14ac:dyDescent="0.25">
      <c r="A168">
        <v>21</v>
      </c>
      <c r="B168">
        <v>18</v>
      </c>
      <c r="C168">
        <v>0</v>
      </c>
      <c r="D168">
        <v>13</v>
      </c>
      <c r="E168">
        <v>0</v>
      </c>
      <c r="F168">
        <v>0</v>
      </c>
      <c r="H168">
        <v>477.06746340000001</v>
      </c>
      <c r="J168">
        <v>5836831</v>
      </c>
      <c r="K168">
        <v>5382708</v>
      </c>
      <c r="L168">
        <v>5777031</v>
      </c>
      <c r="M168" t="str">
        <f>IF(J168&gt;0,"Yes","No")</f>
        <v>Yes</v>
      </c>
      <c r="N168">
        <f>AVERAGE(J168:L168)</f>
        <v>5665523.333333333</v>
      </c>
      <c r="O168">
        <v>0</v>
      </c>
      <c r="P168">
        <v>0</v>
      </c>
      <c r="Q168">
        <v>0</v>
      </c>
      <c r="S168">
        <f>B168/A168</f>
        <v>0.8571428571428571</v>
      </c>
      <c r="T168">
        <f>D168/A168</f>
        <v>0.61904761904761907</v>
      </c>
      <c r="V168" s="4">
        <f>A168*12+(B168-1)*1.007825+C168*14.003074+D168*15.9949146+E168*31.9720707+F168*30.9737615+0.0005485799</f>
        <v>477.06746337989995</v>
      </c>
      <c r="W168">
        <f>1+A168-B168/2+C168/2+F168/2</f>
        <v>13</v>
      </c>
      <c r="X168">
        <f>W168/A168</f>
        <v>0.61904761904761907</v>
      </c>
      <c r="Y168">
        <f>W168/B168</f>
        <v>0.72222222222222221</v>
      </c>
      <c r="Z168">
        <f>W168/D168</f>
        <v>1</v>
      </c>
      <c r="AA168" t="str">
        <f>IF(X168&gt;=0.3,IF(X168&lt;=0.68,IF(Y168&gt;=0.2,IF(Y168&lt;=0.95,IF(Z168&gt;=0.77,IF(Z168&lt;=1.75,"CRAM","O"),"O"),"O"),"O"),"O"),"O")</f>
        <v>CRAM</v>
      </c>
      <c r="AD168">
        <f>(1+A168-D168/2-E168-B168/2)/(A168-D168/2-E168-C168-F168)</f>
        <v>0.44827586206896552</v>
      </c>
      <c r="AF168" t="str">
        <f>IF(AD168&gt;0.66,"CondAr","----")</f>
        <v>----</v>
      </c>
      <c r="AG168" t="str">
        <f>IF(AND((AD168&gt;0.5),(AD168&lt;=0.66)),"Aromatic","----")</f>
        <v>----</v>
      </c>
      <c r="AH168" t="str">
        <f>IF(AND((AD168&lt;=0.5),(S168&lt;1.5)),"HUnSatLig","----")</f>
        <v>HUnSatLig</v>
      </c>
      <c r="AI168" t="str">
        <f>IF(AND((T168&lt;0.6),(S168&gt;=1.5),(C168=0)),"AlipatNoN","----")</f>
        <v>----</v>
      </c>
      <c r="AJ168" t="str">
        <f>IF(AND((S168&gt;=1.5),(T168&gt;=0.6)),"SatFACarb","----")</f>
        <v>----</v>
      </c>
      <c r="AK168" t="str">
        <f>IF(AND((T168&lt;0.6),(S168&gt;=1.5),(C168&gt;0)),"Alipat+N","----")</f>
        <v>----</v>
      </c>
      <c r="AM168" s="4">
        <f>V168*(44/43.989828)</f>
        <v>477.17777820626156</v>
      </c>
      <c r="AN168" s="4">
        <f>INT(AM168)</f>
        <v>477</v>
      </c>
      <c r="AO168" s="4">
        <f>AM168-AN168</f>
        <v>0.17777820626156426</v>
      </c>
    </row>
    <row r="169" spans="1:41" x14ac:dyDescent="0.25">
      <c r="A169">
        <v>21</v>
      </c>
      <c r="B169">
        <v>18</v>
      </c>
      <c r="C169">
        <v>0</v>
      </c>
      <c r="D169">
        <v>14</v>
      </c>
      <c r="E169">
        <v>0</v>
      </c>
      <c r="F169">
        <v>0</v>
      </c>
      <c r="H169">
        <v>493.06237800000002</v>
      </c>
      <c r="J169">
        <v>4463071</v>
      </c>
      <c r="K169">
        <v>4063015</v>
      </c>
      <c r="L169">
        <v>3679791</v>
      </c>
      <c r="M169" t="str">
        <f>IF(J169&gt;0,"Yes","No")</f>
        <v>Yes</v>
      </c>
      <c r="N169">
        <f>AVERAGE(J169:L169)</f>
        <v>4068625.6666666665</v>
      </c>
      <c r="O169">
        <v>0</v>
      </c>
      <c r="P169">
        <v>0</v>
      </c>
      <c r="Q169">
        <v>0</v>
      </c>
      <c r="S169">
        <f>B169/A169</f>
        <v>0.8571428571428571</v>
      </c>
      <c r="T169">
        <f>D169/A169</f>
        <v>0.66666666666666663</v>
      </c>
      <c r="V169" s="4">
        <f>A169*12+(B169-1)*1.007825+C169*14.003074+D169*15.9949146+E169*31.9720707+F169*30.9737615+0.0005485799</f>
        <v>493.06237797989996</v>
      </c>
      <c r="W169">
        <f>1+A169-B169/2+C169/2+F169/2</f>
        <v>13</v>
      </c>
      <c r="X169">
        <f>W169/A169</f>
        <v>0.61904761904761907</v>
      </c>
      <c r="Y169">
        <f>W169/B169</f>
        <v>0.72222222222222221</v>
      </c>
      <c r="Z169">
        <f>W169/D169</f>
        <v>0.9285714285714286</v>
      </c>
      <c r="AA169" t="str">
        <f>IF(X169&gt;=0.3,IF(X169&lt;=0.68,IF(Y169&gt;=0.2,IF(Y169&lt;=0.95,IF(Z169&gt;=0.77,IF(Z169&lt;=1.75,"CRAM","O"),"O"),"O"),"O"),"O"),"O")</f>
        <v>CRAM</v>
      </c>
      <c r="AD169">
        <f>(1+A169-D169/2-E169-B169/2)/(A169-D169/2-E169-C169-F169)</f>
        <v>0.42857142857142855</v>
      </c>
      <c r="AF169" t="str">
        <f>IF(AD169&gt;0.66,"CondAr","----")</f>
        <v>----</v>
      </c>
      <c r="AG169" t="str">
        <f>IF(AND((AD169&gt;0.5),(AD169&lt;=0.66)),"Aromatic","----")</f>
        <v>----</v>
      </c>
      <c r="AH169" t="str">
        <f>IF(AND((AD169&lt;=0.5),(S169&lt;1.5)),"HUnSatLig","----")</f>
        <v>HUnSatLig</v>
      </c>
      <c r="AI169" t="str">
        <f>IF(AND((T169&lt;0.6),(S169&gt;=1.5),(C169=0)),"AlipatNoN","----")</f>
        <v>----</v>
      </c>
      <c r="AJ169" t="str">
        <f>IF(AND((S169&gt;=1.5),(T169&gt;=0.6)),"SatFACarb","----")</f>
        <v>----</v>
      </c>
      <c r="AK169" t="str">
        <f>IF(AND((T169&lt;0.6),(S169&gt;=1.5),(C169&gt;0)),"Alipat+N","----")</f>
        <v>----</v>
      </c>
      <c r="AM169" s="4">
        <f>V169*(44/43.989828)</f>
        <v>493.17639139474687</v>
      </c>
      <c r="AN169" s="4">
        <f>INT(AM169)</f>
        <v>493</v>
      </c>
      <c r="AO169" s="4">
        <f>AM169-AN169</f>
        <v>0.17639139474687227</v>
      </c>
    </row>
    <row r="170" spans="1:41" x14ac:dyDescent="0.25">
      <c r="A170">
        <v>21</v>
      </c>
      <c r="B170">
        <v>20</v>
      </c>
      <c r="C170">
        <v>0</v>
      </c>
      <c r="D170">
        <v>12</v>
      </c>
      <c r="E170">
        <v>0</v>
      </c>
      <c r="F170">
        <v>0</v>
      </c>
      <c r="H170">
        <v>463.08819879999999</v>
      </c>
      <c r="J170">
        <v>7515558</v>
      </c>
      <c r="K170">
        <v>7473883</v>
      </c>
      <c r="L170">
        <v>6758622</v>
      </c>
      <c r="M170" t="str">
        <f>IF(J170&gt;0,"Yes","No")</f>
        <v>Yes</v>
      </c>
      <c r="N170">
        <f>AVERAGE(J170:L170)</f>
        <v>7249354.333333333</v>
      </c>
      <c r="O170">
        <v>0</v>
      </c>
      <c r="P170">
        <v>0</v>
      </c>
      <c r="Q170">
        <v>0</v>
      </c>
      <c r="S170">
        <f>B170/A170</f>
        <v>0.95238095238095233</v>
      </c>
      <c r="T170">
        <f>D170/A170</f>
        <v>0.5714285714285714</v>
      </c>
      <c r="V170" s="4">
        <f>A170*12+(B170-1)*1.007825+C170*14.003074+D170*15.9949146+E170*31.9720707+F170*30.9737615+0.0005485799</f>
        <v>463.08819877989998</v>
      </c>
      <c r="W170">
        <f>1+A170-B170/2+C170/2+F170/2</f>
        <v>12</v>
      </c>
      <c r="X170">
        <f>W170/A170</f>
        <v>0.5714285714285714</v>
      </c>
      <c r="Y170">
        <f>W170/B170</f>
        <v>0.6</v>
      </c>
      <c r="Z170">
        <f>W170/D170</f>
        <v>1</v>
      </c>
      <c r="AA170" t="str">
        <f>IF(X170&gt;=0.3,IF(X170&lt;=0.68,IF(Y170&gt;=0.2,IF(Y170&lt;=0.95,IF(Z170&gt;=0.77,IF(Z170&lt;=1.75,"CRAM","O"),"O"),"O"),"O"),"O"),"O")</f>
        <v>CRAM</v>
      </c>
      <c r="AD170">
        <f>(1+A170-D170/2-E170-B170/2)/(A170-D170/2-E170-C170-F170)</f>
        <v>0.4</v>
      </c>
      <c r="AF170" t="str">
        <f>IF(AD170&gt;0.66,"CondAr","----")</f>
        <v>----</v>
      </c>
      <c r="AG170" t="str">
        <f>IF(AND((AD170&gt;0.5),(AD170&lt;=0.66)),"Aromatic","----")</f>
        <v>----</v>
      </c>
      <c r="AH170" t="str">
        <f>IF(AND((AD170&lt;=0.5),(S170&lt;1.5)),"HUnSatLig","----")</f>
        <v>HUnSatLig</v>
      </c>
      <c r="AI170" t="str">
        <f>IF(AND((T170&lt;0.6),(S170&gt;=1.5),(C170=0)),"AlipatNoN","----")</f>
        <v>----</v>
      </c>
      <c r="AJ170" t="str">
        <f>IF(AND((S170&gt;=1.5),(T170&gt;=0.6)),"SatFACarb","----")</f>
        <v>----</v>
      </c>
      <c r="AK170" t="str">
        <f>IF(AND((T170&lt;0.6),(S170&gt;=1.5),(C170&gt;0)),"Alipat+N","----")</f>
        <v>----</v>
      </c>
      <c r="AM170" s="4">
        <f>V170*(44/43.989828)</f>
        <v>463.19528110715953</v>
      </c>
      <c r="AN170" s="4">
        <f>INT(AM170)</f>
        <v>463</v>
      </c>
      <c r="AO170" s="4">
        <f>AM170-AN170</f>
        <v>0.19528110715953062</v>
      </c>
    </row>
    <row r="171" spans="1:41" x14ac:dyDescent="0.25">
      <c r="A171">
        <v>21</v>
      </c>
      <c r="B171">
        <v>20</v>
      </c>
      <c r="C171">
        <v>0</v>
      </c>
      <c r="D171">
        <v>13</v>
      </c>
      <c r="E171">
        <v>0</v>
      </c>
      <c r="F171">
        <v>0</v>
      </c>
      <c r="H171">
        <v>479.0831134</v>
      </c>
      <c r="J171">
        <v>6130733</v>
      </c>
      <c r="K171">
        <v>6089279</v>
      </c>
      <c r="L171">
        <v>5313118</v>
      </c>
      <c r="M171" t="str">
        <f>IF(J171&gt;0,"Yes","No")</f>
        <v>Yes</v>
      </c>
      <c r="N171">
        <f>AVERAGE(J171:L171)</f>
        <v>5844376.666666667</v>
      </c>
      <c r="O171">
        <v>0</v>
      </c>
      <c r="P171">
        <v>0</v>
      </c>
      <c r="Q171">
        <v>0</v>
      </c>
      <c r="S171">
        <f>B171/A171</f>
        <v>0.95238095238095233</v>
      </c>
      <c r="T171">
        <f>D171/A171</f>
        <v>0.61904761904761907</v>
      </c>
      <c r="V171" s="4">
        <f>A171*12+(B171-1)*1.007825+C171*14.003074+D171*15.9949146+E171*31.9720707+F171*30.9737615+0.0005485799</f>
        <v>479.0831133799</v>
      </c>
      <c r="W171">
        <f>1+A171-B171/2+C171/2+F171/2</f>
        <v>12</v>
      </c>
      <c r="X171">
        <f>W171/A171</f>
        <v>0.5714285714285714</v>
      </c>
      <c r="Y171">
        <f>W171/B171</f>
        <v>0.6</v>
      </c>
      <c r="Z171">
        <f>W171/D171</f>
        <v>0.92307692307692313</v>
      </c>
      <c r="AA171" t="str">
        <f>IF(X171&gt;=0.3,IF(X171&lt;=0.68,IF(Y171&gt;=0.2,IF(Y171&lt;=0.95,IF(Z171&gt;=0.77,IF(Z171&lt;=1.75,"CRAM","O"),"O"),"O"),"O"),"O"),"O")</f>
        <v>CRAM</v>
      </c>
      <c r="AD171">
        <f>(1+A171-D171/2-E171-B171/2)/(A171-D171/2-E171-C171-F171)</f>
        <v>0.37931034482758619</v>
      </c>
      <c r="AF171" t="str">
        <f>IF(AD171&gt;0.66,"CondAr","----")</f>
        <v>----</v>
      </c>
      <c r="AG171" t="str">
        <f>IF(AND((AD171&gt;0.5),(AD171&lt;=0.66)),"Aromatic","----")</f>
        <v>----</v>
      </c>
      <c r="AH171" t="str">
        <f>IF(AND((AD171&lt;=0.5),(S171&lt;1.5)),"HUnSatLig","----")</f>
        <v>HUnSatLig</v>
      </c>
      <c r="AI171" t="str">
        <f>IF(AND((T171&lt;0.6),(S171&gt;=1.5),(C171=0)),"AlipatNoN","----")</f>
        <v>----</v>
      </c>
      <c r="AJ171" t="str">
        <f>IF(AND((S171&gt;=1.5),(T171&gt;=0.6)),"SatFACarb","----")</f>
        <v>----</v>
      </c>
      <c r="AK171" t="str">
        <f>IF(AND((T171&lt;0.6),(S171&gt;=1.5),(C171&gt;0)),"Alipat+N","----")</f>
        <v>----</v>
      </c>
      <c r="AM171" s="4">
        <f>V171*(44/43.989828)</f>
        <v>479.19389429564484</v>
      </c>
      <c r="AN171" s="4">
        <f>INT(AM171)</f>
        <v>479</v>
      </c>
      <c r="AO171" s="4">
        <f>AM171-AN171</f>
        <v>0.19389429564483862</v>
      </c>
    </row>
    <row r="172" spans="1:41" x14ac:dyDescent="0.25">
      <c r="A172">
        <v>21</v>
      </c>
      <c r="B172">
        <v>20</v>
      </c>
      <c r="C172">
        <v>0</v>
      </c>
      <c r="D172">
        <v>14</v>
      </c>
      <c r="E172">
        <v>0</v>
      </c>
      <c r="F172">
        <v>0</v>
      </c>
      <c r="H172">
        <v>495.07802800000002</v>
      </c>
      <c r="J172">
        <v>4092481</v>
      </c>
      <c r="K172">
        <v>3480408</v>
      </c>
      <c r="L172">
        <v>3724868</v>
      </c>
      <c r="M172" t="str">
        <f>IF(J172&gt;0,"Yes","No")</f>
        <v>Yes</v>
      </c>
      <c r="N172">
        <f>AVERAGE(J172:L172)</f>
        <v>3765919</v>
      </c>
      <c r="O172">
        <v>0</v>
      </c>
      <c r="P172">
        <v>0</v>
      </c>
      <c r="Q172">
        <v>0</v>
      </c>
      <c r="S172">
        <f>B172/A172</f>
        <v>0.95238095238095233</v>
      </c>
      <c r="T172">
        <f>D172/A172</f>
        <v>0.66666666666666663</v>
      </c>
      <c r="V172" s="4">
        <f>A172*12+(B172-1)*1.007825+C172*14.003074+D172*15.9949146+E172*31.9720707+F172*30.9737615+0.0005485799</f>
        <v>495.07802797990001</v>
      </c>
      <c r="W172">
        <f>1+A172-B172/2+C172/2+F172/2</f>
        <v>12</v>
      </c>
      <c r="X172">
        <f>W172/A172</f>
        <v>0.5714285714285714</v>
      </c>
      <c r="Y172">
        <f>W172/B172</f>
        <v>0.6</v>
      </c>
      <c r="Z172">
        <f>W172/D172</f>
        <v>0.8571428571428571</v>
      </c>
      <c r="AA172" t="str">
        <f>IF(X172&gt;=0.3,IF(X172&lt;=0.68,IF(Y172&gt;=0.2,IF(Y172&lt;=0.95,IF(Z172&gt;=0.77,IF(Z172&lt;=1.75,"CRAM","O"),"O"),"O"),"O"),"O"),"O")</f>
        <v>CRAM</v>
      </c>
      <c r="AD172">
        <f>(1+A172-D172/2-E172-B172/2)/(A172-D172/2-E172-C172-F172)</f>
        <v>0.35714285714285715</v>
      </c>
      <c r="AF172" t="str">
        <f>IF(AD172&gt;0.66,"CondAr","----")</f>
        <v>----</v>
      </c>
      <c r="AG172" t="str">
        <f>IF(AND((AD172&gt;0.5),(AD172&lt;=0.66)),"Aromatic","----")</f>
        <v>----</v>
      </c>
      <c r="AH172" t="str">
        <f>IF(AND((AD172&lt;=0.5),(S172&lt;1.5)),"HUnSatLig","----")</f>
        <v>HUnSatLig</v>
      </c>
      <c r="AI172" t="str">
        <f>IF(AND((T172&lt;0.6),(S172&gt;=1.5),(C172=0)),"AlipatNoN","----")</f>
        <v>----</v>
      </c>
      <c r="AJ172" t="str">
        <f>IF(AND((S172&gt;=1.5),(T172&gt;=0.6)),"SatFACarb","----")</f>
        <v>----</v>
      </c>
      <c r="AK172" t="str">
        <f>IF(AND((T172&lt;0.6),(S172&gt;=1.5),(C172&gt;0)),"Alipat+N","----")</f>
        <v>----</v>
      </c>
      <c r="AM172" s="4">
        <f>V172*(44/43.989828)</f>
        <v>495.19250748413015</v>
      </c>
      <c r="AN172" s="4">
        <f>INT(AM172)</f>
        <v>495</v>
      </c>
      <c r="AO172" s="4">
        <f>AM172-AN172</f>
        <v>0.19250748413014662</v>
      </c>
    </row>
    <row r="173" spans="1:41" x14ac:dyDescent="0.25">
      <c r="A173">
        <v>21</v>
      </c>
      <c r="B173">
        <v>22</v>
      </c>
      <c r="C173">
        <v>0</v>
      </c>
      <c r="D173">
        <v>13</v>
      </c>
      <c r="E173">
        <v>0</v>
      </c>
      <c r="F173">
        <v>0</v>
      </c>
      <c r="H173">
        <v>481.0987634</v>
      </c>
      <c r="J173">
        <v>5609545</v>
      </c>
      <c r="K173">
        <v>4851280</v>
      </c>
      <c r="L173">
        <v>4618814</v>
      </c>
      <c r="M173" t="str">
        <f>IF(J173&gt;0,"Yes","No")</f>
        <v>Yes</v>
      </c>
      <c r="N173">
        <f>AVERAGE(J173:L173)</f>
        <v>5026546.333333333</v>
      </c>
      <c r="O173">
        <v>0</v>
      </c>
      <c r="P173">
        <v>0</v>
      </c>
      <c r="Q173">
        <v>0</v>
      </c>
      <c r="S173">
        <f>B173/A173</f>
        <v>1.0476190476190477</v>
      </c>
      <c r="T173">
        <f>D173/A173</f>
        <v>0.61904761904761907</v>
      </c>
      <c r="V173" s="4">
        <f>A173*12+(B173-1)*1.007825+C173*14.003074+D173*15.9949146+E173*31.9720707+F173*30.9737615+0.0005485799</f>
        <v>481.09876337990005</v>
      </c>
      <c r="W173">
        <f>1+A173-B173/2+C173/2+F173/2</f>
        <v>11</v>
      </c>
      <c r="X173">
        <f>W173/A173</f>
        <v>0.52380952380952384</v>
      </c>
      <c r="Y173">
        <f>W173/B173</f>
        <v>0.5</v>
      </c>
      <c r="Z173">
        <f>W173/D173</f>
        <v>0.84615384615384615</v>
      </c>
      <c r="AA173" t="str">
        <f>IF(X173&gt;=0.3,IF(X173&lt;=0.68,IF(Y173&gt;=0.2,IF(Y173&lt;=0.95,IF(Z173&gt;=0.77,IF(Z173&lt;=1.75,"CRAM","O"),"O"),"O"),"O"),"O"),"O")</f>
        <v>CRAM</v>
      </c>
      <c r="AD173">
        <f>(1+A173-D173/2-E173-B173/2)/(A173-D173/2-E173-C173-F173)</f>
        <v>0.31034482758620691</v>
      </c>
      <c r="AF173" t="str">
        <f>IF(AD173&gt;0.66,"CondAr","----")</f>
        <v>----</v>
      </c>
      <c r="AG173" t="str">
        <f>IF(AND((AD173&gt;0.5),(AD173&lt;=0.66)),"Aromatic","----")</f>
        <v>----</v>
      </c>
      <c r="AH173" t="str">
        <f>IF(AND((AD173&lt;=0.5),(S173&lt;1.5)),"HUnSatLig","----")</f>
        <v>HUnSatLig</v>
      </c>
      <c r="AI173" t="str">
        <f>IF(AND((T173&lt;0.6),(S173&gt;=1.5),(C173=0)),"AlipatNoN","----")</f>
        <v>----</v>
      </c>
      <c r="AJ173" t="str">
        <f>IF(AND((S173&gt;=1.5),(T173&gt;=0.6)),"SatFACarb","----")</f>
        <v>----</v>
      </c>
      <c r="AK173" t="str">
        <f>IF(AND((T173&lt;0.6),(S173&gt;=1.5),(C173&gt;0)),"Alipat+N","----")</f>
        <v>----</v>
      </c>
      <c r="AM173" s="4">
        <f>V173*(44/43.989828)</f>
        <v>481.21001038502811</v>
      </c>
      <c r="AN173" s="4">
        <f>INT(AM173)</f>
        <v>481</v>
      </c>
      <c r="AO173" s="4">
        <f>AM173-AN173</f>
        <v>0.21001038502811298</v>
      </c>
    </row>
    <row r="174" spans="1:41" x14ac:dyDescent="0.25">
      <c r="A174">
        <v>21</v>
      </c>
      <c r="B174">
        <v>22</v>
      </c>
      <c r="C174">
        <v>0</v>
      </c>
      <c r="D174">
        <v>14</v>
      </c>
      <c r="E174">
        <v>0</v>
      </c>
      <c r="F174">
        <v>0</v>
      </c>
      <c r="H174">
        <v>497.09367800000001</v>
      </c>
      <c r="J174">
        <v>3781289</v>
      </c>
      <c r="K174">
        <v>3410828</v>
      </c>
      <c r="L174">
        <v>3318368</v>
      </c>
      <c r="M174" t="str">
        <f>IF(J174&gt;0,"Yes","No")</f>
        <v>Yes</v>
      </c>
      <c r="N174">
        <f>AVERAGE(J174:L174)</f>
        <v>3503495</v>
      </c>
      <c r="O174">
        <v>0</v>
      </c>
      <c r="P174">
        <v>0</v>
      </c>
      <c r="Q174">
        <v>0</v>
      </c>
      <c r="S174">
        <f>B174/A174</f>
        <v>1.0476190476190477</v>
      </c>
      <c r="T174">
        <f>D174/A174</f>
        <v>0.66666666666666663</v>
      </c>
      <c r="V174" s="4">
        <f>A174*12+(B174-1)*1.007825+C174*14.003074+D174*15.9949146+E174*31.9720707+F174*30.9737615+0.0005485799</f>
        <v>497.09367797990001</v>
      </c>
      <c r="W174">
        <f>1+A174-B174/2+C174/2+F174/2</f>
        <v>11</v>
      </c>
      <c r="X174">
        <f>W174/A174</f>
        <v>0.52380952380952384</v>
      </c>
      <c r="Y174">
        <f>W174/B174</f>
        <v>0.5</v>
      </c>
      <c r="Z174">
        <f>W174/D174</f>
        <v>0.7857142857142857</v>
      </c>
      <c r="AA174" t="str">
        <f>IF(X174&gt;=0.3,IF(X174&lt;=0.68,IF(Y174&gt;=0.2,IF(Y174&lt;=0.95,IF(Z174&gt;=0.77,IF(Z174&lt;=1.75,"CRAM","O"),"O"),"O"),"O"),"O"),"O")</f>
        <v>CRAM</v>
      </c>
      <c r="AD174">
        <f>(1+A174-D174/2-E174-B174/2)/(A174-D174/2-E174-C174-F174)</f>
        <v>0.2857142857142857</v>
      </c>
      <c r="AF174" t="str">
        <f>IF(AD174&gt;0.66,"CondAr","----")</f>
        <v>----</v>
      </c>
      <c r="AG174" t="str">
        <f>IF(AND((AD174&gt;0.5),(AD174&lt;=0.66)),"Aromatic","----")</f>
        <v>----</v>
      </c>
      <c r="AH174" t="str">
        <f>IF(AND((AD174&lt;=0.5),(S174&lt;1.5)),"HUnSatLig","----")</f>
        <v>HUnSatLig</v>
      </c>
      <c r="AI174" t="str">
        <f>IF(AND((T174&lt;0.6),(S174&gt;=1.5),(C174=0)),"AlipatNoN","----")</f>
        <v>----</v>
      </c>
      <c r="AJ174" t="str">
        <f>IF(AND((S174&gt;=1.5),(T174&gt;=0.6)),"SatFACarb","----")</f>
        <v>----</v>
      </c>
      <c r="AK174" t="str">
        <f>IF(AND((T174&lt;0.6),(S174&gt;=1.5),(C174&gt;0)),"Alipat+N","----")</f>
        <v>----</v>
      </c>
      <c r="AM174" s="4">
        <f>V174*(44/43.989828)</f>
        <v>497.20862357351336</v>
      </c>
      <c r="AN174" s="4">
        <f>INT(AM174)</f>
        <v>497</v>
      </c>
      <c r="AO174" s="4">
        <f>AM174-AN174</f>
        <v>0.20862357351336414</v>
      </c>
    </row>
    <row r="175" spans="1:41" x14ac:dyDescent="0.25">
      <c r="A175">
        <v>21</v>
      </c>
      <c r="B175">
        <v>24</v>
      </c>
      <c r="C175">
        <v>0</v>
      </c>
      <c r="D175">
        <v>13</v>
      </c>
      <c r="E175">
        <v>0</v>
      </c>
      <c r="F175">
        <v>0</v>
      </c>
      <c r="H175">
        <v>483.11441339999999</v>
      </c>
      <c r="J175">
        <v>4963443</v>
      </c>
      <c r="K175">
        <v>3956328</v>
      </c>
      <c r="L175">
        <v>3822120</v>
      </c>
      <c r="M175" t="str">
        <f>IF(J175&gt;0,"Yes","No")</f>
        <v>Yes</v>
      </c>
      <c r="N175">
        <f>AVERAGE(J175:L175)</f>
        <v>4247297</v>
      </c>
      <c r="O175">
        <v>0</v>
      </c>
      <c r="P175">
        <v>0</v>
      </c>
      <c r="Q175">
        <v>0</v>
      </c>
      <c r="S175">
        <f>B175/A175</f>
        <v>1.1428571428571428</v>
      </c>
      <c r="T175">
        <f>D175/A175</f>
        <v>0.61904761904761907</v>
      </c>
      <c r="V175" s="4">
        <f>A175*12+(B175-1)*1.007825+C175*14.003074+D175*15.9949146+E175*31.9720707+F175*30.9737615+0.0005485799</f>
        <v>483.11441337989999</v>
      </c>
      <c r="W175">
        <f>1+A175-B175/2+C175/2+F175/2</f>
        <v>10</v>
      </c>
      <c r="X175">
        <f>W175/A175</f>
        <v>0.47619047619047616</v>
      </c>
      <c r="Y175">
        <f>W175/B175</f>
        <v>0.41666666666666669</v>
      </c>
      <c r="Z175">
        <f>W175/D175</f>
        <v>0.76923076923076927</v>
      </c>
      <c r="AA175" t="str">
        <f>IF(X175&gt;=0.3,IF(X175&lt;=0.68,IF(Y175&gt;=0.2,IF(Y175&lt;=0.95,IF(Z175&gt;=0.77,IF(Z175&lt;=1.75,"CRAM","O"),"O"),"O"),"O"),"O"),"O")</f>
        <v>O</v>
      </c>
      <c r="AD175">
        <f>(1+A175-D175/2-E175-B175/2)/(A175-D175/2-E175-C175-F175)</f>
        <v>0.2413793103448276</v>
      </c>
      <c r="AF175" t="str">
        <f>IF(AD175&gt;0.66,"CondAr","----")</f>
        <v>----</v>
      </c>
      <c r="AG175" t="str">
        <f>IF(AND((AD175&gt;0.5),(AD175&lt;=0.66)),"Aromatic","----")</f>
        <v>----</v>
      </c>
      <c r="AH175" t="str">
        <f>IF(AND((AD175&lt;=0.5),(S175&lt;1.5)),"HUnSatLig","----")</f>
        <v>HUnSatLig</v>
      </c>
      <c r="AI175" t="str">
        <f>IF(AND((T175&lt;0.6),(S175&gt;=1.5),(C175=0)),"AlipatNoN","----")</f>
        <v>----</v>
      </c>
      <c r="AJ175" t="str">
        <f>IF(AND((S175&gt;=1.5),(T175&gt;=0.6)),"SatFACarb","----")</f>
        <v>----</v>
      </c>
      <c r="AK175" t="str">
        <f>IF(AND((T175&lt;0.6),(S175&gt;=1.5),(C175&gt;0)),"Alipat+N","----")</f>
        <v>----</v>
      </c>
      <c r="AM175" s="4">
        <f>V175*(44/43.989828)</f>
        <v>483.22612647441122</v>
      </c>
      <c r="AN175" s="4">
        <f>INT(AM175)</f>
        <v>483</v>
      </c>
      <c r="AO175" s="4">
        <f>AM175-AN175</f>
        <v>0.2261264744112168</v>
      </c>
    </row>
    <row r="176" spans="1:41" x14ac:dyDescent="0.25">
      <c r="A176">
        <v>21</v>
      </c>
      <c r="B176">
        <v>26</v>
      </c>
      <c r="C176">
        <v>0</v>
      </c>
      <c r="D176">
        <v>12</v>
      </c>
      <c r="E176">
        <v>0</v>
      </c>
      <c r="F176">
        <v>0</v>
      </c>
      <c r="H176">
        <v>469.13514880000002</v>
      </c>
      <c r="J176">
        <v>5574794</v>
      </c>
      <c r="K176">
        <v>4992602</v>
      </c>
      <c r="L176">
        <v>4200340</v>
      </c>
      <c r="M176" t="str">
        <f>IF(J176&gt;0,"Yes","No")</f>
        <v>Yes</v>
      </c>
      <c r="N176">
        <f>AVERAGE(J176:L176)</f>
        <v>4922578.666666667</v>
      </c>
      <c r="O176">
        <v>0</v>
      </c>
      <c r="P176">
        <v>0</v>
      </c>
      <c r="Q176">
        <v>0</v>
      </c>
      <c r="S176">
        <f>B176/A176</f>
        <v>1.2380952380952381</v>
      </c>
      <c r="T176">
        <f>D176/A176</f>
        <v>0.5714285714285714</v>
      </c>
      <c r="V176" s="4">
        <f>A176*12+(B176-1)*1.007825+C176*14.003074+D176*15.9949146+E176*31.9720707+F176*30.9737615+0.0005485799</f>
        <v>469.13514877990002</v>
      </c>
      <c r="W176">
        <f>1+A176-B176/2+C176/2+F176/2</f>
        <v>9</v>
      </c>
      <c r="X176">
        <f>W176/A176</f>
        <v>0.42857142857142855</v>
      </c>
      <c r="Y176">
        <f>W176/B176</f>
        <v>0.34615384615384615</v>
      </c>
      <c r="Z176">
        <f>W176/D176</f>
        <v>0.75</v>
      </c>
      <c r="AA176" t="str">
        <f>IF(X176&gt;=0.3,IF(X176&lt;=0.68,IF(Y176&gt;=0.2,IF(Y176&lt;=0.95,IF(Z176&gt;=0.77,IF(Z176&lt;=1.75,"CRAM","O"),"O"),"O"),"O"),"O"),"O")</f>
        <v>O</v>
      </c>
      <c r="AD176">
        <f>(1+A176-D176/2-E176-B176/2)/(A176-D176/2-E176-C176-F176)</f>
        <v>0.2</v>
      </c>
      <c r="AF176" t="str">
        <f>IF(AD176&gt;0.66,"CondAr","----")</f>
        <v>----</v>
      </c>
      <c r="AG176" t="str">
        <f>IF(AND((AD176&gt;0.5),(AD176&lt;=0.66)),"Aromatic","----")</f>
        <v>----</v>
      </c>
      <c r="AH176" t="str">
        <f>IF(AND((AD176&lt;=0.5),(S176&lt;1.5)),"HUnSatLig","----")</f>
        <v>HUnSatLig</v>
      </c>
      <c r="AI176" t="str">
        <f>IF(AND((T176&lt;0.6),(S176&gt;=1.5),(C176=0)),"AlipatNoN","----")</f>
        <v>----</v>
      </c>
      <c r="AJ176" t="str">
        <f>IF(AND((S176&gt;=1.5),(T176&gt;=0.6)),"SatFACarb","----")</f>
        <v>----</v>
      </c>
      <c r="AK176" t="str">
        <f>IF(AND((T176&lt;0.6),(S176&gt;=1.5),(C176&gt;0)),"Alipat+N","----")</f>
        <v>----</v>
      </c>
      <c r="AM176" s="4">
        <f>V176*(44/43.989828)</f>
        <v>469.24362937530918</v>
      </c>
      <c r="AN176" s="4">
        <f>INT(AM176)</f>
        <v>469</v>
      </c>
      <c r="AO176" s="4">
        <f>AM176-AN176</f>
        <v>0.24362937530918316</v>
      </c>
    </row>
    <row r="177" spans="1:41" x14ac:dyDescent="0.25">
      <c r="A177">
        <v>21</v>
      </c>
      <c r="B177">
        <v>26</v>
      </c>
      <c r="C177">
        <v>0</v>
      </c>
      <c r="D177">
        <v>13</v>
      </c>
      <c r="E177">
        <v>0</v>
      </c>
      <c r="F177">
        <v>0</v>
      </c>
      <c r="H177">
        <v>485.13006339999998</v>
      </c>
      <c r="J177">
        <v>3128488</v>
      </c>
      <c r="K177">
        <v>2998918</v>
      </c>
      <c r="L177">
        <v>2885146</v>
      </c>
      <c r="M177" t="str">
        <f>IF(J177&gt;0,"Yes","No")</f>
        <v>Yes</v>
      </c>
      <c r="N177">
        <f>AVERAGE(J177:L177)</f>
        <v>3004184</v>
      </c>
      <c r="O177">
        <v>0</v>
      </c>
      <c r="P177">
        <v>0</v>
      </c>
      <c r="Q177">
        <v>0</v>
      </c>
      <c r="S177">
        <f>B177/A177</f>
        <v>1.2380952380952381</v>
      </c>
      <c r="T177">
        <f>D177/A177</f>
        <v>0.61904761904761907</v>
      </c>
      <c r="V177" s="4">
        <f>A177*12+(B177-1)*1.007825+C177*14.003074+D177*15.9949146+E177*31.9720707+F177*30.9737615+0.0005485799</f>
        <v>485.13006337990004</v>
      </c>
      <c r="W177">
        <f>1+A177-B177/2+C177/2+F177/2</f>
        <v>9</v>
      </c>
      <c r="X177">
        <f>W177/A177</f>
        <v>0.42857142857142855</v>
      </c>
      <c r="Y177">
        <f>W177/B177</f>
        <v>0.34615384615384615</v>
      </c>
      <c r="Z177">
        <f>W177/D177</f>
        <v>0.69230769230769229</v>
      </c>
      <c r="AA177" t="str">
        <f>IF(X177&gt;=0.3,IF(X177&lt;=0.68,IF(Y177&gt;=0.2,IF(Y177&lt;=0.95,IF(Z177&gt;=0.77,IF(Z177&lt;=1.75,"CRAM","O"),"O"),"O"),"O"),"O"),"O")</f>
        <v>O</v>
      </c>
      <c r="AD177">
        <f>(1+A177-D177/2-E177-B177/2)/(A177-D177/2-E177-C177-F177)</f>
        <v>0.17241379310344829</v>
      </c>
      <c r="AF177" t="str">
        <f>IF(AD177&gt;0.66,"CondAr","----")</f>
        <v>----</v>
      </c>
      <c r="AG177" t="str">
        <f>IF(AND((AD177&gt;0.5),(AD177&lt;=0.66)),"Aromatic","----")</f>
        <v>----</v>
      </c>
      <c r="AH177" t="str">
        <f>IF(AND((AD177&lt;=0.5),(S177&lt;1.5)),"HUnSatLig","----")</f>
        <v>HUnSatLig</v>
      </c>
      <c r="AI177" t="str">
        <f>IF(AND((T177&lt;0.6),(S177&gt;=1.5),(C177=0)),"AlipatNoN","----")</f>
        <v>----</v>
      </c>
      <c r="AJ177" t="str">
        <f>IF(AND((S177&gt;=1.5),(T177&gt;=0.6)),"SatFACarb","----")</f>
        <v>----</v>
      </c>
      <c r="AK177" t="str">
        <f>IF(AND((T177&lt;0.6),(S177&gt;=1.5),(C177&gt;0)),"Alipat+N","----")</f>
        <v>----</v>
      </c>
      <c r="AM177" s="4">
        <f>V177*(44/43.989828)</f>
        <v>485.24224256379449</v>
      </c>
      <c r="AN177" s="4">
        <f>INT(AM177)</f>
        <v>485</v>
      </c>
      <c r="AO177" s="4">
        <f>AM177-AN177</f>
        <v>0.24224256379449116</v>
      </c>
    </row>
    <row r="178" spans="1:41" x14ac:dyDescent="0.25">
      <c r="A178">
        <v>22</v>
      </c>
      <c r="B178">
        <v>18</v>
      </c>
      <c r="C178">
        <v>0</v>
      </c>
      <c r="D178">
        <v>12</v>
      </c>
      <c r="E178">
        <v>0</v>
      </c>
      <c r="F178">
        <v>0</v>
      </c>
      <c r="H178">
        <v>473.07254879999999</v>
      </c>
      <c r="J178">
        <v>5070898</v>
      </c>
      <c r="K178">
        <v>5194294</v>
      </c>
      <c r="L178">
        <v>4717305</v>
      </c>
      <c r="M178" t="str">
        <f>IF(J178&gt;0,"Yes","No")</f>
        <v>Yes</v>
      </c>
      <c r="N178">
        <f>AVERAGE(J178:L178)</f>
        <v>4994165.666666667</v>
      </c>
      <c r="O178">
        <v>0</v>
      </c>
      <c r="P178">
        <v>0</v>
      </c>
      <c r="Q178">
        <v>0</v>
      </c>
      <c r="S178">
        <f>B178/A178</f>
        <v>0.81818181818181823</v>
      </c>
      <c r="T178">
        <f>D178/A178</f>
        <v>0.54545454545454541</v>
      </c>
      <c r="V178" s="4">
        <f>A178*12+(B178-1)*1.007825+C178*14.003074+D178*15.9949146+E178*31.9720707+F178*30.9737615+0.0005485799</f>
        <v>473.07254877989993</v>
      </c>
      <c r="W178">
        <f>1+A178-B178/2+C178/2+F178/2</f>
        <v>14</v>
      </c>
      <c r="X178">
        <f>W178/A178</f>
        <v>0.63636363636363635</v>
      </c>
      <c r="Y178">
        <f>W178/B178</f>
        <v>0.77777777777777779</v>
      </c>
      <c r="Z178">
        <f>W178/D178</f>
        <v>1.1666666666666667</v>
      </c>
      <c r="AA178" t="str">
        <f>IF(X178&gt;=0.3,IF(X178&lt;=0.68,IF(Y178&gt;=0.2,IF(Y178&lt;=0.95,IF(Z178&gt;=0.77,IF(Z178&lt;=1.75,"CRAM","O"),"O"),"O"),"O"),"O"),"O")</f>
        <v>CRAM</v>
      </c>
      <c r="AD178">
        <f>(1+A178-D178/2-E178-B178/2)/(A178-D178/2-E178-C178-F178)</f>
        <v>0.5</v>
      </c>
      <c r="AF178" t="str">
        <f>IF(AD178&gt;0.66,"CondAr","----")</f>
        <v>----</v>
      </c>
      <c r="AG178" t="str">
        <f>IF(AND((AD178&gt;0.5),(AD178&lt;=0.66)),"Aromatic","----")</f>
        <v>----</v>
      </c>
      <c r="AH178" t="str">
        <f>IF(AND((AD178&lt;=0.5),(S178&lt;1.5)),"HUnSatLig","----")</f>
        <v>HUnSatLig</v>
      </c>
      <c r="AI178" t="str">
        <f>IF(AND((T178&lt;0.6),(S178&gt;=1.5),(C178=0)),"AlipatNoN","----")</f>
        <v>----</v>
      </c>
      <c r="AJ178" t="str">
        <f>IF(AND((S178&gt;=1.5),(T178&gt;=0.6)),"SatFACarb","----")</f>
        <v>----</v>
      </c>
      <c r="AK178" t="str">
        <f>IF(AND((T178&lt;0.6),(S178&gt;=1.5),(C178&gt;0)),"Alipat+N","----")</f>
        <v>----</v>
      </c>
      <c r="AM178" s="4">
        <f>V178*(44/43.989828)</f>
        <v>473.18193984108314</v>
      </c>
      <c r="AN178" s="4">
        <f>INT(AM178)</f>
        <v>473</v>
      </c>
      <c r="AO178" s="4">
        <f>AM178-AN178</f>
        <v>0.18193984108313543</v>
      </c>
    </row>
    <row r="179" spans="1:41" x14ac:dyDescent="0.25">
      <c r="A179">
        <v>22</v>
      </c>
      <c r="B179">
        <v>18</v>
      </c>
      <c r="C179">
        <v>0</v>
      </c>
      <c r="D179">
        <v>13</v>
      </c>
      <c r="E179">
        <v>0</v>
      </c>
      <c r="F179">
        <v>0</v>
      </c>
      <c r="H179">
        <v>489.06746340000001</v>
      </c>
      <c r="J179">
        <v>4717873</v>
      </c>
      <c r="K179">
        <v>4680398</v>
      </c>
      <c r="L179">
        <v>4266518</v>
      </c>
      <c r="M179" t="str">
        <f>IF(J179&gt;0,"Yes","No")</f>
        <v>Yes</v>
      </c>
      <c r="N179">
        <f>AVERAGE(J179:L179)</f>
        <v>4554929.666666667</v>
      </c>
      <c r="O179">
        <v>0</v>
      </c>
      <c r="P179">
        <v>0</v>
      </c>
      <c r="Q179">
        <v>0</v>
      </c>
      <c r="S179">
        <f>B179/A179</f>
        <v>0.81818181818181823</v>
      </c>
      <c r="T179">
        <f>D179/A179</f>
        <v>0.59090909090909094</v>
      </c>
      <c r="V179" s="4">
        <f>A179*12+(B179-1)*1.007825+C179*14.003074+D179*15.9949146+E179*31.9720707+F179*30.9737615+0.0005485799</f>
        <v>489.06746337989995</v>
      </c>
      <c r="W179">
        <f>1+A179-B179/2+C179/2+F179/2</f>
        <v>14</v>
      </c>
      <c r="X179">
        <f>W179/A179</f>
        <v>0.63636363636363635</v>
      </c>
      <c r="Y179">
        <f>W179/B179</f>
        <v>0.77777777777777779</v>
      </c>
      <c r="Z179">
        <f>W179/D179</f>
        <v>1.0769230769230769</v>
      </c>
      <c r="AA179" t="str">
        <f>IF(X179&gt;=0.3,IF(X179&lt;=0.68,IF(Y179&gt;=0.2,IF(Y179&lt;=0.95,IF(Z179&gt;=0.77,IF(Z179&lt;=1.75,"CRAM","O"),"O"),"O"),"O"),"O"),"O")</f>
        <v>CRAM</v>
      </c>
      <c r="AD179">
        <f>(1+A179-D179/2-E179-B179/2)/(A179-D179/2-E179-C179-F179)</f>
        <v>0.4838709677419355</v>
      </c>
      <c r="AF179" t="str">
        <f>IF(AD179&gt;0.66,"CondAr","----")</f>
        <v>----</v>
      </c>
      <c r="AG179" t="str">
        <f>IF(AND((AD179&gt;0.5),(AD179&lt;=0.66)),"Aromatic","----")</f>
        <v>----</v>
      </c>
      <c r="AH179" t="str">
        <f>IF(AND((AD179&lt;=0.5),(S179&lt;1.5)),"HUnSatLig","----")</f>
        <v>HUnSatLig</v>
      </c>
      <c r="AI179" t="str">
        <f>IF(AND((T179&lt;0.6),(S179&gt;=1.5),(C179=0)),"AlipatNoN","----")</f>
        <v>----</v>
      </c>
      <c r="AJ179" t="str">
        <f>IF(AND((S179&gt;=1.5),(T179&gt;=0.6)),"SatFACarb","----")</f>
        <v>----</v>
      </c>
      <c r="AK179" t="str">
        <f>IF(AND((T179&lt;0.6),(S179&gt;=1.5),(C179&gt;0)),"Alipat+N","----")</f>
        <v>----</v>
      </c>
      <c r="AM179" s="4">
        <f>V179*(44/43.989828)</f>
        <v>489.18055302956844</v>
      </c>
      <c r="AN179" s="4">
        <f>INT(AM179)</f>
        <v>489</v>
      </c>
      <c r="AO179" s="4">
        <f>AM179-AN179</f>
        <v>0.18055302956844343</v>
      </c>
    </row>
    <row r="180" spans="1:41" x14ac:dyDescent="0.25">
      <c r="A180">
        <v>22</v>
      </c>
      <c r="B180">
        <v>18</v>
      </c>
      <c r="C180">
        <v>0</v>
      </c>
      <c r="D180">
        <v>14</v>
      </c>
      <c r="E180">
        <v>0</v>
      </c>
      <c r="F180">
        <v>0</v>
      </c>
      <c r="H180">
        <v>505.06237800000002</v>
      </c>
      <c r="J180">
        <v>4004967</v>
      </c>
      <c r="K180">
        <v>2920547</v>
      </c>
      <c r="L180">
        <v>3291898</v>
      </c>
      <c r="M180" t="str">
        <f>IF(J180&gt;0,"Yes","No")</f>
        <v>Yes</v>
      </c>
      <c r="N180">
        <f>AVERAGE(J180:L180)</f>
        <v>3405804</v>
      </c>
      <c r="O180">
        <v>0</v>
      </c>
      <c r="P180">
        <v>0</v>
      </c>
      <c r="Q180">
        <v>0</v>
      </c>
      <c r="S180">
        <f>B180/A180</f>
        <v>0.81818181818181823</v>
      </c>
      <c r="T180">
        <f>D180/A180</f>
        <v>0.63636363636363635</v>
      </c>
      <c r="V180" s="4">
        <f>A180*12+(B180-1)*1.007825+C180*14.003074+D180*15.9949146+E180*31.9720707+F180*30.9737615+0.0005485799</f>
        <v>505.06237797989996</v>
      </c>
      <c r="W180">
        <f>1+A180-B180/2+C180/2+F180/2</f>
        <v>14</v>
      </c>
      <c r="X180">
        <f>W180/A180</f>
        <v>0.63636363636363635</v>
      </c>
      <c r="Y180">
        <f>W180/B180</f>
        <v>0.77777777777777779</v>
      </c>
      <c r="Z180">
        <f>W180/D180</f>
        <v>1</v>
      </c>
      <c r="AA180" t="str">
        <f>IF(X180&gt;=0.3,IF(X180&lt;=0.68,IF(Y180&gt;=0.2,IF(Y180&lt;=0.95,IF(Z180&gt;=0.77,IF(Z180&lt;=1.75,"CRAM","O"),"O"),"O"),"O"),"O"),"O")</f>
        <v>CRAM</v>
      </c>
      <c r="AD180">
        <f>(1+A180-D180/2-E180-B180/2)/(A180-D180/2-E180-C180-F180)</f>
        <v>0.46666666666666667</v>
      </c>
      <c r="AF180" t="str">
        <f>IF(AD180&gt;0.66,"CondAr","----")</f>
        <v>----</v>
      </c>
      <c r="AG180" t="str">
        <f>IF(AND((AD180&gt;0.5),(AD180&lt;=0.66)),"Aromatic","----")</f>
        <v>----</v>
      </c>
      <c r="AH180" t="str">
        <f>IF(AND((AD180&lt;=0.5),(S180&lt;1.5)),"HUnSatLig","----")</f>
        <v>HUnSatLig</v>
      </c>
      <c r="AI180" t="str">
        <f>IF(AND((T180&lt;0.6),(S180&gt;=1.5),(C180=0)),"AlipatNoN","----")</f>
        <v>----</v>
      </c>
      <c r="AJ180" t="str">
        <f>IF(AND((S180&gt;=1.5),(T180&gt;=0.6)),"SatFACarb","----")</f>
        <v>----</v>
      </c>
      <c r="AK180" t="str">
        <f>IF(AND((T180&lt;0.6),(S180&gt;=1.5),(C180&gt;0)),"Alipat+N","----")</f>
        <v>----</v>
      </c>
      <c r="AM180" s="4">
        <f>V180*(44/43.989828)</f>
        <v>505.17916621805375</v>
      </c>
      <c r="AN180" s="4">
        <f>INT(AM180)</f>
        <v>505</v>
      </c>
      <c r="AO180" s="4">
        <f>AM180-AN180</f>
        <v>0.17916621805375144</v>
      </c>
    </row>
    <row r="181" spans="1:41" x14ac:dyDescent="0.25">
      <c r="A181">
        <v>22</v>
      </c>
      <c r="B181">
        <v>20</v>
      </c>
      <c r="C181">
        <v>0</v>
      </c>
      <c r="D181">
        <v>12</v>
      </c>
      <c r="E181">
        <v>0</v>
      </c>
      <c r="F181">
        <v>0</v>
      </c>
      <c r="H181">
        <v>475.08819879999999</v>
      </c>
      <c r="J181">
        <v>6530080</v>
      </c>
      <c r="K181">
        <v>5966385</v>
      </c>
      <c r="L181">
        <v>5461690</v>
      </c>
      <c r="M181" t="str">
        <f>IF(J181&gt;0,"Yes","No")</f>
        <v>Yes</v>
      </c>
      <c r="N181">
        <f>AVERAGE(J181:L181)</f>
        <v>5986051.666666667</v>
      </c>
      <c r="O181">
        <v>0</v>
      </c>
      <c r="P181">
        <v>0</v>
      </c>
      <c r="Q181">
        <v>0</v>
      </c>
      <c r="S181">
        <f>B181/A181</f>
        <v>0.90909090909090906</v>
      </c>
      <c r="T181">
        <f>D181/A181</f>
        <v>0.54545454545454541</v>
      </c>
      <c r="V181" s="4">
        <f>A181*12+(B181-1)*1.007825+C181*14.003074+D181*15.9949146+E181*31.9720707+F181*30.9737615+0.0005485799</f>
        <v>475.08819877989998</v>
      </c>
      <c r="W181">
        <f>1+A181-B181/2+C181/2+F181/2</f>
        <v>13</v>
      </c>
      <c r="X181">
        <f>W181/A181</f>
        <v>0.59090909090909094</v>
      </c>
      <c r="Y181">
        <f>W181/B181</f>
        <v>0.65</v>
      </c>
      <c r="Z181">
        <f>W181/D181</f>
        <v>1.0833333333333333</v>
      </c>
      <c r="AA181" t="str">
        <f>IF(X181&gt;=0.3,IF(X181&lt;=0.68,IF(Y181&gt;=0.2,IF(Y181&lt;=0.95,IF(Z181&gt;=0.77,IF(Z181&lt;=1.75,"CRAM","O"),"O"),"O"),"O"),"O"),"O")</f>
        <v>CRAM</v>
      </c>
      <c r="AD181">
        <f>(1+A181-D181/2-E181-B181/2)/(A181-D181/2-E181-C181-F181)</f>
        <v>0.4375</v>
      </c>
      <c r="AF181" t="str">
        <f>IF(AD181&gt;0.66,"CondAr","----")</f>
        <v>----</v>
      </c>
      <c r="AG181" t="str">
        <f>IF(AND((AD181&gt;0.5),(AD181&lt;=0.66)),"Aromatic","----")</f>
        <v>----</v>
      </c>
      <c r="AH181" t="str">
        <f>IF(AND((AD181&lt;=0.5),(S181&lt;1.5)),"HUnSatLig","----")</f>
        <v>HUnSatLig</v>
      </c>
      <c r="AI181" t="str">
        <f>IF(AND((T181&lt;0.6),(S181&gt;=1.5),(C181=0)),"AlipatNoN","----")</f>
        <v>----</v>
      </c>
      <c r="AJ181" t="str">
        <f>IF(AND((S181&gt;=1.5),(T181&gt;=0.6)),"SatFACarb","----")</f>
        <v>----</v>
      </c>
      <c r="AK181" t="str">
        <f>IF(AND((T181&lt;0.6),(S181&gt;=1.5),(C181&gt;0)),"Alipat+N","----")</f>
        <v>----</v>
      </c>
      <c r="AM181" s="4">
        <f>V181*(44/43.989828)</f>
        <v>475.19805593046641</v>
      </c>
      <c r="AN181" s="4">
        <f>INT(AM181)</f>
        <v>475</v>
      </c>
      <c r="AO181" s="4">
        <f>AM181-AN181</f>
        <v>0.19805593046640979</v>
      </c>
    </row>
    <row r="182" spans="1:41" x14ac:dyDescent="0.25">
      <c r="A182">
        <v>22</v>
      </c>
      <c r="B182">
        <v>20</v>
      </c>
      <c r="C182">
        <v>0</v>
      </c>
      <c r="D182">
        <v>13</v>
      </c>
      <c r="E182">
        <v>0</v>
      </c>
      <c r="F182">
        <v>0</v>
      </c>
      <c r="H182">
        <v>491.0831134</v>
      </c>
      <c r="J182">
        <v>5057925</v>
      </c>
      <c r="K182">
        <v>4937465</v>
      </c>
      <c r="L182">
        <v>4216351</v>
      </c>
      <c r="M182" t="str">
        <f>IF(J182&gt;0,"Yes","No")</f>
        <v>Yes</v>
      </c>
      <c r="N182">
        <f>AVERAGE(J182:L182)</f>
        <v>4737247</v>
      </c>
      <c r="O182">
        <v>0</v>
      </c>
      <c r="P182">
        <v>0</v>
      </c>
      <c r="Q182">
        <v>0</v>
      </c>
      <c r="S182">
        <f>B182/A182</f>
        <v>0.90909090909090906</v>
      </c>
      <c r="T182">
        <f>D182/A182</f>
        <v>0.59090909090909094</v>
      </c>
      <c r="V182" s="4">
        <f>A182*12+(B182-1)*1.007825+C182*14.003074+D182*15.9949146+E182*31.9720707+F182*30.9737615+0.0005485799</f>
        <v>491.0831133799</v>
      </c>
      <c r="W182">
        <f>1+A182-B182/2+C182/2+F182/2</f>
        <v>13</v>
      </c>
      <c r="X182">
        <f>W182/A182</f>
        <v>0.59090909090909094</v>
      </c>
      <c r="Y182">
        <f>W182/B182</f>
        <v>0.65</v>
      </c>
      <c r="Z182">
        <f>W182/D182</f>
        <v>1</v>
      </c>
      <c r="AA182" t="str">
        <f>IF(X182&gt;=0.3,IF(X182&lt;=0.68,IF(Y182&gt;=0.2,IF(Y182&lt;=0.95,IF(Z182&gt;=0.77,IF(Z182&lt;=1.75,"CRAM","O"),"O"),"O"),"O"),"O"),"O")</f>
        <v>CRAM</v>
      </c>
      <c r="AD182">
        <f>(1+A182-D182/2-E182-B182/2)/(A182-D182/2-E182-C182-F182)</f>
        <v>0.41935483870967744</v>
      </c>
      <c r="AF182" t="str">
        <f>IF(AD182&gt;0.66,"CondAr","----")</f>
        <v>----</v>
      </c>
      <c r="AG182" t="str">
        <f>IF(AND((AD182&gt;0.5),(AD182&lt;=0.66)),"Aromatic","----")</f>
        <v>----</v>
      </c>
      <c r="AH182" t="str">
        <f>IF(AND((AD182&lt;=0.5),(S182&lt;1.5)),"HUnSatLig","----")</f>
        <v>HUnSatLig</v>
      </c>
      <c r="AI182" t="str">
        <f>IF(AND((T182&lt;0.6),(S182&gt;=1.5),(C182=0)),"AlipatNoN","----")</f>
        <v>----</v>
      </c>
      <c r="AJ182" t="str">
        <f>IF(AND((S182&gt;=1.5),(T182&gt;=0.6)),"SatFACarb","----")</f>
        <v>----</v>
      </c>
      <c r="AK182" t="str">
        <f>IF(AND((T182&lt;0.6),(S182&gt;=1.5),(C182&gt;0)),"Alipat+N","----")</f>
        <v>----</v>
      </c>
      <c r="AM182" s="4">
        <f>V182*(44/43.989828)</f>
        <v>491.19666911895172</v>
      </c>
      <c r="AN182" s="4">
        <f>INT(AM182)</f>
        <v>491</v>
      </c>
      <c r="AO182" s="4">
        <f>AM182-AN182</f>
        <v>0.19666911895171779</v>
      </c>
    </row>
    <row r="183" spans="1:41" x14ac:dyDescent="0.25">
      <c r="A183">
        <v>22</v>
      </c>
      <c r="B183">
        <v>20</v>
      </c>
      <c r="C183">
        <v>0</v>
      </c>
      <c r="D183">
        <v>14</v>
      </c>
      <c r="E183">
        <v>0</v>
      </c>
      <c r="F183">
        <v>0</v>
      </c>
      <c r="H183">
        <v>507.07802800000002</v>
      </c>
      <c r="J183">
        <v>4186332</v>
      </c>
      <c r="K183">
        <v>4282521</v>
      </c>
      <c r="L183">
        <v>3526442</v>
      </c>
      <c r="M183" t="str">
        <f>IF(J183&gt;0,"Yes","No")</f>
        <v>Yes</v>
      </c>
      <c r="N183">
        <f>AVERAGE(J183:L183)</f>
        <v>3998431.6666666665</v>
      </c>
      <c r="O183">
        <v>0</v>
      </c>
      <c r="P183">
        <v>0</v>
      </c>
      <c r="Q183">
        <v>0</v>
      </c>
      <c r="S183">
        <f>B183/A183</f>
        <v>0.90909090909090906</v>
      </c>
      <c r="T183">
        <f>D183/A183</f>
        <v>0.63636363636363635</v>
      </c>
      <c r="V183" s="4">
        <f>A183*12+(B183-1)*1.007825+C183*14.003074+D183*15.9949146+E183*31.9720707+F183*30.9737615+0.0005485799</f>
        <v>507.07802797990001</v>
      </c>
      <c r="W183">
        <f>1+A183-B183/2+C183/2+F183/2</f>
        <v>13</v>
      </c>
      <c r="X183">
        <f>W183/A183</f>
        <v>0.59090909090909094</v>
      </c>
      <c r="Y183">
        <f>W183/B183</f>
        <v>0.65</v>
      </c>
      <c r="Z183">
        <f>W183/D183</f>
        <v>0.9285714285714286</v>
      </c>
      <c r="AA183" t="str">
        <f>IF(X183&gt;=0.3,IF(X183&lt;=0.68,IF(Y183&gt;=0.2,IF(Y183&lt;=0.95,IF(Z183&gt;=0.77,IF(Z183&lt;=1.75,"CRAM","O"),"O"),"O"),"O"),"O"),"O")</f>
        <v>CRAM</v>
      </c>
      <c r="AD183">
        <f>(1+A183-D183/2-E183-B183/2)/(A183-D183/2-E183-C183-F183)</f>
        <v>0.4</v>
      </c>
      <c r="AF183" t="str">
        <f>IF(AD183&gt;0.66,"CondAr","----")</f>
        <v>----</v>
      </c>
      <c r="AG183" t="str">
        <f>IF(AND((AD183&gt;0.5),(AD183&lt;=0.66)),"Aromatic","----")</f>
        <v>----</v>
      </c>
      <c r="AH183" t="str">
        <f>IF(AND((AD183&lt;=0.5),(S183&lt;1.5)),"HUnSatLig","----")</f>
        <v>HUnSatLig</v>
      </c>
      <c r="AI183" t="str">
        <f>IF(AND((T183&lt;0.6),(S183&gt;=1.5),(C183=0)),"AlipatNoN","----")</f>
        <v>----</v>
      </c>
      <c r="AJ183" t="str">
        <f>IF(AND((S183&gt;=1.5),(T183&gt;=0.6)),"SatFACarb","----")</f>
        <v>----</v>
      </c>
      <c r="AK183" t="str">
        <f>IF(AND((T183&lt;0.6),(S183&gt;=1.5),(C183&gt;0)),"Alipat+N","----")</f>
        <v>----</v>
      </c>
      <c r="AM183" s="4">
        <f>V183*(44/43.989828)</f>
        <v>507.19528230743703</v>
      </c>
      <c r="AN183" s="4">
        <f>INT(AM183)</f>
        <v>507</v>
      </c>
      <c r="AO183" s="4">
        <f>AM183-AN183</f>
        <v>0.19528230743702579</v>
      </c>
    </row>
    <row r="184" spans="1:41" x14ac:dyDescent="0.25">
      <c r="A184">
        <v>22</v>
      </c>
      <c r="B184">
        <v>22</v>
      </c>
      <c r="C184">
        <v>0</v>
      </c>
      <c r="D184">
        <v>12</v>
      </c>
      <c r="E184">
        <v>0</v>
      </c>
      <c r="F184">
        <v>0</v>
      </c>
      <c r="H184">
        <v>477.10384879999998</v>
      </c>
      <c r="J184">
        <v>6882335</v>
      </c>
      <c r="K184">
        <v>6238772</v>
      </c>
      <c r="L184">
        <v>6022791</v>
      </c>
      <c r="M184" t="str">
        <f>IF(J184&gt;0,"Yes","No")</f>
        <v>Yes</v>
      </c>
      <c r="N184">
        <f>AVERAGE(J184:L184)</f>
        <v>6381299.333333333</v>
      </c>
      <c r="O184">
        <v>0</v>
      </c>
      <c r="P184">
        <v>0</v>
      </c>
      <c r="Q184">
        <v>0</v>
      </c>
      <c r="S184">
        <f>B184/A184</f>
        <v>1</v>
      </c>
      <c r="T184">
        <f>D184/A184</f>
        <v>0.54545454545454541</v>
      </c>
      <c r="V184" s="4">
        <f>A184*12+(B184-1)*1.007825+C184*14.003074+D184*15.9949146+E184*31.9720707+F184*30.9737615+0.0005485799</f>
        <v>477.10384877990003</v>
      </c>
      <c r="W184">
        <f>1+A184-B184/2+C184/2+F184/2</f>
        <v>12</v>
      </c>
      <c r="X184">
        <f>W184/A184</f>
        <v>0.54545454545454541</v>
      </c>
      <c r="Y184">
        <f>W184/B184</f>
        <v>0.54545454545454541</v>
      </c>
      <c r="Z184">
        <f>W184/D184</f>
        <v>1</v>
      </c>
      <c r="AA184" t="str">
        <f>IF(X184&gt;=0.3,IF(X184&lt;=0.68,IF(Y184&gt;=0.2,IF(Y184&lt;=0.95,IF(Z184&gt;=0.77,IF(Z184&lt;=1.75,"CRAM","O"),"O"),"O"),"O"),"O"),"O")</f>
        <v>CRAM</v>
      </c>
      <c r="AD184">
        <f>(1+A184-D184/2-E184-B184/2)/(A184-D184/2-E184-C184-F184)</f>
        <v>0.375</v>
      </c>
      <c r="AF184" t="str">
        <f>IF(AD184&gt;0.66,"CondAr","----")</f>
        <v>----</v>
      </c>
      <c r="AG184" t="str">
        <f>IF(AND((AD184&gt;0.5),(AD184&lt;=0.66)),"Aromatic","----")</f>
        <v>----</v>
      </c>
      <c r="AH184" t="str">
        <f>IF(AND((AD184&lt;=0.5),(S184&lt;1.5)),"HUnSatLig","----")</f>
        <v>HUnSatLig</v>
      </c>
      <c r="AI184" t="str">
        <f>IF(AND((T184&lt;0.6),(S184&gt;=1.5),(C184=0)),"AlipatNoN","----")</f>
        <v>----</v>
      </c>
      <c r="AJ184" t="str">
        <f>IF(AND((S184&gt;=1.5),(T184&gt;=0.6)),"SatFACarb","----")</f>
        <v>----</v>
      </c>
      <c r="AK184" t="str">
        <f>IF(AND((T184&lt;0.6),(S184&gt;=1.5),(C184&gt;0)),"Alipat+N","----")</f>
        <v>----</v>
      </c>
      <c r="AM184" s="4">
        <f>V184*(44/43.989828)</f>
        <v>477.21417201984963</v>
      </c>
      <c r="AN184" s="4">
        <f>INT(AM184)</f>
        <v>477</v>
      </c>
      <c r="AO184" s="4">
        <f>AM184-AN184</f>
        <v>0.2141720198496273</v>
      </c>
    </row>
    <row r="185" spans="1:41" x14ac:dyDescent="0.25">
      <c r="A185">
        <v>22</v>
      </c>
      <c r="B185">
        <v>22</v>
      </c>
      <c r="C185">
        <v>0</v>
      </c>
      <c r="D185">
        <v>13</v>
      </c>
      <c r="E185">
        <v>0</v>
      </c>
      <c r="F185">
        <v>0</v>
      </c>
      <c r="H185">
        <v>493.0987634</v>
      </c>
      <c r="J185">
        <v>5033440</v>
      </c>
      <c r="K185">
        <v>4716328</v>
      </c>
      <c r="L185">
        <v>4969007</v>
      </c>
      <c r="M185" t="str">
        <f>IF(J185&gt;0,"Yes","No")</f>
        <v>Yes</v>
      </c>
      <c r="N185">
        <f>AVERAGE(J185:L185)</f>
        <v>4906258.333333333</v>
      </c>
      <c r="O185">
        <v>0</v>
      </c>
      <c r="P185">
        <v>0</v>
      </c>
      <c r="Q185">
        <v>0</v>
      </c>
      <c r="S185">
        <f>B185/A185</f>
        <v>1</v>
      </c>
      <c r="T185">
        <f>D185/A185</f>
        <v>0.59090909090909094</v>
      </c>
      <c r="V185" s="4">
        <f>A185*12+(B185-1)*1.007825+C185*14.003074+D185*15.9949146+E185*31.9720707+F185*30.9737615+0.0005485799</f>
        <v>493.09876337990005</v>
      </c>
      <c r="W185">
        <f>1+A185-B185/2+C185/2+F185/2</f>
        <v>12</v>
      </c>
      <c r="X185">
        <f>W185/A185</f>
        <v>0.54545454545454541</v>
      </c>
      <c r="Y185">
        <f>W185/B185</f>
        <v>0.54545454545454541</v>
      </c>
      <c r="Z185">
        <f>W185/D185</f>
        <v>0.92307692307692313</v>
      </c>
      <c r="AA185" t="str">
        <f>IF(X185&gt;=0.3,IF(X185&lt;=0.68,IF(Y185&gt;=0.2,IF(Y185&lt;=0.95,IF(Z185&gt;=0.77,IF(Z185&lt;=1.75,"CRAM","O"),"O"),"O"),"O"),"O"),"O")</f>
        <v>CRAM</v>
      </c>
      <c r="AD185">
        <f>(1+A185-D185/2-E185-B185/2)/(A185-D185/2-E185-C185-F185)</f>
        <v>0.35483870967741937</v>
      </c>
      <c r="AF185" t="str">
        <f>IF(AD185&gt;0.66,"CondAr","----")</f>
        <v>----</v>
      </c>
      <c r="AG185" t="str">
        <f>IF(AND((AD185&gt;0.5),(AD185&lt;=0.66)),"Aromatic","----")</f>
        <v>----</v>
      </c>
      <c r="AH185" t="str">
        <f>IF(AND((AD185&lt;=0.5),(S185&lt;1.5)),"HUnSatLig","----")</f>
        <v>HUnSatLig</v>
      </c>
      <c r="AI185" t="str">
        <f>IF(AND((T185&lt;0.6),(S185&gt;=1.5),(C185=0)),"AlipatNoN","----")</f>
        <v>----</v>
      </c>
      <c r="AJ185" t="str">
        <f>IF(AND((S185&gt;=1.5),(T185&gt;=0.6)),"SatFACarb","----")</f>
        <v>----</v>
      </c>
      <c r="AK185" t="str">
        <f>IF(AND((T185&lt;0.6),(S185&gt;=1.5),(C185&gt;0)),"Alipat+N","----")</f>
        <v>----</v>
      </c>
      <c r="AM185" s="4">
        <f>V185*(44/43.989828)</f>
        <v>493.21278520833494</v>
      </c>
      <c r="AN185" s="4">
        <f>INT(AM185)</f>
        <v>493</v>
      </c>
      <c r="AO185" s="4">
        <f>AM185-AN185</f>
        <v>0.21278520833493531</v>
      </c>
    </row>
    <row r="186" spans="1:41" x14ac:dyDescent="0.25">
      <c r="A186">
        <v>22</v>
      </c>
      <c r="B186">
        <v>22</v>
      </c>
      <c r="C186">
        <v>0</v>
      </c>
      <c r="D186">
        <v>14</v>
      </c>
      <c r="E186">
        <v>0</v>
      </c>
      <c r="F186">
        <v>0</v>
      </c>
      <c r="H186">
        <v>509.09367800000001</v>
      </c>
      <c r="J186">
        <v>3874127</v>
      </c>
      <c r="K186">
        <v>3198158</v>
      </c>
      <c r="L186">
        <v>3321692</v>
      </c>
      <c r="M186" t="str">
        <f>IF(J186&gt;0,"Yes","No")</f>
        <v>Yes</v>
      </c>
      <c r="N186">
        <f>AVERAGE(J186:L186)</f>
        <v>3464659</v>
      </c>
      <c r="O186">
        <v>0</v>
      </c>
      <c r="P186">
        <v>0</v>
      </c>
      <c r="Q186">
        <v>0</v>
      </c>
      <c r="S186">
        <f>B186/A186</f>
        <v>1</v>
      </c>
      <c r="T186">
        <f>D186/A186</f>
        <v>0.63636363636363635</v>
      </c>
      <c r="V186" s="4">
        <f>A186*12+(B186-1)*1.007825+C186*14.003074+D186*15.9949146+E186*31.9720707+F186*30.9737615+0.0005485799</f>
        <v>509.09367797990001</v>
      </c>
      <c r="W186">
        <f>1+A186-B186/2+C186/2+F186/2</f>
        <v>12</v>
      </c>
      <c r="X186">
        <f>W186/A186</f>
        <v>0.54545454545454541</v>
      </c>
      <c r="Y186">
        <f>W186/B186</f>
        <v>0.54545454545454541</v>
      </c>
      <c r="Z186">
        <f>W186/D186</f>
        <v>0.8571428571428571</v>
      </c>
      <c r="AA186" t="str">
        <f>IF(X186&gt;=0.3,IF(X186&lt;=0.68,IF(Y186&gt;=0.2,IF(Y186&lt;=0.95,IF(Z186&gt;=0.77,IF(Z186&lt;=1.75,"CRAM","O"),"O"),"O"),"O"),"O"),"O")</f>
        <v>CRAM</v>
      </c>
      <c r="AD186">
        <f>(1+A186-D186/2-E186-B186/2)/(A186-D186/2-E186-C186-F186)</f>
        <v>0.33333333333333331</v>
      </c>
      <c r="AF186" t="str">
        <f>IF(AD186&gt;0.66,"CondAr","----")</f>
        <v>----</v>
      </c>
      <c r="AG186" t="str">
        <f>IF(AND((AD186&gt;0.5),(AD186&lt;=0.66)),"Aromatic","----")</f>
        <v>----</v>
      </c>
      <c r="AH186" t="str">
        <f>IF(AND((AD186&lt;=0.5),(S186&lt;1.5)),"HUnSatLig","----")</f>
        <v>HUnSatLig</v>
      </c>
      <c r="AI186" t="str">
        <f>IF(AND((T186&lt;0.6),(S186&gt;=1.5),(C186=0)),"AlipatNoN","----")</f>
        <v>----</v>
      </c>
      <c r="AJ186" t="str">
        <f>IF(AND((S186&gt;=1.5),(T186&gt;=0.6)),"SatFACarb","----")</f>
        <v>----</v>
      </c>
      <c r="AK186" t="str">
        <f>IF(AND((T186&lt;0.6),(S186&gt;=1.5),(C186&gt;0)),"Alipat+N","----")</f>
        <v>----</v>
      </c>
      <c r="AM186" s="4">
        <f>V186*(44/43.989828)</f>
        <v>509.21139839682024</v>
      </c>
      <c r="AN186" s="4">
        <f>INT(AM186)</f>
        <v>509</v>
      </c>
      <c r="AO186" s="4">
        <f>AM186-AN186</f>
        <v>0.21139839682024331</v>
      </c>
    </row>
    <row r="187" spans="1:41" x14ac:dyDescent="0.25">
      <c r="A187">
        <v>22</v>
      </c>
      <c r="B187">
        <v>24</v>
      </c>
      <c r="C187">
        <v>0</v>
      </c>
      <c r="D187">
        <v>13</v>
      </c>
      <c r="E187">
        <v>0</v>
      </c>
      <c r="F187">
        <v>0</v>
      </c>
      <c r="H187">
        <v>495.11441339999999</v>
      </c>
      <c r="J187">
        <v>5087811</v>
      </c>
      <c r="K187">
        <v>4386649</v>
      </c>
      <c r="L187">
        <v>4362821</v>
      </c>
      <c r="M187" t="str">
        <f>IF(J187&gt;0,"Yes","No")</f>
        <v>Yes</v>
      </c>
      <c r="N187">
        <f>AVERAGE(J187:L187)</f>
        <v>4612427</v>
      </c>
      <c r="O187">
        <v>0</v>
      </c>
      <c r="P187">
        <v>0</v>
      </c>
      <c r="Q187">
        <v>0</v>
      </c>
      <c r="S187">
        <f>B187/A187</f>
        <v>1.0909090909090908</v>
      </c>
      <c r="T187">
        <f>D187/A187</f>
        <v>0.59090909090909094</v>
      </c>
      <c r="V187" s="4">
        <f>A187*12+(B187-1)*1.007825+C187*14.003074+D187*15.9949146+E187*31.9720707+F187*30.9737615+0.0005485799</f>
        <v>495.11441337989999</v>
      </c>
      <c r="W187">
        <f>1+A187-B187/2+C187/2+F187/2</f>
        <v>11</v>
      </c>
      <c r="X187">
        <f>W187/A187</f>
        <v>0.5</v>
      </c>
      <c r="Y187">
        <f>W187/B187</f>
        <v>0.45833333333333331</v>
      </c>
      <c r="Z187">
        <f>W187/D187</f>
        <v>0.84615384615384615</v>
      </c>
      <c r="AA187" t="str">
        <f>IF(X187&gt;=0.3,IF(X187&lt;=0.68,IF(Y187&gt;=0.2,IF(Y187&lt;=0.95,IF(Z187&gt;=0.77,IF(Z187&lt;=1.75,"CRAM","O"),"O"),"O"),"O"),"O"),"O")</f>
        <v>CRAM</v>
      </c>
      <c r="AD187">
        <f>(1+A187-D187/2-E187-B187/2)/(A187-D187/2-E187-C187-F187)</f>
        <v>0.29032258064516131</v>
      </c>
      <c r="AF187" t="str">
        <f>IF(AD187&gt;0.66,"CondAr","----")</f>
        <v>----</v>
      </c>
      <c r="AG187" t="str">
        <f>IF(AND((AD187&gt;0.5),(AD187&lt;=0.66)),"Aromatic","----")</f>
        <v>----</v>
      </c>
      <c r="AH187" t="str">
        <f>IF(AND((AD187&lt;=0.5),(S187&lt;1.5)),"HUnSatLig","----")</f>
        <v>HUnSatLig</v>
      </c>
      <c r="AI187" t="str">
        <f>IF(AND((T187&lt;0.6),(S187&gt;=1.5),(C187=0)),"AlipatNoN","----")</f>
        <v>----</v>
      </c>
      <c r="AJ187" t="str">
        <f>IF(AND((S187&gt;=1.5),(T187&gt;=0.6)),"SatFACarb","----")</f>
        <v>----</v>
      </c>
      <c r="AK187" t="str">
        <f>IF(AND((T187&lt;0.6),(S187&gt;=1.5),(C187&gt;0)),"Alipat+N","----")</f>
        <v>----</v>
      </c>
      <c r="AM187" s="4">
        <f>V187*(44/43.989828)</f>
        <v>495.2289012977181</v>
      </c>
      <c r="AN187" s="4">
        <f>INT(AM187)</f>
        <v>495</v>
      </c>
      <c r="AO187" s="4">
        <f>AM187-AN187</f>
        <v>0.22890129771809598</v>
      </c>
    </row>
    <row r="188" spans="1:41" x14ac:dyDescent="0.25">
      <c r="A188">
        <v>22</v>
      </c>
      <c r="B188">
        <v>26</v>
      </c>
      <c r="C188">
        <v>0</v>
      </c>
      <c r="D188">
        <v>13</v>
      </c>
      <c r="E188">
        <v>0</v>
      </c>
      <c r="F188">
        <v>0</v>
      </c>
      <c r="H188">
        <v>497.13006339999998</v>
      </c>
      <c r="J188">
        <v>4108971</v>
      </c>
      <c r="K188">
        <v>3889037</v>
      </c>
      <c r="L188">
        <v>3442272</v>
      </c>
      <c r="M188" t="str">
        <f>IF(J188&gt;0,"Yes","No")</f>
        <v>Yes</v>
      </c>
      <c r="N188">
        <f>AVERAGE(J188:L188)</f>
        <v>3813426.6666666665</v>
      </c>
      <c r="O188">
        <v>0</v>
      </c>
      <c r="P188">
        <v>0</v>
      </c>
      <c r="Q188">
        <v>0</v>
      </c>
      <c r="S188">
        <f>B188/A188</f>
        <v>1.1818181818181819</v>
      </c>
      <c r="T188">
        <f>D188/A188</f>
        <v>0.59090909090909094</v>
      </c>
      <c r="V188" s="4">
        <f>A188*12+(B188-1)*1.007825+C188*14.003074+D188*15.9949146+E188*31.9720707+F188*30.9737615+0.0005485799</f>
        <v>497.13006337990004</v>
      </c>
      <c r="W188">
        <f>1+A188-B188/2+C188/2+F188/2</f>
        <v>10</v>
      </c>
      <c r="X188">
        <f>W188/A188</f>
        <v>0.45454545454545453</v>
      </c>
      <c r="Y188">
        <f>W188/B188</f>
        <v>0.38461538461538464</v>
      </c>
      <c r="Z188">
        <f>W188/D188</f>
        <v>0.76923076923076927</v>
      </c>
      <c r="AA188" t="str">
        <f>IF(X188&gt;=0.3,IF(X188&lt;=0.68,IF(Y188&gt;=0.2,IF(Y188&lt;=0.95,IF(Z188&gt;=0.77,IF(Z188&lt;=1.75,"CRAM","O"),"O"),"O"),"O"),"O"),"O")</f>
        <v>O</v>
      </c>
      <c r="AD188">
        <f>(1+A188-D188/2-E188-B188/2)/(A188-D188/2-E188-C188-F188)</f>
        <v>0.22580645161290322</v>
      </c>
      <c r="AF188" t="str">
        <f>IF(AD188&gt;0.66,"CondAr","----")</f>
        <v>----</v>
      </c>
      <c r="AG188" t="str">
        <f>IF(AND((AD188&gt;0.5),(AD188&lt;=0.66)),"Aromatic","----")</f>
        <v>----</v>
      </c>
      <c r="AH188" t="str">
        <f>IF(AND((AD188&lt;=0.5),(S188&lt;1.5)),"HUnSatLig","----")</f>
        <v>HUnSatLig</v>
      </c>
      <c r="AI188" t="str">
        <f>IF(AND((T188&lt;0.6),(S188&gt;=1.5),(C188=0)),"AlipatNoN","----")</f>
        <v>----</v>
      </c>
      <c r="AJ188" t="str">
        <f>IF(AND((S188&gt;=1.5),(T188&gt;=0.6)),"SatFACarb","----")</f>
        <v>----</v>
      </c>
      <c r="AK188" t="str">
        <f>IF(AND((T188&lt;0.6),(S188&gt;=1.5),(C188&gt;0)),"Alipat+N","----")</f>
        <v>----</v>
      </c>
      <c r="AM188" s="4">
        <f>V188*(44/43.989828)</f>
        <v>497.24501738710137</v>
      </c>
      <c r="AN188" s="4">
        <f>INT(AM188)</f>
        <v>497</v>
      </c>
      <c r="AO188" s="4">
        <f>AM188-AN188</f>
        <v>0.24501738710137033</v>
      </c>
    </row>
    <row r="189" spans="1:41" x14ac:dyDescent="0.25">
      <c r="A189">
        <v>23</v>
      </c>
      <c r="B189">
        <v>18</v>
      </c>
      <c r="C189">
        <v>0</v>
      </c>
      <c r="D189">
        <v>14</v>
      </c>
      <c r="E189">
        <v>0</v>
      </c>
      <c r="F189">
        <v>0</v>
      </c>
      <c r="H189">
        <v>517.06237799999997</v>
      </c>
      <c r="J189">
        <v>3370748</v>
      </c>
      <c r="K189">
        <v>3453318</v>
      </c>
      <c r="L189">
        <v>3077172</v>
      </c>
      <c r="M189" t="str">
        <f>IF(J189&gt;0,"Yes","No")</f>
        <v>Yes</v>
      </c>
      <c r="N189">
        <f>AVERAGE(J189:L189)</f>
        <v>3300412.6666666665</v>
      </c>
      <c r="O189">
        <v>0</v>
      </c>
      <c r="P189">
        <v>0</v>
      </c>
      <c r="Q189">
        <v>0</v>
      </c>
      <c r="S189">
        <f>B189/A189</f>
        <v>0.78260869565217395</v>
      </c>
      <c r="T189">
        <f>D189/A189</f>
        <v>0.60869565217391308</v>
      </c>
      <c r="V189" s="4">
        <f>A189*12+(B189-1)*1.007825+C189*14.003074+D189*15.9949146+E189*31.9720707+F189*30.9737615+0.0005485799</f>
        <v>517.06237797990002</v>
      </c>
      <c r="W189">
        <f>1+A189-B189/2+C189/2+F189/2</f>
        <v>15</v>
      </c>
      <c r="X189">
        <f>W189/A189</f>
        <v>0.65217391304347827</v>
      </c>
      <c r="Y189">
        <f>W189/B189</f>
        <v>0.83333333333333337</v>
      </c>
      <c r="Z189">
        <f>W189/D189</f>
        <v>1.0714285714285714</v>
      </c>
      <c r="AA189" t="str">
        <f>IF(X189&gt;=0.3,IF(X189&lt;=0.68,IF(Y189&gt;=0.2,IF(Y189&lt;=0.95,IF(Z189&gt;=0.77,IF(Z189&lt;=1.75,"CRAM","O"),"O"),"O"),"O"),"O"),"O")</f>
        <v>CRAM</v>
      </c>
      <c r="AD189">
        <f>(1+A189-D189/2-E189-B189/2)/(A189-D189/2-E189-C189-F189)</f>
        <v>0.5</v>
      </c>
      <c r="AF189" t="str">
        <f>IF(AD189&gt;0.66,"CondAr","----")</f>
        <v>----</v>
      </c>
      <c r="AG189" t="str">
        <f>IF(AND((AD189&gt;0.5),(AD189&lt;=0.66)),"Aromatic","----")</f>
        <v>----</v>
      </c>
      <c r="AH189" t="str">
        <f>IF(AND((AD189&lt;=0.5),(S189&lt;1.5)),"HUnSatLig","----")</f>
        <v>HUnSatLig</v>
      </c>
      <c r="AI189" t="str">
        <f>IF(AND((T189&lt;0.6),(S189&gt;=1.5),(C189=0)),"AlipatNoN","----")</f>
        <v>----</v>
      </c>
      <c r="AJ189" t="str">
        <f>IF(AND((S189&gt;=1.5),(T189&gt;=0.6)),"SatFACarb","----")</f>
        <v>----</v>
      </c>
      <c r="AK189" t="str">
        <f>IF(AND((T189&lt;0.6),(S189&gt;=1.5),(C189&gt;0)),"Alipat+N","----")</f>
        <v>----</v>
      </c>
      <c r="AM189" s="4">
        <f>V189*(44/43.989828)</f>
        <v>517.18194104136069</v>
      </c>
      <c r="AN189" s="4">
        <f>INT(AM189)</f>
        <v>517</v>
      </c>
      <c r="AO189" s="4">
        <f>AM189-AN189</f>
        <v>0.18194104136068745</v>
      </c>
    </row>
    <row r="190" spans="1:41" x14ac:dyDescent="0.25">
      <c r="A190">
        <v>23</v>
      </c>
      <c r="B190">
        <v>20</v>
      </c>
      <c r="C190">
        <v>0</v>
      </c>
      <c r="D190">
        <v>10</v>
      </c>
      <c r="E190">
        <v>0</v>
      </c>
      <c r="F190">
        <v>0</v>
      </c>
      <c r="H190">
        <v>455.09836960000001</v>
      </c>
      <c r="J190">
        <v>3865689</v>
      </c>
      <c r="K190">
        <v>3413029</v>
      </c>
      <c r="L190">
        <v>3318607</v>
      </c>
      <c r="M190" t="str">
        <f>IF(J190&gt;0,"Yes","No")</f>
        <v>Yes</v>
      </c>
      <c r="N190">
        <f>AVERAGE(J190:L190)</f>
        <v>3532441.6666666665</v>
      </c>
      <c r="O190">
        <v>0</v>
      </c>
      <c r="P190">
        <v>0</v>
      </c>
      <c r="Q190">
        <v>0</v>
      </c>
      <c r="S190">
        <f>B190/A190</f>
        <v>0.86956521739130432</v>
      </c>
      <c r="T190">
        <f>D190/A190</f>
        <v>0.43478260869565216</v>
      </c>
      <c r="V190" s="4">
        <f>A190*12+(B190-1)*1.007825+C190*14.003074+D190*15.9949146+E190*31.9720707+F190*30.9737615+0.0005485799</f>
        <v>455.09836957990001</v>
      </c>
      <c r="W190">
        <f>1+A190-B190/2+C190/2+F190/2</f>
        <v>14</v>
      </c>
      <c r="X190">
        <f>W190/A190</f>
        <v>0.60869565217391308</v>
      </c>
      <c r="Y190">
        <f>W190/B190</f>
        <v>0.7</v>
      </c>
      <c r="Z190">
        <f>W190/D190</f>
        <v>1.4</v>
      </c>
      <c r="AA190" t="str">
        <f>IF(X190&gt;=0.3,IF(X190&lt;=0.68,IF(Y190&gt;=0.2,IF(Y190&lt;=0.95,IF(Z190&gt;=0.77,IF(Z190&lt;=1.75,"CRAM","O"),"O"),"O"),"O"),"O"),"O")</f>
        <v>CRAM</v>
      </c>
      <c r="AD190">
        <f>(1+A190-D190/2-E190-B190/2)/(A190-D190/2-E190-C190-F190)</f>
        <v>0.5</v>
      </c>
      <c r="AF190" t="str">
        <f>IF(AD190&gt;0.66,"CondAr","----")</f>
        <v>----</v>
      </c>
      <c r="AG190" t="str">
        <f>IF(AND((AD190&gt;0.5),(AD190&lt;=0.66)),"Aromatic","----")</f>
        <v>----</v>
      </c>
      <c r="AH190" t="str">
        <f>IF(AND((AD190&lt;=0.5),(S190&lt;1.5)),"HUnSatLig","----")</f>
        <v>HUnSatLig</v>
      </c>
      <c r="AI190" t="str">
        <f>IF(AND((T190&lt;0.6),(S190&gt;=1.5),(C190=0)),"AlipatNoN","----")</f>
        <v>----</v>
      </c>
      <c r="AJ190" t="str">
        <f>IF(AND((S190&gt;=1.5),(T190&gt;=0.6)),"SatFACarb","----")</f>
        <v>----</v>
      </c>
      <c r="AK190" t="str">
        <f>IF(AND((T190&lt;0.6),(S190&gt;=1.5),(C190&gt;0)),"Alipat+N","----")</f>
        <v>----</v>
      </c>
      <c r="AM190" s="4">
        <f>V190*(44/43.989828)</f>
        <v>455.20360437680267</v>
      </c>
      <c r="AN190" s="4">
        <f>INT(AM190)</f>
        <v>455</v>
      </c>
      <c r="AO190" s="4">
        <f>AM190-AN190</f>
        <v>0.20360437680267296</v>
      </c>
    </row>
    <row r="191" spans="1:41" x14ac:dyDescent="0.25">
      <c r="A191">
        <v>23</v>
      </c>
      <c r="B191">
        <v>20</v>
      </c>
      <c r="C191">
        <v>0</v>
      </c>
      <c r="D191">
        <v>11</v>
      </c>
      <c r="E191">
        <v>0</v>
      </c>
      <c r="F191">
        <v>0</v>
      </c>
      <c r="H191">
        <v>471.09328420000003</v>
      </c>
      <c r="J191">
        <v>4548693</v>
      </c>
      <c r="K191">
        <v>4021828</v>
      </c>
      <c r="L191">
        <v>3911489</v>
      </c>
      <c r="M191" t="str">
        <f>IF(J191&gt;0,"Yes","No")</f>
        <v>Yes</v>
      </c>
      <c r="N191">
        <f>AVERAGE(J191:L191)</f>
        <v>4160670</v>
      </c>
      <c r="O191">
        <v>0</v>
      </c>
      <c r="P191">
        <v>0</v>
      </c>
      <c r="Q191">
        <v>0</v>
      </c>
      <c r="S191">
        <f>B191/A191</f>
        <v>0.86956521739130432</v>
      </c>
      <c r="T191">
        <f>D191/A191</f>
        <v>0.47826086956521741</v>
      </c>
      <c r="V191" s="4">
        <f>A191*12+(B191-1)*1.007825+C191*14.003074+D191*15.9949146+E191*31.9720707+F191*30.9737615+0.0005485799</f>
        <v>471.09328417990002</v>
      </c>
      <c r="W191">
        <f>1+A191-B191/2+C191/2+F191/2</f>
        <v>14</v>
      </c>
      <c r="X191">
        <f>W191/A191</f>
        <v>0.60869565217391308</v>
      </c>
      <c r="Y191">
        <f>W191/B191</f>
        <v>0.7</v>
      </c>
      <c r="Z191">
        <f>W191/D191</f>
        <v>1.2727272727272727</v>
      </c>
      <c r="AA191" t="str">
        <f>IF(X191&gt;=0.3,IF(X191&lt;=0.68,IF(Y191&gt;=0.2,IF(Y191&lt;=0.95,IF(Z191&gt;=0.77,IF(Z191&lt;=1.75,"CRAM","O"),"O"),"O"),"O"),"O"),"O")</f>
        <v>CRAM</v>
      </c>
      <c r="AD191">
        <f>(1+A191-D191/2-E191-B191/2)/(A191-D191/2-E191-C191-F191)</f>
        <v>0.48571428571428571</v>
      </c>
      <c r="AF191" t="str">
        <f>IF(AD191&gt;0.66,"CondAr","----")</f>
        <v>----</v>
      </c>
      <c r="AG191" t="str">
        <f>IF(AND((AD191&gt;0.5),(AD191&lt;=0.66)),"Aromatic","----")</f>
        <v>----</v>
      </c>
      <c r="AH191" t="str">
        <f>IF(AND((AD191&lt;=0.5),(S191&lt;1.5)),"HUnSatLig","----")</f>
        <v>HUnSatLig</v>
      </c>
      <c r="AI191" t="str">
        <f>IF(AND((T191&lt;0.6),(S191&gt;=1.5),(C191=0)),"AlipatNoN","----")</f>
        <v>----</v>
      </c>
      <c r="AJ191" t="str">
        <f>IF(AND((S191&gt;=1.5),(T191&gt;=0.6)),"SatFACarb","----")</f>
        <v>----</v>
      </c>
      <c r="AK191" t="str">
        <f>IF(AND((T191&lt;0.6),(S191&gt;=1.5),(C191&gt;0)),"Alipat+N","----")</f>
        <v>----</v>
      </c>
      <c r="AM191" s="4">
        <f>V191*(44/43.989828)</f>
        <v>471.20221756528798</v>
      </c>
      <c r="AN191" s="4">
        <f>INT(AM191)</f>
        <v>471</v>
      </c>
      <c r="AO191" s="4">
        <f>AM191-AN191</f>
        <v>0.20221756528798096</v>
      </c>
    </row>
    <row r="192" spans="1:41" x14ac:dyDescent="0.25">
      <c r="A192">
        <v>23</v>
      </c>
      <c r="B192">
        <v>20</v>
      </c>
      <c r="C192">
        <v>0</v>
      </c>
      <c r="D192">
        <v>12</v>
      </c>
      <c r="E192">
        <v>0</v>
      </c>
      <c r="F192">
        <v>0</v>
      </c>
      <c r="H192">
        <v>487.08819879999999</v>
      </c>
      <c r="J192">
        <v>4518119</v>
      </c>
      <c r="K192">
        <v>3551912</v>
      </c>
      <c r="L192">
        <v>4169236</v>
      </c>
      <c r="M192" t="str">
        <f>IF(J192&gt;0,"Yes","No")</f>
        <v>Yes</v>
      </c>
      <c r="N192">
        <f>AVERAGE(J192:L192)</f>
        <v>4079755.6666666665</v>
      </c>
      <c r="O192">
        <v>0</v>
      </c>
      <c r="P192">
        <v>0</v>
      </c>
      <c r="Q192">
        <v>0</v>
      </c>
      <c r="S192">
        <f>B192/A192</f>
        <v>0.86956521739130432</v>
      </c>
      <c r="T192">
        <f>D192/A192</f>
        <v>0.52173913043478259</v>
      </c>
      <c r="V192" s="4">
        <f>A192*12+(B192-1)*1.007825+C192*14.003074+D192*15.9949146+E192*31.9720707+F192*30.9737615+0.0005485799</f>
        <v>487.08819877989998</v>
      </c>
      <c r="W192">
        <f>1+A192-B192/2+C192/2+F192/2</f>
        <v>14</v>
      </c>
      <c r="X192">
        <f>W192/A192</f>
        <v>0.60869565217391308</v>
      </c>
      <c r="Y192">
        <f>W192/B192</f>
        <v>0.7</v>
      </c>
      <c r="Z192">
        <f>W192/D192</f>
        <v>1.1666666666666667</v>
      </c>
      <c r="AA192" t="str">
        <f>IF(X192&gt;=0.3,IF(X192&lt;=0.68,IF(Y192&gt;=0.2,IF(Y192&lt;=0.95,IF(Z192&gt;=0.77,IF(Z192&lt;=1.75,"CRAM","O"),"O"),"O"),"O"),"O"),"O")</f>
        <v>CRAM</v>
      </c>
      <c r="AD192">
        <f>(1+A192-D192/2-E192-B192/2)/(A192-D192/2-E192-C192-F192)</f>
        <v>0.47058823529411764</v>
      </c>
      <c r="AF192" t="str">
        <f>IF(AD192&gt;0.66,"CondAr","----")</f>
        <v>----</v>
      </c>
      <c r="AG192" t="str">
        <f>IF(AND((AD192&gt;0.5),(AD192&lt;=0.66)),"Aromatic","----")</f>
        <v>----</v>
      </c>
      <c r="AH192" t="str">
        <f>IF(AND((AD192&lt;=0.5),(S192&lt;1.5)),"HUnSatLig","----")</f>
        <v>HUnSatLig</v>
      </c>
      <c r="AI192" t="str">
        <f>IF(AND((T192&lt;0.6),(S192&gt;=1.5),(C192=0)),"AlipatNoN","----")</f>
        <v>----</v>
      </c>
      <c r="AJ192" t="str">
        <f>IF(AND((S192&gt;=1.5),(T192&gt;=0.6)),"SatFACarb","----")</f>
        <v>----</v>
      </c>
      <c r="AK192" t="str">
        <f>IF(AND((T192&lt;0.6),(S192&gt;=1.5),(C192&gt;0)),"Alipat+N","----")</f>
        <v>----</v>
      </c>
      <c r="AM192" s="4">
        <f>V192*(44/43.989828)</f>
        <v>487.20083075377329</v>
      </c>
      <c r="AN192" s="4">
        <f>INT(AM192)</f>
        <v>487</v>
      </c>
      <c r="AO192" s="4">
        <f>AM192-AN192</f>
        <v>0.20083075377328896</v>
      </c>
    </row>
    <row r="193" spans="1:41" x14ac:dyDescent="0.25">
      <c r="A193">
        <v>23</v>
      </c>
      <c r="B193">
        <v>20</v>
      </c>
      <c r="C193">
        <v>0</v>
      </c>
      <c r="D193">
        <v>13</v>
      </c>
      <c r="E193">
        <v>0</v>
      </c>
      <c r="F193">
        <v>0</v>
      </c>
      <c r="H193">
        <v>503.0831134</v>
      </c>
      <c r="J193">
        <v>4774901</v>
      </c>
      <c r="K193">
        <v>4464685</v>
      </c>
      <c r="L193">
        <v>3535566</v>
      </c>
      <c r="M193" t="str">
        <f>IF(J193&gt;0,"Yes","No")</f>
        <v>Yes</v>
      </c>
      <c r="N193">
        <f>AVERAGE(J193:L193)</f>
        <v>4258384</v>
      </c>
      <c r="O193">
        <v>0</v>
      </c>
      <c r="P193">
        <v>0</v>
      </c>
      <c r="Q193">
        <v>0</v>
      </c>
      <c r="S193">
        <f>B193/A193</f>
        <v>0.86956521739130432</v>
      </c>
      <c r="T193">
        <f>D193/A193</f>
        <v>0.56521739130434778</v>
      </c>
      <c r="V193" s="4">
        <f>A193*12+(B193-1)*1.007825+C193*14.003074+D193*15.9949146+E193*31.9720707+F193*30.9737615+0.0005485799</f>
        <v>503.0831133799</v>
      </c>
      <c r="W193">
        <f>1+A193-B193/2+C193/2+F193/2</f>
        <v>14</v>
      </c>
      <c r="X193">
        <f>W193/A193</f>
        <v>0.60869565217391308</v>
      </c>
      <c r="Y193">
        <f>W193/B193</f>
        <v>0.7</v>
      </c>
      <c r="Z193">
        <f>W193/D193</f>
        <v>1.0769230769230769</v>
      </c>
      <c r="AA193" t="str">
        <f>IF(X193&gt;=0.3,IF(X193&lt;=0.68,IF(Y193&gt;=0.2,IF(Y193&lt;=0.95,IF(Z193&gt;=0.77,IF(Z193&lt;=1.75,"CRAM","O"),"O"),"O"),"O"),"O"),"O")</f>
        <v>CRAM</v>
      </c>
      <c r="AD193">
        <f>(1+A193-D193/2-E193-B193/2)/(A193-D193/2-E193-C193-F193)</f>
        <v>0.45454545454545453</v>
      </c>
      <c r="AF193" t="str">
        <f>IF(AD193&gt;0.66,"CondAr","----")</f>
        <v>----</v>
      </c>
      <c r="AG193" t="str">
        <f>IF(AND((AD193&gt;0.5),(AD193&lt;=0.66)),"Aromatic","----")</f>
        <v>----</v>
      </c>
      <c r="AH193" t="str">
        <f>IF(AND((AD193&lt;=0.5),(S193&lt;1.5)),"HUnSatLig","----")</f>
        <v>HUnSatLig</v>
      </c>
      <c r="AI193" t="str">
        <f>IF(AND((T193&lt;0.6),(S193&gt;=1.5),(C193=0)),"AlipatNoN","----")</f>
        <v>----</v>
      </c>
      <c r="AJ193" t="str">
        <f>IF(AND((S193&gt;=1.5),(T193&gt;=0.6)),"SatFACarb","----")</f>
        <v>----</v>
      </c>
      <c r="AK193" t="str">
        <f>IF(AND((T193&lt;0.6),(S193&gt;=1.5),(C193&gt;0)),"Alipat+N","----")</f>
        <v>----</v>
      </c>
      <c r="AM193" s="4">
        <f>V193*(44/43.989828)</f>
        <v>503.1994439422586</v>
      </c>
      <c r="AN193" s="4">
        <f>INT(AM193)</f>
        <v>503</v>
      </c>
      <c r="AO193" s="4">
        <f>AM193-AN193</f>
        <v>0.19944394225859696</v>
      </c>
    </row>
    <row r="194" spans="1:41" x14ac:dyDescent="0.25">
      <c r="A194">
        <v>23</v>
      </c>
      <c r="B194">
        <v>20</v>
      </c>
      <c r="C194">
        <v>0</v>
      </c>
      <c r="D194">
        <v>14</v>
      </c>
      <c r="E194">
        <v>0</v>
      </c>
      <c r="F194">
        <v>0</v>
      </c>
      <c r="H194">
        <v>519.07802800000002</v>
      </c>
      <c r="J194">
        <v>3816283</v>
      </c>
      <c r="K194">
        <v>3418540</v>
      </c>
      <c r="L194">
        <v>2946156</v>
      </c>
      <c r="M194" t="str">
        <f>IF(J194&gt;0,"Yes","No")</f>
        <v>Yes</v>
      </c>
      <c r="N194">
        <f>AVERAGE(J194:L194)</f>
        <v>3393659.6666666665</v>
      </c>
      <c r="O194">
        <v>0</v>
      </c>
      <c r="P194">
        <v>0</v>
      </c>
      <c r="Q194">
        <v>0</v>
      </c>
      <c r="S194">
        <f>B194/A194</f>
        <v>0.86956521739130432</v>
      </c>
      <c r="T194">
        <f>D194/A194</f>
        <v>0.60869565217391308</v>
      </c>
      <c r="V194" s="4">
        <f>A194*12+(B194-1)*1.007825+C194*14.003074+D194*15.9949146+E194*31.9720707+F194*30.9737615+0.0005485799</f>
        <v>519.07802797990007</v>
      </c>
      <c r="W194">
        <f>1+A194-B194/2+C194/2+F194/2</f>
        <v>14</v>
      </c>
      <c r="X194">
        <f>W194/A194</f>
        <v>0.60869565217391308</v>
      </c>
      <c r="Y194">
        <f>W194/B194</f>
        <v>0.7</v>
      </c>
      <c r="Z194">
        <f>W194/D194</f>
        <v>1</v>
      </c>
      <c r="AA194" t="str">
        <f>IF(X194&gt;=0.3,IF(X194&lt;=0.68,IF(Y194&gt;=0.2,IF(Y194&lt;=0.95,IF(Z194&gt;=0.77,IF(Z194&lt;=1.75,"CRAM","O"),"O"),"O"),"O"),"O"),"O")</f>
        <v>CRAM</v>
      </c>
      <c r="AD194">
        <f>(1+A194-D194/2-E194-B194/2)/(A194-D194/2-E194-C194-F194)</f>
        <v>0.4375</v>
      </c>
      <c r="AF194" t="str">
        <f>IF(AD194&gt;0.66,"CondAr","----")</f>
        <v>----</v>
      </c>
      <c r="AG194" t="str">
        <f>IF(AND((AD194&gt;0.5),(AD194&lt;=0.66)),"Aromatic","----")</f>
        <v>----</v>
      </c>
      <c r="AH194" t="str">
        <f>IF(AND((AD194&lt;=0.5),(S194&lt;1.5)),"HUnSatLig","----")</f>
        <v>HUnSatLig</v>
      </c>
      <c r="AI194" t="str">
        <f>IF(AND((T194&lt;0.6),(S194&gt;=1.5),(C194=0)),"AlipatNoN","----")</f>
        <v>----</v>
      </c>
      <c r="AJ194" t="str">
        <f>IF(AND((S194&gt;=1.5),(T194&gt;=0.6)),"SatFACarb","----")</f>
        <v>----</v>
      </c>
      <c r="AK194" t="str">
        <f>IF(AND((T194&lt;0.6),(S194&gt;=1.5),(C194&gt;0)),"Alipat+N","----")</f>
        <v>----</v>
      </c>
      <c r="AM194" s="4">
        <f>V194*(44/43.989828)</f>
        <v>519.1980571307439</v>
      </c>
      <c r="AN194" s="4">
        <f>INT(AM194)</f>
        <v>519</v>
      </c>
      <c r="AO194" s="4">
        <f>AM194-AN194</f>
        <v>0.19805713074390496</v>
      </c>
    </row>
    <row r="195" spans="1:41" x14ac:dyDescent="0.25">
      <c r="A195">
        <v>23</v>
      </c>
      <c r="B195">
        <v>22</v>
      </c>
      <c r="C195">
        <v>0</v>
      </c>
      <c r="D195">
        <v>12</v>
      </c>
      <c r="E195">
        <v>0</v>
      </c>
      <c r="F195">
        <v>0</v>
      </c>
      <c r="H195">
        <v>489.10384879999998</v>
      </c>
      <c r="J195">
        <v>5206322</v>
      </c>
      <c r="K195">
        <v>4826831</v>
      </c>
      <c r="L195">
        <v>4189718</v>
      </c>
      <c r="M195" t="str">
        <f>IF(J195&gt;0,"Yes","No")</f>
        <v>Yes</v>
      </c>
      <c r="N195">
        <f>AVERAGE(J195:L195)</f>
        <v>4740957</v>
      </c>
      <c r="O195">
        <v>0</v>
      </c>
      <c r="P195">
        <v>0</v>
      </c>
      <c r="Q195">
        <v>0</v>
      </c>
      <c r="S195">
        <f>B195/A195</f>
        <v>0.95652173913043481</v>
      </c>
      <c r="T195">
        <f>D195/A195</f>
        <v>0.52173913043478259</v>
      </c>
      <c r="V195" s="4">
        <f>A195*12+(B195-1)*1.007825+C195*14.003074+D195*15.9949146+E195*31.9720707+F195*30.9737615+0.0005485799</f>
        <v>489.10384877990003</v>
      </c>
      <c r="W195">
        <f>1+A195-B195/2+C195/2+F195/2</f>
        <v>13</v>
      </c>
      <c r="X195">
        <f>W195/A195</f>
        <v>0.56521739130434778</v>
      </c>
      <c r="Y195">
        <f>W195/B195</f>
        <v>0.59090909090909094</v>
      </c>
      <c r="Z195">
        <f>W195/D195</f>
        <v>1.0833333333333333</v>
      </c>
      <c r="AA195" t="str">
        <f>IF(X195&gt;=0.3,IF(X195&lt;=0.68,IF(Y195&gt;=0.2,IF(Y195&lt;=0.95,IF(Z195&gt;=0.77,IF(Z195&lt;=1.75,"CRAM","O"),"O"),"O"),"O"),"O"),"O")</f>
        <v>CRAM</v>
      </c>
      <c r="AD195">
        <f>(1+A195-D195/2-E195-B195/2)/(A195-D195/2-E195-C195-F195)</f>
        <v>0.41176470588235292</v>
      </c>
      <c r="AF195" t="str">
        <f>IF(AD195&gt;0.66,"CondAr","----")</f>
        <v>----</v>
      </c>
      <c r="AG195" t="str">
        <f>IF(AND((AD195&gt;0.5),(AD195&lt;=0.66)),"Aromatic","----")</f>
        <v>----</v>
      </c>
      <c r="AH195" t="str">
        <f>IF(AND((AD195&lt;=0.5),(S195&lt;1.5)),"HUnSatLig","----")</f>
        <v>HUnSatLig</v>
      </c>
      <c r="AI195" t="str">
        <f>IF(AND((T195&lt;0.6),(S195&gt;=1.5),(C195=0)),"AlipatNoN","----")</f>
        <v>----</v>
      </c>
      <c r="AJ195" t="str">
        <f>IF(AND((S195&gt;=1.5),(T195&gt;=0.6)),"SatFACarb","----")</f>
        <v>----</v>
      </c>
      <c r="AK195" t="str">
        <f>IF(AND((T195&lt;0.6),(S195&gt;=1.5),(C195&gt;0)),"Alipat+N","----")</f>
        <v>----</v>
      </c>
      <c r="AM195" s="4">
        <f>V195*(44/43.989828)</f>
        <v>489.21694684315651</v>
      </c>
      <c r="AN195" s="4">
        <f>INT(AM195)</f>
        <v>489</v>
      </c>
      <c r="AO195" s="4">
        <f>AM195-AN195</f>
        <v>0.21694684315650647</v>
      </c>
    </row>
    <row r="196" spans="1:41" x14ac:dyDescent="0.25">
      <c r="A196">
        <v>23</v>
      </c>
      <c r="B196">
        <v>22</v>
      </c>
      <c r="C196">
        <v>0</v>
      </c>
      <c r="D196">
        <v>13</v>
      </c>
      <c r="E196">
        <v>0</v>
      </c>
      <c r="F196">
        <v>0</v>
      </c>
      <c r="H196">
        <v>505.0987634</v>
      </c>
      <c r="J196">
        <v>4608105</v>
      </c>
      <c r="K196">
        <v>4159588</v>
      </c>
      <c r="L196">
        <v>4002555</v>
      </c>
      <c r="M196" t="str">
        <f>IF(J196&gt;0,"Yes","No")</f>
        <v>Yes</v>
      </c>
      <c r="N196">
        <f>AVERAGE(J196:L196)</f>
        <v>4256749.333333333</v>
      </c>
      <c r="O196">
        <v>0</v>
      </c>
      <c r="P196">
        <v>0</v>
      </c>
      <c r="Q196">
        <v>0</v>
      </c>
      <c r="S196">
        <f>B196/A196</f>
        <v>0.95652173913043481</v>
      </c>
      <c r="T196">
        <f>D196/A196</f>
        <v>0.56521739130434778</v>
      </c>
      <c r="V196" s="4">
        <f>A196*12+(B196-1)*1.007825+C196*14.003074+D196*15.9949146+E196*31.9720707+F196*30.9737615+0.0005485799</f>
        <v>505.09876337990005</v>
      </c>
      <c r="W196">
        <f>1+A196-B196/2+C196/2+F196/2</f>
        <v>13</v>
      </c>
      <c r="X196">
        <f>W196/A196</f>
        <v>0.56521739130434778</v>
      </c>
      <c r="Y196">
        <f>W196/B196</f>
        <v>0.59090909090909094</v>
      </c>
      <c r="Z196">
        <f>W196/D196</f>
        <v>1</v>
      </c>
      <c r="AA196" t="str">
        <f>IF(X196&gt;=0.3,IF(X196&lt;=0.68,IF(Y196&gt;=0.2,IF(Y196&lt;=0.95,IF(Z196&gt;=0.77,IF(Z196&lt;=1.75,"CRAM","O"),"O"),"O"),"O"),"O"),"O")</f>
        <v>CRAM</v>
      </c>
      <c r="AD196">
        <f>(1+A196-D196/2-E196-B196/2)/(A196-D196/2-E196-C196-F196)</f>
        <v>0.39393939393939392</v>
      </c>
      <c r="AF196" t="str">
        <f>IF(AD196&gt;0.66,"CondAr","----")</f>
        <v>----</v>
      </c>
      <c r="AG196" t="str">
        <f>IF(AND((AD196&gt;0.5),(AD196&lt;=0.66)),"Aromatic","----")</f>
        <v>----</v>
      </c>
      <c r="AH196" t="str">
        <f>IF(AND((AD196&lt;=0.5),(S196&lt;1.5)),"HUnSatLig","----")</f>
        <v>HUnSatLig</v>
      </c>
      <c r="AI196" t="str">
        <f>IF(AND((T196&lt;0.6),(S196&gt;=1.5),(C196=0)),"AlipatNoN","----")</f>
        <v>----</v>
      </c>
      <c r="AJ196" t="str">
        <f>IF(AND((S196&gt;=1.5),(T196&gt;=0.6)),"SatFACarb","----")</f>
        <v>----</v>
      </c>
      <c r="AK196" t="str">
        <f>IF(AND((T196&lt;0.6),(S196&gt;=1.5),(C196&gt;0)),"Alipat+N","----")</f>
        <v>----</v>
      </c>
      <c r="AM196" s="4">
        <f>V196*(44/43.989828)</f>
        <v>505.21556003164181</v>
      </c>
      <c r="AN196" s="4">
        <f>INT(AM196)</f>
        <v>505</v>
      </c>
      <c r="AO196" s="4">
        <f>AM196-AN196</f>
        <v>0.21556003164181448</v>
      </c>
    </row>
    <row r="197" spans="1:41" x14ac:dyDescent="0.25">
      <c r="A197">
        <v>23</v>
      </c>
      <c r="B197">
        <v>22</v>
      </c>
      <c r="C197">
        <v>0</v>
      </c>
      <c r="D197">
        <v>14</v>
      </c>
      <c r="E197">
        <v>0</v>
      </c>
      <c r="F197">
        <v>0</v>
      </c>
      <c r="H197">
        <v>521.09367799999995</v>
      </c>
      <c r="J197">
        <v>3428277</v>
      </c>
      <c r="K197">
        <v>3447245</v>
      </c>
      <c r="L197">
        <v>3014307</v>
      </c>
      <c r="M197" t="str">
        <f>IF(J197&gt;0,"Yes","No")</f>
        <v>Yes</v>
      </c>
      <c r="N197">
        <f>AVERAGE(J197:L197)</f>
        <v>3296609.6666666665</v>
      </c>
      <c r="O197">
        <v>0</v>
      </c>
      <c r="P197">
        <v>0</v>
      </c>
      <c r="Q197">
        <v>0</v>
      </c>
      <c r="S197">
        <f>B197/A197</f>
        <v>0.95652173913043481</v>
      </c>
      <c r="T197">
        <f>D197/A197</f>
        <v>0.60869565217391308</v>
      </c>
      <c r="V197" s="4">
        <f>A197*12+(B197-1)*1.007825+C197*14.003074+D197*15.9949146+E197*31.9720707+F197*30.9737615+0.0005485799</f>
        <v>521.09367797990001</v>
      </c>
      <c r="W197">
        <f>1+A197-B197/2+C197/2+F197/2</f>
        <v>13</v>
      </c>
      <c r="X197">
        <f>W197/A197</f>
        <v>0.56521739130434778</v>
      </c>
      <c r="Y197">
        <f>W197/B197</f>
        <v>0.59090909090909094</v>
      </c>
      <c r="Z197">
        <f>W197/D197</f>
        <v>0.9285714285714286</v>
      </c>
      <c r="AA197" t="str">
        <f>IF(X197&gt;=0.3,IF(X197&lt;=0.68,IF(Y197&gt;=0.2,IF(Y197&lt;=0.95,IF(Z197&gt;=0.77,IF(Z197&lt;=1.75,"CRAM","O"),"O"),"O"),"O"),"O"),"O")</f>
        <v>CRAM</v>
      </c>
      <c r="AD197">
        <f>(1+A197-D197/2-E197-B197/2)/(A197-D197/2-E197-C197-F197)</f>
        <v>0.375</v>
      </c>
      <c r="AF197" t="str">
        <f>IF(AD197&gt;0.66,"CondAr","----")</f>
        <v>----</v>
      </c>
      <c r="AG197" t="str">
        <f>IF(AND((AD197&gt;0.5),(AD197&lt;=0.66)),"Aromatic","----")</f>
        <v>----</v>
      </c>
      <c r="AH197" t="str">
        <f>IF(AND((AD197&lt;=0.5),(S197&lt;1.5)),"HUnSatLig","----")</f>
        <v>HUnSatLig</v>
      </c>
      <c r="AI197" t="str">
        <f>IF(AND((T197&lt;0.6),(S197&gt;=1.5),(C197=0)),"AlipatNoN","----")</f>
        <v>----</v>
      </c>
      <c r="AJ197" t="str">
        <f>IF(AND((S197&gt;=1.5),(T197&gt;=0.6)),"SatFACarb","----")</f>
        <v>----</v>
      </c>
      <c r="AK197" t="str">
        <f>IF(AND((T197&lt;0.6),(S197&gt;=1.5),(C197&gt;0)),"Alipat+N","----")</f>
        <v>----</v>
      </c>
      <c r="AM197" s="4">
        <f>V197*(44/43.989828)</f>
        <v>521.21417322012712</v>
      </c>
      <c r="AN197" s="4">
        <f>INT(AM197)</f>
        <v>521</v>
      </c>
      <c r="AO197" s="4">
        <f>AM197-AN197</f>
        <v>0.21417322012712248</v>
      </c>
    </row>
    <row r="198" spans="1:41" x14ac:dyDescent="0.25">
      <c r="A198">
        <v>23</v>
      </c>
      <c r="B198">
        <v>24</v>
      </c>
      <c r="C198">
        <v>0</v>
      </c>
      <c r="D198">
        <v>13</v>
      </c>
      <c r="E198">
        <v>0</v>
      </c>
      <c r="F198">
        <v>0</v>
      </c>
      <c r="H198">
        <v>507.11441339999999</v>
      </c>
      <c r="J198">
        <v>4031710</v>
      </c>
      <c r="K198">
        <v>3982490</v>
      </c>
      <c r="L198">
        <v>3897131</v>
      </c>
      <c r="M198" t="str">
        <f>IF(J198&gt;0,"Yes","No")</f>
        <v>Yes</v>
      </c>
      <c r="N198">
        <f>AVERAGE(J198:L198)</f>
        <v>3970443.6666666665</v>
      </c>
      <c r="O198">
        <v>0</v>
      </c>
      <c r="P198">
        <v>0</v>
      </c>
      <c r="Q198">
        <v>0</v>
      </c>
      <c r="S198">
        <f>B198/A198</f>
        <v>1.0434782608695652</v>
      </c>
      <c r="T198">
        <f>D198/A198</f>
        <v>0.56521739130434778</v>
      </c>
      <c r="V198" s="4">
        <f>A198*12+(B198-1)*1.007825+C198*14.003074+D198*15.9949146+E198*31.9720707+F198*30.9737615+0.0005485799</f>
        <v>507.11441337989999</v>
      </c>
      <c r="W198">
        <f>1+A198-B198/2+C198/2+F198/2</f>
        <v>12</v>
      </c>
      <c r="X198">
        <f>W198/A198</f>
        <v>0.52173913043478259</v>
      </c>
      <c r="Y198">
        <f>W198/B198</f>
        <v>0.5</v>
      </c>
      <c r="Z198">
        <f>W198/D198</f>
        <v>0.92307692307692313</v>
      </c>
      <c r="AA198" t="str">
        <f>IF(X198&gt;=0.3,IF(X198&lt;=0.68,IF(Y198&gt;=0.2,IF(Y198&lt;=0.95,IF(Z198&gt;=0.77,IF(Z198&lt;=1.75,"CRAM","O"),"O"),"O"),"O"),"O"),"O")</f>
        <v>CRAM</v>
      </c>
      <c r="AD198">
        <f>(1+A198-D198/2-E198-B198/2)/(A198-D198/2-E198-C198-F198)</f>
        <v>0.33333333333333331</v>
      </c>
      <c r="AF198" t="str">
        <f>IF(AD198&gt;0.66,"CondAr","----")</f>
        <v>----</v>
      </c>
      <c r="AG198" t="str">
        <f>IF(AND((AD198&gt;0.5),(AD198&lt;=0.66)),"Aromatic","----")</f>
        <v>----</v>
      </c>
      <c r="AH198" t="str">
        <f>IF(AND((AD198&lt;=0.5),(S198&lt;1.5)),"HUnSatLig","----")</f>
        <v>HUnSatLig</v>
      </c>
      <c r="AI198" t="str">
        <f>IF(AND((T198&lt;0.6),(S198&gt;=1.5),(C198=0)),"AlipatNoN","----")</f>
        <v>----</v>
      </c>
      <c r="AJ198" t="str">
        <f>IF(AND((S198&gt;=1.5),(T198&gt;=0.6)),"SatFACarb","----")</f>
        <v>----</v>
      </c>
      <c r="AK198" t="str">
        <f>IF(AND((T198&lt;0.6),(S198&gt;=1.5),(C198&gt;0)),"Alipat+N","----")</f>
        <v>----</v>
      </c>
      <c r="AM198" s="4">
        <f>V198*(44/43.989828)</f>
        <v>507.23167612102498</v>
      </c>
      <c r="AN198" s="4">
        <f>INT(AM198)</f>
        <v>507</v>
      </c>
      <c r="AO198" s="4">
        <f>AM198-AN198</f>
        <v>0.23167612102497515</v>
      </c>
    </row>
    <row r="199" spans="1:41" x14ac:dyDescent="0.25">
      <c r="A199">
        <v>23</v>
      </c>
      <c r="B199">
        <v>24</v>
      </c>
      <c r="C199">
        <v>0</v>
      </c>
      <c r="D199">
        <v>14</v>
      </c>
      <c r="E199">
        <v>0</v>
      </c>
      <c r="F199">
        <v>0</v>
      </c>
      <c r="H199">
        <v>523.109328</v>
      </c>
      <c r="J199">
        <v>3220488</v>
      </c>
      <c r="K199">
        <v>3342826</v>
      </c>
      <c r="L199">
        <v>2699482</v>
      </c>
      <c r="M199" t="str">
        <f>IF(J199&gt;0,"Yes","No")</f>
        <v>Yes</v>
      </c>
      <c r="N199">
        <f>AVERAGE(J199:L199)</f>
        <v>3087598.6666666665</v>
      </c>
      <c r="O199">
        <v>0</v>
      </c>
      <c r="P199">
        <v>0</v>
      </c>
      <c r="Q199">
        <v>0</v>
      </c>
      <c r="S199">
        <f>B199/A199</f>
        <v>1.0434782608695652</v>
      </c>
      <c r="T199">
        <f>D199/A199</f>
        <v>0.60869565217391308</v>
      </c>
      <c r="V199" s="4">
        <f>A199*12+(B199-1)*1.007825+C199*14.003074+D199*15.9949146+E199*31.9720707+F199*30.9737615+0.0005485799</f>
        <v>523.10932797990006</v>
      </c>
      <c r="W199">
        <f>1+A199-B199/2+C199/2+F199/2</f>
        <v>12</v>
      </c>
      <c r="X199">
        <f>W199/A199</f>
        <v>0.52173913043478259</v>
      </c>
      <c r="Y199">
        <f>W199/B199</f>
        <v>0.5</v>
      </c>
      <c r="Z199">
        <f>W199/D199</f>
        <v>0.8571428571428571</v>
      </c>
      <c r="AA199" t="str">
        <f>IF(X199&gt;=0.3,IF(X199&lt;=0.68,IF(Y199&gt;=0.2,IF(Y199&lt;=0.95,IF(Z199&gt;=0.77,IF(Z199&lt;=1.75,"CRAM","O"),"O"),"O"),"O"),"O"),"O")</f>
        <v>CRAM</v>
      </c>
      <c r="AD199">
        <f>(1+A199-D199/2-E199-B199/2)/(A199-D199/2-E199-C199-F199)</f>
        <v>0.3125</v>
      </c>
      <c r="AF199" t="str">
        <f>IF(AD199&gt;0.66,"CondAr","----")</f>
        <v>----</v>
      </c>
      <c r="AG199" t="str">
        <f>IF(AND((AD199&gt;0.5),(AD199&lt;=0.66)),"Aromatic","----")</f>
        <v>----</v>
      </c>
      <c r="AH199" t="str">
        <f>IF(AND((AD199&lt;=0.5),(S199&lt;1.5)),"HUnSatLig","----")</f>
        <v>HUnSatLig</v>
      </c>
      <c r="AI199" t="str">
        <f>IF(AND((T199&lt;0.6),(S199&gt;=1.5),(C199=0)),"AlipatNoN","----")</f>
        <v>----</v>
      </c>
      <c r="AJ199" t="str">
        <f>IF(AND((S199&gt;=1.5),(T199&gt;=0.6)),"SatFACarb","----")</f>
        <v>----</v>
      </c>
      <c r="AK199" t="str">
        <f>IF(AND((T199&lt;0.6),(S199&gt;=1.5),(C199&gt;0)),"Alipat+N","----")</f>
        <v>----</v>
      </c>
      <c r="AM199" s="4">
        <f>V199*(44/43.989828)</f>
        <v>523.23028930951034</v>
      </c>
      <c r="AN199" s="4">
        <f>INT(AM199)</f>
        <v>523</v>
      </c>
      <c r="AO199" s="4">
        <f>AM199-AN199</f>
        <v>0.23028930951033999</v>
      </c>
    </row>
    <row r="200" spans="1:41" x14ac:dyDescent="0.25">
      <c r="A200">
        <v>23</v>
      </c>
      <c r="B200">
        <v>26</v>
      </c>
      <c r="C200">
        <v>0</v>
      </c>
      <c r="D200">
        <v>13</v>
      </c>
      <c r="E200">
        <v>0</v>
      </c>
      <c r="F200">
        <v>0</v>
      </c>
      <c r="H200">
        <v>509.13006339999998</v>
      </c>
      <c r="J200">
        <v>3725649</v>
      </c>
      <c r="K200">
        <v>3935438</v>
      </c>
      <c r="L200">
        <v>3608413</v>
      </c>
      <c r="M200" t="str">
        <f>IF(J200&gt;0,"Yes","No")</f>
        <v>Yes</v>
      </c>
      <c r="N200">
        <f>AVERAGE(J200:L200)</f>
        <v>3756500</v>
      </c>
      <c r="O200">
        <v>0</v>
      </c>
      <c r="P200">
        <v>0</v>
      </c>
      <c r="Q200">
        <v>0</v>
      </c>
      <c r="S200">
        <f>B200/A200</f>
        <v>1.1304347826086956</v>
      </c>
      <c r="T200">
        <f>D200/A200</f>
        <v>0.56521739130434778</v>
      </c>
      <c r="V200" s="4">
        <f>A200*12+(B200-1)*1.007825+C200*14.003074+D200*15.9949146+E200*31.9720707+F200*30.9737615+0.0005485799</f>
        <v>509.13006337990004</v>
      </c>
      <c r="W200">
        <f>1+A200-B200/2+C200/2+F200/2</f>
        <v>11</v>
      </c>
      <c r="X200">
        <f>W200/A200</f>
        <v>0.47826086956521741</v>
      </c>
      <c r="Y200">
        <f>W200/B200</f>
        <v>0.42307692307692307</v>
      </c>
      <c r="Z200">
        <f>W200/D200</f>
        <v>0.84615384615384615</v>
      </c>
      <c r="AA200" t="str">
        <f>IF(X200&gt;=0.3,IF(X200&lt;=0.68,IF(Y200&gt;=0.2,IF(Y200&lt;=0.95,IF(Z200&gt;=0.77,IF(Z200&lt;=1.75,"CRAM","O"),"O"),"O"),"O"),"O"),"O")</f>
        <v>CRAM</v>
      </c>
      <c r="AD200">
        <f>(1+A200-D200/2-E200-B200/2)/(A200-D200/2-E200-C200-F200)</f>
        <v>0.27272727272727271</v>
      </c>
      <c r="AF200" t="str">
        <f>IF(AD200&gt;0.66,"CondAr","----")</f>
        <v>----</v>
      </c>
      <c r="AG200" t="str">
        <f>IF(AND((AD200&gt;0.5),(AD200&lt;=0.66)),"Aromatic","----")</f>
        <v>----</v>
      </c>
      <c r="AH200" t="str">
        <f>IF(AND((AD200&lt;=0.5),(S200&lt;1.5)),"HUnSatLig","----")</f>
        <v>HUnSatLig</v>
      </c>
      <c r="AI200" t="str">
        <f>IF(AND((T200&lt;0.6),(S200&gt;=1.5),(C200=0)),"AlipatNoN","----")</f>
        <v>----</v>
      </c>
      <c r="AJ200" t="str">
        <f>IF(AND((S200&gt;=1.5),(T200&gt;=0.6)),"SatFACarb","----")</f>
        <v>----</v>
      </c>
      <c r="AK200" t="str">
        <f>IF(AND((T200&lt;0.6),(S200&gt;=1.5),(C200&gt;0)),"Alipat+N","----")</f>
        <v>----</v>
      </c>
      <c r="AM200" s="4">
        <f>V200*(44/43.989828)</f>
        <v>509.24779221040825</v>
      </c>
      <c r="AN200" s="4">
        <f>INT(AM200)</f>
        <v>509</v>
      </c>
      <c r="AO200" s="4">
        <f>AM200-AN200</f>
        <v>0.2477922104082495</v>
      </c>
    </row>
    <row r="201" spans="1:41" x14ac:dyDescent="0.25">
      <c r="A201">
        <v>23</v>
      </c>
      <c r="B201">
        <v>34</v>
      </c>
      <c r="C201">
        <v>0</v>
      </c>
      <c r="D201">
        <v>7</v>
      </c>
      <c r="E201">
        <v>0</v>
      </c>
      <c r="F201">
        <v>0</v>
      </c>
      <c r="H201">
        <v>421.22317579999998</v>
      </c>
      <c r="J201">
        <v>6526890</v>
      </c>
      <c r="K201">
        <v>7070354</v>
      </c>
      <c r="L201">
        <v>6115002</v>
      </c>
      <c r="M201" t="str">
        <f>IF(J201&gt;0,"Yes","No")</f>
        <v>Yes</v>
      </c>
      <c r="N201">
        <f>AVERAGE(J201:L201)</f>
        <v>6570748.666666667</v>
      </c>
      <c r="O201">
        <v>0</v>
      </c>
      <c r="P201">
        <v>0</v>
      </c>
      <c r="Q201">
        <v>0</v>
      </c>
      <c r="S201">
        <f>B201/A201</f>
        <v>1.4782608695652173</v>
      </c>
      <c r="T201">
        <f>D201/A201</f>
        <v>0.30434782608695654</v>
      </c>
      <c r="V201" s="4">
        <f>A201*12+(B201-1)*1.007825+C201*14.003074+D201*15.9949146+E201*31.9720707+F201*30.9737615+0.0005485799</f>
        <v>421.22317577989998</v>
      </c>
      <c r="W201">
        <f>1+A201-B201/2+C201/2+F201/2</f>
        <v>7</v>
      </c>
      <c r="X201">
        <f>W201/A201</f>
        <v>0.30434782608695654</v>
      </c>
      <c r="Y201">
        <f>W201/B201</f>
        <v>0.20588235294117646</v>
      </c>
      <c r="Z201">
        <f>W201/D201</f>
        <v>1</v>
      </c>
      <c r="AA201" t="str">
        <f>IF(X201&gt;=0.3,IF(X201&lt;=0.68,IF(Y201&gt;=0.2,IF(Y201&lt;=0.95,IF(Z201&gt;=0.77,IF(Z201&lt;=1.75,"CRAM","O"),"O"),"O"),"O"),"O"),"O")</f>
        <v>CRAM</v>
      </c>
      <c r="AD201">
        <f>(1+A201-D201/2-E201-B201/2)/(A201-D201/2-E201-C201-F201)</f>
        <v>0.17948717948717949</v>
      </c>
      <c r="AF201" t="str">
        <f>IF(AD201&gt;0.66,"CondAr","----")</f>
        <v>----</v>
      </c>
      <c r="AG201" t="str">
        <f>IF(AND((AD201&gt;0.5),(AD201&lt;=0.66)),"Aromatic","----")</f>
        <v>----</v>
      </c>
      <c r="AH201" t="str">
        <f>IF(AND((AD201&lt;=0.5),(S201&lt;1.5)),"HUnSatLig","----")</f>
        <v>HUnSatLig</v>
      </c>
      <c r="AI201" t="str">
        <f>IF(AND((T201&lt;0.6),(S201&gt;=1.5),(C201=0)),"AlipatNoN","----")</f>
        <v>----</v>
      </c>
      <c r="AJ201" t="str">
        <f>IF(AND((S201&gt;=1.5),(T201&gt;=0.6)),"SatFACarb","----")</f>
        <v>----</v>
      </c>
      <c r="AK201" t="str">
        <f>IF(AND((T201&lt;0.6),(S201&gt;=1.5),(C201&gt;0)),"Alipat+N","----")</f>
        <v>----</v>
      </c>
      <c r="AM201" s="4">
        <f>V201*(44/43.989828)</f>
        <v>421.32057743702921</v>
      </c>
      <c r="AN201" s="4">
        <f>INT(AM201)</f>
        <v>421</v>
      </c>
      <c r="AO201" s="4">
        <f>AM201-AN201</f>
        <v>0.32057743702921471</v>
      </c>
    </row>
    <row r="202" spans="1:41" x14ac:dyDescent="0.25">
      <c r="A202">
        <v>24</v>
      </c>
      <c r="B202">
        <v>20</v>
      </c>
      <c r="C202">
        <v>0</v>
      </c>
      <c r="D202">
        <v>12</v>
      </c>
      <c r="E202">
        <v>0</v>
      </c>
      <c r="F202">
        <v>0</v>
      </c>
      <c r="H202">
        <v>499.08819879999999</v>
      </c>
      <c r="J202">
        <v>3660564</v>
      </c>
      <c r="K202">
        <v>2923457</v>
      </c>
      <c r="L202">
        <v>3050112</v>
      </c>
      <c r="M202" t="str">
        <f>IF(J202&gt;0,"Yes","No")</f>
        <v>Yes</v>
      </c>
      <c r="N202">
        <f>AVERAGE(J202:L202)</f>
        <v>3211377.6666666665</v>
      </c>
      <c r="O202">
        <v>0</v>
      </c>
      <c r="P202">
        <v>0</v>
      </c>
      <c r="Q202">
        <v>0</v>
      </c>
      <c r="S202">
        <f>B202/A202</f>
        <v>0.83333333333333337</v>
      </c>
      <c r="T202">
        <f>D202/A202</f>
        <v>0.5</v>
      </c>
      <c r="V202" s="4">
        <f>A202*12+(B202-1)*1.007825+C202*14.003074+D202*15.9949146+E202*31.9720707+F202*30.9737615+0.0005485799</f>
        <v>499.08819877989998</v>
      </c>
      <c r="W202">
        <f>1+A202-B202/2+C202/2+F202/2</f>
        <v>15</v>
      </c>
      <c r="X202">
        <f>W202/A202</f>
        <v>0.625</v>
      </c>
      <c r="Y202">
        <f>W202/B202</f>
        <v>0.75</v>
      </c>
      <c r="Z202">
        <f>W202/D202</f>
        <v>1.25</v>
      </c>
      <c r="AA202" t="str">
        <f>IF(X202&gt;=0.3,IF(X202&lt;=0.68,IF(Y202&gt;=0.2,IF(Y202&lt;=0.95,IF(Z202&gt;=0.77,IF(Z202&lt;=1.75,"CRAM","O"),"O"),"O"),"O"),"O"),"O")</f>
        <v>CRAM</v>
      </c>
      <c r="AD202">
        <f>(1+A202-D202/2-E202-B202/2)/(A202-D202/2-E202-C202-F202)</f>
        <v>0.5</v>
      </c>
      <c r="AF202" t="str">
        <f>IF(AD202&gt;0.66,"CondAr","----")</f>
        <v>----</v>
      </c>
      <c r="AG202" t="str">
        <f>IF(AND((AD202&gt;0.5),(AD202&lt;=0.66)),"Aromatic","----")</f>
        <v>----</v>
      </c>
      <c r="AH202" t="str">
        <f>IF(AND((AD202&lt;=0.5),(S202&lt;1.5)),"HUnSatLig","----")</f>
        <v>HUnSatLig</v>
      </c>
      <c r="AI202" t="str">
        <f>IF(AND((T202&lt;0.6),(S202&gt;=1.5),(C202=0)),"AlipatNoN","----")</f>
        <v>----</v>
      </c>
      <c r="AJ202" t="str">
        <f>IF(AND((S202&gt;=1.5),(T202&gt;=0.6)),"SatFACarb","----")</f>
        <v>----</v>
      </c>
      <c r="AK202" t="str">
        <f>IF(AND((T202&lt;0.6),(S202&gt;=1.5),(C202&gt;0)),"Alipat+N","----")</f>
        <v>----</v>
      </c>
      <c r="AM202" s="4">
        <f>V202*(44/43.989828)</f>
        <v>499.20360557708017</v>
      </c>
      <c r="AN202" s="4">
        <f>INT(AM202)</f>
        <v>499</v>
      </c>
      <c r="AO202" s="4">
        <f>AM202-AN202</f>
        <v>0.20360557708016813</v>
      </c>
    </row>
    <row r="203" spans="1:41" x14ac:dyDescent="0.25">
      <c r="A203">
        <v>24</v>
      </c>
      <c r="B203">
        <v>20</v>
      </c>
      <c r="C203">
        <v>0</v>
      </c>
      <c r="D203">
        <v>13</v>
      </c>
      <c r="E203">
        <v>0</v>
      </c>
      <c r="F203">
        <v>0</v>
      </c>
      <c r="H203">
        <v>515.0831134</v>
      </c>
      <c r="J203">
        <v>3396248</v>
      </c>
      <c r="K203">
        <v>2849117</v>
      </c>
      <c r="L203">
        <v>3140605</v>
      </c>
      <c r="M203" t="str">
        <f>IF(J203&gt;0,"Yes","No")</f>
        <v>Yes</v>
      </c>
      <c r="N203">
        <f>AVERAGE(J203:L203)</f>
        <v>3128656.6666666665</v>
      </c>
      <c r="O203">
        <v>0</v>
      </c>
      <c r="P203">
        <v>0</v>
      </c>
      <c r="Q203">
        <v>0</v>
      </c>
      <c r="S203">
        <f>B203/A203</f>
        <v>0.83333333333333337</v>
      </c>
      <c r="T203">
        <f>D203/A203</f>
        <v>0.54166666666666663</v>
      </c>
      <c r="V203" s="4">
        <f>A203*12+(B203-1)*1.007825+C203*14.003074+D203*15.9949146+E203*31.9720707+F203*30.9737615+0.0005485799</f>
        <v>515.08311337990006</v>
      </c>
      <c r="W203">
        <f>1+A203-B203/2+C203/2+F203/2</f>
        <v>15</v>
      </c>
      <c r="X203">
        <f>W203/A203</f>
        <v>0.625</v>
      </c>
      <c r="Y203">
        <f>W203/B203</f>
        <v>0.75</v>
      </c>
      <c r="Z203">
        <f>W203/D203</f>
        <v>1.1538461538461537</v>
      </c>
      <c r="AA203" t="str">
        <f>IF(X203&gt;=0.3,IF(X203&lt;=0.68,IF(Y203&gt;=0.2,IF(Y203&lt;=0.95,IF(Z203&gt;=0.77,IF(Z203&lt;=1.75,"CRAM","O"),"O"),"O"),"O"),"O"),"O")</f>
        <v>CRAM</v>
      </c>
      <c r="AD203">
        <f>(1+A203-D203/2-E203-B203/2)/(A203-D203/2-E203-C203-F203)</f>
        <v>0.48571428571428571</v>
      </c>
      <c r="AF203" t="str">
        <f>IF(AD203&gt;0.66,"CondAr","----")</f>
        <v>----</v>
      </c>
      <c r="AG203" t="str">
        <f>IF(AND((AD203&gt;0.5),(AD203&lt;=0.66)),"Aromatic","----")</f>
        <v>----</v>
      </c>
      <c r="AH203" t="str">
        <f>IF(AND((AD203&lt;=0.5),(S203&lt;1.5)),"HUnSatLig","----")</f>
        <v>HUnSatLig</v>
      </c>
      <c r="AI203" t="str">
        <f>IF(AND((T203&lt;0.6),(S203&gt;=1.5),(C203=0)),"AlipatNoN","----")</f>
        <v>----</v>
      </c>
      <c r="AJ203" t="str">
        <f>IF(AND((S203&gt;=1.5),(T203&gt;=0.6)),"SatFACarb","----")</f>
        <v>----</v>
      </c>
      <c r="AK203" t="str">
        <f>IF(AND((T203&lt;0.6),(S203&gt;=1.5),(C203&gt;0)),"Alipat+N","----")</f>
        <v>----</v>
      </c>
      <c r="AM203" s="4">
        <f>V203*(44/43.989828)</f>
        <v>515.20221876556548</v>
      </c>
      <c r="AN203" s="4">
        <f>INT(AM203)</f>
        <v>515</v>
      </c>
      <c r="AO203" s="4">
        <f>AM203-AN203</f>
        <v>0.20221876556547613</v>
      </c>
    </row>
    <row r="204" spans="1:41" x14ac:dyDescent="0.25">
      <c r="A204">
        <v>24</v>
      </c>
      <c r="B204">
        <v>20</v>
      </c>
      <c r="C204">
        <v>0</v>
      </c>
      <c r="D204">
        <v>14</v>
      </c>
      <c r="E204">
        <v>0</v>
      </c>
      <c r="F204">
        <v>0</v>
      </c>
      <c r="H204">
        <v>531.07802800000002</v>
      </c>
      <c r="J204">
        <v>3302674</v>
      </c>
      <c r="K204">
        <v>2777650</v>
      </c>
      <c r="L204">
        <v>2763174</v>
      </c>
      <c r="M204" t="str">
        <f>IF(J204&gt;0,"Yes","No")</f>
        <v>Yes</v>
      </c>
      <c r="N204">
        <f>AVERAGE(J204:L204)</f>
        <v>2947832.6666666665</v>
      </c>
      <c r="O204">
        <v>0</v>
      </c>
      <c r="P204">
        <v>0</v>
      </c>
      <c r="Q204">
        <v>0</v>
      </c>
      <c r="S204">
        <f>B204/A204</f>
        <v>0.83333333333333337</v>
      </c>
      <c r="T204">
        <f>D204/A204</f>
        <v>0.58333333333333337</v>
      </c>
      <c r="V204" s="4">
        <f>A204*12+(B204-1)*1.007825+C204*14.003074+D204*15.9949146+E204*31.9720707+F204*30.9737615+0.0005485799</f>
        <v>531.07802797990007</v>
      </c>
      <c r="W204">
        <f>1+A204-B204/2+C204/2+F204/2</f>
        <v>15</v>
      </c>
      <c r="X204">
        <f>W204/A204</f>
        <v>0.625</v>
      </c>
      <c r="Y204">
        <f>W204/B204</f>
        <v>0.75</v>
      </c>
      <c r="Z204">
        <f>W204/D204</f>
        <v>1.0714285714285714</v>
      </c>
      <c r="AA204" t="str">
        <f>IF(X204&gt;=0.3,IF(X204&lt;=0.68,IF(Y204&gt;=0.2,IF(Y204&lt;=0.95,IF(Z204&gt;=0.77,IF(Z204&lt;=1.75,"CRAM","O"),"O"),"O"),"O"),"O"),"O")</f>
        <v>CRAM</v>
      </c>
      <c r="AD204">
        <f>(1+A204-D204/2-E204-B204/2)/(A204-D204/2-E204-C204-F204)</f>
        <v>0.47058823529411764</v>
      </c>
      <c r="AF204" t="str">
        <f>IF(AD204&gt;0.66,"CondAr","----")</f>
        <v>----</v>
      </c>
      <c r="AG204" t="str">
        <f>IF(AND((AD204&gt;0.5),(AD204&lt;=0.66)),"Aromatic","----")</f>
        <v>----</v>
      </c>
      <c r="AH204" t="str">
        <f>IF(AND((AD204&lt;=0.5),(S204&lt;1.5)),"HUnSatLig","----")</f>
        <v>HUnSatLig</v>
      </c>
      <c r="AI204" t="str">
        <f>IF(AND((T204&lt;0.6),(S204&gt;=1.5),(C204=0)),"AlipatNoN","----")</f>
        <v>----</v>
      </c>
      <c r="AJ204" t="str">
        <f>IF(AND((S204&gt;=1.5),(T204&gt;=0.6)),"SatFACarb","----")</f>
        <v>----</v>
      </c>
      <c r="AK204" t="str">
        <f>IF(AND((T204&lt;0.6),(S204&gt;=1.5),(C204&gt;0)),"Alipat+N","----")</f>
        <v>----</v>
      </c>
      <c r="AM204" s="4">
        <f>V204*(44/43.989828)</f>
        <v>531.20083195405084</v>
      </c>
      <c r="AN204" s="4">
        <f>INT(AM204)</f>
        <v>531</v>
      </c>
      <c r="AO204" s="4">
        <f>AM204-AN204</f>
        <v>0.20083195405084098</v>
      </c>
    </row>
    <row r="205" spans="1:41" x14ac:dyDescent="0.25">
      <c r="A205">
        <v>24</v>
      </c>
      <c r="B205">
        <v>22</v>
      </c>
      <c r="C205">
        <v>0</v>
      </c>
      <c r="D205">
        <v>10</v>
      </c>
      <c r="E205">
        <v>0</v>
      </c>
      <c r="F205">
        <v>0</v>
      </c>
      <c r="H205">
        <v>469.11401960000001</v>
      </c>
      <c r="J205">
        <v>3140746</v>
      </c>
      <c r="K205">
        <v>3248730</v>
      </c>
      <c r="L205">
        <v>2565013</v>
      </c>
      <c r="M205" t="str">
        <f>IF(J205&gt;0,"Yes","No")</f>
        <v>Yes</v>
      </c>
      <c r="N205">
        <f>AVERAGE(J205:L205)</f>
        <v>2984829.6666666665</v>
      </c>
      <c r="O205">
        <v>0</v>
      </c>
      <c r="P205">
        <v>0</v>
      </c>
      <c r="Q205">
        <v>0</v>
      </c>
      <c r="S205">
        <f>B205/A205</f>
        <v>0.91666666666666663</v>
      </c>
      <c r="T205">
        <f>D205/A205</f>
        <v>0.41666666666666669</v>
      </c>
      <c r="V205" s="4">
        <f>A205*12+(B205-1)*1.007825+C205*14.003074+D205*15.9949146+E205*31.9720707+F205*30.9737615+0.0005485799</f>
        <v>469.1140195799</v>
      </c>
      <c r="W205">
        <f>1+A205-B205/2+C205/2+F205/2</f>
        <v>14</v>
      </c>
      <c r="X205">
        <f>W205/A205</f>
        <v>0.58333333333333337</v>
      </c>
      <c r="Y205">
        <f>W205/B205</f>
        <v>0.63636363636363635</v>
      </c>
      <c r="Z205">
        <f>W205/D205</f>
        <v>1.4</v>
      </c>
      <c r="AA205" t="str">
        <f>IF(X205&gt;=0.3,IF(X205&lt;=0.68,IF(Y205&gt;=0.2,IF(Y205&lt;=0.95,IF(Z205&gt;=0.77,IF(Z205&lt;=1.75,"CRAM","O"),"O"),"O"),"O"),"O"),"O")</f>
        <v>CRAM</v>
      </c>
      <c r="AD205">
        <f>(1+A205-D205/2-E205-B205/2)/(A205-D205/2-E205-C205-F205)</f>
        <v>0.47368421052631576</v>
      </c>
      <c r="AF205" t="str">
        <f>IF(AD205&gt;0.66,"CondAr","----")</f>
        <v>----</v>
      </c>
      <c r="AG205" t="str">
        <f>IF(AND((AD205&gt;0.5),(AD205&lt;=0.66)),"Aromatic","----")</f>
        <v>----</v>
      </c>
      <c r="AH205" t="str">
        <f>IF(AND((AD205&lt;=0.5),(S205&lt;1.5)),"HUnSatLig","----")</f>
        <v>HUnSatLig</v>
      </c>
      <c r="AI205" t="str">
        <f>IF(AND((T205&lt;0.6),(S205&gt;=1.5),(C205=0)),"AlipatNoN","----")</f>
        <v>----</v>
      </c>
      <c r="AJ205" t="str">
        <f>IF(AND((S205&gt;=1.5),(T205&gt;=0.6)),"SatFACarb","----")</f>
        <v>----</v>
      </c>
      <c r="AK205" t="str">
        <f>IF(AND((T205&lt;0.6),(S205&gt;=1.5),(C205&gt;0)),"Alipat+N","----")</f>
        <v>----</v>
      </c>
      <c r="AM205" s="4">
        <f>V205*(44/43.989828)</f>
        <v>469.22249528949277</v>
      </c>
      <c r="AN205" s="4">
        <f>INT(AM205)</f>
        <v>469</v>
      </c>
      <c r="AO205" s="4">
        <f>AM205-AN205</f>
        <v>0.22249528949276964</v>
      </c>
    </row>
    <row r="206" spans="1:41" x14ac:dyDescent="0.25">
      <c r="A206">
        <v>24</v>
      </c>
      <c r="B206">
        <v>22</v>
      </c>
      <c r="C206">
        <v>0</v>
      </c>
      <c r="D206">
        <v>11</v>
      </c>
      <c r="E206">
        <v>0</v>
      </c>
      <c r="F206">
        <v>0</v>
      </c>
      <c r="H206">
        <v>485.10893420000002</v>
      </c>
      <c r="J206">
        <v>3182760</v>
      </c>
      <c r="K206">
        <v>3594885</v>
      </c>
      <c r="L206">
        <v>3533338</v>
      </c>
      <c r="M206" t="str">
        <f>IF(J206&gt;0,"Yes","No")</f>
        <v>Yes</v>
      </c>
      <c r="N206">
        <f>AVERAGE(J206:L206)</f>
        <v>3436994.3333333335</v>
      </c>
      <c r="O206">
        <v>0</v>
      </c>
      <c r="P206">
        <v>0</v>
      </c>
      <c r="Q206">
        <v>0</v>
      </c>
      <c r="S206">
        <f>B206/A206</f>
        <v>0.91666666666666663</v>
      </c>
      <c r="T206">
        <f>D206/A206</f>
        <v>0.45833333333333331</v>
      </c>
      <c r="V206" s="4">
        <f>A206*12+(B206-1)*1.007825+C206*14.003074+D206*15.9949146+E206*31.9720707+F206*30.9737615+0.0005485799</f>
        <v>485.10893417990002</v>
      </c>
      <c r="W206">
        <f>1+A206-B206/2+C206/2+F206/2</f>
        <v>14</v>
      </c>
      <c r="X206">
        <f>W206/A206</f>
        <v>0.58333333333333337</v>
      </c>
      <c r="Y206">
        <f>W206/B206</f>
        <v>0.63636363636363635</v>
      </c>
      <c r="Z206">
        <f>W206/D206</f>
        <v>1.2727272727272727</v>
      </c>
      <c r="AA206" t="str">
        <f>IF(X206&gt;=0.3,IF(X206&lt;=0.68,IF(Y206&gt;=0.2,IF(Y206&lt;=0.95,IF(Z206&gt;=0.77,IF(Z206&lt;=1.75,"CRAM","O"),"O"),"O"),"O"),"O"),"O")</f>
        <v>CRAM</v>
      </c>
      <c r="AD206">
        <f>(1+A206-D206/2-E206-B206/2)/(A206-D206/2-E206-C206-F206)</f>
        <v>0.45945945945945948</v>
      </c>
      <c r="AF206" t="str">
        <f>IF(AD206&gt;0.66,"CondAr","----")</f>
        <v>----</v>
      </c>
      <c r="AG206" t="str">
        <f>IF(AND((AD206&gt;0.5),(AD206&lt;=0.66)),"Aromatic","----")</f>
        <v>----</v>
      </c>
      <c r="AH206" t="str">
        <f>IF(AND((AD206&lt;=0.5),(S206&lt;1.5)),"HUnSatLig","----")</f>
        <v>HUnSatLig</v>
      </c>
      <c r="AI206" t="str">
        <f>IF(AND((T206&lt;0.6),(S206&gt;=1.5),(C206=0)),"AlipatNoN","----")</f>
        <v>----</v>
      </c>
      <c r="AJ206" t="str">
        <f>IF(AND((S206&gt;=1.5),(T206&gt;=0.6)),"SatFACarb","----")</f>
        <v>----</v>
      </c>
      <c r="AK206" t="str">
        <f>IF(AND((T206&lt;0.6),(S206&gt;=1.5),(C206&gt;0)),"Alipat+N","----")</f>
        <v>----</v>
      </c>
      <c r="AM206" s="4">
        <f>V206*(44/43.989828)</f>
        <v>485.22110847797808</v>
      </c>
      <c r="AN206" s="4">
        <f>INT(AM206)</f>
        <v>485</v>
      </c>
      <c r="AO206" s="4">
        <f>AM206-AN206</f>
        <v>0.22110847797807764</v>
      </c>
    </row>
    <row r="207" spans="1:41" x14ac:dyDescent="0.25">
      <c r="A207">
        <v>24</v>
      </c>
      <c r="B207">
        <v>22</v>
      </c>
      <c r="C207">
        <v>0</v>
      </c>
      <c r="D207">
        <v>12</v>
      </c>
      <c r="E207">
        <v>0</v>
      </c>
      <c r="F207">
        <v>0</v>
      </c>
      <c r="H207">
        <v>501.10384879999998</v>
      </c>
      <c r="J207">
        <v>3724165</v>
      </c>
      <c r="K207">
        <v>3554295</v>
      </c>
      <c r="L207">
        <v>3816101</v>
      </c>
      <c r="M207" t="str">
        <f>IF(J207&gt;0,"Yes","No")</f>
        <v>Yes</v>
      </c>
      <c r="N207">
        <f>AVERAGE(J207:L207)</f>
        <v>3698187</v>
      </c>
      <c r="O207">
        <v>0</v>
      </c>
      <c r="P207">
        <v>0</v>
      </c>
      <c r="Q207">
        <v>0</v>
      </c>
      <c r="S207">
        <f>B207/A207</f>
        <v>0.91666666666666663</v>
      </c>
      <c r="T207">
        <f>D207/A207</f>
        <v>0.5</v>
      </c>
      <c r="V207" s="4">
        <f>A207*12+(B207-1)*1.007825+C207*14.003074+D207*15.9949146+E207*31.9720707+F207*30.9737615+0.0005485799</f>
        <v>501.10384877990003</v>
      </c>
      <c r="W207">
        <f>1+A207-B207/2+C207/2+F207/2</f>
        <v>14</v>
      </c>
      <c r="X207">
        <f>W207/A207</f>
        <v>0.58333333333333337</v>
      </c>
      <c r="Y207">
        <f>W207/B207</f>
        <v>0.63636363636363635</v>
      </c>
      <c r="Z207">
        <f>W207/D207</f>
        <v>1.1666666666666667</v>
      </c>
      <c r="AA207" t="str">
        <f>IF(X207&gt;=0.3,IF(X207&lt;=0.68,IF(Y207&gt;=0.2,IF(Y207&lt;=0.95,IF(Z207&gt;=0.77,IF(Z207&lt;=1.75,"CRAM","O"),"O"),"O"),"O"),"O"),"O")</f>
        <v>CRAM</v>
      </c>
      <c r="AD207">
        <f>(1+A207-D207/2-E207-B207/2)/(A207-D207/2-E207-C207-F207)</f>
        <v>0.44444444444444442</v>
      </c>
      <c r="AF207" t="str">
        <f>IF(AD207&gt;0.66,"CondAr","----")</f>
        <v>----</v>
      </c>
      <c r="AG207" t="str">
        <f>IF(AND((AD207&gt;0.5),(AD207&lt;=0.66)),"Aromatic","----")</f>
        <v>----</v>
      </c>
      <c r="AH207" t="str">
        <f>IF(AND((AD207&lt;=0.5),(S207&lt;1.5)),"HUnSatLig","----")</f>
        <v>HUnSatLig</v>
      </c>
      <c r="AI207" t="str">
        <f>IF(AND((T207&lt;0.6),(S207&gt;=1.5),(C207=0)),"AlipatNoN","----")</f>
        <v>----</v>
      </c>
      <c r="AJ207" t="str">
        <f>IF(AND((S207&gt;=1.5),(T207&gt;=0.6)),"SatFACarb","----")</f>
        <v>----</v>
      </c>
      <c r="AK207" t="str">
        <f>IF(AND((T207&lt;0.6),(S207&gt;=1.5),(C207&gt;0)),"Alipat+N","----")</f>
        <v>----</v>
      </c>
      <c r="AM207" s="4">
        <f>V207*(44/43.989828)</f>
        <v>501.21972166646339</v>
      </c>
      <c r="AN207" s="4">
        <f>INT(AM207)</f>
        <v>501</v>
      </c>
      <c r="AO207" s="4">
        <f>AM207-AN207</f>
        <v>0.21972166646338565</v>
      </c>
    </row>
    <row r="208" spans="1:41" x14ac:dyDescent="0.25">
      <c r="A208">
        <v>24</v>
      </c>
      <c r="B208">
        <v>22</v>
      </c>
      <c r="C208">
        <v>0</v>
      </c>
      <c r="D208">
        <v>13</v>
      </c>
      <c r="E208">
        <v>0</v>
      </c>
      <c r="F208">
        <v>0</v>
      </c>
      <c r="H208">
        <v>517.09876340000005</v>
      </c>
      <c r="J208">
        <v>4016893</v>
      </c>
      <c r="K208">
        <v>3571079</v>
      </c>
      <c r="L208">
        <v>3589173</v>
      </c>
      <c r="M208" t="str">
        <f>IF(J208&gt;0,"Yes","No")</f>
        <v>Yes</v>
      </c>
      <c r="N208">
        <f>AVERAGE(J208:L208)</f>
        <v>3725715</v>
      </c>
      <c r="O208">
        <v>0</v>
      </c>
      <c r="P208">
        <v>0</v>
      </c>
      <c r="Q208">
        <v>0</v>
      </c>
      <c r="S208">
        <f>B208/A208</f>
        <v>0.91666666666666663</v>
      </c>
      <c r="T208">
        <f>D208/A208</f>
        <v>0.54166666666666663</v>
      </c>
      <c r="V208" s="4">
        <f>A208*12+(B208-1)*1.007825+C208*14.003074+D208*15.9949146+E208*31.9720707+F208*30.9737615+0.0005485799</f>
        <v>517.09876337990011</v>
      </c>
      <c r="W208">
        <f>1+A208-B208/2+C208/2+F208/2</f>
        <v>14</v>
      </c>
      <c r="X208">
        <f>W208/A208</f>
        <v>0.58333333333333337</v>
      </c>
      <c r="Y208">
        <f>W208/B208</f>
        <v>0.63636363636363635</v>
      </c>
      <c r="Z208">
        <f>W208/D208</f>
        <v>1.0769230769230769</v>
      </c>
      <c r="AA208" t="str">
        <f>IF(X208&gt;=0.3,IF(X208&lt;=0.68,IF(Y208&gt;=0.2,IF(Y208&lt;=0.95,IF(Z208&gt;=0.77,IF(Z208&lt;=1.75,"CRAM","O"),"O"),"O"),"O"),"O"),"O")</f>
        <v>CRAM</v>
      </c>
      <c r="AD208">
        <f>(1+A208-D208/2-E208-B208/2)/(A208-D208/2-E208-C208-F208)</f>
        <v>0.42857142857142855</v>
      </c>
      <c r="AF208" t="str">
        <f>IF(AD208&gt;0.66,"CondAr","----")</f>
        <v>----</v>
      </c>
      <c r="AG208" t="str">
        <f>IF(AND((AD208&gt;0.5),(AD208&lt;=0.66)),"Aromatic","----")</f>
        <v>----</v>
      </c>
      <c r="AH208" t="str">
        <f>IF(AND((AD208&lt;=0.5),(S208&lt;1.5)),"HUnSatLig","----")</f>
        <v>HUnSatLig</v>
      </c>
      <c r="AI208" t="str">
        <f>IF(AND((T208&lt;0.6),(S208&gt;=1.5),(C208=0)),"AlipatNoN","----")</f>
        <v>----</v>
      </c>
      <c r="AJ208" t="str">
        <f>IF(AND((S208&gt;=1.5),(T208&gt;=0.6)),"SatFACarb","----")</f>
        <v>----</v>
      </c>
      <c r="AK208" t="str">
        <f>IF(AND((T208&lt;0.6),(S208&gt;=1.5),(C208&gt;0)),"Alipat+N","----")</f>
        <v>----</v>
      </c>
      <c r="AM208" s="4">
        <f>V208*(44/43.989828)</f>
        <v>517.21833485494881</v>
      </c>
      <c r="AN208" s="4">
        <f>INT(AM208)</f>
        <v>517</v>
      </c>
      <c r="AO208" s="4">
        <f>AM208-AN208</f>
        <v>0.21833485494880733</v>
      </c>
    </row>
    <row r="209" spans="1:41" x14ac:dyDescent="0.25">
      <c r="A209">
        <v>24</v>
      </c>
      <c r="B209">
        <v>22</v>
      </c>
      <c r="C209">
        <v>0</v>
      </c>
      <c r="D209">
        <v>14</v>
      </c>
      <c r="E209">
        <v>0</v>
      </c>
      <c r="F209">
        <v>0</v>
      </c>
      <c r="H209">
        <v>533.09367799999995</v>
      </c>
      <c r="J209">
        <v>3693893</v>
      </c>
      <c r="K209">
        <v>3477049</v>
      </c>
      <c r="L209">
        <v>3015124</v>
      </c>
      <c r="M209" t="str">
        <f>IF(J209&gt;0,"Yes","No")</f>
        <v>Yes</v>
      </c>
      <c r="N209">
        <f>AVERAGE(J209:L209)</f>
        <v>3395355.3333333335</v>
      </c>
      <c r="O209">
        <v>0</v>
      </c>
      <c r="P209">
        <v>0</v>
      </c>
      <c r="Q209">
        <v>0</v>
      </c>
      <c r="S209">
        <f>B209/A209</f>
        <v>0.91666666666666663</v>
      </c>
      <c r="T209">
        <f>D209/A209</f>
        <v>0.58333333333333337</v>
      </c>
      <c r="V209" s="4">
        <f>A209*12+(B209-1)*1.007825+C209*14.003074+D209*15.9949146+E209*31.9720707+F209*30.9737615+0.0005485799</f>
        <v>533.09367797990001</v>
      </c>
      <c r="W209">
        <f>1+A209-B209/2+C209/2+F209/2</f>
        <v>14</v>
      </c>
      <c r="X209">
        <f>W209/A209</f>
        <v>0.58333333333333337</v>
      </c>
      <c r="Y209">
        <f>W209/B209</f>
        <v>0.63636363636363635</v>
      </c>
      <c r="Z209">
        <f>W209/D209</f>
        <v>1</v>
      </c>
      <c r="AA209" t="str">
        <f>IF(X209&gt;=0.3,IF(X209&lt;=0.68,IF(Y209&gt;=0.2,IF(Y209&lt;=0.95,IF(Z209&gt;=0.77,IF(Z209&lt;=1.75,"CRAM","O"),"O"),"O"),"O"),"O"),"O")</f>
        <v>CRAM</v>
      </c>
      <c r="AD209">
        <f>(1+A209-D209/2-E209-B209/2)/(A209-D209/2-E209-C209-F209)</f>
        <v>0.41176470588235292</v>
      </c>
      <c r="AF209" t="str">
        <f>IF(AD209&gt;0.66,"CondAr","----")</f>
        <v>----</v>
      </c>
      <c r="AG209" t="str">
        <f>IF(AND((AD209&gt;0.5),(AD209&lt;=0.66)),"Aromatic","----")</f>
        <v>----</v>
      </c>
      <c r="AH209" t="str">
        <f>IF(AND((AD209&lt;=0.5),(S209&lt;1.5)),"HUnSatLig","----")</f>
        <v>HUnSatLig</v>
      </c>
      <c r="AI209" t="str">
        <f>IF(AND((T209&lt;0.6),(S209&gt;=1.5),(C209=0)),"AlipatNoN","----")</f>
        <v>----</v>
      </c>
      <c r="AJ209" t="str">
        <f>IF(AND((S209&gt;=1.5),(T209&gt;=0.6)),"SatFACarb","----")</f>
        <v>----</v>
      </c>
      <c r="AK209" t="str">
        <f>IF(AND((T209&lt;0.6),(S209&gt;=1.5),(C209&gt;0)),"Alipat+N","----")</f>
        <v>----</v>
      </c>
      <c r="AM209" s="4">
        <f>V209*(44/43.989828)</f>
        <v>533.21694804343394</v>
      </c>
      <c r="AN209" s="4">
        <f>INT(AM209)</f>
        <v>533</v>
      </c>
      <c r="AO209" s="4">
        <f>AM209-AN209</f>
        <v>0.2169480434339448</v>
      </c>
    </row>
    <row r="210" spans="1:41" x14ac:dyDescent="0.25">
      <c r="A210">
        <v>24</v>
      </c>
      <c r="B210">
        <v>24</v>
      </c>
      <c r="C210">
        <v>0</v>
      </c>
      <c r="D210">
        <v>11</v>
      </c>
      <c r="E210">
        <v>0</v>
      </c>
      <c r="F210">
        <v>0</v>
      </c>
      <c r="H210">
        <v>487.12458420000002</v>
      </c>
      <c r="J210">
        <v>4381929</v>
      </c>
      <c r="K210">
        <v>3784360</v>
      </c>
      <c r="L210">
        <v>3498516</v>
      </c>
      <c r="M210" t="str">
        <f>IF(J210&gt;0,"Yes","No")</f>
        <v>Yes</v>
      </c>
      <c r="N210">
        <f>AVERAGE(J210:L210)</f>
        <v>3888268.3333333335</v>
      </c>
      <c r="O210">
        <v>0</v>
      </c>
      <c r="P210">
        <v>0</v>
      </c>
      <c r="Q210">
        <v>0</v>
      </c>
      <c r="S210">
        <f>B210/A210</f>
        <v>1</v>
      </c>
      <c r="T210">
        <f>D210/A210</f>
        <v>0.45833333333333331</v>
      </c>
      <c r="V210" s="4">
        <f>A210*12+(B210-1)*1.007825+C210*14.003074+D210*15.9949146+E210*31.9720707+F210*30.9737615+0.0005485799</f>
        <v>487.12458417990001</v>
      </c>
      <c r="W210">
        <f>1+A210-B210/2+C210/2+F210/2</f>
        <v>13</v>
      </c>
      <c r="X210">
        <f>W210/A210</f>
        <v>0.54166666666666663</v>
      </c>
      <c r="Y210">
        <f>W210/B210</f>
        <v>0.54166666666666663</v>
      </c>
      <c r="Z210">
        <f>W210/D210</f>
        <v>1.1818181818181819</v>
      </c>
      <c r="AA210" t="str">
        <f>IF(X210&gt;=0.3,IF(X210&lt;=0.68,IF(Y210&gt;=0.2,IF(Y210&lt;=0.95,IF(Z210&gt;=0.77,IF(Z210&lt;=1.75,"CRAM","O"),"O"),"O"),"O"),"O"),"O")</f>
        <v>CRAM</v>
      </c>
      <c r="AD210">
        <f>(1+A210-D210/2-E210-B210/2)/(A210-D210/2-E210-C210-F210)</f>
        <v>0.40540540540540543</v>
      </c>
      <c r="AF210" t="str">
        <f>IF(AD210&gt;0.66,"CondAr","----")</f>
        <v>----</v>
      </c>
      <c r="AG210" t="str">
        <f>IF(AND((AD210&gt;0.5),(AD210&lt;=0.66)),"Aromatic","----")</f>
        <v>----</v>
      </c>
      <c r="AH210" t="str">
        <f>IF(AND((AD210&lt;=0.5),(S210&lt;1.5)),"HUnSatLig","----")</f>
        <v>HUnSatLig</v>
      </c>
      <c r="AI210" t="str">
        <f>IF(AND((T210&lt;0.6),(S210&gt;=1.5),(C210=0)),"AlipatNoN","----")</f>
        <v>----</v>
      </c>
      <c r="AJ210" t="str">
        <f>IF(AND((S210&gt;=1.5),(T210&gt;=0.6)),"SatFACarb","----")</f>
        <v>----</v>
      </c>
      <c r="AK210" t="str">
        <f>IF(AND((T210&lt;0.6),(S210&gt;=1.5),(C210&gt;0)),"Alipat+N","----")</f>
        <v>----</v>
      </c>
      <c r="AM210" s="4">
        <f>V210*(44/43.989828)</f>
        <v>487.2372245673613</v>
      </c>
      <c r="AN210" s="4">
        <f>INT(AM210)</f>
        <v>487</v>
      </c>
      <c r="AO210" s="4">
        <f>AM210-AN210</f>
        <v>0.23722456736129516</v>
      </c>
    </row>
    <row r="211" spans="1:41" x14ac:dyDescent="0.25">
      <c r="A211">
        <v>24</v>
      </c>
      <c r="B211">
        <v>24</v>
      </c>
      <c r="C211">
        <v>0</v>
      </c>
      <c r="D211">
        <v>13</v>
      </c>
      <c r="E211">
        <v>0</v>
      </c>
      <c r="F211">
        <v>0</v>
      </c>
      <c r="H211">
        <v>519.11441339999999</v>
      </c>
      <c r="J211">
        <v>3968861</v>
      </c>
      <c r="K211">
        <v>4028844</v>
      </c>
      <c r="L211">
        <v>3631213</v>
      </c>
      <c r="M211" t="str">
        <f>IF(J211&gt;0,"Yes","No")</f>
        <v>Yes</v>
      </c>
      <c r="N211">
        <f>AVERAGE(J211:L211)</f>
        <v>3876306</v>
      </c>
      <c r="O211">
        <v>0</v>
      </c>
      <c r="P211">
        <v>0</v>
      </c>
      <c r="Q211">
        <v>0</v>
      </c>
      <c r="S211">
        <f>B211/A211</f>
        <v>1</v>
      </c>
      <c r="T211">
        <f>D211/A211</f>
        <v>0.54166666666666663</v>
      </c>
      <c r="V211" s="4">
        <f>A211*12+(B211-1)*1.007825+C211*14.003074+D211*15.9949146+E211*31.9720707+F211*30.9737615+0.0005485799</f>
        <v>519.11441337990004</v>
      </c>
      <c r="W211">
        <f>1+A211-B211/2+C211/2+F211/2</f>
        <v>13</v>
      </c>
      <c r="X211">
        <f>W211/A211</f>
        <v>0.54166666666666663</v>
      </c>
      <c r="Y211">
        <f>W211/B211</f>
        <v>0.54166666666666663</v>
      </c>
      <c r="Z211">
        <f>W211/D211</f>
        <v>1</v>
      </c>
      <c r="AA211" t="str">
        <f>IF(X211&gt;=0.3,IF(X211&lt;=0.68,IF(Y211&gt;=0.2,IF(Y211&lt;=0.95,IF(Z211&gt;=0.77,IF(Z211&lt;=1.75,"CRAM","O"),"O"),"O"),"O"),"O"),"O")</f>
        <v>CRAM</v>
      </c>
      <c r="AD211">
        <f>(1+A211-D211/2-E211-B211/2)/(A211-D211/2-E211-C211-F211)</f>
        <v>0.37142857142857144</v>
      </c>
      <c r="AF211" t="str">
        <f>IF(AD211&gt;0.66,"CondAr","----")</f>
        <v>----</v>
      </c>
      <c r="AG211" t="str">
        <f>IF(AND((AD211&gt;0.5),(AD211&lt;=0.66)),"Aromatic","----")</f>
        <v>----</v>
      </c>
      <c r="AH211" t="str">
        <f>IF(AND((AD211&lt;=0.5),(S211&lt;1.5)),"HUnSatLig","----")</f>
        <v>HUnSatLig</v>
      </c>
      <c r="AI211" t="str">
        <f>IF(AND((T211&lt;0.6),(S211&gt;=1.5),(C211=0)),"AlipatNoN","----")</f>
        <v>----</v>
      </c>
      <c r="AJ211" t="str">
        <f>IF(AND((S211&gt;=1.5),(T211&gt;=0.6)),"SatFACarb","----")</f>
        <v>----</v>
      </c>
      <c r="AK211" t="str">
        <f>IF(AND((T211&lt;0.6),(S211&gt;=1.5),(C211&gt;0)),"Alipat+N","----")</f>
        <v>----</v>
      </c>
      <c r="AM211" s="4">
        <f>V211*(44/43.989828)</f>
        <v>519.23445094433191</v>
      </c>
      <c r="AN211" s="4">
        <f>INT(AM211)</f>
        <v>519</v>
      </c>
      <c r="AO211" s="4">
        <f>AM211-AN211</f>
        <v>0.23445094433191116</v>
      </c>
    </row>
    <row r="212" spans="1:41" x14ac:dyDescent="0.25">
      <c r="A212">
        <v>24</v>
      </c>
      <c r="B212">
        <v>24</v>
      </c>
      <c r="C212">
        <v>0</v>
      </c>
      <c r="D212">
        <v>14</v>
      </c>
      <c r="E212">
        <v>0</v>
      </c>
      <c r="F212">
        <v>0</v>
      </c>
      <c r="H212">
        <v>535.109328</v>
      </c>
      <c r="J212">
        <v>3479920</v>
      </c>
      <c r="K212">
        <v>2868795</v>
      </c>
      <c r="L212">
        <v>3026431</v>
      </c>
      <c r="M212" t="str">
        <f>IF(J212&gt;0,"Yes","No")</f>
        <v>Yes</v>
      </c>
      <c r="N212">
        <f>AVERAGE(J212:L212)</f>
        <v>3125048.6666666665</v>
      </c>
      <c r="O212">
        <v>0</v>
      </c>
      <c r="P212">
        <v>0</v>
      </c>
      <c r="Q212">
        <v>0</v>
      </c>
      <c r="S212">
        <f>B212/A212</f>
        <v>1</v>
      </c>
      <c r="T212">
        <f>D212/A212</f>
        <v>0.58333333333333337</v>
      </c>
      <c r="V212" s="4">
        <f>A212*12+(B212-1)*1.007825+C212*14.003074+D212*15.9949146+E212*31.9720707+F212*30.9737615+0.0005485799</f>
        <v>535.10932797990006</v>
      </c>
      <c r="W212">
        <f>1+A212-B212/2+C212/2+F212/2</f>
        <v>13</v>
      </c>
      <c r="X212">
        <f>W212/A212</f>
        <v>0.54166666666666663</v>
      </c>
      <c r="Y212">
        <f>W212/B212</f>
        <v>0.54166666666666663</v>
      </c>
      <c r="Z212">
        <f>W212/D212</f>
        <v>0.9285714285714286</v>
      </c>
      <c r="AA212" t="str">
        <f>IF(X212&gt;=0.3,IF(X212&lt;=0.68,IF(Y212&gt;=0.2,IF(Y212&lt;=0.95,IF(Z212&gt;=0.77,IF(Z212&lt;=1.75,"CRAM","O"),"O"),"O"),"O"),"O"),"O")</f>
        <v>CRAM</v>
      </c>
      <c r="AD212">
        <f>(1+A212-D212/2-E212-B212/2)/(A212-D212/2-E212-C212-F212)</f>
        <v>0.35294117647058826</v>
      </c>
      <c r="AF212" t="str">
        <f>IF(AD212&gt;0.66,"CondAr","----")</f>
        <v>----</v>
      </c>
      <c r="AG212" t="str">
        <f>IF(AND((AD212&gt;0.5),(AD212&lt;=0.66)),"Aromatic","----")</f>
        <v>----</v>
      </c>
      <c r="AH212" t="str">
        <f>IF(AND((AD212&lt;=0.5),(S212&lt;1.5)),"HUnSatLig","----")</f>
        <v>HUnSatLig</v>
      </c>
      <c r="AI212" t="str">
        <f>IF(AND((T212&lt;0.6),(S212&gt;=1.5),(C212=0)),"AlipatNoN","----")</f>
        <v>----</v>
      </c>
      <c r="AJ212" t="str">
        <f>IF(AND((S212&gt;=1.5),(T212&gt;=0.6)),"SatFACarb","----")</f>
        <v>----</v>
      </c>
      <c r="AK212" t="str">
        <f>IF(AND((T212&lt;0.6),(S212&gt;=1.5),(C212&gt;0)),"Alipat+N","----")</f>
        <v>----</v>
      </c>
      <c r="AM212" s="4">
        <f>V212*(44/43.989828)</f>
        <v>535.23306413281728</v>
      </c>
      <c r="AN212" s="4">
        <f>INT(AM212)</f>
        <v>535</v>
      </c>
      <c r="AO212" s="4">
        <f>AM212-AN212</f>
        <v>0.233064132817276</v>
      </c>
    </row>
    <row r="213" spans="1:41" x14ac:dyDescent="0.25">
      <c r="A213">
        <v>24</v>
      </c>
      <c r="B213">
        <v>26</v>
      </c>
      <c r="C213">
        <v>0</v>
      </c>
      <c r="D213">
        <v>9</v>
      </c>
      <c r="E213">
        <v>0</v>
      </c>
      <c r="F213">
        <v>0</v>
      </c>
      <c r="H213">
        <v>457.15040499999998</v>
      </c>
      <c r="J213">
        <v>3704710</v>
      </c>
      <c r="K213">
        <v>3900352</v>
      </c>
      <c r="L213">
        <v>3950235</v>
      </c>
      <c r="M213" t="str">
        <f>IF(J213&gt;0,"Yes","No")</f>
        <v>Yes</v>
      </c>
      <c r="N213">
        <f>AVERAGE(J213:L213)</f>
        <v>3851765.6666666665</v>
      </c>
      <c r="O213">
        <v>0</v>
      </c>
      <c r="P213">
        <v>0</v>
      </c>
      <c r="Q213">
        <v>0</v>
      </c>
      <c r="S213">
        <f>B213/A213</f>
        <v>1.0833333333333333</v>
      </c>
      <c r="T213">
        <f>D213/A213</f>
        <v>0.375</v>
      </c>
      <c r="V213" s="4">
        <f>A213*12+(B213-1)*1.007825+C213*14.003074+D213*15.9949146+E213*31.9720707+F213*30.9737615+0.0005485799</f>
        <v>457.15040497989997</v>
      </c>
      <c r="W213">
        <f>1+A213-B213/2+C213/2+F213/2</f>
        <v>12</v>
      </c>
      <c r="X213">
        <f>W213/A213</f>
        <v>0.5</v>
      </c>
      <c r="Y213">
        <f>W213/B213</f>
        <v>0.46153846153846156</v>
      </c>
      <c r="Z213">
        <f>W213/D213</f>
        <v>1.3333333333333333</v>
      </c>
      <c r="AA213" t="str">
        <f>IF(X213&gt;=0.3,IF(X213&lt;=0.68,IF(Y213&gt;=0.2,IF(Y213&lt;=0.95,IF(Z213&gt;=0.77,IF(Z213&lt;=1.75,"CRAM","O"),"O"),"O"),"O"),"O"),"O")</f>
        <v>CRAM</v>
      </c>
      <c r="AD213">
        <f>(1+A213-D213/2-E213-B213/2)/(A213-D213/2-E213-C213-F213)</f>
        <v>0.38461538461538464</v>
      </c>
      <c r="AF213" t="str">
        <f>IF(AD213&gt;0.66,"CondAr","----")</f>
        <v>----</v>
      </c>
      <c r="AG213" t="str">
        <f>IF(AND((AD213&gt;0.5),(AD213&lt;=0.66)),"Aromatic","----")</f>
        <v>----</v>
      </c>
      <c r="AH213" t="str">
        <f>IF(AND((AD213&lt;=0.5),(S213&lt;1.5)),"HUnSatLig","----")</f>
        <v>HUnSatLig</v>
      </c>
      <c r="AI213" t="str">
        <f>IF(AND((T213&lt;0.6),(S213&gt;=1.5),(C213=0)),"AlipatNoN","----")</f>
        <v>----</v>
      </c>
      <c r="AJ213" t="str">
        <f>IF(AND((S213&gt;=1.5),(T213&gt;=0.6)),"SatFACarb","----")</f>
        <v>----</v>
      </c>
      <c r="AK213" t="str">
        <f>IF(AND((T213&lt;0.6),(S213&gt;=1.5),(C213&gt;0)),"Alipat+N","----")</f>
        <v>----</v>
      </c>
      <c r="AM213" s="4">
        <f>V213*(44/43.989828)</f>
        <v>457.25611427977384</v>
      </c>
      <c r="AN213" s="4">
        <f>INT(AM213)</f>
        <v>457</v>
      </c>
      <c r="AO213" s="4">
        <f>AM213-AN213</f>
        <v>0.25611427977383983</v>
      </c>
    </row>
    <row r="214" spans="1:41" x14ac:dyDescent="0.25">
      <c r="A214">
        <v>24</v>
      </c>
      <c r="B214">
        <v>26</v>
      </c>
      <c r="C214">
        <v>0</v>
      </c>
      <c r="D214">
        <v>13</v>
      </c>
      <c r="E214">
        <v>0</v>
      </c>
      <c r="F214">
        <v>0</v>
      </c>
      <c r="H214">
        <v>521.13006340000004</v>
      </c>
      <c r="J214">
        <v>3896247</v>
      </c>
      <c r="K214">
        <v>3475918</v>
      </c>
      <c r="L214">
        <v>3343524</v>
      </c>
      <c r="M214" t="str">
        <f>IF(J214&gt;0,"Yes","No")</f>
        <v>Yes</v>
      </c>
      <c r="N214">
        <f>AVERAGE(J214:L214)</f>
        <v>3571896.3333333335</v>
      </c>
      <c r="O214">
        <v>0</v>
      </c>
      <c r="P214">
        <v>0</v>
      </c>
      <c r="Q214">
        <v>0</v>
      </c>
      <c r="S214">
        <f>B214/A214</f>
        <v>1.0833333333333333</v>
      </c>
      <c r="T214">
        <f>D214/A214</f>
        <v>0.54166666666666663</v>
      </c>
      <c r="V214" s="4">
        <f>A214*12+(B214-1)*1.007825+C214*14.003074+D214*15.9949146+E214*31.9720707+F214*30.9737615+0.0005485799</f>
        <v>521.13006337990009</v>
      </c>
      <c r="W214">
        <f>1+A214-B214/2+C214/2+F214/2</f>
        <v>12</v>
      </c>
      <c r="X214">
        <f>W214/A214</f>
        <v>0.5</v>
      </c>
      <c r="Y214">
        <f>W214/B214</f>
        <v>0.46153846153846156</v>
      </c>
      <c r="Z214">
        <f>W214/D214</f>
        <v>0.92307692307692313</v>
      </c>
      <c r="AA214" t="str">
        <f>IF(X214&gt;=0.3,IF(X214&lt;=0.68,IF(Y214&gt;=0.2,IF(Y214&lt;=0.95,IF(Z214&gt;=0.77,IF(Z214&lt;=1.75,"CRAM","O"),"O"),"O"),"O"),"O"),"O")</f>
        <v>CRAM</v>
      </c>
      <c r="AD214">
        <f>(1+A214-D214/2-E214-B214/2)/(A214-D214/2-E214-C214-F214)</f>
        <v>0.31428571428571428</v>
      </c>
      <c r="AF214" t="str">
        <f>IF(AD214&gt;0.66,"CondAr","----")</f>
        <v>----</v>
      </c>
      <c r="AG214" t="str">
        <f>IF(AND((AD214&gt;0.5),(AD214&lt;=0.66)),"Aromatic","----")</f>
        <v>----</v>
      </c>
      <c r="AH214" t="str">
        <f>IF(AND((AD214&lt;=0.5),(S214&lt;1.5)),"HUnSatLig","----")</f>
        <v>HUnSatLig</v>
      </c>
      <c r="AI214" t="str">
        <f>IF(AND((T214&lt;0.6),(S214&gt;=1.5),(C214=0)),"AlipatNoN","----")</f>
        <v>----</v>
      </c>
      <c r="AJ214" t="str">
        <f>IF(AND((S214&gt;=1.5),(T214&gt;=0.6)),"SatFACarb","----")</f>
        <v>----</v>
      </c>
      <c r="AK214" t="str">
        <f>IF(AND((T214&lt;0.6),(S214&gt;=1.5),(C214&gt;0)),"Alipat+N","----")</f>
        <v>----</v>
      </c>
      <c r="AM214" s="4">
        <f>V214*(44/43.989828)</f>
        <v>521.25056703371513</v>
      </c>
      <c r="AN214" s="4">
        <f>INT(AM214)</f>
        <v>521</v>
      </c>
      <c r="AO214" s="4">
        <f>AM214-AN214</f>
        <v>0.25056703371512867</v>
      </c>
    </row>
    <row r="215" spans="1:41" x14ac:dyDescent="0.25">
      <c r="A215">
        <v>24</v>
      </c>
      <c r="B215">
        <v>28</v>
      </c>
      <c r="C215">
        <v>0</v>
      </c>
      <c r="D215">
        <v>13</v>
      </c>
      <c r="E215">
        <v>0</v>
      </c>
      <c r="F215">
        <v>0</v>
      </c>
      <c r="H215">
        <v>523.14571339999998</v>
      </c>
      <c r="J215">
        <v>4179978</v>
      </c>
      <c r="K215">
        <v>3153387</v>
      </c>
      <c r="L215">
        <v>3569883</v>
      </c>
      <c r="M215" t="str">
        <f>IF(J215&gt;0,"Yes","No")</f>
        <v>Yes</v>
      </c>
      <c r="N215">
        <f>AVERAGE(J215:L215)</f>
        <v>3634416</v>
      </c>
      <c r="O215">
        <v>0</v>
      </c>
      <c r="P215">
        <v>0</v>
      </c>
      <c r="Q215">
        <v>0</v>
      </c>
      <c r="S215">
        <f>B215/A215</f>
        <v>1.1666666666666667</v>
      </c>
      <c r="T215">
        <f>D215/A215</f>
        <v>0.54166666666666663</v>
      </c>
      <c r="V215" s="4">
        <f>A215*12+(B215-1)*1.007825+C215*14.003074+D215*15.9949146+E215*31.9720707+F215*30.9737615+0.0005485799</f>
        <v>523.14571337990003</v>
      </c>
      <c r="W215">
        <f>1+A215-B215/2+C215/2+F215/2</f>
        <v>11</v>
      </c>
      <c r="X215">
        <f>W215/A215</f>
        <v>0.45833333333333331</v>
      </c>
      <c r="Y215">
        <f>W215/B215</f>
        <v>0.39285714285714285</v>
      </c>
      <c r="Z215">
        <f>W215/D215</f>
        <v>0.84615384615384615</v>
      </c>
      <c r="AA215" t="str">
        <f>IF(X215&gt;=0.3,IF(X215&lt;=0.68,IF(Y215&gt;=0.2,IF(Y215&lt;=0.95,IF(Z215&gt;=0.77,IF(Z215&lt;=1.75,"CRAM","O"),"O"),"O"),"O"),"O"),"O")</f>
        <v>CRAM</v>
      </c>
      <c r="AD215">
        <f>(1+A215-D215/2-E215-B215/2)/(A215-D215/2-E215-C215-F215)</f>
        <v>0.25714285714285712</v>
      </c>
      <c r="AF215" t="str">
        <f>IF(AD215&gt;0.66,"CondAr","----")</f>
        <v>----</v>
      </c>
      <c r="AG215" t="str">
        <f>IF(AND((AD215&gt;0.5),(AD215&lt;=0.66)),"Aromatic","----")</f>
        <v>----</v>
      </c>
      <c r="AH215" t="str">
        <f>IF(AND((AD215&lt;=0.5),(S215&lt;1.5)),"HUnSatLig","----")</f>
        <v>HUnSatLig</v>
      </c>
      <c r="AI215" t="str">
        <f>IF(AND((T215&lt;0.6),(S215&gt;=1.5),(C215=0)),"AlipatNoN","----")</f>
        <v>----</v>
      </c>
      <c r="AJ215" t="str">
        <f>IF(AND((S215&gt;=1.5),(T215&gt;=0.6)),"SatFACarb","----")</f>
        <v>----</v>
      </c>
      <c r="AK215" t="str">
        <f>IF(AND((T215&lt;0.6),(S215&gt;=1.5),(C215&gt;0)),"Alipat+N","----")</f>
        <v>----</v>
      </c>
      <c r="AM215" s="4">
        <f>V215*(44/43.989828)</f>
        <v>523.26668312309835</v>
      </c>
      <c r="AN215" s="4">
        <f>INT(AM215)</f>
        <v>523</v>
      </c>
      <c r="AO215" s="4">
        <f>AM215-AN215</f>
        <v>0.26668312309834619</v>
      </c>
    </row>
    <row r="216" spans="1:41" x14ac:dyDescent="0.25">
      <c r="A216">
        <v>25</v>
      </c>
      <c r="B216">
        <v>22</v>
      </c>
      <c r="C216">
        <v>0</v>
      </c>
      <c r="D216">
        <v>12</v>
      </c>
      <c r="E216">
        <v>0</v>
      </c>
      <c r="F216">
        <v>0</v>
      </c>
      <c r="H216">
        <v>513.10384880000004</v>
      </c>
      <c r="J216">
        <v>3346991</v>
      </c>
      <c r="K216">
        <v>2459440</v>
      </c>
      <c r="L216">
        <v>2858951</v>
      </c>
      <c r="M216" t="str">
        <f>IF(J216&gt;0,"Yes","No")</f>
        <v>Yes</v>
      </c>
      <c r="N216">
        <f>AVERAGE(J216:L216)</f>
        <v>2888460.6666666665</v>
      </c>
      <c r="O216">
        <v>0</v>
      </c>
      <c r="P216">
        <v>0</v>
      </c>
      <c r="Q216">
        <v>0</v>
      </c>
      <c r="S216">
        <f>B216/A216</f>
        <v>0.88</v>
      </c>
      <c r="T216">
        <f>D216/A216</f>
        <v>0.48</v>
      </c>
      <c r="V216" s="4">
        <f>A216*12+(B216-1)*1.007825+C216*14.003074+D216*15.9949146+E216*31.9720707+F216*30.9737615+0.0005485799</f>
        <v>513.10384877990009</v>
      </c>
      <c r="W216">
        <f>1+A216-B216/2+C216/2+F216/2</f>
        <v>15</v>
      </c>
      <c r="X216">
        <f>W216/A216</f>
        <v>0.6</v>
      </c>
      <c r="Y216">
        <f>W216/B216</f>
        <v>0.68181818181818177</v>
      </c>
      <c r="Z216">
        <f>W216/D216</f>
        <v>1.25</v>
      </c>
      <c r="AA216" t="str">
        <f>IF(X216&gt;=0.3,IF(X216&lt;=0.68,IF(Y216&gt;=0.2,IF(Y216&lt;=0.95,IF(Z216&gt;=0.77,IF(Z216&lt;=1.75,"CRAM","O"),"O"),"O"),"O"),"O"),"O")</f>
        <v>CRAM</v>
      </c>
      <c r="AD216">
        <f>(1+A216-D216/2-E216-B216/2)/(A216-D216/2-E216-C216-F216)</f>
        <v>0.47368421052631576</v>
      </c>
      <c r="AF216" t="str">
        <f>IF(AD216&gt;0.66,"CondAr","----")</f>
        <v>----</v>
      </c>
      <c r="AG216" t="str">
        <f>IF(AND((AD216&gt;0.5),(AD216&lt;=0.66)),"Aromatic","----")</f>
        <v>----</v>
      </c>
      <c r="AH216" t="str">
        <f>IF(AND((AD216&lt;=0.5),(S216&lt;1.5)),"HUnSatLig","----")</f>
        <v>HUnSatLig</v>
      </c>
      <c r="AI216" t="str">
        <f>IF(AND((T216&lt;0.6),(S216&gt;=1.5),(C216=0)),"AlipatNoN","----")</f>
        <v>----</v>
      </c>
      <c r="AJ216" t="str">
        <f>IF(AND((S216&gt;=1.5),(T216&gt;=0.6)),"SatFACarb","----")</f>
        <v>----</v>
      </c>
      <c r="AK216" t="str">
        <f>IF(AND((T216&lt;0.6),(S216&gt;=1.5),(C216&gt;0)),"Alipat+N","----")</f>
        <v>----</v>
      </c>
      <c r="AM216" s="4">
        <f>V216*(44/43.989828)</f>
        <v>513.22249648977038</v>
      </c>
      <c r="AN216" s="4">
        <f>INT(AM216)</f>
        <v>513</v>
      </c>
      <c r="AO216" s="4">
        <f>AM216-AN216</f>
        <v>0.2224964897703785</v>
      </c>
    </row>
    <row r="217" spans="1:41" x14ac:dyDescent="0.25">
      <c r="A217">
        <v>25</v>
      </c>
      <c r="B217">
        <v>24</v>
      </c>
      <c r="C217">
        <v>0</v>
      </c>
      <c r="D217">
        <v>11</v>
      </c>
      <c r="E217">
        <v>0</v>
      </c>
      <c r="F217">
        <v>0</v>
      </c>
      <c r="H217">
        <v>499.12458420000002</v>
      </c>
      <c r="J217">
        <v>3190038</v>
      </c>
      <c r="K217">
        <v>2705858</v>
      </c>
      <c r="L217">
        <v>2923649</v>
      </c>
      <c r="M217" t="str">
        <f>IF(J217&gt;0,"Yes","No")</f>
        <v>Yes</v>
      </c>
      <c r="N217">
        <f>AVERAGE(J217:L217)</f>
        <v>2939848.3333333335</v>
      </c>
      <c r="O217">
        <v>0</v>
      </c>
      <c r="P217">
        <v>0</v>
      </c>
      <c r="Q217">
        <v>0</v>
      </c>
      <c r="S217">
        <f>B217/A217</f>
        <v>0.96</v>
      </c>
      <c r="T217">
        <f>D217/A217</f>
        <v>0.44</v>
      </c>
      <c r="V217" s="4">
        <f>A217*12+(B217-1)*1.007825+C217*14.003074+D217*15.9949146+E217*31.9720707+F217*30.9737615+0.0005485799</f>
        <v>499.12458417990001</v>
      </c>
      <c r="W217">
        <f>1+A217-B217/2+C217/2+F217/2</f>
        <v>14</v>
      </c>
      <c r="X217">
        <f>W217/A217</f>
        <v>0.56000000000000005</v>
      </c>
      <c r="Y217">
        <f>W217/B217</f>
        <v>0.58333333333333337</v>
      </c>
      <c r="Z217">
        <f>W217/D217</f>
        <v>1.2727272727272727</v>
      </c>
      <c r="AA217" t="str">
        <f>IF(X217&gt;=0.3,IF(X217&lt;=0.68,IF(Y217&gt;=0.2,IF(Y217&lt;=0.95,IF(Z217&gt;=0.77,IF(Z217&lt;=1.75,"CRAM","O"),"O"),"O"),"O"),"O"),"O")</f>
        <v>CRAM</v>
      </c>
      <c r="AD217">
        <f>(1+A217-D217/2-E217-B217/2)/(A217-D217/2-E217-C217-F217)</f>
        <v>0.4358974358974359</v>
      </c>
      <c r="AF217" t="str">
        <f>IF(AD217&gt;0.66,"CondAr","----")</f>
        <v>----</v>
      </c>
      <c r="AG217" t="str">
        <f>IF(AND((AD217&gt;0.5),(AD217&lt;=0.66)),"Aromatic","----")</f>
        <v>----</v>
      </c>
      <c r="AH217" t="str">
        <f>IF(AND((AD217&lt;=0.5),(S217&lt;1.5)),"HUnSatLig","----")</f>
        <v>HUnSatLig</v>
      </c>
      <c r="AI217" t="str">
        <f>IF(AND((T217&lt;0.6),(S217&gt;=1.5),(C217=0)),"AlipatNoN","----")</f>
        <v>----</v>
      </c>
      <c r="AJ217" t="str">
        <f>IF(AND((S217&gt;=1.5),(T217&gt;=0.6)),"SatFACarb","----")</f>
        <v>----</v>
      </c>
      <c r="AK217" t="str">
        <f>IF(AND((T217&lt;0.6),(S217&gt;=1.5),(C217&gt;0)),"Alipat+N","----")</f>
        <v>----</v>
      </c>
      <c r="AM217" s="4">
        <f>V217*(44/43.989828)</f>
        <v>499.23999939066817</v>
      </c>
      <c r="AN217" s="4">
        <f>INT(AM217)</f>
        <v>499</v>
      </c>
      <c r="AO217" s="4">
        <f>AM217-AN217</f>
        <v>0.23999939066817433</v>
      </c>
    </row>
    <row r="218" spans="1:41" x14ac:dyDescent="0.25">
      <c r="A218">
        <v>25</v>
      </c>
      <c r="B218">
        <v>24</v>
      </c>
      <c r="C218">
        <v>0</v>
      </c>
      <c r="D218">
        <v>12</v>
      </c>
      <c r="E218">
        <v>0</v>
      </c>
      <c r="F218">
        <v>0</v>
      </c>
      <c r="H218">
        <v>515.11949879999997</v>
      </c>
      <c r="J218">
        <v>3194522</v>
      </c>
      <c r="K218">
        <v>3158366</v>
      </c>
      <c r="L218">
        <v>3022846</v>
      </c>
      <c r="M218" t="str">
        <f>IF(J218&gt;0,"Yes","No")</f>
        <v>Yes</v>
      </c>
      <c r="N218">
        <f>AVERAGE(J218:L218)</f>
        <v>3125244.6666666665</v>
      </c>
      <c r="O218">
        <v>0</v>
      </c>
      <c r="P218">
        <v>0</v>
      </c>
      <c r="Q218">
        <v>0</v>
      </c>
      <c r="S218">
        <f>B218/A218</f>
        <v>0.96</v>
      </c>
      <c r="T218">
        <f>D218/A218</f>
        <v>0.48</v>
      </c>
      <c r="V218" s="4">
        <f>A218*12+(B218-1)*1.007825+C218*14.003074+D218*15.9949146+E218*31.9720707+F218*30.9737615+0.0005485799</f>
        <v>515.11949877990003</v>
      </c>
      <c r="W218">
        <f>1+A218-B218/2+C218/2+F218/2</f>
        <v>14</v>
      </c>
      <c r="X218">
        <f>W218/A218</f>
        <v>0.56000000000000005</v>
      </c>
      <c r="Y218">
        <f>W218/B218</f>
        <v>0.58333333333333337</v>
      </c>
      <c r="Z218">
        <f>W218/D218</f>
        <v>1.1666666666666667</v>
      </c>
      <c r="AA218" t="str">
        <f>IF(X218&gt;=0.3,IF(X218&lt;=0.68,IF(Y218&gt;=0.2,IF(Y218&lt;=0.95,IF(Z218&gt;=0.77,IF(Z218&lt;=1.75,"CRAM","O"),"O"),"O"),"O"),"O"),"O")</f>
        <v>CRAM</v>
      </c>
      <c r="AD218">
        <f>(1+A218-D218/2-E218-B218/2)/(A218-D218/2-E218-C218-F218)</f>
        <v>0.42105263157894735</v>
      </c>
      <c r="AF218" t="str">
        <f>IF(AD218&gt;0.66,"CondAr","----")</f>
        <v>----</v>
      </c>
      <c r="AG218" t="str">
        <f>IF(AND((AD218&gt;0.5),(AD218&lt;=0.66)),"Aromatic","----")</f>
        <v>----</v>
      </c>
      <c r="AH218" t="str">
        <f>IF(AND((AD218&lt;=0.5),(S218&lt;1.5)),"HUnSatLig","----")</f>
        <v>HUnSatLig</v>
      </c>
      <c r="AI218" t="str">
        <f>IF(AND((T218&lt;0.6),(S218&gt;=1.5),(C218=0)),"AlipatNoN","----")</f>
        <v>----</v>
      </c>
      <c r="AJ218" t="str">
        <f>IF(AND((S218&gt;=1.5),(T218&gt;=0.6)),"SatFACarb","----")</f>
        <v>----</v>
      </c>
      <c r="AK218" t="str">
        <f>IF(AND((T218&lt;0.6),(S218&gt;=1.5),(C218&gt;0)),"Alipat+N","----")</f>
        <v>----</v>
      </c>
      <c r="AM218" s="4">
        <f>V218*(44/43.989828)</f>
        <v>515.23861257915348</v>
      </c>
      <c r="AN218" s="4">
        <f>INT(AM218)</f>
        <v>515</v>
      </c>
      <c r="AO218" s="4">
        <f>AM218-AN218</f>
        <v>0.23861257915348233</v>
      </c>
    </row>
    <row r="219" spans="1:41" x14ac:dyDescent="0.25">
      <c r="A219">
        <v>25</v>
      </c>
      <c r="B219">
        <v>24</v>
      </c>
      <c r="C219">
        <v>0</v>
      </c>
      <c r="D219">
        <v>13</v>
      </c>
      <c r="E219">
        <v>0</v>
      </c>
      <c r="F219">
        <v>0</v>
      </c>
      <c r="H219">
        <v>531.11441339999999</v>
      </c>
      <c r="J219">
        <v>3691795</v>
      </c>
      <c r="K219">
        <v>3313202</v>
      </c>
      <c r="L219">
        <v>3389862</v>
      </c>
      <c r="M219" t="str">
        <f>IF(J219&gt;0,"Yes","No")</f>
        <v>Yes</v>
      </c>
      <c r="N219">
        <f>AVERAGE(J219:L219)</f>
        <v>3464953</v>
      </c>
      <c r="O219">
        <v>0</v>
      </c>
      <c r="P219">
        <v>0</v>
      </c>
      <c r="Q219">
        <v>0</v>
      </c>
      <c r="S219">
        <f>B219/A219</f>
        <v>0.96</v>
      </c>
      <c r="T219">
        <f>D219/A219</f>
        <v>0.52</v>
      </c>
      <c r="V219" s="4">
        <f>A219*12+(B219-1)*1.007825+C219*14.003074+D219*15.9949146+E219*31.9720707+F219*30.9737615+0.0005485799</f>
        <v>531.11441337990004</v>
      </c>
      <c r="W219">
        <f>1+A219-B219/2+C219/2+F219/2</f>
        <v>14</v>
      </c>
      <c r="X219">
        <f>W219/A219</f>
        <v>0.56000000000000005</v>
      </c>
      <c r="Y219">
        <f>W219/B219</f>
        <v>0.58333333333333337</v>
      </c>
      <c r="Z219">
        <f>W219/D219</f>
        <v>1.0769230769230769</v>
      </c>
      <c r="AA219" t="str">
        <f>IF(X219&gt;=0.3,IF(X219&lt;=0.68,IF(Y219&gt;=0.2,IF(Y219&lt;=0.95,IF(Z219&gt;=0.77,IF(Z219&lt;=1.75,"CRAM","O"),"O"),"O"),"O"),"O"),"O")</f>
        <v>CRAM</v>
      </c>
      <c r="AD219">
        <f>(1+A219-D219/2-E219-B219/2)/(A219-D219/2-E219-C219-F219)</f>
        <v>0.40540540540540543</v>
      </c>
      <c r="AF219" t="str">
        <f>IF(AD219&gt;0.66,"CondAr","----")</f>
        <v>----</v>
      </c>
      <c r="AG219" t="str">
        <f>IF(AND((AD219&gt;0.5),(AD219&lt;=0.66)),"Aromatic","----")</f>
        <v>----</v>
      </c>
      <c r="AH219" t="str">
        <f>IF(AND((AD219&lt;=0.5),(S219&lt;1.5)),"HUnSatLig","----")</f>
        <v>HUnSatLig</v>
      </c>
      <c r="AI219" t="str">
        <f>IF(AND((T219&lt;0.6),(S219&gt;=1.5),(C219=0)),"AlipatNoN","----")</f>
        <v>----</v>
      </c>
      <c r="AJ219" t="str">
        <f>IF(AND((S219&gt;=1.5),(T219&gt;=0.6)),"SatFACarb","----")</f>
        <v>----</v>
      </c>
      <c r="AK219" t="str">
        <f>IF(AND((T219&lt;0.6),(S219&gt;=1.5),(C219&gt;0)),"Alipat+N","----")</f>
        <v>----</v>
      </c>
      <c r="AM219" s="4">
        <f>V219*(44/43.989828)</f>
        <v>531.23722576763885</v>
      </c>
      <c r="AN219" s="4">
        <f>INT(AM219)</f>
        <v>531</v>
      </c>
      <c r="AO219" s="4">
        <f>AM219-AN219</f>
        <v>0.23722576763884717</v>
      </c>
    </row>
    <row r="220" spans="1:41" x14ac:dyDescent="0.25">
      <c r="A220">
        <v>25</v>
      </c>
      <c r="B220">
        <v>26</v>
      </c>
      <c r="C220">
        <v>0</v>
      </c>
      <c r="D220">
        <v>12</v>
      </c>
      <c r="E220">
        <v>0</v>
      </c>
      <c r="F220">
        <v>0</v>
      </c>
      <c r="H220">
        <v>517.13514880000002</v>
      </c>
      <c r="J220">
        <v>3565311</v>
      </c>
      <c r="K220">
        <v>3298695</v>
      </c>
      <c r="L220">
        <v>3447862</v>
      </c>
      <c r="M220" t="str">
        <f>IF(J220&gt;0,"Yes","No")</f>
        <v>Yes</v>
      </c>
      <c r="N220">
        <f>AVERAGE(J220:L220)</f>
        <v>3437289.3333333335</v>
      </c>
      <c r="O220">
        <v>0</v>
      </c>
      <c r="P220">
        <v>0</v>
      </c>
      <c r="Q220">
        <v>0</v>
      </c>
      <c r="S220">
        <f>B220/A220</f>
        <v>1.04</v>
      </c>
      <c r="T220">
        <f>D220/A220</f>
        <v>0.48</v>
      </c>
      <c r="V220" s="4">
        <f>A220*12+(B220-1)*1.007825+C220*14.003074+D220*15.9949146+E220*31.9720707+F220*30.9737615+0.0005485799</f>
        <v>517.13514877990008</v>
      </c>
      <c r="W220">
        <f>1+A220-B220/2+C220/2+F220/2</f>
        <v>13</v>
      </c>
      <c r="X220">
        <f>W220/A220</f>
        <v>0.52</v>
      </c>
      <c r="Y220">
        <f>W220/B220</f>
        <v>0.5</v>
      </c>
      <c r="Z220">
        <f>W220/D220</f>
        <v>1.0833333333333333</v>
      </c>
      <c r="AA220" t="str">
        <f>IF(X220&gt;=0.3,IF(X220&lt;=0.68,IF(Y220&gt;=0.2,IF(Y220&lt;=0.95,IF(Z220&gt;=0.77,IF(Z220&lt;=1.75,"CRAM","O"),"O"),"O"),"O"),"O"),"O")</f>
        <v>CRAM</v>
      </c>
      <c r="AD220">
        <f>(1+A220-D220/2-E220-B220/2)/(A220-D220/2-E220-C220-F220)</f>
        <v>0.36842105263157893</v>
      </c>
      <c r="AF220" t="str">
        <f>IF(AD220&gt;0.66,"CondAr","----")</f>
        <v>----</v>
      </c>
      <c r="AG220" t="str">
        <f>IF(AND((AD220&gt;0.5),(AD220&lt;=0.66)),"Aromatic","----")</f>
        <v>----</v>
      </c>
      <c r="AH220" t="str">
        <f>IF(AND((AD220&lt;=0.5),(S220&lt;1.5)),"HUnSatLig","----")</f>
        <v>HUnSatLig</v>
      </c>
      <c r="AI220" t="str">
        <f>IF(AND((T220&lt;0.6),(S220&gt;=1.5),(C220=0)),"AlipatNoN","----")</f>
        <v>----</v>
      </c>
      <c r="AJ220" t="str">
        <f>IF(AND((S220&gt;=1.5),(T220&gt;=0.6)),"SatFACarb","----")</f>
        <v>----</v>
      </c>
      <c r="AK220" t="str">
        <f>IF(AND((T220&lt;0.6),(S220&gt;=1.5),(C220&gt;0)),"Alipat+N","----")</f>
        <v>----</v>
      </c>
      <c r="AM220" s="4">
        <f>V220*(44/43.989828)</f>
        <v>517.2547286685367</v>
      </c>
      <c r="AN220" s="4">
        <f>INT(AM220)</f>
        <v>517</v>
      </c>
      <c r="AO220" s="4">
        <f>AM220-AN220</f>
        <v>0.25472866853669984</v>
      </c>
    </row>
    <row r="221" spans="1:41" x14ac:dyDescent="0.25">
      <c r="A221">
        <v>25</v>
      </c>
      <c r="B221">
        <v>26</v>
      </c>
      <c r="C221">
        <v>0</v>
      </c>
      <c r="D221">
        <v>13</v>
      </c>
      <c r="E221">
        <v>0</v>
      </c>
      <c r="F221">
        <v>0</v>
      </c>
      <c r="H221">
        <v>533.13006340000004</v>
      </c>
      <c r="J221">
        <v>4012358</v>
      </c>
      <c r="K221">
        <v>3917369</v>
      </c>
      <c r="L221">
        <v>3448276</v>
      </c>
      <c r="M221" t="str">
        <f>IF(J221&gt;0,"Yes","No")</f>
        <v>Yes</v>
      </c>
      <c r="N221">
        <f>AVERAGE(J221:L221)</f>
        <v>3792667.6666666665</v>
      </c>
      <c r="O221">
        <v>0</v>
      </c>
      <c r="P221">
        <v>0</v>
      </c>
      <c r="Q221">
        <v>0</v>
      </c>
      <c r="S221">
        <f>B221/A221</f>
        <v>1.04</v>
      </c>
      <c r="T221">
        <f>D221/A221</f>
        <v>0.52</v>
      </c>
      <c r="V221" s="4">
        <f>A221*12+(B221-1)*1.007825+C221*14.003074+D221*15.9949146+E221*31.9720707+F221*30.9737615+0.0005485799</f>
        <v>533.13006337990009</v>
      </c>
      <c r="W221">
        <f>1+A221-B221/2+C221/2+F221/2</f>
        <v>13</v>
      </c>
      <c r="X221">
        <f>W221/A221</f>
        <v>0.52</v>
      </c>
      <c r="Y221">
        <f>W221/B221</f>
        <v>0.5</v>
      </c>
      <c r="Z221">
        <f>W221/D221</f>
        <v>1</v>
      </c>
      <c r="AA221" t="str">
        <f>IF(X221&gt;=0.3,IF(X221&lt;=0.68,IF(Y221&gt;=0.2,IF(Y221&lt;=0.95,IF(Z221&gt;=0.77,IF(Z221&lt;=1.75,"CRAM","O"),"O"),"O"),"O"),"O"),"O")</f>
        <v>CRAM</v>
      </c>
      <c r="AD221">
        <f>(1+A221-D221/2-E221-B221/2)/(A221-D221/2-E221-C221-F221)</f>
        <v>0.35135135135135137</v>
      </c>
      <c r="AF221" t="str">
        <f>IF(AD221&gt;0.66,"CondAr","----")</f>
        <v>----</v>
      </c>
      <c r="AG221" t="str">
        <f>IF(AND((AD221&gt;0.5),(AD221&lt;=0.66)),"Aromatic","----")</f>
        <v>----</v>
      </c>
      <c r="AH221" t="str">
        <f>IF(AND((AD221&lt;=0.5),(S221&lt;1.5)),"HUnSatLig","----")</f>
        <v>HUnSatLig</v>
      </c>
      <c r="AI221" t="str">
        <f>IF(AND((T221&lt;0.6),(S221&gt;=1.5),(C221=0)),"AlipatNoN","----")</f>
        <v>----</v>
      </c>
      <c r="AJ221" t="str">
        <f>IF(AND((S221&gt;=1.5),(T221&gt;=0.6)),"SatFACarb","----")</f>
        <v>----</v>
      </c>
      <c r="AK221" t="str">
        <f>IF(AND((T221&lt;0.6),(S221&gt;=1.5),(C221&gt;0)),"Alipat+N","----")</f>
        <v>----</v>
      </c>
      <c r="AM221" s="4">
        <f>V221*(44/43.989828)</f>
        <v>533.25334185702206</v>
      </c>
      <c r="AN221" s="4">
        <f>INT(AM221)</f>
        <v>533</v>
      </c>
      <c r="AO221" s="4">
        <f>AM221-AN221</f>
        <v>0.25334185702206469</v>
      </c>
    </row>
    <row r="222" spans="1:41" x14ac:dyDescent="0.25">
      <c r="A222">
        <v>25</v>
      </c>
      <c r="B222">
        <v>26</v>
      </c>
      <c r="C222">
        <v>0</v>
      </c>
      <c r="D222">
        <v>14</v>
      </c>
      <c r="E222">
        <v>0</v>
      </c>
      <c r="F222">
        <v>0</v>
      </c>
      <c r="H222">
        <v>549.12497800000006</v>
      </c>
      <c r="J222">
        <v>3452378</v>
      </c>
      <c r="K222">
        <v>3199426</v>
      </c>
      <c r="L222">
        <v>2778811</v>
      </c>
      <c r="M222" t="str">
        <f>IF(J222&gt;0,"Yes","No")</f>
        <v>Yes</v>
      </c>
      <c r="N222">
        <f>AVERAGE(J222:L222)</f>
        <v>3143538.3333333335</v>
      </c>
      <c r="O222">
        <v>0</v>
      </c>
      <c r="P222">
        <v>0</v>
      </c>
      <c r="Q222">
        <v>0</v>
      </c>
      <c r="S222">
        <f>B222/A222</f>
        <v>1.04</v>
      </c>
      <c r="T222">
        <f>D222/A222</f>
        <v>0.56000000000000005</v>
      </c>
      <c r="V222" s="4">
        <f>A222*12+(B222-1)*1.007825+C222*14.003074+D222*15.9949146+E222*31.9720707+F222*30.9737615+0.0005485799</f>
        <v>549.12497797990011</v>
      </c>
      <c r="W222">
        <f>1+A222-B222/2+C222/2+F222/2</f>
        <v>13</v>
      </c>
      <c r="X222">
        <f>W222/A222</f>
        <v>0.52</v>
      </c>
      <c r="Y222">
        <f>W222/B222</f>
        <v>0.5</v>
      </c>
      <c r="Z222">
        <f>W222/D222</f>
        <v>0.9285714285714286</v>
      </c>
      <c r="AA222" t="str">
        <f>IF(X222&gt;=0.3,IF(X222&lt;=0.68,IF(Y222&gt;=0.2,IF(Y222&lt;=0.95,IF(Z222&gt;=0.77,IF(Z222&lt;=1.75,"CRAM","O"),"O"),"O"),"O"),"O"),"O")</f>
        <v>CRAM</v>
      </c>
      <c r="AD222">
        <f>(1+A222-D222/2-E222-B222/2)/(A222-D222/2-E222-C222-F222)</f>
        <v>0.33333333333333331</v>
      </c>
      <c r="AF222" t="str">
        <f>IF(AD222&gt;0.66,"CondAr","----")</f>
        <v>----</v>
      </c>
      <c r="AG222" t="str">
        <f>IF(AND((AD222&gt;0.5),(AD222&lt;=0.66)),"Aromatic","----")</f>
        <v>----</v>
      </c>
      <c r="AH222" t="str">
        <f>IF(AND((AD222&lt;=0.5),(S222&lt;1.5)),"HUnSatLig","----")</f>
        <v>HUnSatLig</v>
      </c>
      <c r="AI222" t="str">
        <f>IF(AND((T222&lt;0.6),(S222&gt;=1.5),(C222=0)),"AlipatNoN","----")</f>
        <v>----</v>
      </c>
      <c r="AJ222" t="str">
        <f>IF(AND((S222&gt;=1.5),(T222&gt;=0.6)),"SatFACarb","----")</f>
        <v>----</v>
      </c>
      <c r="AK222" t="str">
        <f>IF(AND((T222&lt;0.6),(S222&gt;=1.5),(C222&gt;0)),"Alipat+N","----")</f>
        <v>----</v>
      </c>
      <c r="AM222" s="4">
        <f>V222*(44/43.989828)</f>
        <v>549.25195504550732</v>
      </c>
      <c r="AN222" s="4">
        <f>INT(AM222)</f>
        <v>549</v>
      </c>
      <c r="AO222" s="4">
        <f>AM222-AN222</f>
        <v>0.25195504550731584</v>
      </c>
    </row>
    <row r="223" spans="1:41" x14ac:dyDescent="0.25">
      <c r="A223">
        <v>25</v>
      </c>
      <c r="B223">
        <v>28</v>
      </c>
      <c r="C223">
        <v>0</v>
      </c>
      <c r="D223">
        <v>13</v>
      </c>
      <c r="E223">
        <v>0</v>
      </c>
      <c r="F223">
        <v>0</v>
      </c>
      <c r="H223">
        <v>535.14571339999998</v>
      </c>
      <c r="J223">
        <v>3435889</v>
      </c>
      <c r="K223">
        <v>3422779</v>
      </c>
      <c r="L223">
        <v>3128831</v>
      </c>
      <c r="M223" t="str">
        <f>IF(J223&gt;0,"Yes","No")</f>
        <v>Yes</v>
      </c>
      <c r="N223">
        <f>AVERAGE(J223:L223)</f>
        <v>3329166.3333333335</v>
      </c>
      <c r="O223">
        <v>0</v>
      </c>
      <c r="P223">
        <v>0</v>
      </c>
      <c r="Q223">
        <v>0</v>
      </c>
      <c r="S223">
        <f>B223/A223</f>
        <v>1.1200000000000001</v>
      </c>
      <c r="T223">
        <f>D223/A223</f>
        <v>0.52</v>
      </c>
      <c r="V223" s="4">
        <f>A223*12+(B223-1)*1.007825+C223*14.003074+D223*15.9949146+E223*31.9720707+F223*30.9737615+0.0005485799</f>
        <v>535.14571337990003</v>
      </c>
      <c r="W223">
        <f>1+A223-B223/2+C223/2+F223/2</f>
        <v>12</v>
      </c>
      <c r="X223">
        <f>W223/A223</f>
        <v>0.48</v>
      </c>
      <c r="Y223">
        <f>W223/B223</f>
        <v>0.42857142857142855</v>
      </c>
      <c r="Z223">
        <f>W223/D223</f>
        <v>0.92307692307692313</v>
      </c>
      <c r="AA223" t="str">
        <f>IF(X223&gt;=0.3,IF(X223&lt;=0.68,IF(Y223&gt;=0.2,IF(Y223&lt;=0.95,IF(Z223&gt;=0.77,IF(Z223&lt;=1.75,"CRAM","O"),"O"),"O"),"O"),"O"),"O")</f>
        <v>CRAM</v>
      </c>
      <c r="AD223">
        <f>(1+A223-D223/2-E223-B223/2)/(A223-D223/2-E223-C223-F223)</f>
        <v>0.29729729729729731</v>
      </c>
      <c r="AF223" t="str">
        <f>IF(AD223&gt;0.66,"CondAr","----")</f>
        <v>----</v>
      </c>
      <c r="AG223" t="str">
        <f>IF(AND((AD223&gt;0.5),(AD223&lt;=0.66)),"Aromatic","----")</f>
        <v>----</v>
      </c>
      <c r="AH223" t="str">
        <f>IF(AND((AD223&lt;=0.5),(S223&lt;1.5)),"HUnSatLig","----")</f>
        <v>HUnSatLig</v>
      </c>
      <c r="AI223" t="str">
        <f>IF(AND((T223&lt;0.6),(S223&gt;=1.5),(C223=0)),"AlipatNoN","----")</f>
        <v>----</v>
      </c>
      <c r="AJ223" t="str">
        <f>IF(AND((S223&gt;=1.5),(T223&gt;=0.6)),"SatFACarb","----")</f>
        <v>----</v>
      </c>
      <c r="AK223" t="str">
        <f>IF(AND((T223&lt;0.6),(S223&gt;=1.5),(C223&gt;0)),"Alipat+N","----")</f>
        <v>----</v>
      </c>
      <c r="AM223" s="4">
        <f>V223*(44/43.989828)</f>
        <v>535.26945794640517</v>
      </c>
      <c r="AN223" s="4">
        <f>INT(AM223)</f>
        <v>535</v>
      </c>
      <c r="AO223" s="4">
        <f>AM223-AN223</f>
        <v>0.26945794640516851</v>
      </c>
    </row>
    <row r="224" spans="1:41" x14ac:dyDescent="0.25">
      <c r="A224">
        <v>25</v>
      </c>
      <c r="B224">
        <v>30</v>
      </c>
      <c r="C224">
        <v>0</v>
      </c>
      <c r="D224">
        <v>13</v>
      </c>
      <c r="E224">
        <v>0</v>
      </c>
      <c r="F224">
        <v>0</v>
      </c>
      <c r="H224">
        <v>537.16136340000003</v>
      </c>
      <c r="J224">
        <v>3562902</v>
      </c>
      <c r="K224">
        <v>3629624</v>
      </c>
      <c r="L224">
        <v>3719719</v>
      </c>
      <c r="M224" t="str">
        <f>IF(J224&gt;0,"Yes","No")</f>
        <v>Yes</v>
      </c>
      <c r="N224">
        <f>AVERAGE(J224:L224)</f>
        <v>3637415</v>
      </c>
      <c r="O224">
        <v>0</v>
      </c>
      <c r="P224">
        <v>0</v>
      </c>
      <c r="Q224">
        <v>0</v>
      </c>
      <c r="S224">
        <f>B224/A224</f>
        <v>1.2</v>
      </c>
      <c r="T224">
        <f>D224/A224</f>
        <v>0.52</v>
      </c>
      <c r="V224" s="4">
        <f>A224*12+(B224-1)*1.007825+C224*14.003074+D224*15.9949146+E224*31.9720707+F224*30.9737615+0.0005485799</f>
        <v>537.16136337990008</v>
      </c>
      <c r="W224">
        <f>1+A224-B224/2+C224/2+F224/2</f>
        <v>11</v>
      </c>
      <c r="X224">
        <f>W224/A224</f>
        <v>0.44</v>
      </c>
      <c r="Y224">
        <f>W224/B224</f>
        <v>0.36666666666666664</v>
      </c>
      <c r="Z224">
        <f>W224/D224</f>
        <v>0.84615384615384615</v>
      </c>
      <c r="AA224" t="str">
        <f>IF(X224&gt;=0.3,IF(X224&lt;=0.68,IF(Y224&gt;=0.2,IF(Y224&lt;=0.95,IF(Z224&gt;=0.77,IF(Z224&lt;=1.75,"CRAM","O"),"O"),"O"),"O"),"O"),"O")</f>
        <v>CRAM</v>
      </c>
      <c r="AD224">
        <f>(1+A224-D224/2-E224-B224/2)/(A224-D224/2-E224-C224-F224)</f>
        <v>0.24324324324324326</v>
      </c>
      <c r="AF224" t="str">
        <f>IF(AD224&gt;0.66,"CondAr","----")</f>
        <v>----</v>
      </c>
      <c r="AG224" t="str">
        <f>IF(AND((AD224&gt;0.5),(AD224&lt;=0.66)),"Aromatic","----")</f>
        <v>----</v>
      </c>
      <c r="AH224" t="str">
        <f>IF(AND((AD224&lt;=0.5),(S224&lt;1.5)),"HUnSatLig","----")</f>
        <v>HUnSatLig</v>
      </c>
      <c r="AI224" t="str">
        <f>IF(AND((T224&lt;0.6),(S224&gt;=1.5),(C224=0)),"AlipatNoN","----")</f>
        <v>----</v>
      </c>
      <c r="AJ224" t="str">
        <f>IF(AND((S224&gt;=1.5),(T224&gt;=0.6)),"SatFACarb","----")</f>
        <v>----</v>
      </c>
      <c r="AK224" t="str">
        <f>IF(AND((T224&lt;0.6),(S224&gt;=1.5),(C224&gt;0)),"Alipat+N","----")</f>
        <v>----</v>
      </c>
      <c r="AM224" s="4">
        <f>V224*(44/43.989828)</f>
        <v>537.2855740357885</v>
      </c>
      <c r="AN224" s="4">
        <f>INT(AM224)</f>
        <v>537</v>
      </c>
      <c r="AO224" s="4">
        <f>AM224-AN224</f>
        <v>0.28557403578849971</v>
      </c>
    </row>
    <row r="225" spans="1:41" x14ac:dyDescent="0.25">
      <c r="A225">
        <v>26</v>
      </c>
      <c r="B225">
        <v>26</v>
      </c>
      <c r="C225">
        <v>0</v>
      </c>
      <c r="D225">
        <v>12</v>
      </c>
      <c r="E225">
        <v>0</v>
      </c>
      <c r="F225">
        <v>0</v>
      </c>
      <c r="H225">
        <v>529.13514880000002</v>
      </c>
      <c r="J225">
        <v>3223771</v>
      </c>
      <c r="K225">
        <v>2835495</v>
      </c>
      <c r="L225">
        <v>2678647</v>
      </c>
      <c r="M225" t="str">
        <f>IF(J225&gt;0,"Yes","No")</f>
        <v>Yes</v>
      </c>
      <c r="N225">
        <f>AVERAGE(J225:L225)</f>
        <v>2912637.6666666665</v>
      </c>
      <c r="O225">
        <v>0</v>
      </c>
      <c r="P225">
        <v>0</v>
      </c>
      <c r="Q225">
        <v>0</v>
      </c>
      <c r="S225">
        <f>B225/A225</f>
        <v>1</v>
      </c>
      <c r="T225">
        <f>D225/A225</f>
        <v>0.46153846153846156</v>
      </c>
      <c r="V225" s="4">
        <f>A225*12+(B225-1)*1.007825+C225*14.003074+D225*15.9949146+E225*31.9720707+F225*30.9737615+0.0005485799</f>
        <v>529.13514877990008</v>
      </c>
      <c r="W225">
        <f>1+A225-B225/2+C225/2+F225/2</f>
        <v>14</v>
      </c>
      <c r="X225">
        <f>W225/A225</f>
        <v>0.53846153846153844</v>
      </c>
      <c r="Y225">
        <f>W225/B225</f>
        <v>0.53846153846153844</v>
      </c>
      <c r="Z225">
        <f>W225/D225</f>
        <v>1.1666666666666667</v>
      </c>
      <c r="AA225" t="str">
        <f>IF(X225&gt;=0.3,IF(X225&lt;=0.68,IF(Y225&gt;=0.2,IF(Y225&lt;=0.95,IF(Z225&gt;=0.77,IF(Z225&lt;=1.75,"CRAM","O"),"O"),"O"),"O"),"O"),"O")</f>
        <v>CRAM</v>
      </c>
      <c r="AD225">
        <f>(1+A225-D225/2-E225-B225/2)/(A225-D225/2-E225-C225-F225)</f>
        <v>0.4</v>
      </c>
      <c r="AF225" t="str">
        <f>IF(AD225&gt;0.66,"CondAr","----")</f>
        <v>----</v>
      </c>
      <c r="AG225" t="str">
        <f>IF(AND((AD225&gt;0.5),(AD225&lt;=0.66)),"Aromatic","----")</f>
        <v>----</v>
      </c>
      <c r="AH225" t="str">
        <f>IF(AND((AD225&lt;=0.5),(S225&lt;1.5)),"HUnSatLig","----")</f>
        <v>HUnSatLig</v>
      </c>
      <c r="AI225" t="str">
        <f>IF(AND((T225&lt;0.6),(S225&gt;=1.5),(C225=0)),"AlipatNoN","----")</f>
        <v>----</v>
      </c>
      <c r="AJ225" t="str">
        <f>IF(AND((S225&gt;=1.5),(T225&gt;=0.6)),"SatFACarb","----")</f>
        <v>----</v>
      </c>
      <c r="AK225" t="str">
        <f>IF(AND((T225&lt;0.6),(S225&gt;=1.5),(C225&gt;0)),"Alipat+N","----")</f>
        <v>----</v>
      </c>
      <c r="AM225" s="4">
        <f>V225*(44/43.989828)</f>
        <v>529.25750349184364</v>
      </c>
      <c r="AN225" s="4">
        <f>INT(AM225)</f>
        <v>529</v>
      </c>
      <c r="AO225" s="4">
        <f>AM225-AN225</f>
        <v>0.25750349184363586</v>
      </c>
    </row>
    <row r="226" spans="1:41" x14ac:dyDescent="0.25">
      <c r="A226">
        <v>26</v>
      </c>
      <c r="B226">
        <v>27</v>
      </c>
      <c r="C226">
        <v>1</v>
      </c>
      <c r="D226">
        <v>11</v>
      </c>
      <c r="E226">
        <v>0</v>
      </c>
      <c r="F226">
        <v>0</v>
      </c>
      <c r="H226">
        <v>528.1511332</v>
      </c>
      <c r="J226">
        <v>4372669</v>
      </c>
      <c r="K226">
        <v>3768864</v>
      </c>
      <c r="L226">
        <v>3806558</v>
      </c>
      <c r="M226" t="str">
        <f>IF(J226&gt;0,"Yes","No")</f>
        <v>Yes</v>
      </c>
      <c r="N226">
        <f>AVERAGE(J226:L226)</f>
        <v>3982697</v>
      </c>
      <c r="O226">
        <v>0</v>
      </c>
      <c r="P226">
        <v>0</v>
      </c>
      <c r="Q226">
        <v>0</v>
      </c>
      <c r="S226">
        <f>B226/A226</f>
        <v>1.0384615384615385</v>
      </c>
      <c r="T226">
        <f>D226/A226</f>
        <v>0.42307692307692307</v>
      </c>
      <c r="V226" s="4">
        <f>A226*12+(B226-1)*1.007825+C226*14.003074+D226*15.9949146+E226*31.9720707+F226*30.9737615+0.0005485799</f>
        <v>528.15113317990006</v>
      </c>
      <c r="W226">
        <f>1+A226-B226/2+C226/2+F226/2</f>
        <v>14</v>
      </c>
      <c r="X226">
        <f>W226/A226</f>
        <v>0.53846153846153844</v>
      </c>
      <c r="Y226">
        <f>W226/B226</f>
        <v>0.51851851851851849</v>
      </c>
      <c r="Z226">
        <f>W226/D226</f>
        <v>1.2727272727272727</v>
      </c>
      <c r="AA226" t="str">
        <f>IF(X226&gt;=0.3,IF(X226&lt;=0.68,IF(Y226&gt;=0.2,IF(Y226&lt;=0.95,IF(Z226&gt;=0.77,IF(Z226&lt;=1.75,"CRAM","O"),"O"),"O"),"O"),"O"),"O")</f>
        <v>CRAM</v>
      </c>
      <c r="AD226">
        <f>(1+A226-D226/2-E226-B226/2)/(A226-D226/2-E226-C226-F226)</f>
        <v>0.41025641025641024</v>
      </c>
      <c r="AF226" t="str">
        <f>IF(AD226&gt;0.66,"CondAr","----")</f>
        <v>----</v>
      </c>
      <c r="AG226" t="str">
        <f>IF(AND((AD226&gt;0.5),(AD226&lt;=0.66)),"Aromatic","----")</f>
        <v>----</v>
      </c>
      <c r="AH226" t="str">
        <f>IF(AND((AD226&lt;=0.5),(S226&lt;1.5)),"HUnSatLig","----")</f>
        <v>HUnSatLig</v>
      </c>
      <c r="AI226" t="str">
        <f>IF(AND((T226&lt;0.6),(S226&gt;=1.5),(C226=0)),"AlipatNoN","----")</f>
        <v>----</v>
      </c>
      <c r="AJ226" t="str">
        <f>IF(AND((S226&gt;=1.5),(T226&gt;=0.6)),"SatFACarb","----")</f>
        <v>----</v>
      </c>
      <c r="AK226" t="str">
        <f>IF(AND((T226&lt;0.6),(S226&gt;=1.5),(C226&gt;0)),"Alipat+N","----")</f>
        <v>----</v>
      </c>
      <c r="AM226" s="4">
        <f>V226*(44/43.989828)</f>
        <v>528.27326035272517</v>
      </c>
      <c r="AN226" s="4">
        <f>INT(AM226)</f>
        <v>528</v>
      </c>
      <c r="AO226" s="4">
        <f>AM226-AN226</f>
        <v>0.27326035272517402</v>
      </c>
    </row>
    <row r="227" spans="1:41" x14ac:dyDescent="0.25">
      <c r="A227">
        <v>26</v>
      </c>
      <c r="B227">
        <v>28</v>
      </c>
      <c r="C227">
        <v>0</v>
      </c>
      <c r="D227">
        <v>12</v>
      </c>
      <c r="E227">
        <v>0</v>
      </c>
      <c r="F227">
        <v>0</v>
      </c>
      <c r="H227">
        <v>531.15079879999996</v>
      </c>
      <c r="J227">
        <v>2834708</v>
      </c>
      <c r="K227">
        <v>3018290</v>
      </c>
      <c r="L227">
        <v>2979239</v>
      </c>
      <c r="M227" t="str">
        <f>IF(J227&gt;0,"Yes","No")</f>
        <v>Yes</v>
      </c>
      <c r="N227">
        <f>AVERAGE(J227:L227)</f>
        <v>2944079</v>
      </c>
      <c r="O227">
        <v>0</v>
      </c>
      <c r="P227">
        <v>0</v>
      </c>
      <c r="Q227">
        <v>0</v>
      </c>
      <c r="S227">
        <f>B227/A227</f>
        <v>1.0769230769230769</v>
      </c>
      <c r="T227">
        <f>D227/A227</f>
        <v>0.46153846153846156</v>
      </c>
      <c r="V227" s="4">
        <f>A227*12+(B227-1)*1.007825+C227*14.003074+D227*15.9949146+E227*31.9720707+F227*30.9737615+0.0005485799</f>
        <v>531.15079877990001</v>
      </c>
      <c r="W227">
        <f>1+A227-B227/2+C227/2+F227/2</f>
        <v>13</v>
      </c>
      <c r="X227">
        <f>W227/A227</f>
        <v>0.5</v>
      </c>
      <c r="Y227">
        <f>W227/B227</f>
        <v>0.4642857142857143</v>
      </c>
      <c r="Z227">
        <f>W227/D227</f>
        <v>1.0833333333333333</v>
      </c>
      <c r="AA227" t="str">
        <f>IF(X227&gt;=0.3,IF(X227&lt;=0.68,IF(Y227&gt;=0.2,IF(Y227&lt;=0.95,IF(Z227&gt;=0.77,IF(Z227&lt;=1.75,"CRAM","O"),"O"),"O"),"O"),"O"),"O")</f>
        <v>CRAM</v>
      </c>
      <c r="AD227">
        <f>(1+A227-D227/2-E227-B227/2)/(A227-D227/2-E227-C227-F227)</f>
        <v>0.35</v>
      </c>
      <c r="AF227" t="str">
        <f>IF(AD227&gt;0.66,"CondAr","----")</f>
        <v>----</v>
      </c>
      <c r="AG227" t="str">
        <f>IF(AND((AD227&gt;0.5),(AD227&lt;=0.66)),"Aromatic","----")</f>
        <v>----</v>
      </c>
      <c r="AH227" t="str">
        <f>IF(AND((AD227&lt;=0.5),(S227&lt;1.5)),"HUnSatLig","----")</f>
        <v>HUnSatLig</v>
      </c>
      <c r="AI227" t="str">
        <f>IF(AND((T227&lt;0.6),(S227&gt;=1.5),(C227=0)),"AlipatNoN","----")</f>
        <v>----</v>
      </c>
      <c r="AJ227" t="str">
        <f>IF(AND((S227&gt;=1.5),(T227&gt;=0.6)),"SatFACarb","----")</f>
        <v>----</v>
      </c>
      <c r="AK227" t="str">
        <f>IF(AND((T227&lt;0.6),(S227&gt;=1.5),(C227&gt;0)),"Alipat+N","----")</f>
        <v>----</v>
      </c>
      <c r="AM227" s="4">
        <f>V227*(44/43.989828)</f>
        <v>531.27361958122674</v>
      </c>
      <c r="AN227" s="4">
        <f>INT(AM227)</f>
        <v>531</v>
      </c>
      <c r="AO227" s="4">
        <f>AM227-AN227</f>
        <v>0.27361958122673968</v>
      </c>
    </row>
    <row r="228" spans="1:41" x14ac:dyDescent="0.25">
      <c r="A228">
        <v>26</v>
      </c>
      <c r="B228">
        <v>28</v>
      </c>
      <c r="C228">
        <v>0</v>
      </c>
      <c r="D228">
        <v>13</v>
      </c>
      <c r="E228">
        <v>0</v>
      </c>
      <c r="F228">
        <v>0</v>
      </c>
      <c r="H228">
        <v>547.14571339999998</v>
      </c>
      <c r="J228">
        <v>3357153</v>
      </c>
      <c r="K228">
        <v>2796002</v>
      </c>
      <c r="L228">
        <v>2686639</v>
      </c>
      <c r="M228" t="str">
        <f>IF(J228&gt;0,"Yes","No")</f>
        <v>Yes</v>
      </c>
      <c r="N228">
        <f>AVERAGE(J228:L228)</f>
        <v>2946598</v>
      </c>
      <c r="O228">
        <v>0</v>
      </c>
      <c r="P228">
        <v>0</v>
      </c>
      <c r="Q228">
        <v>0</v>
      </c>
      <c r="S228">
        <f>B228/A228</f>
        <v>1.0769230769230769</v>
      </c>
      <c r="T228">
        <f>D228/A228</f>
        <v>0.5</v>
      </c>
      <c r="V228" s="4">
        <f>A228*12+(B228-1)*1.007825+C228*14.003074+D228*15.9949146+E228*31.9720707+F228*30.9737615+0.0005485799</f>
        <v>547.14571337990003</v>
      </c>
      <c r="W228">
        <f>1+A228-B228/2+C228/2+F228/2</f>
        <v>13</v>
      </c>
      <c r="X228">
        <f>W228/A228</f>
        <v>0.5</v>
      </c>
      <c r="Y228">
        <f>W228/B228</f>
        <v>0.4642857142857143</v>
      </c>
      <c r="Z228">
        <f>W228/D228</f>
        <v>1</v>
      </c>
      <c r="AA228" t="str">
        <f>IF(X228&gt;=0.3,IF(X228&lt;=0.68,IF(Y228&gt;=0.2,IF(Y228&lt;=0.95,IF(Z228&gt;=0.77,IF(Z228&lt;=1.75,"CRAM","O"),"O"),"O"),"O"),"O"),"O")</f>
        <v>CRAM</v>
      </c>
      <c r="AD228">
        <f>(1+A228-D228/2-E228-B228/2)/(A228-D228/2-E228-C228-F228)</f>
        <v>0.33333333333333331</v>
      </c>
      <c r="AF228" t="str">
        <f>IF(AD228&gt;0.66,"CondAr","----")</f>
        <v>----</v>
      </c>
      <c r="AG228" t="str">
        <f>IF(AND((AD228&gt;0.5),(AD228&lt;=0.66)),"Aromatic","----")</f>
        <v>----</v>
      </c>
      <c r="AH228" t="str">
        <f>IF(AND((AD228&lt;=0.5),(S228&lt;1.5)),"HUnSatLig","----")</f>
        <v>HUnSatLig</v>
      </c>
      <c r="AI228" t="str">
        <f>IF(AND((T228&lt;0.6),(S228&gt;=1.5),(C228=0)),"AlipatNoN","----")</f>
        <v>----</v>
      </c>
      <c r="AJ228" t="str">
        <f>IF(AND((S228&gt;=1.5),(T228&gt;=0.6)),"SatFACarb","----")</f>
        <v>----</v>
      </c>
      <c r="AK228" t="str">
        <f>IF(AND((T228&lt;0.6),(S228&gt;=1.5),(C228&gt;0)),"Alipat+N","----")</f>
        <v>----</v>
      </c>
      <c r="AM228" s="4">
        <f>V228*(44/43.989828)</f>
        <v>547.2722327697121</v>
      </c>
      <c r="AN228" s="4">
        <f>INT(AM228)</f>
        <v>547</v>
      </c>
      <c r="AO228" s="4">
        <f>AM228-AN228</f>
        <v>0.27223276971210453</v>
      </c>
    </row>
    <row r="229" spans="1:41" x14ac:dyDescent="0.25">
      <c r="A229">
        <v>26</v>
      </c>
      <c r="B229">
        <v>30</v>
      </c>
      <c r="C229">
        <v>0</v>
      </c>
      <c r="D229">
        <v>13</v>
      </c>
      <c r="E229">
        <v>0</v>
      </c>
      <c r="F229">
        <v>0</v>
      </c>
      <c r="H229">
        <v>549.16136340000003</v>
      </c>
      <c r="J229">
        <v>3330522</v>
      </c>
      <c r="K229">
        <v>2843074</v>
      </c>
      <c r="L229">
        <v>2549947</v>
      </c>
      <c r="M229" t="str">
        <f>IF(J229&gt;0,"Yes","No")</f>
        <v>Yes</v>
      </c>
      <c r="N229">
        <f>AVERAGE(J229:L229)</f>
        <v>2907847.6666666665</v>
      </c>
      <c r="O229">
        <v>0</v>
      </c>
      <c r="P229">
        <v>0</v>
      </c>
      <c r="Q229">
        <v>0</v>
      </c>
      <c r="S229">
        <f>B229/A229</f>
        <v>1.1538461538461537</v>
      </c>
      <c r="T229">
        <f>D229/A229</f>
        <v>0.5</v>
      </c>
      <c r="V229" s="4">
        <f>A229*12+(B229-1)*1.007825+C229*14.003074+D229*15.9949146+E229*31.9720707+F229*30.9737615+0.0005485799</f>
        <v>549.16136337990008</v>
      </c>
      <c r="W229">
        <f>1+A229-B229/2+C229/2+F229/2</f>
        <v>12</v>
      </c>
      <c r="X229">
        <f>W229/A229</f>
        <v>0.46153846153846156</v>
      </c>
      <c r="Y229">
        <f>W229/B229</f>
        <v>0.4</v>
      </c>
      <c r="Z229">
        <f>W229/D229</f>
        <v>0.92307692307692313</v>
      </c>
      <c r="AA229" t="str">
        <f>IF(X229&gt;=0.3,IF(X229&lt;=0.68,IF(Y229&gt;=0.2,IF(Y229&lt;=0.95,IF(Z229&gt;=0.77,IF(Z229&lt;=1.75,"CRAM","O"),"O"),"O"),"O"),"O"),"O")</f>
        <v>CRAM</v>
      </c>
      <c r="AD229">
        <f>(1+A229-D229/2-E229-B229/2)/(A229-D229/2-E229-C229-F229)</f>
        <v>0.28205128205128205</v>
      </c>
      <c r="AF229" t="str">
        <f>IF(AD229&gt;0.66,"CondAr","----")</f>
        <v>----</v>
      </c>
      <c r="AG229" t="str">
        <f>IF(AND((AD229&gt;0.5),(AD229&lt;=0.66)),"Aromatic","----")</f>
        <v>----</v>
      </c>
      <c r="AH229" t="str">
        <f>IF(AND((AD229&lt;=0.5),(S229&lt;1.5)),"HUnSatLig","----")</f>
        <v>HUnSatLig</v>
      </c>
      <c r="AI229" t="str">
        <f>IF(AND((T229&lt;0.6),(S229&gt;=1.5),(C229=0)),"AlipatNoN","----")</f>
        <v>----</v>
      </c>
      <c r="AJ229" t="str">
        <f>IF(AND((S229&gt;=1.5),(T229&gt;=0.6)),"SatFACarb","----")</f>
        <v>----</v>
      </c>
      <c r="AK229" t="str">
        <f>IF(AND((T229&lt;0.6),(S229&gt;=1.5),(C229&gt;0)),"Alipat+N","----")</f>
        <v>----</v>
      </c>
      <c r="AM229" s="4">
        <f>V229*(44/43.989828)</f>
        <v>549.28834885909532</v>
      </c>
      <c r="AN229" s="4">
        <f>INT(AM229)</f>
        <v>549</v>
      </c>
      <c r="AO229" s="4">
        <f>AM229-AN229</f>
        <v>0.28834885909532204</v>
      </c>
    </row>
    <row r="230" spans="1:41" x14ac:dyDescent="0.25">
      <c r="A230">
        <v>26</v>
      </c>
      <c r="B230">
        <v>32</v>
      </c>
      <c r="C230">
        <v>0</v>
      </c>
      <c r="D230">
        <v>13</v>
      </c>
      <c r="E230">
        <v>0</v>
      </c>
      <c r="F230">
        <v>0</v>
      </c>
      <c r="H230">
        <v>551.17701339999996</v>
      </c>
      <c r="J230">
        <v>3279308</v>
      </c>
      <c r="K230">
        <v>3136924</v>
      </c>
      <c r="L230">
        <v>2130113</v>
      </c>
      <c r="M230" t="str">
        <f>IF(J230&gt;0,"Yes","No")</f>
        <v>Yes</v>
      </c>
      <c r="N230">
        <f>AVERAGE(J230:L230)</f>
        <v>2848781.6666666665</v>
      </c>
      <c r="O230">
        <v>0</v>
      </c>
      <c r="P230">
        <v>0</v>
      </c>
      <c r="Q230">
        <v>0</v>
      </c>
      <c r="S230">
        <f>B230/A230</f>
        <v>1.2307692307692308</v>
      </c>
      <c r="T230">
        <f>D230/A230</f>
        <v>0.5</v>
      </c>
      <c r="V230" s="4">
        <f>A230*12+(B230-1)*1.007825+C230*14.003074+D230*15.9949146+E230*31.9720707+F230*30.9737615+0.0005485799</f>
        <v>551.17701337990002</v>
      </c>
      <c r="W230">
        <f>1+A230-B230/2+C230/2+F230/2</f>
        <v>11</v>
      </c>
      <c r="X230">
        <f>W230/A230</f>
        <v>0.42307692307692307</v>
      </c>
      <c r="Y230">
        <f>W230/B230</f>
        <v>0.34375</v>
      </c>
      <c r="Z230">
        <f>W230/D230</f>
        <v>0.84615384615384615</v>
      </c>
      <c r="AA230" t="str">
        <f>IF(X230&gt;=0.3,IF(X230&lt;=0.68,IF(Y230&gt;=0.2,IF(Y230&lt;=0.95,IF(Z230&gt;=0.77,IF(Z230&lt;=1.75,"CRAM","O"),"O"),"O"),"O"),"O"),"O")</f>
        <v>CRAM</v>
      </c>
      <c r="AD230">
        <f>(1+A230-D230/2-E230-B230/2)/(A230-D230/2-E230-C230-F230)</f>
        <v>0.23076923076923078</v>
      </c>
      <c r="AF230" t="str">
        <f>IF(AD230&gt;0.66,"CondAr","----")</f>
        <v>----</v>
      </c>
      <c r="AG230" t="str">
        <f>IF(AND((AD230&gt;0.5),(AD230&lt;=0.66)),"Aromatic","----")</f>
        <v>----</v>
      </c>
      <c r="AH230" t="str">
        <f>IF(AND((AD230&lt;=0.5),(S230&lt;1.5)),"HUnSatLig","----")</f>
        <v>HUnSatLig</v>
      </c>
      <c r="AI230" t="str">
        <f>IF(AND((T230&lt;0.6),(S230&gt;=1.5),(C230=0)),"AlipatNoN","----")</f>
        <v>----</v>
      </c>
      <c r="AJ230" t="str">
        <f>IF(AND((S230&gt;=1.5),(T230&gt;=0.6)),"SatFACarb","----")</f>
        <v>----</v>
      </c>
      <c r="AK230" t="str">
        <f>IF(AND((T230&lt;0.6),(S230&gt;=1.5),(C230&gt;0)),"Alipat+N","----")</f>
        <v>----</v>
      </c>
      <c r="AM230" s="4">
        <f>V230*(44/43.989828)</f>
        <v>551.30446494847854</v>
      </c>
      <c r="AN230" s="4">
        <f>INT(AM230)</f>
        <v>551</v>
      </c>
      <c r="AO230" s="4">
        <f>AM230-AN230</f>
        <v>0.30446494847853955</v>
      </c>
    </row>
    <row r="231" spans="1:41" x14ac:dyDescent="0.25">
      <c r="A231">
        <v>28</v>
      </c>
      <c r="B231">
        <v>30</v>
      </c>
      <c r="C231">
        <v>0</v>
      </c>
      <c r="D231">
        <v>12</v>
      </c>
      <c r="E231">
        <v>0</v>
      </c>
      <c r="F231">
        <v>0</v>
      </c>
      <c r="H231">
        <v>557.16644880000001</v>
      </c>
      <c r="J231">
        <v>3354994</v>
      </c>
      <c r="K231">
        <v>2735885</v>
      </c>
      <c r="L231">
        <v>2886318</v>
      </c>
      <c r="M231" t="str">
        <f>IF(J231&gt;0,"Yes","No")</f>
        <v>Yes</v>
      </c>
      <c r="N231">
        <f>AVERAGE(J231:L231)</f>
        <v>2992399</v>
      </c>
      <c r="O231">
        <v>0</v>
      </c>
      <c r="P231">
        <v>0</v>
      </c>
      <c r="Q231">
        <v>0</v>
      </c>
      <c r="S231">
        <f>B231/A231</f>
        <v>1.0714285714285714</v>
      </c>
      <c r="T231">
        <f>D231/A231</f>
        <v>0.42857142857142855</v>
      </c>
      <c r="V231" s="4">
        <f>A231*12+(B231-1)*1.007825+C231*14.003074+D231*15.9949146+E231*31.9720707+F231*30.9737615+0.0005485799</f>
        <v>557.16644877990007</v>
      </c>
      <c r="W231">
        <f>1+A231-B231/2+C231/2+F231/2</f>
        <v>14</v>
      </c>
      <c r="X231">
        <f>W231/A231</f>
        <v>0.5</v>
      </c>
      <c r="Y231">
        <f>W231/B231</f>
        <v>0.46666666666666667</v>
      </c>
      <c r="Z231">
        <f>W231/D231</f>
        <v>1.1666666666666667</v>
      </c>
      <c r="AA231" t="str">
        <f>IF(X231&gt;=0.3,IF(X231&lt;=0.68,IF(Y231&gt;=0.2,IF(Y231&lt;=0.95,IF(Z231&gt;=0.77,IF(Z231&lt;=1.75,"CRAM","O"),"O"),"O"),"O"),"O"),"O")</f>
        <v>CRAM</v>
      </c>
      <c r="AD231">
        <f>(1+A231-D231/2-E231-B231/2)/(A231-D231/2-E231-C231-F231)</f>
        <v>0.36363636363636365</v>
      </c>
      <c r="AF231" t="str">
        <f>IF(AD231&gt;0.66,"CondAr","----")</f>
        <v>----</v>
      </c>
      <c r="AG231" t="str">
        <f>IF(AND((AD231&gt;0.5),(AD231&lt;=0.66)),"Aromatic","----")</f>
        <v>----</v>
      </c>
      <c r="AH231" t="str">
        <f>IF(AND((AD231&lt;=0.5),(S231&lt;1.5)),"HUnSatLig","----")</f>
        <v>HUnSatLig</v>
      </c>
      <c r="AI231" t="str">
        <f>IF(AND((T231&lt;0.6),(S231&gt;=1.5),(C231=0)),"AlipatNoN","----")</f>
        <v>----</v>
      </c>
      <c r="AJ231" t="str">
        <f>IF(AND((S231&gt;=1.5),(T231&gt;=0.6)),"SatFACarb","----")</f>
        <v>----</v>
      </c>
      <c r="AK231" t="str">
        <f>IF(AND((T231&lt;0.6),(S231&gt;=1.5),(C231&gt;0)),"Alipat+N","----")</f>
        <v>----</v>
      </c>
      <c r="AM231" s="4">
        <f>V231*(44/43.989828)</f>
        <v>557.29528531722383</v>
      </c>
      <c r="AN231" s="4">
        <f>INT(AM231)</f>
        <v>557</v>
      </c>
      <c r="AO231" s="4">
        <f>AM231-AN231</f>
        <v>0.29528531722382922</v>
      </c>
    </row>
    <row r="232" spans="1:41" x14ac:dyDescent="0.25">
      <c r="A232">
        <v>14</v>
      </c>
      <c r="B232">
        <v>22</v>
      </c>
      <c r="C232">
        <v>0</v>
      </c>
      <c r="D232">
        <v>6</v>
      </c>
      <c r="E232">
        <v>1</v>
      </c>
      <c r="F232">
        <v>0</v>
      </c>
      <c r="H232">
        <v>317.10643190000002</v>
      </c>
      <c r="J232">
        <v>5380650</v>
      </c>
      <c r="K232">
        <v>5182088</v>
      </c>
      <c r="L232">
        <v>5112600</v>
      </c>
      <c r="M232" t="str">
        <f>IF(J232&gt;0,"Yes","No")</f>
        <v>Yes</v>
      </c>
      <c r="N232">
        <f>AVERAGE(J232:L232)</f>
        <v>5225112.666666667</v>
      </c>
      <c r="O232">
        <v>0</v>
      </c>
      <c r="P232">
        <v>0</v>
      </c>
      <c r="Q232">
        <v>0</v>
      </c>
      <c r="S232">
        <f>B232/A232</f>
        <v>1.5714285714285714</v>
      </c>
      <c r="T232">
        <f>D232/A232</f>
        <v>0.42857142857142855</v>
      </c>
      <c r="V232" s="4">
        <f>A232*12+(B232-1)*1.007825+C232*14.003074+D232*15.9949146+E232*31.9720707+F232*30.9737615+0.0005485799</f>
        <v>317.10643187990001</v>
      </c>
      <c r="W232">
        <f>1+A232-B232/2+C232/2+F232/2</f>
        <v>4</v>
      </c>
      <c r="X232">
        <f>W232/A232</f>
        <v>0.2857142857142857</v>
      </c>
      <c r="Y232">
        <f>W232/B232</f>
        <v>0.18181818181818182</v>
      </c>
      <c r="Z232">
        <f>W232/D232</f>
        <v>0.66666666666666663</v>
      </c>
      <c r="AA232" t="str">
        <f>IF(X232&gt;=0.3,IF(X232&lt;=0.68,IF(Y232&gt;=0.2,IF(Y232&lt;=0.95,IF(Z232&gt;=0.77,IF(Z232&lt;=1.75,"CRAM","O"),"O"),"O"),"O"),"O"),"O")</f>
        <v>O</v>
      </c>
      <c r="AD232">
        <f>(1+A232-D232/2-E232-B232/2)/(A232-D232/2-E232-C232-F232)</f>
        <v>0</v>
      </c>
      <c r="AF232" t="str">
        <f>IF(AD232&gt;0.66,"CondAr","----")</f>
        <v>----</v>
      </c>
      <c r="AG232" t="str">
        <f>IF(AND((AD232&gt;0.5),(AD232&lt;=0.66)),"Aromatic","----")</f>
        <v>----</v>
      </c>
      <c r="AH232" t="str">
        <f>IF(AND((AD232&lt;=0.5),(S232&lt;1.5)),"HUnSatLig","----")</f>
        <v>----</v>
      </c>
      <c r="AI232" t="str">
        <f>IF(AND((T232&lt;0.6),(S232&gt;=1.5),(C232=0)),"AlipatNoN","----")</f>
        <v>AlipatNoN</v>
      </c>
      <c r="AJ232" t="str">
        <f>IF(AND((S232&gt;=1.5),(T232&gt;=0.6)),"SatFACarb","----")</f>
        <v>----</v>
      </c>
      <c r="AK232" t="str">
        <f>IF(AND((T232&lt;0.6),(S232&gt;=1.5),(C232&gt;0)),"Alipat+N","----")</f>
        <v>----</v>
      </c>
      <c r="AM232" s="4">
        <f>V232*(44/43.989828)</f>
        <v>317.17975807306175</v>
      </c>
      <c r="AN232" s="4">
        <f>INT(AM232)</f>
        <v>317</v>
      </c>
      <c r="AO232" s="4">
        <f>AM232-AN232</f>
        <v>0.17975807306174829</v>
      </c>
    </row>
    <row r="233" spans="1:41" x14ac:dyDescent="0.25">
      <c r="A233">
        <v>25</v>
      </c>
      <c r="B233">
        <v>50</v>
      </c>
      <c r="C233">
        <v>0</v>
      </c>
      <c r="D233">
        <v>2</v>
      </c>
      <c r="E233">
        <v>0</v>
      </c>
      <c r="F233">
        <v>0</v>
      </c>
      <c r="H233">
        <v>381.37380280000002</v>
      </c>
      <c r="J233">
        <v>3467929</v>
      </c>
      <c r="K233">
        <v>3074927</v>
      </c>
      <c r="L233">
        <v>2476733</v>
      </c>
      <c r="M233" t="str">
        <f>IF(J233&gt;0,"Yes","No")</f>
        <v>Yes</v>
      </c>
      <c r="N233">
        <f>AVERAGE(J233:L233)</f>
        <v>3006529.6666666665</v>
      </c>
      <c r="O233">
        <v>0</v>
      </c>
      <c r="P233">
        <v>0</v>
      </c>
      <c r="Q233">
        <v>0</v>
      </c>
      <c r="S233">
        <f>B233/A233</f>
        <v>2</v>
      </c>
      <c r="T233">
        <f>D233/A233</f>
        <v>0.08</v>
      </c>
      <c r="V233" s="4">
        <f>A233*12+(B233-1)*1.007825+C233*14.003074+D233*15.9949146+E233*31.9720707+F233*30.9737615+0.0005485799</f>
        <v>381.37380277989996</v>
      </c>
      <c r="W233">
        <f>1+A233-B233/2+C233/2+F233/2</f>
        <v>1</v>
      </c>
      <c r="X233">
        <f>W233/A233</f>
        <v>0.04</v>
      </c>
      <c r="Y233">
        <f>W233/B233</f>
        <v>0.02</v>
      </c>
      <c r="Z233">
        <f>W233/D233</f>
        <v>0.5</v>
      </c>
      <c r="AA233" t="str">
        <f>IF(X233&gt;=0.3,IF(X233&lt;=0.68,IF(Y233&gt;=0.2,IF(Y233&lt;=0.95,IF(Z233&gt;=0.77,IF(Z233&lt;=1.75,"CRAM","O"),"O"),"O"),"O"),"O"),"O")</f>
        <v>O</v>
      </c>
      <c r="AD233">
        <f>(1+A233-D233/2-E233-B233/2)/(A233-D233/2-E233-C233-F233)</f>
        <v>0</v>
      </c>
      <c r="AF233" t="str">
        <f>IF(AD233&gt;0.66,"CondAr","----")</f>
        <v>----</v>
      </c>
      <c r="AG233" t="str">
        <f>IF(AND((AD233&gt;0.5),(AD233&lt;=0.66)),"Aromatic","----")</f>
        <v>----</v>
      </c>
      <c r="AH233" t="str">
        <f>IF(AND((AD233&lt;=0.5),(S233&lt;1.5)),"HUnSatLig","----")</f>
        <v>----</v>
      </c>
      <c r="AI233" t="str">
        <f>IF(AND((T233&lt;0.6),(S233&gt;=1.5),(C233=0)),"AlipatNoN","----")</f>
        <v>AlipatNoN</v>
      </c>
      <c r="AJ233" t="str">
        <f>IF(AND((S233&gt;=1.5),(T233&gt;=0.6)),"SatFACarb","----")</f>
        <v>----</v>
      </c>
      <c r="AK233" t="str">
        <f>IF(AND((T233&lt;0.6),(S233&gt;=1.5),(C233&gt;0)),"Alipat+N","----")</f>
        <v>----</v>
      </c>
      <c r="AM233" s="4">
        <f>V233*(44/43.989828)</f>
        <v>381.46198985628212</v>
      </c>
      <c r="AN233" s="4">
        <f>INT(AM233)</f>
        <v>381</v>
      </c>
      <c r="AO233" s="4">
        <f>AM233-AN233</f>
        <v>0.46198985628211631</v>
      </c>
    </row>
    <row r="234" spans="1:41" x14ac:dyDescent="0.25">
      <c r="A234">
        <v>15</v>
      </c>
      <c r="B234">
        <v>26</v>
      </c>
      <c r="C234">
        <v>0</v>
      </c>
      <c r="D234">
        <v>14</v>
      </c>
      <c r="E234">
        <v>0</v>
      </c>
      <c r="F234">
        <v>0</v>
      </c>
      <c r="H234">
        <v>429.124978</v>
      </c>
      <c r="J234">
        <v>4419863</v>
      </c>
      <c r="K234">
        <v>4404696</v>
      </c>
      <c r="L234">
        <v>4114682</v>
      </c>
      <c r="M234" t="str">
        <f>IF(J234&gt;0,"Yes","No")</f>
        <v>Yes</v>
      </c>
      <c r="N234">
        <f>AVERAGE(J234:L234)</f>
        <v>4313080.333333333</v>
      </c>
      <c r="O234">
        <v>0</v>
      </c>
      <c r="P234">
        <v>0</v>
      </c>
      <c r="Q234">
        <v>0</v>
      </c>
      <c r="S234">
        <f>B234/A234</f>
        <v>1.7333333333333334</v>
      </c>
      <c r="T234">
        <f>D234/A234</f>
        <v>0.93333333333333335</v>
      </c>
      <c r="V234" s="4">
        <f>A234*12+(B234-1)*1.007825+C234*14.003074+D234*15.9949146+E234*31.9720707+F234*30.9737615+0.0005485799</f>
        <v>429.1249779799</v>
      </c>
      <c r="W234">
        <f>1+A234-B234/2+C234/2+F234/2</f>
        <v>3</v>
      </c>
      <c r="X234">
        <f>W234/A234</f>
        <v>0.2</v>
      </c>
      <c r="Y234">
        <f>W234/B234</f>
        <v>0.11538461538461539</v>
      </c>
      <c r="Z234">
        <f>W234/D234</f>
        <v>0.21428571428571427</v>
      </c>
      <c r="AA234" t="str">
        <f>IF(X234&gt;=0.3,IF(X234&lt;=0.68,IF(Y234&gt;=0.2,IF(Y234&lt;=0.95,IF(Z234&gt;=0.77,IF(Z234&lt;=1.75,"CRAM","O"),"O"),"O"),"O"),"O"),"O")</f>
        <v>O</v>
      </c>
      <c r="AD234">
        <f>(1+A234-D234/2-E234-B234/2)/(A234-D234/2-E234-C234-F234)</f>
        <v>-0.5</v>
      </c>
      <c r="AF234" t="str">
        <f>IF(AD234&gt;0.66,"CondAr","----")</f>
        <v>----</v>
      </c>
      <c r="AG234" t="str">
        <f>IF(AND((AD234&gt;0.5),(AD234&lt;=0.66)),"Aromatic","----")</f>
        <v>----</v>
      </c>
      <c r="AH234" t="str">
        <f>IF(AND((AD234&lt;=0.5),(S234&lt;1.5)),"HUnSatLig","----")</f>
        <v>----</v>
      </c>
      <c r="AI234" t="str">
        <f>IF(AND((T234&lt;0.6),(S234&gt;=1.5),(C234=0)),"AlipatNoN","----")</f>
        <v>----</v>
      </c>
      <c r="AJ234" t="str">
        <f>IF(AND((S234&gt;=1.5),(T234&gt;=0.6)),"SatFACarb","----")</f>
        <v>SatFACarb</v>
      </c>
      <c r="AK234" t="str">
        <f>IF(AND((T234&lt;0.6),(S234&gt;=1.5),(C234&gt;0)),"Alipat+N","----")</f>
        <v>----</v>
      </c>
      <c r="AM234" s="4">
        <f>V234*(44/43.989828)</f>
        <v>429.22420681243847</v>
      </c>
      <c r="AN234" s="4">
        <f>INT(AM234)</f>
        <v>429</v>
      </c>
      <c r="AO234" s="4">
        <f>AM234-AN234</f>
        <v>0.2242068124384673</v>
      </c>
    </row>
    <row r="235" spans="1:41" x14ac:dyDescent="0.25">
      <c r="A235">
        <v>16</v>
      </c>
      <c r="B235">
        <v>26</v>
      </c>
      <c r="C235">
        <v>0</v>
      </c>
      <c r="D235">
        <v>14</v>
      </c>
      <c r="E235">
        <v>0</v>
      </c>
      <c r="F235">
        <v>0</v>
      </c>
      <c r="H235">
        <v>441.124978</v>
      </c>
      <c r="J235">
        <v>3617093</v>
      </c>
      <c r="K235">
        <v>4317031</v>
      </c>
      <c r="L235">
        <v>3742910</v>
      </c>
      <c r="M235" t="str">
        <f>IF(J235&gt;0,"Yes","No")</f>
        <v>Yes</v>
      </c>
      <c r="N235">
        <f>AVERAGE(J235:L235)</f>
        <v>3892344.6666666665</v>
      </c>
      <c r="O235">
        <v>0</v>
      </c>
      <c r="P235">
        <v>0</v>
      </c>
      <c r="Q235">
        <v>0</v>
      </c>
      <c r="S235">
        <f>B235/A235</f>
        <v>1.625</v>
      </c>
      <c r="T235">
        <f>D235/A235</f>
        <v>0.875</v>
      </c>
      <c r="V235" s="4">
        <f>A235*12+(B235-1)*1.007825+C235*14.003074+D235*15.9949146+E235*31.9720707+F235*30.9737615+0.0005485799</f>
        <v>441.1249779799</v>
      </c>
      <c r="W235">
        <f>1+A235-B235/2+C235/2+F235/2</f>
        <v>4</v>
      </c>
      <c r="X235">
        <f>W235/A235</f>
        <v>0.25</v>
      </c>
      <c r="Y235">
        <f>W235/B235</f>
        <v>0.15384615384615385</v>
      </c>
      <c r="Z235">
        <f>W235/D235</f>
        <v>0.2857142857142857</v>
      </c>
      <c r="AA235" t="str">
        <f>IF(X235&gt;=0.3,IF(X235&lt;=0.68,IF(Y235&gt;=0.2,IF(Y235&lt;=0.95,IF(Z235&gt;=0.77,IF(Z235&lt;=1.75,"CRAM","O"),"O"),"O"),"O"),"O"),"O")</f>
        <v>O</v>
      </c>
      <c r="AD235">
        <f>(1+A235-D235/2-E235-B235/2)/(A235-D235/2-E235-C235-F235)</f>
        <v>-0.33333333333333331</v>
      </c>
      <c r="AF235" t="str">
        <f>IF(AD235&gt;0.66,"CondAr","----")</f>
        <v>----</v>
      </c>
      <c r="AG235" t="str">
        <f>IF(AND((AD235&gt;0.5),(AD235&lt;=0.66)),"Aromatic","----")</f>
        <v>----</v>
      </c>
      <c r="AH235" t="str">
        <f>IF(AND((AD235&lt;=0.5),(S235&lt;1.5)),"HUnSatLig","----")</f>
        <v>----</v>
      </c>
      <c r="AI235" t="str">
        <f>IF(AND((T235&lt;0.6),(S235&gt;=1.5),(C235=0)),"AlipatNoN","----")</f>
        <v>----</v>
      </c>
      <c r="AJ235" t="str">
        <f>IF(AND((S235&gt;=1.5),(T235&gt;=0.6)),"SatFACarb","----")</f>
        <v>SatFACarb</v>
      </c>
      <c r="AK235" t="str">
        <f>IF(AND((T235&lt;0.6),(S235&gt;=1.5),(C235&gt;0)),"Alipat+N","----")</f>
        <v>----</v>
      </c>
      <c r="AM235" s="4">
        <f>V235*(44/43.989828)</f>
        <v>441.22698163574535</v>
      </c>
      <c r="AN235" s="4">
        <f>INT(AM235)</f>
        <v>441</v>
      </c>
      <c r="AO235" s="4">
        <f>AM235-AN235</f>
        <v>0.22698163574534647</v>
      </c>
    </row>
    <row r="236" spans="1:41" x14ac:dyDescent="0.25">
      <c r="A236">
        <v>20</v>
      </c>
      <c r="B236">
        <v>34</v>
      </c>
      <c r="C236">
        <v>0</v>
      </c>
      <c r="D236">
        <v>18</v>
      </c>
      <c r="E236">
        <v>0</v>
      </c>
      <c r="F236">
        <v>0</v>
      </c>
      <c r="H236">
        <v>561.16723639999998</v>
      </c>
      <c r="J236">
        <v>2894095</v>
      </c>
      <c r="K236">
        <v>4226194</v>
      </c>
      <c r="L236">
        <v>3411581</v>
      </c>
      <c r="M236" t="str">
        <f>IF(J236&gt;0,"Yes","No")</f>
        <v>Yes</v>
      </c>
      <c r="N236">
        <f>AVERAGE(J236:L236)</f>
        <v>3510623.3333333335</v>
      </c>
      <c r="O236">
        <v>0</v>
      </c>
      <c r="P236">
        <v>0</v>
      </c>
      <c r="Q236">
        <v>0</v>
      </c>
      <c r="S236">
        <f>B236/A236</f>
        <v>1.7</v>
      </c>
      <c r="T236">
        <f>D236/A236</f>
        <v>0.9</v>
      </c>
      <c r="V236" s="4">
        <f>A236*12+(B236-1)*1.007825+C236*14.003074+D236*15.9949146+E236*31.9720707+F236*30.9737615+0.0005485799</f>
        <v>561.16723637990003</v>
      </c>
      <c r="W236">
        <f>1+A236-B236/2+C236/2+F236/2</f>
        <v>4</v>
      </c>
      <c r="X236">
        <f>W236/A236</f>
        <v>0.2</v>
      </c>
      <c r="Y236">
        <f>W236/B236</f>
        <v>0.11764705882352941</v>
      </c>
      <c r="Z236">
        <f>W236/D236</f>
        <v>0.22222222222222221</v>
      </c>
      <c r="AA236" t="str">
        <f>IF(X236&gt;=0.3,IF(X236&lt;=0.68,IF(Y236&gt;=0.2,IF(Y236&lt;=0.95,IF(Z236&gt;=0.77,IF(Z236&lt;=1.75,"CRAM","O"),"O"),"O"),"O"),"O"),"O")</f>
        <v>O</v>
      </c>
      <c r="AD236">
        <f>(1+A236-D236/2-E236-B236/2)/(A236-D236/2-E236-C236-F236)</f>
        <v>-0.45454545454545453</v>
      </c>
      <c r="AF236" t="str">
        <f>IF(AD236&gt;0.66,"CondAr","----")</f>
        <v>----</v>
      </c>
      <c r="AG236" t="str">
        <f>IF(AND((AD236&gt;0.5),(AD236&lt;=0.66)),"Aromatic","----")</f>
        <v>----</v>
      </c>
      <c r="AH236" t="str">
        <f>IF(AND((AD236&lt;=0.5),(S236&lt;1.5)),"HUnSatLig","----")</f>
        <v>----</v>
      </c>
      <c r="AI236" t="str">
        <f>IF(AND((T236&lt;0.6),(S236&gt;=1.5),(C236=0)),"AlipatNoN","----")</f>
        <v>----</v>
      </c>
      <c r="AJ236" t="str">
        <f>IF(AND((S236&gt;=1.5),(T236&gt;=0.6)),"SatFACarb","----")</f>
        <v>SatFACarb</v>
      </c>
      <c r="AK236" t="str">
        <f>IF(AND((T236&lt;0.6),(S236&gt;=1.5),(C236&gt;0)),"Alipat+N","----")</f>
        <v>----</v>
      </c>
      <c r="AM236" s="4">
        <f>V236*(44/43.989828)</f>
        <v>561.29699804044697</v>
      </c>
      <c r="AN236" s="4">
        <f>INT(AM236)</f>
        <v>561</v>
      </c>
      <c r="AO236" s="4">
        <f>AM236-AN236</f>
        <v>0.29699804044696521</v>
      </c>
    </row>
    <row r="237" spans="1:41" x14ac:dyDescent="0.25">
      <c r="A237">
        <v>23</v>
      </c>
      <c r="B237">
        <v>38</v>
      </c>
      <c r="C237">
        <v>0</v>
      </c>
      <c r="D237">
        <v>19</v>
      </c>
      <c r="E237">
        <v>0</v>
      </c>
      <c r="F237">
        <v>0</v>
      </c>
      <c r="H237">
        <v>617.19345099999998</v>
      </c>
      <c r="J237">
        <v>4050474</v>
      </c>
      <c r="K237">
        <v>3854288</v>
      </c>
      <c r="L237">
        <v>3000626</v>
      </c>
      <c r="M237" t="str">
        <f>IF(J237&gt;0,"Yes","No")</f>
        <v>Yes</v>
      </c>
      <c r="N237">
        <f>AVERAGE(J237:L237)</f>
        <v>3635129.3333333335</v>
      </c>
      <c r="O237">
        <v>0</v>
      </c>
      <c r="P237">
        <v>0</v>
      </c>
      <c r="Q237">
        <v>0</v>
      </c>
      <c r="S237">
        <f>B237/A237</f>
        <v>1.6521739130434783</v>
      </c>
      <c r="T237">
        <f>D237/A237</f>
        <v>0.82608695652173914</v>
      </c>
      <c r="V237" s="4">
        <f>A237*12+(B237-1)*1.007825+C237*14.003074+D237*15.9949146+E237*31.9720707+F237*30.9737615+0.0005485799</f>
        <v>617.19345097990015</v>
      </c>
      <c r="W237">
        <f>1+A237-B237/2+C237/2+F237/2</f>
        <v>5</v>
      </c>
      <c r="X237">
        <f>W237/A237</f>
        <v>0.21739130434782608</v>
      </c>
      <c r="Y237">
        <f>W237/B237</f>
        <v>0.13157894736842105</v>
      </c>
      <c r="Z237">
        <f>W237/D237</f>
        <v>0.26315789473684209</v>
      </c>
      <c r="AA237" t="str">
        <f>IF(X237&gt;=0.3,IF(X237&lt;=0.68,IF(Y237&gt;=0.2,IF(Y237&lt;=0.95,IF(Z237&gt;=0.77,IF(Z237&lt;=1.75,"CRAM","O"),"O"),"O"),"O"),"O"),"O")</f>
        <v>O</v>
      </c>
      <c r="AD237">
        <f>(1+A237-D237/2-E237-B237/2)/(A237-D237/2-E237-C237-F237)</f>
        <v>-0.33333333333333331</v>
      </c>
      <c r="AF237" t="str">
        <f>IF(AD237&gt;0.66,"CondAr","----")</f>
        <v>----</v>
      </c>
      <c r="AG237" t="str">
        <f>IF(AND((AD237&gt;0.5),(AD237&lt;=0.66)),"Aromatic","----")</f>
        <v>----</v>
      </c>
      <c r="AH237" t="str">
        <f>IF(AND((AD237&lt;=0.5),(S237&lt;1.5)),"HUnSatLig","----")</f>
        <v>----</v>
      </c>
      <c r="AI237" t="str">
        <f>IF(AND((T237&lt;0.6),(S237&gt;=1.5),(C237=0)),"AlipatNoN","----")</f>
        <v>----</v>
      </c>
      <c r="AJ237" t="str">
        <f>IF(AND((S237&gt;=1.5),(T237&gt;=0.6)),"SatFACarb","----")</f>
        <v>SatFACarb</v>
      </c>
      <c r="AK237" t="str">
        <f>IF(AND((T237&lt;0.6),(S237&gt;=1.5),(C237&gt;0)),"Alipat+N","----")</f>
        <v>----</v>
      </c>
      <c r="AM237" s="4">
        <f>V237*(44/43.989828)</f>
        <v>617.33616787761946</v>
      </c>
      <c r="AN237" s="4">
        <f>INT(AM237)</f>
        <v>617</v>
      </c>
      <c r="AO237" s="4">
        <f>AM237-AN237</f>
        <v>0.33616787761945943</v>
      </c>
    </row>
    <row r="238" spans="1:41" x14ac:dyDescent="0.25">
      <c r="A238">
        <v>23</v>
      </c>
      <c r="B238">
        <v>38</v>
      </c>
      <c r="C238">
        <v>0</v>
      </c>
      <c r="D238">
        <v>20</v>
      </c>
      <c r="E238">
        <v>0</v>
      </c>
      <c r="F238">
        <v>0</v>
      </c>
      <c r="H238">
        <v>633.1883656</v>
      </c>
      <c r="J238">
        <v>3499731</v>
      </c>
      <c r="K238">
        <v>3578181</v>
      </c>
      <c r="L238">
        <v>2737764</v>
      </c>
      <c r="M238" t="str">
        <f>IF(J238&gt;0,"Yes","No")</f>
        <v>Yes</v>
      </c>
      <c r="N238">
        <f>AVERAGE(J238:L238)</f>
        <v>3271892</v>
      </c>
      <c r="O238">
        <v>0</v>
      </c>
      <c r="P238">
        <v>0</v>
      </c>
      <c r="Q238">
        <v>0</v>
      </c>
      <c r="S238">
        <f>B238/A238</f>
        <v>1.6521739130434783</v>
      </c>
      <c r="T238">
        <f>D238/A238</f>
        <v>0.86956521739130432</v>
      </c>
      <c r="V238" s="4">
        <f>A238*12+(B238-1)*1.007825+C238*14.003074+D238*15.9949146+E238*31.9720707+F238*30.9737615+0.0005485799</f>
        <v>633.18836557990005</v>
      </c>
      <c r="W238">
        <f>1+A238-B238/2+C238/2+F238/2</f>
        <v>5</v>
      </c>
      <c r="X238">
        <f>W238/A238</f>
        <v>0.21739130434782608</v>
      </c>
      <c r="Y238">
        <f>W238/B238</f>
        <v>0.13157894736842105</v>
      </c>
      <c r="Z238">
        <f>W238/D238</f>
        <v>0.25</v>
      </c>
      <c r="AA238" t="str">
        <f>IF(X238&gt;=0.3,IF(X238&lt;=0.68,IF(Y238&gt;=0.2,IF(Y238&lt;=0.95,IF(Z238&gt;=0.77,IF(Z238&lt;=1.75,"CRAM","O"),"O"),"O"),"O"),"O"),"O")</f>
        <v>O</v>
      </c>
      <c r="AD238">
        <f>(1+A238-D238/2-E238-B238/2)/(A238-D238/2-E238-C238-F238)</f>
        <v>-0.38461538461538464</v>
      </c>
      <c r="AF238" t="str">
        <f>IF(AD238&gt;0.66,"CondAr","----")</f>
        <v>----</v>
      </c>
      <c r="AG238" t="str">
        <f>IF(AND((AD238&gt;0.5),(AD238&lt;=0.66)),"Aromatic","----")</f>
        <v>----</v>
      </c>
      <c r="AH238" t="str">
        <f>IF(AND((AD238&lt;=0.5),(S238&lt;1.5)),"HUnSatLig","----")</f>
        <v>----</v>
      </c>
      <c r="AI238" t="str">
        <f>IF(AND((T238&lt;0.6),(S238&gt;=1.5),(C238=0)),"AlipatNoN","----")</f>
        <v>----</v>
      </c>
      <c r="AJ238" t="str">
        <f>IF(AND((S238&gt;=1.5),(T238&gt;=0.6)),"SatFACarb","----")</f>
        <v>SatFACarb</v>
      </c>
      <c r="AK238" t="str">
        <f>IF(AND((T238&lt;0.6),(S238&gt;=1.5),(C238&gt;0)),"Alipat+N","----")</f>
        <v>----</v>
      </c>
      <c r="AM238" s="4">
        <f>V238*(44/43.989828)</f>
        <v>633.3347810661046</v>
      </c>
      <c r="AN238" s="4">
        <f>INT(AM238)</f>
        <v>633</v>
      </c>
      <c r="AO238" s="4">
        <f>AM238-AN238</f>
        <v>0.3347810661045969</v>
      </c>
    </row>
    <row r="239" spans="1:41" x14ac:dyDescent="0.25">
      <c r="A239">
        <v>13</v>
      </c>
      <c r="B239">
        <v>27</v>
      </c>
      <c r="C239">
        <v>4</v>
      </c>
      <c r="D239">
        <v>5</v>
      </c>
      <c r="E239">
        <v>0</v>
      </c>
      <c r="F239">
        <v>1</v>
      </c>
      <c r="H239">
        <v>349.16462910000001</v>
      </c>
      <c r="J239">
        <v>3322558</v>
      </c>
      <c r="K239">
        <v>3334478</v>
      </c>
      <c r="L239">
        <v>3287021</v>
      </c>
      <c r="M239" t="str">
        <f>IF(J239&gt;0,"Yes","No")</f>
        <v>Yes</v>
      </c>
      <c r="N239">
        <f>AVERAGE(J239:L239)</f>
        <v>3314685.6666666665</v>
      </c>
      <c r="O239">
        <v>0</v>
      </c>
      <c r="P239">
        <v>0</v>
      </c>
      <c r="Q239">
        <v>0</v>
      </c>
      <c r="S239">
        <f>B239/A239</f>
        <v>2.0769230769230771</v>
      </c>
      <c r="T239">
        <f>D239/A239</f>
        <v>0.38461538461538464</v>
      </c>
      <c r="V239" s="4">
        <f>A239*12+(B239-1)*1.007825+C239*14.003074+D239*15.9949146+E239*31.9720707+F239*30.9737615+0.0005485799</f>
        <v>349.16462907990001</v>
      </c>
      <c r="W239">
        <f>1+A239-B239/2+C239/2+F239/2</f>
        <v>3</v>
      </c>
      <c r="X239">
        <f>W239/A239</f>
        <v>0.23076923076923078</v>
      </c>
      <c r="Y239">
        <f>W239/B239</f>
        <v>0.1111111111111111</v>
      </c>
      <c r="Z239">
        <f>W239/D239</f>
        <v>0.6</v>
      </c>
      <c r="AA239" t="str">
        <f>IF(X239&gt;=0.3,IF(X239&lt;=0.68,IF(Y239&gt;=0.2,IF(Y239&lt;=0.95,IF(Z239&gt;=0.77,IF(Z239&lt;=1.75,"CRAM","O"),"O"),"O"),"O"),"O"),"O")</f>
        <v>O</v>
      </c>
      <c r="AD239">
        <f>(1+A239-D239/2-E239-B239/2)/(A239-D239/2-E239-C239-F239)</f>
        <v>-0.36363636363636365</v>
      </c>
      <c r="AF239" t="str">
        <f>IF(AD239&gt;0.66,"CondAr","----")</f>
        <v>----</v>
      </c>
      <c r="AG239" t="str">
        <f>IF(AND((AD239&gt;0.5),(AD239&lt;=0.66)),"Aromatic","----")</f>
        <v>----</v>
      </c>
      <c r="AH239" t="str">
        <f>IF(AND((AD239&lt;=0.5),(S239&lt;1.5)),"HUnSatLig","----")</f>
        <v>----</v>
      </c>
      <c r="AI239" t="str">
        <f>IF(AND((T239&lt;0.6),(S239&gt;=1.5),(C239=0)),"AlipatNoN","----")</f>
        <v>----</v>
      </c>
      <c r="AJ239" t="str">
        <f>IF(AND((S239&gt;=1.5),(T239&gt;=0.6)),"SatFACarb","----")</f>
        <v>----</v>
      </c>
      <c r="AK239" t="str">
        <f>IF(AND((T239&lt;0.6),(S239&gt;=1.5),(C239&gt;0)),"Alipat+N","----")</f>
        <v>Alipat+N</v>
      </c>
      <c r="AM239" s="4">
        <f>V239*(44/43.989828)</f>
        <v>349.24536825912571</v>
      </c>
      <c r="AN239" s="4">
        <f>INT(AM239)</f>
        <v>349</v>
      </c>
      <c r="AO239" s="4">
        <f>AM239-AN239</f>
        <v>0.24536825912571203</v>
      </c>
    </row>
    <row r="240" spans="1:41" x14ac:dyDescent="0.25">
      <c r="A240">
        <v>22</v>
      </c>
      <c r="B240">
        <v>43</v>
      </c>
      <c r="C240">
        <v>1</v>
      </c>
      <c r="D240">
        <v>1</v>
      </c>
      <c r="E240">
        <v>0</v>
      </c>
      <c r="F240">
        <v>0</v>
      </c>
      <c r="H240">
        <v>336.32718720000003</v>
      </c>
      <c r="J240">
        <v>13933698</v>
      </c>
      <c r="K240">
        <v>5116202</v>
      </c>
      <c r="L240">
        <v>2625220</v>
      </c>
      <c r="M240" t="str">
        <f>IF(J240&gt;0,"Yes","No")</f>
        <v>Yes</v>
      </c>
      <c r="N240">
        <f>AVERAGE(J240:L240)</f>
        <v>7225040</v>
      </c>
      <c r="O240">
        <v>0</v>
      </c>
      <c r="P240">
        <v>0</v>
      </c>
      <c r="Q240">
        <v>0</v>
      </c>
      <c r="S240">
        <f>B240/A240</f>
        <v>1.9545454545454546</v>
      </c>
      <c r="T240">
        <f>D240/A240</f>
        <v>4.5454545454545456E-2</v>
      </c>
      <c r="V240" s="4">
        <f>A240*12+(B240-1)*1.007825+C240*14.003074+D240*15.9949146+E240*31.9720707+F240*30.9737615+0.0005485799</f>
        <v>336.32718717990002</v>
      </c>
      <c r="W240">
        <f>1+A240-B240/2+C240/2+F240/2</f>
        <v>2</v>
      </c>
      <c r="X240">
        <f>W240/A240</f>
        <v>9.0909090909090912E-2</v>
      </c>
      <c r="Y240">
        <f>W240/B240</f>
        <v>4.6511627906976744E-2</v>
      </c>
      <c r="Z240">
        <f>W240/D240</f>
        <v>2</v>
      </c>
      <c r="AA240" t="str">
        <f>IF(X240&gt;=0.3,IF(X240&lt;=0.68,IF(Y240&gt;=0.2,IF(Y240&lt;=0.95,IF(Z240&gt;=0.77,IF(Z240&lt;=1.75,"CRAM","O"),"O"),"O"),"O"),"O"),"O")</f>
        <v>O</v>
      </c>
      <c r="AD240">
        <f>(1+A240-D240/2-E240-B240/2)/(A240-D240/2-E240-C240-F240)</f>
        <v>4.878048780487805E-2</v>
      </c>
      <c r="AF240" t="str">
        <f>IF(AD240&gt;0.66,"CondAr","----")</f>
        <v>----</v>
      </c>
      <c r="AG240" t="str">
        <f>IF(AND((AD240&gt;0.5),(AD240&lt;=0.66)),"Aromatic","----")</f>
        <v>----</v>
      </c>
      <c r="AH240" t="str">
        <f>IF(AND((AD240&lt;=0.5),(S240&lt;1.5)),"HUnSatLig","----")</f>
        <v>----</v>
      </c>
      <c r="AI240" t="str">
        <f>IF(AND((T240&lt;0.6),(S240&gt;=1.5),(C240=0)),"AlipatNoN","----")</f>
        <v>----</v>
      </c>
      <c r="AJ240" t="str">
        <f>IF(AND((S240&gt;=1.5),(T240&gt;=0.6)),"SatFACarb","----")</f>
        <v>----</v>
      </c>
      <c r="AK240" t="str">
        <f>IF(AND((T240&lt;0.6),(S240&gt;=1.5),(C240&gt;0)),"Alipat+N","----")</f>
        <v>Alipat+N</v>
      </c>
      <c r="AM240" s="4">
        <f>V240*(44/43.989828)</f>
        <v>336.40495788971032</v>
      </c>
      <c r="AN240" s="4">
        <f>INT(AM240)</f>
        <v>336</v>
      </c>
      <c r="AO240" s="4">
        <f>AM240-AN240</f>
        <v>0.40495788971031743</v>
      </c>
    </row>
    <row r="241" spans="1:41" x14ac:dyDescent="0.25">
      <c r="V241" s="4"/>
      <c r="AM241" s="4"/>
      <c r="AN241" s="4"/>
      <c r="AO241" s="4"/>
    </row>
    <row r="242" spans="1:41" x14ac:dyDescent="0.25">
      <c r="V242" s="4"/>
      <c r="AF242">
        <f>SUM(N2:N10)</f>
        <v>33194968.666666668</v>
      </c>
      <c r="AG242">
        <f>SUM(N11:N83)</f>
        <v>359753938.33333355</v>
      </c>
      <c r="AH242">
        <f>SUM(N84:N231)</f>
        <v>725695461.33333278</v>
      </c>
      <c r="AI242">
        <f>SUM(N232:N233)</f>
        <v>8231642.333333334</v>
      </c>
      <c r="AJ242">
        <f>SUM(N234:N238)</f>
        <v>18623069.666666668</v>
      </c>
      <c r="AK242">
        <f>SUM(N239:N240)</f>
        <v>10539725.666666666</v>
      </c>
      <c r="AL242">
        <f>SUM(AF242:AK242)</f>
        <v>1156038805.9999998</v>
      </c>
      <c r="AM242" s="4">
        <f>SUM(N2:N240)</f>
        <v>1156038806.0000002</v>
      </c>
      <c r="AN242" s="4"/>
      <c r="AO242" s="4"/>
    </row>
    <row r="243" spans="1:41" x14ac:dyDescent="0.25">
      <c r="V243" s="4"/>
      <c r="AF243">
        <f>AF242/$AL$242*100</f>
        <v>2.8714406899128502</v>
      </c>
      <c r="AG243">
        <f t="shared" ref="AG243:AK243" si="0">AG242/$AL$242*100</f>
        <v>31.119538242675016</v>
      </c>
      <c r="AH243">
        <f t="shared" si="0"/>
        <v>62.774316706919699</v>
      </c>
      <c r="AI243">
        <f t="shared" si="0"/>
        <v>0.71205588347121074</v>
      </c>
      <c r="AJ243">
        <f t="shared" si="0"/>
        <v>1.6109381077875919</v>
      </c>
      <c r="AK243">
        <f t="shared" si="0"/>
        <v>0.9117103692336318</v>
      </c>
      <c r="AL243">
        <f>SUM(AF243:AK243)</f>
        <v>100</v>
      </c>
      <c r="AM243" s="4"/>
      <c r="AN243" s="4"/>
      <c r="AO243" s="4"/>
    </row>
    <row r="244" spans="1:41" x14ac:dyDescent="0.25">
      <c r="V244" s="4"/>
      <c r="AM244" s="4"/>
      <c r="AN244" s="4"/>
      <c r="AO244" s="4"/>
    </row>
    <row r="245" spans="1:41" x14ac:dyDescent="0.25">
      <c r="V245" s="4"/>
      <c r="AM245" s="4"/>
      <c r="AN245" s="4"/>
      <c r="AO245" s="4"/>
    </row>
    <row r="246" spans="1:41" x14ac:dyDescent="0.25">
      <c r="V246" s="4"/>
      <c r="AM246" s="4"/>
      <c r="AN246" s="4"/>
      <c r="AO246" s="4"/>
    </row>
    <row r="247" spans="1:41" x14ac:dyDescent="0.25">
      <c r="V247" s="4"/>
      <c r="AM247" s="4"/>
      <c r="AN247" s="4"/>
      <c r="AO247" s="4"/>
    </row>
    <row r="248" spans="1:41" x14ac:dyDescent="0.25">
      <c r="V248" s="4"/>
      <c r="AM248" s="4"/>
      <c r="AN248" s="4"/>
      <c r="AO248" s="4"/>
    </row>
    <row r="249" spans="1:41" x14ac:dyDescent="0.25">
      <c r="V249" s="4"/>
      <c r="AM249" s="4"/>
      <c r="AN249" s="4"/>
      <c r="AO249" s="4"/>
    </row>
    <row r="250" spans="1:41" x14ac:dyDescent="0.25">
      <c r="A250">
        <v>19</v>
      </c>
      <c r="B250">
        <v>16</v>
      </c>
      <c r="C250">
        <v>0</v>
      </c>
      <c r="D250">
        <v>7</v>
      </c>
      <c r="E250">
        <v>0</v>
      </c>
      <c r="F250">
        <v>0</v>
      </c>
      <c r="H250">
        <v>355.08232579999998</v>
      </c>
      <c r="J250">
        <v>3823280</v>
      </c>
      <c r="K250">
        <v>3073416</v>
      </c>
      <c r="L250">
        <v>3545776</v>
      </c>
      <c r="M250" t="str">
        <f>IF(J250&gt;0,"Yes","No")</f>
        <v>Yes</v>
      </c>
      <c r="N250">
        <f>AVERAGE(J250:L250)</f>
        <v>3480824</v>
      </c>
      <c r="O250">
        <v>1946207</v>
      </c>
      <c r="P250">
        <v>1814676</v>
      </c>
      <c r="Q250">
        <v>1959350</v>
      </c>
      <c r="S250">
        <f>B250/A250</f>
        <v>0.84210526315789469</v>
      </c>
      <c r="T250">
        <f>D250/A250</f>
        <v>0.36842105263157893</v>
      </c>
      <c r="V250" s="4">
        <f>A250*12+(B250-1)*1.007825+C250*14.003074+D250*15.9949146+E250*31.9720707+F250*30.9737615+0.0005485799</f>
        <v>355.08232577990003</v>
      </c>
      <c r="W250">
        <f>1+A250-B250/2+C250/2+F250/2</f>
        <v>12</v>
      </c>
      <c r="X250">
        <f>W250/A250</f>
        <v>0.63157894736842102</v>
      </c>
      <c r="Y250">
        <f>W250/B250</f>
        <v>0.75</v>
      </c>
      <c r="Z250">
        <f>W250/D250</f>
        <v>1.7142857142857142</v>
      </c>
      <c r="AA250" t="str">
        <f>IF(X250&gt;=0.3,IF(X250&lt;=0.68,IF(Y250&gt;=0.2,IF(Y250&lt;=0.95,IF(Z250&gt;=0.77,IF(Z250&lt;=1.75,"CRAM","O"),"O"),"O"),"O"),"O"),"O")</f>
        <v>CRAM</v>
      </c>
      <c r="AD250">
        <f>(1+A250-D250/2-E250-B250/2)/(A250-D250/2-E250-C250-F250)</f>
        <v>0.54838709677419351</v>
      </c>
      <c r="AF250" t="str">
        <f>IF(AD250&gt;0.66,"CondAr","----")</f>
        <v>----</v>
      </c>
      <c r="AG250" t="str">
        <f>IF(AND((AD250&gt;0.5),(AD250&lt;=0.66)),"Aromatic","----")</f>
        <v>Aromatic</v>
      </c>
      <c r="AH250" t="str">
        <f>IF(AND((AD250&lt;=0.5),(S250&lt;1.5)),"HUnSatLig","----")</f>
        <v>----</v>
      </c>
      <c r="AI250" t="str">
        <f>IF(AND((T250&lt;0.6),(S250&gt;=1.5),(C250=0)),"AlipatNoN","----")</f>
        <v>----</v>
      </c>
      <c r="AJ250" t="str">
        <f>IF(AND((S250&gt;=1.5),(T250&gt;=0.6)),"SatFACarb","----")</f>
        <v>----</v>
      </c>
      <c r="AK250" t="str">
        <f>IF(AND((T250&lt;0.6),(S250&gt;=1.5),(C250&gt;0)),"Alipat+N","----")</f>
        <v>----</v>
      </c>
      <c r="AM250" s="4">
        <f>V250*(44/43.989828)</f>
        <v>355.16443333935291</v>
      </c>
      <c r="AN250" s="4">
        <f>INT(AM250)</f>
        <v>355</v>
      </c>
      <c r="AO250" s="4">
        <f>AM250-AN250</f>
        <v>0.16443333935291093</v>
      </c>
    </row>
    <row r="251" spans="1:41" x14ac:dyDescent="0.25">
      <c r="A251">
        <v>17</v>
      </c>
      <c r="B251">
        <v>14</v>
      </c>
      <c r="C251">
        <v>0</v>
      </c>
      <c r="D251">
        <v>8</v>
      </c>
      <c r="E251">
        <v>0</v>
      </c>
      <c r="F251">
        <v>0</v>
      </c>
      <c r="H251">
        <v>345.0615904</v>
      </c>
      <c r="J251">
        <v>5665206</v>
      </c>
      <c r="K251">
        <v>5008691</v>
      </c>
      <c r="L251">
        <v>5743480</v>
      </c>
      <c r="M251" t="str">
        <f>IF(J251&gt;0,"Yes","No")</f>
        <v>Yes</v>
      </c>
      <c r="N251">
        <f>AVERAGE(J251:L251)</f>
        <v>5472459</v>
      </c>
      <c r="O251">
        <v>1953997</v>
      </c>
      <c r="P251">
        <v>1862320</v>
      </c>
      <c r="Q251">
        <v>1822861</v>
      </c>
      <c r="S251">
        <f>B251/A251</f>
        <v>0.82352941176470584</v>
      </c>
      <c r="T251">
        <f>D251/A251</f>
        <v>0.47058823529411764</v>
      </c>
      <c r="V251" s="4">
        <f>A251*12+(B251-1)*1.007825+C251*14.003074+D251*15.9949146+E251*31.9720707+F251*30.9737615+0.0005485799</f>
        <v>345.0615903799</v>
      </c>
      <c r="W251">
        <f>1+A251-B251/2+C251/2+F251/2</f>
        <v>11</v>
      </c>
      <c r="X251">
        <f>W251/A251</f>
        <v>0.6470588235294118</v>
      </c>
      <c r="Y251">
        <f>W251/B251</f>
        <v>0.7857142857142857</v>
      </c>
      <c r="Z251">
        <f>W251/D251</f>
        <v>1.375</v>
      </c>
      <c r="AA251" t="str">
        <f>IF(X251&gt;=0.3,IF(X251&lt;=0.68,IF(Y251&gt;=0.2,IF(Y251&lt;=0.95,IF(Z251&gt;=0.77,IF(Z251&lt;=1.75,"CRAM","O"),"O"),"O"),"O"),"O"),"O")</f>
        <v>CRAM</v>
      </c>
      <c r="AD251">
        <f>(1+A251-D251/2-E251-B251/2)/(A251-D251/2-E251-C251-F251)</f>
        <v>0.53846153846153844</v>
      </c>
      <c r="AF251" t="str">
        <f>IF(AD251&gt;0.66,"CondAr","----")</f>
        <v>----</v>
      </c>
      <c r="AG251" t="str">
        <f>IF(AND((AD251&gt;0.5),(AD251&lt;=0.66)),"Aromatic","----")</f>
        <v>Aromatic</v>
      </c>
      <c r="AH251" t="str">
        <f>IF(AND((AD251&lt;=0.5),(S251&lt;1.5)),"HUnSatLig","----")</f>
        <v>----</v>
      </c>
      <c r="AI251" t="str">
        <f>IF(AND((T251&lt;0.6),(S251&gt;=1.5),(C251=0)),"AlipatNoN","----")</f>
        <v>----</v>
      </c>
      <c r="AJ251" t="str">
        <f>IF(AND((S251&gt;=1.5),(T251&gt;=0.6)),"SatFACarb","----")</f>
        <v>----</v>
      </c>
      <c r="AK251" t="str">
        <f>IF(AND((T251&lt;0.6),(S251&gt;=1.5),(C251&gt;0)),"Alipat+N","----")</f>
        <v>----</v>
      </c>
      <c r="AM251" s="4">
        <f>V251*(44/43.989828)</f>
        <v>345.14138079184119</v>
      </c>
      <c r="AN251" s="4">
        <f>INT(AM251)</f>
        <v>345</v>
      </c>
      <c r="AO251" s="4">
        <f>AM251-AN251</f>
        <v>0.14138079184118624</v>
      </c>
    </row>
    <row r="252" spans="1:41" x14ac:dyDescent="0.25">
      <c r="A252">
        <v>17</v>
      </c>
      <c r="B252">
        <v>12</v>
      </c>
      <c r="C252">
        <v>0</v>
      </c>
      <c r="D252">
        <v>9</v>
      </c>
      <c r="E252">
        <v>0</v>
      </c>
      <c r="F252">
        <v>0</v>
      </c>
      <c r="H252">
        <v>359.04085500000002</v>
      </c>
      <c r="J252">
        <v>5930068</v>
      </c>
      <c r="K252">
        <v>6074323</v>
      </c>
      <c r="L252">
        <v>6978393</v>
      </c>
      <c r="M252" t="str">
        <f>IF(J252&gt;0,"Yes","No")</f>
        <v>Yes</v>
      </c>
      <c r="N252">
        <f>AVERAGE(J252:L252)</f>
        <v>6327594.666666667</v>
      </c>
      <c r="O252">
        <v>1956638</v>
      </c>
      <c r="P252">
        <v>1613855</v>
      </c>
      <c r="Q252">
        <v>1686599</v>
      </c>
      <c r="S252">
        <f>B252/A252</f>
        <v>0.70588235294117652</v>
      </c>
      <c r="T252">
        <f>D252/A252</f>
        <v>0.52941176470588236</v>
      </c>
      <c r="V252" s="4">
        <f>A252*12+(B252-1)*1.007825+C252*14.003074+D252*15.9949146+E252*31.9720707+F252*30.9737615+0.0005485799</f>
        <v>359.04085497989996</v>
      </c>
      <c r="W252">
        <f>1+A252-B252/2+C252/2+F252/2</f>
        <v>12</v>
      </c>
      <c r="X252">
        <f>W252/A252</f>
        <v>0.70588235294117652</v>
      </c>
      <c r="Y252">
        <f>W252/B252</f>
        <v>1</v>
      </c>
      <c r="Z252">
        <f>W252/D252</f>
        <v>1.3333333333333333</v>
      </c>
      <c r="AA252" t="str">
        <f>IF(X252&gt;=0.3,IF(X252&lt;=0.68,IF(Y252&gt;=0.2,IF(Y252&lt;=0.95,IF(Z252&gt;=0.77,IF(Z252&lt;=1.75,"CRAM","O"),"O"),"O"),"O"),"O"),"O")</f>
        <v>O</v>
      </c>
      <c r="AD252">
        <f>(1+A252-D252/2-E252-B252/2)/(A252-D252/2-E252-C252-F252)</f>
        <v>0.6</v>
      </c>
      <c r="AF252" t="str">
        <f>IF(AD252&gt;0.66,"CondAr","----")</f>
        <v>----</v>
      </c>
      <c r="AG252" t="str">
        <f>IF(AND((AD252&gt;0.5),(AD252&lt;=0.66)),"Aromatic","----")</f>
        <v>Aromatic</v>
      </c>
      <c r="AH252" t="str">
        <f>IF(AND((AD252&lt;=0.5),(S252&lt;1.5)),"HUnSatLig","----")</f>
        <v>----</v>
      </c>
      <c r="AI252" t="str">
        <f>IF(AND((T252&lt;0.6),(S252&gt;=1.5),(C252=0)),"AlipatNoN","----")</f>
        <v>----</v>
      </c>
      <c r="AJ252" t="str">
        <f>IF(AND((S252&gt;=1.5),(T252&gt;=0.6)),"SatFACarb","----")</f>
        <v>----</v>
      </c>
      <c r="AK252" t="str">
        <f>IF(AND((T252&lt;0.6),(S252&gt;=1.5),(C252&gt;0)),"Alipat+N","----")</f>
        <v>----</v>
      </c>
      <c r="AM252" s="4">
        <f>V252*(44/43.989828)</f>
        <v>359.12387789094322</v>
      </c>
      <c r="AN252" s="4">
        <f>INT(AM252)</f>
        <v>359</v>
      </c>
      <c r="AO252" s="4">
        <f>AM252-AN252</f>
        <v>0.12387789094321988</v>
      </c>
    </row>
    <row r="253" spans="1:41" x14ac:dyDescent="0.25">
      <c r="A253">
        <v>20</v>
      </c>
      <c r="B253">
        <v>16</v>
      </c>
      <c r="C253">
        <v>0</v>
      </c>
      <c r="D253">
        <v>8</v>
      </c>
      <c r="E253">
        <v>0</v>
      </c>
      <c r="F253">
        <v>0</v>
      </c>
      <c r="H253">
        <v>383.07724039999999</v>
      </c>
      <c r="J253">
        <v>4460240</v>
      </c>
      <c r="K253">
        <v>3940618</v>
      </c>
      <c r="L253">
        <v>4343407</v>
      </c>
      <c r="M253" t="str">
        <f>IF(J253&gt;0,"Yes","No")</f>
        <v>Yes</v>
      </c>
      <c r="N253">
        <f>AVERAGE(J253:L253)</f>
        <v>4248088.333333333</v>
      </c>
      <c r="O253">
        <v>1980503</v>
      </c>
      <c r="P253">
        <v>1576681</v>
      </c>
      <c r="Q253">
        <v>1799950</v>
      </c>
      <c r="S253">
        <f>B253/A253</f>
        <v>0.8</v>
      </c>
      <c r="T253">
        <f>D253/A253</f>
        <v>0.4</v>
      </c>
      <c r="V253" s="4">
        <f>A253*12+(B253-1)*1.007825+C253*14.003074+D253*15.9949146+E253*31.9720707+F253*30.9737615+0.0005485799</f>
        <v>383.07724037989999</v>
      </c>
      <c r="W253">
        <f>1+A253-B253/2+C253/2+F253/2</f>
        <v>13</v>
      </c>
      <c r="X253">
        <f>W253/A253</f>
        <v>0.65</v>
      </c>
      <c r="Y253">
        <f>W253/B253</f>
        <v>0.8125</v>
      </c>
      <c r="Z253">
        <f>W253/D253</f>
        <v>1.625</v>
      </c>
      <c r="AA253" t="str">
        <f>IF(X253&gt;=0.3,IF(X253&lt;=0.68,IF(Y253&gt;=0.2,IF(Y253&lt;=0.95,IF(Z253&gt;=0.77,IF(Z253&lt;=1.75,"CRAM","O"),"O"),"O"),"O"),"O"),"O")</f>
        <v>CRAM</v>
      </c>
      <c r="AD253">
        <f>(1+A253-D253/2-E253-B253/2)/(A253-D253/2-E253-C253-F253)</f>
        <v>0.5625</v>
      </c>
      <c r="AF253" t="str">
        <f>IF(AD253&gt;0.66,"CondAr","----")</f>
        <v>----</v>
      </c>
      <c r="AG253" t="str">
        <f>IF(AND((AD253&gt;0.5),(AD253&lt;=0.66)),"Aromatic","----")</f>
        <v>Aromatic</v>
      </c>
      <c r="AH253" t="str">
        <f>IF(AND((AD253&lt;=0.5),(S253&lt;1.5)),"HUnSatLig","----")</f>
        <v>----</v>
      </c>
      <c r="AI253" t="str">
        <f>IF(AND((T253&lt;0.6),(S253&gt;=1.5),(C253=0)),"AlipatNoN","----")</f>
        <v>----</v>
      </c>
      <c r="AJ253" t="str">
        <f>IF(AND((S253&gt;=1.5),(T253&gt;=0.6)),"SatFACarb","----")</f>
        <v>----</v>
      </c>
      <c r="AK253" t="str">
        <f>IF(AND((T253&lt;0.6),(S253&gt;=1.5),(C253&gt;0)),"Alipat+N","----")</f>
        <v>----</v>
      </c>
      <c r="AM253" s="4">
        <f>V253*(44/43.989828)</f>
        <v>383.16582135114504</v>
      </c>
      <c r="AN253" s="4">
        <f>INT(AM253)</f>
        <v>383</v>
      </c>
      <c r="AO253" s="4">
        <f>AM253-AN253</f>
        <v>0.16582135114504126</v>
      </c>
    </row>
    <row r="254" spans="1:41" x14ac:dyDescent="0.25">
      <c r="A254">
        <v>21</v>
      </c>
      <c r="B254">
        <v>18</v>
      </c>
      <c r="C254">
        <v>0</v>
      </c>
      <c r="D254">
        <v>9</v>
      </c>
      <c r="E254">
        <v>0</v>
      </c>
      <c r="F254">
        <v>0</v>
      </c>
      <c r="H254">
        <v>413.087805</v>
      </c>
      <c r="J254">
        <v>5833840</v>
      </c>
      <c r="K254">
        <v>5846556</v>
      </c>
      <c r="L254">
        <v>5295899</v>
      </c>
      <c r="M254" t="str">
        <f>IF(J254&gt;0,"Yes","No")</f>
        <v>Yes</v>
      </c>
      <c r="N254">
        <f>AVERAGE(J254:L254)</f>
        <v>5658765</v>
      </c>
      <c r="O254">
        <v>2350369</v>
      </c>
      <c r="P254">
        <v>2420231</v>
      </c>
      <c r="Q254">
        <v>2308000</v>
      </c>
      <c r="S254">
        <f>B254/A254</f>
        <v>0.8571428571428571</v>
      </c>
      <c r="T254">
        <f>D254/A254</f>
        <v>0.42857142857142855</v>
      </c>
      <c r="V254" s="4">
        <f>A254*12+(B254-1)*1.007825+C254*14.003074+D254*15.9949146+E254*31.9720707+F254*30.9737615+0.0005485799</f>
        <v>413.0878049799</v>
      </c>
      <c r="W254">
        <f>1+A254-B254/2+C254/2+F254/2</f>
        <v>13</v>
      </c>
      <c r="X254">
        <f>W254/A254</f>
        <v>0.61904761904761907</v>
      </c>
      <c r="Y254">
        <f>W254/B254</f>
        <v>0.72222222222222221</v>
      </c>
      <c r="Z254">
        <f>W254/D254</f>
        <v>1.4444444444444444</v>
      </c>
      <c r="AA254" t="str">
        <f>IF(X254&gt;=0.3,IF(X254&lt;=0.68,IF(Y254&gt;=0.2,IF(Y254&lt;=0.95,IF(Z254&gt;=0.77,IF(Z254&lt;=1.75,"CRAM","O"),"O"),"O"),"O"),"O"),"O")</f>
        <v>CRAM</v>
      </c>
      <c r="AD254">
        <f>(1+A254-D254/2-E254-B254/2)/(A254-D254/2-E254-C254-F254)</f>
        <v>0.51515151515151514</v>
      </c>
      <c r="AF254" t="str">
        <f>IF(AD254&gt;0.66,"CondAr","----")</f>
        <v>----</v>
      </c>
      <c r="AG254" t="str">
        <f>IF(AND((AD254&gt;0.5),(AD254&lt;=0.66)),"Aromatic","----")</f>
        <v>Aromatic</v>
      </c>
      <c r="AH254" t="str">
        <f>IF(AND((AD254&lt;=0.5),(S254&lt;1.5)),"HUnSatLig","----")</f>
        <v>----</v>
      </c>
      <c r="AI254" t="str">
        <f>IF(AND((T254&lt;0.6),(S254&gt;=1.5),(C254=0)),"AlipatNoN","----")</f>
        <v>----</v>
      </c>
      <c r="AJ254" t="str">
        <f>IF(AND((S254&gt;=1.5),(T254&gt;=0.6)),"SatFACarb","----")</f>
        <v>----</v>
      </c>
      <c r="AK254" t="str">
        <f>IF(AND((T254&lt;0.6),(S254&gt;=1.5),(C254&gt;0)),"Alipat+N","----")</f>
        <v>----</v>
      </c>
      <c r="AM254" s="4">
        <f>V254*(44/43.989828)</f>
        <v>413.18332545232045</v>
      </c>
      <c r="AN254" s="4">
        <f>INT(AM254)</f>
        <v>413</v>
      </c>
      <c r="AO254" s="4">
        <f>AM254-AN254</f>
        <v>0.18332545232044595</v>
      </c>
    </row>
    <row r="255" spans="1:41" x14ac:dyDescent="0.25">
      <c r="A255">
        <v>20</v>
      </c>
      <c r="B255">
        <v>18</v>
      </c>
      <c r="C255">
        <v>0</v>
      </c>
      <c r="D255">
        <v>7</v>
      </c>
      <c r="E255">
        <v>0</v>
      </c>
      <c r="F255">
        <v>0</v>
      </c>
      <c r="H255">
        <v>369.09797579999997</v>
      </c>
      <c r="J255">
        <v>4091695</v>
      </c>
      <c r="K255">
        <v>3749585</v>
      </c>
      <c r="L255">
        <v>3937596</v>
      </c>
      <c r="M255" t="str">
        <f>IF(J255&gt;0,"Yes","No")</f>
        <v>Yes</v>
      </c>
      <c r="N255">
        <f>AVERAGE(J255:L255)</f>
        <v>3926292</v>
      </c>
      <c r="O255">
        <v>2404128</v>
      </c>
      <c r="P255">
        <v>2529481</v>
      </c>
      <c r="Q255">
        <v>2504132</v>
      </c>
      <c r="S255">
        <f>B255/A255</f>
        <v>0.9</v>
      </c>
      <c r="T255">
        <f>D255/A255</f>
        <v>0.35</v>
      </c>
      <c r="V255" s="4">
        <f>A255*12+(B255-1)*1.007825+C255*14.003074+D255*15.9949146+E255*31.9720707+F255*30.9737615+0.0005485799</f>
        <v>369.09797577989997</v>
      </c>
      <c r="W255">
        <f>1+A255-B255/2+C255/2+F255/2</f>
        <v>12</v>
      </c>
      <c r="X255">
        <f>W255/A255</f>
        <v>0.6</v>
      </c>
      <c r="Y255">
        <f>W255/B255</f>
        <v>0.66666666666666663</v>
      </c>
      <c r="Z255">
        <f>W255/D255</f>
        <v>1.7142857142857142</v>
      </c>
      <c r="AA255" t="str">
        <f>IF(X255&gt;=0.3,IF(X255&lt;=0.68,IF(Y255&gt;=0.2,IF(Y255&lt;=0.95,IF(Z255&gt;=0.77,IF(Z255&lt;=1.75,"CRAM","O"),"O"),"O"),"O"),"O"),"O")</f>
        <v>CRAM</v>
      </c>
      <c r="AD255">
        <f>(1+A255-D255/2-E255-B255/2)/(A255-D255/2-E255-C255-F255)</f>
        <v>0.51515151515151514</v>
      </c>
      <c r="AF255" t="str">
        <f>IF(AD255&gt;0.66,"CondAr","----")</f>
        <v>----</v>
      </c>
      <c r="AG255" t="str">
        <f>IF(AND((AD255&gt;0.5),(AD255&lt;=0.66)),"Aromatic","----")</f>
        <v>Aromatic</v>
      </c>
      <c r="AH255" t="str">
        <f>IF(AND((AD255&lt;=0.5),(S255&lt;1.5)),"HUnSatLig","----")</f>
        <v>----</v>
      </c>
      <c r="AI255" t="str">
        <f>IF(AND((T255&lt;0.6),(S255&gt;=1.5),(C255=0)),"AlipatNoN","----")</f>
        <v>----</v>
      </c>
      <c r="AJ255" t="str">
        <f>IF(AND((S255&gt;=1.5),(T255&gt;=0.6)),"SatFACarb","----")</f>
        <v>----</v>
      </c>
      <c r="AK255" t="str">
        <f>IF(AND((T255&lt;0.6),(S255&gt;=1.5),(C255&gt;0)),"Alipat+N","----")</f>
        <v>----</v>
      </c>
      <c r="AM255" s="4">
        <f>V255*(44/43.989828)</f>
        <v>369.18332425204289</v>
      </c>
      <c r="AN255" s="4">
        <f>INT(AM255)</f>
        <v>369</v>
      </c>
      <c r="AO255" s="4">
        <f>AM255-AN255</f>
        <v>0.18332425204289393</v>
      </c>
    </row>
    <row r="256" spans="1:41" x14ac:dyDescent="0.25">
      <c r="A256">
        <v>20</v>
      </c>
      <c r="B256">
        <v>16</v>
      </c>
      <c r="C256">
        <v>0</v>
      </c>
      <c r="D256">
        <v>9</v>
      </c>
      <c r="E256">
        <v>0</v>
      </c>
      <c r="F256">
        <v>0</v>
      </c>
      <c r="H256">
        <v>399.07215500000001</v>
      </c>
      <c r="J256">
        <v>6845251</v>
      </c>
      <c r="K256">
        <v>6692155</v>
      </c>
      <c r="L256">
        <v>6185718</v>
      </c>
      <c r="M256" t="str">
        <f>IF(J256&gt;0,"Yes","No")</f>
        <v>Yes</v>
      </c>
      <c r="N256">
        <f>AVERAGE(J256:L256)</f>
        <v>6574374.666666667</v>
      </c>
      <c r="O256">
        <v>2420442</v>
      </c>
      <c r="P256">
        <v>1956065</v>
      </c>
      <c r="Q256">
        <v>2451223</v>
      </c>
      <c r="S256">
        <f>B256/A256</f>
        <v>0.8</v>
      </c>
      <c r="T256">
        <f>D256/A256</f>
        <v>0.45</v>
      </c>
      <c r="V256" s="4">
        <f>A256*12+(B256-1)*1.007825+C256*14.003074+D256*15.9949146+E256*31.9720707+F256*30.9737615+0.0005485799</f>
        <v>399.07215497990001</v>
      </c>
      <c r="W256">
        <f>1+A256-B256/2+C256/2+F256/2</f>
        <v>13</v>
      </c>
      <c r="X256">
        <f>W256/A256</f>
        <v>0.65</v>
      </c>
      <c r="Y256">
        <f>W256/B256</f>
        <v>0.8125</v>
      </c>
      <c r="Z256">
        <f>W256/D256</f>
        <v>1.4444444444444444</v>
      </c>
      <c r="AA256" t="str">
        <f>IF(X256&gt;=0.3,IF(X256&lt;=0.68,IF(Y256&gt;=0.2,IF(Y256&lt;=0.95,IF(Z256&gt;=0.77,IF(Z256&lt;=1.75,"CRAM","O"),"O"),"O"),"O"),"O"),"O")</f>
        <v>CRAM</v>
      </c>
      <c r="AD256">
        <f>(1+A256-D256/2-E256-B256/2)/(A256-D256/2-E256-C256-F256)</f>
        <v>0.54838709677419351</v>
      </c>
      <c r="AF256" t="str">
        <f>IF(AD256&gt;0.66,"CondAr","----")</f>
        <v>----</v>
      </c>
      <c r="AG256" t="str">
        <f>IF(AND((AD256&gt;0.5),(AD256&lt;=0.66)),"Aromatic","----")</f>
        <v>Aromatic</v>
      </c>
      <c r="AH256" t="str">
        <f>IF(AND((AD256&lt;=0.5),(S256&lt;1.5)),"HUnSatLig","----")</f>
        <v>----</v>
      </c>
      <c r="AI256" t="str">
        <f>IF(AND((T256&lt;0.6),(S256&gt;=1.5),(C256=0)),"AlipatNoN","----")</f>
        <v>----</v>
      </c>
      <c r="AJ256" t="str">
        <f>IF(AND((S256&gt;=1.5),(T256&gt;=0.6)),"SatFACarb","----")</f>
        <v>----</v>
      </c>
      <c r="AK256" t="str">
        <f>IF(AND((T256&lt;0.6),(S256&gt;=1.5),(C256&gt;0)),"Alipat+N","----")</f>
        <v>----</v>
      </c>
      <c r="AM256" s="4">
        <f>V256*(44/43.989828)</f>
        <v>399.16443453963035</v>
      </c>
      <c r="AN256" s="4">
        <f>INT(AM256)</f>
        <v>399</v>
      </c>
      <c r="AO256" s="4">
        <f>AM256-AN256</f>
        <v>0.16443453963034926</v>
      </c>
    </row>
    <row r="257" spans="1:41" x14ac:dyDescent="0.25">
      <c r="A257">
        <v>18</v>
      </c>
      <c r="B257">
        <v>16</v>
      </c>
      <c r="C257">
        <v>0</v>
      </c>
      <c r="D257">
        <v>7</v>
      </c>
      <c r="E257">
        <v>0</v>
      </c>
      <c r="F257">
        <v>0</v>
      </c>
      <c r="H257">
        <v>343.08232579999998</v>
      </c>
      <c r="J257">
        <v>4146036</v>
      </c>
      <c r="K257">
        <v>3920716</v>
      </c>
      <c r="L257">
        <v>3964264</v>
      </c>
      <c r="M257" t="str">
        <f>IF(J257&gt;0,"Yes","No")</f>
        <v>Yes</v>
      </c>
      <c r="N257">
        <f>AVERAGE(J257:L257)</f>
        <v>4010338.6666666665</v>
      </c>
      <c r="O257">
        <v>2518180</v>
      </c>
      <c r="P257">
        <v>2453936</v>
      </c>
      <c r="Q257">
        <v>2654840</v>
      </c>
      <c r="S257">
        <f>B257/A257</f>
        <v>0.88888888888888884</v>
      </c>
      <c r="T257">
        <f>D257/A257</f>
        <v>0.3888888888888889</v>
      </c>
      <c r="V257" s="4">
        <f>A257*12+(B257-1)*1.007825+C257*14.003074+D257*15.9949146+E257*31.9720707+F257*30.9737615+0.0005485799</f>
        <v>343.08232577990003</v>
      </c>
      <c r="W257">
        <f>1+A257-B257/2+C257/2+F257/2</f>
        <v>11</v>
      </c>
      <c r="X257">
        <f>W257/A257</f>
        <v>0.61111111111111116</v>
      </c>
      <c r="Y257">
        <f>W257/B257</f>
        <v>0.6875</v>
      </c>
      <c r="Z257">
        <f>W257/D257</f>
        <v>1.5714285714285714</v>
      </c>
      <c r="AA257" t="str">
        <f>IF(X257&gt;=0.3,IF(X257&lt;=0.68,IF(Y257&gt;=0.2,IF(Y257&lt;=0.95,IF(Z257&gt;=0.77,IF(Z257&lt;=1.75,"CRAM","O"),"O"),"O"),"O"),"O"),"O")</f>
        <v>CRAM</v>
      </c>
      <c r="AD257">
        <f>(1+A257-D257/2-E257-B257/2)/(A257-D257/2-E257-C257-F257)</f>
        <v>0.51724137931034486</v>
      </c>
      <c r="AF257" t="str">
        <f>IF(AD257&gt;0.66,"CondAr","----")</f>
        <v>----</v>
      </c>
      <c r="AG257" t="str">
        <f>IF(AND((AD257&gt;0.5),(AD257&lt;=0.66)),"Aromatic","----")</f>
        <v>Aromatic</v>
      </c>
      <c r="AH257" t="str">
        <f>IF(AND((AD257&lt;=0.5),(S257&lt;1.5)),"HUnSatLig","----")</f>
        <v>----</v>
      </c>
      <c r="AI257" t="str">
        <f>IF(AND((T257&lt;0.6),(S257&gt;=1.5),(C257=0)),"AlipatNoN","----")</f>
        <v>----</v>
      </c>
      <c r="AJ257" t="str">
        <f>IF(AND((S257&gt;=1.5),(T257&gt;=0.6)),"SatFACarb","----")</f>
        <v>----</v>
      </c>
      <c r="AK257" t="str">
        <f>IF(AND((T257&lt;0.6),(S257&gt;=1.5),(C257&gt;0)),"Alipat+N","----")</f>
        <v>----</v>
      </c>
      <c r="AM257" s="4">
        <f>V257*(44/43.989828)</f>
        <v>343.16165851604603</v>
      </c>
      <c r="AN257" s="4">
        <f>INT(AM257)</f>
        <v>343</v>
      </c>
      <c r="AO257" s="4">
        <f>AM257-AN257</f>
        <v>0.16165851604603176</v>
      </c>
    </row>
    <row r="258" spans="1:41" x14ac:dyDescent="0.25">
      <c r="A258">
        <v>21</v>
      </c>
      <c r="B258">
        <v>18</v>
      </c>
      <c r="C258">
        <v>0</v>
      </c>
      <c r="D258">
        <v>8</v>
      </c>
      <c r="E258">
        <v>0</v>
      </c>
      <c r="F258">
        <v>0</v>
      </c>
      <c r="H258">
        <v>397.09289039999999</v>
      </c>
      <c r="J258">
        <v>4522434</v>
      </c>
      <c r="K258">
        <v>4881424</v>
      </c>
      <c r="L258">
        <v>4566480</v>
      </c>
      <c r="M258" t="str">
        <f>IF(J258&gt;0,"Yes","No")</f>
        <v>Yes</v>
      </c>
      <c r="N258">
        <f>AVERAGE(J258:L258)</f>
        <v>4656779.333333333</v>
      </c>
      <c r="O258">
        <v>2547635</v>
      </c>
      <c r="P258">
        <v>1806755</v>
      </c>
      <c r="Q258">
        <v>1955366</v>
      </c>
      <c r="S258">
        <f>B258/A258</f>
        <v>0.8571428571428571</v>
      </c>
      <c r="T258">
        <f>D258/A258</f>
        <v>0.38095238095238093</v>
      </c>
      <c r="V258" s="4">
        <f>A258*12+(B258-1)*1.007825+C258*14.003074+D258*15.9949146+E258*31.9720707+F258*30.9737615+0.0005485799</f>
        <v>397.09289037989998</v>
      </c>
      <c r="W258">
        <f>1+A258-B258/2+C258/2+F258/2</f>
        <v>13</v>
      </c>
      <c r="X258">
        <f>W258/A258</f>
        <v>0.61904761904761907</v>
      </c>
      <c r="Y258">
        <f>W258/B258</f>
        <v>0.72222222222222221</v>
      </c>
      <c r="Z258">
        <f>W258/D258</f>
        <v>1.625</v>
      </c>
      <c r="AA258" t="str">
        <f>IF(X258&gt;=0.3,IF(X258&lt;=0.68,IF(Y258&gt;=0.2,IF(Y258&lt;=0.95,IF(Z258&gt;=0.77,IF(Z258&lt;=1.75,"CRAM","O"),"O"),"O"),"O"),"O"),"O")</f>
        <v>CRAM</v>
      </c>
      <c r="AD258">
        <f>(1+A258-D258/2-E258-B258/2)/(A258-D258/2-E258-C258-F258)</f>
        <v>0.52941176470588236</v>
      </c>
      <c r="AF258" t="str">
        <f>IF(AD258&gt;0.66,"CondAr","----")</f>
        <v>----</v>
      </c>
      <c r="AG258" t="str">
        <f>IF(AND((AD258&gt;0.5),(AD258&lt;=0.66)),"Aromatic","----")</f>
        <v>Aromatic</v>
      </c>
      <c r="AH258" t="str">
        <f>IF(AND((AD258&lt;=0.5),(S258&lt;1.5)),"HUnSatLig","----")</f>
        <v>----</v>
      </c>
      <c r="AI258" t="str">
        <f>IF(AND((T258&lt;0.6),(S258&gt;=1.5),(C258=0)),"AlipatNoN","----")</f>
        <v>----</v>
      </c>
      <c r="AJ258" t="str">
        <f>IF(AND((S258&gt;=1.5),(T258&gt;=0.6)),"SatFACarb","----")</f>
        <v>----</v>
      </c>
      <c r="AK258" t="str">
        <f>IF(AND((T258&lt;0.6),(S258&gt;=1.5),(C258&gt;0)),"Alipat+N","----")</f>
        <v>----</v>
      </c>
      <c r="AM258" s="4">
        <f>V258*(44/43.989828)</f>
        <v>397.18471226383508</v>
      </c>
      <c r="AN258" s="4">
        <f>INT(AM258)</f>
        <v>397</v>
      </c>
      <c r="AO258" s="4">
        <f>AM258-AN258</f>
        <v>0.1847122638350811</v>
      </c>
    </row>
    <row r="259" spans="1:41" x14ac:dyDescent="0.25">
      <c r="A259">
        <v>18</v>
      </c>
      <c r="B259">
        <v>14</v>
      </c>
      <c r="C259">
        <v>0</v>
      </c>
      <c r="D259">
        <v>9</v>
      </c>
      <c r="E259">
        <v>0</v>
      </c>
      <c r="F259">
        <v>0</v>
      </c>
      <c r="H259">
        <v>373.05650500000002</v>
      </c>
      <c r="J259">
        <v>9284862</v>
      </c>
      <c r="K259">
        <v>8560395</v>
      </c>
      <c r="L259">
        <v>9219016</v>
      </c>
      <c r="M259" t="str">
        <f>IF(J259&gt;0,"Yes","No")</f>
        <v>Yes</v>
      </c>
      <c r="N259">
        <f>AVERAGE(J259:L259)</f>
        <v>9021424.333333334</v>
      </c>
      <c r="O259">
        <v>2647984</v>
      </c>
      <c r="P259">
        <v>2329926</v>
      </c>
      <c r="Q259">
        <v>2294297</v>
      </c>
      <c r="S259">
        <f>B259/A259</f>
        <v>0.77777777777777779</v>
      </c>
      <c r="T259">
        <f>D259/A259</f>
        <v>0.5</v>
      </c>
      <c r="V259" s="4">
        <f>A259*12+(B259-1)*1.007825+C259*14.003074+D259*15.9949146+E259*31.9720707+F259*30.9737615+0.0005485799</f>
        <v>373.05650497990001</v>
      </c>
      <c r="W259">
        <f>1+A259-B259/2+C259/2+F259/2</f>
        <v>12</v>
      </c>
      <c r="X259">
        <f>W259/A259</f>
        <v>0.66666666666666663</v>
      </c>
      <c r="Y259">
        <f>W259/B259</f>
        <v>0.8571428571428571</v>
      </c>
      <c r="Z259">
        <f>W259/D259</f>
        <v>1.3333333333333333</v>
      </c>
      <c r="AA259" t="str">
        <f>IF(X259&gt;=0.3,IF(X259&lt;=0.68,IF(Y259&gt;=0.2,IF(Y259&lt;=0.95,IF(Z259&gt;=0.77,IF(Z259&lt;=1.75,"CRAM","O"),"O"),"O"),"O"),"O"),"O")</f>
        <v>CRAM</v>
      </c>
      <c r="AD259">
        <f>(1+A259-D259/2-E259-B259/2)/(A259-D259/2-E259-C259-F259)</f>
        <v>0.55555555555555558</v>
      </c>
      <c r="AF259" t="str">
        <f>IF(AD259&gt;0.66,"CondAr","----")</f>
        <v>----</v>
      </c>
      <c r="AG259" t="str">
        <f>IF(AND((AD259&gt;0.5),(AD259&lt;=0.66)),"Aromatic","----")</f>
        <v>Aromatic</v>
      </c>
      <c r="AH259" t="str">
        <f>IF(AND((AD259&lt;=0.5),(S259&lt;1.5)),"HUnSatLig","----")</f>
        <v>----</v>
      </c>
      <c r="AI259" t="str">
        <f>IF(AND((T259&lt;0.6),(S259&gt;=1.5),(C259=0)),"AlipatNoN","----")</f>
        <v>----</v>
      </c>
      <c r="AJ259" t="str">
        <f>IF(AND((S259&gt;=1.5),(T259&gt;=0.6)),"SatFACarb","----")</f>
        <v>----</v>
      </c>
      <c r="AK259" t="str">
        <f>IF(AND((T259&lt;0.6),(S259&gt;=1.5),(C259&gt;0)),"Alipat+N","----")</f>
        <v>----</v>
      </c>
      <c r="AM259" s="4">
        <f>V259*(44/43.989828)</f>
        <v>373.14276880363337</v>
      </c>
      <c r="AN259" s="4">
        <f>INT(AM259)</f>
        <v>373</v>
      </c>
      <c r="AO259" s="4">
        <f>AM259-AN259</f>
        <v>0.14276880363337341</v>
      </c>
    </row>
    <row r="260" spans="1:41" x14ac:dyDescent="0.25">
      <c r="A260">
        <v>18</v>
      </c>
      <c r="B260">
        <v>14</v>
      </c>
      <c r="C260">
        <v>0</v>
      </c>
      <c r="D260">
        <v>10</v>
      </c>
      <c r="E260">
        <v>0</v>
      </c>
      <c r="F260">
        <v>0</v>
      </c>
      <c r="H260">
        <v>389.05141959999997</v>
      </c>
      <c r="J260">
        <v>10922494</v>
      </c>
      <c r="K260">
        <v>9879107</v>
      </c>
      <c r="L260">
        <v>10435560</v>
      </c>
      <c r="M260" t="str">
        <f>IF(J260&gt;0,"Yes","No")</f>
        <v>Yes</v>
      </c>
      <c r="N260">
        <f>AVERAGE(J260:L260)</f>
        <v>10412387</v>
      </c>
      <c r="O260">
        <v>2931660</v>
      </c>
      <c r="P260">
        <v>1847672</v>
      </c>
      <c r="Q260">
        <v>2347781</v>
      </c>
      <c r="S260">
        <f>B260/A260</f>
        <v>0.77777777777777779</v>
      </c>
      <c r="T260">
        <f>D260/A260</f>
        <v>0.55555555555555558</v>
      </c>
      <c r="V260" s="4">
        <f>A260*12+(B260-1)*1.007825+C260*14.003074+D260*15.9949146+E260*31.9720707+F260*30.9737615+0.0005485799</f>
        <v>389.05141957989997</v>
      </c>
      <c r="W260">
        <f>1+A260-B260/2+C260/2+F260/2</f>
        <v>12</v>
      </c>
      <c r="X260">
        <f>W260/A260</f>
        <v>0.66666666666666663</v>
      </c>
      <c r="Y260">
        <f>W260/B260</f>
        <v>0.8571428571428571</v>
      </c>
      <c r="Z260">
        <f>W260/D260</f>
        <v>1.2</v>
      </c>
      <c r="AA260" t="str">
        <f>IF(X260&gt;=0.3,IF(X260&lt;=0.68,IF(Y260&gt;=0.2,IF(Y260&lt;=0.95,IF(Z260&gt;=0.77,IF(Z260&lt;=1.75,"CRAM","O"),"O"),"O"),"O"),"O"),"O")</f>
        <v>CRAM</v>
      </c>
      <c r="AD260">
        <f>(1+A260-D260/2-E260-B260/2)/(A260-D260/2-E260-C260-F260)</f>
        <v>0.53846153846153844</v>
      </c>
      <c r="AF260" t="str">
        <f>IF(AD260&gt;0.66,"CondAr","----")</f>
        <v>----</v>
      </c>
      <c r="AG260" t="str">
        <f>IF(AND((AD260&gt;0.5),(AD260&lt;=0.66)),"Aromatic","----")</f>
        <v>Aromatic</v>
      </c>
      <c r="AH260" t="str">
        <f>IF(AND((AD260&lt;=0.5),(S260&lt;1.5)),"HUnSatLig","----")</f>
        <v>----</v>
      </c>
      <c r="AI260" t="str">
        <f>IF(AND((T260&lt;0.6),(S260&gt;=1.5),(C260=0)),"AlipatNoN","----")</f>
        <v>----</v>
      </c>
      <c r="AJ260" t="str">
        <f>IF(AND((S260&gt;=1.5),(T260&gt;=0.6)),"SatFACarb","----")</f>
        <v>----</v>
      </c>
      <c r="AK260" t="str">
        <f>IF(AND((T260&lt;0.6),(S260&gt;=1.5),(C260&gt;0)),"Alipat+N","----")</f>
        <v>----</v>
      </c>
      <c r="AM260" s="4">
        <f>V260*(44/43.989828)</f>
        <v>389.14138199211862</v>
      </c>
      <c r="AN260" s="4">
        <f>INT(AM260)</f>
        <v>389</v>
      </c>
      <c r="AO260" s="4">
        <f>AM260-AN260</f>
        <v>0.14138199211862457</v>
      </c>
    </row>
    <row r="261" spans="1:41" x14ac:dyDescent="0.25">
      <c r="A261">
        <v>19</v>
      </c>
      <c r="B261">
        <v>16</v>
      </c>
      <c r="C261">
        <v>0</v>
      </c>
      <c r="D261">
        <v>8</v>
      </c>
      <c r="E261">
        <v>0</v>
      </c>
      <c r="F261">
        <v>0</v>
      </c>
      <c r="H261">
        <v>371.07724039999999</v>
      </c>
      <c r="J261">
        <v>6884890</v>
      </c>
      <c r="K261">
        <v>6184177</v>
      </c>
      <c r="L261">
        <v>6541702</v>
      </c>
      <c r="M261" t="str">
        <f>IF(J261&gt;0,"Yes","No")</f>
        <v>Yes</v>
      </c>
      <c r="N261">
        <f>AVERAGE(J261:L261)</f>
        <v>6536923</v>
      </c>
      <c r="O261">
        <v>3265388</v>
      </c>
      <c r="P261">
        <v>2612491</v>
      </c>
      <c r="Q261">
        <v>2914292</v>
      </c>
      <c r="S261">
        <f>B261/A261</f>
        <v>0.84210526315789469</v>
      </c>
      <c r="T261">
        <f>D261/A261</f>
        <v>0.42105263157894735</v>
      </c>
      <c r="V261" s="4">
        <f>A261*12+(B261-1)*1.007825+C261*14.003074+D261*15.9949146+E261*31.9720707+F261*30.9737615+0.0005485799</f>
        <v>371.07724037989999</v>
      </c>
      <c r="W261">
        <f>1+A261-B261/2+C261/2+F261/2</f>
        <v>12</v>
      </c>
      <c r="X261">
        <f>W261/A261</f>
        <v>0.63157894736842102</v>
      </c>
      <c r="Y261">
        <f>W261/B261</f>
        <v>0.75</v>
      </c>
      <c r="Z261">
        <f>W261/D261</f>
        <v>1.5</v>
      </c>
      <c r="AA261" t="str">
        <f>IF(X261&gt;=0.3,IF(X261&lt;=0.68,IF(Y261&gt;=0.2,IF(Y261&lt;=0.95,IF(Z261&gt;=0.77,IF(Z261&lt;=1.75,"CRAM","O"),"O"),"O"),"O"),"O"),"O")</f>
        <v>CRAM</v>
      </c>
      <c r="AD261">
        <f>(1+A261-D261/2-E261-B261/2)/(A261-D261/2-E261-C261-F261)</f>
        <v>0.53333333333333333</v>
      </c>
      <c r="AF261" t="str">
        <f>IF(AD261&gt;0.66,"CondAr","----")</f>
        <v>----</v>
      </c>
      <c r="AG261" t="str">
        <f>IF(AND((AD261&gt;0.5),(AD261&lt;=0.66)),"Aromatic","----")</f>
        <v>Aromatic</v>
      </c>
      <c r="AH261" t="str">
        <f>IF(AND((AD261&lt;=0.5),(S261&lt;1.5)),"HUnSatLig","----")</f>
        <v>----</v>
      </c>
      <c r="AI261" t="str">
        <f>IF(AND((T261&lt;0.6),(S261&gt;=1.5),(C261=0)),"AlipatNoN","----")</f>
        <v>----</v>
      </c>
      <c r="AJ261" t="str">
        <f>IF(AND((S261&gt;=1.5),(T261&gt;=0.6)),"SatFACarb","----")</f>
        <v>----</v>
      </c>
      <c r="AK261" t="str">
        <f>IF(AND((T261&lt;0.6),(S261&gt;=1.5),(C261&gt;0)),"Alipat+N","----")</f>
        <v>----</v>
      </c>
      <c r="AM261" s="4">
        <f>V261*(44/43.989828)</f>
        <v>371.16304652783816</v>
      </c>
      <c r="AN261" s="4">
        <f>INT(AM261)</f>
        <v>371</v>
      </c>
      <c r="AO261" s="4">
        <f>AM261-AN261</f>
        <v>0.16304652783816209</v>
      </c>
    </row>
    <row r="262" spans="1:41" x14ac:dyDescent="0.25">
      <c r="A262">
        <v>19</v>
      </c>
      <c r="B262">
        <v>16</v>
      </c>
      <c r="C262">
        <v>0</v>
      </c>
      <c r="D262">
        <v>9</v>
      </c>
      <c r="E262">
        <v>0</v>
      </c>
      <c r="F262">
        <v>0</v>
      </c>
      <c r="H262">
        <v>387.07215500000001</v>
      </c>
      <c r="J262">
        <v>8695738</v>
      </c>
      <c r="K262">
        <v>8535196</v>
      </c>
      <c r="L262">
        <v>8432175</v>
      </c>
      <c r="M262" t="str">
        <f>IF(J262&gt;0,"Yes","No")</f>
        <v>Yes</v>
      </c>
      <c r="N262">
        <f>AVERAGE(J262:L262)</f>
        <v>8554369.666666666</v>
      </c>
      <c r="O262">
        <v>3436564</v>
      </c>
      <c r="P262">
        <v>2711989</v>
      </c>
      <c r="Q262">
        <v>3035513</v>
      </c>
      <c r="S262">
        <f>B262/A262</f>
        <v>0.84210526315789469</v>
      </c>
      <c r="T262">
        <f>D262/A262</f>
        <v>0.47368421052631576</v>
      </c>
      <c r="V262" s="4">
        <f>A262*12+(B262-1)*1.007825+C262*14.003074+D262*15.9949146+E262*31.9720707+F262*30.9737615+0.0005485799</f>
        <v>387.07215497990001</v>
      </c>
      <c r="W262">
        <f>1+A262-B262/2+C262/2+F262/2</f>
        <v>12</v>
      </c>
      <c r="X262">
        <f>W262/A262</f>
        <v>0.63157894736842102</v>
      </c>
      <c r="Y262">
        <f>W262/B262</f>
        <v>0.75</v>
      </c>
      <c r="Z262">
        <f>W262/D262</f>
        <v>1.3333333333333333</v>
      </c>
      <c r="AA262" t="str">
        <f>IF(X262&gt;=0.3,IF(X262&lt;=0.68,IF(Y262&gt;=0.2,IF(Y262&lt;=0.95,IF(Z262&gt;=0.77,IF(Z262&lt;=1.75,"CRAM","O"),"O"),"O"),"O"),"O"),"O")</f>
        <v>CRAM</v>
      </c>
      <c r="AD262">
        <f>(1+A262-D262/2-E262-B262/2)/(A262-D262/2-E262-C262-F262)</f>
        <v>0.51724137931034486</v>
      </c>
      <c r="AF262" t="str">
        <f>IF(AD262&gt;0.66,"CondAr","----")</f>
        <v>----</v>
      </c>
      <c r="AG262" t="str">
        <f>IF(AND((AD262&gt;0.5),(AD262&lt;=0.66)),"Aromatic","----")</f>
        <v>Aromatic</v>
      </c>
      <c r="AH262" t="str">
        <f>IF(AND((AD262&lt;=0.5),(S262&lt;1.5)),"HUnSatLig","----")</f>
        <v>----</v>
      </c>
      <c r="AI262" t="str">
        <f>IF(AND((T262&lt;0.6),(S262&gt;=1.5),(C262=0)),"AlipatNoN","----")</f>
        <v>----</v>
      </c>
      <c r="AJ262" t="str">
        <f>IF(AND((S262&gt;=1.5),(T262&gt;=0.6)),"SatFACarb","----")</f>
        <v>----</v>
      </c>
      <c r="AK262" t="str">
        <f>IF(AND((T262&lt;0.6),(S262&gt;=1.5),(C262&gt;0)),"Alipat+N","----")</f>
        <v>----</v>
      </c>
      <c r="AM262" s="4">
        <f>V262*(44/43.989828)</f>
        <v>387.16165971632347</v>
      </c>
      <c r="AN262" s="4">
        <f>INT(AM262)</f>
        <v>387</v>
      </c>
      <c r="AO262" s="4">
        <f>AM262-AN262</f>
        <v>0.16165971632347009</v>
      </c>
    </row>
    <row r="263" spans="1:41" x14ac:dyDescent="0.25">
      <c r="A263">
        <v>17</v>
      </c>
      <c r="B263">
        <v>14</v>
      </c>
      <c r="C263">
        <v>0</v>
      </c>
      <c r="D263">
        <v>9</v>
      </c>
      <c r="E263">
        <v>0</v>
      </c>
      <c r="F263">
        <v>0</v>
      </c>
      <c r="H263">
        <v>361.05650500000002</v>
      </c>
      <c r="J263">
        <v>9651013</v>
      </c>
      <c r="K263">
        <v>9353736</v>
      </c>
      <c r="L263">
        <v>10311101</v>
      </c>
      <c r="M263" t="str">
        <f>IF(J263&gt;0,"Yes","No")</f>
        <v>Yes</v>
      </c>
      <c r="N263">
        <f>AVERAGE(J263:L263)</f>
        <v>9771950</v>
      </c>
      <c r="O263">
        <v>3532171</v>
      </c>
      <c r="P263">
        <v>2481014</v>
      </c>
      <c r="Q263">
        <v>2379931</v>
      </c>
      <c r="S263">
        <f>B263/A263</f>
        <v>0.82352941176470584</v>
      </c>
      <c r="T263">
        <f>D263/A263</f>
        <v>0.52941176470588236</v>
      </c>
      <c r="V263" s="4">
        <f>A263*12+(B263-1)*1.007825+C263*14.003074+D263*15.9949146+E263*31.9720707+F263*30.9737615+0.0005485799</f>
        <v>361.05650497990001</v>
      </c>
      <c r="W263">
        <f>1+A263-B263/2+C263/2+F263/2</f>
        <v>11</v>
      </c>
      <c r="X263">
        <f>W263/A263</f>
        <v>0.6470588235294118</v>
      </c>
      <c r="Y263">
        <f>W263/B263</f>
        <v>0.7857142857142857</v>
      </c>
      <c r="Z263">
        <f>W263/D263</f>
        <v>1.2222222222222223</v>
      </c>
      <c r="AA263" t="str">
        <f>IF(X263&gt;=0.3,IF(X263&lt;=0.68,IF(Y263&gt;=0.2,IF(Y263&lt;=0.95,IF(Z263&gt;=0.77,IF(Z263&lt;=1.75,"CRAM","O"),"O"),"O"),"O"),"O"),"O")</f>
        <v>CRAM</v>
      </c>
      <c r="AD263">
        <f>(1+A263-D263/2-E263-B263/2)/(A263-D263/2-E263-C263-F263)</f>
        <v>0.52</v>
      </c>
      <c r="AF263" t="str">
        <f>IF(AD263&gt;0.66,"CondAr","----")</f>
        <v>----</v>
      </c>
      <c r="AG263" t="str">
        <f>IF(AND((AD263&gt;0.5),(AD263&lt;=0.66)),"Aromatic","----")</f>
        <v>Aromatic</v>
      </c>
      <c r="AH263" t="str">
        <f>IF(AND((AD263&lt;=0.5),(S263&lt;1.5)),"HUnSatLig","----")</f>
        <v>----</v>
      </c>
      <c r="AI263" t="str">
        <f>IF(AND((T263&lt;0.6),(S263&gt;=1.5),(C263=0)),"AlipatNoN","----")</f>
        <v>----</v>
      </c>
      <c r="AJ263" t="str">
        <f>IF(AND((S263&gt;=1.5),(T263&gt;=0.6)),"SatFACarb","----")</f>
        <v>----</v>
      </c>
      <c r="AK263" t="str">
        <f>IF(AND((T263&lt;0.6),(S263&gt;=1.5),(C263&gt;0)),"Alipat+N","----")</f>
        <v>----</v>
      </c>
      <c r="AM263" s="4">
        <f>V263*(44/43.989828)</f>
        <v>361.13999398032649</v>
      </c>
      <c r="AN263" s="4">
        <f>INT(AM263)</f>
        <v>361</v>
      </c>
      <c r="AO263" s="4">
        <f>AM263-AN263</f>
        <v>0.13999398032649424</v>
      </c>
    </row>
    <row r="264" spans="1:41" x14ac:dyDescent="0.25">
      <c r="A264">
        <v>30</v>
      </c>
      <c r="B264">
        <v>28</v>
      </c>
      <c r="C264">
        <v>0</v>
      </c>
      <c r="D264">
        <v>6</v>
      </c>
      <c r="E264">
        <v>0</v>
      </c>
      <c r="F264">
        <v>2</v>
      </c>
      <c r="H264">
        <v>545.12883420000003</v>
      </c>
      <c r="J264">
        <v>5068256</v>
      </c>
      <c r="K264">
        <v>4457982</v>
      </c>
      <c r="L264">
        <v>4181661</v>
      </c>
      <c r="M264" t="str">
        <f>IF(J264&gt;0,"Yes","No")</f>
        <v>Yes</v>
      </c>
      <c r="N264">
        <f>AVERAGE(J264:L264)</f>
        <v>4569299.666666667</v>
      </c>
      <c r="O264">
        <v>5994668</v>
      </c>
      <c r="P264">
        <v>6388219</v>
      </c>
      <c r="Q264">
        <v>5076868</v>
      </c>
      <c r="S264">
        <f>B264/A264</f>
        <v>0.93333333333333335</v>
      </c>
      <c r="T264">
        <f>D264/A264</f>
        <v>0.2</v>
      </c>
      <c r="V264" s="4">
        <f>A264*12+(B264-1)*1.007825+C264*14.003074+D264*15.9949146+E264*31.9720707+F264*30.9737615+0.0005485799</f>
        <v>545.12883417990008</v>
      </c>
      <c r="W264">
        <f>1+A264-B264/2+C264/2+F264/2</f>
        <v>18</v>
      </c>
      <c r="X264">
        <f>W264/A264</f>
        <v>0.6</v>
      </c>
      <c r="Y264">
        <f>W264/B264</f>
        <v>0.6428571428571429</v>
      </c>
      <c r="Z264">
        <f>W264/D264</f>
        <v>3</v>
      </c>
      <c r="AA264" t="str">
        <f>IF(X264&gt;=0.3,IF(X264&lt;=0.68,IF(Y264&gt;=0.2,IF(Y264&lt;=0.95,IF(Z264&gt;=0.77,IF(Z264&lt;=1.75,"CRAM","O"),"O"),"O"),"O"),"O"),"O")</f>
        <v>O</v>
      </c>
      <c r="AD264">
        <f>(1+A264-D264/2-E264-B264/2)/(A264-D264/2-E264-C264-F264)</f>
        <v>0.56000000000000005</v>
      </c>
      <c r="AF264" t="str">
        <f>IF(AD264&gt;0.66,"CondAr","----")</f>
        <v>----</v>
      </c>
      <c r="AG264" t="str">
        <f>IF(AND((AD264&gt;0.5),(AD264&lt;=0.66)),"Aromatic","----")</f>
        <v>Aromatic</v>
      </c>
      <c r="AH264" t="str">
        <f>IF(AND((AD264&lt;=0.5),(S264&lt;1.5)),"HUnSatLig","----")</f>
        <v>----</v>
      </c>
      <c r="AI264" t="str">
        <f>IF(AND((T264&lt;0.6),(S264&gt;=1.5),(C264=0)),"AlipatNoN","----")</f>
        <v>----</v>
      </c>
      <c r="AJ264" t="str">
        <f>IF(AND((S264&gt;=1.5),(T264&gt;=0.6)),"SatFACarb","----")</f>
        <v>----</v>
      </c>
      <c r="AK264" t="str">
        <f>IF(AND((T264&lt;0.6),(S264&gt;=1.5),(C264&gt;0)),"Alipat+N","----")</f>
        <v>----</v>
      </c>
      <c r="AM264" s="4">
        <f>V264*(44/43.989828)</f>
        <v>545.2548871960945</v>
      </c>
      <c r="AN264" s="4">
        <f>INT(AM264)</f>
        <v>545</v>
      </c>
      <c r="AO264" s="4">
        <f>AM264-AN264</f>
        <v>0.25488719609450072</v>
      </c>
    </row>
    <row r="265" spans="1:41" x14ac:dyDescent="0.25">
      <c r="A265">
        <v>23</v>
      </c>
      <c r="B265">
        <v>28</v>
      </c>
      <c r="C265">
        <v>0</v>
      </c>
      <c r="D265">
        <v>13</v>
      </c>
      <c r="E265">
        <v>0</v>
      </c>
      <c r="F265">
        <v>0</v>
      </c>
      <c r="H265">
        <v>511.14571339999998</v>
      </c>
      <c r="J265">
        <v>3770819</v>
      </c>
      <c r="K265">
        <v>3130625</v>
      </c>
      <c r="L265">
        <v>3173266</v>
      </c>
      <c r="M265" t="str">
        <f>IF(J265&gt;0,"Yes","No")</f>
        <v>Yes</v>
      </c>
      <c r="N265">
        <f>AVERAGE(J265:L265)</f>
        <v>3358236.6666666665</v>
      </c>
      <c r="O265">
        <v>1594201</v>
      </c>
      <c r="P265">
        <v>1544824</v>
      </c>
      <c r="Q265">
        <v>1733162</v>
      </c>
      <c r="S265">
        <f>B265/A265</f>
        <v>1.2173913043478262</v>
      </c>
      <c r="T265">
        <f>D265/A265</f>
        <v>0.56521739130434778</v>
      </c>
      <c r="V265" s="4">
        <f>A265*12+(B265-1)*1.007825+C265*14.003074+D265*15.9949146+E265*31.9720707+F265*30.9737615+0.0005485799</f>
        <v>511.14571337989997</v>
      </c>
      <c r="W265">
        <f>1+A265-B265/2+C265/2+F265/2</f>
        <v>10</v>
      </c>
      <c r="X265">
        <f>W265/A265</f>
        <v>0.43478260869565216</v>
      </c>
      <c r="Y265">
        <f>W265/B265</f>
        <v>0.35714285714285715</v>
      </c>
      <c r="Z265">
        <f>W265/D265</f>
        <v>0.76923076923076927</v>
      </c>
      <c r="AA265" t="str">
        <f>IF(X265&gt;=0.3,IF(X265&lt;=0.68,IF(Y265&gt;=0.2,IF(Y265&lt;=0.95,IF(Z265&gt;=0.77,IF(Z265&lt;=1.75,"CRAM","O"),"O"),"O"),"O"),"O"),"O")</f>
        <v>O</v>
      </c>
      <c r="AD265">
        <f>(1+A265-D265/2-E265-B265/2)/(A265-D265/2-E265-C265-F265)</f>
        <v>0.21212121212121213</v>
      </c>
      <c r="AF265" t="str">
        <f>IF(AD265&gt;0.66,"CondAr","----")</f>
        <v>----</v>
      </c>
      <c r="AG265" t="str">
        <f>IF(AND((AD265&gt;0.5),(AD265&lt;=0.66)),"Aromatic","----")</f>
        <v>----</v>
      </c>
      <c r="AH265" t="str">
        <f>IF(AND((AD265&lt;=0.5),(S265&lt;1.5)),"HUnSatLig","----")</f>
        <v>HUnSatLig</v>
      </c>
      <c r="AI265" t="str">
        <f>IF(AND((T265&lt;0.6),(S265&gt;=1.5),(C265=0)),"AlipatNoN","----")</f>
        <v>----</v>
      </c>
      <c r="AJ265" t="str">
        <f>IF(AND((S265&gt;=1.5),(T265&gt;=0.6)),"SatFACarb","----")</f>
        <v>----</v>
      </c>
      <c r="AK265" t="str">
        <f>IF(AND((T265&lt;0.6),(S265&gt;=1.5),(C265&gt;0)),"Alipat+N","----")</f>
        <v>----</v>
      </c>
      <c r="AM265" s="4">
        <f>V265*(44/43.989828)</f>
        <v>511.26390829979141</v>
      </c>
      <c r="AN265" s="4">
        <f>INT(AM265)</f>
        <v>511</v>
      </c>
      <c r="AO265" s="4">
        <f>AM265-AN265</f>
        <v>0.26390829979141017</v>
      </c>
    </row>
    <row r="266" spans="1:41" x14ac:dyDescent="0.25">
      <c r="A266">
        <v>13</v>
      </c>
      <c r="B266">
        <v>16</v>
      </c>
      <c r="C266">
        <v>0</v>
      </c>
      <c r="D266">
        <v>9</v>
      </c>
      <c r="E266">
        <v>0</v>
      </c>
      <c r="F266">
        <v>0</v>
      </c>
      <c r="H266">
        <v>315.07215500000001</v>
      </c>
      <c r="J266">
        <v>8896774</v>
      </c>
      <c r="K266">
        <v>9570611</v>
      </c>
      <c r="L266">
        <v>9098673</v>
      </c>
      <c r="M266" t="str">
        <f>IF(J266&gt;0,"Yes","No")</f>
        <v>Yes</v>
      </c>
      <c r="N266">
        <f>AVERAGE(J266:L266)</f>
        <v>9188686</v>
      </c>
      <c r="O266">
        <v>1668141</v>
      </c>
      <c r="P266">
        <v>1867198</v>
      </c>
      <c r="Q266">
        <v>2322128</v>
      </c>
      <c r="S266">
        <f>B266/A266</f>
        <v>1.2307692307692308</v>
      </c>
      <c r="T266">
        <f>D266/A266</f>
        <v>0.69230769230769229</v>
      </c>
      <c r="V266" s="4">
        <f>A266*12+(B266-1)*1.007825+C266*14.003074+D266*15.9949146+E266*31.9720707+F266*30.9737615+0.0005485799</f>
        <v>315.07215497990001</v>
      </c>
      <c r="W266">
        <f>1+A266-B266/2+C266/2+F266/2</f>
        <v>6</v>
      </c>
      <c r="X266">
        <f>W266/A266</f>
        <v>0.46153846153846156</v>
      </c>
      <c r="Y266">
        <f>W266/B266</f>
        <v>0.375</v>
      </c>
      <c r="Z266">
        <f>W266/D266</f>
        <v>0.66666666666666663</v>
      </c>
      <c r="AA266" t="str">
        <f>IF(X266&gt;=0.3,IF(X266&lt;=0.68,IF(Y266&gt;=0.2,IF(Y266&lt;=0.95,IF(Z266&gt;=0.77,IF(Z266&lt;=1.75,"CRAM","O"),"O"),"O"),"O"),"O"),"O")</f>
        <v>O</v>
      </c>
      <c r="AD266">
        <f>(1+A266-D266/2-E266-B266/2)/(A266-D266/2-E266-C266-F266)</f>
        <v>0.17647058823529413</v>
      </c>
      <c r="AF266" t="str">
        <f>IF(AD266&gt;0.66,"CondAr","----")</f>
        <v>----</v>
      </c>
      <c r="AG266" t="str">
        <f>IF(AND((AD266&gt;0.5),(AD266&lt;=0.66)),"Aromatic","----")</f>
        <v>----</v>
      </c>
      <c r="AH266" t="str">
        <f>IF(AND((AD266&lt;=0.5),(S266&lt;1.5)),"HUnSatLig","----")</f>
        <v>HUnSatLig</v>
      </c>
      <c r="AI266" t="str">
        <f>IF(AND((T266&lt;0.6),(S266&gt;=1.5),(C266=0)),"AlipatNoN","----")</f>
        <v>----</v>
      </c>
      <c r="AJ266" t="str">
        <f>IF(AND((S266&gt;=1.5),(T266&gt;=0.6)),"SatFACarb","----")</f>
        <v>----</v>
      </c>
      <c r="AK266" t="str">
        <f>IF(AND((T266&lt;0.6),(S266&gt;=1.5),(C266&gt;0)),"Alipat+N","----")</f>
        <v>----</v>
      </c>
      <c r="AM266" s="4">
        <f>V266*(44/43.989828)</f>
        <v>315.1450107764822</v>
      </c>
      <c r="AN266" s="4">
        <f>INT(AM266)</f>
        <v>315</v>
      </c>
      <c r="AO266" s="4">
        <f>AM266-AN266</f>
        <v>0.14501077648219507</v>
      </c>
    </row>
    <row r="267" spans="1:41" x14ac:dyDescent="0.25">
      <c r="A267">
        <v>24</v>
      </c>
      <c r="B267">
        <v>24</v>
      </c>
      <c r="C267">
        <v>0</v>
      </c>
      <c r="D267">
        <v>12</v>
      </c>
      <c r="E267">
        <v>0</v>
      </c>
      <c r="F267">
        <v>0</v>
      </c>
      <c r="H267">
        <v>503.11949879999997</v>
      </c>
      <c r="J267">
        <v>4368375</v>
      </c>
      <c r="K267">
        <v>4321326</v>
      </c>
      <c r="L267">
        <v>4258511</v>
      </c>
      <c r="M267" t="str">
        <f>IF(J267&gt;0,"Yes","No")</f>
        <v>Yes</v>
      </c>
      <c r="N267">
        <f>AVERAGE(J267:L267)</f>
        <v>4316070.666666667</v>
      </c>
      <c r="O267">
        <v>1686290</v>
      </c>
      <c r="P267">
        <v>1669725</v>
      </c>
      <c r="Q267">
        <v>1731194</v>
      </c>
      <c r="S267">
        <f>B267/A267</f>
        <v>1</v>
      </c>
      <c r="T267">
        <f>D267/A267</f>
        <v>0.5</v>
      </c>
      <c r="V267" s="4">
        <f>A267*12+(B267-1)*1.007825+C267*14.003074+D267*15.9949146+E267*31.9720707+F267*30.9737615+0.0005485799</f>
        <v>503.11949877989997</v>
      </c>
      <c r="W267">
        <f>1+A267-B267/2+C267/2+F267/2</f>
        <v>13</v>
      </c>
      <c r="X267">
        <f>W267/A267</f>
        <v>0.54166666666666663</v>
      </c>
      <c r="Y267">
        <f>W267/B267</f>
        <v>0.54166666666666663</v>
      </c>
      <c r="Z267">
        <f>W267/D267</f>
        <v>1.0833333333333333</v>
      </c>
      <c r="AA267" t="str">
        <f>IF(X267&gt;=0.3,IF(X267&lt;=0.68,IF(Y267&gt;=0.2,IF(Y267&lt;=0.95,IF(Z267&gt;=0.77,IF(Z267&lt;=1.75,"CRAM","O"),"O"),"O"),"O"),"O"),"O")</f>
        <v>CRAM</v>
      </c>
      <c r="AD267">
        <f>(1+A267-D267/2-E267-B267/2)/(A267-D267/2-E267-C267-F267)</f>
        <v>0.3888888888888889</v>
      </c>
      <c r="AF267" t="str">
        <f>IF(AD267&gt;0.66,"CondAr","----")</f>
        <v>----</v>
      </c>
      <c r="AG267" t="str">
        <f>IF(AND((AD267&gt;0.5),(AD267&lt;=0.66)),"Aromatic","----")</f>
        <v>----</v>
      </c>
      <c r="AH267" t="str">
        <f>IF(AND((AD267&lt;=0.5),(S267&lt;1.5)),"HUnSatLig","----")</f>
        <v>HUnSatLig</v>
      </c>
      <c r="AI267" t="str">
        <f>IF(AND((T267&lt;0.6),(S267&gt;=1.5),(C267=0)),"AlipatNoN","----")</f>
        <v>----</v>
      </c>
      <c r="AJ267" t="str">
        <f>IF(AND((S267&gt;=1.5),(T267&gt;=0.6)),"SatFACarb","----")</f>
        <v>----</v>
      </c>
      <c r="AK267" t="str">
        <f>IF(AND((T267&lt;0.6),(S267&gt;=1.5),(C267&gt;0)),"Alipat+N","----")</f>
        <v>----</v>
      </c>
      <c r="AM267" s="4">
        <f>V267*(44/43.989828)</f>
        <v>503.23583775584655</v>
      </c>
      <c r="AN267" s="4">
        <f>INT(AM267)</f>
        <v>503</v>
      </c>
      <c r="AO267" s="4">
        <f>AM267-AN267</f>
        <v>0.23583775584654632</v>
      </c>
    </row>
    <row r="268" spans="1:41" x14ac:dyDescent="0.25">
      <c r="A268">
        <v>24</v>
      </c>
      <c r="B268">
        <v>24</v>
      </c>
      <c r="C268">
        <v>0</v>
      </c>
      <c r="D268">
        <v>9</v>
      </c>
      <c r="E268">
        <v>0</v>
      </c>
      <c r="F268">
        <v>0</v>
      </c>
      <c r="H268">
        <v>455.13475499999998</v>
      </c>
      <c r="J268">
        <v>3186773</v>
      </c>
      <c r="K268">
        <v>2854435</v>
      </c>
      <c r="L268">
        <v>2583372</v>
      </c>
      <c r="M268" t="str">
        <f>IF(J268&gt;0,"Yes","No")</f>
        <v>Yes</v>
      </c>
      <c r="N268">
        <f>AVERAGE(J268:L268)</f>
        <v>2874860</v>
      </c>
      <c r="O268">
        <v>1728533</v>
      </c>
      <c r="P268">
        <v>1583163</v>
      </c>
      <c r="Q268">
        <v>1770428</v>
      </c>
      <c r="S268">
        <f>B268/A268</f>
        <v>1</v>
      </c>
      <c r="T268">
        <f>D268/A268</f>
        <v>0.375</v>
      </c>
      <c r="V268" s="4">
        <f>A268*12+(B268-1)*1.007825+C268*14.003074+D268*15.9949146+E268*31.9720707+F268*30.9737615+0.0005485799</f>
        <v>455.13475497990004</v>
      </c>
      <c r="W268">
        <f>1+A268-B268/2+C268/2+F268/2</f>
        <v>13</v>
      </c>
      <c r="X268">
        <f>W268/A268</f>
        <v>0.54166666666666663</v>
      </c>
      <c r="Y268">
        <f>W268/B268</f>
        <v>0.54166666666666663</v>
      </c>
      <c r="Z268">
        <f>W268/D268</f>
        <v>1.4444444444444444</v>
      </c>
      <c r="AA268" t="str">
        <f>IF(X268&gt;=0.3,IF(X268&lt;=0.68,IF(Y268&gt;=0.2,IF(Y268&lt;=0.95,IF(Z268&gt;=0.77,IF(Z268&lt;=1.75,"CRAM","O"),"O"),"O"),"O"),"O"),"O")</f>
        <v>CRAM</v>
      </c>
      <c r="AD268">
        <f>(1+A268-D268/2-E268-B268/2)/(A268-D268/2-E268-C268-F268)</f>
        <v>0.4358974358974359</v>
      </c>
      <c r="AF268" t="str">
        <f>IF(AD268&gt;0.66,"CondAr","----")</f>
        <v>----</v>
      </c>
      <c r="AG268" t="str">
        <f>IF(AND((AD268&gt;0.5),(AD268&lt;=0.66)),"Aromatic","----")</f>
        <v>----</v>
      </c>
      <c r="AH268" t="str">
        <f>IF(AND((AD268&lt;=0.5),(S268&lt;1.5)),"HUnSatLig","----")</f>
        <v>HUnSatLig</v>
      </c>
      <c r="AI268" t="str">
        <f>IF(AND((T268&lt;0.6),(S268&gt;=1.5),(C268=0)),"AlipatNoN","----")</f>
        <v>----</v>
      </c>
      <c r="AJ268" t="str">
        <f>IF(AND((S268&gt;=1.5),(T268&gt;=0.6)),"SatFACarb","----")</f>
        <v>----</v>
      </c>
      <c r="AK268" t="str">
        <f>IF(AND((T268&lt;0.6),(S268&gt;=1.5),(C268&gt;0)),"Alipat+N","----")</f>
        <v>----</v>
      </c>
      <c r="AM268" s="4">
        <f>V268*(44/43.989828)</f>
        <v>455.23999819039074</v>
      </c>
      <c r="AN268" s="4">
        <f>INT(AM268)</f>
        <v>455</v>
      </c>
      <c r="AO268" s="4">
        <f>AM268-AN268</f>
        <v>0.239998190390736</v>
      </c>
    </row>
    <row r="269" spans="1:41" x14ac:dyDescent="0.25">
      <c r="A269">
        <v>25</v>
      </c>
      <c r="B269">
        <v>26</v>
      </c>
      <c r="C269">
        <v>0</v>
      </c>
      <c r="D269">
        <v>11</v>
      </c>
      <c r="E269">
        <v>0</v>
      </c>
      <c r="F269">
        <v>0</v>
      </c>
      <c r="H269">
        <v>501.14023420000001</v>
      </c>
      <c r="J269">
        <v>3716999</v>
      </c>
      <c r="K269">
        <v>3135480</v>
      </c>
      <c r="L269">
        <v>2486438</v>
      </c>
      <c r="M269" t="str">
        <f>IF(J269&gt;0,"Yes","No")</f>
        <v>Yes</v>
      </c>
      <c r="N269">
        <f>AVERAGE(J269:L269)</f>
        <v>3112972.3333333335</v>
      </c>
      <c r="O269">
        <v>1798327</v>
      </c>
      <c r="P269">
        <v>1916173</v>
      </c>
      <c r="Q269">
        <v>1918464</v>
      </c>
      <c r="S269">
        <f>B269/A269</f>
        <v>1.04</v>
      </c>
      <c r="T269">
        <f>D269/A269</f>
        <v>0.44</v>
      </c>
      <c r="V269" s="4">
        <f>A269*12+(B269-1)*1.007825+C269*14.003074+D269*15.9949146+E269*31.9720707+F269*30.9737615+0.0005485799</f>
        <v>501.14023417990001</v>
      </c>
      <c r="W269">
        <f>1+A269-B269/2+C269/2+F269/2</f>
        <v>13</v>
      </c>
      <c r="X269">
        <f>W269/A269</f>
        <v>0.52</v>
      </c>
      <c r="Y269">
        <f>W269/B269</f>
        <v>0.5</v>
      </c>
      <c r="Z269">
        <f>W269/D269</f>
        <v>1.1818181818181819</v>
      </c>
      <c r="AA269" t="str">
        <f>IF(X269&gt;=0.3,IF(X269&lt;=0.68,IF(Y269&gt;=0.2,IF(Y269&lt;=0.95,IF(Z269&gt;=0.77,IF(Z269&lt;=1.75,"CRAM","O"),"O"),"O"),"O"),"O"),"O")</f>
        <v>CRAM</v>
      </c>
      <c r="AD269">
        <f>(1+A269-D269/2-E269-B269/2)/(A269-D269/2-E269-C269-F269)</f>
        <v>0.38461538461538464</v>
      </c>
      <c r="AF269" t="str">
        <f>IF(AD269&gt;0.66,"CondAr","----")</f>
        <v>----</v>
      </c>
      <c r="AG269" t="str">
        <f>IF(AND((AD269&gt;0.5),(AD269&lt;=0.66)),"Aromatic","----")</f>
        <v>----</v>
      </c>
      <c r="AH269" t="str">
        <f>IF(AND((AD269&lt;=0.5),(S269&lt;1.5)),"HUnSatLig","----")</f>
        <v>HUnSatLig</v>
      </c>
      <c r="AI269" t="str">
        <f>IF(AND((T269&lt;0.6),(S269&gt;=1.5),(C269=0)),"AlipatNoN","----")</f>
        <v>----</v>
      </c>
      <c r="AJ269" t="str">
        <f>IF(AND((S269&gt;=1.5),(T269&gt;=0.6)),"SatFACarb","----")</f>
        <v>----</v>
      </c>
      <c r="AK269" t="str">
        <f>IF(AND((T269&lt;0.6),(S269&gt;=1.5),(C269&gt;0)),"Alipat+N","----")</f>
        <v>----</v>
      </c>
      <c r="AM269" s="4">
        <f>V269*(44/43.989828)</f>
        <v>501.25611548005139</v>
      </c>
      <c r="AN269" s="4">
        <f>INT(AM269)</f>
        <v>501</v>
      </c>
      <c r="AO269" s="4">
        <f>AM269-AN269</f>
        <v>0.25611548005139184</v>
      </c>
    </row>
    <row r="270" spans="1:41" x14ac:dyDescent="0.25">
      <c r="A270">
        <v>25</v>
      </c>
      <c r="B270">
        <v>28</v>
      </c>
      <c r="C270">
        <v>0</v>
      </c>
      <c r="D270">
        <v>12</v>
      </c>
      <c r="E270">
        <v>0</v>
      </c>
      <c r="F270">
        <v>0</v>
      </c>
      <c r="H270">
        <v>519.15079879999996</v>
      </c>
      <c r="J270">
        <v>3735391</v>
      </c>
      <c r="K270">
        <v>3160493</v>
      </c>
      <c r="L270">
        <v>3470446</v>
      </c>
      <c r="M270" t="str">
        <f>IF(J270&gt;0,"Yes","No")</f>
        <v>Yes</v>
      </c>
      <c r="N270">
        <f>AVERAGE(J270:L270)</f>
        <v>3455443.3333333335</v>
      </c>
      <c r="O270">
        <v>1852205</v>
      </c>
      <c r="P270">
        <v>2297642</v>
      </c>
      <c r="Q270">
        <v>1871154</v>
      </c>
      <c r="S270">
        <f>B270/A270</f>
        <v>1.1200000000000001</v>
      </c>
      <c r="T270">
        <f>D270/A270</f>
        <v>0.48</v>
      </c>
      <c r="V270" s="4">
        <f>A270*12+(B270-1)*1.007825+C270*14.003074+D270*15.9949146+E270*31.9720707+F270*30.9737615+0.0005485799</f>
        <v>519.15079877990001</v>
      </c>
      <c r="W270">
        <f>1+A270-B270/2+C270/2+F270/2</f>
        <v>12</v>
      </c>
      <c r="X270">
        <f>W270/A270</f>
        <v>0.48</v>
      </c>
      <c r="Y270">
        <f>W270/B270</f>
        <v>0.42857142857142855</v>
      </c>
      <c r="Z270">
        <f>W270/D270</f>
        <v>1</v>
      </c>
      <c r="AA270" t="str">
        <f>IF(X270&gt;=0.3,IF(X270&lt;=0.68,IF(Y270&gt;=0.2,IF(Y270&lt;=0.95,IF(Z270&gt;=0.77,IF(Z270&lt;=1.75,"CRAM","O"),"O"),"O"),"O"),"O"),"O")</f>
        <v>CRAM</v>
      </c>
      <c r="AD270">
        <f>(1+A270-D270/2-E270-B270/2)/(A270-D270/2-E270-C270-F270)</f>
        <v>0.31578947368421051</v>
      </c>
      <c r="AF270" t="str">
        <f>IF(AD270&gt;0.66,"CondAr","----")</f>
        <v>----</v>
      </c>
      <c r="AG270" t="str">
        <f>IF(AND((AD270&gt;0.5),(AD270&lt;=0.66)),"Aromatic","----")</f>
        <v>----</v>
      </c>
      <c r="AH270" t="str">
        <f>IF(AND((AD270&lt;=0.5),(S270&lt;1.5)),"HUnSatLig","----")</f>
        <v>HUnSatLig</v>
      </c>
      <c r="AI270" t="str">
        <f>IF(AND((T270&lt;0.6),(S270&gt;=1.5),(C270=0)),"AlipatNoN","----")</f>
        <v>----</v>
      </c>
      <c r="AJ270" t="str">
        <f>IF(AND((S270&gt;=1.5),(T270&gt;=0.6)),"SatFACarb","----")</f>
        <v>----</v>
      </c>
      <c r="AK270" t="str">
        <f>IF(AND((T270&lt;0.6),(S270&gt;=1.5),(C270&gt;0)),"Alipat+N","----")</f>
        <v>----</v>
      </c>
      <c r="AM270" s="4">
        <f>V270*(44/43.989828)</f>
        <v>519.27084475791992</v>
      </c>
      <c r="AN270" s="4">
        <f>INT(AM270)</f>
        <v>519</v>
      </c>
      <c r="AO270" s="4">
        <f>AM270-AN270</f>
        <v>0.27084475791991736</v>
      </c>
    </row>
    <row r="271" spans="1:41" x14ac:dyDescent="0.25">
      <c r="A271">
        <v>21</v>
      </c>
      <c r="B271">
        <v>18</v>
      </c>
      <c r="C271">
        <v>0</v>
      </c>
      <c r="D271">
        <v>11</v>
      </c>
      <c r="E271">
        <v>0</v>
      </c>
      <c r="F271">
        <v>0</v>
      </c>
      <c r="H271">
        <v>445.07763419999998</v>
      </c>
      <c r="J271">
        <v>6653232</v>
      </c>
      <c r="K271">
        <v>6159986</v>
      </c>
      <c r="L271">
        <v>6752042</v>
      </c>
      <c r="M271" t="str">
        <f>IF(J271&gt;0,"Yes","No")</f>
        <v>Yes</v>
      </c>
      <c r="N271">
        <f>AVERAGE(J271:L271)</f>
        <v>6521753.333333333</v>
      </c>
      <c r="O271">
        <v>1857238</v>
      </c>
      <c r="P271">
        <v>1851481</v>
      </c>
      <c r="Q271">
        <v>2040125</v>
      </c>
      <c r="S271">
        <f>B271/A271</f>
        <v>0.8571428571428571</v>
      </c>
      <c r="T271">
        <f>D271/A271</f>
        <v>0.52380952380952384</v>
      </c>
      <c r="V271" s="4">
        <f>A271*12+(B271-1)*1.007825+C271*14.003074+D271*15.9949146+E271*31.9720707+F271*30.9737615+0.0005485799</f>
        <v>445.07763417989997</v>
      </c>
      <c r="W271">
        <f>1+A271-B271/2+C271/2+F271/2</f>
        <v>13</v>
      </c>
      <c r="X271">
        <f>W271/A271</f>
        <v>0.61904761904761907</v>
      </c>
      <c r="Y271">
        <f>W271/B271</f>
        <v>0.72222222222222221</v>
      </c>
      <c r="Z271">
        <f>W271/D271</f>
        <v>1.1818181818181819</v>
      </c>
      <c r="AA271" t="str">
        <f>IF(X271&gt;=0.3,IF(X271&lt;=0.68,IF(Y271&gt;=0.2,IF(Y271&lt;=0.95,IF(Z271&gt;=0.77,IF(Z271&lt;=1.75,"CRAM","O"),"O"),"O"),"O"),"O"),"O")</f>
        <v>CRAM</v>
      </c>
      <c r="AD271">
        <f>(1+A271-D271/2-E271-B271/2)/(A271-D271/2-E271-C271-F271)</f>
        <v>0.4838709677419355</v>
      </c>
      <c r="AF271" t="str">
        <f>IF(AD271&gt;0.66,"CondAr","----")</f>
        <v>----</v>
      </c>
      <c r="AG271" t="str">
        <f>IF(AND((AD271&gt;0.5),(AD271&lt;=0.66)),"Aromatic","----")</f>
        <v>----</v>
      </c>
      <c r="AH271" t="str">
        <f>IF(AND((AD271&lt;=0.5),(S271&lt;1.5)),"HUnSatLig","----")</f>
        <v>HUnSatLig</v>
      </c>
      <c r="AI271" t="str">
        <f>IF(AND((T271&lt;0.6),(S271&gt;=1.5),(C271=0)),"AlipatNoN","----")</f>
        <v>----</v>
      </c>
      <c r="AJ271" t="str">
        <f>IF(AND((S271&gt;=1.5),(T271&gt;=0.6)),"SatFACarb","----")</f>
        <v>----</v>
      </c>
      <c r="AK271" t="str">
        <f>IF(AND((T271&lt;0.6),(S271&gt;=1.5),(C271&gt;0)),"Alipat+N","----")</f>
        <v>----</v>
      </c>
      <c r="AM271" s="4">
        <f>V271*(44/43.989828)</f>
        <v>445.18055182929101</v>
      </c>
      <c r="AN271" s="4">
        <f>INT(AM271)</f>
        <v>445</v>
      </c>
      <c r="AO271" s="4">
        <f>AM271-AN271</f>
        <v>0.18055182929100511</v>
      </c>
    </row>
    <row r="272" spans="1:41" x14ac:dyDescent="0.25">
      <c r="A272">
        <v>19</v>
      </c>
      <c r="B272">
        <v>18</v>
      </c>
      <c r="C272">
        <v>0</v>
      </c>
      <c r="D272">
        <v>12</v>
      </c>
      <c r="E272">
        <v>0</v>
      </c>
      <c r="F272">
        <v>0</v>
      </c>
      <c r="H272">
        <v>437.07254879999999</v>
      </c>
      <c r="J272">
        <v>10127713</v>
      </c>
      <c r="K272">
        <v>10176599</v>
      </c>
      <c r="L272">
        <v>9218638</v>
      </c>
      <c r="M272" t="str">
        <f>IF(J272&gt;0,"Yes","No")</f>
        <v>Yes</v>
      </c>
      <c r="N272">
        <f>AVERAGE(J272:L272)</f>
        <v>9840983.333333334</v>
      </c>
      <c r="O272">
        <v>1910099</v>
      </c>
      <c r="P272">
        <v>1782839</v>
      </c>
      <c r="Q272">
        <v>1729175</v>
      </c>
      <c r="S272">
        <f>B272/A272</f>
        <v>0.94736842105263153</v>
      </c>
      <c r="T272">
        <f>D272/A272</f>
        <v>0.63157894736842102</v>
      </c>
      <c r="V272" s="4">
        <f>A272*12+(B272-1)*1.007825+C272*14.003074+D272*15.9949146+E272*31.9720707+F272*30.9737615+0.0005485799</f>
        <v>437.07254877989999</v>
      </c>
      <c r="W272">
        <f>1+A272-B272/2+C272/2+F272/2</f>
        <v>11</v>
      </c>
      <c r="X272">
        <f>W272/A272</f>
        <v>0.57894736842105265</v>
      </c>
      <c r="Y272">
        <f>W272/B272</f>
        <v>0.61111111111111116</v>
      </c>
      <c r="Z272">
        <f>W272/D272</f>
        <v>0.91666666666666663</v>
      </c>
      <c r="AA272" t="str">
        <f>IF(X272&gt;=0.3,IF(X272&lt;=0.68,IF(Y272&gt;=0.2,IF(Y272&lt;=0.95,IF(Z272&gt;=0.77,IF(Z272&lt;=1.75,"CRAM","O"),"O"),"O"),"O"),"O"),"O")</f>
        <v>CRAM</v>
      </c>
      <c r="AD272">
        <f>(1+A272-D272/2-E272-B272/2)/(A272-D272/2-E272-C272-F272)</f>
        <v>0.38461538461538464</v>
      </c>
      <c r="AF272" t="str">
        <f>IF(AD272&gt;0.66,"CondAr","----")</f>
        <v>----</v>
      </c>
      <c r="AG272" t="str">
        <f>IF(AND((AD272&gt;0.5),(AD272&lt;=0.66)),"Aromatic","----")</f>
        <v>----</v>
      </c>
      <c r="AH272" t="str">
        <f>IF(AND((AD272&lt;=0.5),(S272&lt;1.5)),"HUnSatLig","----")</f>
        <v>HUnSatLig</v>
      </c>
      <c r="AI272" t="str">
        <f>IF(AND((T272&lt;0.6),(S272&gt;=1.5),(C272=0)),"AlipatNoN","----")</f>
        <v>----</v>
      </c>
      <c r="AJ272" t="str">
        <f>IF(AND((S272&gt;=1.5),(T272&gt;=0.6)),"SatFACarb","----")</f>
        <v>----</v>
      </c>
      <c r="AK272" t="str">
        <f>IF(AND((T272&lt;0.6),(S272&gt;=1.5),(C272&gt;0)),"Alipat+N","----")</f>
        <v>----</v>
      </c>
      <c r="AM272" s="4">
        <f>V272*(44/43.989828)</f>
        <v>437.17361537116255</v>
      </c>
      <c r="AN272" s="4">
        <f>INT(AM272)</f>
        <v>437</v>
      </c>
      <c r="AO272" s="4">
        <f>AM272-AN272</f>
        <v>0.17361537116255477</v>
      </c>
    </row>
    <row r="273" spans="1:41" x14ac:dyDescent="0.25">
      <c r="A273">
        <v>23</v>
      </c>
      <c r="B273">
        <v>22</v>
      </c>
      <c r="C273">
        <v>0</v>
      </c>
      <c r="D273">
        <v>11</v>
      </c>
      <c r="E273">
        <v>0</v>
      </c>
      <c r="F273">
        <v>0</v>
      </c>
      <c r="H273">
        <v>473.10893420000002</v>
      </c>
      <c r="J273">
        <v>5409842</v>
      </c>
      <c r="K273">
        <v>5036598</v>
      </c>
      <c r="L273">
        <v>5105399</v>
      </c>
      <c r="M273" t="str">
        <f>IF(J273&gt;0,"Yes","No")</f>
        <v>Yes</v>
      </c>
      <c r="N273">
        <f>AVERAGE(J273:L273)</f>
        <v>5183946.333333333</v>
      </c>
      <c r="O273">
        <v>1946267</v>
      </c>
      <c r="P273">
        <v>1954118</v>
      </c>
      <c r="Q273">
        <v>1955885</v>
      </c>
      <c r="S273">
        <f>B273/A273</f>
        <v>0.95652173913043481</v>
      </c>
      <c r="T273">
        <f>D273/A273</f>
        <v>0.47826086956521741</v>
      </c>
      <c r="V273" s="4">
        <f>A273*12+(B273-1)*1.007825+C273*14.003074+D273*15.9949146+E273*31.9720707+F273*30.9737615+0.0005485799</f>
        <v>473.10893417990002</v>
      </c>
      <c r="W273">
        <f>1+A273-B273/2+C273/2+F273/2</f>
        <v>13</v>
      </c>
      <c r="X273">
        <f>W273/A273</f>
        <v>0.56521739130434778</v>
      </c>
      <c r="Y273">
        <f>W273/B273</f>
        <v>0.59090909090909094</v>
      </c>
      <c r="Z273">
        <f>W273/D273</f>
        <v>1.1818181818181819</v>
      </c>
      <c r="AA273" t="str">
        <f>IF(X273&gt;=0.3,IF(X273&lt;=0.68,IF(Y273&gt;=0.2,IF(Y273&lt;=0.95,IF(Z273&gt;=0.77,IF(Z273&lt;=1.75,"CRAM","O"),"O"),"O"),"O"),"O"),"O")</f>
        <v>CRAM</v>
      </c>
      <c r="AD273">
        <f>(1+A273-D273/2-E273-B273/2)/(A273-D273/2-E273-C273-F273)</f>
        <v>0.42857142857142855</v>
      </c>
      <c r="AF273" t="str">
        <f>IF(AD273&gt;0.66,"CondAr","----")</f>
        <v>----</v>
      </c>
      <c r="AG273" t="str">
        <f>IF(AND((AD273&gt;0.5),(AD273&lt;=0.66)),"Aromatic","----")</f>
        <v>----</v>
      </c>
      <c r="AH273" t="str">
        <f>IF(AND((AD273&lt;=0.5),(S273&lt;1.5)),"HUnSatLig","----")</f>
        <v>HUnSatLig</v>
      </c>
      <c r="AI273" t="str">
        <f>IF(AND((T273&lt;0.6),(S273&gt;=1.5),(C273=0)),"AlipatNoN","----")</f>
        <v>----</v>
      </c>
      <c r="AJ273" t="str">
        <f>IF(AND((S273&gt;=1.5),(T273&gt;=0.6)),"SatFACarb","----")</f>
        <v>----</v>
      </c>
      <c r="AK273" t="str">
        <f>IF(AND((T273&lt;0.6),(S273&gt;=1.5),(C273&gt;0)),"Alipat+N","----")</f>
        <v>----</v>
      </c>
      <c r="AM273" s="4">
        <f>V273*(44/43.989828)</f>
        <v>473.2183336546712</v>
      </c>
      <c r="AN273" s="4">
        <f>INT(AM273)</f>
        <v>473</v>
      </c>
      <c r="AO273" s="4">
        <f>AM273-AN273</f>
        <v>0.21833365467119847</v>
      </c>
    </row>
    <row r="274" spans="1:41" x14ac:dyDescent="0.25">
      <c r="A274">
        <v>16</v>
      </c>
      <c r="B274">
        <v>22</v>
      </c>
      <c r="C274">
        <v>0</v>
      </c>
      <c r="D274">
        <v>11</v>
      </c>
      <c r="E274">
        <v>0</v>
      </c>
      <c r="F274">
        <v>0</v>
      </c>
      <c r="H274">
        <v>389.10893420000002</v>
      </c>
      <c r="J274">
        <v>3902990</v>
      </c>
      <c r="K274">
        <v>4365903</v>
      </c>
      <c r="L274">
        <v>4439028</v>
      </c>
      <c r="M274" t="str">
        <f>IF(J274&gt;0,"Yes","No")</f>
        <v>Yes</v>
      </c>
      <c r="N274">
        <f>AVERAGE(J274:L274)</f>
        <v>4235973.666666667</v>
      </c>
      <c r="O274">
        <v>1952472</v>
      </c>
      <c r="P274">
        <v>2176389</v>
      </c>
      <c r="Q274">
        <v>1947408</v>
      </c>
      <c r="S274">
        <f>B274/A274</f>
        <v>1.375</v>
      </c>
      <c r="T274">
        <f>D274/A274</f>
        <v>0.6875</v>
      </c>
      <c r="V274" s="4">
        <f>A274*12+(B274-1)*1.007825+C274*14.003074+D274*15.9949146+E274*31.9720707+F274*30.9737615+0.0005485799</f>
        <v>389.10893417990002</v>
      </c>
      <c r="W274">
        <f>1+A274-B274/2+C274/2+F274/2</f>
        <v>6</v>
      </c>
      <c r="X274">
        <f>W274/A274</f>
        <v>0.375</v>
      </c>
      <c r="Y274">
        <f>W274/B274</f>
        <v>0.27272727272727271</v>
      </c>
      <c r="Z274">
        <f>W274/D274</f>
        <v>0.54545454545454541</v>
      </c>
      <c r="AA274" t="str">
        <f>IF(X274&gt;=0.3,IF(X274&lt;=0.68,IF(Y274&gt;=0.2,IF(Y274&lt;=0.95,IF(Z274&gt;=0.77,IF(Z274&lt;=1.75,"CRAM","O"),"O"),"O"),"O"),"O"),"O")</f>
        <v>O</v>
      </c>
      <c r="AD274">
        <f>(1+A274-D274/2-E274-B274/2)/(A274-D274/2-E274-C274-F274)</f>
        <v>4.7619047619047616E-2</v>
      </c>
      <c r="AF274" t="str">
        <f>IF(AD274&gt;0.66,"CondAr","----")</f>
        <v>----</v>
      </c>
      <c r="AG274" t="str">
        <f>IF(AND((AD274&gt;0.5),(AD274&lt;=0.66)),"Aromatic","----")</f>
        <v>----</v>
      </c>
      <c r="AH274" t="str">
        <f>IF(AND((AD274&lt;=0.5),(S274&lt;1.5)),"HUnSatLig","----")</f>
        <v>HUnSatLig</v>
      </c>
      <c r="AI274" t="str">
        <f>IF(AND((T274&lt;0.6),(S274&gt;=1.5),(C274=0)),"AlipatNoN","----")</f>
        <v>----</v>
      </c>
      <c r="AJ274" t="str">
        <f>IF(AND((S274&gt;=1.5),(T274&gt;=0.6)),"SatFACarb","----")</f>
        <v>----</v>
      </c>
      <c r="AK274" t="str">
        <f>IF(AND((T274&lt;0.6),(S274&gt;=1.5),(C274&gt;0)),"Alipat+N","----")</f>
        <v>----</v>
      </c>
      <c r="AM274" s="4">
        <f>V274*(44/43.989828)</f>
        <v>389.19890989152304</v>
      </c>
      <c r="AN274" s="4">
        <f>INT(AM274)</f>
        <v>389</v>
      </c>
      <c r="AO274" s="4">
        <f>AM274-AN274</f>
        <v>0.19890989152304428</v>
      </c>
    </row>
    <row r="275" spans="1:41" x14ac:dyDescent="0.25">
      <c r="A275">
        <v>21</v>
      </c>
      <c r="B275">
        <v>20</v>
      </c>
      <c r="C275">
        <v>0</v>
      </c>
      <c r="D275">
        <v>7</v>
      </c>
      <c r="E275">
        <v>0</v>
      </c>
      <c r="F275">
        <v>0</v>
      </c>
      <c r="H275">
        <v>383.11362580000002</v>
      </c>
      <c r="J275">
        <v>3137756</v>
      </c>
      <c r="K275">
        <v>3692819</v>
      </c>
      <c r="L275">
        <v>2975352</v>
      </c>
      <c r="M275" t="str">
        <f>IF(J275&gt;0,"Yes","No")</f>
        <v>Yes</v>
      </c>
      <c r="N275">
        <f>AVERAGE(J275:L275)</f>
        <v>3268642.3333333335</v>
      </c>
      <c r="O275">
        <v>2020960</v>
      </c>
      <c r="P275">
        <v>2002930</v>
      </c>
      <c r="Q275">
        <v>2091030</v>
      </c>
      <c r="S275">
        <f>B275/A275</f>
        <v>0.95238095238095233</v>
      </c>
      <c r="T275">
        <f>D275/A275</f>
        <v>0.33333333333333331</v>
      </c>
      <c r="V275" s="4">
        <f>A275*12+(B275-1)*1.007825+C275*14.003074+D275*15.9949146+E275*31.9720707+F275*30.9737615+0.0005485799</f>
        <v>383.11362577990002</v>
      </c>
      <c r="W275">
        <f>1+A275-B275/2+C275/2+F275/2</f>
        <v>12</v>
      </c>
      <c r="X275">
        <f>W275/A275</f>
        <v>0.5714285714285714</v>
      </c>
      <c r="Y275">
        <f>W275/B275</f>
        <v>0.6</v>
      </c>
      <c r="Z275">
        <f>W275/D275</f>
        <v>1.7142857142857142</v>
      </c>
      <c r="AA275" t="str">
        <f>IF(X275&gt;=0.3,IF(X275&lt;=0.68,IF(Y275&gt;=0.2,IF(Y275&lt;=0.95,IF(Z275&gt;=0.77,IF(Z275&lt;=1.75,"CRAM","O"),"O"),"O"),"O"),"O"),"O")</f>
        <v>CRAM</v>
      </c>
      <c r="AD275">
        <f>(1+A275-D275/2-E275-B275/2)/(A275-D275/2-E275-C275-F275)</f>
        <v>0.48571428571428571</v>
      </c>
      <c r="AF275" t="str">
        <f>IF(AD275&gt;0.66,"CondAr","----")</f>
        <v>----</v>
      </c>
      <c r="AG275" t="str">
        <f>IF(AND((AD275&gt;0.5),(AD275&lt;=0.66)),"Aromatic","----")</f>
        <v>----</v>
      </c>
      <c r="AH275" t="str">
        <f>IF(AND((AD275&lt;=0.5),(S275&lt;1.5)),"HUnSatLig","----")</f>
        <v>HUnSatLig</v>
      </c>
      <c r="AI275" t="str">
        <f>IF(AND((T275&lt;0.6),(S275&gt;=1.5),(C275=0)),"AlipatNoN","----")</f>
        <v>----</v>
      </c>
      <c r="AJ275" t="str">
        <f>IF(AND((S275&gt;=1.5),(T275&gt;=0.6)),"SatFACarb","----")</f>
        <v>----</v>
      </c>
      <c r="AK275" t="str">
        <f>IF(AND((T275&lt;0.6),(S275&gt;=1.5),(C275&gt;0)),"Alipat+N","----")</f>
        <v>----</v>
      </c>
      <c r="AM275" s="4">
        <f>V275*(44/43.989828)</f>
        <v>383.20221516473305</v>
      </c>
      <c r="AN275" s="4">
        <f>INT(AM275)</f>
        <v>383</v>
      </c>
      <c r="AO275" s="4">
        <f>AM275-AN275</f>
        <v>0.20221516473304746</v>
      </c>
    </row>
    <row r="276" spans="1:41" x14ac:dyDescent="0.25">
      <c r="A276">
        <v>18</v>
      </c>
      <c r="B276">
        <v>24</v>
      </c>
      <c r="C276">
        <v>0</v>
      </c>
      <c r="D276">
        <v>13</v>
      </c>
      <c r="E276">
        <v>0</v>
      </c>
      <c r="F276">
        <v>0</v>
      </c>
      <c r="H276">
        <v>447.11441339999999</v>
      </c>
      <c r="J276">
        <v>3453985</v>
      </c>
      <c r="K276">
        <v>3254259</v>
      </c>
      <c r="L276">
        <v>2930265</v>
      </c>
      <c r="M276" t="str">
        <f>IF(J276&gt;0,"Yes","No")</f>
        <v>Yes</v>
      </c>
      <c r="N276">
        <f>AVERAGE(J276:L276)</f>
        <v>3212836.3333333335</v>
      </c>
      <c r="O276">
        <v>2031159</v>
      </c>
      <c r="P276">
        <v>1991647</v>
      </c>
      <c r="Q276">
        <v>2057839</v>
      </c>
      <c r="S276">
        <f>B276/A276</f>
        <v>1.3333333333333333</v>
      </c>
      <c r="T276">
        <f>D276/A276</f>
        <v>0.72222222222222221</v>
      </c>
      <c r="V276" s="4">
        <f>A276*12+(B276-1)*1.007825+C276*14.003074+D276*15.9949146+E276*31.9720707+F276*30.9737615+0.0005485799</f>
        <v>447.11441337989999</v>
      </c>
      <c r="W276">
        <f>1+A276-B276/2+C276/2+F276/2</f>
        <v>7</v>
      </c>
      <c r="X276">
        <f>W276/A276</f>
        <v>0.3888888888888889</v>
      </c>
      <c r="Y276">
        <f>W276/B276</f>
        <v>0.29166666666666669</v>
      </c>
      <c r="Z276">
        <f>W276/D276</f>
        <v>0.53846153846153844</v>
      </c>
      <c r="AA276" t="str">
        <f>IF(X276&gt;=0.3,IF(X276&lt;=0.68,IF(Y276&gt;=0.2,IF(Y276&lt;=0.95,IF(Z276&gt;=0.77,IF(Z276&lt;=1.75,"CRAM","O"),"O"),"O"),"O"),"O"),"O")</f>
        <v>O</v>
      </c>
      <c r="AD276">
        <f>(1+A276-D276/2-E276-B276/2)/(A276-D276/2-E276-C276-F276)</f>
        <v>4.3478260869565216E-2</v>
      </c>
      <c r="AF276" t="str">
        <f>IF(AD276&gt;0.66,"CondAr","----")</f>
        <v>----</v>
      </c>
      <c r="AG276" t="str">
        <f>IF(AND((AD276&gt;0.5),(AD276&lt;=0.66)),"Aromatic","----")</f>
        <v>----</v>
      </c>
      <c r="AH276" t="str">
        <f>IF(AND((AD276&lt;=0.5),(S276&lt;1.5)),"HUnSatLig","----")</f>
        <v>HUnSatLig</v>
      </c>
      <c r="AI276" t="str">
        <f>IF(AND((T276&lt;0.6),(S276&gt;=1.5),(C276=0)),"AlipatNoN","----")</f>
        <v>----</v>
      </c>
      <c r="AJ276" t="str">
        <f>IF(AND((S276&gt;=1.5),(T276&gt;=0.6)),"SatFACarb","----")</f>
        <v>----</v>
      </c>
      <c r="AK276" t="str">
        <f>IF(AND((T276&lt;0.6),(S276&gt;=1.5),(C276&gt;0)),"Alipat+N","----")</f>
        <v>----</v>
      </c>
      <c r="AM276" s="4">
        <f>V276*(44/43.989828)</f>
        <v>447.21780200449058</v>
      </c>
      <c r="AN276" s="4">
        <f>INT(AM276)</f>
        <v>447</v>
      </c>
      <c r="AO276" s="4">
        <f>AM276-AN276</f>
        <v>0.21780200449057929</v>
      </c>
    </row>
    <row r="277" spans="1:41" x14ac:dyDescent="0.25">
      <c r="A277">
        <v>24</v>
      </c>
      <c r="B277">
        <v>24</v>
      </c>
      <c r="C277">
        <v>0</v>
      </c>
      <c r="D277">
        <v>10</v>
      </c>
      <c r="E277">
        <v>0</v>
      </c>
      <c r="F277">
        <v>0</v>
      </c>
      <c r="H277">
        <v>471.1296696</v>
      </c>
      <c r="J277">
        <v>3965012</v>
      </c>
      <c r="K277">
        <v>3449411</v>
      </c>
      <c r="L277">
        <v>3923775</v>
      </c>
      <c r="M277" t="str">
        <f>IF(J277&gt;0,"Yes","No")</f>
        <v>Yes</v>
      </c>
      <c r="N277">
        <f>AVERAGE(J277:L277)</f>
        <v>3779399.3333333335</v>
      </c>
      <c r="O277">
        <v>2040457</v>
      </c>
      <c r="P277">
        <v>2233135</v>
      </c>
      <c r="Q277">
        <v>2176522</v>
      </c>
      <c r="S277">
        <f>B277/A277</f>
        <v>1</v>
      </c>
      <c r="T277">
        <f>D277/A277</f>
        <v>0.41666666666666669</v>
      </c>
      <c r="V277" s="4">
        <f>A277*12+(B277-1)*1.007825+C277*14.003074+D277*15.9949146+E277*31.9720707+F277*30.9737615+0.0005485799</f>
        <v>471.1296695799</v>
      </c>
      <c r="W277">
        <f>1+A277-B277/2+C277/2+F277/2</f>
        <v>13</v>
      </c>
      <c r="X277">
        <f>W277/A277</f>
        <v>0.54166666666666663</v>
      </c>
      <c r="Y277">
        <f>W277/B277</f>
        <v>0.54166666666666663</v>
      </c>
      <c r="Z277">
        <f>W277/D277</f>
        <v>1.3</v>
      </c>
      <c r="AA277" t="str">
        <f>IF(X277&gt;=0.3,IF(X277&lt;=0.68,IF(Y277&gt;=0.2,IF(Y277&lt;=0.95,IF(Z277&gt;=0.77,IF(Z277&lt;=1.75,"CRAM","O"),"O"),"O"),"O"),"O"),"O")</f>
        <v>CRAM</v>
      </c>
      <c r="AD277">
        <f>(1+A277-D277/2-E277-B277/2)/(A277-D277/2-E277-C277-F277)</f>
        <v>0.42105263157894735</v>
      </c>
      <c r="AF277" t="str">
        <f>IF(AD277&gt;0.66,"CondAr","----")</f>
        <v>----</v>
      </c>
      <c r="AG277" t="str">
        <f>IF(AND((AD277&gt;0.5),(AD277&lt;=0.66)),"Aromatic","----")</f>
        <v>----</v>
      </c>
      <c r="AH277" t="str">
        <f>IF(AND((AD277&lt;=0.5),(S277&lt;1.5)),"HUnSatLig","----")</f>
        <v>HUnSatLig</v>
      </c>
      <c r="AI277" t="str">
        <f>IF(AND((T277&lt;0.6),(S277&gt;=1.5),(C277=0)),"AlipatNoN","----")</f>
        <v>----</v>
      </c>
      <c r="AJ277" t="str">
        <f>IF(AND((S277&gt;=1.5),(T277&gt;=0.6)),"SatFACarb","----")</f>
        <v>----</v>
      </c>
      <c r="AK277" t="str">
        <f>IF(AND((T277&lt;0.6),(S277&gt;=1.5),(C277&gt;0)),"Alipat+N","----")</f>
        <v>----</v>
      </c>
      <c r="AM277" s="4">
        <f>V277*(44/43.989828)</f>
        <v>471.23861137887599</v>
      </c>
      <c r="AN277" s="4">
        <f>INT(AM277)</f>
        <v>471</v>
      </c>
      <c r="AO277" s="4">
        <f>AM277-AN277</f>
        <v>0.23861137887598716</v>
      </c>
    </row>
    <row r="278" spans="1:41" x14ac:dyDescent="0.25">
      <c r="A278">
        <v>20</v>
      </c>
      <c r="B278">
        <v>22</v>
      </c>
      <c r="C278">
        <v>0</v>
      </c>
      <c r="D278">
        <v>12</v>
      </c>
      <c r="E278">
        <v>0</v>
      </c>
      <c r="F278">
        <v>0</v>
      </c>
      <c r="H278">
        <v>453.10384879999998</v>
      </c>
      <c r="J278">
        <v>8065335</v>
      </c>
      <c r="K278">
        <v>7543952</v>
      </c>
      <c r="L278">
        <v>7545863</v>
      </c>
      <c r="M278" t="str">
        <f>IF(J278&gt;0,"Yes","No")</f>
        <v>Yes</v>
      </c>
      <c r="N278">
        <f>AVERAGE(J278:L278)</f>
        <v>7718383.333333333</v>
      </c>
      <c r="O278">
        <v>2045071</v>
      </c>
      <c r="P278">
        <v>2088601</v>
      </c>
      <c r="Q278">
        <v>2288212</v>
      </c>
      <c r="S278">
        <f>B278/A278</f>
        <v>1.1000000000000001</v>
      </c>
      <c r="T278">
        <f>D278/A278</f>
        <v>0.6</v>
      </c>
      <c r="V278" s="4">
        <f>A278*12+(B278-1)*1.007825+C278*14.003074+D278*15.9949146+E278*31.9720707+F278*30.9737615+0.0005485799</f>
        <v>453.10384877990003</v>
      </c>
      <c r="W278">
        <f>1+A278-B278/2+C278/2+F278/2</f>
        <v>10</v>
      </c>
      <c r="X278">
        <f>W278/A278</f>
        <v>0.5</v>
      </c>
      <c r="Y278">
        <f>W278/B278</f>
        <v>0.45454545454545453</v>
      </c>
      <c r="Z278">
        <f>W278/D278</f>
        <v>0.83333333333333337</v>
      </c>
      <c r="AA278" t="str">
        <f>IF(X278&gt;=0.3,IF(X278&lt;=0.68,IF(Y278&gt;=0.2,IF(Y278&lt;=0.95,IF(Z278&gt;=0.77,IF(Z278&lt;=1.75,"CRAM","O"),"O"),"O"),"O"),"O"),"O")</f>
        <v>CRAM</v>
      </c>
      <c r="AD278">
        <f>(1+A278-D278/2-E278-B278/2)/(A278-D278/2-E278-C278-F278)</f>
        <v>0.2857142857142857</v>
      </c>
      <c r="AF278" t="str">
        <f>IF(AD278&gt;0.66,"CondAr","----")</f>
        <v>----</v>
      </c>
      <c r="AG278" t="str">
        <f>IF(AND((AD278&gt;0.5),(AD278&lt;=0.66)),"Aromatic","----")</f>
        <v>----</v>
      </c>
      <c r="AH278" t="str">
        <f>IF(AND((AD278&lt;=0.5),(S278&lt;1.5)),"HUnSatLig","----")</f>
        <v>HUnSatLig</v>
      </c>
      <c r="AI278" t="str">
        <f>IF(AND((T278&lt;0.6),(S278&gt;=1.5),(C278=0)),"AlipatNoN","----")</f>
        <v>----</v>
      </c>
      <c r="AJ278" t="str">
        <f>IF(AND((S278&gt;=1.5),(T278&gt;=0.6)),"SatFACarb","----")</f>
        <v>----</v>
      </c>
      <c r="AK278" t="str">
        <f>IF(AND((T278&lt;0.6),(S278&gt;=1.5),(C278&gt;0)),"Alipat+N","----")</f>
        <v>----</v>
      </c>
      <c r="AM278" s="4">
        <f>V278*(44/43.989828)</f>
        <v>453.20862237323587</v>
      </c>
      <c r="AN278" s="4">
        <f>INT(AM278)</f>
        <v>453</v>
      </c>
      <c r="AO278" s="4">
        <f>AM278-AN278</f>
        <v>0.20862237323586896</v>
      </c>
    </row>
    <row r="279" spans="1:41" x14ac:dyDescent="0.25">
      <c r="A279">
        <v>14</v>
      </c>
      <c r="B279">
        <v>16</v>
      </c>
      <c r="C279">
        <v>0</v>
      </c>
      <c r="D279">
        <v>9</v>
      </c>
      <c r="E279">
        <v>0</v>
      </c>
      <c r="F279">
        <v>0</v>
      </c>
      <c r="H279">
        <v>327.07215500000001</v>
      </c>
      <c r="J279">
        <v>4361911</v>
      </c>
      <c r="K279">
        <v>3994529</v>
      </c>
      <c r="L279">
        <v>4137639</v>
      </c>
      <c r="M279" t="str">
        <f>IF(J279&gt;0,"Yes","No")</f>
        <v>Yes</v>
      </c>
      <c r="N279">
        <f>AVERAGE(J279:L279)</f>
        <v>4164693</v>
      </c>
      <c r="O279">
        <v>2047724</v>
      </c>
      <c r="P279">
        <v>1563248</v>
      </c>
      <c r="Q279">
        <v>1661001</v>
      </c>
      <c r="S279">
        <f>B279/A279</f>
        <v>1.1428571428571428</v>
      </c>
      <c r="T279">
        <f>D279/A279</f>
        <v>0.6428571428571429</v>
      </c>
      <c r="V279" s="4">
        <f>A279*12+(B279-1)*1.007825+C279*14.003074+D279*15.9949146+E279*31.9720707+F279*30.9737615+0.0005485799</f>
        <v>327.07215497990001</v>
      </c>
      <c r="W279">
        <f>1+A279-B279/2+C279/2+F279/2</f>
        <v>7</v>
      </c>
      <c r="X279">
        <f>W279/A279</f>
        <v>0.5</v>
      </c>
      <c r="Y279">
        <f>W279/B279</f>
        <v>0.4375</v>
      </c>
      <c r="Z279">
        <f>W279/D279</f>
        <v>0.77777777777777779</v>
      </c>
      <c r="AA279" t="str">
        <f>IF(X279&gt;=0.3,IF(X279&lt;=0.68,IF(Y279&gt;=0.2,IF(Y279&lt;=0.95,IF(Z279&gt;=0.77,IF(Z279&lt;=1.75,"CRAM","O"),"O"),"O"),"O"),"O"),"O")</f>
        <v>CRAM</v>
      </c>
      <c r="AD279">
        <f>(1+A279-D279/2-E279-B279/2)/(A279-D279/2-E279-C279-F279)</f>
        <v>0.26315789473684209</v>
      </c>
      <c r="AF279" t="str">
        <f>IF(AD279&gt;0.66,"CondAr","----")</f>
        <v>----</v>
      </c>
      <c r="AG279" t="str">
        <f>IF(AND((AD279&gt;0.5),(AD279&lt;=0.66)),"Aromatic","----")</f>
        <v>----</v>
      </c>
      <c r="AH279" t="str">
        <f>IF(AND((AD279&lt;=0.5),(S279&lt;1.5)),"HUnSatLig","----")</f>
        <v>HUnSatLig</v>
      </c>
      <c r="AI279" t="str">
        <f>IF(AND((T279&lt;0.6),(S279&gt;=1.5),(C279=0)),"AlipatNoN","----")</f>
        <v>----</v>
      </c>
      <c r="AJ279" t="str">
        <f>IF(AND((S279&gt;=1.5),(T279&gt;=0.6)),"SatFACarb","----")</f>
        <v>----</v>
      </c>
      <c r="AK279" t="str">
        <f>IF(AND((T279&lt;0.6),(S279&gt;=1.5),(C279&gt;0)),"Alipat+N","----")</f>
        <v>----</v>
      </c>
      <c r="AM279" s="4">
        <f>V279*(44/43.989828)</f>
        <v>327.14778559978907</v>
      </c>
      <c r="AN279" s="4">
        <f>INT(AM279)</f>
        <v>327</v>
      </c>
      <c r="AO279" s="4">
        <f>AM279-AN279</f>
        <v>0.14778559978907424</v>
      </c>
    </row>
    <row r="280" spans="1:41" x14ac:dyDescent="0.25">
      <c r="A280">
        <v>16</v>
      </c>
      <c r="B280">
        <v>14</v>
      </c>
      <c r="C280">
        <v>0</v>
      </c>
      <c r="D280">
        <v>9</v>
      </c>
      <c r="E280">
        <v>0</v>
      </c>
      <c r="F280">
        <v>0</v>
      </c>
      <c r="H280">
        <v>349.05650500000002</v>
      </c>
      <c r="J280">
        <v>8514202</v>
      </c>
      <c r="K280">
        <v>9205042</v>
      </c>
      <c r="L280">
        <v>8558543</v>
      </c>
      <c r="M280" t="str">
        <f>IF(J280&gt;0,"Yes","No")</f>
        <v>Yes</v>
      </c>
      <c r="N280">
        <f>AVERAGE(J280:L280)</f>
        <v>8759262.333333334</v>
      </c>
      <c r="O280">
        <v>2075470</v>
      </c>
      <c r="P280">
        <v>2118628</v>
      </c>
      <c r="Q280">
        <v>1957093</v>
      </c>
      <c r="S280">
        <f>B280/A280</f>
        <v>0.875</v>
      </c>
      <c r="T280">
        <f>D280/A280</f>
        <v>0.5625</v>
      </c>
      <c r="V280" s="4">
        <f>A280*12+(B280-1)*1.007825+C280*14.003074+D280*15.9949146+E280*31.9720707+F280*30.9737615+0.0005485799</f>
        <v>349.05650497990001</v>
      </c>
      <c r="W280">
        <f>1+A280-B280/2+C280/2+F280/2</f>
        <v>10</v>
      </c>
      <c r="X280">
        <f>W280/A280</f>
        <v>0.625</v>
      </c>
      <c r="Y280">
        <f>W280/B280</f>
        <v>0.7142857142857143</v>
      </c>
      <c r="Z280">
        <f>W280/D280</f>
        <v>1.1111111111111112</v>
      </c>
      <c r="AA280" t="str">
        <f>IF(X280&gt;=0.3,IF(X280&lt;=0.68,IF(Y280&gt;=0.2,IF(Y280&lt;=0.95,IF(Z280&gt;=0.77,IF(Z280&lt;=1.75,"CRAM","O"),"O"),"O"),"O"),"O"),"O")</f>
        <v>CRAM</v>
      </c>
      <c r="AD280">
        <f>(1+A280-D280/2-E280-B280/2)/(A280-D280/2-E280-C280-F280)</f>
        <v>0.47826086956521741</v>
      </c>
      <c r="AF280" t="str">
        <f>IF(AD280&gt;0.66,"CondAr","----")</f>
        <v>----</v>
      </c>
      <c r="AG280" t="str">
        <f>IF(AND((AD280&gt;0.5),(AD280&lt;=0.66)),"Aromatic","----")</f>
        <v>----</v>
      </c>
      <c r="AH280" t="str">
        <f>IF(AND((AD280&lt;=0.5),(S280&lt;1.5)),"HUnSatLig","----")</f>
        <v>HUnSatLig</v>
      </c>
      <c r="AI280" t="str">
        <f>IF(AND((T280&lt;0.6),(S280&gt;=1.5),(C280=0)),"AlipatNoN","----")</f>
        <v>----</v>
      </c>
      <c r="AJ280" t="str">
        <f>IF(AND((S280&gt;=1.5),(T280&gt;=0.6)),"SatFACarb","----")</f>
        <v>----</v>
      </c>
      <c r="AK280" t="str">
        <f>IF(AND((T280&lt;0.6),(S280&gt;=1.5),(C280&gt;0)),"Alipat+N","----")</f>
        <v>----</v>
      </c>
      <c r="AM280" s="4">
        <f>V280*(44/43.989828)</f>
        <v>349.13721915701962</v>
      </c>
      <c r="AN280" s="4">
        <f>INT(AM280)</f>
        <v>349</v>
      </c>
      <c r="AO280" s="4">
        <f>AM280-AN280</f>
        <v>0.13721915701961507</v>
      </c>
    </row>
    <row r="281" spans="1:41" x14ac:dyDescent="0.25">
      <c r="A281">
        <v>21</v>
      </c>
      <c r="B281">
        <v>24</v>
      </c>
      <c r="C281">
        <v>0</v>
      </c>
      <c r="D281">
        <v>12</v>
      </c>
      <c r="E281">
        <v>0</v>
      </c>
      <c r="F281">
        <v>0</v>
      </c>
      <c r="H281">
        <v>467.11949879999997</v>
      </c>
      <c r="J281">
        <v>7042259</v>
      </c>
      <c r="K281">
        <v>6736506</v>
      </c>
      <c r="L281">
        <v>5849077</v>
      </c>
      <c r="M281" t="str">
        <f>IF(J281&gt;0,"Yes","No")</f>
        <v>Yes</v>
      </c>
      <c r="N281">
        <f>AVERAGE(J281:L281)</f>
        <v>6542614</v>
      </c>
      <c r="O281">
        <v>2117260</v>
      </c>
      <c r="P281">
        <v>2080034</v>
      </c>
      <c r="Q281">
        <v>2025465</v>
      </c>
      <c r="S281">
        <f>B281/A281</f>
        <v>1.1428571428571428</v>
      </c>
      <c r="T281">
        <f>D281/A281</f>
        <v>0.5714285714285714</v>
      </c>
      <c r="V281" s="4">
        <f>A281*12+(B281-1)*1.007825+C281*14.003074+D281*15.9949146+E281*31.9720707+F281*30.9737615+0.0005485799</f>
        <v>467.11949877989997</v>
      </c>
      <c r="W281">
        <f>1+A281-B281/2+C281/2+F281/2</f>
        <v>10</v>
      </c>
      <c r="X281">
        <f>W281/A281</f>
        <v>0.47619047619047616</v>
      </c>
      <c r="Y281">
        <f>W281/B281</f>
        <v>0.41666666666666669</v>
      </c>
      <c r="Z281">
        <f>W281/D281</f>
        <v>0.83333333333333337</v>
      </c>
      <c r="AA281" t="str">
        <f>IF(X281&gt;=0.3,IF(X281&lt;=0.68,IF(Y281&gt;=0.2,IF(Y281&lt;=0.95,IF(Z281&gt;=0.77,IF(Z281&lt;=1.75,"CRAM","O"),"O"),"O"),"O"),"O"),"O")</f>
        <v>CRAM</v>
      </c>
      <c r="AD281">
        <f>(1+A281-D281/2-E281-B281/2)/(A281-D281/2-E281-C281-F281)</f>
        <v>0.26666666666666666</v>
      </c>
      <c r="AF281" t="str">
        <f>IF(AD281&gt;0.66,"CondAr","----")</f>
        <v>----</v>
      </c>
      <c r="AG281" t="str">
        <f>IF(AND((AD281&gt;0.5),(AD281&lt;=0.66)),"Aromatic","----")</f>
        <v>----</v>
      </c>
      <c r="AH281" t="str">
        <f>IF(AND((AD281&lt;=0.5),(S281&lt;1.5)),"HUnSatLig","----")</f>
        <v>HUnSatLig</v>
      </c>
      <c r="AI281" t="str">
        <f>IF(AND((T281&lt;0.6),(S281&gt;=1.5),(C281=0)),"AlipatNoN","----")</f>
        <v>----</v>
      </c>
      <c r="AJ281" t="str">
        <f>IF(AND((S281&gt;=1.5),(T281&gt;=0.6)),"SatFACarb","----")</f>
        <v>----</v>
      </c>
      <c r="AK281" t="str">
        <f>IF(AND((T281&lt;0.6),(S281&gt;=1.5),(C281&gt;0)),"Alipat+N","----")</f>
        <v>----</v>
      </c>
      <c r="AM281" s="4">
        <f>V281*(44/43.989828)</f>
        <v>467.22751328592591</v>
      </c>
      <c r="AN281" s="4">
        <f>INT(AM281)</f>
        <v>467</v>
      </c>
      <c r="AO281" s="4">
        <f>AM281-AN281</f>
        <v>0.2275132859259088</v>
      </c>
    </row>
    <row r="282" spans="1:41" x14ac:dyDescent="0.25">
      <c r="A282">
        <v>15</v>
      </c>
      <c r="B282">
        <v>14</v>
      </c>
      <c r="C282">
        <v>0</v>
      </c>
      <c r="D282">
        <v>9</v>
      </c>
      <c r="E282">
        <v>0</v>
      </c>
      <c r="F282">
        <v>0</v>
      </c>
      <c r="H282">
        <v>337.05650500000002</v>
      </c>
      <c r="J282">
        <v>7051572</v>
      </c>
      <c r="K282">
        <v>6731213</v>
      </c>
      <c r="L282">
        <v>7309172</v>
      </c>
      <c r="M282" t="str">
        <f>IF(J282&gt;0,"Yes","No")</f>
        <v>Yes</v>
      </c>
      <c r="N282">
        <f>AVERAGE(J282:L282)</f>
        <v>7030652.333333333</v>
      </c>
      <c r="O282">
        <v>2119772</v>
      </c>
      <c r="P282">
        <v>1611504</v>
      </c>
      <c r="Q282">
        <v>1504872</v>
      </c>
      <c r="S282">
        <f>B282/A282</f>
        <v>0.93333333333333335</v>
      </c>
      <c r="T282">
        <f>D282/A282</f>
        <v>0.6</v>
      </c>
      <c r="V282" s="4">
        <f>A282*12+(B282-1)*1.007825+C282*14.003074+D282*15.9949146+E282*31.9720707+F282*30.9737615+0.0005485799</f>
        <v>337.05650497990001</v>
      </c>
      <c r="W282">
        <f>1+A282-B282/2+C282/2+F282/2</f>
        <v>9</v>
      </c>
      <c r="X282">
        <f>W282/A282</f>
        <v>0.6</v>
      </c>
      <c r="Y282">
        <f>W282/B282</f>
        <v>0.6428571428571429</v>
      </c>
      <c r="Z282">
        <f>W282/D282</f>
        <v>1</v>
      </c>
      <c r="AA282" t="str">
        <f>IF(X282&gt;=0.3,IF(X282&lt;=0.68,IF(Y282&gt;=0.2,IF(Y282&lt;=0.95,IF(Z282&gt;=0.77,IF(Z282&lt;=1.75,"CRAM","O"),"O"),"O"),"O"),"O"),"O")</f>
        <v>CRAM</v>
      </c>
      <c r="AD282">
        <f>(1+A282-D282/2-E282-B282/2)/(A282-D282/2-E282-C282-F282)</f>
        <v>0.42857142857142855</v>
      </c>
      <c r="AF282" t="str">
        <f>IF(AD282&gt;0.66,"CondAr","----")</f>
        <v>----</v>
      </c>
      <c r="AG282" t="str">
        <f>IF(AND((AD282&gt;0.5),(AD282&lt;=0.66)),"Aromatic","----")</f>
        <v>----</v>
      </c>
      <c r="AH282" t="str">
        <f>IF(AND((AD282&lt;=0.5),(S282&lt;1.5)),"HUnSatLig","----")</f>
        <v>HUnSatLig</v>
      </c>
      <c r="AI282" t="str">
        <f>IF(AND((T282&lt;0.6),(S282&gt;=1.5),(C282=0)),"AlipatNoN","----")</f>
        <v>----</v>
      </c>
      <c r="AJ282" t="str">
        <f>IF(AND((S282&gt;=1.5),(T282&gt;=0.6)),"SatFACarb","----")</f>
        <v>----</v>
      </c>
      <c r="AK282" t="str">
        <f>IF(AND((T282&lt;0.6),(S282&gt;=1.5),(C282&gt;0)),"Alipat+N","----")</f>
        <v>----</v>
      </c>
      <c r="AM282" s="4">
        <f>V282*(44/43.989828)</f>
        <v>337.13444433371274</v>
      </c>
      <c r="AN282" s="4">
        <f>INT(AM282)</f>
        <v>337</v>
      </c>
      <c r="AO282" s="4">
        <f>AM282-AN282</f>
        <v>0.1344443337127359</v>
      </c>
    </row>
    <row r="283" spans="1:41" x14ac:dyDescent="0.25">
      <c r="A283">
        <v>23</v>
      </c>
      <c r="B283">
        <v>22</v>
      </c>
      <c r="C283">
        <v>0</v>
      </c>
      <c r="D283">
        <v>10</v>
      </c>
      <c r="E283">
        <v>0</v>
      </c>
      <c r="F283">
        <v>0</v>
      </c>
      <c r="H283">
        <v>457.11401960000001</v>
      </c>
      <c r="J283">
        <v>4776842</v>
      </c>
      <c r="K283">
        <v>4306882</v>
      </c>
      <c r="L283">
        <v>4277918</v>
      </c>
      <c r="M283" t="str">
        <f>IF(J283&gt;0,"Yes","No")</f>
        <v>Yes</v>
      </c>
      <c r="N283">
        <f>AVERAGE(J283:L283)</f>
        <v>4453880.666666667</v>
      </c>
      <c r="O283">
        <v>2169258</v>
      </c>
      <c r="P283">
        <v>2143722</v>
      </c>
      <c r="Q283">
        <v>2350906</v>
      </c>
      <c r="S283">
        <f>B283/A283</f>
        <v>0.95652173913043481</v>
      </c>
      <c r="T283">
        <f>D283/A283</f>
        <v>0.43478260869565216</v>
      </c>
      <c r="V283" s="4">
        <f>A283*12+(B283-1)*1.007825+C283*14.003074+D283*15.9949146+E283*31.9720707+F283*30.9737615+0.0005485799</f>
        <v>457.1140195799</v>
      </c>
      <c r="W283">
        <f>1+A283-B283/2+C283/2+F283/2</f>
        <v>13</v>
      </c>
      <c r="X283">
        <f>W283/A283</f>
        <v>0.56521739130434778</v>
      </c>
      <c r="Y283">
        <f>W283/B283</f>
        <v>0.59090909090909094</v>
      </c>
      <c r="Z283">
        <f>W283/D283</f>
        <v>1.3</v>
      </c>
      <c r="AA283" t="str">
        <f>IF(X283&gt;=0.3,IF(X283&lt;=0.68,IF(Y283&gt;=0.2,IF(Y283&lt;=0.95,IF(Z283&gt;=0.77,IF(Z283&lt;=1.75,"CRAM","O"),"O"),"O"),"O"),"O"),"O")</f>
        <v>CRAM</v>
      </c>
      <c r="AD283">
        <f>(1+A283-D283/2-E283-B283/2)/(A283-D283/2-E283-C283-F283)</f>
        <v>0.44444444444444442</v>
      </c>
      <c r="AF283" t="str">
        <f>IF(AD283&gt;0.66,"CondAr","----")</f>
        <v>----</v>
      </c>
      <c r="AG283" t="str">
        <f>IF(AND((AD283&gt;0.5),(AD283&lt;=0.66)),"Aromatic","----")</f>
        <v>----</v>
      </c>
      <c r="AH283" t="str">
        <f>IF(AND((AD283&lt;=0.5),(S283&lt;1.5)),"HUnSatLig","----")</f>
        <v>HUnSatLig</v>
      </c>
      <c r="AI283" t="str">
        <f>IF(AND((T283&lt;0.6),(S283&gt;=1.5),(C283=0)),"AlipatNoN","----")</f>
        <v>----</v>
      </c>
      <c r="AJ283" t="str">
        <f>IF(AND((S283&gt;=1.5),(T283&gt;=0.6)),"SatFACarb","----")</f>
        <v>----</v>
      </c>
      <c r="AK283" t="str">
        <f>IF(AND((T283&lt;0.6),(S283&gt;=1.5),(C283&gt;0)),"Alipat+N","----")</f>
        <v>----</v>
      </c>
      <c r="AM283" s="4">
        <f>V283*(44/43.989828)</f>
        <v>457.21972046618589</v>
      </c>
      <c r="AN283" s="4">
        <f>INT(AM283)</f>
        <v>457</v>
      </c>
      <c r="AO283" s="4">
        <f>AM283-AN283</f>
        <v>0.21972046618589047</v>
      </c>
    </row>
    <row r="284" spans="1:41" x14ac:dyDescent="0.25">
      <c r="A284">
        <v>21</v>
      </c>
      <c r="B284">
        <v>28</v>
      </c>
      <c r="C284">
        <v>0</v>
      </c>
      <c r="D284">
        <v>12</v>
      </c>
      <c r="E284">
        <v>0</v>
      </c>
      <c r="F284">
        <v>0</v>
      </c>
      <c r="H284">
        <v>471.15079880000002</v>
      </c>
      <c r="J284">
        <v>3606612</v>
      </c>
      <c r="K284">
        <v>3332675</v>
      </c>
      <c r="L284">
        <v>3341119</v>
      </c>
      <c r="M284" t="str">
        <f>IF(J284&gt;0,"Yes","No")</f>
        <v>Yes</v>
      </c>
      <c r="N284">
        <f>AVERAGE(J284:L284)</f>
        <v>3426802</v>
      </c>
      <c r="O284">
        <v>2175113</v>
      </c>
      <c r="P284">
        <v>2279728</v>
      </c>
      <c r="Q284">
        <v>1984523</v>
      </c>
      <c r="S284">
        <f>B284/A284</f>
        <v>1.3333333333333333</v>
      </c>
      <c r="T284">
        <f>D284/A284</f>
        <v>0.5714285714285714</v>
      </c>
      <c r="V284" s="4">
        <f>A284*12+(B284-1)*1.007825+C284*14.003074+D284*15.9949146+E284*31.9720707+F284*30.9737615+0.0005485799</f>
        <v>471.15079877989996</v>
      </c>
      <c r="W284">
        <f>1+A284-B284/2+C284/2+F284/2</f>
        <v>8</v>
      </c>
      <c r="X284">
        <f>W284/A284</f>
        <v>0.38095238095238093</v>
      </c>
      <c r="Y284">
        <f>W284/B284</f>
        <v>0.2857142857142857</v>
      </c>
      <c r="Z284">
        <f>W284/D284</f>
        <v>0.66666666666666663</v>
      </c>
      <c r="AA284" t="str">
        <f>IF(X284&gt;=0.3,IF(X284&lt;=0.68,IF(Y284&gt;=0.2,IF(Y284&lt;=0.95,IF(Z284&gt;=0.77,IF(Z284&lt;=1.75,"CRAM","O"),"O"),"O"),"O"),"O"),"O")</f>
        <v>O</v>
      </c>
      <c r="AD284">
        <f>(1+A284-D284/2-E284-B284/2)/(A284-D284/2-E284-C284-F284)</f>
        <v>0.13333333333333333</v>
      </c>
      <c r="AF284" t="str">
        <f>IF(AD284&gt;0.66,"CondAr","----")</f>
        <v>----</v>
      </c>
      <c r="AG284" t="str">
        <f>IF(AND((AD284&gt;0.5),(AD284&lt;=0.66)),"Aromatic","----")</f>
        <v>----</v>
      </c>
      <c r="AH284" t="str">
        <f>IF(AND((AD284&lt;=0.5),(S284&lt;1.5)),"HUnSatLig","----")</f>
        <v>HUnSatLig</v>
      </c>
      <c r="AI284" t="str">
        <f>IF(AND((T284&lt;0.6),(S284&gt;=1.5),(C284=0)),"AlipatNoN","----")</f>
        <v>----</v>
      </c>
      <c r="AJ284" t="str">
        <f>IF(AND((S284&gt;=1.5),(T284&gt;=0.6)),"SatFACarb","----")</f>
        <v>----</v>
      </c>
      <c r="AK284" t="str">
        <f>IF(AND((T284&lt;0.6),(S284&gt;=1.5),(C284&gt;0)),"Alipat+N","----")</f>
        <v>----</v>
      </c>
      <c r="AM284" s="4">
        <f>V284*(44/43.989828)</f>
        <v>471.25974546469234</v>
      </c>
      <c r="AN284" s="4">
        <f>INT(AM284)</f>
        <v>471</v>
      </c>
      <c r="AO284" s="4">
        <f>AM284-AN284</f>
        <v>0.25974546469234383</v>
      </c>
    </row>
    <row r="285" spans="1:41" x14ac:dyDescent="0.25">
      <c r="A285">
        <v>22</v>
      </c>
      <c r="B285">
        <v>20</v>
      </c>
      <c r="C285">
        <v>0</v>
      </c>
      <c r="D285">
        <v>8</v>
      </c>
      <c r="E285">
        <v>0</v>
      </c>
      <c r="F285">
        <v>0</v>
      </c>
      <c r="H285">
        <v>411.10854039999998</v>
      </c>
      <c r="J285">
        <v>3802179</v>
      </c>
      <c r="K285">
        <v>3306436</v>
      </c>
      <c r="L285">
        <v>2936044</v>
      </c>
      <c r="M285" t="str">
        <f>IF(J285&gt;0,"Yes","No")</f>
        <v>Yes</v>
      </c>
      <c r="N285">
        <f>AVERAGE(J285:L285)</f>
        <v>3348219.6666666665</v>
      </c>
      <c r="O285">
        <v>2183914</v>
      </c>
      <c r="P285">
        <v>1693611</v>
      </c>
      <c r="Q285">
        <v>1952429</v>
      </c>
      <c r="S285">
        <f>B285/A285</f>
        <v>0.90909090909090906</v>
      </c>
      <c r="T285">
        <f>D285/A285</f>
        <v>0.36363636363636365</v>
      </c>
      <c r="V285" s="4">
        <f>A285*12+(B285-1)*1.007825+C285*14.003074+D285*15.9949146+E285*31.9720707+F285*30.9737615+0.0005485799</f>
        <v>411.10854037990003</v>
      </c>
      <c r="W285">
        <f>1+A285-B285/2+C285/2+F285/2</f>
        <v>13</v>
      </c>
      <c r="X285">
        <f>W285/A285</f>
        <v>0.59090909090909094</v>
      </c>
      <c r="Y285">
        <f>W285/B285</f>
        <v>0.65</v>
      </c>
      <c r="Z285">
        <f>W285/D285</f>
        <v>1.625</v>
      </c>
      <c r="AA285" t="str">
        <f>IF(X285&gt;=0.3,IF(X285&lt;=0.68,IF(Y285&gt;=0.2,IF(Y285&lt;=0.95,IF(Z285&gt;=0.77,IF(Z285&lt;=1.75,"CRAM","O"),"O"),"O"),"O"),"O"),"O")</f>
        <v>CRAM</v>
      </c>
      <c r="AD285">
        <f>(1+A285-D285/2-E285-B285/2)/(A285-D285/2-E285-C285-F285)</f>
        <v>0.5</v>
      </c>
      <c r="AF285" t="str">
        <f>IF(AD285&gt;0.66,"CondAr","----")</f>
        <v>----</v>
      </c>
      <c r="AG285" t="str">
        <f>IF(AND((AD285&gt;0.5),(AD285&lt;=0.66)),"Aromatic","----")</f>
        <v>----</v>
      </c>
      <c r="AH285" t="str">
        <f>IF(AND((AD285&lt;=0.5),(S285&lt;1.5)),"HUnSatLig","----")</f>
        <v>HUnSatLig</v>
      </c>
      <c r="AI285" t="str">
        <f>IF(AND((T285&lt;0.6),(S285&gt;=1.5),(C285=0)),"AlipatNoN","----")</f>
        <v>----</v>
      </c>
      <c r="AJ285" t="str">
        <f>IF(AND((S285&gt;=1.5),(T285&gt;=0.6)),"SatFACarb","----")</f>
        <v>----</v>
      </c>
      <c r="AK285" t="str">
        <f>IF(AND((T285&lt;0.6),(S285&gt;=1.5),(C285&gt;0)),"Alipat+N","----")</f>
        <v>----</v>
      </c>
      <c r="AM285" s="4">
        <f>V285*(44/43.989828)</f>
        <v>411.20360317652523</v>
      </c>
      <c r="AN285" s="4">
        <f>INT(AM285)</f>
        <v>411</v>
      </c>
      <c r="AO285" s="4">
        <f>AM285-AN285</f>
        <v>0.20360317652523463</v>
      </c>
    </row>
    <row r="286" spans="1:41" x14ac:dyDescent="0.25">
      <c r="A286">
        <v>24</v>
      </c>
      <c r="B286">
        <v>30</v>
      </c>
      <c r="C286">
        <v>0</v>
      </c>
      <c r="D286">
        <v>13</v>
      </c>
      <c r="E286">
        <v>0</v>
      </c>
      <c r="F286">
        <v>0</v>
      </c>
      <c r="H286">
        <v>525.16136340000003</v>
      </c>
      <c r="J286">
        <v>3328087</v>
      </c>
      <c r="K286">
        <v>3024387</v>
      </c>
      <c r="L286">
        <v>2583313</v>
      </c>
      <c r="M286" t="str">
        <f>IF(J286&gt;0,"Yes","No")</f>
        <v>Yes</v>
      </c>
      <c r="N286">
        <f>AVERAGE(J286:L286)</f>
        <v>2978595.6666666665</v>
      </c>
      <c r="O286">
        <v>2199404</v>
      </c>
      <c r="P286">
        <v>2406742</v>
      </c>
      <c r="Q286">
        <v>2193771</v>
      </c>
      <c r="S286">
        <f>B286/A286</f>
        <v>1.25</v>
      </c>
      <c r="T286">
        <f>D286/A286</f>
        <v>0.54166666666666663</v>
      </c>
      <c r="V286" s="4">
        <f>A286*12+(B286-1)*1.007825+C286*14.003074+D286*15.9949146+E286*31.9720707+F286*30.9737615+0.0005485799</f>
        <v>525.16136337990008</v>
      </c>
      <c r="W286">
        <f>1+A286-B286/2+C286/2+F286/2</f>
        <v>10</v>
      </c>
      <c r="X286">
        <f>W286/A286</f>
        <v>0.41666666666666669</v>
      </c>
      <c r="Y286">
        <f>W286/B286</f>
        <v>0.33333333333333331</v>
      </c>
      <c r="Z286">
        <f>W286/D286</f>
        <v>0.76923076923076927</v>
      </c>
      <c r="AA286" t="str">
        <f>IF(X286&gt;=0.3,IF(X286&lt;=0.68,IF(Y286&gt;=0.2,IF(Y286&lt;=0.95,IF(Z286&gt;=0.77,IF(Z286&lt;=1.75,"CRAM","O"),"O"),"O"),"O"),"O"),"O")</f>
        <v>O</v>
      </c>
      <c r="AD286">
        <f>(1+A286-D286/2-E286-B286/2)/(A286-D286/2-E286-C286-F286)</f>
        <v>0.2</v>
      </c>
      <c r="AF286" t="str">
        <f>IF(AD286&gt;0.66,"CondAr","----")</f>
        <v>----</v>
      </c>
      <c r="AG286" t="str">
        <f>IF(AND((AD286&gt;0.5),(AD286&lt;=0.66)),"Aromatic","----")</f>
        <v>----</v>
      </c>
      <c r="AH286" t="str">
        <f>IF(AND((AD286&lt;=0.5),(S286&lt;1.5)),"HUnSatLig","----")</f>
        <v>HUnSatLig</v>
      </c>
      <c r="AI286" t="str">
        <f>IF(AND((T286&lt;0.6),(S286&gt;=1.5),(C286=0)),"AlipatNoN","----")</f>
        <v>----</v>
      </c>
      <c r="AJ286" t="str">
        <f>IF(AND((S286&gt;=1.5),(T286&gt;=0.6)),"SatFACarb","----")</f>
        <v>----</v>
      </c>
      <c r="AK286" t="str">
        <f>IF(AND((T286&lt;0.6),(S286&gt;=1.5),(C286&gt;0)),"Alipat+N","----")</f>
        <v>----</v>
      </c>
      <c r="AM286" s="4">
        <f>V286*(44/43.989828)</f>
        <v>525.28279921248156</v>
      </c>
      <c r="AN286" s="4">
        <f>INT(AM286)</f>
        <v>525</v>
      </c>
      <c r="AO286" s="4">
        <f>AM286-AN286</f>
        <v>0.2827992124815637</v>
      </c>
    </row>
    <row r="287" spans="1:41" x14ac:dyDescent="0.25">
      <c r="A287">
        <v>15</v>
      </c>
      <c r="B287">
        <v>16</v>
      </c>
      <c r="C287">
        <v>0</v>
      </c>
      <c r="D287">
        <v>10</v>
      </c>
      <c r="E287">
        <v>0</v>
      </c>
      <c r="F287">
        <v>0</v>
      </c>
      <c r="H287">
        <v>355.06706960000002</v>
      </c>
      <c r="J287">
        <v>8714922</v>
      </c>
      <c r="K287">
        <v>8835972</v>
      </c>
      <c r="L287">
        <v>8898220</v>
      </c>
      <c r="M287" t="str">
        <f>IF(J287&gt;0,"Yes","No")</f>
        <v>Yes</v>
      </c>
      <c r="N287">
        <f>AVERAGE(J287:L287)</f>
        <v>8816371.333333334</v>
      </c>
      <c r="O287">
        <v>2200666</v>
      </c>
      <c r="P287">
        <v>2009232</v>
      </c>
      <c r="Q287">
        <v>1976241</v>
      </c>
      <c r="S287">
        <f>B287/A287</f>
        <v>1.0666666666666667</v>
      </c>
      <c r="T287">
        <f>D287/A287</f>
        <v>0.66666666666666663</v>
      </c>
      <c r="V287" s="4">
        <f>A287*12+(B287-1)*1.007825+C287*14.003074+D287*15.9949146+E287*31.9720707+F287*30.9737615+0.0005485799</f>
        <v>355.06706957989996</v>
      </c>
      <c r="W287">
        <f>1+A287-B287/2+C287/2+F287/2</f>
        <v>8</v>
      </c>
      <c r="X287">
        <f>W287/A287</f>
        <v>0.53333333333333333</v>
      </c>
      <c r="Y287">
        <f>W287/B287</f>
        <v>0.5</v>
      </c>
      <c r="Z287">
        <f>W287/D287</f>
        <v>0.8</v>
      </c>
      <c r="AA287" t="str">
        <f>IF(X287&gt;=0.3,IF(X287&lt;=0.68,IF(Y287&gt;=0.2,IF(Y287&lt;=0.95,IF(Z287&gt;=0.77,IF(Z287&lt;=1.75,"CRAM","O"),"O"),"O"),"O"),"O"),"O")</f>
        <v>CRAM</v>
      </c>
      <c r="AD287">
        <f>(1+A287-D287/2-E287-B287/2)/(A287-D287/2-E287-C287-F287)</f>
        <v>0.3</v>
      </c>
      <c r="AF287" t="str">
        <f>IF(AD287&gt;0.66,"CondAr","----")</f>
        <v>----</v>
      </c>
      <c r="AG287" t="str">
        <f>IF(AND((AD287&gt;0.5),(AD287&lt;=0.66)),"Aromatic","----")</f>
        <v>----</v>
      </c>
      <c r="AH287" t="str">
        <f>IF(AND((AD287&lt;=0.5),(S287&lt;1.5)),"HUnSatLig","----")</f>
        <v>HUnSatLig</v>
      </c>
      <c r="AI287" t="str">
        <f>IF(AND((T287&lt;0.6),(S287&gt;=1.5),(C287=0)),"AlipatNoN","----")</f>
        <v>----</v>
      </c>
      <c r="AJ287" t="str">
        <f>IF(AND((S287&gt;=1.5),(T287&gt;=0.6)),"SatFACarb","----")</f>
        <v>----</v>
      </c>
      <c r="AK287" t="str">
        <f>IF(AND((T287&lt;0.6),(S287&gt;=1.5),(C287&gt;0)),"Alipat+N","----")</f>
        <v>----</v>
      </c>
      <c r="AM287" s="4">
        <f>V287*(44/43.989828)</f>
        <v>355.1491736115812</v>
      </c>
      <c r="AN287" s="4">
        <f>INT(AM287)</f>
        <v>355</v>
      </c>
      <c r="AO287" s="4">
        <f>AM287-AN287</f>
        <v>0.14917361158120457</v>
      </c>
    </row>
    <row r="288" spans="1:41" x14ac:dyDescent="0.25">
      <c r="A288">
        <v>19</v>
      </c>
      <c r="B288">
        <v>26</v>
      </c>
      <c r="C288">
        <v>0</v>
      </c>
      <c r="D288">
        <v>13</v>
      </c>
      <c r="E288">
        <v>0</v>
      </c>
      <c r="F288">
        <v>0</v>
      </c>
      <c r="H288">
        <v>461.13006339999998</v>
      </c>
      <c r="J288">
        <v>2994222</v>
      </c>
      <c r="K288">
        <v>3452699</v>
      </c>
      <c r="L288">
        <v>2936164</v>
      </c>
      <c r="M288" t="str">
        <f>IF(J288&gt;0,"Yes","No")</f>
        <v>Yes</v>
      </c>
      <c r="N288">
        <f>AVERAGE(J288:L288)</f>
        <v>3127695</v>
      </c>
      <c r="O288">
        <v>2201347</v>
      </c>
      <c r="P288">
        <v>2524526</v>
      </c>
      <c r="Q288">
        <v>1789557</v>
      </c>
      <c r="S288">
        <f>B288/A288</f>
        <v>1.368421052631579</v>
      </c>
      <c r="T288">
        <f>D288/A288</f>
        <v>0.68421052631578949</v>
      </c>
      <c r="V288" s="4">
        <f>A288*12+(B288-1)*1.007825+C288*14.003074+D288*15.9949146+E288*31.9720707+F288*30.9737615+0.0005485799</f>
        <v>461.13006337990004</v>
      </c>
      <c r="W288">
        <f>1+A288-B288/2+C288/2+F288/2</f>
        <v>7</v>
      </c>
      <c r="X288">
        <f>W288/A288</f>
        <v>0.36842105263157893</v>
      </c>
      <c r="Y288">
        <f>W288/B288</f>
        <v>0.26923076923076922</v>
      </c>
      <c r="Z288">
        <f>W288/D288</f>
        <v>0.53846153846153844</v>
      </c>
      <c r="AA288" t="str">
        <f>IF(X288&gt;=0.3,IF(X288&lt;=0.68,IF(Y288&gt;=0.2,IF(Y288&lt;=0.95,IF(Z288&gt;=0.77,IF(Z288&lt;=1.75,"CRAM","O"),"O"),"O"),"O"),"O"),"O")</f>
        <v>O</v>
      </c>
      <c r="AD288">
        <f>(1+A288-D288/2-E288-B288/2)/(A288-D288/2-E288-C288-F288)</f>
        <v>0.04</v>
      </c>
      <c r="AF288" t="str">
        <f>IF(AD288&gt;0.66,"CondAr","----")</f>
        <v>----</v>
      </c>
      <c r="AG288" t="str">
        <f>IF(AND((AD288&gt;0.5),(AD288&lt;=0.66)),"Aromatic","----")</f>
        <v>----</v>
      </c>
      <c r="AH288" t="str">
        <f>IF(AND((AD288&lt;=0.5),(S288&lt;1.5)),"HUnSatLig","----")</f>
        <v>HUnSatLig</v>
      </c>
      <c r="AI288" t="str">
        <f>IF(AND((T288&lt;0.6),(S288&gt;=1.5),(C288=0)),"AlipatNoN","----")</f>
        <v>----</v>
      </c>
      <c r="AJ288" t="str">
        <f>IF(AND((S288&gt;=1.5),(T288&gt;=0.6)),"SatFACarb","----")</f>
        <v>----</v>
      </c>
      <c r="AK288" t="str">
        <f>IF(AND((T288&lt;0.6),(S288&gt;=1.5),(C288&gt;0)),"Alipat+N","----")</f>
        <v>----</v>
      </c>
      <c r="AM288" s="4">
        <f>V288*(44/43.989828)</f>
        <v>461.23669291718073</v>
      </c>
      <c r="AN288" s="4">
        <f>INT(AM288)</f>
        <v>461</v>
      </c>
      <c r="AO288" s="4">
        <f>AM288-AN288</f>
        <v>0.23669291718073282</v>
      </c>
    </row>
    <row r="289" spans="1:41" x14ac:dyDescent="0.25">
      <c r="A289">
        <v>19</v>
      </c>
      <c r="B289">
        <v>24</v>
      </c>
      <c r="C289">
        <v>0</v>
      </c>
      <c r="D289">
        <v>12</v>
      </c>
      <c r="E289">
        <v>0</v>
      </c>
      <c r="F289">
        <v>0</v>
      </c>
      <c r="H289">
        <v>443.11949879999997</v>
      </c>
      <c r="J289">
        <v>5794360</v>
      </c>
      <c r="K289">
        <v>5291756</v>
      </c>
      <c r="L289">
        <v>5467123</v>
      </c>
      <c r="M289" t="str">
        <f>IF(J289&gt;0,"Yes","No")</f>
        <v>Yes</v>
      </c>
      <c r="N289">
        <f>AVERAGE(J289:L289)</f>
        <v>5517746.333333333</v>
      </c>
      <c r="O289">
        <v>2202481</v>
      </c>
      <c r="P289">
        <v>1674959</v>
      </c>
      <c r="Q289">
        <v>2060298</v>
      </c>
      <c r="S289">
        <f>B289/A289</f>
        <v>1.263157894736842</v>
      </c>
      <c r="T289">
        <f>D289/A289</f>
        <v>0.63157894736842102</v>
      </c>
      <c r="V289" s="4">
        <f>A289*12+(B289-1)*1.007825+C289*14.003074+D289*15.9949146+E289*31.9720707+F289*30.9737615+0.0005485799</f>
        <v>443.11949877989997</v>
      </c>
      <c r="W289">
        <f>1+A289-B289/2+C289/2+F289/2</f>
        <v>8</v>
      </c>
      <c r="X289">
        <f>W289/A289</f>
        <v>0.42105263157894735</v>
      </c>
      <c r="Y289">
        <f>W289/B289</f>
        <v>0.33333333333333331</v>
      </c>
      <c r="Z289">
        <f>W289/D289</f>
        <v>0.66666666666666663</v>
      </c>
      <c r="AA289" t="str">
        <f>IF(X289&gt;=0.3,IF(X289&lt;=0.68,IF(Y289&gt;=0.2,IF(Y289&lt;=0.95,IF(Z289&gt;=0.77,IF(Z289&lt;=1.75,"CRAM","O"),"O"),"O"),"O"),"O"),"O")</f>
        <v>O</v>
      </c>
      <c r="AD289">
        <f>(1+A289-D289/2-E289-B289/2)/(A289-D289/2-E289-C289-F289)</f>
        <v>0.15384615384615385</v>
      </c>
      <c r="AF289" t="str">
        <f>IF(AD289&gt;0.66,"CondAr","----")</f>
        <v>----</v>
      </c>
      <c r="AG289" t="str">
        <f>IF(AND((AD289&gt;0.5),(AD289&lt;=0.66)),"Aromatic","----")</f>
        <v>----</v>
      </c>
      <c r="AH289" t="str">
        <f>IF(AND((AD289&lt;=0.5),(S289&lt;1.5)),"HUnSatLig","----")</f>
        <v>HUnSatLig</v>
      </c>
      <c r="AI289" t="str">
        <f>IF(AND((T289&lt;0.6),(S289&gt;=1.5),(C289=0)),"AlipatNoN","----")</f>
        <v>----</v>
      </c>
      <c r="AJ289" t="str">
        <f>IF(AND((S289&gt;=1.5),(T289&gt;=0.6)),"SatFACarb","----")</f>
        <v>----</v>
      </c>
      <c r="AK289" t="str">
        <f>IF(AND((T289&lt;0.6),(S289&gt;=1.5),(C289&gt;0)),"Alipat+N","----")</f>
        <v>----</v>
      </c>
      <c r="AM289" s="4">
        <f>V289*(44/43.989828)</f>
        <v>443.22196363931215</v>
      </c>
      <c r="AN289" s="4">
        <f>INT(AM289)</f>
        <v>443</v>
      </c>
      <c r="AO289" s="4">
        <f>AM289-AN289</f>
        <v>0.22196363931215046</v>
      </c>
    </row>
    <row r="290" spans="1:41" x14ac:dyDescent="0.25">
      <c r="A290">
        <v>22</v>
      </c>
      <c r="B290">
        <v>22</v>
      </c>
      <c r="C290">
        <v>0</v>
      </c>
      <c r="D290">
        <v>7</v>
      </c>
      <c r="E290">
        <v>0</v>
      </c>
      <c r="F290">
        <v>0</v>
      </c>
      <c r="H290">
        <v>397.12927580000002</v>
      </c>
      <c r="J290">
        <v>3261898</v>
      </c>
      <c r="K290">
        <v>3137558</v>
      </c>
      <c r="L290">
        <v>3431382</v>
      </c>
      <c r="M290" t="str">
        <f>IF(J290&gt;0,"Yes","No")</f>
        <v>Yes</v>
      </c>
      <c r="N290">
        <f>AVERAGE(J290:L290)</f>
        <v>3276946</v>
      </c>
      <c r="O290">
        <v>2225593</v>
      </c>
      <c r="P290">
        <v>2303913</v>
      </c>
      <c r="Q290">
        <v>2685483</v>
      </c>
      <c r="S290">
        <f>B290/A290</f>
        <v>1</v>
      </c>
      <c r="T290">
        <f>D290/A290</f>
        <v>0.31818181818181818</v>
      </c>
      <c r="V290" s="4">
        <f>A290*12+(B290-1)*1.007825+C290*14.003074+D290*15.9949146+E290*31.9720707+F290*30.9737615+0.0005485799</f>
        <v>397.12927577990001</v>
      </c>
      <c r="W290">
        <f>1+A290-B290/2+C290/2+F290/2</f>
        <v>12</v>
      </c>
      <c r="X290">
        <f>W290/A290</f>
        <v>0.54545454545454541</v>
      </c>
      <c r="Y290">
        <f>W290/B290</f>
        <v>0.54545454545454541</v>
      </c>
      <c r="Z290">
        <f>W290/D290</f>
        <v>1.7142857142857142</v>
      </c>
      <c r="AA290" t="str">
        <f>IF(X290&gt;=0.3,IF(X290&lt;=0.68,IF(Y290&gt;=0.2,IF(Y290&lt;=0.95,IF(Z290&gt;=0.77,IF(Z290&lt;=1.75,"CRAM","O"),"O"),"O"),"O"),"O"),"O")</f>
        <v>CRAM</v>
      </c>
      <c r="AD290">
        <f>(1+A290-D290/2-E290-B290/2)/(A290-D290/2-E290-C290-F290)</f>
        <v>0.45945945945945948</v>
      </c>
      <c r="AF290" t="str">
        <f>IF(AD290&gt;0.66,"CondAr","----")</f>
        <v>----</v>
      </c>
      <c r="AG290" t="str">
        <f>IF(AND((AD290&gt;0.5),(AD290&lt;=0.66)),"Aromatic","----")</f>
        <v>----</v>
      </c>
      <c r="AH290" t="str">
        <f>IF(AND((AD290&lt;=0.5),(S290&lt;1.5)),"HUnSatLig","----")</f>
        <v>HUnSatLig</v>
      </c>
      <c r="AI290" t="str">
        <f>IF(AND((T290&lt;0.6),(S290&gt;=1.5),(C290=0)),"AlipatNoN","----")</f>
        <v>----</v>
      </c>
      <c r="AJ290" t="str">
        <f>IF(AND((S290&gt;=1.5),(T290&gt;=0.6)),"SatFACarb","----")</f>
        <v>----</v>
      </c>
      <c r="AK290" t="str">
        <f>IF(AND((T290&lt;0.6),(S290&gt;=1.5),(C290&gt;0)),"Alipat+N","----")</f>
        <v>----</v>
      </c>
      <c r="AM290" s="4">
        <f>V290*(44/43.989828)</f>
        <v>397.22110607742314</v>
      </c>
      <c r="AN290" s="4">
        <f>INT(AM290)</f>
        <v>397</v>
      </c>
      <c r="AO290" s="4">
        <f>AM290-AN290</f>
        <v>0.22110607742314414</v>
      </c>
    </row>
    <row r="291" spans="1:41" x14ac:dyDescent="0.25">
      <c r="A291">
        <v>24</v>
      </c>
      <c r="B291">
        <v>26</v>
      </c>
      <c r="C291">
        <v>0</v>
      </c>
      <c r="D291">
        <v>12</v>
      </c>
      <c r="E291">
        <v>0</v>
      </c>
      <c r="F291">
        <v>0</v>
      </c>
      <c r="H291">
        <v>505.13514880000002</v>
      </c>
      <c r="J291">
        <v>4980844</v>
      </c>
      <c r="K291">
        <v>4441189</v>
      </c>
      <c r="L291">
        <v>4580092</v>
      </c>
      <c r="M291" t="str">
        <f>IF(J291&gt;0,"Yes","No")</f>
        <v>Yes</v>
      </c>
      <c r="N291">
        <f>AVERAGE(J291:L291)</f>
        <v>4667375</v>
      </c>
      <c r="O291">
        <v>2255723</v>
      </c>
      <c r="P291">
        <v>1941931</v>
      </c>
      <c r="Q291">
        <v>2119922</v>
      </c>
      <c r="S291">
        <f>B291/A291</f>
        <v>1.0833333333333333</v>
      </c>
      <c r="T291">
        <f>D291/A291</f>
        <v>0.5</v>
      </c>
      <c r="V291" s="4">
        <f>A291*12+(B291-1)*1.007825+C291*14.003074+D291*15.9949146+E291*31.9720707+F291*30.9737615+0.0005485799</f>
        <v>505.13514877990002</v>
      </c>
      <c r="W291">
        <f>1+A291-B291/2+C291/2+F291/2</f>
        <v>12</v>
      </c>
      <c r="X291">
        <f>W291/A291</f>
        <v>0.5</v>
      </c>
      <c r="Y291">
        <f>W291/B291</f>
        <v>0.46153846153846156</v>
      </c>
      <c r="Z291">
        <f>W291/D291</f>
        <v>1</v>
      </c>
      <c r="AA291" t="str">
        <f>IF(X291&gt;=0.3,IF(X291&lt;=0.68,IF(Y291&gt;=0.2,IF(Y291&lt;=0.95,IF(Z291&gt;=0.77,IF(Z291&lt;=1.75,"CRAM","O"),"O"),"O"),"O"),"O"),"O")</f>
        <v>CRAM</v>
      </c>
      <c r="AD291">
        <f>(1+A291-D291/2-E291-B291/2)/(A291-D291/2-E291-C291-F291)</f>
        <v>0.33333333333333331</v>
      </c>
      <c r="AF291" t="str">
        <f>IF(AD291&gt;0.66,"CondAr","----")</f>
        <v>----</v>
      </c>
      <c r="AG291" t="str">
        <f>IF(AND((AD291&gt;0.5),(AD291&lt;=0.66)),"Aromatic","----")</f>
        <v>----</v>
      </c>
      <c r="AH291" t="str">
        <f>IF(AND((AD291&lt;=0.5),(S291&lt;1.5)),"HUnSatLig","----")</f>
        <v>HUnSatLig</v>
      </c>
      <c r="AI291" t="str">
        <f>IF(AND((T291&lt;0.6),(S291&gt;=1.5),(C291=0)),"AlipatNoN","----")</f>
        <v>----</v>
      </c>
      <c r="AJ291" t="str">
        <f>IF(AND((S291&gt;=1.5),(T291&gt;=0.6)),"SatFACarb","----")</f>
        <v>----</v>
      </c>
      <c r="AK291" t="str">
        <f>IF(AND((T291&lt;0.6),(S291&gt;=1.5),(C291&gt;0)),"Alipat+N","----")</f>
        <v>----</v>
      </c>
      <c r="AM291" s="4">
        <f>V291*(44/43.989828)</f>
        <v>505.25195384522982</v>
      </c>
      <c r="AN291" s="4">
        <f>INT(AM291)</f>
        <v>505</v>
      </c>
      <c r="AO291" s="4">
        <f>AM291-AN291</f>
        <v>0.25195384522982067</v>
      </c>
    </row>
    <row r="292" spans="1:41" x14ac:dyDescent="0.25">
      <c r="A292">
        <v>19</v>
      </c>
      <c r="B292">
        <v>22</v>
      </c>
      <c r="C292">
        <v>0</v>
      </c>
      <c r="D292">
        <v>12</v>
      </c>
      <c r="E292">
        <v>0</v>
      </c>
      <c r="F292">
        <v>0</v>
      </c>
      <c r="H292">
        <v>441.10384879999998</v>
      </c>
      <c r="J292">
        <v>6750024</v>
      </c>
      <c r="K292">
        <v>6858600</v>
      </c>
      <c r="L292">
        <v>7037120</v>
      </c>
      <c r="M292" t="str">
        <f>IF(J292&gt;0,"Yes","No")</f>
        <v>Yes</v>
      </c>
      <c r="N292">
        <f>AVERAGE(J292:L292)</f>
        <v>6881914.666666667</v>
      </c>
      <c r="O292">
        <v>2298387</v>
      </c>
      <c r="P292">
        <v>2266441</v>
      </c>
      <c r="Q292">
        <v>1824482</v>
      </c>
      <c r="S292">
        <f>B292/A292</f>
        <v>1.1578947368421053</v>
      </c>
      <c r="T292">
        <f>D292/A292</f>
        <v>0.63157894736842102</v>
      </c>
      <c r="V292" s="4">
        <f>A292*12+(B292-1)*1.007825+C292*14.003074+D292*15.9949146+E292*31.9720707+F292*30.9737615+0.0005485799</f>
        <v>441.10384877989998</v>
      </c>
      <c r="W292">
        <f>1+A292-B292/2+C292/2+F292/2</f>
        <v>9</v>
      </c>
      <c r="X292">
        <f>W292/A292</f>
        <v>0.47368421052631576</v>
      </c>
      <c r="Y292">
        <f>W292/B292</f>
        <v>0.40909090909090912</v>
      </c>
      <c r="Z292">
        <f>W292/D292</f>
        <v>0.75</v>
      </c>
      <c r="AA292" t="str">
        <f>IF(X292&gt;=0.3,IF(X292&lt;=0.68,IF(Y292&gt;=0.2,IF(Y292&lt;=0.95,IF(Z292&gt;=0.77,IF(Z292&lt;=1.75,"CRAM","O"),"O"),"O"),"O"),"O"),"O")</f>
        <v>O</v>
      </c>
      <c r="AD292">
        <f>(1+A292-D292/2-E292-B292/2)/(A292-D292/2-E292-C292-F292)</f>
        <v>0.23076923076923078</v>
      </c>
      <c r="AF292" t="str">
        <f>IF(AD292&gt;0.66,"CondAr","----")</f>
        <v>----</v>
      </c>
      <c r="AG292" t="str">
        <f>IF(AND((AD292&gt;0.5),(AD292&lt;=0.66)),"Aromatic","----")</f>
        <v>----</v>
      </c>
      <c r="AH292" t="str">
        <f>IF(AND((AD292&lt;=0.5),(S292&lt;1.5)),"HUnSatLig","----")</f>
        <v>HUnSatLig</v>
      </c>
      <c r="AI292" t="str">
        <f>IF(AND((T292&lt;0.6),(S292&gt;=1.5),(C292=0)),"AlipatNoN","----")</f>
        <v>----</v>
      </c>
      <c r="AJ292" t="str">
        <f>IF(AND((S292&gt;=1.5),(T292&gt;=0.6)),"SatFACarb","----")</f>
        <v>----</v>
      </c>
      <c r="AK292" t="str">
        <f>IF(AND((T292&lt;0.6),(S292&gt;=1.5),(C292&gt;0)),"Alipat+N","----")</f>
        <v>----</v>
      </c>
      <c r="AM292" s="4">
        <f>V292*(44/43.989828)</f>
        <v>441.20584754992893</v>
      </c>
      <c r="AN292" s="4">
        <f>INT(AM292)</f>
        <v>441</v>
      </c>
      <c r="AO292" s="4">
        <f>AM292-AN292</f>
        <v>0.20584754992893295</v>
      </c>
    </row>
    <row r="293" spans="1:41" x14ac:dyDescent="0.25">
      <c r="A293">
        <v>15</v>
      </c>
      <c r="B293">
        <v>16</v>
      </c>
      <c r="C293">
        <v>0</v>
      </c>
      <c r="D293">
        <v>8</v>
      </c>
      <c r="E293">
        <v>0</v>
      </c>
      <c r="F293">
        <v>0</v>
      </c>
      <c r="H293">
        <v>323.07724039999999</v>
      </c>
      <c r="J293">
        <v>5002210</v>
      </c>
      <c r="K293">
        <v>4549802</v>
      </c>
      <c r="L293">
        <v>4768635</v>
      </c>
      <c r="M293" t="str">
        <f>IF(J293&gt;0,"Yes","No")</f>
        <v>Yes</v>
      </c>
      <c r="N293">
        <f>AVERAGE(J293:L293)</f>
        <v>4773549</v>
      </c>
      <c r="O293">
        <v>2300028</v>
      </c>
      <c r="P293">
        <v>2576991</v>
      </c>
      <c r="Q293">
        <v>2355956</v>
      </c>
      <c r="S293">
        <f>B293/A293</f>
        <v>1.0666666666666667</v>
      </c>
      <c r="T293">
        <f>D293/A293</f>
        <v>0.53333333333333333</v>
      </c>
      <c r="V293" s="4">
        <f>A293*12+(B293-1)*1.007825+C293*14.003074+D293*15.9949146+E293*31.9720707+F293*30.9737615+0.0005485799</f>
        <v>323.07724037989999</v>
      </c>
      <c r="W293">
        <f>1+A293-B293/2+C293/2+F293/2</f>
        <v>8</v>
      </c>
      <c r="X293">
        <f>W293/A293</f>
        <v>0.53333333333333333</v>
      </c>
      <c r="Y293">
        <f>W293/B293</f>
        <v>0.5</v>
      </c>
      <c r="Z293">
        <f>W293/D293</f>
        <v>1</v>
      </c>
      <c r="AA293" t="str">
        <f>IF(X293&gt;=0.3,IF(X293&lt;=0.68,IF(Y293&gt;=0.2,IF(Y293&lt;=0.95,IF(Z293&gt;=0.77,IF(Z293&lt;=1.75,"CRAM","O"),"O"),"O"),"O"),"O"),"O")</f>
        <v>CRAM</v>
      </c>
      <c r="AD293">
        <f>(1+A293-D293/2-E293-B293/2)/(A293-D293/2-E293-C293-F293)</f>
        <v>0.36363636363636365</v>
      </c>
      <c r="AF293" t="str">
        <f>IF(AD293&gt;0.66,"CondAr","----")</f>
        <v>----</v>
      </c>
      <c r="AG293" t="str">
        <f>IF(AND((AD293&gt;0.5),(AD293&lt;=0.66)),"Aromatic","----")</f>
        <v>----</v>
      </c>
      <c r="AH293" t="str">
        <f>IF(AND((AD293&lt;=0.5),(S293&lt;1.5)),"HUnSatLig","----")</f>
        <v>HUnSatLig</v>
      </c>
      <c r="AI293" t="str">
        <f>IF(AND((T293&lt;0.6),(S293&gt;=1.5),(C293=0)),"AlipatNoN","----")</f>
        <v>----</v>
      </c>
      <c r="AJ293" t="str">
        <f>IF(AND((S293&gt;=1.5),(T293&gt;=0.6)),"SatFACarb","----")</f>
        <v>----</v>
      </c>
      <c r="AK293" t="str">
        <f>IF(AND((T293&lt;0.6),(S293&gt;=1.5),(C293&gt;0)),"Alipat+N","----")</f>
        <v>----</v>
      </c>
      <c r="AM293" s="4">
        <f>V293*(44/43.989828)</f>
        <v>323.15194723461065</v>
      </c>
      <c r="AN293" s="4">
        <f>INT(AM293)</f>
        <v>323</v>
      </c>
      <c r="AO293" s="4">
        <f>AM293-AN293</f>
        <v>0.15194723461064541</v>
      </c>
    </row>
    <row r="294" spans="1:41" x14ac:dyDescent="0.25">
      <c r="A294">
        <v>25</v>
      </c>
      <c r="B294">
        <v>26</v>
      </c>
      <c r="C294">
        <v>0</v>
      </c>
      <c r="D294">
        <v>10</v>
      </c>
      <c r="E294">
        <v>0</v>
      </c>
      <c r="F294">
        <v>0</v>
      </c>
      <c r="H294">
        <v>485.14531959999999</v>
      </c>
      <c r="J294">
        <v>2948777</v>
      </c>
      <c r="K294">
        <v>2880134</v>
      </c>
      <c r="L294">
        <v>2777626</v>
      </c>
      <c r="M294" t="str">
        <f>IF(J294&gt;0,"Yes","No")</f>
        <v>Yes</v>
      </c>
      <c r="N294">
        <f>AVERAGE(J294:L294)</f>
        <v>2868845.6666666665</v>
      </c>
      <c r="O294">
        <v>2305505</v>
      </c>
      <c r="P294">
        <v>1569667</v>
      </c>
      <c r="Q294">
        <v>1621524</v>
      </c>
      <c r="S294">
        <f>B294/A294</f>
        <v>1.04</v>
      </c>
      <c r="T294">
        <f>D294/A294</f>
        <v>0.4</v>
      </c>
      <c r="V294" s="4">
        <f>A294*12+(B294-1)*1.007825+C294*14.003074+D294*15.9949146+E294*31.9720707+F294*30.9737615+0.0005485799</f>
        <v>485.14531957989999</v>
      </c>
      <c r="W294">
        <f>1+A294-B294/2+C294/2+F294/2</f>
        <v>13</v>
      </c>
      <c r="X294">
        <f>W294/A294</f>
        <v>0.52</v>
      </c>
      <c r="Y294">
        <f>W294/B294</f>
        <v>0.5</v>
      </c>
      <c r="Z294">
        <f>W294/D294</f>
        <v>1.3</v>
      </c>
      <c r="AA294" t="str">
        <f>IF(X294&gt;=0.3,IF(X294&lt;=0.68,IF(Y294&gt;=0.2,IF(Y294&lt;=0.95,IF(Z294&gt;=0.77,IF(Z294&lt;=1.75,"CRAM","O"),"O"),"O"),"O"),"O"),"O")</f>
        <v>CRAM</v>
      </c>
      <c r="AD294">
        <f>(1+A294-D294/2-E294-B294/2)/(A294-D294/2-E294-C294-F294)</f>
        <v>0.4</v>
      </c>
      <c r="AF294" t="str">
        <f>IF(AD294&gt;0.66,"CondAr","----")</f>
        <v>----</v>
      </c>
      <c r="AG294" t="str">
        <f>IF(AND((AD294&gt;0.5),(AD294&lt;=0.66)),"Aromatic","----")</f>
        <v>----</v>
      </c>
      <c r="AH294" t="str">
        <f>IF(AND((AD294&lt;=0.5),(S294&lt;1.5)),"HUnSatLig","----")</f>
        <v>HUnSatLig</v>
      </c>
      <c r="AI294" t="str">
        <f>IF(AND((T294&lt;0.6),(S294&gt;=1.5),(C294=0)),"AlipatNoN","----")</f>
        <v>----</v>
      </c>
      <c r="AJ294" t="str">
        <f>IF(AND((S294&gt;=1.5),(T294&gt;=0.6)),"SatFACarb","----")</f>
        <v>----</v>
      </c>
      <c r="AK294" t="str">
        <f>IF(AND((T294&lt;0.6),(S294&gt;=1.5),(C294&gt;0)),"Alipat+N","----")</f>
        <v>----</v>
      </c>
      <c r="AM294" s="4">
        <f>V294*(44/43.989828)</f>
        <v>485.25750229156608</v>
      </c>
      <c r="AN294" s="4">
        <f>INT(AM294)</f>
        <v>485</v>
      </c>
      <c r="AO294" s="4">
        <f>AM294-AN294</f>
        <v>0.25750229156608384</v>
      </c>
    </row>
    <row r="295" spans="1:41" x14ac:dyDescent="0.25">
      <c r="A295">
        <v>21</v>
      </c>
      <c r="B295">
        <v>22</v>
      </c>
      <c r="C295">
        <v>0</v>
      </c>
      <c r="D295">
        <v>12</v>
      </c>
      <c r="E295">
        <v>0</v>
      </c>
      <c r="F295">
        <v>0</v>
      </c>
      <c r="H295">
        <v>465.10384879999998</v>
      </c>
      <c r="J295">
        <v>11894066</v>
      </c>
      <c r="K295">
        <v>10502821</v>
      </c>
      <c r="L295">
        <v>11462755</v>
      </c>
      <c r="M295" t="str">
        <f>IF(J295&gt;0,"Yes","No")</f>
        <v>Yes</v>
      </c>
      <c r="N295">
        <f>AVERAGE(J295:L295)</f>
        <v>11286547.333333334</v>
      </c>
      <c r="O295">
        <v>2320548</v>
      </c>
      <c r="P295">
        <v>1797934</v>
      </c>
      <c r="Q295">
        <v>2377741</v>
      </c>
      <c r="S295">
        <f>B295/A295</f>
        <v>1.0476190476190477</v>
      </c>
      <c r="T295">
        <f>D295/A295</f>
        <v>0.5714285714285714</v>
      </c>
      <c r="V295" s="4">
        <f>A295*12+(B295-1)*1.007825+C295*14.003074+D295*15.9949146+E295*31.9720707+F295*30.9737615+0.0005485799</f>
        <v>465.10384877990003</v>
      </c>
      <c r="W295">
        <f>1+A295-B295/2+C295/2+F295/2</f>
        <v>11</v>
      </c>
      <c r="X295">
        <f>W295/A295</f>
        <v>0.52380952380952384</v>
      </c>
      <c r="Y295">
        <f>W295/B295</f>
        <v>0.5</v>
      </c>
      <c r="Z295">
        <f>W295/D295</f>
        <v>0.91666666666666663</v>
      </c>
      <c r="AA295" t="str">
        <f>IF(X295&gt;=0.3,IF(X295&lt;=0.68,IF(Y295&gt;=0.2,IF(Y295&lt;=0.95,IF(Z295&gt;=0.77,IF(Z295&lt;=1.75,"CRAM","O"),"O"),"O"),"O"),"O"),"O")</f>
        <v>CRAM</v>
      </c>
      <c r="AD295">
        <f>(1+A295-D295/2-E295-B295/2)/(A295-D295/2-E295-C295-F295)</f>
        <v>0.33333333333333331</v>
      </c>
      <c r="AF295" t="str">
        <f>IF(AD295&gt;0.66,"CondAr","----")</f>
        <v>----</v>
      </c>
      <c r="AG295" t="str">
        <f>IF(AND((AD295&gt;0.5),(AD295&lt;=0.66)),"Aromatic","----")</f>
        <v>----</v>
      </c>
      <c r="AH295" t="str">
        <f>IF(AND((AD295&lt;=0.5),(S295&lt;1.5)),"HUnSatLig","----")</f>
        <v>HUnSatLig</v>
      </c>
      <c r="AI295" t="str">
        <f>IF(AND((T295&lt;0.6),(S295&gt;=1.5),(C295=0)),"AlipatNoN","----")</f>
        <v>----</v>
      </c>
      <c r="AJ295" t="str">
        <f>IF(AND((S295&gt;=1.5),(T295&gt;=0.6)),"SatFACarb","----")</f>
        <v>----</v>
      </c>
      <c r="AK295" t="str">
        <f>IF(AND((T295&lt;0.6),(S295&gt;=1.5),(C295&gt;0)),"Alipat+N","----")</f>
        <v>----</v>
      </c>
      <c r="AM295" s="4">
        <f>V295*(44/43.989828)</f>
        <v>465.21139719654275</v>
      </c>
      <c r="AN295" s="4">
        <f>INT(AM295)</f>
        <v>465</v>
      </c>
      <c r="AO295" s="4">
        <f>AM295-AN295</f>
        <v>0.21139719654274813</v>
      </c>
    </row>
    <row r="296" spans="1:41" x14ac:dyDescent="0.25">
      <c r="A296">
        <v>16</v>
      </c>
      <c r="B296">
        <v>20</v>
      </c>
      <c r="C296">
        <v>0</v>
      </c>
      <c r="D296">
        <v>11</v>
      </c>
      <c r="E296">
        <v>0</v>
      </c>
      <c r="F296">
        <v>0</v>
      </c>
      <c r="H296">
        <v>387.09328420000003</v>
      </c>
      <c r="J296">
        <v>6660033</v>
      </c>
      <c r="K296">
        <v>6123680</v>
      </c>
      <c r="L296">
        <v>6134324</v>
      </c>
      <c r="M296" t="str">
        <f>IF(J296&gt;0,"Yes","No")</f>
        <v>Yes</v>
      </c>
      <c r="N296">
        <f>AVERAGE(J296:L296)</f>
        <v>6306012.333333333</v>
      </c>
      <c r="O296">
        <v>2325017</v>
      </c>
      <c r="P296">
        <v>2157498</v>
      </c>
      <c r="Q296">
        <v>2007421</v>
      </c>
      <c r="S296">
        <f>B296/A296</f>
        <v>1.25</v>
      </c>
      <c r="T296">
        <f>D296/A296</f>
        <v>0.6875</v>
      </c>
      <c r="V296" s="4">
        <f>A296*12+(B296-1)*1.007825+C296*14.003074+D296*15.9949146+E296*31.9720707+F296*30.9737615+0.0005485799</f>
        <v>387.09328417989997</v>
      </c>
      <c r="W296">
        <f>1+A296-B296/2+C296/2+F296/2</f>
        <v>7</v>
      </c>
      <c r="X296">
        <f>W296/A296</f>
        <v>0.4375</v>
      </c>
      <c r="Y296">
        <f>W296/B296</f>
        <v>0.35</v>
      </c>
      <c r="Z296">
        <f>W296/D296</f>
        <v>0.63636363636363635</v>
      </c>
      <c r="AA296" t="str">
        <f>IF(X296&gt;=0.3,IF(X296&lt;=0.68,IF(Y296&gt;=0.2,IF(Y296&lt;=0.95,IF(Z296&gt;=0.77,IF(Z296&lt;=1.75,"CRAM","O"),"O"),"O"),"O"),"O"),"O")</f>
        <v>O</v>
      </c>
      <c r="AD296">
        <f>(1+A296-D296/2-E296-B296/2)/(A296-D296/2-E296-C296-F296)</f>
        <v>0.14285714285714285</v>
      </c>
      <c r="AF296" t="str">
        <f>IF(AD296&gt;0.66,"CondAr","----")</f>
        <v>----</v>
      </c>
      <c r="AG296" t="str">
        <f>IF(AND((AD296&gt;0.5),(AD296&lt;=0.66)),"Aromatic","----")</f>
        <v>----</v>
      </c>
      <c r="AH296" t="str">
        <f>IF(AND((AD296&lt;=0.5),(S296&lt;1.5)),"HUnSatLig","----")</f>
        <v>HUnSatLig</v>
      </c>
      <c r="AI296" t="str">
        <f>IF(AND((T296&lt;0.6),(S296&gt;=1.5),(C296=0)),"AlipatNoN","----")</f>
        <v>----</v>
      </c>
      <c r="AJ296" t="str">
        <f>IF(AND((S296&gt;=1.5),(T296&gt;=0.6)),"SatFACarb","----")</f>
        <v>----</v>
      </c>
      <c r="AK296" t="str">
        <f>IF(AND((T296&lt;0.6),(S296&gt;=1.5),(C296&gt;0)),"Alipat+N","----")</f>
        <v>----</v>
      </c>
      <c r="AM296" s="4">
        <f>V296*(44/43.989828)</f>
        <v>387.18279380213983</v>
      </c>
      <c r="AN296" s="4">
        <f>INT(AM296)</f>
        <v>387</v>
      </c>
      <c r="AO296" s="4">
        <f>AM296-AN296</f>
        <v>0.18279380213982677</v>
      </c>
    </row>
    <row r="297" spans="1:41" x14ac:dyDescent="0.25">
      <c r="A297">
        <v>18</v>
      </c>
      <c r="B297">
        <v>26</v>
      </c>
      <c r="C297">
        <v>0</v>
      </c>
      <c r="D297">
        <v>11</v>
      </c>
      <c r="E297">
        <v>0</v>
      </c>
      <c r="F297">
        <v>0</v>
      </c>
      <c r="H297">
        <v>417.14023420000001</v>
      </c>
      <c r="J297">
        <v>3988565</v>
      </c>
      <c r="K297">
        <v>4126341</v>
      </c>
      <c r="L297">
        <v>3960608</v>
      </c>
      <c r="M297" t="str">
        <f>IF(J297&gt;0,"Yes","No")</f>
        <v>Yes</v>
      </c>
      <c r="N297">
        <f>AVERAGE(J297:L297)</f>
        <v>4025171.3333333335</v>
      </c>
      <c r="O297">
        <v>2336573</v>
      </c>
      <c r="P297">
        <v>2112628</v>
      </c>
      <c r="Q297">
        <v>2282797</v>
      </c>
      <c r="S297">
        <f>B297/A297</f>
        <v>1.4444444444444444</v>
      </c>
      <c r="T297">
        <f>D297/A297</f>
        <v>0.61111111111111116</v>
      </c>
      <c r="V297" s="4">
        <f>A297*12+(B297-1)*1.007825+C297*14.003074+D297*15.9949146+E297*31.9720707+F297*30.9737615+0.0005485799</f>
        <v>417.14023417990001</v>
      </c>
      <c r="W297">
        <f>1+A297-B297/2+C297/2+F297/2</f>
        <v>6</v>
      </c>
      <c r="X297">
        <f>W297/A297</f>
        <v>0.33333333333333331</v>
      </c>
      <c r="Y297">
        <f>W297/B297</f>
        <v>0.23076923076923078</v>
      </c>
      <c r="Z297">
        <f>W297/D297</f>
        <v>0.54545454545454541</v>
      </c>
      <c r="AA297" t="str">
        <f>IF(X297&gt;=0.3,IF(X297&lt;=0.68,IF(Y297&gt;=0.2,IF(Y297&lt;=0.95,IF(Z297&gt;=0.77,IF(Z297&lt;=1.75,"CRAM","O"),"O"),"O"),"O"),"O"),"O")</f>
        <v>O</v>
      </c>
      <c r="AD297">
        <f>(1+A297-D297/2-E297-B297/2)/(A297-D297/2-E297-C297-F297)</f>
        <v>0.04</v>
      </c>
      <c r="AF297" t="str">
        <f>IF(AD297&gt;0.66,"CondAr","----")</f>
        <v>----</v>
      </c>
      <c r="AG297" t="str">
        <f>IF(AND((AD297&gt;0.5),(AD297&lt;=0.66)),"Aromatic","----")</f>
        <v>----</v>
      </c>
      <c r="AH297" t="str">
        <f>IF(AND((AD297&lt;=0.5),(S297&lt;1.5)),"HUnSatLig","----")</f>
        <v>HUnSatLig</v>
      </c>
      <c r="AI297" t="str">
        <f>IF(AND((T297&lt;0.6),(S297&gt;=1.5),(C297=0)),"AlipatNoN","----")</f>
        <v>----</v>
      </c>
      <c r="AJ297" t="str">
        <f>IF(AND((S297&gt;=1.5),(T297&gt;=0.6)),"SatFACarb","----")</f>
        <v>----</v>
      </c>
      <c r="AK297" t="str">
        <f>IF(AND((T297&lt;0.6),(S297&gt;=1.5),(C297&gt;0)),"Alipat+N","----")</f>
        <v>----</v>
      </c>
      <c r="AM297" s="4">
        <f>V297*(44/43.989828)</f>
        <v>417.23669171690324</v>
      </c>
      <c r="AN297" s="4">
        <f>INT(AM297)</f>
        <v>417</v>
      </c>
      <c r="AO297" s="4">
        <f>AM297-AN297</f>
        <v>0.23669171690323765</v>
      </c>
    </row>
    <row r="298" spans="1:41" x14ac:dyDescent="0.25">
      <c r="A298">
        <v>20</v>
      </c>
      <c r="B298">
        <v>20</v>
      </c>
      <c r="C298">
        <v>0</v>
      </c>
      <c r="D298">
        <v>6</v>
      </c>
      <c r="E298">
        <v>0</v>
      </c>
      <c r="F298">
        <v>0</v>
      </c>
      <c r="H298">
        <v>355.11871120000001</v>
      </c>
      <c r="J298">
        <v>4115645</v>
      </c>
      <c r="K298">
        <v>4310930</v>
      </c>
      <c r="L298">
        <v>4491963</v>
      </c>
      <c r="M298" t="str">
        <f>IF(J298&gt;0,"Yes","No")</f>
        <v>Yes</v>
      </c>
      <c r="N298">
        <f>AVERAGE(J298:L298)</f>
        <v>4306179.333333333</v>
      </c>
      <c r="O298">
        <v>2364010</v>
      </c>
      <c r="P298">
        <v>2223263</v>
      </c>
      <c r="Q298">
        <v>2308032</v>
      </c>
      <c r="S298">
        <f>B298/A298</f>
        <v>1</v>
      </c>
      <c r="T298">
        <f>D298/A298</f>
        <v>0.3</v>
      </c>
      <c r="V298" s="4">
        <f>A298*12+(B298-1)*1.007825+C298*14.003074+D298*15.9949146+E298*31.9720707+F298*30.9737615+0.0005485799</f>
        <v>355.1187111799</v>
      </c>
      <c r="W298">
        <f>1+A298-B298/2+C298/2+F298/2</f>
        <v>11</v>
      </c>
      <c r="X298">
        <f>W298/A298</f>
        <v>0.55000000000000004</v>
      </c>
      <c r="Y298">
        <f>W298/B298</f>
        <v>0.55000000000000004</v>
      </c>
      <c r="Z298">
        <f>W298/D298</f>
        <v>1.8333333333333333</v>
      </c>
      <c r="AA298" t="str">
        <f>IF(X298&gt;=0.3,IF(X298&lt;=0.68,IF(Y298&gt;=0.2,IF(Y298&lt;=0.95,IF(Z298&gt;=0.77,IF(Z298&lt;=1.75,"CRAM","O"),"O"),"O"),"O"),"O"),"O")</f>
        <v>O</v>
      </c>
      <c r="AD298">
        <f>(1+A298-D298/2-E298-B298/2)/(A298-D298/2-E298-C298-F298)</f>
        <v>0.47058823529411764</v>
      </c>
      <c r="AF298" t="str">
        <f>IF(AD298&gt;0.66,"CondAr","----")</f>
        <v>----</v>
      </c>
      <c r="AG298" t="str">
        <f>IF(AND((AD298&gt;0.5),(AD298&lt;=0.66)),"Aromatic","----")</f>
        <v>----</v>
      </c>
      <c r="AH298" t="str">
        <f>IF(AND((AD298&lt;=0.5),(S298&lt;1.5)),"HUnSatLig","----")</f>
        <v>HUnSatLig</v>
      </c>
      <c r="AI298" t="str">
        <f>IF(AND((T298&lt;0.6),(S298&gt;=1.5),(C298=0)),"AlipatNoN","----")</f>
        <v>----</v>
      </c>
      <c r="AJ298" t="str">
        <f>IF(AND((S298&gt;=1.5),(T298&gt;=0.6)),"SatFACarb","----")</f>
        <v>----</v>
      </c>
      <c r="AK298" t="str">
        <f>IF(AND((T298&lt;0.6),(S298&gt;=1.5),(C298&gt;0)),"Alipat+N","----")</f>
        <v>----</v>
      </c>
      <c r="AM298" s="4">
        <f>V298*(44/43.989828)</f>
        <v>355.20082715294086</v>
      </c>
      <c r="AN298" s="4">
        <f>INT(AM298)</f>
        <v>355</v>
      </c>
      <c r="AO298" s="4">
        <f>AM298-AN298</f>
        <v>0.20082715294086029</v>
      </c>
    </row>
    <row r="299" spans="1:41" x14ac:dyDescent="0.25">
      <c r="A299">
        <v>21</v>
      </c>
      <c r="B299">
        <v>18</v>
      </c>
      <c r="C299">
        <v>0</v>
      </c>
      <c r="D299">
        <v>10</v>
      </c>
      <c r="E299">
        <v>0</v>
      </c>
      <c r="F299">
        <v>0</v>
      </c>
      <c r="H299">
        <v>429.08271960000002</v>
      </c>
      <c r="J299">
        <v>6432028</v>
      </c>
      <c r="K299">
        <v>5938650</v>
      </c>
      <c r="L299">
        <v>6182141</v>
      </c>
      <c r="M299" t="str">
        <f>IF(J299&gt;0,"Yes","No")</f>
        <v>Yes</v>
      </c>
      <c r="N299">
        <f>AVERAGE(J299:L299)</f>
        <v>6184273</v>
      </c>
      <c r="O299">
        <v>2387849</v>
      </c>
      <c r="P299">
        <v>1649088</v>
      </c>
      <c r="Q299">
        <v>2429394</v>
      </c>
      <c r="S299">
        <f>B299/A299</f>
        <v>0.8571428571428571</v>
      </c>
      <c r="T299">
        <f>D299/A299</f>
        <v>0.47619047619047616</v>
      </c>
      <c r="V299" s="4">
        <f>A299*12+(B299-1)*1.007825+C299*14.003074+D299*15.9949146+E299*31.9720707+F299*30.9737615+0.0005485799</f>
        <v>429.08271957989996</v>
      </c>
      <c r="W299">
        <f>1+A299-B299/2+C299/2+F299/2</f>
        <v>13</v>
      </c>
      <c r="X299">
        <f>W299/A299</f>
        <v>0.61904761904761907</v>
      </c>
      <c r="Y299">
        <f>W299/B299</f>
        <v>0.72222222222222221</v>
      </c>
      <c r="Z299">
        <f>W299/D299</f>
        <v>1.3</v>
      </c>
      <c r="AA299" t="str">
        <f>IF(X299&gt;=0.3,IF(X299&lt;=0.68,IF(Y299&gt;=0.2,IF(Y299&lt;=0.95,IF(Z299&gt;=0.77,IF(Z299&lt;=1.75,"CRAM","O"),"O"),"O"),"O"),"O"),"O")</f>
        <v>CRAM</v>
      </c>
      <c r="AD299">
        <f>(1+A299-D299/2-E299-B299/2)/(A299-D299/2-E299-C299-F299)</f>
        <v>0.5</v>
      </c>
      <c r="AF299" t="str">
        <f>IF(AD299&gt;0.66,"CondAr","----")</f>
        <v>----</v>
      </c>
      <c r="AG299" t="str">
        <f>IF(AND((AD299&gt;0.5),(AD299&lt;=0.66)),"Aromatic","----")</f>
        <v>----</v>
      </c>
      <c r="AH299" t="str">
        <f>IF(AND((AD299&lt;=0.5),(S299&lt;1.5)),"HUnSatLig","----")</f>
        <v>HUnSatLig</v>
      </c>
      <c r="AI299" t="str">
        <f>IF(AND((T299&lt;0.6),(S299&gt;=1.5),(C299=0)),"AlipatNoN","----")</f>
        <v>----</v>
      </c>
      <c r="AJ299" t="str">
        <f>IF(AND((S299&gt;=1.5),(T299&gt;=0.6)),"SatFACarb","----")</f>
        <v>----</v>
      </c>
      <c r="AK299" t="str">
        <f>IF(AND((T299&lt;0.6),(S299&gt;=1.5),(C299&gt;0)),"Alipat+N","----")</f>
        <v>----</v>
      </c>
      <c r="AM299" s="4">
        <f>V299*(44/43.989828)</f>
        <v>429.1819386408057</v>
      </c>
      <c r="AN299" s="4">
        <f>INT(AM299)</f>
        <v>429</v>
      </c>
      <c r="AO299" s="4">
        <f>AM299-AN299</f>
        <v>0.1819386408056971</v>
      </c>
    </row>
    <row r="300" spans="1:41" x14ac:dyDescent="0.25">
      <c r="A300">
        <v>20</v>
      </c>
      <c r="B300">
        <v>24</v>
      </c>
      <c r="C300">
        <v>0</v>
      </c>
      <c r="D300">
        <v>12</v>
      </c>
      <c r="E300">
        <v>0</v>
      </c>
      <c r="F300">
        <v>0</v>
      </c>
      <c r="H300">
        <v>455.11949879999997</v>
      </c>
      <c r="J300">
        <v>6637655</v>
      </c>
      <c r="K300">
        <v>5708836</v>
      </c>
      <c r="L300">
        <v>5552973</v>
      </c>
      <c r="M300" t="str">
        <f>IF(J300&gt;0,"Yes","No")</f>
        <v>Yes</v>
      </c>
      <c r="N300">
        <f>AVERAGE(J300:L300)</f>
        <v>5966488</v>
      </c>
      <c r="O300">
        <v>2398229</v>
      </c>
      <c r="P300">
        <v>2223675</v>
      </c>
      <c r="Q300">
        <v>2172861</v>
      </c>
      <c r="S300">
        <f>B300/A300</f>
        <v>1.2</v>
      </c>
      <c r="T300">
        <f>D300/A300</f>
        <v>0.6</v>
      </c>
      <c r="V300" s="4">
        <f>A300*12+(B300-1)*1.007825+C300*14.003074+D300*15.9949146+E300*31.9720707+F300*30.9737615+0.0005485799</f>
        <v>455.11949877989997</v>
      </c>
      <c r="W300">
        <f>1+A300-B300/2+C300/2+F300/2</f>
        <v>9</v>
      </c>
      <c r="X300">
        <f>W300/A300</f>
        <v>0.45</v>
      </c>
      <c r="Y300">
        <f>W300/B300</f>
        <v>0.375</v>
      </c>
      <c r="Z300">
        <f>W300/D300</f>
        <v>0.75</v>
      </c>
      <c r="AA300" t="str">
        <f>IF(X300&gt;=0.3,IF(X300&lt;=0.68,IF(Y300&gt;=0.2,IF(Y300&lt;=0.95,IF(Z300&gt;=0.77,IF(Z300&lt;=1.75,"CRAM","O"),"O"),"O"),"O"),"O"),"O")</f>
        <v>O</v>
      </c>
      <c r="AD300">
        <f>(1+A300-D300/2-E300-B300/2)/(A300-D300/2-E300-C300-F300)</f>
        <v>0.21428571428571427</v>
      </c>
      <c r="AF300" t="str">
        <f>IF(AD300&gt;0.66,"CondAr","----")</f>
        <v>----</v>
      </c>
      <c r="AG300" t="str">
        <f>IF(AND((AD300&gt;0.5),(AD300&lt;=0.66)),"Aromatic","----")</f>
        <v>----</v>
      </c>
      <c r="AH300" t="str">
        <f>IF(AND((AD300&lt;=0.5),(S300&lt;1.5)),"HUnSatLig","----")</f>
        <v>HUnSatLig</v>
      </c>
      <c r="AI300" t="str">
        <f>IF(AND((T300&lt;0.6),(S300&gt;=1.5),(C300=0)),"AlipatNoN","----")</f>
        <v>----</v>
      </c>
      <c r="AJ300" t="str">
        <f>IF(AND((S300&gt;=1.5),(T300&gt;=0.6)),"SatFACarb","----")</f>
        <v>----</v>
      </c>
      <c r="AK300" t="str">
        <f>IF(AND((T300&lt;0.6),(S300&gt;=1.5),(C300&gt;0)),"Alipat+N","----")</f>
        <v>----</v>
      </c>
      <c r="AM300" s="4">
        <f>V300*(44/43.989828)</f>
        <v>455.22473846261903</v>
      </c>
      <c r="AN300" s="4">
        <f>INT(AM300)</f>
        <v>455</v>
      </c>
      <c r="AO300" s="4">
        <f>AM300-AN300</f>
        <v>0.22473846261902963</v>
      </c>
    </row>
    <row r="301" spans="1:41" x14ac:dyDescent="0.25">
      <c r="A301">
        <v>28</v>
      </c>
      <c r="B301">
        <v>32</v>
      </c>
      <c r="C301">
        <v>0</v>
      </c>
      <c r="D301">
        <v>12</v>
      </c>
      <c r="E301">
        <v>0</v>
      </c>
      <c r="F301">
        <v>0</v>
      </c>
      <c r="H301">
        <v>559.18209879999995</v>
      </c>
      <c r="J301">
        <v>3589444</v>
      </c>
      <c r="K301">
        <v>3043538</v>
      </c>
      <c r="L301">
        <v>2701465</v>
      </c>
      <c r="M301" t="str">
        <f>IF(J301&gt;0,"Yes","No")</f>
        <v>Yes</v>
      </c>
      <c r="N301">
        <f>AVERAGE(J301:L301)</f>
        <v>3111482.3333333335</v>
      </c>
      <c r="O301">
        <v>2401184</v>
      </c>
      <c r="P301">
        <v>1944473</v>
      </c>
      <c r="Q301">
        <v>2317999</v>
      </c>
      <c r="S301">
        <f>B301/A301</f>
        <v>1.1428571428571428</v>
      </c>
      <c r="T301">
        <f>D301/A301</f>
        <v>0.42857142857142855</v>
      </c>
      <c r="V301" s="4">
        <f>A301*12+(B301-1)*1.007825+C301*14.003074+D301*15.9949146+E301*31.9720707+F301*30.9737615+0.0005485799</f>
        <v>559.1820987799</v>
      </c>
      <c r="W301">
        <f>1+A301-B301/2+C301/2+F301/2</f>
        <v>13</v>
      </c>
      <c r="X301">
        <f>W301/A301</f>
        <v>0.4642857142857143</v>
      </c>
      <c r="Y301">
        <f>W301/B301</f>
        <v>0.40625</v>
      </c>
      <c r="Z301">
        <f>W301/D301</f>
        <v>1.0833333333333333</v>
      </c>
      <c r="AA301" t="str">
        <f>IF(X301&gt;=0.3,IF(X301&lt;=0.68,IF(Y301&gt;=0.2,IF(Y301&lt;=0.95,IF(Z301&gt;=0.77,IF(Z301&lt;=1.75,"CRAM","O"),"O"),"O"),"O"),"O"),"O")</f>
        <v>CRAM</v>
      </c>
      <c r="AD301">
        <f>(1+A301-D301/2-E301-B301/2)/(A301-D301/2-E301-C301-F301)</f>
        <v>0.31818181818181818</v>
      </c>
      <c r="AF301" t="str">
        <f>IF(AD301&gt;0.66,"CondAr","----")</f>
        <v>----</v>
      </c>
      <c r="AG301" t="str">
        <f>IF(AND((AD301&gt;0.5),(AD301&lt;=0.66)),"Aromatic","----")</f>
        <v>----</v>
      </c>
      <c r="AH301" t="str">
        <f>IF(AND((AD301&lt;=0.5),(S301&lt;1.5)),"HUnSatLig","----")</f>
        <v>HUnSatLig</v>
      </c>
      <c r="AI301" t="str">
        <f>IF(AND((T301&lt;0.6),(S301&gt;=1.5),(C301=0)),"AlipatNoN","----")</f>
        <v>----</v>
      </c>
      <c r="AJ301" t="str">
        <f>IF(AND((S301&gt;=1.5),(T301&gt;=0.6)),"SatFACarb","----")</f>
        <v>----</v>
      </c>
      <c r="AK301" t="str">
        <f>IF(AND((T301&lt;0.6),(S301&gt;=1.5),(C301&gt;0)),"Alipat+N","----")</f>
        <v>----</v>
      </c>
      <c r="AM301" s="4">
        <f>V301*(44/43.989828)</f>
        <v>559.31140140660693</v>
      </c>
      <c r="AN301" s="4">
        <f>INT(AM301)</f>
        <v>559</v>
      </c>
      <c r="AO301" s="4">
        <f>AM301-AN301</f>
        <v>0.31140140660693305</v>
      </c>
    </row>
    <row r="302" spans="1:41" x14ac:dyDescent="0.25">
      <c r="A302">
        <v>23</v>
      </c>
      <c r="B302">
        <v>24</v>
      </c>
      <c r="C302">
        <v>0</v>
      </c>
      <c r="D302">
        <v>12</v>
      </c>
      <c r="E302">
        <v>0</v>
      </c>
      <c r="F302">
        <v>0</v>
      </c>
      <c r="H302">
        <v>491.11949879999997</v>
      </c>
      <c r="J302">
        <v>5183878</v>
      </c>
      <c r="K302">
        <v>4660986</v>
      </c>
      <c r="L302">
        <v>3976735</v>
      </c>
      <c r="M302" t="str">
        <f>IF(J302&gt;0,"Yes","No")</f>
        <v>Yes</v>
      </c>
      <c r="N302">
        <f>AVERAGE(J302:L302)</f>
        <v>4607199.666666667</v>
      </c>
      <c r="O302">
        <v>2416351</v>
      </c>
      <c r="P302">
        <v>1727338</v>
      </c>
      <c r="Q302">
        <v>1832314</v>
      </c>
      <c r="S302">
        <f>B302/A302</f>
        <v>1.0434782608695652</v>
      </c>
      <c r="T302">
        <f>D302/A302</f>
        <v>0.52173913043478259</v>
      </c>
      <c r="V302" s="4">
        <f>A302*12+(B302-1)*1.007825+C302*14.003074+D302*15.9949146+E302*31.9720707+F302*30.9737615+0.0005485799</f>
        <v>491.11949877989997</v>
      </c>
      <c r="W302">
        <f>1+A302-B302/2+C302/2+F302/2</f>
        <v>12</v>
      </c>
      <c r="X302">
        <f>W302/A302</f>
        <v>0.52173913043478259</v>
      </c>
      <c r="Y302">
        <f>W302/B302</f>
        <v>0.5</v>
      </c>
      <c r="Z302">
        <f>W302/D302</f>
        <v>1</v>
      </c>
      <c r="AA302" t="str">
        <f>IF(X302&gt;=0.3,IF(X302&lt;=0.68,IF(Y302&gt;=0.2,IF(Y302&lt;=0.95,IF(Z302&gt;=0.77,IF(Z302&lt;=1.75,"CRAM","O"),"O"),"O"),"O"),"O"),"O")</f>
        <v>CRAM</v>
      </c>
      <c r="AD302">
        <f>(1+A302-D302/2-E302-B302/2)/(A302-D302/2-E302-C302-F302)</f>
        <v>0.35294117647058826</v>
      </c>
      <c r="AF302" t="str">
        <f>IF(AD302&gt;0.66,"CondAr","----")</f>
        <v>----</v>
      </c>
      <c r="AG302" t="str">
        <f>IF(AND((AD302&gt;0.5),(AD302&lt;=0.66)),"Aromatic","----")</f>
        <v>----</v>
      </c>
      <c r="AH302" t="str">
        <f>IF(AND((AD302&lt;=0.5),(S302&lt;1.5)),"HUnSatLig","----")</f>
        <v>HUnSatLig</v>
      </c>
      <c r="AI302" t="str">
        <f>IF(AND((T302&lt;0.6),(S302&gt;=1.5),(C302=0)),"AlipatNoN","----")</f>
        <v>----</v>
      </c>
      <c r="AJ302" t="str">
        <f>IF(AND((S302&gt;=1.5),(T302&gt;=0.6)),"SatFACarb","----")</f>
        <v>----</v>
      </c>
      <c r="AK302" t="str">
        <f>IF(AND((T302&lt;0.6),(S302&gt;=1.5),(C302&gt;0)),"Alipat+N","----")</f>
        <v>----</v>
      </c>
      <c r="AM302" s="4">
        <f>V302*(44/43.989828)</f>
        <v>491.23306293253967</v>
      </c>
      <c r="AN302" s="4">
        <f>INT(AM302)</f>
        <v>491</v>
      </c>
      <c r="AO302" s="4">
        <f>AM302-AN302</f>
        <v>0.23306293253966714</v>
      </c>
    </row>
    <row r="303" spans="1:41" x14ac:dyDescent="0.25">
      <c r="A303">
        <v>17</v>
      </c>
      <c r="B303">
        <v>14</v>
      </c>
      <c r="C303">
        <v>0</v>
      </c>
      <c r="D303">
        <v>10</v>
      </c>
      <c r="E303">
        <v>0</v>
      </c>
      <c r="F303">
        <v>0</v>
      </c>
      <c r="H303">
        <v>377.05141959999997</v>
      </c>
      <c r="J303">
        <v>12516020</v>
      </c>
      <c r="K303">
        <v>12456749</v>
      </c>
      <c r="L303">
        <v>12535861</v>
      </c>
      <c r="M303" t="str">
        <f>IF(J303&gt;0,"Yes","No")</f>
        <v>Yes</v>
      </c>
      <c r="N303">
        <f>AVERAGE(J303:L303)</f>
        <v>12502876.666666666</v>
      </c>
      <c r="O303">
        <v>2443294</v>
      </c>
      <c r="P303">
        <v>2031531</v>
      </c>
      <c r="Q303">
        <v>2560068</v>
      </c>
      <c r="S303">
        <f>B303/A303</f>
        <v>0.82352941176470584</v>
      </c>
      <c r="T303">
        <f>D303/A303</f>
        <v>0.58823529411764708</v>
      </c>
      <c r="V303" s="4">
        <f>A303*12+(B303-1)*1.007825+C303*14.003074+D303*15.9949146+E303*31.9720707+F303*30.9737615+0.0005485799</f>
        <v>377.05141957989997</v>
      </c>
      <c r="W303">
        <f>1+A303-B303/2+C303/2+F303/2</f>
        <v>11</v>
      </c>
      <c r="X303">
        <f>W303/A303</f>
        <v>0.6470588235294118</v>
      </c>
      <c r="Y303">
        <f>W303/B303</f>
        <v>0.7857142857142857</v>
      </c>
      <c r="Z303">
        <f>W303/D303</f>
        <v>1.1000000000000001</v>
      </c>
      <c r="AA303" t="str">
        <f>IF(X303&gt;=0.3,IF(X303&lt;=0.68,IF(Y303&gt;=0.2,IF(Y303&lt;=0.95,IF(Z303&gt;=0.77,IF(Z303&lt;=1.75,"CRAM","O"),"O"),"O"),"O"),"O"),"O")</f>
        <v>CRAM</v>
      </c>
      <c r="AD303">
        <f>(1+A303-D303/2-E303-B303/2)/(A303-D303/2-E303-C303-F303)</f>
        <v>0.5</v>
      </c>
      <c r="AF303" t="str">
        <f>IF(AD303&gt;0.66,"CondAr","----")</f>
        <v>----</v>
      </c>
      <c r="AG303" t="str">
        <f>IF(AND((AD303&gt;0.5),(AD303&lt;=0.66)),"Aromatic","----")</f>
        <v>----</v>
      </c>
      <c r="AH303" t="str">
        <f>IF(AND((AD303&lt;=0.5),(S303&lt;1.5)),"HUnSatLig","----")</f>
        <v>HUnSatLig</v>
      </c>
      <c r="AI303" t="str">
        <f>IF(AND((T303&lt;0.6),(S303&gt;=1.5),(C303=0)),"AlipatNoN","----")</f>
        <v>----</v>
      </c>
      <c r="AJ303" t="str">
        <f>IF(AND((S303&gt;=1.5),(T303&gt;=0.6)),"SatFACarb","----")</f>
        <v>----</v>
      </c>
      <c r="AK303" t="str">
        <f>IF(AND((T303&lt;0.6),(S303&gt;=1.5),(C303&gt;0)),"Alipat+N","----")</f>
        <v>----</v>
      </c>
      <c r="AM303" s="4">
        <f>V303*(44/43.989828)</f>
        <v>377.13860716881175</v>
      </c>
      <c r="AN303" s="4">
        <f>INT(AM303)</f>
        <v>377</v>
      </c>
      <c r="AO303" s="4">
        <f>AM303-AN303</f>
        <v>0.1386071688117454</v>
      </c>
    </row>
    <row r="304" spans="1:41" x14ac:dyDescent="0.25">
      <c r="A304">
        <v>22</v>
      </c>
      <c r="B304">
        <v>22</v>
      </c>
      <c r="C304">
        <v>0</v>
      </c>
      <c r="D304">
        <v>11</v>
      </c>
      <c r="E304">
        <v>0</v>
      </c>
      <c r="F304">
        <v>0</v>
      </c>
      <c r="H304">
        <v>461.10893420000002</v>
      </c>
      <c r="J304">
        <v>7407151</v>
      </c>
      <c r="K304">
        <v>7041820</v>
      </c>
      <c r="L304">
        <v>7024997</v>
      </c>
      <c r="M304" t="str">
        <f>IF(J304&gt;0,"Yes","No")</f>
        <v>Yes</v>
      </c>
      <c r="N304">
        <f>AVERAGE(J304:L304)</f>
        <v>7157989.333333333</v>
      </c>
      <c r="O304">
        <v>2463492</v>
      </c>
      <c r="P304">
        <v>2793839</v>
      </c>
      <c r="Q304">
        <v>2721909</v>
      </c>
      <c r="S304">
        <f>B304/A304</f>
        <v>1</v>
      </c>
      <c r="T304">
        <f>D304/A304</f>
        <v>0.5</v>
      </c>
      <c r="V304" s="4">
        <f>A304*12+(B304-1)*1.007825+C304*14.003074+D304*15.9949146+E304*31.9720707+F304*30.9737615+0.0005485799</f>
        <v>461.10893417990002</v>
      </c>
      <c r="W304">
        <f>1+A304-B304/2+C304/2+F304/2</f>
        <v>12</v>
      </c>
      <c r="X304">
        <f>W304/A304</f>
        <v>0.54545454545454541</v>
      </c>
      <c r="Y304">
        <f>W304/B304</f>
        <v>0.54545454545454541</v>
      </c>
      <c r="Z304">
        <f>W304/D304</f>
        <v>1.0909090909090908</v>
      </c>
      <c r="AA304" t="str">
        <f>IF(X304&gt;=0.3,IF(X304&lt;=0.68,IF(Y304&gt;=0.2,IF(Y304&lt;=0.95,IF(Z304&gt;=0.77,IF(Z304&lt;=1.75,"CRAM","O"),"O"),"O"),"O"),"O"),"O")</f>
        <v>CRAM</v>
      </c>
      <c r="AD304">
        <f>(1+A304-D304/2-E304-B304/2)/(A304-D304/2-E304-C304-F304)</f>
        <v>0.39393939393939392</v>
      </c>
      <c r="AF304" t="str">
        <f>IF(AD304&gt;0.66,"CondAr","----")</f>
        <v>----</v>
      </c>
      <c r="AG304" t="str">
        <f>IF(AND((AD304&gt;0.5),(AD304&lt;=0.66)),"Aromatic","----")</f>
        <v>----</v>
      </c>
      <c r="AH304" t="str">
        <f>IF(AND((AD304&lt;=0.5),(S304&lt;1.5)),"HUnSatLig","----")</f>
        <v>HUnSatLig</v>
      </c>
      <c r="AI304" t="str">
        <f>IF(AND((T304&lt;0.6),(S304&gt;=1.5),(C304=0)),"AlipatNoN","----")</f>
        <v>----</v>
      </c>
      <c r="AJ304" t="str">
        <f>IF(AND((S304&gt;=1.5),(T304&gt;=0.6)),"SatFACarb","----")</f>
        <v>----</v>
      </c>
      <c r="AK304" t="str">
        <f>IF(AND((T304&lt;0.6),(S304&gt;=1.5),(C304&gt;0)),"Alipat+N","----")</f>
        <v>----</v>
      </c>
      <c r="AM304" s="4">
        <f>V304*(44/43.989828)</f>
        <v>461.21555883136432</v>
      </c>
      <c r="AN304" s="4">
        <f>INT(AM304)</f>
        <v>461</v>
      </c>
      <c r="AO304" s="4">
        <f>AM304-AN304</f>
        <v>0.2155588313643193</v>
      </c>
    </row>
    <row r="305" spans="1:41" x14ac:dyDescent="0.25">
      <c r="A305">
        <v>23</v>
      </c>
      <c r="B305">
        <v>22</v>
      </c>
      <c r="C305">
        <v>0</v>
      </c>
      <c r="D305">
        <v>9</v>
      </c>
      <c r="E305">
        <v>0</v>
      </c>
      <c r="F305">
        <v>0</v>
      </c>
      <c r="H305">
        <v>441.11910499999999</v>
      </c>
      <c r="J305">
        <v>3524422</v>
      </c>
      <c r="K305">
        <v>3865447</v>
      </c>
      <c r="L305">
        <v>3559614</v>
      </c>
      <c r="M305" t="str">
        <f>IF(J305&gt;0,"Yes","No")</f>
        <v>Yes</v>
      </c>
      <c r="N305">
        <f>AVERAGE(J305:L305)</f>
        <v>3649827.6666666665</v>
      </c>
      <c r="O305">
        <v>2474002</v>
      </c>
      <c r="P305">
        <v>2255176</v>
      </c>
      <c r="Q305">
        <v>1816800</v>
      </c>
      <c r="S305">
        <f>B305/A305</f>
        <v>0.95652173913043481</v>
      </c>
      <c r="T305">
        <f>D305/A305</f>
        <v>0.39130434782608697</v>
      </c>
      <c r="V305" s="4">
        <f>A305*12+(B305-1)*1.007825+C305*14.003074+D305*15.9949146+E305*31.9720707+F305*30.9737615+0.0005485799</f>
        <v>441.11910497989999</v>
      </c>
      <c r="W305">
        <f>1+A305-B305/2+C305/2+F305/2</f>
        <v>13</v>
      </c>
      <c r="X305">
        <f>W305/A305</f>
        <v>0.56521739130434778</v>
      </c>
      <c r="Y305">
        <f>W305/B305</f>
        <v>0.59090909090909094</v>
      </c>
      <c r="Z305">
        <f>W305/D305</f>
        <v>1.4444444444444444</v>
      </c>
      <c r="AA305" t="str">
        <f>IF(X305&gt;=0.3,IF(X305&lt;=0.68,IF(Y305&gt;=0.2,IF(Y305&lt;=0.95,IF(Z305&gt;=0.77,IF(Z305&lt;=1.75,"CRAM","O"),"O"),"O"),"O"),"O"),"O")</f>
        <v>CRAM</v>
      </c>
      <c r="AD305">
        <f>(1+A305-D305/2-E305-B305/2)/(A305-D305/2-E305-C305-F305)</f>
        <v>0.45945945945945948</v>
      </c>
      <c r="AF305" t="str">
        <f>IF(AD305&gt;0.66,"CondAr","----")</f>
        <v>----</v>
      </c>
      <c r="AG305" t="str">
        <f>IF(AND((AD305&gt;0.5),(AD305&lt;=0.66)),"Aromatic","----")</f>
        <v>----</v>
      </c>
      <c r="AH305" t="str">
        <f>IF(AND((AD305&lt;=0.5),(S305&lt;1.5)),"HUnSatLig","----")</f>
        <v>HUnSatLig</v>
      </c>
      <c r="AI305" t="str">
        <f>IF(AND((T305&lt;0.6),(S305&gt;=1.5),(C305=0)),"AlipatNoN","----")</f>
        <v>----</v>
      </c>
      <c r="AJ305" t="str">
        <f>IF(AND((S305&gt;=1.5),(T305&gt;=0.6)),"SatFACarb","----")</f>
        <v>----</v>
      </c>
      <c r="AK305" t="str">
        <f>IF(AND((T305&lt;0.6),(S305&gt;=1.5),(C305&gt;0)),"Alipat+N","----")</f>
        <v>----</v>
      </c>
      <c r="AM305" s="4">
        <f>V305*(44/43.989828)</f>
        <v>441.22110727770058</v>
      </c>
      <c r="AN305" s="4">
        <f>INT(AM305)</f>
        <v>441</v>
      </c>
      <c r="AO305" s="4">
        <f>AM305-AN305</f>
        <v>0.22110727770058247</v>
      </c>
    </row>
    <row r="306" spans="1:41" x14ac:dyDescent="0.25">
      <c r="A306">
        <v>26</v>
      </c>
      <c r="B306">
        <v>30</v>
      </c>
      <c r="C306">
        <v>0</v>
      </c>
      <c r="D306">
        <v>12</v>
      </c>
      <c r="E306">
        <v>0</v>
      </c>
      <c r="F306">
        <v>0</v>
      </c>
      <c r="H306">
        <v>533.16644880000001</v>
      </c>
      <c r="J306">
        <v>2978118</v>
      </c>
      <c r="K306">
        <v>3170873</v>
      </c>
      <c r="L306">
        <v>2958805</v>
      </c>
      <c r="M306" t="str">
        <f>IF(J306&gt;0,"Yes","No")</f>
        <v>Yes</v>
      </c>
      <c r="N306">
        <f>AVERAGE(J306:L306)</f>
        <v>3035932</v>
      </c>
      <c r="O306">
        <v>2485592</v>
      </c>
      <c r="P306">
        <v>2165024</v>
      </c>
      <c r="Q306">
        <v>1954068</v>
      </c>
      <c r="S306">
        <f>B306/A306</f>
        <v>1.1538461538461537</v>
      </c>
      <c r="T306">
        <f>D306/A306</f>
        <v>0.46153846153846156</v>
      </c>
      <c r="V306" s="4">
        <f>A306*12+(B306-1)*1.007825+C306*14.003074+D306*15.9949146+E306*31.9720707+F306*30.9737615+0.0005485799</f>
        <v>533.16644877990007</v>
      </c>
      <c r="W306">
        <f>1+A306-B306/2+C306/2+F306/2</f>
        <v>12</v>
      </c>
      <c r="X306">
        <f>W306/A306</f>
        <v>0.46153846153846156</v>
      </c>
      <c r="Y306">
        <f>W306/B306</f>
        <v>0.4</v>
      </c>
      <c r="Z306">
        <f>W306/D306</f>
        <v>1</v>
      </c>
      <c r="AA306" t="str">
        <f>IF(X306&gt;=0.3,IF(X306&lt;=0.68,IF(Y306&gt;=0.2,IF(Y306&lt;=0.95,IF(Z306&gt;=0.77,IF(Z306&lt;=1.75,"CRAM","O"),"O"),"O"),"O"),"O"),"O")</f>
        <v>CRAM</v>
      </c>
      <c r="AD306">
        <f>(1+A306-D306/2-E306-B306/2)/(A306-D306/2-E306-C306-F306)</f>
        <v>0.3</v>
      </c>
      <c r="AF306" t="str">
        <f>IF(AD306&gt;0.66,"CondAr","----")</f>
        <v>----</v>
      </c>
      <c r="AG306" t="str">
        <f>IF(AND((AD306&gt;0.5),(AD306&lt;=0.66)),"Aromatic","----")</f>
        <v>----</v>
      </c>
      <c r="AH306" t="str">
        <f>IF(AND((AD306&lt;=0.5),(S306&lt;1.5)),"HUnSatLig","----")</f>
        <v>HUnSatLig</v>
      </c>
      <c r="AI306" t="str">
        <f>IF(AND((T306&lt;0.6),(S306&gt;=1.5),(C306=0)),"AlipatNoN","----")</f>
        <v>----</v>
      </c>
      <c r="AJ306" t="str">
        <f>IF(AND((S306&gt;=1.5),(T306&gt;=0.6)),"SatFACarb","----")</f>
        <v>----</v>
      </c>
      <c r="AK306" t="str">
        <f>IF(AND((T306&lt;0.6),(S306&gt;=1.5),(C306&gt;0)),"Alipat+N","----")</f>
        <v>----</v>
      </c>
      <c r="AM306" s="4">
        <f>V306*(44/43.989828)</f>
        <v>533.28973567061007</v>
      </c>
      <c r="AN306" s="4">
        <f>INT(AM306)</f>
        <v>533</v>
      </c>
      <c r="AO306" s="4">
        <f>AM306-AN306</f>
        <v>0.28973567061007088</v>
      </c>
    </row>
    <row r="307" spans="1:41" x14ac:dyDescent="0.25">
      <c r="A307">
        <v>16</v>
      </c>
      <c r="B307">
        <v>18</v>
      </c>
      <c r="C307">
        <v>0</v>
      </c>
      <c r="D307">
        <v>11</v>
      </c>
      <c r="E307">
        <v>0</v>
      </c>
      <c r="F307">
        <v>0</v>
      </c>
      <c r="H307">
        <v>385.07763419999998</v>
      </c>
      <c r="J307">
        <v>9885012</v>
      </c>
      <c r="K307">
        <v>9274077</v>
      </c>
      <c r="L307">
        <v>9470043</v>
      </c>
      <c r="M307" t="str">
        <f>IF(J307&gt;0,"Yes","No")</f>
        <v>Yes</v>
      </c>
      <c r="N307">
        <f>AVERAGE(J307:L307)</f>
        <v>9543044</v>
      </c>
      <c r="O307">
        <v>2508865</v>
      </c>
      <c r="P307">
        <v>2083289</v>
      </c>
      <c r="Q307">
        <v>1977296</v>
      </c>
      <c r="S307">
        <f>B307/A307</f>
        <v>1.125</v>
      </c>
      <c r="T307">
        <f>D307/A307</f>
        <v>0.6875</v>
      </c>
      <c r="V307" s="4">
        <f>A307*12+(B307-1)*1.007825+C307*14.003074+D307*15.9949146+E307*31.9720707+F307*30.9737615+0.0005485799</f>
        <v>385.07763417990003</v>
      </c>
      <c r="W307">
        <f>1+A307-B307/2+C307/2+F307/2</f>
        <v>8</v>
      </c>
      <c r="X307">
        <f>W307/A307</f>
        <v>0.5</v>
      </c>
      <c r="Y307">
        <f>W307/B307</f>
        <v>0.44444444444444442</v>
      </c>
      <c r="Z307">
        <f>W307/D307</f>
        <v>0.72727272727272729</v>
      </c>
      <c r="AA307" t="str">
        <f>IF(X307&gt;=0.3,IF(X307&lt;=0.68,IF(Y307&gt;=0.2,IF(Y307&lt;=0.95,IF(Z307&gt;=0.77,IF(Z307&lt;=1.75,"CRAM","O"),"O"),"O"),"O"),"O"),"O")</f>
        <v>O</v>
      </c>
      <c r="AD307">
        <f>(1+A307-D307/2-E307-B307/2)/(A307-D307/2-E307-C307-F307)</f>
        <v>0.23809523809523808</v>
      </c>
      <c r="AF307" t="str">
        <f>IF(AD307&gt;0.66,"CondAr","----")</f>
        <v>----</v>
      </c>
      <c r="AG307" t="str">
        <f>IF(AND((AD307&gt;0.5),(AD307&lt;=0.66)),"Aromatic","----")</f>
        <v>----</v>
      </c>
      <c r="AH307" t="str">
        <f>IF(AND((AD307&lt;=0.5),(S307&lt;1.5)),"HUnSatLig","----")</f>
        <v>HUnSatLig</v>
      </c>
      <c r="AI307" t="str">
        <f>IF(AND((T307&lt;0.6),(S307&gt;=1.5),(C307=0)),"AlipatNoN","----")</f>
        <v>----</v>
      </c>
      <c r="AJ307" t="str">
        <f>IF(AND((S307&gt;=1.5),(T307&gt;=0.6)),"SatFACarb","----")</f>
        <v>----</v>
      </c>
      <c r="AK307" t="str">
        <f>IF(AND((T307&lt;0.6),(S307&gt;=1.5),(C307&gt;0)),"Alipat+N","----")</f>
        <v>----</v>
      </c>
      <c r="AM307" s="4">
        <f>V307*(44/43.989828)</f>
        <v>385.16667771275667</v>
      </c>
      <c r="AN307" s="4">
        <f>INT(AM307)</f>
        <v>385</v>
      </c>
      <c r="AO307" s="4">
        <f>AM307-AN307</f>
        <v>0.1666777127566661</v>
      </c>
    </row>
    <row r="308" spans="1:41" x14ac:dyDescent="0.25">
      <c r="A308">
        <v>20</v>
      </c>
      <c r="B308">
        <v>26</v>
      </c>
      <c r="C308">
        <v>0</v>
      </c>
      <c r="D308">
        <v>12</v>
      </c>
      <c r="E308">
        <v>0</v>
      </c>
      <c r="F308">
        <v>0</v>
      </c>
      <c r="H308">
        <v>457.13514880000002</v>
      </c>
      <c r="J308">
        <v>3822472</v>
      </c>
      <c r="K308">
        <v>4697025</v>
      </c>
      <c r="L308">
        <v>3579548</v>
      </c>
      <c r="M308" t="str">
        <f>IF(J308&gt;0,"Yes","No")</f>
        <v>Yes</v>
      </c>
      <c r="N308">
        <f>AVERAGE(J308:L308)</f>
        <v>4033015</v>
      </c>
      <c r="O308">
        <v>2515369</v>
      </c>
      <c r="P308">
        <v>2199017</v>
      </c>
      <c r="Q308">
        <v>2078009</v>
      </c>
      <c r="S308">
        <f>B308/A308</f>
        <v>1.3</v>
      </c>
      <c r="T308">
        <f>D308/A308</f>
        <v>0.6</v>
      </c>
      <c r="V308" s="4">
        <f>A308*12+(B308-1)*1.007825+C308*14.003074+D308*15.9949146+E308*31.9720707+F308*30.9737615+0.0005485799</f>
        <v>457.13514877990002</v>
      </c>
      <c r="W308">
        <f>1+A308-B308/2+C308/2+F308/2</f>
        <v>8</v>
      </c>
      <c r="X308">
        <f>W308/A308</f>
        <v>0.4</v>
      </c>
      <c r="Y308">
        <f>W308/B308</f>
        <v>0.30769230769230771</v>
      </c>
      <c r="Z308">
        <f>W308/D308</f>
        <v>0.66666666666666663</v>
      </c>
      <c r="AA308" t="str">
        <f>IF(X308&gt;=0.3,IF(X308&lt;=0.68,IF(Y308&gt;=0.2,IF(Y308&lt;=0.95,IF(Z308&gt;=0.77,IF(Z308&lt;=1.75,"CRAM","O"),"O"),"O"),"O"),"O"),"O")</f>
        <v>O</v>
      </c>
      <c r="AD308">
        <f>(1+A308-D308/2-E308-B308/2)/(A308-D308/2-E308-C308-F308)</f>
        <v>0.14285714285714285</v>
      </c>
      <c r="AF308" t="str">
        <f>IF(AD308&gt;0.66,"CondAr","----")</f>
        <v>----</v>
      </c>
      <c r="AG308" t="str">
        <f>IF(AND((AD308&gt;0.5),(AD308&lt;=0.66)),"Aromatic","----")</f>
        <v>----</v>
      </c>
      <c r="AH308" t="str">
        <f>IF(AND((AD308&lt;=0.5),(S308&lt;1.5)),"HUnSatLig","----")</f>
        <v>HUnSatLig</v>
      </c>
      <c r="AI308" t="str">
        <f>IF(AND((T308&lt;0.6),(S308&gt;=1.5),(C308=0)),"AlipatNoN","----")</f>
        <v>----</v>
      </c>
      <c r="AJ308" t="str">
        <f>IF(AND((S308&gt;=1.5),(T308&gt;=0.6)),"SatFACarb","----")</f>
        <v>----</v>
      </c>
      <c r="AK308" t="str">
        <f>IF(AND((T308&lt;0.6),(S308&gt;=1.5),(C308&gt;0)),"Alipat+N","----")</f>
        <v>----</v>
      </c>
      <c r="AM308" s="4">
        <f>V308*(44/43.989828)</f>
        <v>457.2408545520023</v>
      </c>
      <c r="AN308" s="4">
        <f>INT(AM308)</f>
        <v>457</v>
      </c>
      <c r="AO308" s="4">
        <f>AM308-AN308</f>
        <v>0.24085455200230399</v>
      </c>
    </row>
    <row r="309" spans="1:41" x14ac:dyDescent="0.25">
      <c r="A309">
        <v>20</v>
      </c>
      <c r="B309">
        <v>18</v>
      </c>
      <c r="C309">
        <v>0</v>
      </c>
      <c r="D309">
        <v>11</v>
      </c>
      <c r="E309">
        <v>0</v>
      </c>
      <c r="F309">
        <v>0</v>
      </c>
      <c r="H309">
        <v>433.07763419999998</v>
      </c>
      <c r="J309">
        <v>10005336</v>
      </c>
      <c r="K309">
        <v>9244971</v>
      </c>
      <c r="L309">
        <v>8631227</v>
      </c>
      <c r="M309" t="str">
        <f>IF(J309&gt;0,"Yes","No")</f>
        <v>Yes</v>
      </c>
      <c r="N309">
        <f>AVERAGE(J309:L309)</f>
        <v>9293844.666666666</v>
      </c>
      <c r="O309">
        <v>2523775</v>
      </c>
      <c r="P309">
        <v>2151693</v>
      </c>
      <c r="Q309">
        <v>2028610</v>
      </c>
      <c r="S309">
        <f>B309/A309</f>
        <v>0.9</v>
      </c>
      <c r="T309">
        <f>D309/A309</f>
        <v>0.55000000000000004</v>
      </c>
      <c r="V309" s="4">
        <f>A309*12+(B309-1)*1.007825+C309*14.003074+D309*15.9949146+E309*31.9720707+F309*30.9737615+0.0005485799</f>
        <v>433.07763417989997</v>
      </c>
      <c r="W309">
        <f>1+A309-B309/2+C309/2+F309/2</f>
        <v>12</v>
      </c>
      <c r="X309">
        <f>W309/A309</f>
        <v>0.6</v>
      </c>
      <c r="Y309">
        <f>W309/B309</f>
        <v>0.66666666666666663</v>
      </c>
      <c r="Z309">
        <f>W309/D309</f>
        <v>1.0909090909090908</v>
      </c>
      <c r="AA309" t="str">
        <f>IF(X309&gt;=0.3,IF(X309&lt;=0.68,IF(Y309&gt;=0.2,IF(Y309&lt;=0.95,IF(Z309&gt;=0.77,IF(Z309&lt;=1.75,"CRAM","O"),"O"),"O"),"O"),"O"),"O")</f>
        <v>CRAM</v>
      </c>
      <c r="AD309">
        <f>(1+A309-D309/2-E309-B309/2)/(A309-D309/2-E309-C309-F309)</f>
        <v>0.44827586206896552</v>
      </c>
      <c r="AF309" t="str">
        <f>IF(AD309&gt;0.66,"CondAr","----")</f>
        <v>----</v>
      </c>
      <c r="AG309" t="str">
        <f>IF(AND((AD309&gt;0.5),(AD309&lt;=0.66)),"Aromatic","----")</f>
        <v>----</v>
      </c>
      <c r="AH309" t="str">
        <f>IF(AND((AD309&lt;=0.5),(S309&lt;1.5)),"HUnSatLig","----")</f>
        <v>HUnSatLig</v>
      </c>
      <c r="AI309" t="str">
        <f>IF(AND((T309&lt;0.6),(S309&gt;=1.5),(C309=0)),"AlipatNoN","----")</f>
        <v>----</v>
      </c>
      <c r="AJ309" t="str">
        <f>IF(AND((S309&gt;=1.5),(T309&gt;=0.6)),"SatFACarb","----")</f>
        <v>----</v>
      </c>
      <c r="AK309" t="str">
        <f>IF(AND((T309&lt;0.6),(S309&gt;=1.5),(C309&gt;0)),"Alipat+N","----")</f>
        <v>----</v>
      </c>
      <c r="AM309" s="4">
        <f>V309*(44/43.989828)</f>
        <v>433.17777700598413</v>
      </c>
      <c r="AN309" s="4">
        <f>INT(AM309)</f>
        <v>433</v>
      </c>
      <c r="AO309" s="4">
        <f>AM309-AN309</f>
        <v>0.17777700598412594</v>
      </c>
    </row>
    <row r="310" spans="1:41" x14ac:dyDescent="0.25">
      <c r="A310">
        <v>24</v>
      </c>
      <c r="B310">
        <v>32</v>
      </c>
      <c r="C310">
        <v>0</v>
      </c>
      <c r="D310">
        <v>12</v>
      </c>
      <c r="E310">
        <v>0</v>
      </c>
      <c r="F310">
        <v>0</v>
      </c>
      <c r="H310">
        <v>511.18209880000001</v>
      </c>
      <c r="J310">
        <v>3320261</v>
      </c>
      <c r="K310">
        <v>3444994</v>
      </c>
      <c r="L310">
        <v>2933651</v>
      </c>
      <c r="M310" t="str">
        <f>IF(J310&gt;0,"Yes","No")</f>
        <v>Yes</v>
      </c>
      <c r="N310">
        <f>AVERAGE(J310:L310)</f>
        <v>3232968.6666666665</v>
      </c>
      <c r="O310">
        <v>2546778</v>
      </c>
      <c r="P310">
        <v>2718329</v>
      </c>
      <c r="Q310">
        <v>3092524</v>
      </c>
      <c r="S310">
        <f>B310/A310</f>
        <v>1.3333333333333333</v>
      </c>
      <c r="T310">
        <f>D310/A310</f>
        <v>0.5</v>
      </c>
      <c r="V310" s="4">
        <f>A310*12+(B310-1)*1.007825+C310*14.003074+D310*15.9949146+E310*31.9720707+F310*30.9737615+0.0005485799</f>
        <v>511.18209877989995</v>
      </c>
      <c r="W310">
        <f>1+A310-B310/2+C310/2+F310/2</f>
        <v>9</v>
      </c>
      <c r="X310">
        <f>W310/A310</f>
        <v>0.375</v>
      </c>
      <c r="Y310">
        <f>W310/B310</f>
        <v>0.28125</v>
      </c>
      <c r="Z310">
        <f>W310/D310</f>
        <v>0.75</v>
      </c>
      <c r="AA310" t="str">
        <f>IF(X310&gt;=0.3,IF(X310&lt;=0.68,IF(Y310&gt;=0.2,IF(Y310&lt;=0.95,IF(Z310&gt;=0.77,IF(Z310&lt;=1.75,"CRAM","O"),"O"),"O"),"O"),"O"),"O")</f>
        <v>O</v>
      </c>
      <c r="AD310">
        <f>(1+A310-D310/2-E310-B310/2)/(A310-D310/2-E310-C310-F310)</f>
        <v>0.16666666666666666</v>
      </c>
      <c r="AF310" t="str">
        <f>IF(AD310&gt;0.66,"CondAr","----")</f>
        <v>----</v>
      </c>
      <c r="AG310" t="str">
        <f>IF(AND((AD310&gt;0.5),(AD310&lt;=0.66)),"Aromatic","----")</f>
        <v>----</v>
      </c>
      <c r="AH310" t="str">
        <f>IF(AND((AD310&lt;=0.5),(S310&lt;1.5)),"HUnSatLig","----")</f>
        <v>HUnSatLig</v>
      </c>
      <c r="AI310" t="str">
        <f>IF(AND((T310&lt;0.6),(S310&gt;=1.5),(C310=0)),"AlipatNoN","----")</f>
        <v>----</v>
      </c>
      <c r="AJ310" t="str">
        <f>IF(AND((S310&gt;=1.5),(T310&gt;=0.6)),"SatFACarb","----")</f>
        <v>----</v>
      </c>
      <c r="AK310" t="str">
        <f>IF(AND((T310&lt;0.6),(S310&gt;=1.5),(C310&gt;0)),"Alipat+N","----")</f>
        <v>----</v>
      </c>
      <c r="AM310" s="4">
        <f>V310*(44/43.989828)</f>
        <v>511.30030211337936</v>
      </c>
      <c r="AN310" s="4">
        <f>INT(AM310)</f>
        <v>511</v>
      </c>
      <c r="AO310" s="4">
        <f>AM310-AN310</f>
        <v>0.30030211337935953</v>
      </c>
    </row>
    <row r="311" spans="1:41" x14ac:dyDescent="0.25">
      <c r="A311">
        <v>24</v>
      </c>
      <c r="B311">
        <v>28</v>
      </c>
      <c r="C311">
        <v>0</v>
      </c>
      <c r="D311">
        <v>12</v>
      </c>
      <c r="E311">
        <v>0</v>
      </c>
      <c r="F311">
        <v>0</v>
      </c>
      <c r="H311">
        <v>507.15079880000002</v>
      </c>
      <c r="J311">
        <v>4525280</v>
      </c>
      <c r="K311">
        <v>4372635</v>
      </c>
      <c r="L311">
        <v>3831596</v>
      </c>
      <c r="M311" t="str">
        <f>IF(J311&gt;0,"Yes","No")</f>
        <v>Yes</v>
      </c>
      <c r="N311">
        <f>AVERAGE(J311:L311)</f>
        <v>4243170.333333333</v>
      </c>
      <c r="O311">
        <v>2552769</v>
      </c>
      <c r="P311">
        <v>2428405</v>
      </c>
      <c r="Q311">
        <v>2269027</v>
      </c>
      <c r="S311">
        <f>B311/A311</f>
        <v>1.1666666666666667</v>
      </c>
      <c r="T311">
        <f>D311/A311</f>
        <v>0.5</v>
      </c>
      <c r="V311" s="4">
        <f>A311*12+(B311-1)*1.007825+C311*14.003074+D311*15.9949146+E311*31.9720707+F311*30.9737615+0.0005485799</f>
        <v>507.15079877989996</v>
      </c>
      <c r="W311">
        <f>1+A311-B311/2+C311/2+F311/2</f>
        <v>11</v>
      </c>
      <c r="X311">
        <f>W311/A311</f>
        <v>0.45833333333333331</v>
      </c>
      <c r="Y311">
        <f>W311/B311</f>
        <v>0.39285714285714285</v>
      </c>
      <c r="Z311">
        <f>W311/D311</f>
        <v>0.91666666666666663</v>
      </c>
      <c r="AA311" t="str">
        <f>IF(X311&gt;=0.3,IF(X311&lt;=0.68,IF(Y311&gt;=0.2,IF(Y311&lt;=0.95,IF(Z311&gt;=0.77,IF(Z311&lt;=1.75,"CRAM","O"),"O"),"O"),"O"),"O"),"O")</f>
        <v>CRAM</v>
      </c>
      <c r="AD311">
        <f>(1+A311-D311/2-E311-B311/2)/(A311-D311/2-E311-C311-F311)</f>
        <v>0.27777777777777779</v>
      </c>
      <c r="AF311" t="str">
        <f>IF(AD311&gt;0.66,"CondAr","----")</f>
        <v>----</v>
      </c>
      <c r="AG311" t="str">
        <f>IF(AND((AD311&gt;0.5),(AD311&lt;=0.66)),"Aromatic","----")</f>
        <v>----</v>
      </c>
      <c r="AH311" t="str">
        <f>IF(AND((AD311&lt;=0.5),(S311&lt;1.5)),"HUnSatLig","----")</f>
        <v>HUnSatLig</v>
      </c>
      <c r="AI311" t="str">
        <f>IF(AND((T311&lt;0.6),(S311&gt;=1.5),(C311=0)),"AlipatNoN","----")</f>
        <v>----</v>
      </c>
      <c r="AJ311" t="str">
        <f>IF(AND((S311&gt;=1.5),(T311&gt;=0.6)),"SatFACarb","----")</f>
        <v>----</v>
      </c>
      <c r="AK311" t="str">
        <f>IF(AND((T311&lt;0.6),(S311&gt;=1.5),(C311&gt;0)),"Alipat+N","----")</f>
        <v>----</v>
      </c>
      <c r="AM311" s="4">
        <f>V311*(44/43.989828)</f>
        <v>507.26806993461298</v>
      </c>
      <c r="AN311" s="4">
        <f>INT(AM311)</f>
        <v>507</v>
      </c>
      <c r="AO311" s="4">
        <f>AM311-AN311</f>
        <v>0.26806993461298134</v>
      </c>
    </row>
    <row r="312" spans="1:41" x14ac:dyDescent="0.25">
      <c r="A312">
        <v>22</v>
      </c>
      <c r="B312">
        <v>20</v>
      </c>
      <c r="C312">
        <v>0</v>
      </c>
      <c r="D312">
        <v>9</v>
      </c>
      <c r="E312">
        <v>0</v>
      </c>
      <c r="F312">
        <v>0</v>
      </c>
      <c r="H312">
        <v>427.103455</v>
      </c>
      <c r="J312">
        <v>4321762</v>
      </c>
      <c r="K312">
        <v>4222494</v>
      </c>
      <c r="L312">
        <v>4667783</v>
      </c>
      <c r="M312" t="str">
        <f>IF(J312&gt;0,"Yes","No")</f>
        <v>Yes</v>
      </c>
      <c r="N312">
        <f>AVERAGE(J312:L312)</f>
        <v>4404013</v>
      </c>
      <c r="O312">
        <v>2569723</v>
      </c>
      <c r="P312">
        <v>2104839</v>
      </c>
      <c r="Q312">
        <v>1941129</v>
      </c>
      <c r="S312">
        <f>B312/A312</f>
        <v>0.90909090909090906</v>
      </c>
      <c r="T312">
        <f>D312/A312</f>
        <v>0.40909090909090912</v>
      </c>
      <c r="V312" s="4">
        <f>A312*12+(B312-1)*1.007825+C312*14.003074+D312*15.9949146+E312*31.9720707+F312*30.9737615+0.0005485799</f>
        <v>427.10345497990005</v>
      </c>
      <c r="W312">
        <f>1+A312-B312/2+C312/2+F312/2</f>
        <v>13</v>
      </c>
      <c r="X312">
        <f>W312/A312</f>
        <v>0.59090909090909094</v>
      </c>
      <c r="Y312">
        <f>W312/B312</f>
        <v>0.65</v>
      </c>
      <c r="Z312">
        <f>W312/D312</f>
        <v>1.4444444444444444</v>
      </c>
      <c r="AA312" t="str">
        <f>IF(X312&gt;=0.3,IF(X312&lt;=0.68,IF(Y312&gt;=0.2,IF(Y312&lt;=0.95,IF(Z312&gt;=0.77,IF(Z312&lt;=1.75,"CRAM","O"),"O"),"O"),"O"),"O"),"O")</f>
        <v>CRAM</v>
      </c>
      <c r="AD312">
        <f>(1+A312-D312/2-E312-B312/2)/(A312-D312/2-E312-C312-F312)</f>
        <v>0.48571428571428571</v>
      </c>
      <c r="AF312" t="str">
        <f>IF(AD312&gt;0.66,"CondAr","----")</f>
        <v>----</v>
      </c>
      <c r="AG312" t="str">
        <f>IF(AND((AD312&gt;0.5),(AD312&lt;=0.66)),"Aromatic","----")</f>
        <v>----</v>
      </c>
      <c r="AH312" t="str">
        <f>IF(AND((AD312&lt;=0.5),(S312&lt;1.5)),"HUnSatLig","----")</f>
        <v>HUnSatLig</v>
      </c>
      <c r="AI312" t="str">
        <f>IF(AND((T312&lt;0.6),(S312&gt;=1.5),(C312=0)),"AlipatNoN","----")</f>
        <v>----</v>
      </c>
      <c r="AJ312" t="str">
        <f>IF(AND((S312&gt;=1.5),(T312&gt;=0.6)),"SatFACarb","----")</f>
        <v>----</v>
      </c>
      <c r="AK312" t="str">
        <f>IF(AND((T312&lt;0.6),(S312&gt;=1.5),(C312&gt;0)),"Alipat+N","----")</f>
        <v>----</v>
      </c>
      <c r="AM312" s="4">
        <f>V312*(44/43.989828)</f>
        <v>427.20221636501054</v>
      </c>
      <c r="AN312" s="4">
        <f>INT(AM312)</f>
        <v>427</v>
      </c>
      <c r="AO312" s="4">
        <f>AM312-AN312</f>
        <v>0.20221636501054263</v>
      </c>
    </row>
    <row r="313" spans="1:41" x14ac:dyDescent="0.25">
      <c r="A313">
        <v>16</v>
      </c>
      <c r="B313">
        <v>14</v>
      </c>
      <c r="C313">
        <v>0</v>
      </c>
      <c r="D313">
        <v>10</v>
      </c>
      <c r="E313">
        <v>0</v>
      </c>
      <c r="F313">
        <v>0</v>
      </c>
      <c r="H313">
        <v>365.05141959999997</v>
      </c>
      <c r="J313">
        <v>11962669</v>
      </c>
      <c r="K313">
        <v>12402281</v>
      </c>
      <c r="L313">
        <v>12515963</v>
      </c>
      <c r="M313" t="str">
        <f>IF(J313&gt;0,"Yes","No")</f>
        <v>Yes</v>
      </c>
      <c r="N313">
        <f>AVERAGE(J313:L313)</f>
        <v>12293637.666666666</v>
      </c>
      <c r="O313">
        <v>2583126</v>
      </c>
      <c r="P313">
        <v>2110491</v>
      </c>
      <c r="Q313">
        <v>2570035</v>
      </c>
      <c r="S313">
        <f>B313/A313</f>
        <v>0.875</v>
      </c>
      <c r="T313">
        <f>D313/A313</f>
        <v>0.625</v>
      </c>
      <c r="V313" s="4">
        <f>A313*12+(B313-1)*1.007825+C313*14.003074+D313*15.9949146+E313*31.9720707+F313*30.9737615+0.0005485799</f>
        <v>365.05141957989997</v>
      </c>
      <c r="W313">
        <f>1+A313-B313/2+C313/2+F313/2</f>
        <v>10</v>
      </c>
      <c r="X313">
        <f>W313/A313</f>
        <v>0.625</v>
      </c>
      <c r="Y313">
        <f>W313/B313</f>
        <v>0.7142857142857143</v>
      </c>
      <c r="Z313">
        <f>W313/D313</f>
        <v>1</v>
      </c>
      <c r="AA313" t="str">
        <f>IF(X313&gt;=0.3,IF(X313&lt;=0.68,IF(Y313&gt;=0.2,IF(Y313&lt;=0.95,IF(Z313&gt;=0.77,IF(Z313&lt;=1.75,"CRAM","O"),"O"),"O"),"O"),"O"),"O")</f>
        <v>CRAM</v>
      </c>
      <c r="AD313">
        <f>(1+A313-D313/2-E313-B313/2)/(A313-D313/2-E313-C313-F313)</f>
        <v>0.45454545454545453</v>
      </c>
      <c r="AF313" t="str">
        <f>IF(AD313&gt;0.66,"CondAr","----")</f>
        <v>----</v>
      </c>
      <c r="AG313" t="str">
        <f>IF(AND((AD313&gt;0.5),(AD313&lt;=0.66)),"Aromatic","----")</f>
        <v>----</v>
      </c>
      <c r="AH313" t="str">
        <f>IF(AND((AD313&lt;=0.5),(S313&lt;1.5)),"HUnSatLig","----")</f>
        <v>HUnSatLig</v>
      </c>
      <c r="AI313" t="str">
        <f>IF(AND((T313&lt;0.6),(S313&gt;=1.5),(C313=0)),"AlipatNoN","----")</f>
        <v>----</v>
      </c>
      <c r="AJ313" t="str">
        <f>IF(AND((S313&gt;=1.5),(T313&gt;=0.6)),"SatFACarb","----")</f>
        <v>----</v>
      </c>
      <c r="AK313" t="str">
        <f>IF(AND((T313&lt;0.6),(S313&gt;=1.5),(C313&gt;0)),"Alipat+N","----")</f>
        <v>----</v>
      </c>
      <c r="AM313" s="4">
        <f>V313*(44/43.989828)</f>
        <v>365.13583234550487</v>
      </c>
      <c r="AN313" s="4">
        <f>INT(AM313)</f>
        <v>365</v>
      </c>
      <c r="AO313" s="4">
        <f>AM313-AN313</f>
        <v>0.13583234550486623</v>
      </c>
    </row>
    <row r="314" spans="1:41" x14ac:dyDescent="0.25">
      <c r="A314">
        <v>22</v>
      </c>
      <c r="B314">
        <v>20</v>
      </c>
      <c r="C314">
        <v>0</v>
      </c>
      <c r="D314">
        <v>11</v>
      </c>
      <c r="E314">
        <v>0</v>
      </c>
      <c r="F314">
        <v>0</v>
      </c>
      <c r="H314">
        <v>459.09328420000003</v>
      </c>
      <c r="J314">
        <v>6162131</v>
      </c>
      <c r="K314">
        <v>6073194</v>
      </c>
      <c r="L314">
        <v>6146556</v>
      </c>
      <c r="M314" t="str">
        <f>IF(J314&gt;0,"Yes","No")</f>
        <v>Yes</v>
      </c>
      <c r="N314">
        <f>AVERAGE(J314:L314)</f>
        <v>6127293.666666667</v>
      </c>
      <c r="O314">
        <v>2590543</v>
      </c>
      <c r="P314">
        <v>1880486</v>
      </c>
      <c r="Q314">
        <v>2170573</v>
      </c>
      <c r="S314">
        <f>B314/A314</f>
        <v>0.90909090909090906</v>
      </c>
      <c r="T314">
        <f>D314/A314</f>
        <v>0.5</v>
      </c>
      <c r="V314" s="4">
        <f>A314*12+(B314-1)*1.007825+C314*14.003074+D314*15.9949146+E314*31.9720707+F314*30.9737615+0.0005485799</f>
        <v>459.09328417990002</v>
      </c>
      <c r="W314">
        <f>1+A314-B314/2+C314/2+F314/2</f>
        <v>13</v>
      </c>
      <c r="X314">
        <f>W314/A314</f>
        <v>0.59090909090909094</v>
      </c>
      <c r="Y314">
        <f>W314/B314</f>
        <v>0.65</v>
      </c>
      <c r="Z314">
        <f>W314/D314</f>
        <v>1.1818181818181819</v>
      </c>
      <c r="AA314" t="str">
        <f>IF(X314&gt;=0.3,IF(X314&lt;=0.68,IF(Y314&gt;=0.2,IF(Y314&lt;=0.95,IF(Z314&gt;=0.77,IF(Z314&lt;=1.75,"CRAM","O"),"O"),"O"),"O"),"O"),"O")</f>
        <v>CRAM</v>
      </c>
      <c r="AD314">
        <f>(1+A314-D314/2-E314-B314/2)/(A314-D314/2-E314-C314-F314)</f>
        <v>0.45454545454545453</v>
      </c>
      <c r="AF314" t="str">
        <f>IF(AD314&gt;0.66,"CondAr","----")</f>
        <v>----</v>
      </c>
      <c r="AG314" t="str">
        <f>IF(AND((AD314&gt;0.5),(AD314&lt;=0.66)),"Aromatic","----")</f>
        <v>----</v>
      </c>
      <c r="AH314" t="str">
        <f>IF(AND((AD314&lt;=0.5),(S314&lt;1.5)),"HUnSatLig","----")</f>
        <v>HUnSatLig</v>
      </c>
      <c r="AI314" t="str">
        <f>IF(AND((T314&lt;0.6),(S314&gt;=1.5),(C314=0)),"AlipatNoN","----")</f>
        <v>----</v>
      </c>
      <c r="AJ314" t="str">
        <f>IF(AND((S314&gt;=1.5),(T314&gt;=0.6)),"SatFACarb","----")</f>
        <v>----</v>
      </c>
      <c r="AK314" t="str">
        <f>IF(AND((T314&lt;0.6),(S314&gt;=1.5),(C314&gt;0)),"Alipat+N","----")</f>
        <v>----</v>
      </c>
      <c r="AM314" s="4">
        <f>V314*(44/43.989828)</f>
        <v>459.19944274198116</v>
      </c>
      <c r="AN314" s="4">
        <f>INT(AM314)</f>
        <v>459</v>
      </c>
      <c r="AO314" s="4">
        <f>AM314-AN314</f>
        <v>0.19944274198115863</v>
      </c>
    </row>
    <row r="315" spans="1:41" x14ac:dyDescent="0.25">
      <c r="A315">
        <v>15</v>
      </c>
      <c r="B315">
        <v>16</v>
      </c>
      <c r="C315">
        <v>0</v>
      </c>
      <c r="D315">
        <v>9</v>
      </c>
      <c r="E315">
        <v>0</v>
      </c>
      <c r="F315">
        <v>0</v>
      </c>
      <c r="H315">
        <v>339.07215500000001</v>
      </c>
      <c r="J315">
        <v>6949681</v>
      </c>
      <c r="K315">
        <v>7035799</v>
      </c>
      <c r="L315">
        <v>6533476</v>
      </c>
      <c r="M315" t="str">
        <f>IF(J315&gt;0,"Yes","No")</f>
        <v>Yes</v>
      </c>
      <c r="N315">
        <f>AVERAGE(J315:L315)</f>
        <v>6839652</v>
      </c>
      <c r="O315">
        <v>2612842</v>
      </c>
      <c r="P315">
        <v>2538446</v>
      </c>
      <c r="Q315">
        <v>2718307</v>
      </c>
      <c r="S315">
        <f>B315/A315</f>
        <v>1.0666666666666667</v>
      </c>
      <c r="T315">
        <f>D315/A315</f>
        <v>0.6</v>
      </c>
      <c r="V315" s="4">
        <f>A315*12+(B315-1)*1.007825+C315*14.003074+D315*15.9949146+E315*31.9720707+F315*30.9737615+0.0005485799</f>
        <v>339.07215497990001</v>
      </c>
      <c r="W315">
        <f>1+A315-B315/2+C315/2+F315/2</f>
        <v>8</v>
      </c>
      <c r="X315">
        <f>W315/A315</f>
        <v>0.53333333333333333</v>
      </c>
      <c r="Y315">
        <f>W315/B315</f>
        <v>0.5</v>
      </c>
      <c r="Z315">
        <f>W315/D315</f>
        <v>0.88888888888888884</v>
      </c>
      <c r="AA315" t="str">
        <f>IF(X315&gt;=0.3,IF(X315&lt;=0.68,IF(Y315&gt;=0.2,IF(Y315&lt;=0.95,IF(Z315&gt;=0.77,IF(Z315&lt;=1.75,"CRAM","O"),"O"),"O"),"O"),"O"),"O")</f>
        <v>CRAM</v>
      </c>
      <c r="AD315">
        <f>(1+A315-D315/2-E315-B315/2)/(A315-D315/2-E315-C315-F315)</f>
        <v>0.33333333333333331</v>
      </c>
      <c r="AF315" t="str">
        <f>IF(AD315&gt;0.66,"CondAr","----")</f>
        <v>----</v>
      </c>
      <c r="AG315" t="str">
        <f>IF(AND((AD315&gt;0.5),(AD315&lt;=0.66)),"Aromatic","----")</f>
        <v>----</v>
      </c>
      <c r="AH315" t="str">
        <f>IF(AND((AD315&lt;=0.5),(S315&lt;1.5)),"HUnSatLig","----")</f>
        <v>HUnSatLig</v>
      </c>
      <c r="AI315" t="str">
        <f>IF(AND((T315&lt;0.6),(S315&gt;=1.5),(C315=0)),"AlipatNoN","----")</f>
        <v>----</v>
      </c>
      <c r="AJ315" t="str">
        <f>IF(AND((S315&gt;=1.5),(T315&gt;=0.6)),"SatFACarb","----")</f>
        <v>----</v>
      </c>
      <c r="AK315" t="str">
        <f>IF(AND((T315&lt;0.6),(S315&gt;=1.5),(C315&gt;0)),"Alipat+N","----")</f>
        <v>----</v>
      </c>
      <c r="AM315" s="4">
        <f>V315*(44/43.989828)</f>
        <v>339.15056042309595</v>
      </c>
      <c r="AN315" s="4">
        <f>INT(AM315)</f>
        <v>339</v>
      </c>
      <c r="AO315" s="4">
        <f>AM315-AN315</f>
        <v>0.15056042309595341</v>
      </c>
    </row>
    <row r="316" spans="1:41" x14ac:dyDescent="0.25">
      <c r="A316">
        <v>26</v>
      </c>
      <c r="B316">
        <v>30</v>
      </c>
      <c r="C316">
        <v>0</v>
      </c>
      <c r="D316">
        <v>11</v>
      </c>
      <c r="E316">
        <v>0</v>
      </c>
      <c r="F316">
        <v>0</v>
      </c>
      <c r="H316">
        <v>517.1715342</v>
      </c>
      <c r="J316">
        <v>3259137</v>
      </c>
      <c r="K316">
        <v>3024264</v>
      </c>
      <c r="L316">
        <v>2712631</v>
      </c>
      <c r="M316" t="str">
        <f>IF(J316&gt;0,"Yes","No")</f>
        <v>Yes</v>
      </c>
      <c r="N316">
        <f>AVERAGE(J316:L316)</f>
        <v>2998677.3333333335</v>
      </c>
      <c r="O316">
        <v>2616582</v>
      </c>
      <c r="P316">
        <v>2188043</v>
      </c>
      <c r="Q316">
        <v>2391301</v>
      </c>
      <c r="S316">
        <f>B316/A316</f>
        <v>1.1538461538461537</v>
      </c>
      <c r="T316">
        <f>D316/A316</f>
        <v>0.42307692307692307</v>
      </c>
      <c r="V316" s="4">
        <f>A316*12+(B316-1)*1.007825+C316*14.003074+D316*15.9949146+E316*31.9720707+F316*30.9737615+0.0005485799</f>
        <v>517.17153417990005</v>
      </c>
      <c r="W316">
        <f>1+A316-B316/2+C316/2+F316/2</f>
        <v>12</v>
      </c>
      <c r="X316">
        <f>W316/A316</f>
        <v>0.46153846153846156</v>
      </c>
      <c r="Y316">
        <f>W316/B316</f>
        <v>0.4</v>
      </c>
      <c r="Z316">
        <f>W316/D316</f>
        <v>1.0909090909090908</v>
      </c>
      <c r="AA316" t="str">
        <f>IF(X316&gt;=0.3,IF(X316&lt;=0.68,IF(Y316&gt;=0.2,IF(Y316&lt;=0.95,IF(Z316&gt;=0.77,IF(Z316&lt;=1.75,"CRAM","O"),"O"),"O"),"O"),"O"),"O")</f>
        <v>CRAM</v>
      </c>
      <c r="AD316">
        <f>(1+A316-D316/2-E316-B316/2)/(A316-D316/2-E316-C316-F316)</f>
        <v>0.31707317073170732</v>
      </c>
      <c r="AF316" t="str">
        <f>IF(AD316&gt;0.66,"CondAr","----")</f>
        <v>----</v>
      </c>
      <c r="AG316" t="str">
        <f>IF(AND((AD316&gt;0.5),(AD316&lt;=0.66)),"Aromatic","----")</f>
        <v>----</v>
      </c>
      <c r="AH316" t="str">
        <f>IF(AND((AD316&lt;=0.5),(S316&lt;1.5)),"HUnSatLig","----")</f>
        <v>HUnSatLig</v>
      </c>
      <c r="AI316" t="str">
        <f>IF(AND((T316&lt;0.6),(S316&gt;=1.5),(C316=0)),"AlipatNoN","----")</f>
        <v>----</v>
      </c>
      <c r="AJ316" t="str">
        <f>IF(AND((S316&gt;=1.5),(T316&gt;=0.6)),"SatFACarb","----")</f>
        <v>----</v>
      </c>
      <c r="AK316" t="str">
        <f>IF(AND((T316&lt;0.6),(S316&gt;=1.5),(C316&gt;0)),"Alipat+N","----")</f>
        <v>----</v>
      </c>
      <c r="AM316" s="4">
        <f>V316*(44/43.989828)</f>
        <v>517.29112248212471</v>
      </c>
      <c r="AN316" s="4">
        <f>INT(AM316)</f>
        <v>517</v>
      </c>
      <c r="AO316" s="4">
        <f>AM316-AN316</f>
        <v>0.29112248212470604</v>
      </c>
    </row>
    <row r="317" spans="1:41" x14ac:dyDescent="0.25">
      <c r="A317">
        <v>22</v>
      </c>
      <c r="B317">
        <v>30</v>
      </c>
      <c r="C317">
        <v>0</v>
      </c>
      <c r="D317">
        <v>12</v>
      </c>
      <c r="E317">
        <v>0</v>
      </c>
      <c r="F317">
        <v>0</v>
      </c>
      <c r="H317">
        <v>485.16644880000001</v>
      </c>
      <c r="J317">
        <v>3254442</v>
      </c>
      <c r="K317">
        <v>3004550</v>
      </c>
      <c r="L317">
        <v>2946586</v>
      </c>
      <c r="M317" t="str">
        <f>IF(J317&gt;0,"Yes","No")</f>
        <v>Yes</v>
      </c>
      <c r="N317">
        <f>AVERAGE(J317:L317)</f>
        <v>3068526</v>
      </c>
      <c r="O317">
        <v>2653666</v>
      </c>
      <c r="P317">
        <v>2468995</v>
      </c>
      <c r="Q317">
        <v>2698773</v>
      </c>
      <c r="S317">
        <f>B317/A317</f>
        <v>1.3636363636363635</v>
      </c>
      <c r="T317">
        <f>D317/A317</f>
        <v>0.54545454545454541</v>
      </c>
      <c r="V317" s="4">
        <f>A317*12+(B317-1)*1.007825+C317*14.003074+D317*15.9949146+E317*31.9720707+F317*30.9737615+0.0005485799</f>
        <v>485.16644877990001</v>
      </c>
      <c r="W317">
        <f>1+A317-B317/2+C317/2+F317/2</f>
        <v>8</v>
      </c>
      <c r="X317">
        <f>W317/A317</f>
        <v>0.36363636363636365</v>
      </c>
      <c r="Y317">
        <f>W317/B317</f>
        <v>0.26666666666666666</v>
      </c>
      <c r="Z317">
        <f>W317/D317</f>
        <v>0.66666666666666663</v>
      </c>
      <c r="AA317" t="str">
        <f>IF(X317&gt;=0.3,IF(X317&lt;=0.68,IF(Y317&gt;=0.2,IF(Y317&lt;=0.95,IF(Z317&gt;=0.77,IF(Z317&lt;=1.75,"CRAM","O"),"O"),"O"),"O"),"O"),"O")</f>
        <v>O</v>
      </c>
      <c r="AD317">
        <f>(1+A317-D317/2-E317-B317/2)/(A317-D317/2-E317-C317-F317)</f>
        <v>0.125</v>
      </c>
      <c r="AF317" t="str">
        <f>IF(AD317&gt;0.66,"CondAr","----")</f>
        <v>----</v>
      </c>
      <c r="AG317" t="str">
        <f>IF(AND((AD317&gt;0.5),(AD317&lt;=0.66)),"Aromatic","----")</f>
        <v>----</v>
      </c>
      <c r="AH317" t="str">
        <f>IF(AND((AD317&lt;=0.5),(S317&lt;1.5)),"HUnSatLig","----")</f>
        <v>HUnSatLig</v>
      </c>
      <c r="AI317" t="str">
        <f>IF(AND((T317&lt;0.6),(S317&gt;=1.5),(C317=0)),"AlipatNoN","----")</f>
        <v>----</v>
      </c>
      <c r="AJ317" t="str">
        <f>IF(AND((S317&gt;=1.5),(T317&gt;=0.6)),"SatFACarb","----")</f>
        <v>----</v>
      </c>
      <c r="AK317" t="str">
        <f>IF(AND((T317&lt;0.6),(S317&gt;=1.5),(C317&gt;0)),"Alipat+N","----")</f>
        <v>----</v>
      </c>
      <c r="AM317" s="4">
        <f>V317*(44/43.989828)</f>
        <v>485.27863637738244</v>
      </c>
      <c r="AN317" s="4">
        <f>INT(AM317)</f>
        <v>485</v>
      </c>
      <c r="AO317" s="4">
        <f>AM317-AN317</f>
        <v>0.27863637738244051</v>
      </c>
    </row>
    <row r="318" spans="1:41" x14ac:dyDescent="0.25">
      <c r="A318">
        <v>25</v>
      </c>
      <c r="B318">
        <v>28</v>
      </c>
      <c r="C318">
        <v>0</v>
      </c>
      <c r="D318">
        <v>11</v>
      </c>
      <c r="E318">
        <v>0</v>
      </c>
      <c r="F318">
        <v>0</v>
      </c>
      <c r="H318">
        <v>503.1558842</v>
      </c>
      <c r="J318">
        <v>3832826</v>
      </c>
      <c r="K318">
        <v>3925039</v>
      </c>
      <c r="L318">
        <v>3813071</v>
      </c>
      <c r="M318" t="str">
        <f>IF(J318&gt;0,"Yes","No")</f>
        <v>Yes</v>
      </c>
      <c r="N318">
        <f>AVERAGE(J318:L318)</f>
        <v>3856978.6666666665</v>
      </c>
      <c r="O318">
        <v>2702100</v>
      </c>
      <c r="P318">
        <v>2138463</v>
      </c>
      <c r="Q318">
        <v>2616444</v>
      </c>
      <c r="S318">
        <f>B318/A318</f>
        <v>1.1200000000000001</v>
      </c>
      <c r="T318">
        <f>D318/A318</f>
        <v>0.44</v>
      </c>
      <c r="V318" s="4">
        <f>A318*12+(B318-1)*1.007825+C318*14.003074+D318*15.9949146+E318*31.9720707+F318*30.9737615+0.0005485799</f>
        <v>503.1558841799</v>
      </c>
      <c r="W318">
        <f>1+A318-B318/2+C318/2+F318/2</f>
        <v>12</v>
      </c>
      <c r="X318">
        <f>W318/A318</f>
        <v>0.48</v>
      </c>
      <c r="Y318">
        <f>W318/B318</f>
        <v>0.42857142857142855</v>
      </c>
      <c r="Z318">
        <f>W318/D318</f>
        <v>1.0909090909090908</v>
      </c>
      <c r="AA318" t="str">
        <f>IF(X318&gt;=0.3,IF(X318&lt;=0.68,IF(Y318&gt;=0.2,IF(Y318&lt;=0.95,IF(Z318&gt;=0.77,IF(Z318&lt;=1.75,"CRAM","O"),"O"),"O"),"O"),"O"),"O")</f>
        <v>CRAM</v>
      </c>
      <c r="AD318">
        <f>(1+A318-D318/2-E318-B318/2)/(A318-D318/2-E318-C318-F318)</f>
        <v>0.33333333333333331</v>
      </c>
      <c r="AF318" t="str">
        <f>IF(AD318&gt;0.66,"CondAr","----")</f>
        <v>----</v>
      </c>
      <c r="AG318" t="str">
        <f>IF(AND((AD318&gt;0.5),(AD318&lt;=0.66)),"Aromatic","----")</f>
        <v>----</v>
      </c>
      <c r="AH318" t="str">
        <f>IF(AND((AD318&lt;=0.5),(S318&lt;1.5)),"HUnSatLig","----")</f>
        <v>HUnSatLig</v>
      </c>
      <c r="AI318" t="str">
        <f>IF(AND((T318&lt;0.6),(S318&gt;=1.5),(C318=0)),"AlipatNoN","----")</f>
        <v>----</v>
      </c>
      <c r="AJ318" t="str">
        <f>IF(AND((S318&gt;=1.5),(T318&gt;=0.6)),"SatFACarb","----")</f>
        <v>----</v>
      </c>
      <c r="AK318" t="str">
        <f>IF(AND((T318&lt;0.6),(S318&gt;=1.5),(C318&gt;0)),"Alipat+N","----")</f>
        <v>----</v>
      </c>
      <c r="AM318" s="4">
        <f>V318*(44/43.989828)</f>
        <v>503.27223156943455</v>
      </c>
      <c r="AN318" s="4">
        <f>INT(AM318)</f>
        <v>503</v>
      </c>
      <c r="AO318" s="4">
        <f>AM318-AN318</f>
        <v>0.27223156943455251</v>
      </c>
    </row>
    <row r="319" spans="1:41" x14ac:dyDescent="0.25">
      <c r="A319">
        <v>16</v>
      </c>
      <c r="B319">
        <v>14</v>
      </c>
      <c r="C319">
        <v>0</v>
      </c>
      <c r="D319">
        <v>8</v>
      </c>
      <c r="E319">
        <v>0</v>
      </c>
      <c r="F319">
        <v>0</v>
      </c>
      <c r="H319">
        <v>333.0615904</v>
      </c>
      <c r="J319">
        <v>5657995</v>
      </c>
      <c r="K319">
        <v>6089317</v>
      </c>
      <c r="L319">
        <v>6013895</v>
      </c>
      <c r="M319" t="str">
        <f>IF(J319&gt;0,"Yes","No")</f>
        <v>Yes</v>
      </c>
      <c r="N319">
        <f>AVERAGE(J319:L319)</f>
        <v>5920402.333333333</v>
      </c>
      <c r="O319">
        <v>2702448</v>
      </c>
      <c r="P319">
        <v>2146915</v>
      </c>
      <c r="Q319">
        <v>2672286</v>
      </c>
      <c r="S319">
        <f>B319/A319</f>
        <v>0.875</v>
      </c>
      <c r="T319">
        <f>D319/A319</f>
        <v>0.5</v>
      </c>
      <c r="V319" s="4">
        <f>A319*12+(B319-1)*1.007825+C319*14.003074+D319*15.9949146+E319*31.9720707+F319*30.9737615+0.0005485799</f>
        <v>333.0615903799</v>
      </c>
      <c r="W319">
        <f>1+A319-B319/2+C319/2+F319/2</f>
        <v>10</v>
      </c>
      <c r="X319">
        <f>W319/A319</f>
        <v>0.625</v>
      </c>
      <c r="Y319">
        <f>W319/B319</f>
        <v>0.7142857142857143</v>
      </c>
      <c r="Z319">
        <f>W319/D319</f>
        <v>1.25</v>
      </c>
      <c r="AA319" t="str">
        <f>IF(X319&gt;=0.3,IF(X319&lt;=0.68,IF(Y319&gt;=0.2,IF(Y319&lt;=0.95,IF(Z319&gt;=0.77,IF(Z319&lt;=1.75,"CRAM","O"),"O"),"O"),"O"),"O"),"O")</f>
        <v>CRAM</v>
      </c>
      <c r="AD319">
        <f>(1+A319-D319/2-E319-B319/2)/(A319-D319/2-E319-C319-F319)</f>
        <v>0.5</v>
      </c>
      <c r="AF319" t="str">
        <f>IF(AD319&gt;0.66,"CondAr","----")</f>
        <v>----</v>
      </c>
      <c r="AG319" t="str">
        <f>IF(AND((AD319&gt;0.5),(AD319&lt;=0.66)),"Aromatic","----")</f>
        <v>----</v>
      </c>
      <c r="AH319" t="str">
        <f>IF(AND((AD319&lt;=0.5),(S319&lt;1.5)),"HUnSatLig","----")</f>
        <v>HUnSatLig</v>
      </c>
      <c r="AI319" t="str">
        <f>IF(AND((T319&lt;0.6),(S319&gt;=1.5),(C319=0)),"AlipatNoN","----")</f>
        <v>----</v>
      </c>
      <c r="AJ319" t="str">
        <f>IF(AND((S319&gt;=1.5),(T319&gt;=0.6)),"SatFACarb","----")</f>
        <v>----</v>
      </c>
      <c r="AK319" t="str">
        <f>IF(AND((T319&lt;0.6),(S319&gt;=1.5),(C319&gt;0)),"Alipat+N","----")</f>
        <v>----</v>
      </c>
      <c r="AM319" s="4">
        <f>V319*(44/43.989828)</f>
        <v>333.13860596853431</v>
      </c>
      <c r="AN319" s="4">
        <f>INT(AM319)</f>
        <v>333</v>
      </c>
      <c r="AO319" s="4">
        <f>AM319-AN319</f>
        <v>0.13860596853430707</v>
      </c>
    </row>
    <row r="320" spans="1:41" x14ac:dyDescent="0.25">
      <c r="A320">
        <v>15</v>
      </c>
      <c r="B320">
        <v>20</v>
      </c>
      <c r="C320">
        <v>0</v>
      </c>
      <c r="D320">
        <v>10</v>
      </c>
      <c r="E320">
        <v>0</v>
      </c>
      <c r="F320">
        <v>0</v>
      </c>
      <c r="H320">
        <v>359.09836960000001</v>
      </c>
      <c r="J320">
        <v>4492394</v>
      </c>
      <c r="K320">
        <v>4266979</v>
      </c>
      <c r="L320">
        <v>4610922</v>
      </c>
      <c r="M320" t="str">
        <f>IF(J320&gt;0,"Yes","No")</f>
        <v>Yes</v>
      </c>
      <c r="N320">
        <f>AVERAGE(J320:L320)</f>
        <v>4456765</v>
      </c>
      <c r="O320">
        <v>2712367</v>
      </c>
      <c r="P320">
        <v>2595632</v>
      </c>
      <c r="Q320">
        <v>2522200</v>
      </c>
      <c r="S320">
        <f>B320/A320</f>
        <v>1.3333333333333333</v>
      </c>
      <c r="T320">
        <f>D320/A320</f>
        <v>0.66666666666666663</v>
      </c>
      <c r="V320" s="4">
        <f>A320*12+(B320-1)*1.007825+C320*14.003074+D320*15.9949146+E320*31.9720707+F320*30.9737615+0.0005485799</f>
        <v>359.09836957989995</v>
      </c>
      <c r="W320">
        <f>1+A320-B320/2+C320/2+F320/2</f>
        <v>6</v>
      </c>
      <c r="X320">
        <f>W320/A320</f>
        <v>0.4</v>
      </c>
      <c r="Y320">
        <f>W320/B320</f>
        <v>0.3</v>
      </c>
      <c r="Z320">
        <f>W320/D320</f>
        <v>0.6</v>
      </c>
      <c r="AA320" t="str">
        <f>IF(X320&gt;=0.3,IF(X320&lt;=0.68,IF(Y320&gt;=0.2,IF(Y320&lt;=0.95,IF(Z320&gt;=0.77,IF(Z320&lt;=1.75,"CRAM","O"),"O"),"O"),"O"),"O"),"O")</f>
        <v>O</v>
      </c>
      <c r="AD320">
        <f>(1+A320-D320/2-E320-B320/2)/(A320-D320/2-E320-C320-F320)</f>
        <v>0.1</v>
      </c>
      <c r="AF320" t="str">
        <f>IF(AD320&gt;0.66,"CondAr","----")</f>
        <v>----</v>
      </c>
      <c r="AG320" t="str">
        <f>IF(AND((AD320&gt;0.5),(AD320&lt;=0.66)),"Aromatic","----")</f>
        <v>----</v>
      </c>
      <c r="AH320" t="str">
        <f>IF(AND((AD320&lt;=0.5),(S320&lt;1.5)),"HUnSatLig","----")</f>
        <v>HUnSatLig</v>
      </c>
      <c r="AI320" t="str">
        <f>IF(AND((T320&lt;0.6),(S320&gt;=1.5),(C320=0)),"AlipatNoN","----")</f>
        <v>----</v>
      </c>
      <c r="AJ320" t="str">
        <f>IF(AND((S320&gt;=1.5),(T320&gt;=0.6)),"SatFACarb","----")</f>
        <v>----</v>
      </c>
      <c r="AK320" t="str">
        <f>IF(AND((T320&lt;0.6),(S320&gt;=1.5),(C320&gt;0)),"Alipat+N","----")</f>
        <v>----</v>
      </c>
      <c r="AM320" s="4">
        <f>V320*(44/43.989828)</f>
        <v>359.18140579034764</v>
      </c>
      <c r="AN320" s="4">
        <f>INT(AM320)</f>
        <v>359</v>
      </c>
      <c r="AO320" s="4">
        <f>AM320-AN320</f>
        <v>0.18140579034763959</v>
      </c>
    </row>
    <row r="321" spans="1:41" x14ac:dyDescent="0.25">
      <c r="A321">
        <v>25</v>
      </c>
      <c r="B321">
        <v>28</v>
      </c>
      <c r="C321">
        <v>0</v>
      </c>
      <c r="D321">
        <v>10</v>
      </c>
      <c r="E321">
        <v>0</v>
      </c>
      <c r="F321">
        <v>0</v>
      </c>
      <c r="H321">
        <v>487.16096959999999</v>
      </c>
      <c r="J321">
        <v>3717354</v>
      </c>
      <c r="K321">
        <v>3781289</v>
      </c>
      <c r="L321">
        <v>2727956</v>
      </c>
      <c r="M321" t="str">
        <f>IF(J321&gt;0,"Yes","No")</f>
        <v>Yes</v>
      </c>
      <c r="N321">
        <f>AVERAGE(J321:L321)</f>
        <v>3408866.3333333335</v>
      </c>
      <c r="O321">
        <v>2716210</v>
      </c>
      <c r="P321">
        <v>3028685</v>
      </c>
      <c r="Q321">
        <v>2361479</v>
      </c>
      <c r="S321">
        <f>B321/A321</f>
        <v>1.1200000000000001</v>
      </c>
      <c r="T321">
        <f>D321/A321</f>
        <v>0.4</v>
      </c>
      <c r="V321" s="4">
        <f>A321*12+(B321-1)*1.007825+C321*14.003074+D321*15.9949146+E321*31.9720707+F321*30.9737615+0.0005485799</f>
        <v>487.16096957989998</v>
      </c>
      <c r="W321">
        <f>1+A321-B321/2+C321/2+F321/2</f>
        <v>12</v>
      </c>
      <c r="X321">
        <f>W321/A321</f>
        <v>0.48</v>
      </c>
      <c r="Y321">
        <f>W321/B321</f>
        <v>0.42857142857142855</v>
      </c>
      <c r="Z321">
        <f>W321/D321</f>
        <v>1.2</v>
      </c>
      <c r="AA321" t="str">
        <f>IF(X321&gt;=0.3,IF(X321&lt;=0.68,IF(Y321&gt;=0.2,IF(Y321&lt;=0.95,IF(Z321&gt;=0.77,IF(Z321&lt;=1.75,"CRAM","O"),"O"),"O"),"O"),"O"),"O")</f>
        <v>CRAM</v>
      </c>
      <c r="AD321">
        <f>(1+A321-D321/2-E321-B321/2)/(A321-D321/2-E321-C321-F321)</f>
        <v>0.35</v>
      </c>
      <c r="AF321" t="str">
        <f>IF(AD321&gt;0.66,"CondAr","----")</f>
        <v>----</v>
      </c>
      <c r="AG321" t="str">
        <f>IF(AND((AD321&gt;0.5),(AD321&lt;=0.66)),"Aromatic","----")</f>
        <v>----</v>
      </c>
      <c r="AH321" t="str">
        <f>IF(AND((AD321&lt;=0.5),(S321&lt;1.5)),"HUnSatLig","----")</f>
        <v>HUnSatLig</v>
      </c>
      <c r="AI321" t="str">
        <f>IF(AND((T321&lt;0.6),(S321&gt;=1.5),(C321=0)),"AlipatNoN","----")</f>
        <v>----</v>
      </c>
      <c r="AJ321" t="str">
        <f>IF(AND((S321&gt;=1.5),(T321&gt;=0.6)),"SatFACarb","----")</f>
        <v>----</v>
      </c>
      <c r="AK321" t="str">
        <f>IF(AND((T321&lt;0.6),(S321&gt;=1.5),(C321&gt;0)),"Alipat+N","----")</f>
        <v>----</v>
      </c>
      <c r="AM321" s="4">
        <f>V321*(44/43.989828)</f>
        <v>487.27361838094924</v>
      </c>
      <c r="AN321" s="4">
        <f>INT(AM321)</f>
        <v>487</v>
      </c>
      <c r="AO321" s="4">
        <f>AM321-AN321</f>
        <v>0.27361838094924451</v>
      </c>
    </row>
    <row r="322" spans="1:41" x14ac:dyDescent="0.25">
      <c r="A322">
        <v>25</v>
      </c>
      <c r="B322">
        <v>30</v>
      </c>
      <c r="C322">
        <v>0</v>
      </c>
      <c r="D322">
        <v>12</v>
      </c>
      <c r="E322">
        <v>0</v>
      </c>
      <c r="F322">
        <v>0</v>
      </c>
      <c r="H322">
        <v>521.16644880000001</v>
      </c>
      <c r="J322">
        <v>3925944</v>
      </c>
      <c r="K322">
        <v>2906062</v>
      </c>
      <c r="L322">
        <v>3607717</v>
      </c>
      <c r="M322" t="str">
        <f>IF(J322&gt;0,"Yes","No")</f>
        <v>Yes</v>
      </c>
      <c r="N322">
        <f>AVERAGE(J322:L322)</f>
        <v>3479907.6666666665</v>
      </c>
      <c r="O322">
        <v>2735434</v>
      </c>
      <c r="P322">
        <v>2253121</v>
      </c>
      <c r="Q322">
        <v>1980754</v>
      </c>
      <c r="S322">
        <f>B322/A322</f>
        <v>1.2</v>
      </c>
      <c r="T322">
        <f>D322/A322</f>
        <v>0.48</v>
      </c>
      <c r="V322" s="4">
        <f>A322*12+(B322-1)*1.007825+C322*14.003074+D322*15.9949146+E322*31.9720707+F322*30.9737615+0.0005485799</f>
        <v>521.16644877990007</v>
      </c>
      <c r="W322">
        <f>1+A322-B322/2+C322/2+F322/2</f>
        <v>11</v>
      </c>
      <c r="X322">
        <f>W322/A322</f>
        <v>0.44</v>
      </c>
      <c r="Y322">
        <f>W322/B322</f>
        <v>0.36666666666666664</v>
      </c>
      <c r="Z322">
        <f>W322/D322</f>
        <v>0.91666666666666663</v>
      </c>
      <c r="AA322" t="str">
        <f>IF(X322&gt;=0.3,IF(X322&lt;=0.68,IF(Y322&gt;=0.2,IF(Y322&lt;=0.95,IF(Z322&gt;=0.77,IF(Z322&lt;=1.75,"CRAM","O"),"O"),"O"),"O"),"O"),"O")</f>
        <v>CRAM</v>
      </c>
      <c r="AD322">
        <f>(1+A322-D322/2-E322-B322/2)/(A322-D322/2-E322-C322-F322)</f>
        <v>0.26315789473684209</v>
      </c>
      <c r="AF322" t="str">
        <f>IF(AD322&gt;0.66,"CondAr","----")</f>
        <v>----</v>
      </c>
      <c r="AG322" t="str">
        <f>IF(AND((AD322&gt;0.5),(AD322&lt;=0.66)),"Aromatic","----")</f>
        <v>----</v>
      </c>
      <c r="AH322" t="str">
        <f>IF(AND((AD322&lt;=0.5),(S322&lt;1.5)),"HUnSatLig","----")</f>
        <v>HUnSatLig</v>
      </c>
      <c r="AI322" t="str">
        <f>IF(AND((T322&lt;0.6),(S322&gt;=1.5),(C322=0)),"AlipatNoN","----")</f>
        <v>----</v>
      </c>
      <c r="AJ322" t="str">
        <f>IF(AND((S322&gt;=1.5),(T322&gt;=0.6)),"SatFACarb","----")</f>
        <v>----</v>
      </c>
      <c r="AK322" t="str">
        <f>IF(AND((T322&lt;0.6),(S322&gt;=1.5),(C322&gt;0)),"Alipat+N","----")</f>
        <v>----</v>
      </c>
      <c r="AM322" s="4">
        <f>V322*(44/43.989828)</f>
        <v>521.28696084730313</v>
      </c>
      <c r="AN322" s="4">
        <f>INT(AM322)</f>
        <v>521</v>
      </c>
      <c r="AO322" s="4">
        <f>AM322-AN322</f>
        <v>0.28696084730313487</v>
      </c>
    </row>
    <row r="323" spans="1:41" x14ac:dyDescent="0.25">
      <c r="A323">
        <v>17</v>
      </c>
      <c r="B323">
        <v>25</v>
      </c>
      <c r="C323">
        <v>3</v>
      </c>
      <c r="D323">
        <v>8</v>
      </c>
      <c r="E323">
        <v>0</v>
      </c>
      <c r="F323">
        <v>0</v>
      </c>
      <c r="H323">
        <v>398.15688740000002</v>
      </c>
      <c r="J323">
        <v>3240087</v>
      </c>
      <c r="K323">
        <v>3509428</v>
      </c>
      <c r="L323">
        <v>3331698</v>
      </c>
      <c r="M323" t="str">
        <f>IF(J323&gt;0,"Yes","No")</f>
        <v>Yes</v>
      </c>
      <c r="N323">
        <f>AVERAGE(J323:L323)</f>
        <v>3360404.3333333335</v>
      </c>
      <c r="O323">
        <v>2812501</v>
      </c>
      <c r="P323">
        <v>3368530</v>
      </c>
      <c r="Q323">
        <v>3174060</v>
      </c>
      <c r="S323">
        <f>B323/A323</f>
        <v>1.4705882352941178</v>
      </c>
      <c r="T323">
        <f>D323/A323</f>
        <v>0.47058823529411764</v>
      </c>
      <c r="V323" s="4">
        <f>A323*12+(B323-1)*1.007825+C323*14.003074+D323*15.9949146+E323*31.9720707+F323*30.9737615+0.0005485799</f>
        <v>398.15688737990001</v>
      </c>
      <c r="W323">
        <f>1+A323-B323/2+C323/2+F323/2</f>
        <v>7</v>
      </c>
      <c r="X323">
        <f>W323/A323</f>
        <v>0.41176470588235292</v>
      </c>
      <c r="Y323">
        <f>W323/B323</f>
        <v>0.28000000000000003</v>
      </c>
      <c r="Z323">
        <f>W323/D323</f>
        <v>0.875</v>
      </c>
      <c r="AA323" t="str">
        <f>IF(X323&gt;=0.3,IF(X323&lt;=0.68,IF(Y323&gt;=0.2,IF(Y323&lt;=0.95,IF(Z323&gt;=0.77,IF(Z323&lt;=1.75,"CRAM","O"),"O"),"O"),"O"),"O"),"O")</f>
        <v>CRAM</v>
      </c>
      <c r="AD323">
        <f>(1+A323-D323/2-E323-B323/2)/(A323-D323/2-E323-C323-F323)</f>
        <v>0.15</v>
      </c>
      <c r="AF323" t="str">
        <f>IF(AD323&gt;0.66,"CondAr","----")</f>
        <v>----</v>
      </c>
      <c r="AG323" t="str">
        <f>IF(AND((AD323&gt;0.5),(AD323&lt;=0.66)),"Aromatic","----")</f>
        <v>----</v>
      </c>
      <c r="AH323" t="str">
        <f>IF(AND((AD323&lt;=0.5),(S323&lt;1.5)),"HUnSatLig","----")</f>
        <v>HUnSatLig</v>
      </c>
      <c r="AI323" t="str">
        <f>IF(AND((T323&lt;0.6),(S323&gt;=1.5),(C323=0)),"AlipatNoN","----")</f>
        <v>----</v>
      </c>
      <c r="AJ323" t="str">
        <f>IF(AND((S323&gt;=1.5),(T323&gt;=0.6)),"SatFACarb","----")</f>
        <v>----</v>
      </c>
      <c r="AK323" t="str">
        <f>IF(AND((T323&lt;0.6),(S323&gt;=1.5),(C323&gt;0)),"Alipat+N","----")</f>
        <v>----</v>
      </c>
      <c r="AM323" s="4">
        <f>V323*(44/43.989828)</f>
        <v>398.24895529747465</v>
      </c>
      <c r="AN323" s="4">
        <f>INT(AM323)</f>
        <v>398</v>
      </c>
      <c r="AO323" s="4">
        <f>AM323-AN323</f>
        <v>0.24895529747465162</v>
      </c>
    </row>
    <row r="324" spans="1:41" x14ac:dyDescent="0.25">
      <c r="A324">
        <v>22</v>
      </c>
      <c r="B324">
        <v>20</v>
      </c>
      <c r="C324">
        <v>0</v>
      </c>
      <c r="D324">
        <v>10</v>
      </c>
      <c r="E324">
        <v>0</v>
      </c>
      <c r="F324">
        <v>0</v>
      </c>
      <c r="H324">
        <v>443.09836960000001</v>
      </c>
      <c r="J324">
        <v>5801530</v>
      </c>
      <c r="K324">
        <v>4691693</v>
      </c>
      <c r="L324">
        <v>4836341</v>
      </c>
      <c r="M324" t="str">
        <f>IF(J324&gt;0,"Yes","No")</f>
        <v>Yes</v>
      </c>
      <c r="N324">
        <f>AVERAGE(J324:L324)</f>
        <v>5109854.666666667</v>
      </c>
      <c r="O324">
        <v>2814835</v>
      </c>
      <c r="P324">
        <v>2137296</v>
      </c>
      <c r="Q324">
        <v>2281996</v>
      </c>
      <c r="S324">
        <f>B324/A324</f>
        <v>0.90909090909090906</v>
      </c>
      <c r="T324">
        <f>D324/A324</f>
        <v>0.45454545454545453</v>
      </c>
      <c r="V324" s="4">
        <f>A324*12+(B324-1)*1.007825+C324*14.003074+D324*15.9949146+E324*31.9720707+F324*30.9737615+0.0005485799</f>
        <v>443.09836957990001</v>
      </c>
      <c r="W324">
        <f>1+A324-B324/2+C324/2+F324/2</f>
        <v>13</v>
      </c>
      <c r="X324">
        <f>W324/A324</f>
        <v>0.59090909090909094</v>
      </c>
      <c r="Y324">
        <f>W324/B324</f>
        <v>0.65</v>
      </c>
      <c r="Z324">
        <f>W324/D324</f>
        <v>1.3</v>
      </c>
      <c r="AA324" t="str">
        <f>IF(X324&gt;=0.3,IF(X324&lt;=0.68,IF(Y324&gt;=0.2,IF(Y324&lt;=0.95,IF(Z324&gt;=0.77,IF(Z324&lt;=1.75,"CRAM","O"),"O"),"O"),"O"),"O"),"O")</f>
        <v>CRAM</v>
      </c>
      <c r="AD324">
        <f>(1+A324-D324/2-E324-B324/2)/(A324-D324/2-E324-C324-F324)</f>
        <v>0.47058823529411764</v>
      </c>
      <c r="AF324" t="str">
        <f>IF(AD324&gt;0.66,"CondAr","----")</f>
        <v>----</v>
      </c>
      <c r="AG324" t="str">
        <f>IF(AND((AD324&gt;0.5),(AD324&lt;=0.66)),"Aromatic","----")</f>
        <v>----</v>
      </c>
      <c r="AH324" t="str">
        <f>IF(AND((AD324&lt;=0.5),(S324&lt;1.5)),"HUnSatLig","----")</f>
        <v>HUnSatLig</v>
      </c>
      <c r="AI324" t="str">
        <f>IF(AND((T324&lt;0.6),(S324&gt;=1.5),(C324=0)),"AlipatNoN","----")</f>
        <v>----</v>
      </c>
      <c r="AJ324" t="str">
        <f>IF(AND((S324&gt;=1.5),(T324&gt;=0.6)),"SatFACarb","----")</f>
        <v>----</v>
      </c>
      <c r="AK324" t="str">
        <f>IF(AND((T324&lt;0.6),(S324&gt;=1.5),(C324&gt;0)),"Alipat+N","----")</f>
        <v>----</v>
      </c>
      <c r="AM324" s="4">
        <f>V324*(44/43.989828)</f>
        <v>443.20082955349579</v>
      </c>
      <c r="AN324" s="4">
        <f>INT(AM324)</f>
        <v>443</v>
      </c>
      <c r="AO324" s="4">
        <f>AM324-AN324</f>
        <v>0.20082955349579379</v>
      </c>
    </row>
    <row r="325" spans="1:41" x14ac:dyDescent="0.25">
      <c r="A325">
        <v>21</v>
      </c>
      <c r="B325">
        <v>20</v>
      </c>
      <c r="C325">
        <v>0</v>
      </c>
      <c r="D325">
        <v>11</v>
      </c>
      <c r="E325">
        <v>0</v>
      </c>
      <c r="F325">
        <v>0</v>
      </c>
      <c r="H325">
        <v>447.09328420000003</v>
      </c>
      <c r="J325">
        <v>8905764</v>
      </c>
      <c r="K325">
        <v>8166900</v>
      </c>
      <c r="L325">
        <v>7560795</v>
      </c>
      <c r="M325" t="str">
        <f>IF(J325&gt;0,"Yes","No")</f>
        <v>Yes</v>
      </c>
      <c r="N325">
        <f>AVERAGE(J325:L325)</f>
        <v>8211153</v>
      </c>
      <c r="O325">
        <v>2817593</v>
      </c>
      <c r="P325">
        <v>2396129</v>
      </c>
      <c r="Q325">
        <v>2453105</v>
      </c>
      <c r="S325">
        <f>B325/A325</f>
        <v>0.95238095238095233</v>
      </c>
      <c r="T325">
        <f>D325/A325</f>
        <v>0.52380952380952384</v>
      </c>
      <c r="V325" s="4">
        <f>A325*12+(B325-1)*1.007825+C325*14.003074+D325*15.9949146+E325*31.9720707+F325*30.9737615+0.0005485799</f>
        <v>447.09328417990002</v>
      </c>
      <c r="W325">
        <f>1+A325-B325/2+C325/2+F325/2</f>
        <v>12</v>
      </c>
      <c r="X325">
        <f>W325/A325</f>
        <v>0.5714285714285714</v>
      </c>
      <c r="Y325">
        <f>W325/B325</f>
        <v>0.6</v>
      </c>
      <c r="Z325">
        <f>W325/D325</f>
        <v>1.0909090909090908</v>
      </c>
      <c r="AA325" t="str">
        <f>IF(X325&gt;=0.3,IF(X325&lt;=0.68,IF(Y325&gt;=0.2,IF(Y325&lt;=0.95,IF(Z325&gt;=0.77,IF(Z325&lt;=1.75,"CRAM","O"),"O"),"O"),"O"),"O"),"O")</f>
        <v>CRAM</v>
      </c>
      <c r="AD325">
        <f>(1+A325-D325/2-E325-B325/2)/(A325-D325/2-E325-C325-F325)</f>
        <v>0.41935483870967744</v>
      </c>
      <c r="AF325" t="str">
        <f>IF(AD325&gt;0.66,"CondAr","----")</f>
        <v>----</v>
      </c>
      <c r="AG325" t="str">
        <f>IF(AND((AD325&gt;0.5),(AD325&lt;=0.66)),"Aromatic","----")</f>
        <v>----</v>
      </c>
      <c r="AH325" t="str">
        <f>IF(AND((AD325&lt;=0.5),(S325&lt;1.5)),"HUnSatLig","----")</f>
        <v>HUnSatLig</v>
      </c>
      <c r="AI325" t="str">
        <f>IF(AND((T325&lt;0.6),(S325&gt;=1.5),(C325=0)),"AlipatNoN","----")</f>
        <v>----</v>
      </c>
      <c r="AJ325" t="str">
        <f>IF(AND((S325&gt;=1.5),(T325&gt;=0.6)),"SatFACarb","----")</f>
        <v>----</v>
      </c>
      <c r="AK325" t="str">
        <f>IF(AND((T325&lt;0.6),(S325&gt;=1.5),(C325&gt;0)),"Alipat+N","----")</f>
        <v>----</v>
      </c>
      <c r="AM325" s="4">
        <f>V325*(44/43.989828)</f>
        <v>447.19666791867428</v>
      </c>
      <c r="AN325" s="4">
        <f>INT(AM325)</f>
        <v>447</v>
      </c>
      <c r="AO325" s="4">
        <f>AM325-AN325</f>
        <v>0.19666791867427946</v>
      </c>
    </row>
    <row r="326" spans="1:41" x14ac:dyDescent="0.25">
      <c r="A326">
        <v>23</v>
      </c>
      <c r="B326">
        <v>26</v>
      </c>
      <c r="C326">
        <v>0</v>
      </c>
      <c r="D326">
        <v>12</v>
      </c>
      <c r="E326">
        <v>0</v>
      </c>
      <c r="F326">
        <v>0</v>
      </c>
      <c r="H326">
        <v>493.13514880000002</v>
      </c>
      <c r="J326">
        <v>5210594</v>
      </c>
      <c r="K326">
        <v>4993833</v>
      </c>
      <c r="L326">
        <v>5235247</v>
      </c>
      <c r="M326" t="str">
        <f>IF(J326&gt;0,"Yes","No")</f>
        <v>Yes</v>
      </c>
      <c r="N326">
        <f>AVERAGE(J326:L326)</f>
        <v>5146558</v>
      </c>
      <c r="O326">
        <v>2822461</v>
      </c>
      <c r="P326">
        <v>2107838</v>
      </c>
      <c r="Q326">
        <v>2021371</v>
      </c>
      <c r="S326">
        <f>B326/A326</f>
        <v>1.1304347826086956</v>
      </c>
      <c r="T326">
        <f>D326/A326</f>
        <v>0.52173913043478259</v>
      </c>
      <c r="V326" s="4">
        <f>A326*12+(B326-1)*1.007825+C326*14.003074+D326*15.9949146+E326*31.9720707+F326*30.9737615+0.0005485799</f>
        <v>493.13514877990002</v>
      </c>
      <c r="W326">
        <f>1+A326-B326/2+C326/2+F326/2</f>
        <v>11</v>
      </c>
      <c r="X326">
        <f>W326/A326</f>
        <v>0.47826086956521741</v>
      </c>
      <c r="Y326">
        <f>W326/B326</f>
        <v>0.42307692307692307</v>
      </c>
      <c r="Z326">
        <f>W326/D326</f>
        <v>0.91666666666666663</v>
      </c>
      <c r="AA326" t="str">
        <f>IF(X326&gt;=0.3,IF(X326&lt;=0.68,IF(Y326&gt;=0.2,IF(Y326&lt;=0.95,IF(Z326&gt;=0.77,IF(Z326&lt;=1.75,"CRAM","O"),"O"),"O"),"O"),"O"),"O")</f>
        <v>CRAM</v>
      </c>
      <c r="AD326">
        <f>(1+A326-D326/2-E326-B326/2)/(A326-D326/2-E326-C326-F326)</f>
        <v>0.29411764705882354</v>
      </c>
      <c r="AF326" t="str">
        <f>IF(AD326&gt;0.66,"CondAr","----")</f>
        <v>----</v>
      </c>
      <c r="AG326" t="str">
        <f>IF(AND((AD326&gt;0.5),(AD326&lt;=0.66)),"Aromatic","----")</f>
        <v>----</v>
      </c>
      <c r="AH326" t="str">
        <f>IF(AND((AD326&lt;=0.5),(S326&lt;1.5)),"HUnSatLig","----")</f>
        <v>HUnSatLig</v>
      </c>
      <c r="AI326" t="str">
        <f>IF(AND((T326&lt;0.6),(S326&gt;=1.5),(C326=0)),"AlipatNoN","----")</f>
        <v>----</v>
      </c>
      <c r="AJ326" t="str">
        <f>IF(AND((S326&gt;=1.5),(T326&gt;=0.6)),"SatFACarb","----")</f>
        <v>----</v>
      </c>
      <c r="AK326" t="str">
        <f>IF(AND((T326&lt;0.6),(S326&gt;=1.5),(C326&gt;0)),"Alipat+N","----")</f>
        <v>----</v>
      </c>
      <c r="AM326" s="4">
        <f>V326*(44/43.989828)</f>
        <v>493.24917902192294</v>
      </c>
      <c r="AN326" s="4">
        <f>INT(AM326)</f>
        <v>493</v>
      </c>
      <c r="AO326" s="4">
        <f>AM326-AN326</f>
        <v>0.2491790219229415</v>
      </c>
    </row>
    <row r="327" spans="1:41" x14ac:dyDescent="0.25">
      <c r="A327">
        <v>17</v>
      </c>
      <c r="B327">
        <v>16</v>
      </c>
      <c r="C327">
        <v>0</v>
      </c>
      <c r="D327">
        <v>7</v>
      </c>
      <c r="E327">
        <v>0</v>
      </c>
      <c r="F327">
        <v>0</v>
      </c>
      <c r="H327">
        <v>331.08232579999998</v>
      </c>
      <c r="J327">
        <v>4435422</v>
      </c>
      <c r="K327">
        <v>4480199</v>
      </c>
      <c r="L327">
        <v>4971017</v>
      </c>
      <c r="M327" t="str">
        <f>IF(J327&gt;0,"Yes","No")</f>
        <v>Yes</v>
      </c>
      <c r="N327">
        <f>AVERAGE(J327:L327)</f>
        <v>4628879.333333333</v>
      </c>
      <c r="O327">
        <v>2832017</v>
      </c>
      <c r="P327">
        <v>2796724</v>
      </c>
      <c r="Q327">
        <v>2945232</v>
      </c>
      <c r="S327">
        <f>B327/A327</f>
        <v>0.94117647058823528</v>
      </c>
      <c r="T327">
        <f>D327/A327</f>
        <v>0.41176470588235292</v>
      </c>
      <c r="V327" s="4">
        <f>A327*12+(B327-1)*1.007825+C327*14.003074+D327*15.9949146+E327*31.9720707+F327*30.9737615+0.0005485799</f>
        <v>331.08232577990003</v>
      </c>
      <c r="W327">
        <f>1+A327-B327/2+C327/2+F327/2</f>
        <v>10</v>
      </c>
      <c r="X327">
        <f>W327/A327</f>
        <v>0.58823529411764708</v>
      </c>
      <c r="Y327">
        <f>W327/B327</f>
        <v>0.625</v>
      </c>
      <c r="Z327">
        <f>W327/D327</f>
        <v>1.4285714285714286</v>
      </c>
      <c r="AA327" t="str">
        <f>IF(X327&gt;=0.3,IF(X327&lt;=0.68,IF(Y327&gt;=0.2,IF(Y327&lt;=0.95,IF(Z327&gt;=0.77,IF(Z327&lt;=1.75,"CRAM","O"),"O"),"O"),"O"),"O"),"O")</f>
        <v>CRAM</v>
      </c>
      <c r="AD327">
        <f>(1+A327-D327/2-E327-B327/2)/(A327-D327/2-E327-C327-F327)</f>
        <v>0.48148148148148145</v>
      </c>
      <c r="AF327" t="str">
        <f>IF(AD327&gt;0.66,"CondAr","----")</f>
        <v>----</v>
      </c>
      <c r="AG327" t="str">
        <f>IF(AND((AD327&gt;0.5),(AD327&lt;=0.66)),"Aromatic","----")</f>
        <v>----</v>
      </c>
      <c r="AH327" t="str">
        <f>IF(AND((AD327&lt;=0.5),(S327&lt;1.5)),"HUnSatLig","----")</f>
        <v>HUnSatLig</v>
      </c>
      <c r="AI327" t="str">
        <f>IF(AND((T327&lt;0.6),(S327&gt;=1.5),(C327=0)),"AlipatNoN","----")</f>
        <v>----</v>
      </c>
      <c r="AJ327" t="str">
        <f>IF(AND((S327&gt;=1.5),(T327&gt;=0.6)),"SatFACarb","----")</f>
        <v>----</v>
      </c>
      <c r="AK327" t="str">
        <f>IF(AND((T327&lt;0.6),(S327&gt;=1.5),(C327&gt;0)),"Alipat+N","----")</f>
        <v>----</v>
      </c>
      <c r="AM327" s="4">
        <f>V327*(44/43.989828)</f>
        <v>331.15888369273915</v>
      </c>
      <c r="AN327" s="4">
        <f>INT(AM327)</f>
        <v>331</v>
      </c>
      <c r="AO327" s="4">
        <f>AM327-AN327</f>
        <v>0.15888369273915259</v>
      </c>
    </row>
    <row r="328" spans="1:41" x14ac:dyDescent="0.25">
      <c r="A328">
        <v>22</v>
      </c>
      <c r="B328">
        <v>24</v>
      </c>
      <c r="C328">
        <v>0</v>
      </c>
      <c r="D328">
        <v>12</v>
      </c>
      <c r="E328">
        <v>0</v>
      </c>
      <c r="F328">
        <v>0</v>
      </c>
      <c r="H328">
        <v>479.11949879999997</v>
      </c>
      <c r="J328">
        <v>6237229</v>
      </c>
      <c r="K328">
        <v>6406719</v>
      </c>
      <c r="L328">
        <v>6039133</v>
      </c>
      <c r="M328" t="str">
        <f>IF(J328&gt;0,"Yes","No")</f>
        <v>Yes</v>
      </c>
      <c r="N328">
        <f>AVERAGE(J328:L328)</f>
        <v>6227693.666666667</v>
      </c>
      <c r="O328">
        <v>2837781</v>
      </c>
      <c r="P328">
        <v>2043843</v>
      </c>
      <c r="Q328">
        <v>2167020</v>
      </c>
      <c r="S328">
        <f>B328/A328</f>
        <v>1.0909090909090908</v>
      </c>
      <c r="T328">
        <f>D328/A328</f>
        <v>0.54545454545454541</v>
      </c>
      <c r="V328" s="4">
        <f>A328*12+(B328-1)*1.007825+C328*14.003074+D328*15.9949146+E328*31.9720707+F328*30.9737615+0.0005485799</f>
        <v>479.11949877989997</v>
      </c>
      <c r="W328">
        <f>1+A328-B328/2+C328/2+F328/2</f>
        <v>11</v>
      </c>
      <c r="X328">
        <f>W328/A328</f>
        <v>0.5</v>
      </c>
      <c r="Y328">
        <f>W328/B328</f>
        <v>0.45833333333333331</v>
      </c>
      <c r="Z328">
        <f>W328/D328</f>
        <v>0.91666666666666663</v>
      </c>
      <c r="AA328" t="str">
        <f>IF(X328&gt;=0.3,IF(X328&lt;=0.68,IF(Y328&gt;=0.2,IF(Y328&lt;=0.95,IF(Z328&gt;=0.77,IF(Z328&lt;=1.75,"CRAM","O"),"O"),"O"),"O"),"O"),"O")</f>
        <v>CRAM</v>
      </c>
      <c r="AD328">
        <f>(1+A328-D328/2-E328-B328/2)/(A328-D328/2-E328-C328-F328)</f>
        <v>0.3125</v>
      </c>
      <c r="AF328" t="str">
        <f>IF(AD328&gt;0.66,"CondAr","----")</f>
        <v>----</v>
      </c>
      <c r="AG328" t="str">
        <f>IF(AND((AD328&gt;0.5),(AD328&lt;=0.66)),"Aromatic","----")</f>
        <v>----</v>
      </c>
      <c r="AH328" t="str">
        <f>IF(AND((AD328&lt;=0.5),(S328&lt;1.5)),"HUnSatLig","----")</f>
        <v>HUnSatLig</v>
      </c>
      <c r="AI328" t="str">
        <f>IF(AND((T328&lt;0.6),(S328&gt;=1.5),(C328=0)),"AlipatNoN","----")</f>
        <v>----</v>
      </c>
      <c r="AJ328" t="str">
        <f>IF(AND((S328&gt;=1.5),(T328&gt;=0.6)),"SatFACarb","----")</f>
        <v>----</v>
      </c>
      <c r="AK328" t="str">
        <f>IF(AND((T328&lt;0.6),(S328&gt;=1.5),(C328&gt;0)),"Alipat+N","----")</f>
        <v>----</v>
      </c>
      <c r="AM328" s="4">
        <f>V328*(44/43.989828)</f>
        <v>479.23028810923279</v>
      </c>
      <c r="AN328" s="4">
        <f>INT(AM328)</f>
        <v>479</v>
      </c>
      <c r="AO328" s="4">
        <f>AM328-AN328</f>
        <v>0.23028810923278797</v>
      </c>
    </row>
    <row r="329" spans="1:41" x14ac:dyDescent="0.25">
      <c r="A329">
        <v>15</v>
      </c>
      <c r="B329">
        <v>18</v>
      </c>
      <c r="C329">
        <v>0</v>
      </c>
      <c r="D329">
        <v>10</v>
      </c>
      <c r="E329">
        <v>0</v>
      </c>
      <c r="F329">
        <v>0</v>
      </c>
      <c r="H329">
        <v>357.08271960000002</v>
      </c>
      <c r="J329">
        <v>6994307</v>
      </c>
      <c r="K329">
        <v>7270833</v>
      </c>
      <c r="L329">
        <v>7388424</v>
      </c>
      <c r="M329" t="str">
        <f>IF(J329&gt;0,"Yes","No")</f>
        <v>Yes</v>
      </c>
      <c r="N329">
        <f>AVERAGE(J329:L329)</f>
        <v>7217854.666666667</v>
      </c>
      <c r="O329">
        <v>2842307</v>
      </c>
      <c r="P329">
        <v>2516189</v>
      </c>
      <c r="Q329">
        <v>2605059</v>
      </c>
      <c r="S329">
        <f>B329/A329</f>
        <v>1.2</v>
      </c>
      <c r="T329">
        <f>D329/A329</f>
        <v>0.66666666666666663</v>
      </c>
      <c r="V329" s="4">
        <f>A329*12+(B329-1)*1.007825+C329*14.003074+D329*15.9949146+E329*31.9720707+F329*30.9737615+0.0005485799</f>
        <v>357.08271957990002</v>
      </c>
      <c r="W329">
        <f>1+A329-B329/2+C329/2+F329/2</f>
        <v>7</v>
      </c>
      <c r="X329">
        <f>W329/A329</f>
        <v>0.46666666666666667</v>
      </c>
      <c r="Y329">
        <f>W329/B329</f>
        <v>0.3888888888888889</v>
      </c>
      <c r="Z329">
        <f>W329/D329</f>
        <v>0.7</v>
      </c>
      <c r="AA329" t="str">
        <f>IF(X329&gt;=0.3,IF(X329&lt;=0.68,IF(Y329&gt;=0.2,IF(Y329&lt;=0.95,IF(Z329&gt;=0.77,IF(Z329&lt;=1.75,"CRAM","O"),"O"),"O"),"O"),"O"),"O")</f>
        <v>O</v>
      </c>
      <c r="AD329">
        <f>(1+A329-D329/2-E329-B329/2)/(A329-D329/2-E329-C329-F329)</f>
        <v>0.2</v>
      </c>
      <c r="AF329" t="str">
        <f>IF(AD329&gt;0.66,"CondAr","----")</f>
        <v>----</v>
      </c>
      <c r="AG329" t="str">
        <f>IF(AND((AD329&gt;0.5),(AD329&lt;=0.66)),"Aromatic","----")</f>
        <v>----</v>
      </c>
      <c r="AH329" t="str">
        <f>IF(AND((AD329&lt;=0.5),(S329&lt;1.5)),"HUnSatLig","----")</f>
        <v>HUnSatLig</v>
      </c>
      <c r="AI329" t="str">
        <f>IF(AND((T329&lt;0.6),(S329&gt;=1.5),(C329=0)),"AlipatNoN","----")</f>
        <v>----</v>
      </c>
      <c r="AJ329" t="str">
        <f>IF(AND((S329&gt;=1.5),(T329&gt;=0.6)),"SatFACarb","----")</f>
        <v>----</v>
      </c>
      <c r="AK329" t="str">
        <f>IF(AND((T329&lt;0.6),(S329&gt;=1.5),(C329&gt;0)),"Alipat+N","----")</f>
        <v>----</v>
      </c>
      <c r="AM329" s="4">
        <f>V329*(44/43.989828)</f>
        <v>357.16528970096448</v>
      </c>
      <c r="AN329" s="4">
        <f>INT(AM329)</f>
        <v>357</v>
      </c>
      <c r="AO329" s="4">
        <f>AM329-AN329</f>
        <v>0.16528970096447893</v>
      </c>
    </row>
    <row r="330" spans="1:41" x14ac:dyDescent="0.25">
      <c r="A330">
        <v>16</v>
      </c>
      <c r="B330">
        <v>16</v>
      </c>
      <c r="C330">
        <v>0</v>
      </c>
      <c r="D330">
        <v>8</v>
      </c>
      <c r="E330">
        <v>0</v>
      </c>
      <c r="F330">
        <v>0</v>
      </c>
      <c r="H330">
        <v>335.07724039999999</v>
      </c>
      <c r="J330">
        <v>6552408</v>
      </c>
      <c r="K330">
        <v>6342679</v>
      </c>
      <c r="L330">
        <v>6259099</v>
      </c>
      <c r="M330" t="str">
        <f>IF(J330&gt;0,"Yes","No")</f>
        <v>Yes</v>
      </c>
      <c r="N330">
        <f>AVERAGE(J330:L330)</f>
        <v>6384728.666666667</v>
      </c>
      <c r="O330">
        <v>2842725</v>
      </c>
      <c r="P330">
        <v>2536999</v>
      </c>
      <c r="Q330">
        <v>2997378</v>
      </c>
      <c r="S330">
        <f>B330/A330</f>
        <v>1</v>
      </c>
      <c r="T330">
        <f>D330/A330</f>
        <v>0.5</v>
      </c>
      <c r="V330" s="4">
        <f>A330*12+(B330-1)*1.007825+C330*14.003074+D330*15.9949146+E330*31.9720707+F330*30.9737615+0.0005485799</f>
        <v>335.07724037989999</v>
      </c>
      <c r="W330">
        <f>1+A330-B330/2+C330/2+F330/2</f>
        <v>9</v>
      </c>
      <c r="X330">
        <f>W330/A330</f>
        <v>0.5625</v>
      </c>
      <c r="Y330">
        <f>W330/B330</f>
        <v>0.5625</v>
      </c>
      <c r="Z330">
        <f>W330/D330</f>
        <v>1.125</v>
      </c>
      <c r="AA330" t="str">
        <f>IF(X330&gt;=0.3,IF(X330&lt;=0.68,IF(Y330&gt;=0.2,IF(Y330&lt;=0.95,IF(Z330&gt;=0.77,IF(Z330&lt;=1.75,"CRAM","O"),"O"),"O"),"O"),"O"),"O")</f>
        <v>CRAM</v>
      </c>
      <c r="AD330">
        <f>(1+A330-D330/2-E330-B330/2)/(A330-D330/2-E330-C330-F330)</f>
        <v>0.41666666666666669</v>
      </c>
      <c r="AF330" t="str">
        <f>IF(AD330&gt;0.66,"CondAr","----")</f>
        <v>----</v>
      </c>
      <c r="AG330" t="str">
        <f>IF(AND((AD330&gt;0.5),(AD330&lt;=0.66)),"Aromatic","----")</f>
        <v>----</v>
      </c>
      <c r="AH330" t="str">
        <f>IF(AND((AD330&lt;=0.5),(S330&lt;1.5)),"HUnSatLig","----")</f>
        <v>HUnSatLig</v>
      </c>
      <c r="AI330" t="str">
        <f>IF(AND((T330&lt;0.6),(S330&gt;=1.5),(C330=0)),"AlipatNoN","----")</f>
        <v>----</v>
      </c>
      <c r="AJ330" t="str">
        <f>IF(AND((S330&gt;=1.5),(T330&gt;=0.6)),"SatFACarb","----")</f>
        <v>----</v>
      </c>
      <c r="AK330" t="str">
        <f>IF(AND((T330&lt;0.6),(S330&gt;=1.5),(C330&gt;0)),"Alipat+N","----")</f>
        <v>----</v>
      </c>
      <c r="AM330" s="4">
        <f>V330*(44/43.989828)</f>
        <v>335.15472205791752</v>
      </c>
      <c r="AN330" s="4">
        <f>INT(AM330)</f>
        <v>335</v>
      </c>
      <c r="AO330" s="4">
        <f>AM330-AN330</f>
        <v>0.15472205791752458</v>
      </c>
    </row>
    <row r="331" spans="1:41" x14ac:dyDescent="0.25">
      <c r="A331">
        <v>25</v>
      </c>
      <c r="B331">
        <v>32</v>
      </c>
      <c r="C331">
        <v>0</v>
      </c>
      <c r="D331">
        <v>12</v>
      </c>
      <c r="E331">
        <v>0</v>
      </c>
      <c r="F331">
        <v>0</v>
      </c>
      <c r="H331">
        <v>523.18209879999995</v>
      </c>
      <c r="J331">
        <v>3400715</v>
      </c>
      <c r="K331">
        <v>3491307</v>
      </c>
      <c r="L331">
        <v>3384540</v>
      </c>
      <c r="M331" t="str">
        <f>IF(J331&gt;0,"Yes","No")</f>
        <v>Yes</v>
      </c>
      <c r="N331">
        <f>AVERAGE(J331:L331)</f>
        <v>3425520.6666666665</v>
      </c>
      <c r="O331">
        <v>2896223</v>
      </c>
      <c r="P331">
        <v>2907984</v>
      </c>
      <c r="Q331">
        <v>2323813</v>
      </c>
      <c r="S331">
        <f>B331/A331</f>
        <v>1.28</v>
      </c>
      <c r="T331">
        <f>D331/A331</f>
        <v>0.48</v>
      </c>
      <c r="V331" s="4">
        <f>A331*12+(B331-1)*1.007825+C331*14.003074+D331*15.9949146+E331*31.9720707+F331*30.9737615+0.0005485799</f>
        <v>523.1820987799</v>
      </c>
      <c r="W331">
        <f>1+A331-B331/2+C331/2+F331/2</f>
        <v>10</v>
      </c>
      <c r="X331">
        <f>W331/A331</f>
        <v>0.4</v>
      </c>
      <c r="Y331">
        <f>W331/B331</f>
        <v>0.3125</v>
      </c>
      <c r="Z331">
        <f>W331/D331</f>
        <v>0.83333333333333337</v>
      </c>
      <c r="AA331" t="str">
        <f>IF(X331&gt;=0.3,IF(X331&lt;=0.68,IF(Y331&gt;=0.2,IF(Y331&lt;=0.95,IF(Z331&gt;=0.77,IF(Z331&lt;=1.75,"CRAM","O"),"O"),"O"),"O"),"O"),"O")</f>
        <v>CRAM</v>
      </c>
      <c r="AD331">
        <f>(1+A331-D331/2-E331-B331/2)/(A331-D331/2-E331-C331-F331)</f>
        <v>0.21052631578947367</v>
      </c>
      <c r="AF331" t="str">
        <f>IF(AD331&gt;0.66,"CondAr","----")</f>
        <v>----</v>
      </c>
      <c r="AG331" t="str">
        <f>IF(AND((AD331&gt;0.5),(AD331&lt;=0.66)),"Aromatic","----")</f>
        <v>----</v>
      </c>
      <c r="AH331" t="str">
        <f>IF(AND((AD331&lt;=0.5),(S331&lt;1.5)),"HUnSatLig","----")</f>
        <v>HUnSatLig</v>
      </c>
      <c r="AI331" t="str">
        <f>IF(AND((T331&lt;0.6),(S331&gt;=1.5),(C331=0)),"AlipatNoN","----")</f>
        <v>----</v>
      </c>
      <c r="AJ331" t="str">
        <f>IF(AND((S331&gt;=1.5),(T331&gt;=0.6)),"SatFACarb","----")</f>
        <v>----</v>
      </c>
      <c r="AK331" t="str">
        <f>IF(AND((T331&lt;0.6),(S331&gt;=1.5),(C331&gt;0)),"Alipat+N","----")</f>
        <v>----</v>
      </c>
      <c r="AM331" s="4">
        <f>V331*(44/43.989828)</f>
        <v>523.30307693668624</v>
      </c>
      <c r="AN331" s="4">
        <f>INT(AM331)</f>
        <v>523</v>
      </c>
      <c r="AO331" s="4">
        <f>AM331-AN331</f>
        <v>0.3030769366862387</v>
      </c>
    </row>
    <row r="332" spans="1:41" x14ac:dyDescent="0.25">
      <c r="A332">
        <v>18</v>
      </c>
      <c r="B332">
        <v>16</v>
      </c>
      <c r="C332">
        <v>0</v>
      </c>
      <c r="D332">
        <v>11</v>
      </c>
      <c r="E332">
        <v>0</v>
      </c>
      <c r="F332">
        <v>0</v>
      </c>
      <c r="H332">
        <v>407.06198419999998</v>
      </c>
      <c r="J332">
        <v>13598558</v>
      </c>
      <c r="K332">
        <v>13840571</v>
      </c>
      <c r="L332">
        <v>13923882</v>
      </c>
      <c r="M332" t="str">
        <f>IF(J332&gt;0,"Yes","No")</f>
        <v>Yes</v>
      </c>
      <c r="N332">
        <f>AVERAGE(J332:L332)</f>
        <v>13787670.333333334</v>
      </c>
      <c r="O332">
        <v>2904091</v>
      </c>
      <c r="P332">
        <v>1827989</v>
      </c>
      <c r="Q332">
        <v>2631526</v>
      </c>
      <c r="S332">
        <f>B332/A332</f>
        <v>0.88888888888888884</v>
      </c>
      <c r="T332">
        <f>D332/A332</f>
        <v>0.61111111111111116</v>
      </c>
      <c r="V332" s="4">
        <f>A332*12+(B332-1)*1.007825+C332*14.003074+D332*15.9949146+E332*31.9720707+F332*30.9737615+0.0005485799</f>
        <v>407.06198417989998</v>
      </c>
      <c r="W332">
        <f>1+A332-B332/2+C332/2+F332/2</f>
        <v>11</v>
      </c>
      <c r="X332">
        <f>W332/A332</f>
        <v>0.61111111111111116</v>
      </c>
      <c r="Y332">
        <f>W332/B332</f>
        <v>0.6875</v>
      </c>
      <c r="Z332">
        <f>W332/D332</f>
        <v>1</v>
      </c>
      <c r="AA332" t="str">
        <f>IF(X332&gt;=0.3,IF(X332&lt;=0.68,IF(Y332&gt;=0.2,IF(Y332&lt;=0.95,IF(Z332&gt;=0.77,IF(Z332&lt;=1.75,"CRAM","O"),"O"),"O"),"O"),"O"),"O")</f>
        <v>CRAM</v>
      </c>
      <c r="AD332">
        <f>(1+A332-D332/2-E332-B332/2)/(A332-D332/2-E332-C332-F332)</f>
        <v>0.44</v>
      </c>
      <c r="AF332" t="str">
        <f>IF(AD332&gt;0.66,"CondAr","----")</f>
        <v>----</v>
      </c>
      <c r="AG332" t="str">
        <f>IF(AND((AD332&gt;0.5),(AD332&lt;=0.66)),"Aromatic","----")</f>
        <v>----</v>
      </c>
      <c r="AH332" t="str">
        <f>IF(AND((AD332&lt;=0.5),(S332&lt;1.5)),"HUnSatLig","----")</f>
        <v>HUnSatLig</v>
      </c>
      <c r="AI332" t="str">
        <f>IF(AND((T332&lt;0.6),(S332&gt;=1.5),(C332=0)),"AlipatNoN","----")</f>
        <v>----</v>
      </c>
      <c r="AJ332" t="str">
        <f>IF(AND((S332&gt;=1.5),(T332&gt;=0.6)),"SatFACarb","----")</f>
        <v>----</v>
      </c>
      <c r="AK332" t="str">
        <f>IF(AND((T332&lt;0.6),(S332&gt;=1.5),(C332&gt;0)),"Alipat+N","----")</f>
        <v>----</v>
      </c>
      <c r="AM332" s="4">
        <f>V332*(44/43.989828)</f>
        <v>407.15611126998715</v>
      </c>
      <c r="AN332" s="4">
        <f>INT(AM332)</f>
        <v>407</v>
      </c>
      <c r="AO332" s="4">
        <f>AM332-AN332</f>
        <v>0.15611126998715008</v>
      </c>
    </row>
    <row r="333" spans="1:41" x14ac:dyDescent="0.25">
      <c r="A333">
        <v>17</v>
      </c>
      <c r="B333">
        <v>16</v>
      </c>
      <c r="C333">
        <v>0</v>
      </c>
      <c r="D333">
        <v>11</v>
      </c>
      <c r="E333">
        <v>0</v>
      </c>
      <c r="F333">
        <v>0</v>
      </c>
      <c r="H333">
        <v>395.06198419999998</v>
      </c>
      <c r="J333">
        <v>15349770</v>
      </c>
      <c r="K333">
        <v>14977728</v>
      </c>
      <c r="L333">
        <v>14430336</v>
      </c>
      <c r="M333" t="str">
        <f>IF(J333&gt;0,"Yes","No")</f>
        <v>Yes</v>
      </c>
      <c r="N333">
        <f>AVERAGE(J333:L333)</f>
        <v>14919278</v>
      </c>
      <c r="O333">
        <v>2904675</v>
      </c>
      <c r="P333">
        <v>2272574</v>
      </c>
      <c r="Q333">
        <v>2224395</v>
      </c>
      <c r="S333">
        <f>B333/A333</f>
        <v>0.94117647058823528</v>
      </c>
      <c r="T333">
        <f>D333/A333</f>
        <v>0.6470588235294118</v>
      </c>
      <c r="V333" s="4">
        <f>A333*12+(B333-1)*1.007825+C333*14.003074+D333*15.9949146+E333*31.9720707+F333*30.9737615+0.0005485799</f>
        <v>395.06198417989998</v>
      </c>
      <c r="W333">
        <f>1+A333-B333/2+C333/2+F333/2</f>
        <v>10</v>
      </c>
      <c r="X333">
        <f>W333/A333</f>
        <v>0.58823529411764708</v>
      </c>
      <c r="Y333">
        <f>W333/B333</f>
        <v>0.625</v>
      </c>
      <c r="Z333">
        <f>W333/D333</f>
        <v>0.90909090909090906</v>
      </c>
      <c r="AA333" t="str">
        <f>IF(X333&gt;=0.3,IF(X333&lt;=0.68,IF(Y333&gt;=0.2,IF(Y333&lt;=0.95,IF(Z333&gt;=0.77,IF(Z333&lt;=1.75,"CRAM","O"),"O"),"O"),"O"),"O"),"O")</f>
        <v>CRAM</v>
      </c>
      <c r="AD333">
        <f>(1+A333-D333/2-E333-B333/2)/(A333-D333/2-E333-C333-F333)</f>
        <v>0.39130434782608697</v>
      </c>
      <c r="AF333" t="str">
        <f>IF(AD333&gt;0.66,"CondAr","----")</f>
        <v>----</v>
      </c>
      <c r="AG333" t="str">
        <f>IF(AND((AD333&gt;0.5),(AD333&lt;=0.66)),"Aromatic","----")</f>
        <v>----</v>
      </c>
      <c r="AH333" t="str">
        <f>IF(AND((AD333&lt;=0.5),(S333&lt;1.5)),"HUnSatLig","----")</f>
        <v>HUnSatLig</v>
      </c>
      <c r="AI333" t="str">
        <f>IF(AND((T333&lt;0.6),(S333&gt;=1.5),(C333=0)),"AlipatNoN","----")</f>
        <v>----</v>
      </c>
      <c r="AJ333" t="str">
        <f>IF(AND((S333&gt;=1.5),(T333&gt;=0.6)),"SatFACarb","----")</f>
        <v>----</v>
      </c>
      <c r="AK333" t="str">
        <f>IF(AND((T333&lt;0.6),(S333&gt;=1.5),(C333&gt;0)),"Alipat+N","----")</f>
        <v>----</v>
      </c>
      <c r="AM333" s="4">
        <f>V333*(44/43.989828)</f>
        <v>395.15333644668027</v>
      </c>
      <c r="AN333" s="4">
        <f>INT(AM333)</f>
        <v>395</v>
      </c>
      <c r="AO333" s="4">
        <f>AM333-AN333</f>
        <v>0.15333644668027091</v>
      </c>
    </row>
    <row r="334" spans="1:41" x14ac:dyDescent="0.25">
      <c r="A334">
        <v>23</v>
      </c>
      <c r="B334">
        <v>24</v>
      </c>
      <c r="C334">
        <v>0</v>
      </c>
      <c r="D334">
        <v>8</v>
      </c>
      <c r="E334">
        <v>0</v>
      </c>
      <c r="F334">
        <v>0</v>
      </c>
      <c r="H334">
        <v>427.13984040000003</v>
      </c>
      <c r="J334">
        <v>3583454</v>
      </c>
      <c r="K334">
        <v>3074077</v>
      </c>
      <c r="L334">
        <v>3438980</v>
      </c>
      <c r="M334" t="str">
        <f>IF(J334&gt;0,"Yes","No")</f>
        <v>Yes</v>
      </c>
      <c r="N334">
        <f>AVERAGE(J334:L334)</f>
        <v>3365503.6666666665</v>
      </c>
      <c r="O334">
        <v>2906617</v>
      </c>
      <c r="P334">
        <v>3232774</v>
      </c>
      <c r="Q334">
        <v>3002501</v>
      </c>
      <c r="S334">
        <f>B334/A334</f>
        <v>1.0434782608695652</v>
      </c>
      <c r="T334">
        <f>D334/A334</f>
        <v>0.34782608695652173</v>
      </c>
      <c r="V334" s="4">
        <f>A334*12+(B334-1)*1.007825+C334*14.003074+D334*15.9949146+E334*31.9720707+F334*30.9737615+0.0005485799</f>
        <v>427.13984037990002</v>
      </c>
      <c r="W334">
        <f>1+A334-B334/2+C334/2+F334/2</f>
        <v>12</v>
      </c>
      <c r="X334">
        <f>W334/A334</f>
        <v>0.52173913043478259</v>
      </c>
      <c r="Y334">
        <f>W334/B334</f>
        <v>0.5</v>
      </c>
      <c r="Z334">
        <f>W334/D334</f>
        <v>1.5</v>
      </c>
      <c r="AA334" t="str">
        <f>IF(X334&gt;=0.3,IF(X334&lt;=0.68,IF(Y334&gt;=0.2,IF(Y334&lt;=0.95,IF(Z334&gt;=0.77,IF(Z334&lt;=1.75,"CRAM","O"),"O"),"O"),"O"),"O"),"O")</f>
        <v>CRAM</v>
      </c>
      <c r="AD334">
        <f>(1+A334-D334/2-E334-B334/2)/(A334-D334/2-E334-C334-F334)</f>
        <v>0.42105263157894735</v>
      </c>
      <c r="AF334" t="str">
        <f>IF(AD334&gt;0.66,"CondAr","----")</f>
        <v>----</v>
      </c>
      <c r="AG334" t="str">
        <f>IF(AND((AD334&gt;0.5),(AD334&lt;=0.66)),"Aromatic","----")</f>
        <v>----</v>
      </c>
      <c r="AH334" t="str">
        <f>IF(AND((AD334&lt;=0.5),(S334&lt;1.5)),"HUnSatLig","----")</f>
        <v>HUnSatLig</v>
      </c>
      <c r="AI334" t="str">
        <f>IF(AND((T334&lt;0.6),(S334&gt;=1.5),(C334=0)),"AlipatNoN","----")</f>
        <v>----</v>
      </c>
      <c r="AJ334" t="str">
        <f>IF(AND((S334&gt;=1.5),(T334&gt;=0.6)),"SatFACarb","----")</f>
        <v>----</v>
      </c>
      <c r="AK334" t="str">
        <f>IF(AND((T334&lt;0.6),(S334&gt;=1.5),(C334&gt;0)),"Alipat+N","----")</f>
        <v>----</v>
      </c>
      <c r="AM334" s="4">
        <f>V334*(44/43.989828)</f>
        <v>427.23861017859855</v>
      </c>
      <c r="AN334" s="4">
        <f>INT(AM334)</f>
        <v>427</v>
      </c>
      <c r="AO334" s="4">
        <f>AM334-AN334</f>
        <v>0.23861017859854883</v>
      </c>
    </row>
    <row r="335" spans="1:41" x14ac:dyDescent="0.25">
      <c r="A335">
        <v>24</v>
      </c>
      <c r="B335">
        <v>30</v>
      </c>
      <c r="C335">
        <v>0</v>
      </c>
      <c r="D335">
        <v>12</v>
      </c>
      <c r="E335">
        <v>0</v>
      </c>
      <c r="F335">
        <v>0</v>
      </c>
      <c r="H335">
        <v>509.16644880000001</v>
      </c>
      <c r="J335">
        <v>3886420</v>
      </c>
      <c r="K335">
        <v>3847375</v>
      </c>
      <c r="L335">
        <v>3602270</v>
      </c>
      <c r="M335" t="str">
        <f>IF(J335&gt;0,"Yes","No")</f>
        <v>Yes</v>
      </c>
      <c r="N335">
        <f>AVERAGE(J335:L335)</f>
        <v>3778688.3333333335</v>
      </c>
      <c r="O335">
        <v>2909201</v>
      </c>
      <c r="P335">
        <v>3030586</v>
      </c>
      <c r="Q335">
        <v>2329548</v>
      </c>
      <c r="S335">
        <f>B335/A335</f>
        <v>1.25</v>
      </c>
      <c r="T335">
        <f>D335/A335</f>
        <v>0.5</v>
      </c>
      <c r="V335" s="4">
        <f>A335*12+(B335-1)*1.007825+C335*14.003074+D335*15.9949146+E335*31.9720707+F335*30.9737615+0.0005485799</f>
        <v>509.16644877990001</v>
      </c>
      <c r="W335">
        <f>1+A335-B335/2+C335/2+F335/2</f>
        <v>10</v>
      </c>
      <c r="X335">
        <f>W335/A335</f>
        <v>0.41666666666666669</v>
      </c>
      <c r="Y335">
        <f>W335/B335</f>
        <v>0.33333333333333331</v>
      </c>
      <c r="Z335">
        <f>W335/D335</f>
        <v>0.83333333333333337</v>
      </c>
      <c r="AA335" t="str">
        <f>IF(X335&gt;=0.3,IF(X335&lt;=0.68,IF(Y335&gt;=0.2,IF(Y335&lt;=0.95,IF(Z335&gt;=0.77,IF(Z335&lt;=1.75,"CRAM","O"),"O"),"O"),"O"),"O"),"O")</f>
        <v>CRAM</v>
      </c>
      <c r="AD335">
        <f>(1+A335-D335/2-E335-B335/2)/(A335-D335/2-E335-C335-F335)</f>
        <v>0.22222222222222221</v>
      </c>
      <c r="AF335" t="str">
        <f>IF(AD335&gt;0.66,"CondAr","----")</f>
        <v>----</v>
      </c>
      <c r="AG335" t="str">
        <f>IF(AND((AD335&gt;0.5),(AD335&lt;=0.66)),"Aromatic","----")</f>
        <v>----</v>
      </c>
      <c r="AH335" t="str">
        <f>IF(AND((AD335&lt;=0.5),(S335&lt;1.5)),"HUnSatLig","----")</f>
        <v>HUnSatLig</v>
      </c>
      <c r="AI335" t="str">
        <f>IF(AND((T335&lt;0.6),(S335&gt;=1.5),(C335=0)),"AlipatNoN","----")</f>
        <v>----</v>
      </c>
      <c r="AJ335" t="str">
        <f>IF(AND((S335&gt;=1.5),(T335&gt;=0.6)),"SatFACarb","----")</f>
        <v>----</v>
      </c>
      <c r="AK335" t="str">
        <f>IF(AND((T335&lt;0.6),(S335&gt;=1.5),(C335&gt;0)),"Alipat+N","----")</f>
        <v>----</v>
      </c>
      <c r="AM335" s="4">
        <f>V335*(44/43.989828)</f>
        <v>509.2841860239962</v>
      </c>
      <c r="AN335" s="4">
        <f>INT(AM335)</f>
        <v>509</v>
      </c>
      <c r="AO335" s="4">
        <f>AM335-AN335</f>
        <v>0.28418602399619886</v>
      </c>
    </row>
    <row r="336" spans="1:41" x14ac:dyDescent="0.25">
      <c r="A336">
        <v>22</v>
      </c>
      <c r="B336">
        <v>28</v>
      </c>
      <c r="C336">
        <v>0</v>
      </c>
      <c r="D336">
        <v>12</v>
      </c>
      <c r="E336">
        <v>0</v>
      </c>
      <c r="F336">
        <v>0</v>
      </c>
      <c r="H336">
        <v>483.15079880000002</v>
      </c>
      <c r="J336">
        <v>4897907</v>
      </c>
      <c r="K336">
        <v>4165225</v>
      </c>
      <c r="L336">
        <v>3813927</v>
      </c>
      <c r="M336" t="str">
        <f>IF(J336&gt;0,"Yes","No")</f>
        <v>Yes</v>
      </c>
      <c r="N336">
        <f>AVERAGE(J336:L336)</f>
        <v>4292353</v>
      </c>
      <c r="O336">
        <v>2939798</v>
      </c>
      <c r="P336">
        <v>2285629</v>
      </c>
      <c r="Q336">
        <v>2212777</v>
      </c>
      <c r="S336">
        <f>B336/A336</f>
        <v>1.2727272727272727</v>
      </c>
      <c r="T336">
        <f>D336/A336</f>
        <v>0.54545454545454541</v>
      </c>
      <c r="V336" s="4">
        <f>A336*12+(B336-1)*1.007825+C336*14.003074+D336*15.9949146+E336*31.9720707+F336*30.9737615+0.0005485799</f>
        <v>483.15079877989996</v>
      </c>
      <c r="W336">
        <f>1+A336-B336/2+C336/2+F336/2</f>
        <v>9</v>
      </c>
      <c r="X336">
        <f>W336/A336</f>
        <v>0.40909090909090912</v>
      </c>
      <c r="Y336">
        <f>W336/B336</f>
        <v>0.32142857142857145</v>
      </c>
      <c r="Z336">
        <f>W336/D336</f>
        <v>0.75</v>
      </c>
      <c r="AA336" t="str">
        <f>IF(X336&gt;=0.3,IF(X336&lt;=0.68,IF(Y336&gt;=0.2,IF(Y336&lt;=0.95,IF(Z336&gt;=0.77,IF(Z336&lt;=1.75,"CRAM","O"),"O"),"O"),"O"),"O"),"O")</f>
        <v>O</v>
      </c>
      <c r="AD336">
        <f>(1+A336-D336/2-E336-B336/2)/(A336-D336/2-E336-C336-F336)</f>
        <v>0.1875</v>
      </c>
      <c r="AF336" t="str">
        <f>IF(AD336&gt;0.66,"CondAr","----")</f>
        <v>----</v>
      </c>
      <c r="AG336" t="str">
        <f>IF(AND((AD336&gt;0.5),(AD336&lt;=0.66)),"Aromatic","----")</f>
        <v>----</v>
      </c>
      <c r="AH336" t="str">
        <f>IF(AND((AD336&lt;=0.5),(S336&lt;1.5)),"HUnSatLig","----")</f>
        <v>HUnSatLig</v>
      </c>
      <c r="AI336" t="str">
        <f>IF(AND((T336&lt;0.6),(S336&gt;=1.5),(C336=0)),"AlipatNoN","----")</f>
        <v>----</v>
      </c>
      <c r="AJ336" t="str">
        <f>IF(AND((S336&gt;=1.5),(T336&gt;=0.6)),"SatFACarb","----")</f>
        <v>----</v>
      </c>
      <c r="AK336" t="str">
        <f>IF(AND((T336&lt;0.6),(S336&gt;=1.5),(C336&gt;0)),"Alipat+N","----")</f>
        <v>----</v>
      </c>
      <c r="AM336" s="4">
        <f>V336*(44/43.989828)</f>
        <v>483.26252028799922</v>
      </c>
      <c r="AN336" s="4">
        <f>INT(AM336)</f>
        <v>483</v>
      </c>
      <c r="AO336" s="4">
        <f>AM336-AN336</f>
        <v>0.262520287999223</v>
      </c>
    </row>
    <row r="337" spans="1:41" x14ac:dyDescent="0.25">
      <c r="A337">
        <v>16</v>
      </c>
      <c r="B337">
        <v>16</v>
      </c>
      <c r="C337">
        <v>0</v>
      </c>
      <c r="D337">
        <v>10</v>
      </c>
      <c r="E337">
        <v>0</v>
      </c>
      <c r="F337">
        <v>0</v>
      </c>
      <c r="H337">
        <v>367.06706960000002</v>
      </c>
      <c r="J337">
        <v>14193707</v>
      </c>
      <c r="K337">
        <v>12988573</v>
      </c>
      <c r="L337">
        <v>14011612</v>
      </c>
      <c r="M337" t="str">
        <f>IF(J337&gt;0,"Yes","No")</f>
        <v>Yes</v>
      </c>
      <c r="N337">
        <f>AVERAGE(J337:L337)</f>
        <v>13731297.333333334</v>
      </c>
      <c r="O337">
        <v>2966716</v>
      </c>
      <c r="P337">
        <v>2359921</v>
      </c>
      <c r="Q337">
        <v>3394429</v>
      </c>
      <c r="S337">
        <f>B337/A337</f>
        <v>1</v>
      </c>
      <c r="T337">
        <f>D337/A337</f>
        <v>0.625</v>
      </c>
      <c r="V337" s="4">
        <f>A337*12+(B337-1)*1.007825+C337*14.003074+D337*15.9949146+E337*31.9720707+F337*30.9737615+0.0005485799</f>
        <v>367.06706957989996</v>
      </c>
      <c r="W337">
        <f>1+A337-B337/2+C337/2+F337/2</f>
        <v>9</v>
      </c>
      <c r="X337">
        <f>W337/A337</f>
        <v>0.5625</v>
      </c>
      <c r="Y337">
        <f>W337/B337</f>
        <v>0.5625</v>
      </c>
      <c r="Z337">
        <f>W337/D337</f>
        <v>0.9</v>
      </c>
      <c r="AA337" t="str">
        <f>IF(X337&gt;=0.3,IF(X337&lt;=0.68,IF(Y337&gt;=0.2,IF(Y337&lt;=0.95,IF(Z337&gt;=0.77,IF(Z337&lt;=1.75,"CRAM","O"),"O"),"O"),"O"),"O"),"O")</f>
        <v>CRAM</v>
      </c>
      <c r="AD337">
        <f>(1+A337-D337/2-E337-B337/2)/(A337-D337/2-E337-C337-F337)</f>
        <v>0.36363636363636365</v>
      </c>
      <c r="AF337" t="str">
        <f>IF(AD337&gt;0.66,"CondAr","----")</f>
        <v>----</v>
      </c>
      <c r="AG337" t="str">
        <f>IF(AND((AD337&gt;0.5),(AD337&lt;=0.66)),"Aromatic","----")</f>
        <v>----</v>
      </c>
      <c r="AH337" t="str">
        <f>IF(AND((AD337&lt;=0.5),(S337&lt;1.5)),"HUnSatLig","----")</f>
        <v>HUnSatLig</v>
      </c>
      <c r="AI337" t="str">
        <f>IF(AND((T337&lt;0.6),(S337&gt;=1.5),(C337=0)),"AlipatNoN","----")</f>
        <v>----</v>
      </c>
      <c r="AJ337" t="str">
        <f>IF(AND((S337&gt;=1.5),(T337&gt;=0.6)),"SatFACarb","----")</f>
        <v>----</v>
      </c>
      <c r="AK337" t="str">
        <f>IF(AND((T337&lt;0.6),(S337&gt;=1.5),(C337&gt;0)),"Alipat+N","----")</f>
        <v>----</v>
      </c>
      <c r="AM337" s="4">
        <f>V337*(44/43.989828)</f>
        <v>367.15194843488808</v>
      </c>
      <c r="AN337" s="4">
        <f>INT(AM337)</f>
        <v>367</v>
      </c>
      <c r="AO337" s="4">
        <f>AM337-AN337</f>
        <v>0.15194843488808374</v>
      </c>
    </row>
    <row r="338" spans="1:41" x14ac:dyDescent="0.25">
      <c r="A338">
        <v>25</v>
      </c>
      <c r="B338">
        <v>28</v>
      </c>
      <c r="C338">
        <v>0</v>
      </c>
      <c r="D338">
        <v>9</v>
      </c>
      <c r="E338">
        <v>0</v>
      </c>
      <c r="F338">
        <v>0</v>
      </c>
      <c r="H338">
        <v>471.16605499999997</v>
      </c>
      <c r="J338">
        <v>3462228</v>
      </c>
      <c r="K338">
        <v>3313219</v>
      </c>
      <c r="L338">
        <v>3330878</v>
      </c>
      <c r="M338" t="str">
        <f>IF(J338&gt;0,"Yes","No")</f>
        <v>Yes</v>
      </c>
      <c r="N338">
        <f>AVERAGE(J338:L338)</f>
        <v>3368775</v>
      </c>
      <c r="O338">
        <v>2985609</v>
      </c>
      <c r="P338">
        <v>3339568</v>
      </c>
      <c r="Q338">
        <v>2940939</v>
      </c>
      <c r="S338">
        <f>B338/A338</f>
        <v>1.1200000000000001</v>
      </c>
      <c r="T338">
        <f>D338/A338</f>
        <v>0.36</v>
      </c>
      <c r="V338" s="4">
        <f>A338*12+(B338-1)*1.007825+C338*14.003074+D338*15.9949146+E338*31.9720707+F338*30.9737615+0.0005485799</f>
        <v>471.16605497990003</v>
      </c>
      <c r="W338">
        <f>1+A338-B338/2+C338/2+F338/2</f>
        <v>12</v>
      </c>
      <c r="X338">
        <f>W338/A338</f>
        <v>0.48</v>
      </c>
      <c r="Y338">
        <f>W338/B338</f>
        <v>0.42857142857142855</v>
      </c>
      <c r="Z338">
        <f>W338/D338</f>
        <v>1.3333333333333333</v>
      </c>
      <c r="AA338" t="str">
        <f>IF(X338&gt;=0.3,IF(X338&lt;=0.68,IF(Y338&gt;=0.2,IF(Y338&lt;=0.95,IF(Z338&gt;=0.77,IF(Z338&lt;=1.75,"CRAM","O"),"O"),"O"),"O"),"O"),"O")</f>
        <v>CRAM</v>
      </c>
      <c r="AD338">
        <f>(1+A338-D338/2-E338-B338/2)/(A338-D338/2-E338-C338-F338)</f>
        <v>0.36585365853658536</v>
      </c>
      <c r="AF338" t="str">
        <f>IF(AD338&gt;0.66,"CondAr","----")</f>
        <v>----</v>
      </c>
      <c r="AG338" t="str">
        <f>IF(AND((AD338&gt;0.5),(AD338&lt;=0.66)),"Aromatic","----")</f>
        <v>----</v>
      </c>
      <c r="AH338" t="str">
        <f>IF(AND((AD338&lt;=0.5),(S338&lt;1.5)),"HUnSatLig","----")</f>
        <v>HUnSatLig</v>
      </c>
      <c r="AI338" t="str">
        <f>IF(AND((T338&lt;0.6),(S338&gt;=1.5),(C338=0)),"AlipatNoN","----")</f>
        <v>----</v>
      </c>
      <c r="AJ338" t="str">
        <f>IF(AND((S338&gt;=1.5),(T338&gt;=0.6)),"SatFACarb","----")</f>
        <v>----</v>
      </c>
      <c r="AK338" t="str">
        <f>IF(AND((T338&lt;0.6),(S338&gt;=1.5),(C338&gt;0)),"Alipat+N","----")</f>
        <v>----</v>
      </c>
      <c r="AM338" s="4">
        <f>V338*(44/43.989828)</f>
        <v>471.27500519246399</v>
      </c>
      <c r="AN338" s="4">
        <f>INT(AM338)</f>
        <v>471</v>
      </c>
      <c r="AO338" s="4">
        <f>AM338-AN338</f>
        <v>0.27500519246399335</v>
      </c>
    </row>
    <row r="339" spans="1:41" x14ac:dyDescent="0.25">
      <c r="A339">
        <v>19</v>
      </c>
      <c r="B339">
        <v>16</v>
      </c>
      <c r="C339">
        <v>0</v>
      </c>
      <c r="D339">
        <v>10</v>
      </c>
      <c r="E339">
        <v>0</v>
      </c>
      <c r="F339">
        <v>0</v>
      </c>
      <c r="H339">
        <v>403.06706960000002</v>
      </c>
      <c r="J339">
        <v>11648441</v>
      </c>
      <c r="K339">
        <v>11300668</v>
      </c>
      <c r="L339">
        <v>11093212</v>
      </c>
      <c r="M339" t="str">
        <f>IF(J339&gt;0,"Yes","No")</f>
        <v>Yes</v>
      </c>
      <c r="N339">
        <f>AVERAGE(J339:L339)</f>
        <v>11347440.333333334</v>
      </c>
      <c r="O339">
        <v>3005636</v>
      </c>
      <c r="P339">
        <v>2497792</v>
      </c>
      <c r="Q339">
        <v>2741901</v>
      </c>
      <c r="S339">
        <f>B339/A339</f>
        <v>0.84210526315789469</v>
      </c>
      <c r="T339">
        <f>D339/A339</f>
        <v>0.52631578947368418</v>
      </c>
      <c r="V339" s="4">
        <f>A339*12+(B339-1)*1.007825+C339*14.003074+D339*15.9949146+E339*31.9720707+F339*30.9737615+0.0005485799</f>
        <v>403.06706957989996</v>
      </c>
      <c r="W339">
        <f>1+A339-B339/2+C339/2+F339/2</f>
        <v>12</v>
      </c>
      <c r="X339">
        <f>W339/A339</f>
        <v>0.63157894736842102</v>
      </c>
      <c r="Y339">
        <f>W339/B339</f>
        <v>0.75</v>
      </c>
      <c r="Z339">
        <f>W339/D339</f>
        <v>1.2</v>
      </c>
      <c r="AA339" t="str">
        <f>IF(X339&gt;=0.3,IF(X339&lt;=0.68,IF(Y339&gt;=0.2,IF(Y339&lt;=0.95,IF(Z339&gt;=0.77,IF(Z339&lt;=1.75,"CRAM","O"),"O"),"O"),"O"),"O"),"O")</f>
        <v>CRAM</v>
      </c>
      <c r="AD339">
        <f>(1+A339-D339/2-E339-B339/2)/(A339-D339/2-E339-C339-F339)</f>
        <v>0.5</v>
      </c>
      <c r="AF339" t="str">
        <f>IF(AD339&gt;0.66,"CondAr","----")</f>
        <v>----</v>
      </c>
      <c r="AG339" t="str">
        <f>IF(AND((AD339&gt;0.5),(AD339&lt;=0.66)),"Aromatic","----")</f>
        <v>----</v>
      </c>
      <c r="AH339" t="str">
        <f>IF(AND((AD339&lt;=0.5),(S339&lt;1.5)),"HUnSatLig","----")</f>
        <v>HUnSatLig</v>
      </c>
      <c r="AI339" t="str">
        <f>IF(AND((T339&lt;0.6),(S339&gt;=1.5),(C339=0)),"AlipatNoN","----")</f>
        <v>----</v>
      </c>
      <c r="AJ339" t="str">
        <f>IF(AND((S339&gt;=1.5),(T339&gt;=0.6)),"SatFACarb","----")</f>
        <v>----</v>
      </c>
      <c r="AK339" t="str">
        <f>IF(AND((T339&lt;0.6),(S339&gt;=1.5),(C339&gt;0)),"Alipat+N","----")</f>
        <v>----</v>
      </c>
      <c r="AM339" s="4">
        <f>V339*(44/43.989828)</f>
        <v>403.16027290480872</v>
      </c>
      <c r="AN339" s="4">
        <f>INT(AM339)</f>
        <v>403</v>
      </c>
      <c r="AO339" s="4">
        <f>AM339-AN339</f>
        <v>0.16027290480872125</v>
      </c>
    </row>
    <row r="340" spans="1:41" x14ac:dyDescent="0.25">
      <c r="A340">
        <v>23</v>
      </c>
      <c r="B340">
        <v>24</v>
      </c>
      <c r="C340">
        <v>0</v>
      </c>
      <c r="D340">
        <v>10</v>
      </c>
      <c r="E340">
        <v>0</v>
      </c>
      <c r="F340">
        <v>0</v>
      </c>
      <c r="H340">
        <v>459.1296696</v>
      </c>
      <c r="J340">
        <v>5426895</v>
      </c>
      <c r="K340">
        <v>5648232</v>
      </c>
      <c r="L340">
        <v>5340666</v>
      </c>
      <c r="M340" t="str">
        <f>IF(J340&gt;0,"Yes","No")</f>
        <v>Yes</v>
      </c>
      <c r="N340">
        <f>AVERAGE(J340:L340)</f>
        <v>5471931</v>
      </c>
      <c r="O340">
        <v>3046734</v>
      </c>
      <c r="P340">
        <v>3010468</v>
      </c>
      <c r="Q340">
        <v>2782923</v>
      </c>
      <c r="S340">
        <f>B340/A340</f>
        <v>1.0434782608695652</v>
      </c>
      <c r="T340">
        <f>D340/A340</f>
        <v>0.43478260869565216</v>
      </c>
      <c r="V340" s="4">
        <f>A340*12+(B340-1)*1.007825+C340*14.003074+D340*15.9949146+E340*31.9720707+F340*30.9737615+0.0005485799</f>
        <v>459.1296695799</v>
      </c>
      <c r="W340">
        <f>1+A340-B340/2+C340/2+F340/2</f>
        <v>12</v>
      </c>
      <c r="X340">
        <f>W340/A340</f>
        <v>0.52173913043478259</v>
      </c>
      <c r="Y340">
        <f>W340/B340</f>
        <v>0.5</v>
      </c>
      <c r="Z340">
        <f>W340/D340</f>
        <v>1.2</v>
      </c>
      <c r="AA340" t="str">
        <f>IF(X340&gt;=0.3,IF(X340&lt;=0.68,IF(Y340&gt;=0.2,IF(Y340&lt;=0.95,IF(Z340&gt;=0.77,IF(Z340&lt;=1.75,"CRAM","O"),"O"),"O"),"O"),"O"),"O")</f>
        <v>CRAM</v>
      </c>
      <c r="AD340">
        <f>(1+A340-D340/2-E340-B340/2)/(A340-D340/2-E340-C340-F340)</f>
        <v>0.3888888888888889</v>
      </c>
      <c r="AF340" t="str">
        <f>IF(AD340&gt;0.66,"CondAr","----")</f>
        <v>----</v>
      </c>
      <c r="AG340" t="str">
        <f>IF(AND((AD340&gt;0.5),(AD340&lt;=0.66)),"Aromatic","----")</f>
        <v>----</v>
      </c>
      <c r="AH340" t="str">
        <f>IF(AND((AD340&lt;=0.5),(S340&lt;1.5)),"HUnSatLig","----")</f>
        <v>HUnSatLig</v>
      </c>
      <c r="AI340" t="str">
        <f>IF(AND((T340&lt;0.6),(S340&gt;=1.5),(C340=0)),"AlipatNoN","----")</f>
        <v>----</v>
      </c>
      <c r="AJ340" t="str">
        <f>IF(AND((S340&gt;=1.5),(T340&gt;=0.6)),"SatFACarb","----")</f>
        <v>----</v>
      </c>
      <c r="AK340" t="str">
        <f>IF(AND((T340&lt;0.6),(S340&gt;=1.5),(C340&gt;0)),"Alipat+N","----")</f>
        <v>----</v>
      </c>
      <c r="AM340" s="4">
        <f>V340*(44/43.989828)</f>
        <v>459.23583655556911</v>
      </c>
      <c r="AN340" s="4">
        <f>INT(AM340)</f>
        <v>459</v>
      </c>
      <c r="AO340" s="4">
        <f>AM340-AN340</f>
        <v>0.23583655556910799</v>
      </c>
    </row>
    <row r="341" spans="1:41" x14ac:dyDescent="0.25">
      <c r="A341">
        <v>17</v>
      </c>
      <c r="B341">
        <v>20</v>
      </c>
      <c r="C341">
        <v>0</v>
      </c>
      <c r="D341">
        <v>11</v>
      </c>
      <c r="E341">
        <v>0</v>
      </c>
      <c r="F341">
        <v>0</v>
      </c>
      <c r="H341">
        <v>399.09328420000003</v>
      </c>
      <c r="J341">
        <v>12163911</v>
      </c>
      <c r="K341">
        <v>11593022</v>
      </c>
      <c r="L341">
        <v>11502329</v>
      </c>
      <c r="M341" t="str">
        <f>IF(J341&gt;0,"Yes","No")</f>
        <v>Yes</v>
      </c>
      <c r="N341">
        <f>AVERAGE(J341:L341)</f>
        <v>11753087.333333334</v>
      </c>
      <c r="O341">
        <v>3072733</v>
      </c>
      <c r="P341">
        <v>3052772</v>
      </c>
      <c r="Q341">
        <v>3428633</v>
      </c>
      <c r="S341">
        <f>B341/A341</f>
        <v>1.1764705882352942</v>
      </c>
      <c r="T341">
        <f>D341/A341</f>
        <v>0.6470588235294118</v>
      </c>
      <c r="V341" s="4">
        <f>A341*12+(B341-1)*1.007825+C341*14.003074+D341*15.9949146+E341*31.9720707+F341*30.9737615+0.0005485799</f>
        <v>399.09328417989997</v>
      </c>
      <c r="W341">
        <f>1+A341-B341/2+C341/2+F341/2</f>
        <v>8</v>
      </c>
      <c r="X341">
        <f>W341/A341</f>
        <v>0.47058823529411764</v>
      </c>
      <c r="Y341">
        <f>W341/B341</f>
        <v>0.4</v>
      </c>
      <c r="Z341">
        <f>W341/D341</f>
        <v>0.72727272727272729</v>
      </c>
      <c r="AA341" t="str">
        <f>IF(X341&gt;=0.3,IF(X341&lt;=0.68,IF(Y341&gt;=0.2,IF(Y341&lt;=0.95,IF(Z341&gt;=0.77,IF(Z341&lt;=1.75,"CRAM","O"),"O"),"O"),"O"),"O"),"O")</f>
        <v>O</v>
      </c>
      <c r="AD341">
        <f>(1+A341-D341/2-E341-B341/2)/(A341-D341/2-E341-C341-F341)</f>
        <v>0.21739130434782608</v>
      </c>
      <c r="AF341" t="str">
        <f>IF(AD341&gt;0.66,"CondAr","----")</f>
        <v>----</v>
      </c>
      <c r="AG341" t="str">
        <f>IF(AND((AD341&gt;0.5),(AD341&lt;=0.66)),"Aromatic","----")</f>
        <v>----</v>
      </c>
      <c r="AH341" t="str">
        <f>IF(AND((AD341&lt;=0.5),(S341&lt;1.5)),"HUnSatLig","----")</f>
        <v>HUnSatLig</v>
      </c>
      <c r="AI341" t="str">
        <f>IF(AND((T341&lt;0.6),(S341&gt;=1.5),(C341=0)),"AlipatNoN","----")</f>
        <v>----</v>
      </c>
      <c r="AJ341" t="str">
        <f>IF(AND((S341&gt;=1.5),(T341&gt;=0.6)),"SatFACarb","----")</f>
        <v>----</v>
      </c>
      <c r="AK341" t="str">
        <f>IF(AND((T341&lt;0.6),(S341&gt;=1.5),(C341&gt;0)),"Alipat+N","----")</f>
        <v>----</v>
      </c>
      <c r="AM341" s="4">
        <f>V341*(44/43.989828)</f>
        <v>399.18556862544671</v>
      </c>
      <c r="AN341" s="4">
        <f>INT(AM341)</f>
        <v>399</v>
      </c>
      <c r="AO341" s="4">
        <f>AM341-AN341</f>
        <v>0.18556862544670594</v>
      </c>
    </row>
    <row r="342" spans="1:41" x14ac:dyDescent="0.25">
      <c r="A342">
        <v>18</v>
      </c>
      <c r="B342">
        <v>26</v>
      </c>
      <c r="C342">
        <v>0</v>
      </c>
      <c r="D342">
        <v>14</v>
      </c>
      <c r="E342">
        <v>0</v>
      </c>
      <c r="F342">
        <v>0</v>
      </c>
      <c r="H342">
        <v>465.124978</v>
      </c>
      <c r="J342">
        <v>2660657</v>
      </c>
      <c r="K342">
        <v>3328677</v>
      </c>
      <c r="L342">
        <v>2908770</v>
      </c>
      <c r="M342" t="str">
        <f>IF(J342&gt;0,"Yes","No")</f>
        <v>Yes</v>
      </c>
      <c r="N342">
        <f>AVERAGE(J342:L342)</f>
        <v>2966034.6666666665</v>
      </c>
      <c r="O342">
        <v>3078308</v>
      </c>
      <c r="P342">
        <v>2997038</v>
      </c>
      <c r="Q342">
        <v>2733069</v>
      </c>
      <c r="S342">
        <f>B342/A342</f>
        <v>1.4444444444444444</v>
      </c>
      <c r="T342">
        <f>D342/A342</f>
        <v>0.77777777777777779</v>
      </c>
      <c r="V342" s="4">
        <f>A342*12+(B342-1)*1.007825+C342*14.003074+D342*15.9949146+E342*31.9720707+F342*30.9737615+0.0005485799</f>
        <v>465.1249779799</v>
      </c>
      <c r="W342">
        <f>1+A342-B342/2+C342/2+F342/2</f>
        <v>6</v>
      </c>
      <c r="X342">
        <f>W342/A342</f>
        <v>0.33333333333333331</v>
      </c>
      <c r="Y342">
        <f>W342/B342</f>
        <v>0.23076923076923078</v>
      </c>
      <c r="Z342">
        <f>W342/D342</f>
        <v>0.42857142857142855</v>
      </c>
      <c r="AA342" t="str">
        <f>IF(X342&gt;=0.3,IF(X342&lt;=0.68,IF(Y342&gt;=0.2,IF(Y342&lt;=0.95,IF(Z342&gt;=0.77,IF(Z342&lt;=1.75,"CRAM","O"),"O"),"O"),"O"),"O"),"O")</f>
        <v>O</v>
      </c>
      <c r="AD342">
        <f>(1+A342-D342/2-E342-B342/2)/(A342-D342/2-E342-C342-F342)</f>
        <v>-9.0909090909090912E-2</v>
      </c>
      <c r="AF342" t="str">
        <f>IF(AD342&gt;0.66,"CondAr","----")</f>
        <v>----</v>
      </c>
      <c r="AG342" t="str">
        <f>IF(AND((AD342&gt;0.5),(AD342&lt;=0.66)),"Aromatic","----")</f>
        <v>----</v>
      </c>
      <c r="AH342" t="str">
        <f>IF(AND((AD342&lt;=0.5),(S342&lt;1.5)),"HUnSatLig","----")</f>
        <v>HUnSatLig</v>
      </c>
      <c r="AI342" t="str">
        <f>IF(AND((T342&lt;0.6),(S342&gt;=1.5),(C342=0)),"AlipatNoN","----")</f>
        <v>----</v>
      </c>
      <c r="AJ342" t="str">
        <f>IF(AND((S342&gt;=1.5),(T342&gt;=0.6)),"SatFACarb","----")</f>
        <v>----</v>
      </c>
      <c r="AK342" t="str">
        <f>IF(AND((T342&lt;0.6),(S342&gt;=1.5),(C342&gt;0)),"Alipat+N","----")</f>
        <v>----</v>
      </c>
      <c r="AM342" s="4">
        <f>V342*(44/43.989828)</f>
        <v>465.2325312823591</v>
      </c>
      <c r="AN342" s="4">
        <f>INT(AM342)</f>
        <v>465</v>
      </c>
      <c r="AO342" s="4">
        <f>AM342-AN342</f>
        <v>0.23253128235910481</v>
      </c>
    </row>
    <row r="343" spans="1:41" x14ac:dyDescent="0.25">
      <c r="A343">
        <v>19</v>
      </c>
      <c r="B343">
        <v>16</v>
      </c>
      <c r="C343">
        <v>0</v>
      </c>
      <c r="D343">
        <v>11</v>
      </c>
      <c r="E343">
        <v>0</v>
      </c>
      <c r="F343">
        <v>0</v>
      </c>
      <c r="H343">
        <v>419.06198419999998</v>
      </c>
      <c r="J343">
        <v>11024405</v>
      </c>
      <c r="K343">
        <v>11301526</v>
      </c>
      <c r="L343">
        <v>10098429</v>
      </c>
      <c r="M343" t="str">
        <f>IF(J343&gt;0,"Yes","No")</f>
        <v>Yes</v>
      </c>
      <c r="N343">
        <f>AVERAGE(J343:L343)</f>
        <v>10808120</v>
      </c>
      <c r="O343">
        <v>3120423</v>
      </c>
      <c r="P343">
        <v>2123397</v>
      </c>
      <c r="Q343">
        <v>1901266</v>
      </c>
      <c r="S343">
        <f>B343/A343</f>
        <v>0.84210526315789469</v>
      </c>
      <c r="T343">
        <f>D343/A343</f>
        <v>0.57894736842105265</v>
      </c>
      <c r="V343" s="4">
        <f>A343*12+(B343-1)*1.007825+C343*14.003074+D343*15.9949146+E343*31.9720707+F343*30.9737615+0.0005485799</f>
        <v>419.06198417989998</v>
      </c>
      <c r="W343">
        <f>1+A343-B343/2+C343/2+F343/2</f>
        <v>12</v>
      </c>
      <c r="X343">
        <f>W343/A343</f>
        <v>0.63157894736842102</v>
      </c>
      <c r="Y343">
        <f>W343/B343</f>
        <v>0.75</v>
      </c>
      <c r="Z343">
        <f>W343/D343</f>
        <v>1.0909090909090908</v>
      </c>
      <c r="AA343" t="str">
        <f>IF(X343&gt;=0.3,IF(X343&lt;=0.68,IF(Y343&gt;=0.2,IF(Y343&lt;=0.95,IF(Z343&gt;=0.77,IF(Z343&lt;=1.75,"CRAM","O"),"O"),"O"),"O"),"O"),"O")</f>
        <v>CRAM</v>
      </c>
      <c r="AD343">
        <f>(1+A343-D343/2-E343-B343/2)/(A343-D343/2-E343-C343-F343)</f>
        <v>0.48148148148148145</v>
      </c>
      <c r="AF343" t="str">
        <f>IF(AD343&gt;0.66,"CondAr","----")</f>
        <v>----</v>
      </c>
      <c r="AG343" t="str">
        <f>IF(AND((AD343&gt;0.5),(AD343&lt;=0.66)),"Aromatic","----")</f>
        <v>----</v>
      </c>
      <c r="AH343" t="str">
        <f>IF(AND((AD343&lt;=0.5),(S343&lt;1.5)),"HUnSatLig","----")</f>
        <v>HUnSatLig</v>
      </c>
      <c r="AI343" t="str">
        <f>IF(AND((T343&lt;0.6),(S343&gt;=1.5),(C343=0)),"AlipatNoN","----")</f>
        <v>----</v>
      </c>
      <c r="AJ343" t="str">
        <f>IF(AND((S343&gt;=1.5),(T343&gt;=0.6)),"SatFACarb","----")</f>
        <v>----</v>
      </c>
      <c r="AK343" t="str">
        <f>IF(AND((T343&lt;0.6),(S343&gt;=1.5),(C343&gt;0)),"Alipat+N","----")</f>
        <v>----</v>
      </c>
      <c r="AM343" s="4">
        <f>V343*(44/43.989828)</f>
        <v>419.15888609329403</v>
      </c>
      <c r="AN343" s="4">
        <f>INT(AM343)</f>
        <v>419</v>
      </c>
      <c r="AO343" s="4">
        <f>AM343-AN343</f>
        <v>0.15888609329402925</v>
      </c>
    </row>
    <row r="344" spans="1:41" x14ac:dyDescent="0.25">
      <c r="A344">
        <v>17</v>
      </c>
      <c r="B344">
        <v>22</v>
      </c>
      <c r="C344">
        <v>0</v>
      </c>
      <c r="D344">
        <v>11</v>
      </c>
      <c r="E344">
        <v>0</v>
      </c>
      <c r="F344">
        <v>0</v>
      </c>
      <c r="H344">
        <v>401.10893420000002</v>
      </c>
      <c r="J344">
        <v>9184413</v>
      </c>
      <c r="K344">
        <v>8797776</v>
      </c>
      <c r="L344">
        <v>8989696</v>
      </c>
      <c r="M344" t="str">
        <f>IF(J344&gt;0,"Yes","No")</f>
        <v>Yes</v>
      </c>
      <c r="N344">
        <f>AVERAGE(J344:L344)</f>
        <v>8990628.333333334</v>
      </c>
      <c r="O344">
        <v>3145702</v>
      </c>
      <c r="P344">
        <v>2464775</v>
      </c>
      <c r="Q344">
        <v>2611177</v>
      </c>
      <c r="S344">
        <f>B344/A344</f>
        <v>1.2941176470588236</v>
      </c>
      <c r="T344">
        <f>D344/A344</f>
        <v>0.6470588235294118</v>
      </c>
      <c r="V344" s="4">
        <f>A344*12+(B344-1)*1.007825+C344*14.003074+D344*15.9949146+E344*31.9720707+F344*30.9737615+0.0005485799</f>
        <v>401.10893417990002</v>
      </c>
      <c r="W344">
        <f>1+A344-B344/2+C344/2+F344/2</f>
        <v>7</v>
      </c>
      <c r="X344">
        <f>W344/A344</f>
        <v>0.41176470588235292</v>
      </c>
      <c r="Y344">
        <f>W344/B344</f>
        <v>0.31818181818181818</v>
      </c>
      <c r="Z344">
        <f>W344/D344</f>
        <v>0.63636363636363635</v>
      </c>
      <c r="AA344" t="str">
        <f>IF(X344&gt;=0.3,IF(X344&lt;=0.68,IF(Y344&gt;=0.2,IF(Y344&lt;=0.95,IF(Z344&gt;=0.77,IF(Z344&lt;=1.75,"CRAM","O"),"O"),"O"),"O"),"O"),"O")</f>
        <v>O</v>
      </c>
      <c r="AD344">
        <f>(1+A344-D344/2-E344-B344/2)/(A344-D344/2-E344-C344-F344)</f>
        <v>0.13043478260869565</v>
      </c>
      <c r="AF344" t="str">
        <f>IF(AD344&gt;0.66,"CondAr","----")</f>
        <v>----</v>
      </c>
      <c r="AG344" t="str">
        <f>IF(AND((AD344&gt;0.5),(AD344&lt;=0.66)),"Aromatic","----")</f>
        <v>----</v>
      </c>
      <c r="AH344" t="str">
        <f>IF(AND((AD344&lt;=0.5),(S344&lt;1.5)),"HUnSatLig","----")</f>
        <v>HUnSatLig</v>
      </c>
      <c r="AI344" t="str">
        <f>IF(AND((T344&lt;0.6),(S344&gt;=1.5),(C344=0)),"AlipatNoN","----")</f>
        <v>----</v>
      </c>
      <c r="AJ344" t="str">
        <f>IF(AND((S344&gt;=1.5),(T344&gt;=0.6)),"SatFACarb","----")</f>
        <v>----</v>
      </c>
      <c r="AK344" t="str">
        <f>IF(AND((T344&lt;0.6),(S344&gt;=1.5),(C344&gt;0)),"Alipat+N","----")</f>
        <v>----</v>
      </c>
      <c r="AM344" s="4">
        <f>V344*(44/43.989828)</f>
        <v>401.20168471482992</v>
      </c>
      <c r="AN344" s="4">
        <f>INT(AM344)</f>
        <v>401</v>
      </c>
      <c r="AO344" s="4">
        <f>AM344-AN344</f>
        <v>0.20168471482992345</v>
      </c>
    </row>
    <row r="345" spans="1:41" x14ac:dyDescent="0.25">
      <c r="A345">
        <v>26</v>
      </c>
      <c r="B345">
        <v>30</v>
      </c>
      <c r="C345">
        <v>0</v>
      </c>
      <c r="D345">
        <v>10</v>
      </c>
      <c r="E345">
        <v>0</v>
      </c>
      <c r="F345">
        <v>0</v>
      </c>
      <c r="H345">
        <v>501.17661959999998</v>
      </c>
      <c r="J345">
        <v>3272585</v>
      </c>
      <c r="K345">
        <v>3305465</v>
      </c>
      <c r="L345">
        <v>2961063</v>
      </c>
      <c r="M345" t="str">
        <f>IF(J345&gt;0,"Yes","No")</f>
        <v>Yes</v>
      </c>
      <c r="N345">
        <f>AVERAGE(J345:L345)</f>
        <v>3179704.3333333335</v>
      </c>
      <c r="O345">
        <v>3147449</v>
      </c>
      <c r="P345">
        <v>2934031</v>
      </c>
      <c r="Q345">
        <v>2523138</v>
      </c>
      <c r="S345">
        <f>B345/A345</f>
        <v>1.1538461538461537</v>
      </c>
      <c r="T345">
        <f>D345/A345</f>
        <v>0.38461538461538464</v>
      </c>
      <c r="V345" s="4">
        <f>A345*12+(B345-1)*1.007825+C345*14.003074+D345*15.9949146+E345*31.9720707+F345*30.9737615+0.0005485799</f>
        <v>501.17661957989998</v>
      </c>
      <c r="W345">
        <f>1+A345-B345/2+C345/2+F345/2</f>
        <v>12</v>
      </c>
      <c r="X345">
        <f>W345/A345</f>
        <v>0.46153846153846156</v>
      </c>
      <c r="Y345">
        <f>W345/B345</f>
        <v>0.4</v>
      </c>
      <c r="Z345">
        <f>W345/D345</f>
        <v>1.2</v>
      </c>
      <c r="AA345" t="str">
        <f>IF(X345&gt;=0.3,IF(X345&lt;=0.68,IF(Y345&gt;=0.2,IF(Y345&lt;=0.95,IF(Z345&gt;=0.77,IF(Z345&lt;=1.75,"CRAM","O"),"O"),"O"),"O"),"O"),"O")</f>
        <v>CRAM</v>
      </c>
      <c r="AD345">
        <f>(1+A345-D345/2-E345-B345/2)/(A345-D345/2-E345-C345-F345)</f>
        <v>0.33333333333333331</v>
      </c>
      <c r="AF345" t="str">
        <f>IF(AD345&gt;0.66,"CondAr","----")</f>
        <v>----</v>
      </c>
      <c r="AG345" t="str">
        <f>IF(AND((AD345&gt;0.5),(AD345&lt;=0.66)),"Aromatic","----")</f>
        <v>----</v>
      </c>
      <c r="AH345" t="str">
        <f>IF(AND((AD345&lt;=0.5),(S345&lt;1.5)),"HUnSatLig","----")</f>
        <v>HUnSatLig</v>
      </c>
      <c r="AI345" t="str">
        <f>IF(AND((T345&lt;0.6),(S345&gt;=1.5),(C345=0)),"AlipatNoN","----")</f>
        <v>----</v>
      </c>
      <c r="AJ345" t="str">
        <f>IF(AND((S345&gt;=1.5),(T345&gt;=0.6)),"SatFACarb","----")</f>
        <v>----</v>
      </c>
      <c r="AK345" t="str">
        <f>IF(AND((T345&lt;0.6),(S345&gt;=1.5),(C345&gt;0)),"Alipat+N","----")</f>
        <v>----</v>
      </c>
      <c r="AM345" s="4">
        <f>V345*(44/43.989828)</f>
        <v>501.29250929363934</v>
      </c>
      <c r="AN345" s="4">
        <f>INT(AM345)</f>
        <v>501</v>
      </c>
      <c r="AO345" s="4">
        <f>AM345-AN345</f>
        <v>0.29250929363934119</v>
      </c>
    </row>
    <row r="346" spans="1:41" x14ac:dyDescent="0.25">
      <c r="A346">
        <v>19</v>
      </c>
      <c r="B346">
        <v>20</v>
      </c>
      <c r="C346">
        <v>0</v>
      </c>
      <c r="D346">
        <v>6</v>
      </c>
      <c r="E346">
        <v>0</v>
      </c>
      <c r="F346">
        <v>0</v>
      </c>
      <c r="H346">
        <v>343.11871120000001</v>
      </c>
      <c r="J346">
        <v>3468670</v>
      </c>
      <c r="K346">
        <v>3712852</v>
      </c>
      <c r="L346">
        <v>3942769</v>
      </c>
      <c r="M346" t="str">
        <f>IF(J346&gt;0,"Yes","No")</f>
        <v>Yes</v>
      </c>
      <c r="N346">
        <f>AVERAGE(J346:L346)</f>
        <v>3708097</v>
      </c>
      <c r="O346">
        <v>3190447</v>
      </c>
      <c r="P346">
        <v>3309498</v>
      </c>
      <c r="Q346">
        <v>3524225</v>
      </c>
      <c r="S346">
        <f>B346/A346</f>
        <v>1.0526315789473684</v>
      </c>
      <c r="T346">
        <f>D346/A346</f>
        <v>0.31578947368421051</v>
      </c>
      <c r="V346" s="4">
        <f>A346*12+(B346-1)*1.007825+C346*14.003074+D346*15.9949146+E346*31.9720707+F346*30.9737615+0.0005485799</f>
        <v>343.1187111799</v>
      </c>
      <c r="W346">
        <f>1+A346-B346/2+C346/2+F346/2</f>
        <v>10</v>
      </c>
      <c r="X346">
        <f>W346/A346</f>
        <v>0.52631578947368418</v>
      </c>
      <c r="Y346">
        <f>W346/B346</f>
        <v>0.5</v>
      </c>
      <c r="Z346">
        <f>W346/D346</f>
        <v>1.6666666666666667</v>
      </c>
      <c r="AA346" t="str">
        <f>IF(X346&gt;=0.3,IF(X346&lt;=0.68,IF(Y346&gt;=0.2,IF(Y346&lt;=0.95,IF(Z346&gt;=0.77,IF(Z346&lt;=1.75,"CRAM","O"),"O"),"O"),"O"),"O"),"O")</f>
        <v>CRAM</v>
      </c>
      <c r="AD346">
        <f>(1+A346-D346/2-E346-B346/2)/(A346-D346/2-E346-C346-F346)</f>
        <v>0.4375</v>
      </c>
      <c r="AF346" t="str">
        <f>IF(AD346&gt;0.66,"CondAr","----")</f>
        <v>----</v>
      </c>
      <c r="AG346" t="str">
        <f>IF(AND((AD346&gt;0.5),(AD346&lt;=0.66)),"Aromatic","----")</f>
        <v>----</v>
      </c>
      <c r="AH346" t="str">
        <f>IF(AND((AD346&lt;=0.5),(S346&lt;1.5)),"HUnSatLig","----")</f>
        <v>HUnSatLig</v>
      </c>
      <c r="AI346" t="str">
        <f>IF(AND((T346&lt;0.6),(S346&gt;=1.5),(C346=0)),"AlipatNoN","----")</f>
        <v>----</v>
      </c>
      <c r="AJ346" t="str">
        <f>IF(AND((S346&gt;=1.5),(T346&gt;=0.6)),"SatFACarb","----")</f>
        <v>----</v>
      </c>
      <c r="AK346" t="str">
        <f>IF(AND((T346&lt;0.6),(S346&gt;=1.5),(C346&gt;0)),"Alipat+N","----")</f>
        <v>----</v>
      </c>
      <c r="AM346" s="4">
        <f>V346*(44/43.989828)</f>
        <v>343.19805232963398</v>
      </c>
      <c r="AN346" s="4">
        <f>INT(AM346)</f>
        <v>343</v>
      </c>
      <c r="AO346" s="4">
        <f>AM346-AN346</f>
        <v>0.19805232963398112</v>
      </c>
    </row>
    <row r="347" spans="1:41" x14ac:dyDescent="0.25">
      <c r="A347">
        <v>16</v>
      </c>
      <c r="B347">
        <v>18</v>
      </c>
      <c r="C347">
        <v>0</v>
      </c>
      <c r="D347">
        <v>7</v>
      </c>
      <c r="E347">
        <v>0</v>
      </c>
      <c r="F347">
        <v>0</v>
      </c>
      <c r="H347">
        <v>321.09797579999997</v>
      </c>
      <c r="J347">
        <v>3636886</v>
      </c>
      <c r="K347">
        <v>3486529</v>
      </c>
      <c r="L347">
        <v>3490299</v>
      </c>
      <c r="M347" t="str">
        <f>IF(J347&gt;0,"Yes","No")</f>
        <v>Yes</v>
      </c>
      <c r="N347">
        <f>AVERAGE(J347:L347)</f>
        <v>3537904.6666666665</v>
      </c>
      <c r="O347">
        <v>3235290</v>
      </c>
      <c r="P347">
        <v>2884331</v>
      </c>
      <c r="Q347">
        <v>2807902</v>
      </c>
      <c r="S347">
        <f>B347/A347</f>
        <v>1.125</v>
      </c>
      <c r="T347">
        <f>D347/A347</f>
        <v>0.4375</v>
      </c>
      <c r="V347" s="4">
        <f>A347*12+(B347-1)*1.007825+C347*14.003074+D347*15.9949146+E347*31.9720707+F347*30.9737615+0.0005485799</f>
        <v>321.09797577989997</v>
      </c>
      <c r="W347">
        <f>1+A347-B347/2+C347/2+F347/2</f>
        <v>8</v>
      </c>
      <c r="X347">
        <f>W347/A347</f>
        <v>0.5</v>
      </c>
      <c r="Y347">
        <f>W347/B347</f>
        <v>0.44444444444444442</v>
      </c>
      <c r="Z347">
        <f>W347/D347</f>
        <v>1.1428571428571428</v>
      </c>
      <c r="AA347" t="str">
        <f>IF(X347&gt;=0.3,IF(X347&lt;=0.68,IF(Y347&gt;=0.2,IF(Y347&lt;=0.95,IF(Z347&gt;=0.77,IF(Z347&lt;=1.75,"CRAM","O"),"O"),"O"),"O"),"O"),"O")</f>
        <v>CRAM</v>
      </c>
      <c r="AD347">
        <f>(1+A347-D347/2-E347-B347/2)/(A347-D347/2-E347-C347-F347)</f>
        <v>0.36</v>
      </c>
      <c r="AF347" t="str">
        <f>IF(AD347&gt;0.66,"CondAr","----")</f>
        <v>----</v>
      </c>
      <c r="AG347" t="str">
        <f>IF(AND((AD347&gt;0.5),(AD347&lt;=0.66)),"Aromatic","----")</f>
        <v>----</v>
      </c>
      <c r="AH347" t="str">
        <f>IF(AND((AD347&lt;=0.5),(S347&lt;1.5)),"HUnSatLig","----")</f>
        <v>HUnSatLig</v>
      </c>
      <c r="AI347" t="str">
        <f>IF(AND((T347&lt;0.6),(S347&gt;=1.5),(C347=0)),"AlipatNoN","----")</f>
        <v>----</v>
      </c>
      <c r="AJ347" t="str">
        <f>IF(AND((S347&gt;=1.5),(T347&gt;=0.6)),"SatFACarb","----")</f>
        <v>----</v>
      </c>
      <c r="AK347" t="str">
        <f>IF(AND((T347&lt;0.6),(S347&gt;=1.5),(C347&gt;0)),"Alipat+N","----")</f>
        <v>----</v>
      </c>
      <c r="AM347" s="4">
        <f>V347*(44/43.989828)</f>
        <v>321.17222495881538</v>
      </c>
      <c r="AN347" s="4">
        <f>INT(AM347)</f>
        <v>321</v>
      </c>
      <c r="AO347" s="4">
        <f>AM347-AN347</f>
        <v>0.17222495881537725</v>
      </c>
    </row>
    <row r="348" spans="1:41" x14ac:dyDescent="0.25">
      <c r="A348">
        <v>17</v>
      </c>
      <c r="B348">
        <v>18</v>
      </c>
      <c r="C348">
        <v>0</v>
      </c>
      <c r="D348">
        <v>11</v>
      </c>
      <c r="E348">
        <v>0</v>
      </c>
      <c r="F348">
        <v>0</v>
      </c>
      <c r="H348">
        <v>397.07763419999998</v>
      </c>
      <c r="J348">
        <v>15321535</v>
      </c>
      <c r="K348">
        <v>14404622</v>
      </c>
      <c r="L348">
        <v>13717965</v>
      </c>
      <c r="M348" t="str">
        <f>IF(J348&gt;0,"Yes","No")</f>
        <v>Yes</v>
      </c>
      <c r="N348">
        <f>AVERAGE(J348:L348)</f>
        <v>14481374</v>
      </c>
      <c r="O348">
        <v>3237808</v>
      </c>
      <c r="P348">
        <v>3019169</v>
      </c>
      <c r="Q348">
        <v>2838564</v>
      </c>
      <c r="S348">
        <f>B348/A348</f>
        <v>1.0588235294117647</v>
      </c>
      <c r="T348">
        <f>D348/A348</f>
        <v>0.6470588235294118</v>
      </c>
      <c r="V348" s="4">
        <f>A348*12+(B348-1)*1.007825+C348*14.003074+D348*15.9949146+E348*31.9720707+F348*30.9737615+0.0005485799</f>
        <v>397.07763417990003</v>
      </c>
      <c r="W348">
        <f>1+A348-B348/2+C348/2+F348/2</f>
        <v>9</v>
      </c>
      <c r="X348">
        <f>W348/A348</f>
        <v>0.52941176470588236</v>
      </c>
      <c r="Y348">
        <f>W348/B348</f>
        <v>0.5</v>
      </c>
      <c r="Z348">
        <f>W348/D348</f>
        <v>0.81818181818181823</v>
      </c>
      <c r="AA348" t="str">
        <f>IF(X348&gt;=0.3,IF(X348&lt;=0.68,IF(Y348&gt;=0.2,IF(Y348&lt;=0.95,IF(Z348&gt;=0.77,IF(Z348&lt;=1.75,"CRAM","O"),"O"),"O"),"O"),"O"),"O")</f>
        <v>CRAM</v>
      </c>
      <c r="AD348">
        <f>(1+A348-D348/2-E348-B348/2)/(A348-D348/2-E348-C348-F348)</f>
        <v>0.30434782608695654</v>
      </c>
      <c r="AF348" t="str">
        <f>IF(AD348&gt;0.66,"CondAr","----")</f>
        <v>----</v>
      </c>
      <c r="AG348" t="str">
        <f>IF(AND((AD348&gt;0.5),(AD348&lt;=0.66)),"Aromatic","----")</f>
        <v>----</v>
      </c>
      <c r="AH348" t="str">
        <f>IF(AND((AD348&lt;=0.5),(S348&lt;1.5)),"HUnSatLig","----")</f>
        <v>HUnSatLig</v>
      </c>
      <c r="AI348" t="str">
        <f>IF(AND((T348&lt;0.6),(S348&gt;=1.5),(C348=0)),"AlipatNoN","----")</f>
        <v>----</v>
      </c>
      <c r="AJ348" t="str">
        <f>IF(AND((S348&gt;=1.5),(T348&gt;=0.6)),"SatFACarb","----")</f>
        <v>----</v>
      </c>
      <c r="AK348" t="str">
        <f>IF(AND((T348&lt;0.6),(S348&gt;=1.5),(C348&gt;0)),"Alipat+N","----")</f>
        <v>----</v>
      </c>
      <c r="AM348" s="4">
        <f>V348*(44/43.989828)</f>
        <v>397.16945253606355</v>
      </c>
      <c r="AN348" s="4">
        <f>INT(AM348)</f>
        <v>397</v>
      </c>
      <c r="AO348" s="4">
        <f>AM348-AN348</f>
        <v>0.16945253606354527</v>
      </c>
    </row>
    <row r="349" spans="1:41" x14ac:dyDescent="0.25">
      <c r="A349">
        <v>23</v>
      </c>
      <c r="B349">
        <v>30</v>
      </c>
      <c r="C349">
        <v>0</v>
      </c>
      <c r="D349">
        <v>12</v>
      </c>
      <c r="E349">
        <v>0</v>
      </c>
      <c r="F349">
        <v>0</v>
      </c>
      <c r="H349">
        <v>497.16644880000001</v>
      </c>
      <c r="J349">
        <v>4274861</v>
      </c>
      <c r="K349">
        <v>3331470</v>
      </c>
      <c r="L349">
        <v>3180129</v>
      </c>
      <c r="M349" t="str">
        <f>IF(J349&gt;0,"Yes","No")</f>
        <v>Yes</v>
      </c>
      <c r="N349">
        <f>AVERAGE(J349:L349)</f>
        <v>3595486.6666666665</v>
      </c>
      <c r="O349">
        <v>3250683</v>
      </c>
      <c r="P349">
        <v>2237544</v>
      </c>
      <c r="Q349">
        <v>2509057</v>
      </c>
      <c r="S349">
        <f>B349/A349</f>
        <v>1.3043478260869565</v>
      </c>
      <c r="T349">
        <f>D349/A349</f>
        <v>0.52173913043478259</v>
      </c>
      <c r="V349" s="4">
        <f>A349*12+(B349-1)*1.007825+C349*14.003074+D349*15.9949146+E349*31.9720707+F349*30.9737615+0.0005485799</f>
        <v>497.16644877990001</v>
      </c>
      <c r="W349">
        <f>1+A349-B349/2+C349/2+F349/2</f>
        <v>9</v>
      </c>
      <c r="X349">
        <f>W349/A349</f>
        <v>0.39130434782608697</v>
      </c>
      <c r="Y349">
        <f>W349/B349</f>
        <v>0.3</v>
      </c>
      <c r="Z349">
        <f>W349/D349</f>
        <v>0.75</v>
      </c>
      <c r="AA349" t="str">
        <f>IF(X349&gt;=0.3,IF(X349&lt;=0.68,IF(Y349&gt;=0.2,IF(Y349&lt;=0.95,IF(Z349&gt;=0.77,IF(Z349&lt;=1.75,"CRAM","O"),"O"),"O"),"O"),"O"),"O")</f>
        <v>O</v>
      </c>
      <c r="AD349">
        <f>(1+A349-D349/2-E349-B349/2)/(A349-D349/2-E349-C349-F349)</f>
        <v>0.17647058823529413</v>
      </c>
      <c r="AF349" t="str">
        <f>IF(AD349&gt;0.66,"CondAr","----")</f>
        <v>----</v>
      </c>
      <c r="AG349" t="str">
        <f>IF(AND((AD349&gt;0.5),(AD349&lt;=0.66)),"Aromatic","----")</f>
        <v>----</v>
      </c>
      <c r="AH349" t="str">
        <f>IF(AND((AD349&lt;=0.5),(S349&lt;1.5)),"HUnSatLig","----")</f>
        <v>HUnSatLig</v>
      </c>
      <c r="AI349" t="str">
        <f>IF(AND((T349&lt;0.6),(S349&gt;=1.5),(C349=0)),"AlipatNoN","----")</f>
        <v>----</v>
      </c>
      <c r="AJ349" t="str">
        <f>IF(AND((S349&gt;=1.5),(T349&gt;=0.6)),"SatFACarb","----")</f>
        <v>----</v>
      </c>
      <c r="AK349" t="str">
        <f>IF(AND((T349&lt;0.6),(S349&gt;=1.5),(C349&gt;0)),"Alipat+N","----")</f>
        <v>----</v>
      </c>
      <c r="AM349" s="4">
        <f>V349*(44/43.989828)</f>
        <v>497.28141120068932</v>
      </c>
      <c r="AN349" s="4">
        <f>INT(AM349)</f>
        <v>497</v>
      </c>
      <c r="AO349" s="4">
        <f>AM349-AN349</f>
        <v>0.28141120068931968</v>
      </c>
    </row>
    <row r="350" spans="1:41" x14ac:dyDescent="0.25">
      <c r="A350">
        <v>17</v>
      </c>
      <c r="B350">
        <v>24</v>
      </c>
      <c r="C350">
        <v>0</v>
      </c>
      <c r="D350">
        <v>11</v>
      </c>
      <c r="E350">
        <v>0</v>
      </c>
      <c r="F350">
        <v>0</v>
      </c>
      <c r="H350">
        <v>403.12458420000002</v>
      </c>
      <c r="J350">
        <v>4780480</v>
      </c>
      <c r="K350">
        <v>4666178</v>
      </c>
      <c r="L350">
        <v>5144802</v>
      </c>
      <c r="M350" t="str">
        <f>IF(J350&gt;0,"Yes","No")</f>
        <v>Yes</v>
      </c>
      <c r="N350">
        <f>AVERAGE(J350:L350)</f>
        <v>4863820</v>
      </c>
      <c r="O350">
        <v>3262666</v>
      </c>
      <c r="P350">
        <v>3291911</v>
      </c>
      <c r="Q350">
        <v>3123857</v>
      </c>
      <c r="S350">
        <f>B350/A350</f>
        <v>1.411764705882353</v>
      </c>
      <c r="T350">
        <f>D350/A350</f>
        <v>0.6470588235294118</v>
      </c>
      <c r="V350" s="4">
        <f>A350*12+(B350-1)*1.007825+C350*14.003074+D350*15.9949146+E350*31.9720707+F350*30.9737615+0.0005485799</f>
        <v>403.12458417990001</v>
      </c>
      <c r="W350">
        <f>1+A350-B350/2+C350/2+F350/2</f>
        <v>6</v>
      </c>
      <c r="X350">
        <f>W350/A350</f>
        <v>0.35294117647058826</v>
      </c>
      <c r="Y350">
        <f>W350/B350</f>
        <v>0.25</v>
      </c>
      <c r="Z350">
        <f>W350/D350</f>
        <v>0.54545454545454541</v>
      </c>
      <c r="AA350" t="str">
        <f>IF(X350&gt;=0.3,IF(X350&lt;=0.68,IF(Y350&gt;=0.2,IF(Y350&lt;=0.95,IF(Z350&gt;=0.77,IF(Z350&lt;=1.75,"CRAM","O"),"O"),"O"),"O"),"O"),"O")</f>
        <v>O</v>
      </c>
      <c r="AD350">
        <f>(1+A350-D350/2-E350-B350/2)/(A350-D350/2-E350-C350-F350)</f>
        <v>4.3478260869565216E-2</v>
      </c>
      <c r="AF350" t="str">
        <f>IF(AD350&gt;0.66,"CondAr","----")</f>
        <v>----</v>
      </c>
      <c r="AG350" t="str">
        <f>IF(AND((AD350&gt;0.5),(AD350&lt;=0.66)),"Aromatic","----")</f>
        <v>----</v>
      </c>
      <c r="AH350" t="str">
        <f>IF(AND((AD350&lt;=0.5),(S350&lt;1.5)),"HUnSatLig","----")</f>
        <v>HUnSatLig</v>
      </c>
      <c r="AI350" t="str">
        <f>IF(AND((T350&lt;0.6),(S350&gt;=1.5),(C350=0)),"AlipatNoN","----")</f>
        <v>----</v>
      </c>
      <c r="AJ350" t="str">
        <f>IF(AND((S350&gt;=1.5),(T350&gt;=0.6)),"SatFACarb","----")</f>
        <v>----</v>
      </c>
      <c r="AK350" t="str">
        <f>IF(AND((T350&lt;0.6),(S350&gt;=1.5),(C350&gt;0)),"Alipat+N","----")</f>
        <v>----</v>
      </c>
      <c r="AM350" s="4">
        <f>V350*(44/43.989828)</f>
        <v>403.21780080421314</v>
      </c>
      <c r="AN350" s="4">
        <f>INT(AM350)</f>
        <v>403</v>
      </c>
      <c r="AO350" s="4">
        <f>AM350-AN350</f>
        <v>0.21780080421314096</v>
      </c>
    </row>
    <row r="351" spans="1:41" x14ac:dyDescent="0.25">
      <c r="A351">
        <v>24</v>
      </c>
      <c r="B351">
        <v>26</v>
      </c>
      <c r="C351">
        <v>0</v>
      </c>
      <c r="D351">
        <v>11</v>
      </c>
      <c r="E351">
        <v>0</v>
      </c>
      <c r="F351">
        <v>0</v>
      </c>
      <c r="H351">
        <v>489.14023420000001</v>
      </c>
      <c r="J351">
        <v>4872500</v>
      </c>
      <c r="K351">
        <v>4326096</v>
      </c>
      <c r="L351">
        <v>4555286</v>
      </c>
      <c r="M351" t="str">
        <f>IF(J351&gt;0,"Yes","No")</f>
        <v>Yes</v>
      </c>
      <c r="N351">
        <f>AVERAGE(J351:L351)</f>
        <v>4584627.333333333</v>
      </c>
      <c r="O351">
        <v>3316871</v>
      </c>
      <c r="P351">
        <v>2781466</v>
      </c>
      <c r="Q351">
        <v>2820862</v>
      </c>
      <c r="S351">
        <f>B351/A351</f>
        <v>1.0833333333333333</v>
      </c>
      <c r="T351">
        <f>D351/A351</f>
        <v>0.45833333333333331</v>
      </c>
      <c r="V351" s="4">
        <f>A351*12+(B351-1)*1.007825+C351*14.003074+D351*15.9949146+E351*31.9720707+F351*30.9737615+0.0005485799</f>
        <v>489.14023417990001</v>
      </c>
      <c r="W351">
        <f>1+A351-B351/2+C351/2+F351/2</f>
        <v>12</v>
      </c>
      <c r="X351">
        <f>W351/A351</f>
        <v>0.5</v>
      </c>
      <c r="Y351">
        <f>W351/B351</f>
        <v>0.46153846153846156</v>
      </c>
      <c r="Z351">
        <f>W351/D351</f>
        <v>1.0909090909090908</v>
      </c>
      <c r="AA351" t="str">
        <f>IF(X351&gt;=0.3,IF(X351&lt;=0.68,IF(Y351&gt;=0.2,IF(Y351&lt;=0.95,IF(Z351&gt;=0.77,IF(Z351&lt;=1.75,"CRAM","O"),"O"),"O"),"O"),"O"),"O")</f>
        <v>CRAM</v>
      </c>
      <c r="AD351">
        <f>(1+A351-D351/2-E351-B351/2)/(A351-D351/2-E351-C351-F351)</f>
        <v>0.35135135135135137</v>
      </c>
      <c r="AF351" t="str">
        <f>IF(AD351&gt;0.66,"CondAr","----")</f>
        <v>----</v>
      </c>
      <c r="AG351" t="str">
        <f>IF(AND((AD351&gt;0.5),(AD351&lt;=0.66)),"Aromatic","----")</f>
        <v>----</v>
      </c>
      <c r="AH351" t="str">
        <f>IF(AND((AD351&lt;=0.5),(S351&lt;1.5)),"HUnSatLig","----")</f>
        <v>HUnSatLig</v>
      </c>
      <c r="AI351" t="str">
        <f>IF(AND((T351&lt;0.6),(S351&gt;=1.5),(C351=0)),"AlipatNoN","----")</f>
        <v>----</v>
      </c>
      <c r="AJ351" t="str">
        <f>IF(AND((S351&gt;=1.5),(T351&gt;=0.6)),"SatFACarb","----")</f>
        <v>----</v>
      </c>
      <c r="AK351" t="str">
        <f>IF(AND((T351&lt;0.6),(S351&gt;=1.5),(C351&gt;0)),"Alipat+N","----")</f>
        <v>----</v>
      </c>
      <c r="AM351" s="4">
        <f>V351*(44/43.989828)</f>
        <v>489.25334065674451</v>
      </c>
      <c r="AN351" s="4">
        <f>INT(AM351)</f>
        <v>489</v>
      </c>
      <c r="AO351" s="4">
        <f>AM351-AN351</f>
        <v>0.25334065674451267</v>
      </c>
    </row>
    <row r="352" spans="1:41" x14ac:dyDescent="0.25">
      <c r="A352">
        <v>19</v>
      </c>
      <c r="B352">
        <v>18</v>
      </c>
      <c r="C352">
        <v>0</v>
      </c>
      <c r="D352">
        <v>7</v>
      </c>
      <c r="E352">
        <v>0</v>
      </c>
      <c r="F352">
        <v>0</v>
      </c>
      <c r="H352">
        <v>357.09797579999997</v>
      </c>
      <c r="J352">
        <v>5186953</v>
      </c>
      <c r="K352">
        <v>5267893</v>
      </c>
      <c r="L352">
        <v>4932877</v>
      </c>
      <c r="M352" t="str">
        <f>IF(J352&gt;0,"Yes","No")</f>
        <v>Yes</v>
      </c>
      <c r="N352">
        <f>AVERAGE(J352:L352)</f>
        <v>5129241</v>
      </c>
      <c r="O352">
        <v>3321544</v>
      </c>
      <c r="P352">
        <v>3239650</v>
      </c>
      <c r="Q352">
        <v>2749448</v>
      </c>
      <c r="S352">
        <f>B352/A352</f>
        <v>0.94736842105263153</v>
      </c>
      <c r="T352">
        <f>D352/A352</f>
        <v>0.36842105263157893</v>
      </c>
      <c r="V352" s="4">
        <f>A352*12+(B352-1)*1.007825+C352*14.003074+D352*15.9949146+E352*31.9720707+F352*30.9737615+0.0005485799</f>
        <v>357.09797577989997</v>
      </c>
      <c r="W352">
        <f>1+A352-B352/2+C352/2+F352/2</f>
        <v>11</v>
      </c>
      <c r="X352">
        <f>W352/A352</f>
        <v>0.57894736842105265</v>
      </c>
      <c r="Y352">
        <f>W352/B352</f>
        <v>0.61111111111111116</v>
      </c>
      <c r="Z352">
        <f>W352/D352</f>
        <v>1.5714285714285714</v>
      </c>
      <c r="AA352" t="str">
        <f>IF(X352&gt;=0.3,IF(X352&lt;=0.68,IF(Y352&gt;=0.2,IF(Y352&lt;=0.95,IF(Z352&gt;=0.77,IF(Z352&lt;=1.75,"CRAM","O"),"O"),"O"),"O"),"O"),"O")</f>
        <v>CRAM</v>
      </c>
      <c r="AD352">
        <f>(1+A352-D352/2-E352-B352/2)/(A352-D352/2-E352-C352-F352)</f>
        <v>0.4838709677419355</v>
      </c>
      <c r="AF352" t="str">
        <f>IF(AD352&gt;0.66,"CondAr","----")</f>
        <v>----</v>
      </c>
      <c r="AG352" t="str">
        <f>IF(AND((AD352&gt;0.5),(AD352&lt;=0.66)),"Aromatic","----")</f>
        <v>----</v>
      </c>
      <c r="AH352" t="str">
        <f>IF(AND((AD352&lt;=0.5),(S352&lt;1.5)),"HUnSatLig","----")</f>
        <v>HUnSatLig</v>
      </c>
      <c r="AI352" t="str">
        <f>IF(AND((T352&lt;0.6),(S352&gt;=1.5),(C352=0)),"AlipatNoN","----")</f>
        <v>----</v>
      </c>
      <c r="AJ352" t="str">
        <f>IF(AND((S352&gt;=1.5),(T352&gt;=0.6)),"SatFACarb","----")</f>
        <v>----</v>
      </c>
      <c r="AK352" t="str">
        <f>IF(AND((T352&lt;0.6),(S352&gt;=1.5),(C352&gt;0)),"Alipat+N","----")</f>
        <v>----</v>
      </c>
      <c r="AM352" s="4">
        <f>V352*(44/43.989828)</f>
        <v>357.18054942873601</v>
      </c>
      <c r="AN352" s="4">
        <f>INT(AM352)</f>
        <v>357</v>
      </c>
      <c r="AO352" s="4">
        <f>AM352-AN352</f>
        <v>0.18054942873601476</v>
      </c>
    </row>
    <row r="353" spans="1:41" x14ac:dyDescent="0.25">
      <c r="A353">
        <v>26</v>
      </c>
      <c r="B353">
        <v>30</v>
      </c>
      <c r="C353">
        <v>0</v>
      </c>
      <c r="D353">
        <v>9</v>
      </c>
      <c r="E353">
        <v>0</v>
      </c>
      <c r="F353">
        <v>0</v>
      </c>
      <c r="H353">
        <v>485.18170500000002</v>
      </c>
      <c r="J353">
        <v>3213482</v>
      </c>
      <c r="K353">
        <v>3004039</v>
      </c>
      <c r="L353">
        <v>2875930</v>
      </c>
      <c r="M353" t="str">
        <f>IF(J353&gt;0,"Yes","No")</f>
        <v>Yes</v>
      </c>
      <c r="N353">
        <f>AVERAGE(J353:L353)</f>
        <v>3031150.3333333335</v>
      </c>
      <c r="O353">
        <v>3352546</v>
      </c>
      <c r="P353">
        <v>3362436</v>
      </c>
      <c r="Q353">
        <v>2721302</v>
      </c>
      <c r="S353">
        <f>B353/A353</f>
        <v>1.1538461538461537</v>
      </c>
      <c r="T353">
        <f>D353/A353</f>
        <v>0.34615384615384615</v>
      </c>
      <c r="V353" s="4">
        <f>A353*12+(B353-1)*1.007825+C353*14.003074+D353*15.9949146+E353*31.9720707+F353*30.9737615+0.0005485799</f>
        <v>485.18170497989996</v>
      </c>
      <c r="W353">
        <f>1+A353-B353/2+C353/2+F353/2</f>
        <v>12</v>
      </c>
      <c r="X353">
        <f>W353/A353</f>
        <v>0.46153846153846156</v>
      </c>
      <c r="Y353">
        <f>W353/B353</f>
        <v>0.4</v>
      </c>
      <c r="Z353">
        <f>W353/D353</f>
        <v>1.3333333333333333</v>
      </c>
      <c r="AA353" t="str">
        <f>IF(X353&gt;=0.3,IF(X353&lt;=0.68,IF(Y353&gt;=0.2,IF(Y353&lt;=0.95,IF(Z353&gt;=0.77,IF(Z353&lt;=1.75,"CRAM","O"),"O"),"O"),"O"),"O"),"O")</f>
        <v>CRAM</v>
      </c>
      <c r="AD353">
        <f>(1+A353-D353/2-E353-B353/2)/(A353-D353/2-E353-C353-F353)</f>
        <v>0.34883720930232559</v>
      </c>
      <c r="AF353" t="str">
        <f>IF(AD353&gt;0.66,"CondAr","----")</f>
        <v>----</v>
      </c>
      <c r="AG353" t="str">
        <f>IF(AND((AD353&gt;0.5),(AD353&lt;=0.66)),"Aromatic","----")</f>
        <v>----</v>
      </c>
      <c r="AH353" t="str">
        <f>IF(AND((AD353&lt;=0.5),(S353&lt;1.5)),"HUnSatLig","----")</f>
        <v>HUnSatLig</v>
      </c>
      <c r="AI353" t="str">
        <f>IF(AND((T353&lt;0.6),(S353&gt;=1.5),(C353=0)),"AlipatNoN","----")</f>
        <v>----</v>
      </c>
      <c r="AJ353" t="str">
        <f>IF(AND((S353&gt;=1.5),(T353&gt;=0.6)),"SatFACarb","----")</f>
        <v>----</v>
      </c>
      <c r="AK353" t="str">
        <f>IF(AND((T353&lt;0.6),(S353&gt;=1.5),(C353&gt;0)),"Alipat+N","----")</f>
        <v>----</v>
      </c>
      <c r="AM353" s="4">
        <f>V353*(44/43.989828)</f>
        <v>485.29389610515403</v>
      </c>
      <c r="AN353" s="4">
        <f>INT(AM353)</f>
        <v>485</v>
      </c>
      <c r="AO353" s="4">
        <f>AM353-AN353</f>
        <v>0.29389610515403319</v>
      </c>
    </row>
    <row r="354" spans="1:41" x14ac:dyDescent="0.25">
      <c r="A354">
        <v>26</v>
      </c>
      <c r="B354">
        <v>36</v>
      </c>
      <c r="C354">
        <v>0</v>
      </c>
      <c r="D354">
        <v>12</v>
      </c>
      <c r="E354">
        <v>0</v>
      </c>
      <c r="F354">
        <v>0</v>
      </c>
      <c r="H354">
        <v>539.21339880000005</v>
      </c>
      <c r="J354">
        <v>3209652</v>
      </c>
      <c r="K354">
        <v>2681392</v>
      </c>
      <c r="L354">
        <v>3010124</v>
      </c>
      <c r="M354" t="str">
        <f>IF(J354&gt;0,"Yes","No")</f>
        <v>Yes</v>
      </c>
      <c r="N354">
        <f>AVERAGE(J354:L354)</f>
        <v>2967056</v>
      </c>
      <c r="O354">
        <v>3358992</v>
      </c>
      <c r="P354">
        <v>3307177</v>
      </c>
      <c r="Q354">
        <v>2488428</v>
      </c>
      <c r="S354">
        <f>B354/A354</f>
        <v>1.3846153846153846</v>
      </c>
      <c r="T354">
        <f>D354/A354</f>
        <v>0.46153846153846156</v>
      </c>
      <c r="V354" s="4">
        <f>A354*12+(B354-1)*1.007825+C354*14.003074+D354*15.9949146+E354*31.9720707+F354*30.9737615+0.0005485799</f>
        <v>539.21339877989999</v>
      </c>
      <c r="W354">
        <f>1+A354-B354/2+C354/2+F354/2</f>
        <v>9</v>
      </c>
      <c r="X354">
        <f>W354/A354</f>
        <v>0.34615384615384615</v>
      </c>
      <c r="Y354">
        <f>W354/B354</f>
        <v>0.25</v>
      </c>
      <c r="Z354">
        <f>W354/D354</f>
        <v>0.75</v>
      </c>
      <c r="AA354" t="str">
        <f>IF(X354&gt;=0.3,IF(X354&lt;=0.68,IF(Y354&gt;=0.2,IF(Y354&lt;=0.95,IF(Z354&gt;=0.77,IF(Z354&lt;=1.75,"CRAM","O"),"O"),"O"),"O"),"O"),"O")</f>
        <v>O</v>
      </c>
      <c r="AD354">
        <f>(1+A354-D354/2-E354-B354/2)/(A354-D354/2-E354-C354-F354)</f>
        <v>0.15</v>
      </c>
      <c r="AF354" t="str">
        <f>IF(AD354&gt;0.66,"CondAr","----")</f>
        <v>----</v>
      </c>
      <c r="AG354" t="str">
        <f>IF(AND((AD354&gt;0.5),(AD354&lt;=0.66)),"Aromatic","----")</f>
        <v>----</v>
      </c>
      <c r="AH354" t="str">
        <f>IF(AND((AD354&lt;=0.5),(S354&lt;1.5)),"HUnSatLig","----")</f>
        <v>HUnSatLig</v>
      </c>
      <c r="AI354" t="str">
        <f>IF(AND((T354&lt;0.6),(S354&gt;=1.5),(C354=0)),"AlipatNoN","----")</f>
        <v>----</v>
      </c>
      <c r="AJ354" t="str">
        <f>IF(AND((S354&gt;=1.5),(T354&gt;=0.6)),"SatFACarb","----")</f>
        <v>----</v>
      </c>
      <c r="AK354" t="str">
        <f>IF(AND((T354&lt;0.6),(S354&gt;=1.5),(C354&gt;0)),"Alipat+N","----")</f>
        <v>----</v>
      </c>
      <c r="AM354" s="4">
        <f>V354*(44/43.989828)</f>
        <v>539.33808393875961</v>
      </c>
      <c r="AN354" s="4">
        <f>INT(AM354)</f>
        <v>539</v>
      </c>
      <c r="AO354" s="4">
        <f>AM354-AN354</f>
        <v>0.33808393875960974</v>
      </c>
    </row>
    <row r="355" spans="1:41" x14ac:dyDescent="0.25">
      <c r="A355">
        <v>19</v>
      </c>
      <c r="B355">
        <v>18</v>
      </c>
      <c r="C355">
        <v>0</v>
      </c>
      <c r="D355">
        <v>11</v>
      </c>
      <c r="E355">
        <v>0</v>
      </c>
      <c r="F355">
        <v>0</v>
      </c>
      <c r="H355">
        <v>421.07763419999998</v>
      </c>
      <c r="J355">
        <v>12722098</v>
      </c>
      <c r="K355">
        <v>11250323</v>
      </c>
      <c r="L355">
        <v>11843263</v>
      </c>
      <c r="M355" t="str">
        <f>IF(J355&gt;0,"Yes","No")</f>
        <v>Yes</v>
      </c>
      <c r="N355">
        <f>AVERAGE(J355:L355)</f>
        <v>11938561.333333334</v>
      </c>
      <c r="O355">
        <v>3364089</v>
      </c>
      <c r="P355">
        <v>2228353</v>
      </c>
      <c r="Q355">
        <v>2929755</v>
      </c>
      <c r="S355">
        <f>B355/A355</f>
        <v>0.94736842105263153</v>
      </c>
      <c r="T355">
        <f>D355/A355</f>
        <v>0.57894736842105265</v>
      </c>
      <c r="V355" s="4">
        <f>A355*12+(B355-1)*1.007825+C355*14.003074+D355*15.9949146+E355*31.9720707+F355*30.9737615+0.0005485799</f>
        <v>421.07763417990003</v>
      </c>
      <c r="W355">
        <f>1+A355-B355/2+C355/2+F355/2</f>
        <v>11</v>
      </c>
      <c r="X355">
        <f>W355/A355</f>
        <v>0.57894736842105265</v>
      </c>
      <c r="Y355">
        <f>W355/B355</f>
        <v>0.61111111111111116</v>
      </c>
      <c r="Z355">
        <f>W355/D355</f>
        <v>1</v>
      </c>
      <c r="AA355" t="str">
        <f>IF(X355&gt;=0.3,IF(X355&lt;=0.68,IF(Y355&gt;=0.2,IF(Y355&lt;=0.95,IF(Z355&gt;=0.77,IF(Z355&lt;=1.75,"CRAM","O"),"O"),"O"),"O"),"O"),"O")</f>
        <v>CRAM</v>
      </c>
      <c r="AD355">
        <f>(1+A355-D355/2-E355-B355/2)/(A355-D355/2-E355-C355-F355)</f>
        <v>0.40740740740740738</v>
      </c>
      <c r="AF355" t="str">
        <f>IF(AD355&gt;0.66,"CondAr","----")</f>
        <v>----</v>
      </c>
      <c r="AG355" t="str">
        <f>IF(AND((AD355&gt;0.5),(AD355&lt;=0.66)),"Aromatic","----")</f>
        <v>----</v>
      </c>
      <c r="AH355" t="str">
        <f>IF(AND((AD355&lt;=0.5),(S355&lt;1.5)),"HUnSatLig","----")</f>
        <v>HUnSatLig</v>
      </c>
      <c r="AI355" t="str">
        <f>IF(AND((T355&lt;0.6),(S355&gt;=1.5),(C355=0)),"AlipatNoN","----")</f>
        <v>----</v>
      </c>
      <c r="AJ355" t="str">
        <f>IF(AND((S355&gt;=1.5),(T355&gt;=0.6)),"SatFACarb","----")</f>
        <v>----</v>
      </c>
      <c r="AK355" t="str">
        <f>IF(AND((T355&lt;0.6),(S355&gt;=1.5),(C355&gt;0)),"Alipat+N","----")</f>
        <v>----</v>
      </c>
      <c r="AM355" s="4">
        <f>V355*(44/43.989828)</f>
        <v>421.1750021826773</v>
      </c>
      <c r="AN355" s="4">
        <f>INT(AM355)</f>
        <v>421</v>
      </c>
      <c r="AO355" s="4">
        <f>AM355-AN355</f>
        <v>0.17500218267730361</v>
      </c>
    </row>
    <row r="356" spans="1:41" x14ac:dyDescent="0.25">
      <c r="A356">
        <v>20</v>
      </c>
      <c r="B356">
        <v>18</v>
      </c>
      <c r="C356">
        <v>0</v>
      </c>
      <c r="D356">
        <v>8</v>
      </c>
      <c r="E356">
        <v>0</v>
      </c>
      <c r="F356">
        <v>0</v>
      </c>
      <c r="H356">
        <v>385.09289039999999</v>
      </c>
      <c r="J356">
        <v>5600601</v>
      </c>
      <c r="K356">
        <v>6489824</v>
      </c>
      <c r="L356">
        <v>5652574</v>
      </c>
      <c r="M356" t="str">
        <f>IF(J356&gt;0,"Yes","No")</f>
        <v>Yes</v>
      </c>
      <c r="N356">
        <f>AVERAGE(J356:L356)</f>
        <v>5914333</v>
      </c>
      <c r="O356">
        <v>3366981</v>
      </c>
      <c r="P356">
        <v>3312093</v>
      </c>
      <c r="Q356">
        <v>2830291</v>
      </c>
      <c r="S356">
        <f>B356/A356</f>
        <v>0.9</v>
      </c>
      <c r="T356">
        <f>D356/A356</f>
        <v>0.4</v>
      </c>
      <c r="V356" s="4">
        <f>A356*12+(B356-1)*1.007825+C356*14.003074+D356*15.9949146+E356*31.9720707+F356*30.9737615+0.0005485799</f>
        <v>385.09289037989998</v>
      </c>
      <c r="W356">
        <f>1+A356-B356/2+C356/2+F356/2</f>
        <v>12</v>
      </c>
      <c r="X356">
        <f>W356/A356</f>
        <v>0.6</v>
      </c>
      <c r="Y356">
        <f>W356/B356</f>
        <v>0.66666666666666663</v>
      </c>
      <c r="Z356">
        <f>W356/D356</f>
        <v>1.5</v>
      </c>
      <c r="AA356" t="str">
        <f>IF(X356&gt;=0.3,IF(X356&lt;=0.68,IF(Y356&gt;=0.2,IF(Y356&lt;=0.95,IF(Z356&gt;=0.77,IF(Z356&lt;=1.75,"CRAM","O"),"O"),"O"),"O"),"O"),"O")</f>
        <v>CRAM</v>
      </c>
      <c r="AD356">
        <f>(1+A356-D356/2-E356-B356/2)/(A356-D356/2-E356-C356-F356)</f>
        <v>0.5</v>
      </c>
      <c r="AF356" t="str">
        <f>IF(AD356&gt;0.66,"CondAr","----")</f>
        <v>----</v>
      </c>
      <c r="AG356" t="str">
        <f>IF(AND((AD356&gt;0.5),(AD356&lt;=0.66)),"Aromatic","----")</f>
        <v>----</v>
      </c>
      <c r="AH356" t="str">
        <f>IF(AND((AD356&lt;=0.5),(S356&lt;1.5)),"HUnSatLig","----")</f>
        <v>HUnSatLig</v>
      </c>
      <c r="AI356" t="str">
        <f>IF(AND((T356&lt;0.6),(S356&gt;=1.5),(C356=0)),"AlipatNoN","----")</f>
        <v>----</v>
      </c>
      <c r="AJ356" t="str">
        <f>IF(AND((S356&gt;=1.5),(T356&gt;=0.6)),"SatFACarb","----")</f>
        <v>----</v>
      </c>
      <c r="AK356" t="str">
        <f>IF(AND((T356&lt;0.6),(S356&gt;=1.5),(C356&gt;0)),"Alipat+N","----")</f>
        <v>----</v>
      </c>
      <c r="AM356" s="4">
        <f>V356*(44/43.989828)</f>
        <v>385.1819374405282</v>
      </c>
      <c r="AN356" s="4">
        <f>INT(AM356)</f>
        <v>385</v>
      </c>
      <c r="AO356" s="4">
        <f>AM356-AN356</f>
        <v>0.18193744052820193</v>
      </c>
    </row>
    <row r="357" spans="1:41" x14ac:dyDescent="0.25">
      <c r="A357">
        <v>20</v>
      </c>
      <c r="B357">
        <v>18</v>
      </c>
      <c r="C357">
        <v>0</v>
      </c>
      <c r="D357">
        <v>10</v>
      </c>
      <c r="E357">
        <v>0</v>
      </c>
      <c r="F357">
        <v>0</v>
      </c>
      <c r="H357">
        <v>417.08271960000002</v>
      </c>
      <c r="J357">
        <v>10688599</v>
      </c>
      <c r="K357">
        <v>9554564</v>
      </c>
      <c r="L357">
        <v>10235681</v>
      </c>
      <c r="M357" t="str">
        <f>IF(J357&gt;0,"Yes","No")</f>
        <v>Yes</v>
      </c>
      <c r="N357">
        <f>AVERAGE(J357:L357)</f>
        <v>10159614.666666666</v>
      </c>
      <c r="O357">
        <v>3390270</v>
      </c>
      <c r="P357">
        <v>3046515</v>
      </c>
      <c r="Q357">
        <v>3048239</v>
      </c>
      <c r="S357">
        <f>B357/A357</f>
        <v>0.9</v>
      </c>
      <c r="T357">
        <f>D357/A357</f>
        <v>0.5</v>
      </c>
      <c r="V357" s="4">
        <f>A357*12+(B357-1)*1.007825+C357*14.003074+D357*15.9949146+E357*31.9720707+F357*30.9737615+0.0005485799</f>
        <v>417.08271957989996</v>
      </c>
      <c r="W357">
        <f>1+A357-B357/2+C357/2+F357/2</f>
        <v>12</v>
      </c>
      <c r="X357">
        <f>W357/A357</f>
        <v>0.6</v>
      </c>
      <c r="Y357">
        <f>W357/B357</f>
        <v>0.66666666666666663</v>
      </c>
      <c r="Z357">
        <f>W357/D357</f>
        <v>1.2</v>
      </c>
      <c r="AA357" t="str">
        <f>IF(X357&gt;=0.3,IF(X357&lt;=0.68,IF(Y357&gt;=0.2,IF(Y357&lt;=0.95,IF(Z357&gt;=0.77,IF(Z357&lt;=1.75,"CRAM","O"),"O"),"O"),"O"),"O"),"O")</f>
        <v>CRAM</v>
      </c>
      <c r="AD357">
        <f>(1+A357-D357/2-E357-B357/2)/(A357-D357/2-E357-C357-F357)</f>
        <v>0.46666666666666667</v>
      </c>
      <c r="AF357" t="str">
        <f>IF(AD357&gt;0.66,"CondAr","----")</f>
        <v>----</v>
      </c>
      <c r="AG357" t="str">
        <f>IF(AND((AD357&gt;0.5),(AD357&lt;=0.66)),"Aromatic","----")</f>
        <v>----</v>
      </c>
      <c r="AH357" t="str">
        <f>IF(AND((AD357&lt;=0.5),(S357&lt;1.5)),"HUnSatLig","----")</f>
        <v>HUnSatLig</v>
      </c>
      <c r="AI357" t="str">
        <f>IF(AND((T357&lt;0.6),(S357&gt;=1.5),(C357=0)),"AlipatNoN","----")</f>
        <v>----</v>
      </c>
      <c r="AJ357" t="str">
        <f>IF(AND((S357&gt;=1.5),(T357&gt;=0.6)),"SatFACarb","----")</f>
        <v>----</v>
      </c>
      <c r="AK357" t="str">
        <f>IF(AND((T357&lt;0.6),(S357&gt;=1.5),(C357&gt;0)),"Alipat+N","----")</f>
        <v>----</v>
      </c>
      <c r="AM357" s="4">
        <f>V357*(44/43.989828)</f>
        <v>417.17916381749882</v>
      </c>
      <c r="AN357" s="4">
        <f>INT(AM357)</f>
        <v>417</v>
      </c>
      <c r="AO357" s="4">
        <f>AM357-AN357</f>
        <v>0.17916381749881793</v>
      </c>
    </row>
    <row r="358" spans="1:41" x14ac:dyDescent="0.25">
      <c r="A358">
        <v>16</v>
      </c>
      <c r="B358">
        <v>16</v>
      </c>
      <c r="C358">
        <v>0</v>
      </c>
      <c r="D358">
        <v>9</v>
      </c>
      <c r="E358">
        <v>0</v>
      </c>
      <c r="F358">
        <v>0</v>
      </c>
      <c r="H358">
        <v>351.07215500000001</v>
      </c>
      <c r="J358">
        <v>10558777</v>
      </c>
      <c r="K358">
        <v>10737479</v>
      </c>
      <c r="L358">
        <v>10377746</v>
      </c>
      <c r="M358" t="str">
        <f>IF(J358&gt;0,"Yes","No")</f>
        <v>Yes</v>
      </c>
      <c r="N358">
        <f>AVERAGE(J358:L358)</f>
        <v>10558000.666666666</v>
      </c>
      <c r="O358">
        <v>3393443</v>
      </c>
      <c r="P358">
        <v>2952214</v>
      </c>
      <c r="Q358">
        <v>3353894</v>
      </c>
      <c r="S358">
        <f>B358/A358</f>
        <v>1</v>
      </c>
      <c r="T358">
        <f>D358/A358</f>
        <v>0.5625</v>
      </c>
      <c r="V358" s="4">
        <f>A358*12+(B358-1)*1.007825+C358*14.003074+D358*15.9949146+E358*31.9720707+F358*30.9737615+0.0005485799</f>
        <v>351.07215497990001</v>
      </c>
      <c r="W358">
        <f>1+A358-B358/2+C358/2+F358/2</f>
        <v>9</v>
      </c>
      <c r="X358">
        <f>W358/A358</f>
        <v>0.5625</v>
      </c>
      <c r="Y358">
        <f>W358/B358</f>
        <v>0.5625</v>
      </c>
      <c r="Z358">
        <f>W358/D358</f>
        <v>1</v>
      </c>
      <c r="AA358" t="str">
        <f>IF(X358&gt;=0.3,IF(X358&lt;=0.68,IF(Y358&gt;=0.2,IF(Y358&lt;=0.95,IF(Z358&gt;=0.77,IF(Z358&lt;=1.75,"CRAM","O"),"O"),"O"),"O"),"O"),"O")</f>
        <v>CRAM</v>
      </c>
      <c r="AD358">
        <f>(1+A358-D358/2-E358-B358/2)/(A358-D358/2-E358-C358-F358)</f>
        <v>0.39130434782608697</v>
      </c>
      <c r="AF358" t="str">
        <f>IF(AD358&gt;0.66,"CondAr","----")</f>
        <v>----</v>
      </c>
      <c r="AG358" t="str">
        <f>IF(AND((AD358&gt;0.5),(AD358&lt;=0.66)),"Aromatic","----")</f>
        <v>----</v>
      </c>
      <c r="AH358" t="str">
        <f>IF(AND((AD358&lt;=0.5),(S358&lt;1.5)),"HUnSatLig","----")</f>
        <v>HUnSatLig</v>
      </c>
      <c r="AI358" t="str">
        <f>IF(AND((T358&lt;0.6),(S358&gt;=1.5),(C358=0)),"AlipatNoN","----")</f>
        <v>----</v>
      </c>
      <c r="AJ358" t="str">
        <f>IF(AND((S358&gt;=1.5),(T358&gt;=0.6)),"SatFACarb","----")</f>
        <v>----</v>
      </c>
      <c r="AK358" t="str">
        <f>IF(AND((T358&lt;0.6),(S358&gt;=1.5),(C358&gt;0)),"Alipat+N","----")</f>
        <v>----</v>
      </c>
      <c r="AM358" s="4">
        <f>V358*(44/43.989828)</f>
        <v>351.15333524640283</v>
      </c>
      <c r="AN358" s="4">
        <f>INT(AM358)</f>
        <v>351</v>
      </c>
      <c r="AO358" s="4">
        <f>AM358-AN358</f>
        <v>0.15333524640283258</v>
      </c>
    </row>
    <row r="359" spans="1:41" x14ac:dyDescent="0.25">
      <c r="A359">
        <v>25</v>
      </c>
      <c r="B359">
        <v>30</v>
      </c>
      <c r="C359">
        <v>0</v>
      </c>
      <c r="D359">
        <v>11</v>
      </c>
      <c r="E359">
        <v>0</v>
      </c>
      <c r="F359">
        <v>0</v>
      </c>
      <c r="H359">
        <v>505.1715342</v>
      </c>
      <c r="J359">
        <v>3968110</v>
      </c>
      <c r="K359">
        <v>4437094</v>
      </c>
      <c r="L359">
        <v>4287228</v>
      </c>
      <c r="M359" t="str">
        <f>IF(J359&gt;0,"Yes","No")</f>
        <v>Yes</v>
      </c>
      <c r="N359">
        <f>AVERAGE(J359:L359)</f>
        <v>4230810.666666667</v>
      </c>
      <c r="O359">
        <v>3400557</v>
      </c>
      <c r="P359">
        <v>3329452</v>
      </c>
      <c r="Q359">
        <v>3169012</v>
      </c>
      <c r="S359">
        <f>B359/A359</f>
        <v>1.2</v>
      </c>
      <c r="T359">
        <f>D359/A359</f>
        <v>0.44</v>
      </c>
      <c r="V359" s="4">
        <f>A359*12+(B359-1)*1.007825+C359*14.003074+D359*15.9949146+E359*31.9720707+F359*30.9737615+0.0005485799</f>
        <v>505.17153417989999</v>
      </c>
      <c r="W359">
        <f>1+A359-B359/2+C359/2+F359/2</f>
        <v>11</v>
      </c>
      <c r="X359">
        <f>W359/A359</f>
        <v>0.44</v>
      </c>
      <c r="Y359">
        <f>W359/B359</f>
        <v>0.36666666666666664</v>
      </c>
      <c r="Z359">
        <f>W359/D359</f>
        <v>1</v>
      </c>
      <c r="AA359" t="str">
        <f>IF(X359&gt;=0.3,IF(X359&lt;=0.68,IF(Y359&gt;=0.2,IF(Y359&lt;=0.95,IF(Z359&gt;=0.77,IF(Z359&lt;=1.75,"CRAM","O"),"O"),"O"),"O"),"O"),"O")</f>
        <v>CRAM</v>
      </c>
      <c r="AD359">
        <f>(1+A359-D359/2-E359-B359/2)/(A359-D359/2-E359-C359-F359)</f>
        <v>0.28205128205128205</v>
      </c>
      <c r="AF359" t="str">
        <f>IF(AD359&gt;0.66,"CondAr","----")</f>
        <v>----</v>
      </c>
      <c r="AG359" t="str">
        <f>IF(AND((AD359&gt;0.5),(AD359&lt;=0.66)),"Aromatic","----")</f>
        <v>----</v>
      </c>
      <c r="AH359" t="str">
        <f>IF(AND((AD359&lt;=0.5),(S359&lt;1.5)),"HUnSatLig","----")</f>
        <v>HUnSatLig</v>
      </c>
      <c r="AI359" t="str">
        <f>IF(AND((T359&lt;0.6),(S359&gt;=1.5),(C359=0)),"AlipatNoN","----")</f>
        <v>----</v>
      </c>
      <c r="AJ359" t="str">
        <f>IF(AND((S359&gt;=1.5),(T359&gt;=0.6)),"SatFACarb","----")</f>
        <v>----</v>
      </c>
      <c r="AK359" t="str">
        <f>IF(AND((T359&lt;0.6),(S359&gt;=1.5),(C359&gt;0)),"Alipat+N","----")</f>
        <v>----</v>
      </c>
      <c r="AM359" s="4">
        <f>V359*(44/43.989828)</f>
        <v>505.28834765881777</v>
      </c>
      <c r="AN359" s="4">
        <f>INT(AM359)</f>
        <v>505</v>
      </c>
      <c r="AO359" s="4">
        <f>AM359-AN359</f>
        <v>0.28834765881777003</v>
      </c>
    </row>
    <row r="360" spans="1:41" x14ac:dyDescent="0.25">
      <c r="A360">
        <v>23</v>
      </c>
      <c r="B360">
        <v>24</v>
      </c>
      <c r="C360">
        <v>0</v>
      </c>
      <c r="D360">
        <v>11</v>
      </c>
      <c r="E360">
        <v>0</v>
      </c>
      <c r="F360">
        <v>0</v>
      </c>
      <c r="H360">
        <v>475.12458420000002</v>
      </c>
      <c r="J360">
        <v>6174752</v>
      </c>
      <c r="K360">
        <v>6019633</v>
      </c>
      <c r="L360">
        <v>5595833</v>
      </c>
      <c r="M360" t="str">
        <f>IF(J360&gt;0,"Yes","No")</f>
        <v>Yes</v>
      </c>
      <c r="N360">
        <f>AVERAGE(J360:L360)</f>
        <v>5930072.666666667</v>
      </c>
      <c r="O360">
        <v>3409593</v>
      </c>
      <c r="P360">
        <v>3135847</v>
      </c>
      <c r="Q360">
        <v>2891871</v>
      </c>
      <c r="S360">
        <f>B360/A360</f>
        <v>1.0434782608695652</v>
      </c>
      <c r="T360">
        <f>D360/A360</f>
        <v>0.47826086956521741</v>
      </c>
      <c r="V360" s="4">
        <f>A360*12+(B360-1)*1.007825+C360*14.003074+D360*15.9949146+E360*31.9720707+F360*30.9737615+0.0005485799</f>
        <v>475.12458417990001</v>
      </c>
      <c r="W360">
        <f>1+A360-B360/2+C360/2+F360/2</f>
        <v>12</v>
      </c>
      <c r="X360">
        <f>W360/A360</f>
        <v>0.52173913043478259</v>
      </c>
      <c r="Y360">
        <f>W360/B360</f>
        <v>0.5</v>
      </c>
      <c r="Z360">
        <f>W360/D360</f>
        <v>1.0909090909090908</v>
      </c>
      <c r="AA360" t="str">
        <f>IF(X360&gt;=0.3,IF(X360&lt;=0.68,IF(Y360&gt;=0.2,IF(Y360&lt;=0.95,IF(Z360&gt;=0.77,IF(Z360&lt;=1.75,"CRAM","O"),"O"),"O"),"O"),"O"),"O")</f>
        <v>CRAM</v>
      </c>
      <c r="AD360">
        <f>(1+A360-D360/2-E360-B360/2)/(A360-D360/2-E360-C360-F360)</f>
        <v>0.37142857142857144</v>
      </c>
      <c r="AF360" t="str">
        <f>IF(AD360&gt;0.66,"CondAr","----")</f>
        <v>----</v>
      </c>
      <c r="AG360" t="str">
        <f>IF(AND((AD360&gt;0.5),(AD360&lt;=0.66)),"Aromatic","----")</f>
        <v>----</v>
      </c>
      <c r="AH360" t="str">
        <f>IF(AND((AD360&lt;=0.5),(S360&lt;1.5)),"HUnSatLig","----")</f>
        <v>HUnSatLig</v>
      </c>
      <c r="AI360" t="str">
        <f>IF(AND((T360&lt;0.6),(S360&gt;=1.5),(C360=0)),"AlipatNoN","----")</f>
        <v>----</v>
      </c>
      <c r="AJ360" t="str">
        <f>IF(AND((S360&gt;=1.5),(T360&gt;=0.6)),"SatFACarb","----")</f>
        <v>----</v>
      </c>
      <c r="AK360" t="str">
        <f>IF(AND((T360&lt;0.6),(S360&gt;=1.5),(C360&gt;0)),"Alipat+N","----")</f>
        <v>----</v>
      </c>
      <c r="AM360" s="4">
        <f>V360*(44/43.989828)</f>
        <v>475.23444974405442</v>
      </c>
      <c r="AN360" s="4">
        <f>INT(AM360)</f>
        <v>475</v>
      </c>
      <c r="AO360" s="4">
        <f>AM360-AN360</f>
        <v>0.23444974405441599</v>
      </c>
    </row>
    <row r="361" spans="1:41" x14ac:dyDescent="0.25">
      <c r="A361">
        <v>17</v>
      </c>
      <c r="B361">
        <v>18</v>
      </c>
      <c r="C361">
        <v>0</v>
      </c>
      <c r="D361">
        <v>7</v>
      </c>
      <c r="E361">
        <v>0</v>
      </c>
      <c r="F361">
        <v>0</v>
      </c>
      <c r="H361">
        <v>333.09797579999997</v>
      </c>
      <c r="J361">
        <v>4374420</v>
      </c>
      <c r="K361">
        <v>4679789</v>
      </c>
      <c r="L361">
        <v>4551631</v>
      </c>
      <c r="M361" t="str">
        <f>IF(J361&gt;0,"Yes","No")</f>
        <v>Yes</v>
      </c>
      <c r="N361">
        <f>AVERAGE(J361:L361)</f>
        <v>4535280</v>
      </c>
      <c r="O361">
        <v>3454585</v>
      </c>
      <c r="P361">
        <v>3989611</v>
      </c>
      <c r="Q361">
        <v>3890343</v>
      </c>
      <c r="S361">
        <f>B361/A361</f>
        <v>1.0588235294117647</v>
      </c>
      <c r="T361">
        <f>D361/A361</f>
        <v>0.41176470588235292</v>
      </c>
      <c r="V361" s="4">
        <f>A361*12+(B361-1)*1.007825+C361*14.003074+D361*15.9949146+E361*31.9720707+F361*30.9737615+0.0005485799</f>
        <v>333.09797577989997</v>
      </c>
      <c r="W361">
        <f>1+A361-B361/2+C361/2+F361/2</f>
        <v>9</v>
      </c>
      <c r="X361">
        <f>W361/A361</f>
        <v>0.52941176470588236</v>
      </c>
      <c r="Y361">
        <f>W361/B361</f>
        <v>0.5</v>
      </c>
      <c r="Z361">
        <f>W361/D361</f>
        <v>1.2857142857142858</v>
      </c>
      <c r="AA361" t="str">
        <f>IF(X361&gt;=0.3,IF(X361&lt;=0.68,IF(Y361&gt;=0.2,IF(Y361&lt;=0.95,IF(Z361&gt;=0.77,IF(Z361&lt;=1.75,"CRAM","O"),"O"),"O"),"O"),"O"),"O")</f>
        <v>CRAM</v>
      </c>
      <c r="AD361">
        <f>(1+A361-D361/2-E361-B361/2)/(A361-D361/2-E361-C361-F361)</f>
        <v>0.40740740740740738</v>
      </c>
      <c r="AF361" t="str">
        <f>IF(AD361&gt;0.66,"CondAr","----")</f>
        <v>----</v>
      </c>
      <c r="AG361" t="str">
        <f>IF(AND((AD361&gt;0.5),(AD361&lt;=0.66)),"Aromatic","----")</f>
        <v>----</v>
      </c>
      <c r="AH361" t="str">
        <f>IF(AND((AD361&lt;=0.5),(S361&lt;1.5)),"HUnSatLig","----")</f>
        <v>HUnSatLig</v>
      </c>
      <c r="AI361" t="str">
        <f>IF(AND((T361&lt;0.6),(S361&gt;=1.5),(C361=0)),"AlipatNoN","----")</f>
        <v>----</v>
      </c>
      <c r="AJ361" t="str">
        <f>IF(AND((S361&gt;=1.5),(T361&gt;=0.6)),"SatFACarb","----")</f>
        <v>----</v>
      </c>
      <c r="AK361" t="str">
        <f>IF(AND((T361&lt;0.6),(S361&gt;=1.5),(C361&gt;0)),"Alipat+N","----")</f>
        <v>----</v>
      </c>
      <c r="AM361" s="4">
        <f>V361*(44/43.989828)</f>
        <v>333.17499978212226</v>
      </c>
      <c r="AN361" s="4">
        <f>INT(AM361)</f>
        <v>333</v>
      </c>
      <c r="AO361" s="4">
        <f>AM361-AN361</f>
        <v>0.17499978212225642</v>
      </c>
    </row>
    <row r="362" spans="1:41" x14ac:dyDescent="0.25">
      <c r="A362">
        <v>22</v>
      </c>
      <c r="B362">
        <v>26</v>
      </c>
      <c r="C362">
        <v>0</v>
      </c>
      <c r="D362">
        <v>12</v>
      </c>
      <c r="E362">
        <v>0</v>
      </c>
      <c r="F362">
        <v>0</v>
      </c>
      <c r="H362">
        <v>481.13514880000002</v>
      </c>
      <c r="J362">
        <v>6173770</v>
      </c>
      <c r="K362">
        <v>5332561</v>
      </c>
      <c r="L362">
        <v>5679678</v>
      </c>
      <c r="M362" t="str">
        <f>IF(J362&gt;0,"Yes","No")</f>
        <v>Yes</v>
      </c>
      <c r="N362">
        <f>AVERAGE(J362:L362)</f>
        <v>5728669.666666667</v>
      </c>
      <c r="O362">
        <v>3483474</v>
      </c>
      <c r="P362">
        <v>2227197</v>
      </c>
      <c r="Q362">
        <v>2504005</v>
      </c>
      <c r="S362">
        <f>B362/A362</f>
        <v>1.1818181818181819</v>
      </c>
      <c r="T362">
        <f>D362/A362</f>
        <v>0.54545454545454541</v>
      </c>
      <c r="V362" s="4">
        <f>A362*12+(B362-1)*1.007825+C362*14.003074+D362*15.9949146+E362*31.9720707+F362*30.9737615+0.0005485799</f>
        <v>481.13514877990002</v>
      </c>
      <c r="W362">
        <f>1+A362-B362/2+C362/2+F362/2</f>
        <v>10</v>
      </c>
      <c r="X362">
        <f>W362/A362</f>
        <v>0.45454545454545453</v>
      </c>
      <c r="Y362">
        <f>W362/B362</f>
        <v>0.38461538461538464</v>
      </c>
      <c r="Z362">
        <f>W362/D362</f>
        <v>0.83333333333333337</v>
      </c>
      <c r="AA362" t="str">
        <f>IF(X362&gt;=0.3,IF(X362&lt;=0.68,IF(Y362&gt;=0.2,IF(Y362&lt;=0.95,IF(Z362&gt;=0.77,IF(Z362&lt;=1.75,"CRAM","O"),"O"),"O"),"O"),"O"),"O")</f>
        <v>CRAM</v>
      </c>
      <c r="AD362">
        <f>(1+A362-D362/2-E362-B362/2)/(A362-D362/2-E362-C362-F362)</f>
        <v>0.25</v>
      </c>
      <c r="AF362" t="str">
        <f>IF(AD362&gt;0.66,"CondAr","----")</f>
        <v>----</v>
      </c>
      <c r="AG362" t="str">
        <f>IF(AND((AD362&gt;0.5),(AD362&lt;=0.66)),"Aromatic","----")</f>
        <v>----</v>
      </c>
      <c r="AH362" t="str">
        <f>IF(AND((AD362&lt;=0.5),(S362&lt;1.5)),"HUnSatLig","----")</f>
        <v>HUnSatLig</v>
      </c>
      <c r="AI362" t="str">
        <f>IF(AND((T362&lt;0.6),(S362&gt;=1.5),(C362=0)),"AlipatNoN","----")</f>
        <v>----</v>
      </c>
      <c r="AJ362" t="str">
        <f>IF(AND((S362&gt;=1.5),(T362&gt;=0.6)),"SatFACarb","----")</f>
        <v>----</v>
      </c>
      <c r="AK362" t="str">
        <f>IF(AND((T362&lt;0.6),(S362&gt;=1.5),(C362&gt;0)),"Alipat+N","----")</f>
        <v>----</v>
      </c>
      <c r="AM362" s="4">
        <f>V362*(44/43.989828)</f>
        <v>481.24640419861606</v>
      </c>
      <c r="AN362" s="4">
        <f>INT(AM362)</f>
        <v>481</v>
      </c>
      <c r="AO362" s="4">
        <f>AM362-AN362</f>
        <v>0.24640419861606233</v>
      </c>
    </row>
    <row r="363" spans="1:41" x14ac:dyDescent="0.25">
      <c r="A363">
        <v>19</v>
      </c>
      <c r="B363">
        <v>26</v>
      </c>
      <c r="C363">
        <v>0</v>
      </c>
      <c r="D363">
        <v>11</v>
      </c>
      <c r="E363">
        <v>0</v>
      </c>
      <c r="F363">
        <v>0</v>
      </c>
      <c r="H363">
        <v>429.14023420000001</v>
      </c>
      <c r="J363">
        <v>5630230</v>
      </c>
      <c r="K363">
        <v>5494231</v>
      </c>
      <c r="L363">
        <v>5745912</v>
      </c>
      <c r="M363" t="str">
        <f>IF(J363&gt;0,"Yes","No")</f>
        <v>Yes</v>
      </c>
      <c r="N363">
        <f>AVERAGE(J363:L363)</f>
        <v>5623457.666666667</v>
      </c>
      <c r="O363">
        <v>3484549</v>
      </c>
      <c r="P363">
        <v>3805117</v>
      </c>
      <c r="Q363">
        <v>3865548</v>
      </c>
      <c r="S363">
        <f>B363/A363</f>
        <v>1.368421052631579</v>
      </c>
      <c r="T363">
        <f>D363/A363</f>
        <v>0.57894736842105265</v>
      </c>
      <c r="V363" s="4">
        <f>A363*12+(B363-1)*1.007825+C363*14.003074+D363*15.9949146+E363*31.9720707+F363*30.9737615+0.0005485799</f>
        <v>429.14023417990001</v>
      </c>
      <c r="W363">
        <f>1+A363-B363/2+C363/2+F363/2</f>
        <v>7</v>
      </c>
      <c r="X363">
        <f>W363/A363</f>
        <v>0.36842105263157893</v>
      </c>
      <c r="Y363">
        <f>W363/B363</f>
        <v>0.26923076923076922</v>
      </c>
      <c r="Z363">
        <f>W363/D363</f>
        <v>0.63636363636363635</v>
      </c>
      <c r="AA363" t="str">
        <f>IF(X363&gt;=0.3,IF(X363&lt;=0.68,IF(Y363&gt;=0.2,IF(Y363&lt;=0.95,IF(Z363&gt;=0.77,IF(Z363&lt;=1.75,"CRAM","O"),"O"),"O"),"O"),"O"),"O")</f>
        <v>O</v>
      </c>
      <c r="AD363">
        <f>(1+A363-D363/2-E363-B363/2)/(A363-D363/2-E363-C363-F363)</f>
        <v>0.1111111111111111</v>
      </c>
      <c r="AF363" t="str">
        <f>IF(AD363&gt;0.66,"CondAr","----")</f>
        <v>----</v>
      </c>
      <c r="AG363" t="str">
        <f>IF(AND((AD363&gt;0.5),(AD363&lt;=0.66)),"Aromatic","----")</f>
        <v>----</v>
      </c>
      <c r="AH363" t="str">
        <f>IF(AND((AD363&lt;=0.5),(S363&lt;1.5)),"HUnSatLig","----")</f>
        <v>HUnSatLig</v>
      </c>
      <c r="AI363" t="str">
        <f>IF(AND((T363&lt;0.6),(S363&gt;=1.5),(C363=0)),"AlipatNoN","----")</f>
        <v>----</v>
      </c>
      <c r="AJ363" t="str">
        <f>IF(AND((S363&gt;=1.5),(T363&gt;=0.6)),"SatFACarb","----")</f>
        <v>----</v>
      </c>
      <c r="AK363" t="str">
        <f>IF(AND((T363&lt;0.6),(S363&gt;=1.5),(C363&gt;0)),"Alipat+N","----")</f>
        <v>----</v>
      </c>
      <c r="AM363" s="4">
        <f>V363*(44/43.989828)</f>
        <v>429.23946654021012</v>
      </c>
      <c r="AN363" s="4">
        <f>INT(AM363)</f>
        <v>429</v>
      </c>
      <c r="AO363" s="4">
        <f>AM363-AN363</f>
        <v>0.23946654021011682</v>
      </c>
    </row>
    <row r="364" spans="1:41" x14ac:dyDescent="0.25">
      <c r="A364">
        <v>19</v>
      </c>
      <c r="B364">
        <v>20</v>
      </c>
      <c r="C364">
        <v>0</v>
      </c>
      <c r="D364">
        <v>11</v>
      </c>
      <c r="E364">
        <v>0</v>
      </c>
      <c r="F364">
        <v>0</v>
      </c>
      <c r="H364">
        <v>423.09328420000003</v>
      </c>
      <c r="J364">
        <v>12377905</v>
      </c>
      <c r="K364">
        <v>12427901</v>
      </c>
      <c r="L364">
        <v>11781739</v>
      </c>
      <c r="M364" t="str">
        <f>IF(J364&gt;0,"Yes","No")</f>
        <v>Yes</v>
      </c>
      <c r="N364">
        <f>AVERAGE(J364:L364)</f>
        <v>12195848.333333334</v>
      </c>
      <c r="O364">
        <v>3488950</v>
      </c>
      <c r="P364">
        <v>3278954</v>
      </c>
      <c r="Q364">
        <v>3152337</v>
      </c>
      <c r="S364">
        <f>B364/A364</f>
        <v>1.0526315789473684</v>
      </c>
      <c r="T364">
        <f>D364/A364</f>
        <v>0.57894736842105265</v>
      </c>
      <c r="V364" s="4">
        <f>A364*12+(B364-1)*1.007825+C364*14.003074+D364*15.9949146+E364*31.9720707+F364*30.9737615+0.0005485799</f>
        <v>423.09328417989997</v>
      </c>
      <c r="W364">
        <f>1+A364-B364/2+C364/2+F364/2</f>
        <v>10</v>
      </c>
      <c r="X364">
        <f>W364/A364</f>
        <v>0.52631578947368418</v>
      </c>
      <c r="Y364">
        <f>W364/B364</f>
        <v>0.5</v>
      </c>
      <c r="Z364">
        <f>W364/D364</f>
        <v>0.90909090909090906</v>
      </c>
      <c r="AA364" t="str">
        <f>IF(X364&gt;=0.3,IF(X364&lt;=0.68,IF(Y364&gt;=0.2,IF(Y364&lt;=0.95,IF(Z364&gt;=0.77,IF(Z364&lt;=1.75,"CRAM","O"),"O"),"O"),"O"),"O"),"O")</f>
        <v>CRAM</v>
      </c>
      <c r="AD364">
        <f>(1+A364-D364/2-E364-B364/2)/(A364-D364/2-E364-C364-F364)</f>
        <v>0.33333333333333331</v>
      </c>
      <c r="AF364" t="str">
        <f>IF(AD364&gt;0.66,"CondAr","----")</f>
        <v>----</v>
      </c>
      <c r="AG364" t="str">
        <f>IF(AND((AD364&gt;0.5),(AD364&lt;=0.66)),"Aromatic","----")</f>
        <v>----</v>
      </c>
      <c r="AH364" t="str">
        <f>IF(AND((AD364&lt;=0.5),(S364&lt;1.5)),"HUnSatLig","----")</f>
        <v>HUnSatLig</v>
      </c>
      <c r="AI364" t="str">
        <f>IF(AND((T364&lt;0.6),(S364&gt;=1.5),(C364=0)),"AlipatNoN","----")</f>
        <v>----</v>
      </c>
      <c r="AJ364" t="str">
        <f>IF(AND((S364&gt;=1.5),(T364&gt;=0.6)),"SatFACarb","----")</f>
        <v>----</v>
      </c>
      <c r="AK364" t="str">
        <f>IF(AND((T364&lt;0.6),(S364&gt;=1.5),(C364&gt;0)),"Alipat+N","----")</f>
        <v>----</v>
      </c>
      <c r="AM364" s="4">
        <f>V364*(44/43.989828)</f>
        <v>423.19111827206046</v>
      </c>
      <c r="AN364" s="4">
        <f>INT(AM364)</f>
        <v>423</v>
      </c>
      <c r="AO364" s="4">
        <f>AM364-AN364</f>
        <v>0.19111827206046428</v>
      </c>
    </row>
    <row r="365" spans="1:41" x14ac:dyDescent="0.25">
      <c r="A365">
        <v>20</v>
      </c>
      <c r="B365">
        <v>20</v>
      </c>
      <c r="C365">
        <v>0</v>
      </c>
      <c r="D365">
        <v>11</v>
      </c>
      <c r="E365">
        <v>0</v>
      </c>
      <c r="F365">
        <v>0</v>
      </c>
      <c r="H365">
        <v>435.09328420000003</v>
      </c>
      <c r="J365">
        <v>12335711</v>
      </c>
      <c r="K365">
        <v>10774724</v>
      </c>
      <c r="L365">
        <v>10697480</v>
      </c>
      <c r="M365" t="str">
        <f>IF(J365&gt;0,"Yes","No")</f>
        <v>Yes</v>
      </c>
      <c r="N365">
        <f>AVERAGE(J365:L365)</f>
        <v>11269305</v>
      </c>
      <c r="O365">
        <v>3517931</v>
      </c>
      <c r="P365">
        <v>2807972</v>
      </c>
      <c r="Q365">
        <v>3072877</v>
      </c>
      <c r="S365">
        <f>B365/A365</f>
        <v>1</v>
      </c>
      <c r="T365">
        <f>D365/A365</f>
        <v>0.55000000000000004</v>
      </c>
      <c r="V365" s="4">
        <f>A365*12+(B365-1)*1.007825+C365*14.003074+D365*15.9949146+E365*31.9720707+F365*30.9737615+0.0005485799</f>
        <v>435.09328417990002</v>
      </c>
      <c r="W365">
        <f>1+A365-B365/2+C365/2+F365/2</f>
        <v>11</v>
      </c>
      <c r="X365">
        <f>W365/A365</f>
        <v>0.55000000000000004</v>
      </c>
      <c r="Y365">
        <f>W365/B365</f>
        <v>0.55000000000000004</v>
      </c>
      <c r="Z365">
        <f>W365/D365</f>
        <v>1</v>
      </c>
      <c r="AA365" t="str">
        <f>IF(X365&gt;=0.3,IF(X365&lt;=0.68,IF(Y365&gt;=0.2,IF(Y365&lt;=0.95,IF(Z365&gt;=0.77,IF(Z365&lt;=1.75,"CRAM","O"),"O"),"O"),"O"),"O"),"O")</f>
        <v>CRAM</v>
      </c>
      <c r="AD365">
        <f>(1+A365-D365/2-E365-B365/2)/(A365-D365/2-E365-C365-F365)</f>
        <v>0.37931034482758619</v>
      </c>
      <c r="AF365" t="str">
        <f>IF(AD365&gt;0.66,"CondAr","----")</f>
        <v>----</v>
      </c>
      <c r="AG365" t="str">
        <f>IF(AND((AD365&gt;0.5),(AD365&lt;=0.66)),"Aromatic","----")</f>
        <v>----</v>
      </c>
      <c r="AH365" t="str">
        <f>IF(AND((AD365&lt;=0.5),(S365&lt;1.5)),"HUnSatLig","----")</f>
        <v>HUnSatLig</v>
      </c>
      <c r="AI365" t="str">
        <f>IF(AND((T365&lt;0.6),(S365&gt;=1.5),(C365=0)),"AlipatNoN","----")</f>
        <v>----</v>
      </c>
      <c r="AJ365" t="str">
        <f>IF(AND((S365&gt;=1.5),(T365&gt;=0.6)),"SatFACarb","----")</f>
        <v>----</v>
      </c>
      <c r="AK365" t="str">
        <f>IF(AND((T365&lt;0.6),(S365&gt;=1.5),(C365&gt;0)),"Alipat+N","----")</f>
        <v>----</v>
      </c>
      <c r="AM365" s="4">
        <f>V365*(44/43.989828)</f>
        <v>435.1938930953674</v>
      </c>
      <c r="AN365" s="4">
        <f>INT(AM365)</f>
        <v>435</v>
      </c>
      <c r="AO365" s="4">
        <f>AM365-AN365</f>
        <v>0.19389309536740029</v>
      </c>
    </row>
    <row r="366" spans="1:41" x14ac:dyDescent="0.25">
      <c r="A366">
        <v>17</v>
      </c>
      <c r="B366">
        <v>16</v>
      </c>
      <c r="C366">
        <v>0</v>
      </c>
      <c r="D366">
        <v>10</v>
      </c>
      <c r="E366">
        <v>0</v>
      </c>
      <c r="F366">
        <v>0</v>
      </c>
      <c r="H366">
        <v>379.06706960000002</v>
      </c>
      <c r="J366">
        <v>15893886</v>
      </c>
      <c r="K366">
        <v>15449393</v>
      </c>
      <c r="L366">
        <v>15544923</v>
      </c>
      <c r="M366" t="str">
        <f>IF(J366&gt;0,"Yes","No")</f>
        <v>Yes</v>
      </c>
      <c r="N366">
        <f>AVERAGE(J366:L366)</f>
        <v>15629400.666666666</v>
      </c>
      <c r="O366">
        <v>3523652</v>
      </c>
      <c r="P366">
        <v>2714065</v>
      </c>
      <c r="Q366">
        <v>3662407</v>
      </c>
      <c r="S366">
        <f>B366/A366</f>
        <v>0.94117647058823528</v>
      </c>
      <c r="T366">
        <f>D366/A366</f>
        <v>0.58823529411764708</v>
      </c>
      <c r="V366" s="4">
        <f>A366*12+(B366-1)*1.007825+C366*14.003074+D366*15.9949146+E366*31.9720707+F366*30.9737615+0.0005485799</f>
        <v>379.06706957989996</v>
      </c>
      <c r="W366">
        <f>1+A366-B366/2+C366/2+F366/2</f>
        <v>10</v>
      </c>
      <c r="X366">
        <f>W366/A366</f>
        <v>0.58823529411764708</v>
      </c>
      <c r="Y366">
        <f>W366/B366</f>
        <v>0.625</v>
      </c>
      <c r="Z366">
        <f>W366/D366</f>
        <v>1</v>
      </c>
      <c r="AA366" t="str">
        <f>IF(X366&gt;=0.3,IF(X366&lt;=0.68,IF(Y366&gt;=0.2,IF(Y366&lt;=0.95,IF(Z366&gt;=0.77,IF(Z366&lt;=1.75,"CRAM","O"),"O"),"O"),"O"),"O"),"O")</f>
        <v>CRAM</v>
      </c>
      <c r="AD366">
        <f>(1+A366-D366/2-E366-B366/2)/(A366-D366/2-E366-C366-F366)</f>
        <v>0.41666666666666669</v>
      </c>
      <c r="AF366" t="str">
        <f>IF(AD366&gt;0.66,"CondAr","----")</f>
        <v>----</v>
      </c>
      <c r="AG366" t="str">
        <f>IF(AND((AD366&gt;0.5),(AD366&lt;=0.66)),"Aromatic","----")</f>
        <v>----</v>
      </c>
      <c r="AH366" t="str">
        <f>IF(AND((AD366&lt;=0.5),(S366&lt;1.5)),"HUnSatLig","----")</f>
        <v>HUnSatLig</v>
      </c>
      <c r="AI366" t="str">
        <f>IF(AND((T366&lt;0.6),(S366&gt;=1.5),(C366=0)),"AlipatNoN","----")</f>
        <v>----</v>
      </c>
      <c r="AJ366" t="str">
        <f>IF(AND((S366&gt;=1.5),(T366&gt;=0.6)),"SatFACarb","----")</f>
        <v>----</v>
      </c>
      <c r="AK366" t="str">
        <f>IF(AND((T366&lt;0.6),(S366&gt;=1.5),(C366&gt;0)),"Alipat+N","----")</f>
        <v>----</v>
      </c>
      <c r="AM366" s="4">
        <f>V366*(44/43.989828)</f>
        <v>379.15472325819496</v>
      </c>
      <c r="AN366" s="4">
        <f>INT(AM366)</f>
        <v>379</v>
      </c>
      <c r="AO366" s="4">
        <f>AM366-AN366</f>
        <v>0.15472325819496291</v>
      </c>
    </row>
    <row r="367" spans="1:41" x14ac:dyDescent="0.25">
      <c r="A367">
        <v>28</v>
      </c>
      <c r="B367">
        <v>36</v>
      </c>
      <c r="C367">
        <v>0</v>
      </c>
      <c r="D367">
        <v>11</v>
      </c>
      <c r="E367">
        <v>0</v>
      </c>
      <c r="F367">
        <v>0</v>
      </c>
      <c r="H367">
        <v>547.21848420000003</v>
      </c>
      <c r="J367">
        <v>2978273</v>
      </c>
      <c r="K367">
        <v>2981345</v>
      </c>
      <c r="L367">
        <v>2728623</v>
      </c>
      <c r="M367" t="str">
        <f>IF(J367&gt;0,"Yes","No")</f>
        <v>Yes</v>
      </c>
      <c r="N367">
        <f>AVERAGE(J367:L367)</f>
        <v>2896080.3333333335</v>
      </c>
      <c r="O367">
        <v>3528836</v>
      </c>
      <c r="P367">
        <v>3977649</v>
      </c>
      <c r="Q367">
        <v>2665253</v>
      </c>
      <c r="S367">
        <f>B367/A367</f>
        <v>1.2857142857142858</v>
      </c>
      <c r="T367">
        <f>D367/A367</f>
        <v>0.39285714285714285</v>
      </c>
      <c r="V367" s="4">
        <f>A367*12+(B367-1)*1.007825+C367*14.003074+D367*15.9949146+E367*31.9720707+F367*30.9737615+0.0005485799</f>
        <v>547.21848417989997</v>
      </c>
      <c r="W367">
        <f>1+A367-B367/2+C367/2+F367/2</f>
        <v>11</v>
      </c>
      <c r="X367">
        <f>W367/A367</f>
        <v>0.39285714285714285</v>
      </c>
      <c r="Y367">
        <f>W367/B367</f>
        <v>0.30555555555555558</v>
      </c>
      <c r="Z367">
        <f>W367/D367</f>
        <v>1</v>
      </c>
      <c r="AA367" t="str">
        <f>IF(X367&gt;=0.3,IF(X367&lt;=0.68,IF(Y367&gt;=0.2,IF(Y367&lt;=0.95,IF(Z367&gt;=0.77,IF(Z367&lt;=1.75,"CRAM","O"),"O"),"O"),"O"),"O"),"O")</f>
        <v>CRAM</v>
      </c>
      <c r="AD367">
        <f>(1+A367-D367/2-E367-B367/2)/(A367-D367/2-E367-C367-F367)</f>
        <v>0.24444444444444444</v>
      </c>
      <c r="AF367" t="str">
        <f>IF(AD367&gt;0.66,"CondAr","----")</f>
        <v>----</v>
      </c>
      <c r="AG367" t="str">
        <f>IF(AND((AD367&gt;0.5),(AD367&lt;=0.66)),"Aromatic","----")</f>
        <v>----</v>
      </c>
      <c r="AH367" t="str">
        <f>IF(AND((AD367&lt;=0.5),(S367&lt;1.5)),"HUnSatLig","----")</f>
        <v>HUnSatLig</v>
      </c>
      <c r="AI367" t="str">
        <f>IF(AND((T367&lt;0.6),(S367&gt;=1.5),(C367=0)),"AlipatNoN","----")</f>
        <v>----</v>
      </c>
      <c r="AJ367" t="str">
        <f>IF(AND((S367&gt;=1.5),(T367&gt;=0.6)),"SatFACarb","----")</f>
        <v>----</v>
      </c>
      <c r="AK367" t="str">
        <f>IF(AND((T367&lt;0.6),(S367&gt;=1.5),(C367&gt;0)),"Alipat+N","----")</f>
        <v>----</v>
      </c>
      <c r="AM367" s="4">
        <f>V367*(44/43.989828)</f>
        <v>547.345020396888</v>
      </c>
      <c r="AN367" s="4">
        <f>INT(AM367)</f>
        <v>547</v>
      </c>
      <c r="AO367" s="4">
        <f>AM367-AN367</f>
        <v>0.34502039688800323</v>
      </c>
    </row>
    <row r="368" spans="1:41" x14ac:dyDescent="0.25">
      <c r="A368">
        <v>15</v>
      </c>
      <c r="B368">
        <v>18</v>
      </c>
      <c r="C368">
        <v>0</v>
      </c>
      <c r="D368">
        <v>9</v>
      </c>
      <c r="E368">
        <v>0</v>
      </c>
      <c r="F368">
        <v>0</v>
      </c>
      <c r="H368">
        <v>341.087805</v>
      </c>
      <c r="J368">
        <v>6113608</v>
      </c>
      <c r="K368">
        <v>6539629</v>
      </c>
      <c r="L368">
        <v>6841185</v>
      </c>
      <c r="M368" t="str">
        <f>IF(J368&gt;0,"Yes","No")</f>
        <v>Yes</v>
      </c>
      <c r="N368">
        <f>AVERAGE(J368:L368)</f>
        <v>6498140.666666667</v>
      </c>
      <c r="O368">
        <v>3530372</v>
      </c>
      <c r="P368">
        <v>2226619</v>
      </c>
      <c r="Q368">
        <v>2728042</v>
      </c>
      <c r="S368">
        <f>B368/A368</f>
        <v>1.2</v>
      </c>
      <c r="T368">
        <f>D368/A368</f>
        <v>0.6</v>
      </c>
      <c r="V368" s="4">
        <f>A368*12+(B368-1)*1.007825+C368*14.003074+D368*15.9949146+E368*31.9720707+F368*30.9737615+0.0005485799</f>
        <v>341.0878049799</v>
      </c>
      <c r="W368">
        <f>1+A368-B368/2+C368/2+F368/2</f>
        <v>7</v>
      </c>
      <c r="X368">
        <f>W368/A368</f>
        <v>0.46666666666666667</v>
      </c>
      <c r="Y368">
        <f>W368/B368</f>
        <v>0.3888888888888889</v>
      </c>
      <c r="Z368">
        <f>W368/D368</f>
        <v>0.77777777777777779</v>
      </c>
      <c r="AA368" t="str">
        <f>IF(X368&gt;=0.3,IF(X368&lt;=0.68,IF(Y368&gt;=0.2,IF(Y368&lt;=0.95,IF(Z368&gt;=0.77,IF(Z368&lt;=1.75,"CRAM","O"),"O"),"O"),"O"),"O"),"O")</f>
        <v>CRAM</v>
      </c>
      <c r="AD368">
        <f>(1+A368-D368/2-E368-B368/2)/(A368-D368/2-E368-C368-F368)</f>
        <v>0.23809523809523808</v>
      </c>
      <c r="AF368" t="str">
        <f>IF(AD368&gt;0.66,"CondAr","----")</f>
        <v>----</v>
      </c>
      <c r="AG368" t="str">
        <f>IF(AND((AD368&gt;0.5),(AD368&lt;=0.66)),"Aromatic","----")</f>
        <v>----</v>
      </c>
      <c r="AH368" t="str">
        <f>IF(AND((AD368&lt;=0.5),(S368&lt;1.5)),"HUnSatLig","----")</f>
        <v>HUnSatLig</v>
      </c>
      <c r="AI368" t="str">
        <f>IF(AND((T368&lt;0.6),(S368&gt;=1.5),(C368=0)),"AlipatNoN","----")</f>
        <v>----</v>
      </c>
      <c r="AJ368" t="str">
        <f>IF(AND((S368&gt;=1.5),(T368&gt;=0.6)),"SatFACarb","----")</f>
        <v>----</v>
      </c>
      <c r="AK368" t="str">
        <f>IF(AND((T368&lt;0.6),(S368&gt;=1.5),(C368&gt;0)),"Alipat+N","----")</f>
        <v>----</v>
      </c>
      <c r="AM368" s="4">
        <f>V368*(44/43.989828)</f>
        <v>341.16667651247917</v>
      </c>
      <c r="AN368" s="4">
        <f>INT(AM368)</f>
        <v>341</v>
      </c>
      <c r="AO368" s="4">
        <f>AM368-AN368</f>
        <v>0.16667651247917092</v>
      </c>
    </row>
    <row r="369" spans="1:41" x14ac:dyDescent="0.25">
      <c r="A369">
        <v>22</v>
      </c>
      <c r="B369">
        <v>22</v>
      </c>
      <c r="C369">
        <v>0</v>
      </c>
      <c r="D369">
        <v>8</v>
      </c>
      <c r="E369">
        <v>0</v>
      </c>
      <c r="F369">
        <v>0</v>
      </c>
      <c r="H369">
        <v>413.12419039999997</v>
      </c>
      <c r="J369">
        <v>4857969</v>
      </c>
      <c r="K369">
        <v>4604446</v>
      </c>
      <c r="L369">
        <v>4497179</v>
      </c>
      <c r="M369" t="str">
        <f>IF(J369&gt;0,"Yes","No")</f>
        <v>Yes</v>
      </c>
      <c r="N369">
        <f>AVERAGE(J369:L369)</f>
        <v>4653198</v>
      </c>
      <c r="O369">
        <v>3534114</v>
      </c>
      <c r="P369">
        <v>3142665</v>
      </c>
      <c r="Q369">
        <v>3115936</v>
      </c>
      <c r="S369">
        <f>B369/A369</f>
        <v>1</v>
      </c>
      <c r="T369">
        <f>D369/A369</f>
        <v>0.36363636363636365</v>
      </c>
      <c r="V369" s="4">
        <f>A369*12+(B369-1)*1.007825+C369*14.003074+D369*15.9949146+E369*31.9720707+F369*30.9737615+0.0005485799</f>
        <v>413.12419037990003</v>
      </c>
      <c r="W369">
        <f>1+A369-B369/2+C369/2+F369/2</f>
        <v>12</v>
      </c>
      <c r="X369">
        <f>W369/A369</f>
        <v>0.54545454545454541</v>
      </c>
      <c r="Y369">
        <f>W369/B369</f>
        <v>0.54545454545454541</v>
      </c>
      <c r="Z369">
        <f>W369/D369</f>
        <v>1.5</v>
      </c>
      <c r="AA369" t="str">
        <f>IF(X369&gt;=0.3,IF(X369&lt;=0.68,IF(Y369&gt;=0.2,IF(Y369&lt;=0.95,IF(Z369&gt;=0.77,IF(Z369&lt;=1.75,"CRAM","O"),"O"),"O"),"O"),"O"),"O")</f>
        <v>CRAM</v>
      </c>
      <c r="AD369">
        <f>(1+A369-D369/2-E369-B369/2)/(A369-D369/2-E369-C369-F369)</f>
        <v>0.44444444444444442</v>
      </c>
      <c r="AF369" t="str">
        <f>IF(AD369&gt;0.66,"CondAr","----")</f>
        <v>----</v>
      </c>
      <c r="AG369" t="str">
        <f>IF(AND((AD369&gt;0.5),(AD369&lt;=0.66)),"Aromatic","----")</f>
        <v>----</v>
      </c>
      <c r="AH369" t="str">
        <f>IF(AND((AD369&lt;=0.5),(S369&lt;1.5)),"HUnSatLig","----")</f>
        <v>HUnSatLig</v>
      </c>
      <c r="AI369" t="str">
        <f>IF(AND((T369&lt;0.6),(S369&gt;=1.5),(C369=0)),"AlipatNoN","----")</f>
        <v>----</v>
      </c>
      <c r="AJ369" t="str">
        <f>IF(AND((S369&gt;=1.5),(T369&gt;=0.6)),"SatFACarb","----")</f>
        <v>----</v>
      </c>
      <c r="AK369" t="str">
        <f>IF(AND((T369&lt;0.6),(S369&gt;=1.5),(C369&gt;0)),"Alipat+N","----")</f>
        <v>----</v>
      </c>
      <c r="AM369" s="4">
        <f>V369*(44/43.989828)</f>
        <v>413.21971926590845</v>
      </c>
      <c r="AN369" s="4">
        <f>INT(AM369)</f>
        <v>413</v>
      </c>
      <c r="AO369" s="4">
        <f>AM369-AN369</f>
        <v>0.21971926590845214</v>
      </c>
    </row>
    <row r="370" spans="1:41" x14ac:dyDescent="0.25">
      <c r="A370">
        <v>18</v>
      </c>
      <c r="B370">
        <v>20</v>
      </c>
      <c r="C370">
        <v>0</v>
      </c>
      <c r="D370">
        <v>6</v>
      </c>
      <c r="E370">
        <v>0</v>
      </c>
      <c r="F370">
        <v>0</v>
      </c>
      <c r="H370">
        <v>331.11871120000001</v>
      </c>
      <c r="J370">
        <v>3144165</v>
      </c>
      <c r="K370">
        <v>3315406</v>
      </c>
      <c r="L370">
        <v>3396113</v>
      </c>
      <c r="M370" t="str">
        <f>IF(J370&gt;0,"Yes","No")</f>
        <v>Yes</v>
      </c>
      <c r="N370">
        <f>AVERAGE(J370:L370)</f>
        <v>3285228</v>
      </c>
      <c r="O370">
        <v>3562650</v>
      </c>
      <c r="P370">
        <v>3710652</v>
      </c>
      <c r="Q370">
        <v>3699928</v>
      </c>
      <c r="S370">
        <f>B370/A370</f>
        <v>1.1111111111111112</v>
      </c>
      <c r="T370">
        <f>D370/A370</f>
        <v>0.33333333333333331</v>
      </c>
      <c r="V370" s="4">
        <f>A370*12+(B370-1)*1.007825+C370*14.003074+D370*15.9949146+E370*31.9720707+F370*30.9737615+0.0005485799</f>
        <v>331.1187111799</v>
      </c>
      <c r="W370">
        <f>1+A370-B370/2+C370/2+F370/2</f>
        <v>9</v>
      </c>
      <c r="X370">
        <f>W370/A370</f>
        <v>0.5</v>
      </c>
      <c r="Y370">
        <f>W370/B370</f>
        <v>0.45</v>
      </c>
      <c r="Z370">
        <f>W370/D370</f>
        <v>1.5</v>
      </c>
      <c r="AA370" t="str">
        <f>IF(X370&gt;=0.3,IF(X370&lt;=0.68,IF(Y370&gt;=0.2,IF(Y370&lt;=0.95,IF(Z370&gt;=0.77,IF(Z370&lt;=1.75,"CRAM","O"),"O"),"O"),"O"),"O"),"O")</f>
        <v>CRAM</v>
      </c>
      <c r="AD370">
        <f>(1+A370-D370/2-E370-B370/2)/(A370-D370/2-E370-C370-F370)</f>
        <v>0.4</v>
      </c>
      <c r="AF370" t="str">
        <f>IF(AD370&gt;0.66,"CondAr","----")</f>
        <v>----</v>
      </c>
      <c r="AG370" t="str">
        <f>IF(AND((AD370&gt;0.5),(AD370&lt;=0.66)),"Aromatic","----")</f>
        <v>----</v>
      </c>
      <c r="AH370" t="str">
        <f>IF(AND((AD370&lt;=0.5),(S370&lt;1.5)),"HUnSatLig","----")</f>
        <v>HUnSatLig</v>
      </c>
      <c r="AI370" t="str">
        <f>IF(AND((T370&lt;0.6),(S370&gt;=1.5),(C370=0)),"AlipatNoN","----")</f>
        <v>----</v>
      </c>
      <c r="AJ370" t="str">
        <f>IF(AND((S370&gt;=1.5),(T370&gt;=0.6)),"SatFACarb","----")</f>
        <v>----</v>
      </c>
      <c r="AK370" t="str">
        <f>IF(AND((T370&lt;0.6),(S370&gt;=1.5),(C370&gt;0)),"Alipat+N","----")</f>
        <v>----</v>
      </c>
      <c r="AM370" s="4">
        <f>V370*(44/43.989828)</f>
        <v>331.1952775063271</v>
      </c>
      <c r="AN370" s="4">
        <f>INT(AM370)</f>
        <v>331</v>
      </c>
      <c r="AO370" s="4">
        <f>AM370-AN370</f>
        <v>0.19527750632710195</v>
      </c>
    </row>
    <row r="371" spans="1:41" x14ac:dyDescent="0.25">
      <c r="A371">
        <v>21</v>
      </c>
      <c r="B371">
        <v>20</v>
      </c>
      <c r="C371">
        <v>0</v>
      </c>
      <c r="D371">
        <v>10</v>
      </c>
      <c r="E371">
        <v>0</v>
      </c>
      <c r="F371">
        <v>0</v>
      </c>
      <c r="H371">
        <v>431.09836960000001</v>
      </c>
      <c r="J371">
        <v>8971328</v>
      </c>
      <c r="K371">
        <v>8800647</v>
      </c>
      <c r="L371">
        <v>9081953</v>
      </c>
      <c r="M371" t="str">
        <f>IF(J371&gt;0,"Yes","No")</f>
        <v>Yes</v>
      </c>
      <c r="N371">
        <f>AVERAGE(J371:L371)</f>
        <v>8951309.333333334</v>
      </c>
      <c r="O371">
        <v>3569416</v>
      </c>
      <c r="P371">
        <v>3114859</v>
      </c>
      <c r="Q371">
        <v>3248908</v>
      </c>
      <c r="S371">
        <f>B371/A371</f>
        <v>0.95238095238095233</v>
      </c>
      <c r="T371">
        <f>D371/A371</f>
        <v>0.47619047619047616</v>
      </c>
      <c r="V371" s="4">
        <f>A371*12+(B371-1)*1.007825+C371*14.003074+D371*15.9949146+E371*31.9720707+F371*30.9737615+0.0005485799</f>
        <v>431.09836957990001</v>
      </c>
      <c r="W371">
        <f>1+A371-B371/2+C371/2+F371/2</f>
        <v>12</v>
      </c>
      <c r="X371">
        <f>W371/A371</f>
        <v>0.5714285714285714</v>
      </c>
      <c r="Y371">
        <f>W371/B371</f>
        <v>0.6</v>
      </c>
      <c r="Z371">
        <f>W371/D371</f>
        <v>1.2</v>
      </c>
      <c r="AA371" t="str">
        <f>IF(X371&gt;=0.3,IF(X371&lt;=0.68,IF(Y371&gt;=0.2,IF(Y371&lt;=0.95,IF(Z371&gt;=0.77,IF(Z371&lt;=1.75,"CRAM","O"),"O"),"O"),"O"),"O"),"O")</f>
        <v>CRAM</v>
      </c>
      <c r="AD371">
        <f>(1+A371-D371/2-E371-B371/2)/(A371-D371/2-E371-C371-F371)</f>
        <v>0.4375</v>
      </c>
      <c r="AF371" t="str">
        <f>IF(AD371&gt;0.66,"CondAr","----")</f>
        <v>----</v>
      </c>
      <c r="AG371" t="str">
        <f>IF(AND((AD371&gt;0.5),(AD371&lt;=0.66)),"Aromatic","----")</f>
        <v>----</v>
      </c>
      <c r="AH371" t="str">
        <f>IF(AND((AD371&lt;=0.5),(S371&lt;1.5)),"HUnSatLig","----")</f>
        <v>HUnSatLig</v>
      </c>
      <c r="AI371" t="str">
        <f>IF(AND((T371&lt;0.6),(S371&gt;=1.5),(C371=0)),"AlipatNoN","----")</f>
        <v>----</v>
      </c>
      <c r="AJ371" t="str">
        <f>IF(AND((S371&gt;=1.5),(T371&gt;=0.6)),"SatFACarb","----")</f>
        <v>----</v>
      </c>
      <c r="AK371" t="str">
        <f>IF(AND((T371&lt;0.6),(S371&gt;=1.5),(C371&gt;0)),"Alipat+N","----")</f>
        <v>----</v>
      </c>
      <c r="AM371" s="4">
        <f>V371*(44/43.989828)</f>
        <v>431.19805473018891</v>
      </c>
      <c r="AN371" s="4">
        <f>INT(AM371)</f>
        <v>431</v>
      </c>
      <c r="AO371" s="4">
        <f>AM371-AN371</f>
        <v>0.19805473018891462</v>
      </c>
    </row>
    <row r="372" spans="1:41" x14ac:dyDescent="0.25">
      <c r="A372">
        <v>25</v>
      </c>
      <c r="B372">
        <v>34</v>
      </c>
      <c r="C372">
        <v>0</v>
      </c>
      <c r="D372">
        <v>12</v>
      </c>
      <c r="E372">
        <v>0</v>
      </c>
      <c r="F372">
        <v>0</v>
      </c>
      <c r="H372">
        <v>525.1977488</v>
      </c>
      <c r="J372">
        <v>5720152</v>
      </c>
      <c r="K372">
        <v>5505540</v>
      </c>
      <c r="L372">
        <v>6035730</v>
      </c>
      <c r="M372" t="str">
        <f>IF(J372&gt;0,"Yes","No")</f>
        <v>Yes</v>
      </c>
      <c r="N372">
        <f>AVERAGE(J372:L372)</f>
        <v>5753807.333333333</v>
      </c>
      <c r="O372">
        <v>3574124</v>
      </c>
      <c r="P372">
        <v>3520342</v>
      </c>
      <c r="Q372">
        <v>2961771</v>
      </c>
      <c r="S372">
        <f>B372/A372</f>
        <v>1.36</v>
      </c>
      <c r="T372">
        <f>D372/A372</f>
        <v>0.48</v>
      </c>
      <c r="V372" s="4">
        <f>A372*12+(B372-1)*1.007825+C372*14.003074+D372*15.9949146+E372*31.9720707+F372*30.9737615+0.0005485799</f>
        <v>525.19774877990005</v>
      </c>
      <c r="W372">
        <f>1+A372-B372/2+C372/2+F372/2</f>
        <v>9</v>
      </c>
      <c r="X372">
        <f>W372/A372</f>
        <v>0.36</v>
      </c>
      <c r="Y372">
        <f>W372/B372</f>
        <v>0.26470588235294118</v>
      </c>
      <c r="Z372">
        <f>W372/D372</f>
        <v>0.75</v>
      </c>
      <c r="AA372" t="str">
        <f>IF(X372&gt;=0.3,IF(X372&lt;=0.68,IF(Y372&gt;=0.2,IF(Y372&lt;=0.95,IF(Z372&gt;=0.77,IF(Z372&lt;=1.75,"CRAM","O"),"O"),"O"),"O"),"O"),"O")</f>
        <v>O</v>
      </c>
      <c r="AD372">
        <f>(1+A372-D372/2-E372-B372/2)/(A372-D372/2-E372-C372-F372)</f>
        <v>0.15789473684210525</v>
      </c>
      <c r="AF372" t="str">
        <f>IF(AD372&gt;0.66,"CondAr","----")</f>
        <v>----</v>
      </c>
      <c r="AG372" t="str">
        <f>IF(AND((AD372&gt;0.5),(AD372&lt;=0.66)),"Aromatic","----")</f>
        <v>----</v>
      </c>
      <c r="AH372" t="str">
        <f>IF(AND((AD372&lt;=0.5),(S372&lt;1.5)),"HUnSatLig","----")</f>
        <v>HUnSatLig</v>
      </c>
      <c r="AI372" t="str">
        <f>IF(AND((T372&lt;0.6),(S372&gt;=1.5),(C372=0)),"AlipatNoN","----")</f>
        <v>----</v>
      </c>
      <c r="AJ372" t="str">
        <f>IF(AND((S372&gt;=1.5),(T372&gt;=0.6)),"SatFACarb","----")</f>
        <v>----</v>
      </c>
      <c r="AK372" t="str">
        <f>IF(AND((T372&lt;0.6),(S372&gt;=1.5),(C372&gt;0)),"Alipat+N","----")</f>
        <v>----</v>
      </c>
      <c r="AM372" s="4">
        <f>V372*(44/43.989828)</f>
        <v>525.31919302606957</v>
      </c>
      <c r="AN372" s="4">
        <f>INT(AM372)</f>
        <v>525</v>
      </c>
      <c r="AO372" s="4">
        <f>AM372-AN372</f>
        <v>0.3191930260695699</v>
      </c>
    </row>
    <row r="373" spans="1:41" x14ac:dyDescent="0.25">
      <c r="A373">
        <v>26</v>
      </c>
      <c r="B373">
        <v>32</v>
      </c>
      <c r="C373">
        <v>0</v>
      </c>
      <c r="D373">
        <v>12</v>
      </c>
      <c r="E373">
        <v>0</v>
      </c>
      <c r="F373">
        <v>0</v>
      </c>
      <c r="H373">
        <v>535.18209879999995</v>
      </c>
      <c r="J373">
        <v>4259186</v>
      </c>
      <c r="K373">
        <v>4345403</v>
      </c>
      <c r="L373">
        <v>4002304</v>
      </c>
      <c r="M373" t="str">
        <f>IF(J373&gt;0,"Yes","No")</f>
        <v>Yes</v>
      </c>
      <c r="N373">
        <f>AVERAGE(J373:L373)</f>
        <v>4202297.666666667</v>
      </c>
      <c r="O373">
        <v>3578181</v>
      </c>
      <c r="P373">
        <v>2699519</v>
      </c>
      <c r="Q373">
        <v>2599141</v>
      </c>
      <c r="S373">
        <f>B373/A373</f>
        <v>1.2307692307692308</v>
      </c>
      <c r="T373">
        <f>D373/A373</f>
        <v>0.46153846153846156</v>
      </c>
      <c r="V373" s="4">
        <f>A373*12+(B373-1)*1.007825+C373*14.003074+D373*15.9949146+E373*31.9720707+F373*30.9737615+0.0005485799</f>
        <v>535.1820987799</v>
      </c>
      <c r="W373">
        <f>1+A373-B373/2+C373/2+F373/2</f>
        <v>11</v>
      </c>
      <c r="X373">
        <f>W373/A373</f>
        <v>0.42307692307692307</v>
      </c>
      <c r="Y373">
        <f>W373/B373</f>
        <v>0.34375</v>
      </c>
      <c r="Z373">
        <f>W373/D373</f>
        <v>0.91666666666666663</v>
      </c>
      <c r="AA373" t="str">
        <f>IF(X373&gt;=0.3,IF(X373&lt;=0.68,IF(Y373&gt;=0.2,IF(Y373&lt;=0.95,IF(Z373&gt;=0.77,IF(Z373&lt;=1.75,"CRAM","O"),"O"),"O"),"O"),"O"),"O")</f>
        <v>CRAM</v>
      </c>
      <c r="AD373">
        <f>(1+A373-D373/2-E373-B373/2)/(A373-D373/2-E373-C373-F373)</f>
        <v>0.25</v>
      </c>
      <c r="AF373" t="str">
        <f>IF(AD373&gt;0.66,"CondAr","----")</f>
        <v>----</v>
      </c>
      <c r="AG373" t="str">
        <f>IF(AND((AD373&gt;0.5),(AD373&lt;=0.66)),"Aromatic","----")</f>
        <v>----</v>
      </c>
      <c r="AH373" t="str">
        <f>IF(AND((AD373&lt;=0.5),(S373&lt;1.5)),"HUnSatLig","----")</f>
        <v>HUnSatLig</v>
      </c>
      <c r="AI373" t="str">
        <f>IF(AND((T373&lt;0.6),(S373&gt;=1.5),(C373=0)),"AlipatNoN","----")</f>
        <v>----</v>
      </c>
      <c r="AJ373" t="str">
        <f>IF(AND((S373&gt;=1.5),(T373&gt;=0.6)),"SatFACarb","----")</f>
        <v>----</v>
      </c>
      <c r="AK373" t="str">
        <f>IF(AND((T373&lt;0.6),(S373&gt;=1.5),(C373&gt;0)),"Alipat+N","----")</f>
        <v>----</v>
      </c>
      <c r="AM373" s="4">
        <f>V373*(44/43.989828)</f>
        <v>535.30585175999317</v>
      </c>
      <c r="AN373" s="4">
        <f>INT(AM373)</f>
        <v>535</v>
      </c>
      <c r="AO373" s="4">
        <f>AM373-AN373</f>
        <v>0.30585175999317471</v>
      </c>
    </row>
    <row r="374" spans="1:41" x14ac:dyDescent="0.25">
      <c r="A374">
        <v>23</v>
      </c>
      <c r="B374">
        <v>26</v>
      </c>
      <c r="C374">
        <v>0</v>
      </c>
      <c r="D374">
        <v>11</v>
      </c>
      <c r="E374">
        <v>0</v>
      </c>
      <c r="F374">
        <v>0</v>
      </c>
      <c r="H374">
        <v>477.14023420000001</v>
      </c>
      <c r="J374">
        <v>6896671</v>
      </c>
      <c r="K374">
        <v>6591029</v>
      </c>
      <c r="L374">
        <v>6336134</v>
      </c>
      <c r="M374" t="str">
        <f>IF(J374&gt;0,"Yes","No")</f>
        <v>Yes</v>
      </c>
      <c r="N374">
        <f>AVERAGE(J374:L374)</f>
        <v>6607944.666666667</v>
      </c>
      <c r="O374">
        <v>3598051</v>
      </c>
      <c r="P374">
        <v>3974546</v>
      </c>
      <c r="Q374">
        <v>3831968</v>
      </c>
      <c r="S374">
        <f>B374/A374</f>
        <v>1.1304347826086956</v>
      </c>
      <c r="T374">
        <f>D374/A374</f>
        <v>0.47826086956521741</v>
      </c>
      <c r="V374" s="4">
        <f>A374*12+(B374-1)*1.007825+C374*14.003074+D374*15.9949146+E374*31.9720707+F374*30.9737615+0.0005485799</f>
        <v>477.14023417990001</v>
      </c>
      <c r="W374">
        <f>1+A374-B374/2+C374/2+F374/2</f>
        <v>11</v>
      </c>
      <c r="X374">
        <f>W374/A374</f>
        <v>0.47826086956521741</v>
      </c>
      <c r="Y374">
        <f>W374/B374</f>
        <v>0.42307692307692307</v>
      </c>
      <c r="Z374">
        <f>W374/D374</f>
        <v>1</v>
      </c>
      <c r="AA374" t="str">
        <f>IF(X374&gt;=0.3,IF(X374&lt;=0.68,IF(Y374&gt;=0.2,IF(Y374&lt;=0.95,IF(Z374&gt;=0.77,IF(Z374&lt;=1.75,"CRAM","O"),"O"),"O"),"O"),"O"),"O")</f>
        <v>CRAM</v>
      </c>
      <c r="AD374">
        <f>(1+A374-D374/2-E374-B374/2)/(A374-D374/2-E374-C374-F374)</f>
        <v>0.31428571428571428</v>
      </c>
      <c r="AF374" t="str">
        <f>IF(AD374&gt;0.66,"CondAr","----")</f>
        <v>----</v>
      </c>
      <c r="AG374" t="str">
        <f>IF(AND((AD374&gt;0.5),(AD374&lt;=0.66)),"Aromatic","----")</f>
        <v>----</v>
      </c>
      <c r="AH374" t="str">
        <f>IF(AND((AD374&lt;=0.5),(S374&lt;1.5)),"HUnSatLig","----")</f>
        <v>HUnSatLig</v>
      </c>
      <c r="AI374" t="str">
        <f>IF(AND((T374&lt;0.6),(S374&gt;=1.5),(C374=0)),"AlipatNoN","----")</f>
        <v>----</v>
      </c>
      <c r="AJ374" t="str">
        <f>IF(AND((S374&gt;=1.5),(T374&gt;=0.6)),"SatFACarb","----")</f>
        <v>----</v>
      </c>
      <c r="AK374" t="str">
        <f>IF(AND((T374&lt;0.6),(S374&gt;=1.5),(C374&gt;0)),"Alipat+N","----")</f>
        <v>----</v>
      </c>
      <c r="AM374" s="4">
        <f>V374*(44/43.989828)</f>
        <v>477.25056583343763</v>
      </c>
      <c r="AN374" s="4">
        <f>INT(AM374)</f>
        <v>477</v>
      </c>
      <c r="AO374" s="4">
        <f>AM374-AN374</f>
        <v>0.2505658334376335</v>
      </c>
    </row>
    <row r="375" spans="1:41" x14ac:dyDescent="0.25">
      <c r="A375">
        <v>18</v>
      </c>
      <c r="B375">
        <v>18</v>
      </c>
      <c r="C375">
        <v>0</v>
      </c>
      <c r="D375">
        <v>11</v>
      </c>
      <c r="E375">
        <v>0</v>
      </c>
      <c r="F375">
        <v>0</v>
      </c>
      <c r="H375">
        <v>409.07763419999998</v>
      </c>
      <c r="J375">
        <v>15519719</v>
      </c>
      <c r="K375">
        <v>15282510</v>
      </c>
      <c r="L375">
        <v>14718620</v>
      </c>
      <c r="M375" t="str">
        <f>IF(J375&gt;0,"Yes","No")</f>
        <v>Yes</v>
      </c>
      <c r="N375">
        <f>AVERAGE(J375:L375)</f>
        <v>15173616.333333334</v>
      </c>
      <c r="O375">
        <v>3608723</v>
      </c>
      <c r="P375">
        <v>3072815</v>
      </c>
      <c r="Q375">
        <v>2978203</v>
      </c>
      <c r="S375">
        <f>B375/A375</f>
        <v>1</v>
      </c>
      <c r="T375">
        <f>D375/A375</f>
        <v>0.61111111111111116</v>
      </c>
      <c r="V375" s="4">
        <f>A375*12+(B375-1)*1.007825+C375*14.003074+D375*15.9949146+E375*31.9720707+F375*30.9737615+0.0005485799</f>
        <v>409.07763417990003</v>
      </c>
      <c r="W375">
        <f>1+A375-B375/2+C375/2+F375/2</f>
        <v>10</v>
      </c>
      <c r="X375">
        <f>W375/A375</f>
        <v>0.55555555555555558</v>
      </c>
      <c r="Y375">
        <f>W375/B375</f>
        <v>0.55555555555555558</v>
      </c>
      <c r="Z375">
        <f>W375/D375</f>
        <v>0.90909090909090906</v>
      </c>
      <c r="AA375" t="str">
        <f>IF(X375&gt;=0.3,IF(X375&lt;=0.68,IF(Y375&gt;=0.2,IF(Y375&lt;=0.95,IF(Z375&gt;=0.77,IF(Z375&lt;=1.75,"CRAM","O"),"O"),"O"),"O"),"O"),"O")</f>
        <v>CRAM</v>
      </c>
      <c r="AD375">
        <f>(1+A375-D375/2-E375-B375/2)/(A375-D375/2-E375-C375-F375)</f>
        <v>0.36</v>
      </c>
      <c r="AF375" t="str">
        <f>IF(AD375&gt;0.66,"CondAr","----")</f>
        <v>----</v>
      </c>
      <c r="AG375" t="str">
        <f>IF(AND((AD375&gt;0.5),(AD375&lt;=0.66)),"Aromatic","----")</f>
        <v>----</v>
      </c>
      <c r="AH375" t="str">
        <f>IF(AND((AD375&lt;=0.5),(S375&lt;1.5)),"HUnSatLig","----")</f>
        <v>HUnSatLig</v>
      </c>
      <c r="AI375" t="str">
        <f>IF(AND((T375&lt;0.6),(S375&gt;=1.5),(C375=0)),"AlipatNoN","----")</f>
        <v>----</v>
      </c>
      <c r="AJ375" t="str">
        <f>IF(AND((S375&gt;=1.5),(T375&gt;=0.6)),"SatFACarb","----")</f>
        <v>----</v>
      </c>
      <c r="AK375" t="str">
        <f>IF(AND((T375&lt;0.6),(S375&gt;=1.5),(C375&gt;0)),"Alipat+N","----")</f>
        <v>----</v>
      </c>
      <c r="AM375" s="4">
        <f>V375*(44/43.989828)</f>
        <v>409.17222735937042</v>
      </c>
      <c r="AN375" s="4">
        <f>INT(AM375)</f>
        <v>409</v>
      </c>
      <c r="AO375" s="4">
        <f>AM375-AN375</f>
        <v>0.17222735937042444</v>
      </c>
    </row>
    <row r="376" spans="1:41" x14ac:dyDescent="0.25">
      <c r="A376">
        <v>20</v>
      </c>
      <c r="B376">
        <v>18</v>
      </c>
      <c r="C376">
        <v>0</v>
      </c>
      <c r="D376">
        <v>9</v>
      </c>
      <c r="E376">
        <v>0</v>
      </c>
      <c r="F376">
        <v>0</v>
      </c>
      <c r="H376">
        <v>401.087805</v>
      </c>
      <c r="J376">
        <v>9784474</v>
      </c>
      <c r="K376">
        <v>9258574</v>
      </c>
      <c r="L376">
        <v>9307134</v>
      </c>
      <c r="M376" t="str">
        <f>IF(J376&gt;0,"Yes","No")</f>
        <v>Yes</v>
      </c>
      <c r="N376">
        <f>AVERAGE(J376:L376)</f>
        <v>9450060.666666666</v>
      </c>
      <c r="O376">
        <v>3619299</v>
      </c>
      <c r="P376">
        <v>3276292</v>
      </c>
      <c r="Q376">
        <v>3707367</v>
      </c>
      <c r="S376">
        <f>B376/A376</f>
        <v>0.9</v>
      </c>
      <c r="T376">
        <f>D376/A376</f>
        <v>0.45</v>
      </c>
      <c r="V376" s="4">
        <f>A376*12+(B376-1)*1.007825+C376*14.003074+D376*15.9949146+E376*31.9720707+F376*30.9737615+0.0005485799</f>
        <v>401.0878049799</v>
      </c>
      <c r="W376">
        <f>1+A376-B376/2+C376/2+F376/2</f>
        <v>12</v>
      </c>
      <c r="X376">
        <f>W376/A376</f>
        <v>0.6</v>
      </c>
      <c r="Y376">
        <f>W376/B376</f>
        <v>0.66666666666666663</v>
      </c>
      <c r="Z376">
        <f>W376/D376</f>
        <v>1.3333333333333333</v>
      </c>
      <c r="AA376" t="str">
        <f>IF(X376&gt;=0.3,IF(X376&lt;=0.68,IF(Y376&gt;=0.2,IF(Y376&lt;=0.95,IF(Z376&gt;=0.77,IF(Z376&lt;=1.75,"CRAM","O"),"O"),"O"),"O"),"O"),"O")</f>
        <v>CRAM</v>
      </c>
      <c r="AD376">
        <f>(1+A376-D376/2-E376-B376/2)/(A376-D376/2-E376-C376-F376)</f>
        <v>0.4838709677419355</v>
      </c>
      <c r="AF376" t="str">
        <f>IF(AD376&gt;0.66,"CondAr","----")</f>
        <v>----</v>
      </c>
      <c r="AG376" t="str">
        <f>IF(AND((AD376&gt;0.5),(AD376&lt;=0.66)),"Aromatic","----")</f>
        <v>----</v>
      </c>
      <c r="AH376" t="str">
        <f>IF(AND((AD376&lt;=0.5),(S376&lt;1.5)),"HUnSatLig","----")</f>
        <v>HUnSatLig</v>
      </c>
      <c r="AI376" t="str">
        <f>IF(AND((T376&lt;0.6),(S376&gt;=1.5),(C376=0)),"AlipatNoN","----")</f>
        <v>----</v>
      </c>
      <c r="AJ376" t="str">
        <f>IF(AND((S376&gt;=1.5),(T376&gt;=0.6)),"SatFACarb","----")</f>
        <v>----</v>
      </c>
      <c r="AK376" t="str">
        <f>IF(AND((T376&lt;0.6),(S376&gt;=1.5),(C376&gt;0)),"Alipat+N","----")</f>
        <v>----</v>
      </c>
      <c r="AM376" s="4">
        <f>V376*(44/43.989828)</f>
        <v>401.18055062901357</v>
      </c>
      <c r="AN376" s="4">
        <f>INT(AM376)</f>
        <v>401</v>
      </c>
      <c r="AO376" s="4">
        <f>AM376-AN376</f>
        <v>0.18055062901356678</v>
      </c>
    </row>
    <row r="377" spans="1:41" x14ac:dyDescent="0.25">
      <c r="A377">
        <v>24</v>
      </c>
      <c r="B377">
        <v>26</v>
      </c>
      <c r="C377">
        <v>0</v>
      </c>
      <c r="D377">
        <v>10</v>
      </c>
      <c r="E377">
        <v>0</v>
      </c>
      <c r="F377">
        <v>0</v>
      </c>
      <c r="H377">
        <v>473.14531959999999</v>
      </c>
      <c r="J377">
        <v>4899889</v>
      </c>
      <c r="K377">
        <v>4725302</v>
      </c>
      <c r="L377">
        <v>4485878</v>
      </c>
      <c r="M377" t="str">
        <f>IF(J377&gt;0,"Yes","No")</f>
        <v>Yes</v>
      </c>
      <c r="N377">
        <f>AVERAGE(J377:L377)</f>
        <v>4703689.666666667</v>
      </c>
      <c r="O377">
        <v>3620507</v>
      </c>
      <c r="P377">
        <v>3667271</v>
      </c>
      <c r="Q377">
        <v>2487853</v>
      </c>
      <c r="S377">
        <f>B377/A377</f>
        <v>1.0833333333333333</v>
      </c>
      <c r="T377">
        <f>D377/A377</f>
        <v>0.41666666666666669</v>
      </c>
      <c r="V377" s="4">
        <f>A377*12+(B377-1)*1.007825+C377*14.003074+D377*15.9949146+E377*31.9720707+F377*30.9737615+0.0005485799</f>
        <v>473.14531957989999</v>
      </c>
      <c r="W377">
        <f>1+A377-B377/2+C377/2+F377/2</f>
        <v>12</v>
      </c>
      <c r="X377">
        <f>W377/A377</f>
        <v>0.5</v>
      </c>
      <c r="Y377">
        <f>W377/B377</f>
        <v>0.46153846153846156</v>
      </c>
      <c r="Z377">
        <f>W377/D377</f>
        <v>1.2</v>
      </c>
      <c r="AA377" t="str">
        <f>IF(X377&gt;=0.3,IF(X377&lt;=0.68,IF(Y377&gt;=0.2,IF(Y377&lt;=0.95,IF(Z377&gt;=0.77,IF(Z377&lt;=1.75,"CRAM","O"),"O"),"O"),"O"),"O"),"O")</f>
        <v>CRAM</v>
      </c>
      <c r="AD377">
        <f>(1+A377-D377/2-E377-B377/2)/(A377-D377/2-E377-C377-F377)</f>
        <v>0.36842105263157893</v>
      </c>
      <c r="AF377" t="str">
        <f>IF(AD377&gt;0.66,"CondAr","----")</f>
        <v>----</v>
      </c>
      <c r="AG377" t="str">
        <f>IF(AND((AD377&gt;0.5),(AD377&lt;=0.66)),"Aromatic","----")</f>
        <v>----</v>
      </c>
      <c r="AH377" t="str">
        <f>IF(AND((AD377&lt;=0.5),(S377&lt;1.5)),"HUnSatLig","----")</f>
        <v>HUnSatLig</v>
      </c>
      <c r="AI377" t="str">
        <f>IF(AND((T377&lt;0.6),(S377&gt;=1.5),(C377=0)),"AlipatNoN","----")</f>
        <v>----</v>
      </c>
      <c r="AJ377" t="str">
        <f>IF(AND((S377&gt;=1.5),(T377&gt;=0.6)),"SatFACarb","----")</f>
        <v>----</v>
      </c>
      <c r="AK377" t="str">
        <f>IF(AND((T377&lt;0.6),(S377&gt;=1.5),(C377&gt;0)),"Alipat+N","----")</f>
        <v>----</v>
      </c>
      <c r="AM377" s="4">
        <f>V377*(44/43.989828)</f>
        <v>473.2547274682592</v>
      </c>
      <c r="AN377" s="4">
        <f>INT(AM377)</f>
        <v>473</v>
      </c>
      <c r="AO377" s="4">
        <f>AM377-AN377</f>
        <v>0.25472746825920467</v>
      </c>
    </row>
    <row r="378" spans="1:41" x14ac:dyDescent="0.25">
      <c r="A378">
        <v>23</v>
      </c>
      <c r="B378">
        <v>24</v>
      </c>
      <c r="C378">
        <v>0</v>
      </c>
      <c r="D378">
        <v>9</v>
      </c>
      <c r="E378">
        <v>0</v>
      </c>
      <c r="F378">
        <v>0</v>
      </c>
      <c r="H378">
        <v>443.13475499999998</v>
      </c>
      <c r="J378">
        <v>4974133</v>
      </c>
      <c r="K378">
        <v>4964075</v>
      </c>
      <c r="L378">
        <v>4297713</v>
      </c>
      <c r="M378" t="str">
        <f>IF(J378&gt;0,"Yes","No")</f>
        <v>Yes</v>
      </c>
      <c r="N378">
        <f>AVERAGE(J378:L378)</f>
        <v>4745307</v>
      </c>
      <c r="O378">
        <v>3647344</v>
      </c>
      <c r="P378">
        <v>3299534</v>
      </c>
      <c r="Q378">
        <v>3530248</v>
      </c>
      <c r="S378">
        <f>B378/A378</f>
        <v>1.0434782608695652</v>
      </c>
      <c r="T378">
        <f>D378/A378</f>
        <v>0.39130434782608697</v>
      </c>
      <c r="V378" s="4">
        <f>A378*12+(B378-1)*1.007825+C378*14.003074+D378*15.9949146+E378*31.9720707+F378*30.9737615+0.0005485799</f>
        <v>443.13475497990004</v>
      </c>
      <c r="W378">
        <f>1+A378-B378/2+C378/2+F378/2</f>
        <v>12</v>
      </c>
      <c r="X378">
        <f>W378/A378</f>
        <v>0.52173913043478259</v>
      </c>
      <c r="Y378">
        <f>W378/B378</f>
        <v>0.5</v>
      </c>
      <c r="Z378">
        <f>W378/D378</f>
        <v>1.3333333333333333</v>
      </c>
      <c r="AA378" t="str">
        <f>IF(X378&gt;=0.3,IF(X378&lt;=0.68,IF(Y378&gt;=0.2,IF(Y378&lt;=0.95,IF(Z378&gt;=0.77,IF(Z378&lt;=1.75,"CRAM","O"),"O"),"O"),"O"),"O"),"O")</f>
        <v>CRAM</v>
      </c>
      <c r="AD378">
        <f>(1+A378-D378/2-E378-B378/2)/(A378-D378/2-E378-C378-F378)</f>
        <v>0.40540540540540543</v>
      </c>
      <c r="AF378" t="str">
        <f>IF(AD378&gt;0.66,"CondAr","----")</f>
        <v>----</v>
      </c>
      <c r="AG378" t="str">
        <f>IF(AND((AD378&gt;0.5),(AD378&lt;=0.66)),"Aromatic","----")</f>
        <v>----</v>
      </c>
      <c r="AH378" t="str">
        <f>IF(AND((AD378&lt;=0.5),(S378&lt;1.5)),"HUnSatLig","----")</f>
        <v>HUnSatLig</v>
      </c>
      <c r="AI378" t="str">
        <f>IF(AND((T378&lt;0.6),(S378&gt;=1.5),(C378=0)),"AlipatNoN","----")</f>
        <v>----</v>
      </c>
      <c r="AJ378" t="str">
        <f>IF(AND((S378&gt;=1.5),(T378&gt;=0.6)),"SatFACarb","----")</f>
        <v>----</v>
      </c>
      <c r="AK378" t="str">
        <f>IF(AND((T378&lt;0.6),(S378&gt;=1.5),(C378&gt;0)),"Alipat+N","----")</f>
        <v>----</v>
      </c>
      <c r="AM378" s="4">
        <f>V378*(44/43.989828)</f>
        <v>443.23722336708386</v>
      </c>
      <c r="AN378" s="4">
        <f>INT(AM378)</f>
        <v>443</v>
      </c>
      <c r="AO378" s="4">
        <f>AM378-AN378</f>
        <v>0.23722336708385683</v>
      </c>
    </row>
    <row r="379" spans="1:41" x14ac:dyDescent="0.25">
      <c r="A379">
        <v>27</v>
      </c>
      <c r="B379">
        <v>34</v>
      </c>
      <c r="C379">
        <v>0</v>
      </c>
      <c r="D379">
        <v>11</v>
      </c>
      <c r="E379">
        <v>0</v>
      </c>
      <c r="F379">
        <v>0</v>
      </c>
      <c r="H379">
        <v>533.20283419999998</v>
      </c>
      <c r="J379">
        <v>3209543</v>
      </c>
      <c r="K379">
        <v>2943545</v>
      </c>
      <c r="L379">
        <v>2803158</v>
      </c>
      <c r="M379" t="str">
        <f>IF(J379&gt;0,"Yes","No")</f>
        <v>Yes</v>
      </c>
      <c r="N379">
        <f>AVERAGE(J379:L379)</f>
        <v>2985415.3333333335</v>
      </c>
      <c r="O379">
        <v>3722584</v>
      </c>
      <c r="P379">
        <v>3828511</v>
      </c>
      <c r="Q379">
        <v>2788627</v>
      </c>
      <c r="S379">
        <f>B379/A379</f>
        <v>1.2592592592592593</v>
      </c>
      <c r="T379">
        <f>D379/A379</f>
        <v>0.40740740740740738</v>
      </c>
      <c r="V379" s="4">
        <f>A379*12+(B379-1)*1.007825+C379*14.003074+D379*15.9949146+E379*31.9720707+F379*30.9737615+0.0005485799</f>
        <v>533.20283417990004</v>
      </c>
      <c r="W379">
        <f>1+A379-B379/2+C379/2+F379/2</f>
        <v>11</v>
      </c>
      <c r="X379">
        <f>W379/A379</f>
        <v>0.40740740740740738</v>
      </c>
      <c r="Y379">
        <f>W379/B379</f>
        <v>0.3235294117647059</v>
      </c>
      <c r="Z379">
        <f>W379/D379</f>
        <v>1</v>
      </c>
      <c r="AA379" t="str">
        <f>IF(X379&gt;=0.3,IF(X379&lt;=0.68,IF(Y379&gt;=0.2,IF(Y379&lt;=0.95,IF(Z379&gt;=0.77,IF(Z379&lt;=1.75,"CRAM","O"),"O"),"O"),"O"),"O"),"O")</f>
        <v>CRAM</v>
      </c>
      <c r="AD379">
        <f>(1+A379-D379/2-E379-B379/2)/(A379-D379/2-E379-C379-F379)</f>
        <v>0.2558139534883721</v>
      </c>
      <c r="AF379" t="str">
        <f>IF(AD379&gt;0.66,"CondAr","----")</f>
        <v>----</v>
      </c>
      <c r="AG379" t="str">
        <f>IF(AND((AD379&gt;0.5),(AD379&lt;=0.66)),"Aromatic","----")</f>
        <v>----</v>
      </c>
      <c r="AH379" t="str">
        <f>IF(AND((AD379&lt;=0.5),(S379&lt;1.5)),"HUnSatLig","----")</f>
        <v>HUnSatLig</v>
      </c>
      <c r="AI379" t="str">
        <f>IF(AND((T379&lt;0.6),(S379&gt;=1.5),(C379=0)),"AlipatNoN","----")</f>
        <v>----</v>
      </c>
      <c r="AJ379" t="str">
        <f>IF(AND((S379&gt;=1.5),(T379&gt;=0.6)),"SatFACarb","----")</f>
        <v>----</v>
      </c>
      <c r="AK379" t="str">
        <f>IF(AND((T379&lt;0.6),(S379&gt;=1.5),(C379&gt;0)),"Alipat+N","----")</f>
        <v>----</v>
      </c>
      <c r="AM379" s="4">
        <f>V379*(44/43.989828)</f>
        <v>533.32612948419796</v>
      </c>
      <c r="AN379" s="4">
        <f>INT(AM379)</f>
        <v>533</v>
      </c>
      <c r="AO379" s="4">
        <f>AM379-AN379</f>
        <v>0.32612948419796339</v>
      </c>
    </row>
    <row r="380" spans="1:41" x14ac:dyDescent="0.25">
      <c r="A380">
        <v>18</v>
      </c>
      <c r="B380">
        <v>24</v>
      </c>
      <c r="C380">
        <v>0</v>
      </c>
      <c r="D380">
        <v>11</v>
      </c>
      <c r="E380">
        <v>0</v>
      </c>
      <c r="F380">
        <v>0</v>
      </c>
      <c r="H380">
        <v>415.12458420000002</v>
      </c>
      <c r="J380">
        <v>6637686</v>
      </c>
      <c r="K380">
        <v>6867549</v>
      </c>
      <c r="L380">
        <v>6668076</v>
      </c>
      <c r="M380" t="str">
        <f>IF(J380&gt;0,"Yes","No")</f>
        <v>Yes</v>
      </c>
      <c r="N380">
        <f>AVERAGE(J380:L380)</f>
        <v>6724437</v>
      </c>
      <c r="O380">
        <v>3725629</v>
      </c>
      <c r="P380">
        <v>3711051</v>
      </c>
      <c r="Q380">
        <v>3004788</v>
      </c>
      <c r="S380">
        <f>B380/A380</f>
        <v>1.3333333333333333</v>
      </c>
      <c r="T380">
        <f>D380/A380</f>
        <v>0.61111111111111116</v>
      </c>
      <c r="V380" s="4">
        <f>A380*12+(B380-1)*1.007825+C380*14.003074+D380*15.9949146+E380*31.9720707+F380*30.9737615+0.0005485799</f>
        <v>415.12458417990001</v>
      </c>
      <c r="W380">
        <f>1+A380-B380/2+C380/2+F380/2</f>
        <v>7</v>
      </c>
      <c r="X380">
        <f>W380/A380</f>
        <v>0.3888888888888889</v>
      </c>
      <c r="Y380">
        <f>W380/B380</f>
        <v>0.29166666666666669</v>
      </c>
      <c r="Z380">
        <f>W380/D380</f>
        <v>0.63636363636363635</v>
      </c>
      <c r="AA380" t="str">
        <f>IF(X380&gt;=0.3,IF(X380&lt;=0.68,IF(Y380&gt;=0.2,IF(Y380&lt;=0.95,IF(Z380&gt;=0.77,IF(Z380&lt;=1.75,"CRAM","O"),"O"),"O"),"O"),"O"),"O")</f>
        <v>O</v>
      </c>
      <c r="AD380">
        <f>(1+A380-D380/2-E380-B380/2)/(A380-D380/2-E380-C380-F380)</f>
        <v>0.12</v>
      </c>
      <c r="AF380" t="str">
        <f>IF(AD380&gt;0.66,"CondAr","----")</f>
        <v>----</v>
      </c>
      <c r="AG380" t="str">
        <f>IF(AND((AD380&gt;0.5),(AD380&lt;=0.66)),"Aromatic","----")</f>
        <v>----</v>
      </c>
      <c r="AH380" t="str">
        <f>IF(AND((AD380&lt;=0.5),(S380&lt;1.5)),"HUnSatLig","----")</f>
        <v>HUnSatLig</v>
      </c>
      <c r="AI380" t="str">
        <f>IF(AND((T380&lt;0.6),(S380&gt;=1.5),(C380=0)),"AlipatNoN","----")</f>
        <v>----</v>
      </c>
      <c r="AJ380" t="str">
        <f>IF(AND((S380&gt;=1.5),(T380&gt;=0.6)),"SatFACarb","----")</f>
        <v>----</v>
      </c>
      <c r="AK380" t="str">
        <f>IF(AND((T380&lt;0.6),(S380&gt;=1.5),(C380&gt;0)),"Alipat+N","----")</f>
        <v>----</v>
      </c>
      <c r="AM380" s="4">
        <f>V380*(44/43.989828)</f>
        <v>415.22057562752002</v>
      </c>
      <c r="AN380" s="4">
        <f>INT(AM380)</f>
        <v>415</v>
      </c>
      <c r="AO380" s="4">
        <f>AM380-AN380</f>
        <v>0.22057562752002013</v>
      </c>
    </row>
    <row r="381" spans="1:41" x14ac:dyDescent="0.25">
      <c r="A381">
        <v>27</v>
      </c>
      <c r="B381">
        <v>34</v>
      </c>
      <c r="C381">
        <v>0</v>
      </c>
      <c r="D381">
        <v>12</v>
      </c>
      <c r="E381">
        <v>0</v>
      </c>
      <c r="F381">
        <v>0</v>
      </c>
      <c r="H381">
        <v>549.1977488</v>
      </c>
      <c r="J381">
        <v>3320282</v>
      </c>
      <c r="K381">
        <v>3366337</v>
      </c>
      <c r="L381">
        <v>3276475</v>
      </c>
      <c r="M381" t="str">
        <f>IF(J381&gt;0,"Yes","No")</f>
        <v>Yes</v>
      </c>
      <c r="N381">
        <f>AVERAGE(J381:L381)</f>
        <v>3321031.3333333335</v>
      </c>
      <c r="O381">
        <v>3739742</v>
      </c>
      <c r="P381">
        <v>3214693</v>
      </c>
      <c r="Q381">
        <v>2708166</v>
      </c>
      <c r="S381">
        <f>B381/A381</f>
        <v>1.2592592592592593</v>
      </c>
      <c r="T381">
        <f>D381/A381</f>
        <v>0.44444444444444442</v>
      </c>
      <c r="V381" s="4">
        <f>A381*12+(B381-1)*1.007825+C381*14.003074+D381*15.9949146+E381*31.9720707+F381*30.9737615+0.0005485799</f>
        <v>549.19774877990005</v>
      </c>
      <c r="W381">
        <f>1+A381-B381/2+C381/2+F381/2</f>
        <v>11</v>
      </c>
      <c r="X381">
        <f>W381/A381</f>
        <v>0.40740740740740738</v>
      </c>
      <c r="Y381">
        <f>W381/B381</f>
        <v>0.3235294117647059</v>
      </c>
      <c r="Z381">
        <f>W381/D381</f>
        <v>0.91666666666666663</v>
      </c>
      <c r="AA381" t="str">
        <f>IF(X381&gt;=0.3,IF(X381&lt;=0.68,IF(Y381&gt;=0.2,IF(Y381&lt;=0.95,IF(Z381&gt;=0.77,IF(Z381&lt;=1.75,"CRAM","O"),"O"),"O"),"O"),"O"),"O")</f>
        <v>CRAM</v>
      </c>
      <c r="AD381">
        <f>(1+A381-D381/2-E381-B381/2)/(A381-D381/2-E381-C381-F381)</f>
        <v>0.23809523809523808</v>
      </c>
      <c r="AF381" t="str">
        <f>IF(AD381&gt;0.66,"CondAr","----")</f>
        <v>----</v>
      </c>
      <c r="AG381" t="str">
        <f>IF(AND((AD381&gt;0.5),(AD381&lt;=0.66)),"Aromatic","----")</f>
        <v>----</v>
      </c>
      <c r="AH381" t="str">
        <f>IF(AND((AD381&lt;=0.5),(S381&lt;1.5)),"HUnSatLig","----")</f>
        <v>HUnSatLig</v>
      </c>
      <c r="AI381" t="str">
        <f>IF(AND((T381&lt;0.6),(S381&gt;=1.5),(C381=0)),"AlipatNoN","----")</f>
        <v>----</v>
      </c>
      <c r="AJ381" t="str">
        <f>IF(AND((S381&gt;=1.5),(T381&gt;=0.6)),"SatFACarb","----")</f>
        <v>----</v>
      </c>
      <c r="AK381" t="str">
        <f>IF(AND((T381&lt;0.6),(S381&gt;=1.5),(C381&gt;0)),"Alipat+N","----")</f>
        <v>----</v>
      </c>
      <c r="AM381" s="4">
        <f>V381*(44/43.989828)</f>
        <v>549.32474267268333</v>
      </c>
      <c r="AN381" s="4">
        <f>INT(AM381)</f>
        <v>549</v>
      </c>
      <c r="AO381" s="4">
        <f>AM381-AN381</f>
        <v>0.32474267268332824</v>
      </c>
    </row>
    <row r="382" spans="1:41" x14ac:dyDescent="0.25">
      <c r="A382">
        <v>18</v>
      </c>
      <c r="B382">
        <v>16</v>
      </c>
      <c r="C382">
        <v>0</v>
      </c>
      <c r="D382">
        <v>10</v>
      </c>
      <c r="E382">
        <v>0</v>
      </c>
      <c r="F382">
        <v>0</v>
      </c>
      <c r="H382">
        <v>391.06706960000002</v>
      </c>
      <c r="J382">
        <v>14996523</v>
      </c>
      <c r="K382">
        <v>14092253</v>
      </c>
      <c r="L382">
        <v>13778319</v>
      </c>
      <c r="M382" t="str">
        <f>IF(J382&gt;0,"Yes","No")</f>
        <v>Yes</v>
      </c>
      <c r="N382">
        <f>AVERAGE(J382:L382)</f>
        <v>14289031.666666666</v>
      </c>
      <c r="O382">
        <v>3749746</v>
      </c>
      <c r="P382">
        <v>3238700</v>
      </c>
      <c r="Q382">
        <v>4076669</v>
      </c>
      <c r="S382">
        <f>B382/A382</f>
        <v>0.88888888888888884</v>
      </c>
      <c r="T382">
        <f>D382/A382</f>
        <v>0.55555555555555558</v>
      </c>
      <c r="V382" s="4">
        <f>A382*12+(B382-1)*1.007825+C382*14.003074+D382*15.9949146+E382*31.9720707+F382*30.9737615+0.0005485799</f>
        <v>391.06706957989996</v>
      </c>
      <c r="W382">
        <f>1+A382-B382/2+C382/2+F382/2</f>
        <v>11</v>
      </c>
      <c r="X382">
        <f>W382/A382</f>
        <v>0.61111111111111116</v>
      </c>
      <c r="Y382">
        <f>W382/B382</f>
        <v>0.6875</v>
      </c>
      <c r="Z382">
        <f>W382/D382</f>
        <v>1.1000000000000001</v>
      </c>
      <c r="AA382" t="str">
        <f>IF(X382&gt;=0.3,IF(X382&lt;=0.68,IF(Y382&gt;=0.2,IF(Y382&lt;=0.95,IF(Z382&gt;=0.77,IF(Z382&lt;=1.75,"CRAM","O"),"O"),"O"),"O"),"O"),"O")</f>
        <v>CRAM</v>
      </c>
      <c r="AD382">
        <f>(1+A382-D382/2-E382-B382/2)/(A382-D382/2-E382-C382-F382)</f>
        <v>0.46153846153846156</v>
      </c>
      <c r="AF382" t="str">
        <f>IF(AD382&gt;0.66,"CondAr","----")</f>
        <v>----</v>
      </c>
      <c r="AG382" t="str">
        <f>IF(AND((AD382&gt;0.5),(AD382&lt;=0.66)),"Aromatic","----")</f>
        <v>----</v>
      </c>
      <c r="AH382" t="str">
        <f>IF(AND((AD382&lt;=0.5),(S382&lt;1.5)),"HUnSatLig","----")</f>
        <v>HUnSatLig</v>
      </c>
      <c r="AI382" t="str">
        <f>IF(AND((T382&lt;0.6),(S382&gt;=1.5),(C382=0)),"AlipatNoN","----")</f>
        <v>----</v>
      </c>
      <c r="AJ382" t="str">
        <f>IF(AND((S382&gt;=1.5),(T382&gt;=0.6)),"SatFACarb","----")</f>
        <v>----</v>
      </c>
      <c r="AK382" t="str">
        <f>IF(AND((T382&lt;0.6),(S382&gt;=1.5),(C382&gt;0)),"Alipat+N","----")</f>
        <v>----</v>
      </c>
      <c r="AM382" s="4">
        <f>V382*(44/43.989828)</f>
        <v>391.15749808150184</v>
      </c>
      <c r="AN382" s="4">
        <f>INT(AM382)</f>
        <v>391</v>
      </c>
      <c r="AO382" s="4">
        <f>AM382-AN382</f>
        <v>0.15749808150184208</v>
      </c>
    </row>
    <row r="383" spans="1:41" x14ac:dyDescent="0.25">
      <c r="A383">
        <v>18</v>
      </c>
      <c r="B383">
        <v>16</v>
      </c>
      <c r="C383">
        <v>0</v>
      </c>
      <c r="D383">
        <v>8</v>
      </c>
      <c r="E383">
        <v>0</v>
      </c>
      <c r="F383">
        <v>0</v>
      </c>
      <c r="H383">
        <v>359.07724039999999</v>
      </c>
      <c r="J383">
        <v>8001634</v>
      </c>
      <c r="K383">
        <v>7782365</v>
      </c>
      <c r="L383">
        <v>8020836</v>
      </c>
      <c r="M383" t="str">
        <f>IF(J383&gt;0,"Yes","No")</f>
        <v>Yes</v>
      </c>
      <c r="N383">
        <f>AVERAGE(J383:L383)</f>
        <v>7934945</v>
      </c>
      <c r="O383">
        <v>3787561</v>
      </c>
      <c r="P383">
        <v>3305258</v>
      </c>
      <c r="Q383">
        <v>3774033</v>
      </c>
      <c r="S383">
        <f>B383/A383</f>
        <v>0.88888888888888884</v>
      </c>
      <c r="T383">
        <f>D383/A383</f>
        <v>0.44444444444444442</v>
      </c>
      <c r="V383" s="4">
        <f>A383*12+(B383-1)*1.007825+C383*14.003074+D383*15.9949146+E383*31.9720707+F383*30.9737615+0.0005485799</f>
        <v>359.07724037989999</v>
      </c>
      <c r="W383">
        <f>1+A383-B383/2+C383/2+F383/2</f>
        <v>11</v>
      </c>
      <c r="X383">
        <f>W383/A383</f>
        <v>0.61111111111111116</v>
      </c>
      <c r="Y383">
        <f>W383/B383</f>
        <v>0.6875</v>
      </c>
      <c r="Z383">
        <f>W383/D383</f>
        <v>1.375</v>
      </c>
      <c r="AA383" t="str">
        <f>IF(X383&gt;=0.3,IF(X383&lt;=0.68,IF(Y383&gt;=0.2,IF(Y383&lt;=0.95,IF(Z383&gt;=0.77,IF(Z383&lt;=1.75,"CRAM","O"),"O"),"O"),"O"),"O"),"O")</f>
        <v>CRAM</v>
      </c>
      <c r="AD383">
        <f>(1+A383-D383/2-E383-B383/2)/(A383-D383/2-E383-C383-F383)</f>
        <v>0.5</v>
      </c>
      <c r="AF383" t="str">
        <f>IF(AD383&gt;0.66,"CondAr","----")</f>
        <v>----</v>
      </c>
      <c r="AG383" t="str">
        <f>IF(AND((AD383&gt;0.5),(AD383&lt;=0.66)),"Aromatic","----")</f>
        <v>----</v>
      </c>
      <c r="AH383" t="str">
        <f>IF(AND((AD383&lt;=0.5),(S383&lt;1.5)),"HUnSatLig","----")</f>
        <v>HUnSatLig</v>
      </c>
      <c r="AI383" t="str">
        <f>IF(AND((T383&lt;0.6),(S383&gt;=1.5),(C383=0)),"AlipatNoN","----")</f>
        <v>----</v>
      </c>
      <c r="AJ383" t="str">
        <f>IF(AND((S383&gt;=1.5),(T383&gt;=0.6)),"SatFACarb","----")</f>
        <v>----</v>
      </c>
      <c r="AK383" t="str">
        <f>IF(AND((T383&lt;0.6),(S383&gt;=1.5),(C383&gt;0)),"Alipat+N","----")</f>
        <v>----</v>
      </c>
      <c r="AM383" s="4">
        <f>V383*(44/43.989828)</f>
        <v>359.16027170453128</v>
      </c>
      <c r="AN383" s="4">
        <f>INT(AM383)</f>
        <v>359</v>
      </c>
      <c r="AO383" s="4">
        <f>AM383-AN383</f>
        <v>0.16027170453128292</v>
      </c>
    </row>
    <row r="384" spans="1:41" x14ac:dyDescent="0.25">
      <c r="A384">
        <v>18</v>
      </c>
      <c r="B384">
        <v>22</v>
      </c>
      <c r="C384">
        <v>0</v>
      </c>
      <c r="D384">
        <v>11</v>
      </c>
      <c r="E384">
        <v>0</v>
      </c>
      <c r="F384">
        <v>0</v>
      </c>
      <c r="H384">
        <v>413.10893420000002</v>
      </c>
      <c r="J384">
        <v>10369137</v>
      </c>
      <c r="K384">
        <v>9914909</v>
      </c>
      <c r="L384">
        <v>9660187</v>
      </c>
      <c r="M384" t="str">
        <f>IF(J384&gt;0,"Yes","No")</f>
        <v>Yes</v>
      </c>
      <c r="N384">
        <f>AVERAGE(J384:L384)</f>
        <v>9981411</v>
      </c>
      <c r="O384">
        <v>3788066</v>
      </c>
      <c r="P384">
        <v>2927112</v>
      </c>
      <c r="Q384">
        <v>3598240</v>
      </c>
      <c r="S384">
        <f>B384/A384</f>
        <v>1.2222222222222223</v>
      </c>
      <c r="T384">
        <f>D384/A384</f>
        <v>0.61111111111111116</v>
      </c>
      <c r="V384" s="4">
        <f>A384*12+(B384-1)*1.007825+C384*14.003074+D384*15.9949146+E384*31.9720707+F384*30.9737615+0.0005485799</f>
        <v>413.10893417990002</v>
      </c>
      <c r="W384">
        <f>1+A384-B384/2+C384/2+F384/2</f>
        <v>8</v>
      </c>
      <c r="X384">
        <f>W384/A384</f>
        <v>0.44444444444444442</v>
      </c>
      <c r="Y384">
        <f>W384/B384</f>
        <v>0.36363636363636365</v>
      </c>
      <c r="Z384">
        <f>W384/D384</f>
        <v>0.72727272727272729</v>
      </c>
      <c r="AA384" t="str">
        <f>IF(X384&gt;=0.3,IF(X384&lt;=0.68,IF(Y384&gt;=0.2,IF(Y384&lt;=0.95,IF(Z384&gt;=0.77,IF(Z384&lt;=1.75,"CRAM","O"),"O"),"O"),"O"),"O"),"O")</f>
        <v>O</v>
      </c>
      <c r="AD384">
        <f>(1+A384-D384/2-E384-B384/2)/(A384-D384/2-E384-C384-F384)</f>
        <v>0.2</v>
      </c>
      <c r="AF384" t="str">
        <f>IF(AD384&gt;0.66,"CondAr","----")</f>
        <v>----</v>
      </c>
      <c r="AG384" t="str">
        <f>IF(AND((AD384&gt;0.5),(AD384&lt;=0.66)),"Aromatic","----")</f>
        <v>----</v>
      </c>
      <c r="AH384" t="str">
        <f>IF(AND((AD384&lt;=0.5),(S384&lt;1.5)),"HUnSatLig","----")</f>
        <v>HUnSatLig</v>
      </c>
      <c r="AI384" t="str">
        <f>IF(AND((T384&lt;0.6),(S384&gt;=1.5),(C384=0)),"AlipatNoN","----")</f>
        <v>----</v>
      </c>
      <c r="AJ384" t="str">
        <f>IF(AND((S384&gt;=1.5),(T384&gt;=0.6)),"SatFACarb","----")</f>
        <v>----</v>
      </c>
      <c r="AK384" t="str">
        <f>IF(AND((T384&lt;0.6),(S384&gt;=1.5),(C384&gt;0)),"Alipat+N","----")</f>
        <v>----</v>
      </c>
      <c r="AM384" s="4">
        <f>V384*(44/43.989828)</f>
        <v>413.2044595381368</v>
      </c>
      <c r="AN384" s="4">
        <f>INT(AM384)</f>
        <v>413</v>
      </c>
      <c r="AO384" s="4">
        <f>AM384-AN384</f>
        <v>0.20445953813680262</v>
      </c>
    </row>
    <row r="385" spans="1:41" x14ac:dyDescent="0.25">
      <c r="A385">
        <v>15</v>
      </c>
      <c r="B385">
        <v>18</v>
      </c>
      <c r="C385">
        <v>0</v>
      </c>
      <c r="D385">
        <v>8</v>
      </c>
      <c r="E385">
        <v>0</v>
      </c>
      <c r="F385">
        <v>0</v>
      </c>
      <c r="H385">
        <v>325.09289039999999</v>
      </c>
      <c r="J385">
        <v>4798278</v>
      </c>
      <c r="K385">
        <v>4311588</v>
      </c>
      <c r="L385">
        <v>4524815</v>
      </c>
      <c r="M385" t="str">
        <f>IF(J385&gt;0,"Yes","No")</f>
        <v>Yes</v>
      </c>
      <c r="N385">
        <f>AVERAGE(J385:L385)</f>
        <v>4544893.666666667</v>
      </c>
      <c r="O385">
        <v>3805490</v>
      </c>
      <c r="P385">
        <v>3870694</v>
      </c>
      <c r="Q385">
        <v>3909532</v>
      </c>
      <c r="S385">
        <f>B385/A385</f>
        <v>1.2</v>
      </c>
      <c r="T385">
        <f>D385/A385</f>
        <v>0.53333333333333333</v>
      </c>
      <c r="V385" s="4">
        <f>A385*12+(B385-1)*1.007825+C385*14.003074+D385*15.9949146+E385*31.9720707+F385*30.9737615+0.0005485799</f>
        <v>325.09289037989998</v>
      </c>
      <c r="W385">
        <f>1+A385-B385/2+C385/2+F385/2</f>
        <v>7</v>
      </c>
      <c r="X385">
        <f>W385/A385</f>
        <v>0.46666666666666667</v>
      </c>
      <c r="Y385">
        <f>W385/B385</f>
        <v>0.3888888888888889</v>
      </c>
      <c r="Z385">
        <f>W385/D385</f>
        <v>0.875</v>
      </c>
      <c r="AA385" t="str">
        <f>IF(X385&gt;=0.3,IF(X385&lt;=0.68,IF(Y385&gt;=0.2,IF(Y385&lt;=0.95,IF(Z385&gt;=0.77,IF(Z385&lt;=1.75,"CRAM","O"),"O"),"O"),"O"),"O"),"O")</f>
        <v>CRAM</v>
      </c>
      <c r="AD385">
        <f>(1+A385-D385/2-E385-B385/2)/(A385-D385/2-E385-C385-F385)</f>
        <v>0.27272727272727271</v>
      </c>
      <c r="AF385" t="str">
        <f>IF(AD385&gt;0.66,"CondAr","----")</f>
        <v>----</v>
      </c>
      <c r="AG385" t="str">
        <f>IF(AND((AD385&gt;0.5),(AD385&lt;=0.66)),"Aromatic","----")</f>
        <v>----</v>
      </c>
      <c r="AH385" t="str">
        <f>IF(AND((AD385&lt;=0.5),(S385&lt;1.5)),"HUnSatLig","----")</f>
        <v>HUnSatLig</v>
      </c>
      <c r="AI385" t="str">
        <f>IF(AND((T385&lt;0.6),(S385&gt;=1.5),(C385=0)),"AlipatNoN","----")</f>
        <v>----</v>
      </c>
      <c r="AJ385" t="str">
        <f>IF(AND((S385&gt;=1.5),(T385&gt;=0.6)),"SatFACarb","----")</f>
        <v>----</v>
      </c>
      <c r="AK385" t="str">
        <f>IF(AND((T385&lt;0.6),(S385&gt;=1.5),(C385&gt;0)),"Alipat+N","----")</f>
        <v>----</v>
      </c>
      <c r="AM385" s="4">
        <f>V385*(44/43.989828)</f>
        <v>325.16806332399386</v>
      </c>
      <c r="AN385" s="4">
        <f>INT(AM385)</f>
        <v>325</v>
      </c>
      <c r="AO385" s="4">
        <f>AM385-AN385</f>
        <v>0.16806332399386292</v>
      </c>
    </row>
    <row r="386" spans="1:41" x14ac:dyDescent="0.25">
      <c r="A386">
        <v>21</v>
      </c>
      <c r="B386">
        <v>20</v>
      </c>
      <c r="C386">
        <v>0</v>
      </c>
      <c r="D386">
        <v>8</v>
      </c>
      <c r="E386">
        <v>0</v>
      </c>
      <c r="F386">
        <v>0</v>
      </c>
      <c r="H386">
        <v>399.10854039999998</v>
      </c>
      <c r="J386">
        <v>6187849</v>
      </c>
      <c r="K386">
        <v>5628224</v>
      </c>
      <c r="L386">
        <v>5982971</v>
      </c>
      <c r="M386" t="str">
        <f>IF(J386&gt;0,"Yes","No")</f>
        <v>Yes</v>
      </c>
      <c r="N386">
        <f>AVERAGE(J386:L386)</f>
        <v>5933014.666666667</v>
      </c>
      <c r="O386">
        <v>3820767</v>
      </c>
      <c r="P386">
        <v>3142374</v>
      </c>
      <c r="Q386">
        <v>3697947</v>
      </c>
      <c r="S386">
        <f>B386/A386</f>
        <v>0.95238095238095233</v>
      </c>
      <c r="T386">
        <f>D386/A386</f>
        <v>0.38095238095238093</v>
      </c>
      <c r="V386" s="4">
        <f>A386*12+(B386-1)*1.007825+C386*14.003074+D386*15.9949146+E386*31.9720707+F386*30.9737615+0.0005485799</f>
        <v>399.10854037990003</v>
      </c>
      <c r="W386">
        <f>1+A386-B386/2+C386/2+F386/2</f>
        <v>12</v>
      </c>
      <c r="X386">
        <f>W386/A386</f>
        <v>0.5714285714285714</v>
      </c>
      <c r="Y386">
        <f>W386/B386</f>
        <v>0.6</v>
      </c>
      <c r="Z386">
        <f>W386/D386</f>
        <v>1.5</v>
      </c>
      <c r="AA386" t="str">
        <f>IF(X386&gt;=0.3,IF(X386&lt;=0.68,IF(Y386&gt;=0.2,IF(Y386&lt;=0.95,IF(Z386&gt;=0.77,IF(Z386&lt;=1.75,"CRAM","O"),"O"),"O"),"O"),"O"),"O")</f>
        <v>CRAM</v>
      </c>
      <c r="AD386">
        <f>(1+A386-D386/2-E386-B386/2)/(A386-D386/2-E386-C386-F386)</f>
        <v>0.47058823529411764</v>
      </c>
      <c r="AF386" t="str">
        <f>IF(AD386&gt;0.66,"CondAr","----")</f>
        <v>----</v>
      </c>
      <c r="AG386" t="str">
        <f>IF(AND((AD386&gt;0.5),(AD386&lt;=0.66)),"Aromatic","----")</f>
        <v>----</v>
      </c>
      <c r="AH386" t="str">
        <f>IF(AND((AD386&lt;=0.5),(S386&lt;1.5)),"HUnSatLig","----")</f>
        <v>HUnSatLig</v>
      </c>
      <c r="AI386" t="str">
        <f>IF(AND((T386&lt;0.6),(S386&gt;=1.5),(C386=0)),"AlipatNoN","----")</f>
        <v>----</v>
      </c>
      <c r="AJ386" t="str">
        <f>IF(AND((S386&gt;=1.5),(T386&gt;=0.6)),"SatFACarb","----")</f>
        <v>----</v>
      </c>
      <c r="AK386" t="str">
        <f>IF(AND((T386&lt;0.6),(S386&gt;=1.5),(C386&gt;0)),"Alipat+N","----")</f>
        <v>----</v>
      </c>
      <c r="AM386" s="4">
        <f>V386*(44/43.989828)</f>
        <v>399.20082835321836</v>
      </c>
      <c r="AN386" s="4">
        <f>INT(AM386)</f>
        <v>399</v>
      </c>
      <c r="AO386" s="4">
        <f>AM386-AN386</f>
        <v>0.20082835321835546</v>
      </c>
    </row>
    <row r="387" spans="1:41" x14ac:dyDescent="0.25">
      <c r="A387">
        <v>26</v>
      </c>
      <c r="B387">
        <v>32</v>
      </c>
      <c r="C387">
        <v>0</v>
      </c>
      <c r="D387">
        <v>11</v>
      </c>
      <c r="E387">
        <v>0</v>
      </c>
      <c r="F387">
        <v>0</v>
      </c>
      <c r="H387">
        <v>519.18718420000005</v>
      </c>
      <c r="J387">
        <v>3626848</v>
      </c>
      <c r="K387">
        <v>3658158</v>
      </c>
      <c r="L387">
        <v>3380335</v>
      </c>
      <c r="M387" t="str">
        <f>IF(J387&gt;0,"Yes","No")</f>
        <v>Yes</v>
      </c>
      <c r="N387">
        <f>AVERAGE(J387:L387)</f>
        <v>3555113.6666666665</v>
      </c>
      <c r="O387">
        <v>3845421</v>
      </c>
      <c r="P387">
        <v>3101483</v>
      </c>
      <c r="Q387">
        <v>2495282</v>
      </c>
      <c r="S387">
        <f>B387/A387</f>
        <v>1.2307692307692308</v>
      </c>
      <c r="T387">
        <f>D387/A387</f>
        <v>0.42307692307692307</v>
      </c>
      <c r="V387" s="4">
        <f>A387*12+(B387-1)*1.007825+C387*14.003074+D387*15.9949146+E387*31.9720707+F387*30.9737615+0.0005485799</f>
        <v>519.1871841799001</v>
      </c>
      <c r="W387">
        <f>1+A387-B387/2+C387/2+F387/2</f>
        <v>11</v>
      </c>
      <c r="X387">
        <f>W387/A387</f>
        <v>0.42307692307692307</v>
      </c>
      <c r="Y387">
        <f>W387/B387</f>
        <v>0.34375</v>
      </c>
      <c r="Z387">
        <f>W387/D387</f>
        <v>1</v>
      </c>
      <c r="AA387" t="str">
        <f>IF(X387&gt;=0.3,IF(X387&lt;=0.68,IF(Y387&gt;=0.2,IF(Y387&lt;=0.95,IF(Z387&gt;=0.77,IF(Z387&lt;=1.75,"CRAM","O"),"O"),"O"),"O"),"O"),"O")</f>
        <v>CRAM</v>
      </c>
      <c r="AD387">
        <f>(1+A387-D387/2-E387-B387/2)/(A387-D387/2-E387-C387-F387)</f>
        <v>0.26829268292682928</v>
      </c>
      <c r="AF387" t="str">
        <f>IF(AD387&gt;0.66,"CondAr","----")</f>
        <v>----</v>
      </c>
      <c r="AG387" t="str">
        <f>IF(AND((AD387&gt;0.5),(AD387&lt;=0.66)),"Aromatic","----")</f>
        <v>----</v>
      </c>
      <c r="AH387" t="str">
        <f>IF(AND((AD387&lt;=0.5),(S387&lt;1.5)),"HUnSatLig","----")</f>
        <v>HUnSatLig</v>
      </c>
      <c r="AI387" t="str">
        <f>IF(AND((T387&lt;0.6),(S387&gt;=1.5),(C387=0)),"AlipatNoN","----")</f>
        <v>----</v>
      </c>
      <c r="AJ387" t="str">
        <f>IF(AND((S387&gt;=1.5),(T387&gt;=0.6)),"SatFACarb","----")</f>
        <v>----</v>
      </c>
      <c r="AK387" t="str">
        <f>IF(AND((T387&lt;0.6),(S387&gt;=1.5),(C387&gt;0)),"Alipat+N","----")</f>
        <v>----</v>
      </c>
      <c r="AM387" s="4">
        <f>V387*(44/43.989828)</f>
        <v>519.30723857150792</v>
      </c>
      <c r="AN387" s="4">
        <f>INT(AM387)</f>
        <v>519</v>
      </c>
      <c r="AO387" s="4">
        <f>AM387-AN387</f>
        <v>0.30723857150792355</v>
      </c>
    </row>
    <row r="388" spans="1:41" x14ac:dyDescent="0.25">
      <c r="A388">
        <v>20</v>
      </c>
      <c r="B388">
        <v>28</v>
      </c>
      <c r="C388">
        <v>0</v>
      </c>
      <c r="D388">
        <v>11</v>
      </c>
      <c r="E388">
        <v>0</v>
      </c>
      <c r="F388">
        <v>0</v>
      </c>
      <c r="H388">
        <v>443.1558842</v>
      </c>
      <c r="J388">
        <v>5154355</v>
      </c>
      <c r="K388">
        <v>4965098</v>
      </c>
      <c r="L388">
        <v>3927023</v>
      </c>
      <c r="M388" t="str">
        <f>IF(J388&gt;0,"Yes","No")</f>
        <v>Yes</v>
      </c>
      <c r="N388">
        <f>AVERAGE(J388:L388)</f>
        <v>4682158.666666667</v>
      </c>
      <c r="O388">
        <v>3847022</v>
      </c>
      <c r="P388">
        <v>3272909</v>
      </c>
      <c r="Q388">
        <v>3066374</v>
      </c>
      <c r="S388">
        <f>B388/A388</f>
        <v>1.4</v>
      </c>
      <c r="T388">
        <f>D388/A388</f>
        <v>0.55000000000000004</v>
      </c>
      <c r="V388" s="4">
        <f>A388*12+(B388-1)*1.007825+C388*14.003074+D388*15.9949146+E388*31.9720707+F388*30.9737615+0.0005485799</f>
        <v>443.1558841799</v>
      </c>
      <c r="W388">
        <f>1+A388-B388/2+C388/2+F388/2</f>
        <v>7</v>
      </c>
      <c r="X388">
        <f>W388/A388</f>
        <v>0.35</v>
      </c>
      <c r="Y388">
        <f>W388/B388</f>
        <v>0.25</v>
      </c>
      <c r="Z388">
        <f>W388/D388</f>
        <v>0.63636363636363635</v>
      </c>
      <c r="AA388" t="str">
        <f>IF(X388&gt;=0.3,IF(X388&lt;=0.68,IF(Y388&gt;=0.2,IF(Y388&lt;=0.95,IF(Z388&gt;=0.77,IF(Z388&lt;=1.75,"CRAM","O"),"O"),"O"),"O"),"O"),"O")</f>
        <v>O</v>
      </c>
      <c r="AD388">
        <f>(1+A388-D388/2-E388-B388/2)/(A388-D388/2-E388-C388-F388)</f>
        <v>0.10344827586206896</v>
      </c>
      <c r="AF388" t="str">
        <f>IF(AD388&gt;0.66,"CondAr","----")</f>
        <v>----</v>
      </c>
      <c r="AG388" t="str">
        <f>IF(AND((AD388&gt;0.5),(AD388&lt;=0.66)),"Aromatic","----")</f>
        <v>----</v>
      </c>
      <c r="AH388" t="str">
        <f>IF(AND((AD388&lt;=0.5),(S388&lt;1.5)),"HUnSatLig","----")</f>
        <v>HUnSatLig</v>
      </c>
      <c r="AI388" t="str">
        <f>IF(AND((T388&lt;0.6),(S388&gt;=1.5),(C388=0)),"AlipatNoN","----")</f>
        <v>----</v>
      </c>
      <c r="AJ388" t="str">
        <f>IF(AND((S388&gt;=1.5),(T388&gt;=0.6)),"SatFACarb","----")</f>
        <v>----</v>
      </c>
      <c r="AK388" t="str">
        <f>IF(AND((T388&lt;0.6),(S388&gt;=1.5),(C388&gt;0)),"Alipat+N","----")</f>
        <v>----</v>
      </c>
      <c r="AM388" s="4">
        <f>V388*(44/43.989828)</f>
        <v>443.25835745290021</v>
      </c>
      <c r="AN388" s="4">
        <f>INT(AM388)</f>
        <v>443</v>
      </c>
      <c r="AO388" s="4">
        <f>AM388-AN388</f>
        <v>0.2583574529002135</v>
      </c>
    </row>
    <row r="389" spans="1:41" x14ac:dyDescent="0.25">
      <c r="A389">
        <v>18</v>
      </c>
      <c r="B389">
        <v>16</v>
      </c>
      <c r="C389">
        <v>0</v>
      </c>
      <c r="D389">
        <v>9</v>
      </c>
      <c r="E389">
        <v>0</v>
      </c>
      <c r="F389">
        <v>0</v>
      </c>
      <c r="H389">
        <v>375.07215500000001</v>
      </c>
      <c r="J389">
        <v>12460006</v>
      </c>
      <c r="K389">
        <v>12955942</v>
      </c>
      <c r="L389">
        <v>12875274</v>
      </c>
      <c r="M389" t="str">
        <f>IF(J389&gt;0,"Yes","No")</f>
        <v>Yes</v>
      </c>
      <c r="N389">
        <f>AVERAGE(J389:L389)</f>
        <v>12763740.666666666</v>
      </c>
      <c r="O389">
        <v>3857907</v>
      </c>
      <c r="P389">
        <v>3638659</v>
      </c>
      <c r="Q389">
        <v>3595835</v>
      </c>
      <c r="S389">
        <f>B389/A389</f>
        <v>0.88888888888888884</v>
      </c>
      <c r="T389">
        <f>D389/A389</f>
        <v>0.5</v>
      </c>
      <c r="V389" s="4">
        <f>A389*12+(B389-1)*1.007825+C389*14.003074+D389*15.9949146+E389*31.9720707+F389*30.9737615+0.0005485799</f>
        <v>375.07215497990001</v>
      </c>
      <c r="W389">
        <f>1+A389-B389/2+C389/2+F389/2</f>
        <v>11</v>
      </c>
      <c r="X389">
        <f>W389/A389</f>
        <v>0.61111111111111116</v>
      </c>
      <c r="Y389">
        <f>W389/B389</f>
        <v>0.6875</v>
      </c>
      <c r="Z389">
        <f>W389/D389</f>
        <v>1.2222222222222223</v>
      </c>
      <c r="AA389" t="str">
        <f>IF(X389&gt;=0.3,IF(X389&lt;=0.68,IF(Y389&gt;=0.2,IF(Y389&lt;=0.95,IF(Z389&gt;=0.77,IF(Z389&lt;=1.75,"CRAM","O"),"O"),"O"),"O"),"O"),"O")</f>
        <v>CRAM</v>
      </c>
      <c r="AD389">
        <f>(1+A389-D389/2-E389-B389/2)/(A389-D389/2-E389-C389-F389)</f>
        <v>0.48148148148148145</v>
      </c>
      <c r="AF389" t="str">
        <f>IF(AD389&gt;0.66,"CondAr","----")</f>
        <v>----</v>
      </c>
      <c r="AG389" t="str">
        <f>IF(AND((AD389&gt;0.5),(AD389&lt;=0.66)),"Aromatic","----")</f>
        <v>----</v>
      </c>
      <c r="AH389" t="str">
        <f>IF(AND((AD389&lt;=0.5),(S389&lt;1.5)),"HUnSatLig","----")</f>
        <v>HUnSatLig</v>
      </c>
      <c r="AI389" t="str">
        <f>IF(AND((T389&lt;0.6),(S389&gt;=1.5),(C389=0)),"AlipatNoN","----")</f>
        <v>----</v>
      </c>
      <c r="AJ389" t="str">
        <f>IF(AND((S389&gt;=1.5),(T389&gt;=0.6)),"SatFACarb","----")</f>
        <v>----</v>
      </c>
      <c r="AK389" t="str">
        <f>IF(AND((T389&lt;0.6),(S389&gt;=1.5),(C389&gt;0)),"Alipat+N","----")</f>
        <v>----</v>
      </c>
      <c r="AM389" s="4">
        <f>V389*(44/43.989828)</f>
        <v>375.15888489301659</v>
      </c>
      <c r="AN389" s="4">
        <f>INT(AM389)</f>
        <v>375</v>
      </c>
      <c r="AO389" s="4">
        <f>AM389-AN389</f>
        <v>0.15888489301659092</v>
      </c>
    </row>
    <row r="390" spans="1:41" x14ac:dyDescent="0.25">
      <c r="A390">
        <v>22</v>
      </c>
      <c r="B390">
        <v>22</v>
      </c>
      <c r="C390">
        <v>0</v>
      </c>
      <c r="D390">
        <v>10</v>
      </c>
      <c r="E390">
        <v>0</v>
      </c>
      <c r="F390">
        <v>0</v>
      </c>
      <c r="H390">
        <v>445.11401960000001</v>
      </c>
      <c r="J390">
        <v>7253291</v>
      </c>
      <c r="K390">
        <v>6532719</v>
      </c>
      <c r="L390">
        <v>6590246</v>
      </c>
      <c r="M390" t="str">
        <f>IF(J390&gt;0,"Yes","No")</f>
        <v>Yes</v>
      </c>
      <c r="N390">
        <f>AVERAGE(J390:L390)</f>
        <v>6792085.333333333</v>
      </c>
      <c r="O390">
        <v>3874515</v>
      </c>
      <c r="P390">
        <v>3733590</v>
      </c>
      <c r="Q390">
        <v>3587385</v>
      </c>
      <c r="S390">
        <f>B390/A390</f>
        <v>1</v>
      </c>
      <c r="T390">
        <f>D390/A390</f>
        <v>0.45454545454545453</v>
      </c>
      <c r="V390" s="4">
        <f>A390*12+(B390-1)*1.007825+C390*14.003074+D390*15.9949146+E390*31.9720707+F390*30.9737615+0.0005485799</f>
        <v>445.1140195799</v>
      </c>
      <c r="W390">
        <f>1+A390-B390/2+C390/2+F390/2</f>
        <v>12</v>
      </c>
      <c r="X390">
        <f>W390/A390</f>
        <v>0.54545454545454541</v>
      </c>
      <c r="Y390">
        <f>W390/B390</f>
        <v>0.54545454545454541</v>
      </c>
      <c r="Z390">
        <f>W390/D390</f>
        <v>1.2</v>
      </c>
      <c r="AA390" t="str">
        <f>IF(X390&gt;=0.3,IF(X390&lt;=0.68,IF(Y390&gt;=0.2,IF(Y390&lt;=0.95,IF(Z390&gt;=0.77,IF(Z390&lt;=1.75,"CRAM","O"),"O"),"O"),"O"),"O"),"O")</f>
        <v>CRAM</v>
      </c>
      <c r="AD390">
        <f>(1+A390-D390/2-E390-B390/2)/(A390-D390/2-E390-C390-F390)</f>
        <v>0.41176470588235292</v>
      </c>
      <c r="AF390" t="str">
        <f>IF(AD390&gt;0.66,"CondAr","----")</f>
        <v>----</v>
      </c>
      <c r="AG390" t="str">
        <f>IF(AND((AD390&gt;0.5),(AD390&lt;=0.66)),"Aromatic","----")</f>
        <v>----</v>
      </c>
      <c r="AH390" t="str">
        <f>IF(AND((AD390&lt;=0.5),(S390&lt;1.5)),"HUnSatLig","----")</f>
        <v>HUnSatLig</v>
      </c>
      <c r="AI390" t="str">
        <f>IF(AND((T390&lt;0.6),(S390&gt;=1.5),(C390=0)),"AlipatNoN","----")</f>
        <v>----</v>
      </c>
      <c r="AJ390" t="str">
        <f>IF(AND((S390&gt;=1.5),(T390&gt;=0.6)),"SatFACarb","----")</f>
        <v>----</v>
      </c>
      <c r="AK390" t="str">
        <f>IF(AND((T390&lt;0.6),(S390&gt;=1.5),(C390&gt;0)),"Alipat+N","----")</f>
        <v>----</v>
      </c>
      <c r="AM390" s="4">
        <f>V390*(44/43.989828)</f>
        <v>445.21694564287901</v>
      </c>
      <c r="AN390" s="4">
        <f>INT(AM390)</f>
        <v>445</v>
      </c>
      <c r="AO390" s="4">
        <f>AM390-AN390</f>
        <v>0.2169456428790113</v>
      </c>
    </row>
    <row r="391" spans="1:41" x14ac:dyDescent="0.25">
      <c r="A391">
        <v>17</v>
      </c>
      <c r="B391">
        <v>16</v>
      </c>
      <c r="C391">
        <v>0</v>
      </c>
      <c r="D391">
        <v>8</v>
      </c>
      <c r="E391">
        <v>0</v>
      </c>
      <c r="F391">
        <v>0</v>
      </c>
      <c r="H391">
        <v>347.07724039999999</v>
      </c>
      <c r="J391">
        <v>7952416</v>
      </c>
      <c r="K391">
        <v>7292721</v>
      </c>
      <c r="L391">
        <v>7432610</v>
      </c>
      <c r="M391" t="str">
        <f>IF(J391&gt;0,"Yes","No")</f>
        <v>Yes</v>
      </c>
      <c r="N391">
        <f>AVERAGE(J391:L391)</f>
        <v>7559249</v>
      </c>
      <c r="O391">
        <v>3907341</v>
      </c>
      <c r="P391">
        <v>3168200</v>
      </c>
      <c r="Q391">
        <v>3583161</v>
      </c>
      <c r="S391">
        <f>B391/A391</f>
        <v>0.94117647058823528</v>
      </c>
      <c r="T391">
        <f>D391/A391</f>
        <v>0.47058823529411764</v>
      </c>
      <c r="V391" s="4">
        <f>A391*12+(B391-1)*1.007825+C391*14.003074+D391*15.9949146+E391*31.9720707+F391*30.9737615+0.0005485799</f>
        <v>347.07724037989999</v>
      </c>
      <c r="W391">
        <f>1+A391-B391/2+C391/2+F391/2</f>
        <v>10</v>
      </c>
      <c r="X391">
        <f>W391/A391</f>
        <v>0.58823529411764708</v>
      </c>
      <c r="Y391">
        <f>W391/B391</f>
        <v>0.625</v>
      </c>
      <c r="Z391">
        <f>W391/D391</f>
        <v>1.25</v>
      </c>
      <c r="AA391" t="str">
        <f>IF(X391&gt;=0.3,IF(X391&lt;=0.68,IF(Y391&gt;=0.2,IF(Y391&lt;=0.95,IF(Z391&gt;=0.77,IF(Z391&lt;=1.75,"CRAM","O"),"O"),"O"),"O"),"O"),"O")</f>
        <v>CRAM</v>
      </c>
      <c r="AD391">
        <f>(1+A391-D391/2-E391-B391/2)/(A391-D391/2-E391-C391-F391)</f>
        <v>0.46153846153846156</v>
      </c>
      <c r="AF391" t="str">
        <f>IF(AD391&gt;0.66,"CondAr","----")</f>
        <v>----</v>
      </c>
      <c r="AG391" t="str">
        <f>IF(AND((AD391&gt;0.5),(AD391&lt;=0.66)),"Aromatic","----")</f>
        <v>----</v>
      </c>
      <c r="AH391" t="str">
        <f>IF(AND((AD391&lt;=0.5),(S391&lt;1.5)),"HUnSatLig","----")</f>
        <v>HUnSatLig</v>
      </c>
      <c r="AI391" t="str">
        <f>IF(AND((T391&lt;0.6),(S391&gt;=1.5),(C391=0)),"AlipatNoN","----")</f>
        <v>----</v>
      </c>
      <c r="AJ391" t="str">
        <f>IF(AND((S391&gt;=1.5),(T391&gt;=0.6)),"SatFACarb","----")</f>
        <v>----</v>
      </c>
      <c r="AK391" t="str">
        <f>IF(AND((T391&lt;0.6),(S391&gt;=1.5),(C391&gt;0)),"Alipat+N","----")</f>
        <v>----</v>
      </c>
      <c r="AM391" s="4">
        <f>V391*(44/43.989828)</f>
        <v>347.1574968812244</v>
      </c>
      <c r="AN391" s="4">
        <f>INT(AM391)</f>
        <v>347</v>
      </c>
      <c r="AO391" s="4">
        <f>AM391-AN391</f>
        <v>0.15749688122440375</v>
      </c>
    </row>
    <row r="392" spans="1:41" x14ac:dyDescent="0.25">
      <c r="A392">
        <v>27</v>
      </c>
      <c r="B392">
        <v>32</v>
      </c>
      <c r="C392">
        <v>0</v>
      </c>
      <c r="D392">
        <v>10</v>
      </c>
      <c r="E392">
        <v>0</v>
      </c>
      <c r="F392">
        <v>0</v>
      </c>
      <c r="H392">
        <v>515.19226960000003</v>
      </c>
      <c r="J392">
        <v>4500125</v>
      </c>
      <c r="K392">
        <v>4626783</v>
      </c>
      <c r="L392">
        <v>4793344</v>
      </c>
      <c r="M392" t="str">
        <f>IF(J392&gt;0,"Yes","No")</f>
        <v>Yes</v>
      </c>
      <c r="N392">
        <f>AVERAGE(J392:L392)</f>
        <v>4640084</v>
      </c>
      <c r="O392">
        <v>3939542</v>
      </c>
      <c r="P392">
        <v>3402467</v>
      </c>
      <c r="Q392">
        <v>2881738</v>
      </c>
      <c r="S392">
        <f>B392/A392</f>
        <v>1.1851851851851851</v>
      </c>
      <c r="T392">
        <f>D392/A392</f>
        <v>0.37037037037037035</v>
      </c>
      <c r="V392" s="4">
        <f>A392*12+(B392-1)*1.007825+C392*14.003074+D392*15.9949146+E392*31.9720707+F392*30.9737615+0.0005485799</f>
        <v>515.19226957989997</v>
      </c>
      <c r="W392">
        <f>1+A392-B392/2+C392/2+F392/2</f>
        <v>12</v>
      </c>
      <c r="X392">
        <f>W392/A392</f>
        <v>0.44444444444444442</v>
      </c>
      <c r="Y392">
        <f>W392/B392</f>
        <v>0.375</v>
      </c>
      <c r="Z392">
        <f>W392/D392</f>
        <v>1.2</v>
      </c>
      <c r="AA392" t="str">
        <f>IF(X392&gt;=0.3,IF(X392&lt;=0.68,IF(Y392&gt;=0.2,IF(Y392&lt;=0.95,IF(Z392&gt;=0.77,IF(Z392&lt;=1.75,"CRAM","O"),"O"),"O"),"O"),"O"),"O")</f>
        <v>CRAM</v>
      </c>
      <c r="AD392">
        <f>(1+A392-D392/2-E392-B392/2)/(A392-D392/2-E392-C392-F392)</f>
        <v>0.31818181818181818</v>
      </c>
      <c r="AF392" t="str">
        <f>IF(AD392&gt;0.66,"CondAr","----")</f>
        <v>----</v>
      </c>
      <c r="AG392" t="str">
        <f>IF(AND((AD392&gt;0.5),(AD392&lt;=0.66)),"Aromatic","----")</f>
        <v>----</v>
      </c>
      <c r="AH392" t="str">
        <f>IF(AND((AD392&lt;=0.5),(S392&lt;1.5)),"HUnSatLig","----")</f>
        <v>HUnSatLig</v>
      </c>
      <c r="AI392" t="str">
        <f>IF(AND((T392&lt;0.6),(S392&gt;=1.5),(C392=0)),"AlipatNoN","----")</f>
        <v>----</v>
      </c>
      <c r="AJ392" t="str">
        <f>IF(AND((S392&gt;=1.5),(T392&gt;=0.6)),"SatFACarb","----")</f>
        <v>----</v>
      </c>
      <c r="AK392" t="str">
        <f>IF(AND((T392&lt;0.6),(S392&gt;=1.5),(C392&gt;0)),"Alipat+N","----")</f>
        <v>----</v>
      </c>
      <c r="AM392" s="4">
        <f>V392*(44/43.989828)</f>
        <v>515.31140020632938</v>
      </c>
      <c r="AN392" s="4">
        <f>INT(AM392)</f>
        <v>515</v>
      </c>
      <c r="AO392" s="4">
        <f>AM392-AN392</f>
        <v>0.31140020632938104</v>
      </c>
    </row>
    <row r="393" spans="1:41" x14ac:dyDescent="0.25">
      <c r="A393">
        <v>23</v>
      </c>
      <c r="B393">
        <v>28</v>
      </c>
      <c r="C393">
        <v>0</v>
      </c>
      <c r="D393">
        <v>12</v>
      </c>
      <c r="E393">
        <v>0</v>
      </c>
      <c r="F393">
        <v>0</v>
      </c>
      <c r="H393">
        <v>495.15079880000002</v>
      </c>
      <c r="J393">
        <v>5198404</v>
      </c>
      <c r="K393">
        <v>4903770</v>
      </c>
      <c r="L393">
        <v>4821573</v>
      </c>
      <c r="M393" t="str">
        <f>IF(J393&gt;0,"Yes","No")</f>
        <v>Yes</v>
      </c>
      <c r="N393">
        <f>AVERAGE(J393:L393)</f>
        <v>4974582.333333333</v>
      </c>
      <c r="O393">
        <v>3943836</v>
      </c>
      <c r="P393">
        <v>3208211</v>
      </c>
      <c r="Q393">
        <v>2791038</v>
      </c>
      <c r="S393">
        <f>B393/A393</f>
        <v>1.2173913043478262</v>
      </c>
      <c r="T393">
        <f>D393/A393</f>
        <v>0.52173913043478259</v>
      </c>
      <c r="V393" s="4">
        <f>A393*12+(B393-1)*1.007825+C393*14.003074+D393*15.9949146+E393*31.9720707+F393*30.9737615+0.0005485799</f>
        <v>495.15079877989996</v>
      </c>
      <c r="W393">
        <f>1+A393-B393/2+C393/2+F393/2</f>
        <v>10</v>
      </c>
      <c r="X393">
        <f>W393/A393</f>
        <v>0.43478260869565216</v>
      </c>
      <c r="Y393">
        <f>W393/B393</f>
        <v>0.35714285714285715</v>
      </c>
      <c r="Z393">
        <f>W393/D393</f>
        <v>0.83333333333333337</v>
      </c>
      <c r="AA393" t="str">
        <f>IF(X393&gt;=0.3,IF(X393&lt;=0.68,IF(Y393&gt;=0.2,IF(Y393&lt;=0.95,IF(Z393&gt;=0.77,IF(Z393&lt;=1.75,"CRAM","O"),"O"),"O"),"O"),"O"),"O")</f>
        <v>CRAM</v>
      </c>
      <c r="AD393">
        <f>(1+A393-D393/2-E393-B393/2)/(A393-D393/2-E393-C393-F393)</f>
        <v>0.23529411764705882</v>
      </c>
      <c r="AF393" t="str">
        <f>IF(AD393&gt;0.66,"CondAr","----")</f>
        <v>----</v>
      </c>
      <c r="AG393" t="str">
        <f>IF(AND((AD393&gt;0.5),(AD393&lt;=0.66)),"Aromatic","----")</f>
        <v>----</v>
      </c>
      <c r="AH393" t="str">
        <f>IF(AND((AD393&lt;=0.5),(S393&lt;1.5)),"HUnSatLig","----")</f>
        <v>HUnSatLig</v>
      </c>
      <c r="AI393" t="str">
        <f>IF(AND((T393&lt;0.6),(S393&gt;=1.5),(C393=0)),"AlipatNoN","----")</f>
        <v>----</v>
      </c>
      <c r="AJ393" t="str">
        <f>IF(AND((S393&gt;=1.5),(T393&gt;=0.6)),"SatFACarb","----")</f>
        <v>----</v>
      </c>
      <c r="AK393" t="str">
        <f>IF(AND((T393&lt;0.6),(S393&gt;=1.5),(C393&gt;0)),"Alipat+N","----")</f>
        <v>----</v>
      </c>
      <c r="AM393" s="4">
        <f>V393*(44/43.989828)</f>
        <v>495.2652951113061</v>
      </c>
      <c r="AN393" s="4">
        <f>INT(AM393)</f>
        <v>495</v>
      </c>
      <c r="AO393" s="4">
        <f>AM393-AN393</f>
        <v>0.26529511130610217</v>
      </c>
    </row>
    <row r="394" spans="1:41" x14ac:dyDescent="0.25">
      <c r="A394">
        <v>18</v>
      </c>
      <c r="B394">
        <v>18</v>
      </c>
      <c r="C394">
        <v>0</v>
      </c>
      <c r="D394">
        <v>7</v>
      </c>
      <c r="E394">
        <v>0</v>
      </c>
      <c r="F394">
        <v>0</v>
      </c>
      <c r="H394">
        <v>345.09797579999997</v>
      </c>
      <c r="J394">
        <v>5760449</v>
      </c>
      <c r="K394">
        <v>5452092</v>
      </c>
      <c r="L394">
        <v>5619586</v>
      </c>
      <c r="M394" t="str">
        <f>IF(J394&gt;0,"Yes","No")</f>
        <v>Yes</v>
      </c>
      <c r="N394">
        <f>AVERAGE(J394:L394)</f>
        <v>5610709</v>
      </c>
      <c r="O394">
        <v>3970264</v>
      </c>
      <c r="P394">
        <v>4150201</v>
      </c>
      <c r="Q394">
        <v>3886231</v>
      </c>
      <c r="S394">
        <f>B394/A394</f>
        <v>1</v>
      </c>
      <c r="T394">
        <f>D394/A394</f>
        <v>0.3888888888888889</v>
      </c>
      <c r="V394" s="4">
        <f>A394*12+(B394-1)*1.007825+C394*14.003074+D394*15.9949146+E394*31.9720707+F394*30.9737615+0.0005485799</f>
        <v>345.09797577989997</v>
      </c>
      <c r="W394">
        <f>1+A394-B394/2+C394/2+F394/2</f>
        <v>10</v>
      </c>
      <c r="X394">
        <f>W394/A394</f>
        <v>0.55555555555555558</v>
      </c>
      <c r="Y394">
        <f>W394/B394</f>
        <v>0.55555555555555558</v>
      </c>
      <c r="Z394">
        <f>W394/D394</f>
        <v>1.4285714285714286</v>
      </c>
      <c r="AA394" t="str">
        <f>IF(X394&gt;=0.3,IF(X394&lt;=0.68,IF(Y394&gt;=0.2,IF(Y394&lt;=0.95,IF(Z394&gt;=0.77,IF(Z394&lt;=1.75,"CRAM","O"),"O"),"O"),"O"),"O"),"O")</f>
        <v>CRAM</v>
      </c>
      <c r="AD394">
        <f>(1+A394-D394/2-E394-B394/2)/(A394-D394/2-E394-C394-F394)</f>
        <v>0.44827586206896552</v>
      </c>
      <c r="AF394" t="str">
        <f>IF(AD394&gt;0.66,"CondAr","----")</f>
        <v>----</v>
      </c>
      <c r="AG394" t="str">
        <f>IF(AND((AD394&gt;0.5),(AD394&lt;=0.66)),"Aromatic","----")</f>
        <v>----</v>
      </c>
      <c r="AH394" t="str">
        <f>IF(AND((AD394&lt;=0.5),(S394&lt;1.5)),"HUnSatLig","----")</f>
        <v>HUnSatLig</v>
      </c>
      <c r="AI394" t="str">
        <f>IF(AND((T394&lt;0.6),(S394&gt;=1.5),(C394=0)),"AlipatNoN","----")</f>
        <v>----</v>
      </c>
      <c r="AJ394" t="str">
        <f>IF(AND((S394&gt;=1.5),(T394&gt;=0.6)),"SatFACarb","----")</f>
        <v>----</v>
      </c>
      <c r="AK394" t="str">
        <f>IF(AND((T394&lt;0.6),(S394&gt;=1.5),(C394&gt;0)),"Alipat+N","----")</f>
        <v>----</v>
      </c>
      <c r="AM394" s="4">
        <f>V394*(44/43.989828)</f>
        <v>345.17777460542914</v>
      </c>
      <c r="AN394" s="4">
        <f>INT(AM394)</f>
        <v>345</v>
      </c>
      <c r="AO394" s="4">
        <f>AM394-AN394</f>
        <v>0.17777460542913559</v>
      </c>
    </row>
    <row r="395" spans="1:41" x14ac:dyDescent="0.25">
      <c r="A395">
        <v>27</v>
      </c>
      <c r="B395">
        <v>36</v>
      </c>
      <c r="C395">
        <v>0</v>
      </c>
      <c r="D395">
        <v>13</v>
      </c>
      <c r="E395">
        <v>0</v>
      </c>
      <c r="F395">
        <v>0</v>
      </c>
      <c r="H395">
        <v>567.20831339999995</v>
      </c>
      <c r="J395">
        <v>3343420</v>
      </c>
      <c r="K395">
        <v>3551152</v>
      </c>
      <c r="L395">
        <v>3127797</v>
      </c>
      <c r="M395" t="str">
        <f>IF(J395&gt;0,"Yes","No")</f>
        <v>Yes</v>
      </c>
      <c r="N395">
        <f>AVERAGE(J395:L395)</f>
        <v>3340789.6666666665</v>
      </c>
      <c r="O395">
        <v>3982130</v>
      </c>
      <c r="P395">
        <v>4052440</v>
      </c>
      <c r="Q395">
        <v>3823329</v>
      </c>
      <c r="S395">
        <f>B395/A395</f>
        <v>1.3333333333333333</v>
      </c>
      <c r="T395">
        <f>D395/A395</f>
        <v>0.48148148148148145</v>
      </c>
      <c r="V395" s="4">
        <f>A395*12+(B395-1)*1.007825+C395*14.003074+D395*15.9949146+E395*31.9720707+F395*30.9737615+0.0005485799</f>
        <v>567.20831337990001</v>
      </c>
      <c r="W395">
        <f>1+A395-B395/2+C395/2+F395/2</f>
        <v>10</v>
      </c>
      <c r="X395">
        <f>W395/A395</f>
        <v>0.37037037037037035</v>
      </c>
      <c r="Y395">
        <f>W395/B395</f>
        <v>0.27777777777777779</v>
      </c>
      <c r="Z395">
        <f>W395/D395</f>
        <v>0.76923076923076927</v>
      </c>
      <c r="AA395" t="str">
        <f>IF(X395&gt;=0.3,IF(X395&lt;=0.68,IF(Y395&gt;=0.2,IF(Y395&lt;=0.95,IF(Z395&gt;=0.77,IF(Z395&lt;=1.75,"CRAM","O"),"O"),"O"),"O"),"O"),"O")</f>
        <v>O</v>
      </c>
      <c r="AD395">
        <f>(1+A395-D395/2-E395-B395/2)/(A395-D395/2-E395-C395-F395)</f>
        <v>0.17073170731707318</v>
      </c>
      <c r="AF395" t="str">
        <f>IF(AD395&gt;0.66,"CondAr","----")</f>
        <v>----</v>
      </c>
      <c r="AG395" t="str">
        <f>IF(AND((AD395&gt;0.5),(AD395&lt;=0.66)),"Aromatic","----")</f>
        <v>----</v>
      </c>
      <c r="AH395" t="str">
        <f>IF(AND((AD395&lt;=0.5),(S395&lt;1.5)),"HUnSatLig","----")</f>
        <v>HUnSatLig</v>
      </c>
      <c r="AI395" t="str">
        <f>IF(AND((T395&lt;0.6),(S395&gt;=1.5),(C395=0)),"AlipatNoN","----")</f>
        <v>----</v>
      </c>
      <c r="AJ395" t="str">
        <f>IF(AND((S395&gt;=1.5),(T395&gt;=0.6)),"SatFACarb","----")</f>
        <v>----</v>
      </c>
      <c r="AK395" t="str">
        <f>IF(AND((T395&lt;0.6),(S395&gt;=1.5),(C395&gt;0)),"Alipat+N","----")</f>
        <v>----</v>
      </c>
      <c r="AM395" s="4">
        <f>V395*(44/43.989828)</f>
        <v>567.3394719505518</v>
      </c>
      <c r="AN395" s="4">
        <f>INT(AM395)</f>
        <v>567</v>
      </c>
      <c r="AO395" s="4">
        <f>AM395-AN395</f>
        <v>0.33947195055179691</v>
      </c>
    </row>
    <row r="396" spans="1:41" x14ac:dyDescent="0.25">
      <c r="A396">
        <v>20</v>
      </c>
      <c r="B396">
        <v>27</v>
      </c>
      <c r="C396">
        <v>3</v>
      </c>
      <c r="D396">
        <v>6</v>
      </c>
      <c r="E396">
        <v>0</v>
      </c>
      <c r="F396">
        <v>0</v>
      </c>
      <c r="H396">
        <v>404.18270819999998</v>
      </c>
      <c r="J396">
        <v>2891331</v>
      </c>
      <c r="K396">
        <v>3110836</v>
      </c>
      <c r="L396">
        <v>2549577</v>
      </c>
      <c r="M396" t="str">
        <f>IF(J396&gt;0,"Yes","No")</f>
        <v>Yes</v>
      </c>
      <c r="N396">
        <f>AVERAGE(J396:L396)</f>
        <v>2850581.3333333335</v>
      </c>
      <c r="O396">
        <v>4030259</v>
      </c>
      <c r="P396">
        <v>5295487</v>
      </c>
      <c r="Q396">
        <v>4877017</v>
      </c>
      <c r="S396">
        <f>B396/A396</f>
        <v>1.35</v>
      </c>
      <c r="T396">
        <f>D396/A396</f>
        <v>0.3</v>
      </c>
      <c r="V396" s="4">
        <f>A396*12+(B396-1)*1.007825+C396*14.003074+D396*15.9949146+E396*31.9720707+F396*30.9737615+0.0005485799</f>
        <v>404.18270817989998</v>
      </c>
      <c r="W396">
        <f>1+A396-B396/2+C396/2+F396/2</f>
        <v>9</v>
      </c>
      <c r="X396">
        <f>W396/A396</f>
        <v>0.45</v>
      </c>
      <c r="Y396">
        <f>W396/B396</f>
        <v>0.33333333333333331</v>
      </c>
      <c r="Z396">
        <f>W396/D396</f>
        <v>1.5</v>
      </c>
      <c r="AA396" t="str">
        <f>IF(X396&gt;=0.3,IF(X396&lt;=0.68,IF(Y396&gt;=0.2,IF(Y396&lt;=0.95,IF(Z396&gt;=0.77,IF(Z396&lt;=1.75,"CRAM","O"),"O"),"O"),"O"),"O"),"O")</f>
        <v>CRAM</v>
      </c>
      <c r="AD396">
        <f>(1+A396-D396/2-E396-B396/2)/(A396-D396/2-E396-C396-F396)</f>
        <v>0.32142857142857145</v>
      </c>
      <c r="AF396" t="str">
        <f>IF(AD396&gt;0.66,"CondAr","----")</f>
        <v>----</v>
      </c>
      <c r="AG396" t="str">
        <f>IF(AND((AD396&gt;0.5),(AD396&lt;=0.66)),"Aromatic","----")</f>
        <v>----</v>
      </c>
      <c r="AH396" t="str">
        <f>IF(AND((AD396&lt;=0.5),(S396&lt;1.5)),"HUnSatLig","----")</f>
        <v>HUnSatLig</v>
      </c>
      <c r="AI396" t="str">
        <f>IF(AND((T396&lt;0.6),(S396&gt;=1.5),(C396=0)),"AlipatNoN","----")</f>
        <v>----</v>
      </c>
      <c r="AJ396" t="str">
        <f>IF(AND((S396&gt;=1.5),(T396&gt;=0.6)),"SatFACarb","----")</f>
        <v>----</v>
      </c>
      <c r="AK396" t="str">
        <f>IF(AND((T396&lt;0.6),(S396&gt;=1.5),(C396&gt;0)),"Alipat+N","----")</f>
        <v>----</v>
      </c>
      <c r="AM396" s="4">
        <f>V396*(44/43.989828)</f>
        <v>404.27616947980783</v>
      </c>
      <c r="AN396" s="4">
        <f>INT(AM396)</f>
        <v>404</v>
      </c>
      <c r="AO396" s="4">
        <f>AM396-AN396</f>
        <v>0.2761694798078338</v>
      </c>
    </row>
    <row r="397" spans="1:41" x14ac:dyDescent="0.25">
      <c r="A397">
        <v>17</v>
      </c>
      <c r="B397">
        <v>22</v>
      </c>
      <c r="C397">
        <v>0</v>
      </c>
      <c r="D397">
        <v>6</v>
      </c>
      <c r="E397">
        <v>0</v>
      </c>
      <c r="F397">
        <v>0</v>
      </c>
      <c r="H397">
        <v>321.1343612</v>
      </c>
      <c r="J397">
        <v>3572892</v>
      </c>
      <c r="K397">
        <v>3684680</v>
      </c>
      <c r="L397">
        <v>3695618</v>
      </c>
      <c r="M397" t="str">
        <f>IF(J397&gt;0,"Yes","No")</f>
        <v>Yes</v>
      </c>
      <c r="N397">
        <f>AVERAGE(J397:L397)</f>
        <v>3651063.3333333335</v>
      </c>
      <c r="O397">
        <v>4047842</v>
      </c>
      <c r="P397">
        <v>5340914</v>
      </c>
      <c r="Q397">
        <v>4800102</v>
      </c>
      <c r="S397">
        <f>B397/A397</f>
        <v>1.2941176470588236</v>
      </c>
      <c r="T397">
        <f>D397/A397</f>
        <v>0.35294117647058826</v>
      </c>
      <c r="V397" s="4">
        <f>A397*12+(B397-1)*1.007825+C397*14.003074+D397*15.9949146+E397*31.9720707+F397*30.9737615+0.0005485799</f>
        <v>321.1343611799</v>
      </c>
      <c r="W397">
        <f>1+A397-B397/2+C397/2+F397/2</f>
        <v>7</v>
      </c>
      <c r="X397">
        <f>W397/A397</f>
        <v>0.41176470588235292</v>
      </c>
      <c r="Y397">
        <f>W397/B397</f>
        <v>0.31818181818181818</v>
      </c>
      <c r="Z397">
        <f>W397/D397</f>
        <v>1.1666666666666667</v>
      </c>
      <c r="AA397" t="str">
        <f>IF(X397&gt;=0.3,IF(X397&lt;=0.68,IF(Y397&gt;=0.2,IF(Y397&lt;=0.95,IF(Z397&gt;=0.77,IF(Z397&lt;=1.75,"CRAM","O"),"O"),"O"),"O"),"O"),"O")</f>
        <v>CRAM</v>
      </c>
      <c r="AD397">
        <f>(1+A397-D397/2-E397-B397/2)/(A397-D397/2-E397-C397-F397)</f>
        <v>0.2857142857142857</v>
      </c>
      <c r="AF397" t="str">
        <f>IF(AD397&gt;0.66,"CondAr","----")</f>
        <v>----</v>
      </c>
      <c r="AG397" t="str">
        <f>IF(AND((AD397&gt;0.5),(AD397&lt;=0.66)),"Aromatic","----")</f>
        <v>----</v>
      </c>
      <c r="AH397" t="str">
        <f>IF(AND((AD397&lt;=0.5),(S397&lt;1.5)),"HUnSatLig","----")</f>
        <v>HUnSatLig</v>
      </c>
      <c r="AI397" t="str">
        <f>IF(AND((T397&lt;0.6),(S397&gt;=1.5),(C397=0)),"AlipatNoN","----")</f>
        <v>----</v>
      </c>
      <c r="AJ397" t="str">
        <f>IF(AND((S397&gt;=1.5),(T397&gt;=0.6)),"SatFACarb","----")</f>
        <v>----</v>
      </c>
      <c r="AK397" t="str">
        <f>IF(AND((T397&lt;0.6),(S397&gt;=1.5),(C397&gt;0)),"Alipat+N","----")</f>
        <v>----</v>
      </c>
      <c r="AM397" s="4">
        <f>V397*(44/43.989828)</f>
        <v>321.20861877240344</v>
      </c>
      <c r="AN397" s="4">
        <f>INT(AM397)</f>
        <v>321</v>
      </c>
      <c r="AO397" s="4">
        <f>AM397-AN397</f>
        <v>0.20861877240344029</v>
      </c>
    </row>
    <row r="398" spans="1:41" x14ac:dyDescent="0.25">
      <c r="A398">
        <v>20</v>
      </c>
      <c r="B398">
        <v>24</v>
      </c>
      <c r="C398">
        <v>0</v>
      </c>
      <c r="D398">
        <v>5</v>
      </c>
      <c r="E398">
        <v>0</v>
      </c>
      <c r="F398">
        <v>0</v>
      </c>
      <c r="H398">
        <v>343.15509659999998</v>
      </c>
      <c r="J398">
        <v>2816393</v>
      </c>
      <c r="K398">
        <v>2467677</v>
      </c>
      <c r="L398">
        <v>3339643</v>
      </c>
      <c r="M398" t="str">
        <f>IF(J398&gt;0,"Yes","No")</f>
        <v>Yes</v>
      </c>
      <c r="N398">
        <f>AVERAGE(J398:L398)</f>
        <v>2874571</v>
      </c>
      <c r="O398">
        <v>4054713</v>
      </c>
      <c r="P398">
        <v>5042627</v>
      </c>
      <c r="Q398">
        <v>4355723</v>
      </c>
      <c r="S398">
        <f>B398/A398</f>
        <v>1.2</v>
      </c>
      <c r="T398">
        <f>D398/A398</f>
        <v>0.25</v>
      </c>
      <c r="V398" s="4">
        <f>A398*12+(B398-1)*1.007825+C398*14.003074+D398*15.9949146+E398*31.9720707+F398*30.9737615+0.0005485799</f>
        <v>343.15509657989998</v>
      </c>
      <c r="W398">
        <f>1+A398-B398/2+C398/2+F398/2</f>
        <v>9</v>
      </c>
      <c r="X398">
        <f>W398/A398</f>
        <v>0.45</v>
      </c>
      <c r="Y398">
        <f>W398/B398</f>
        <v>0.375</v>
      </c>
      <c r="Z398">
        <f>W398/D398</f>
        <v>1.8</v>
      </c>
      <c r="AA398" t="str">
        <f>IF(X398&gt;=0.3,IF(X398&lt;=0.68,IF(Y398&gt;=0.2,IF(Y398&lt;=0.95,IF(Z398&gt;=0.77,IF(Z398&lt;=1.75,"CRAM","O"),"O"),"O"),"O"),"O"),"O")</f>
        <v>O</v>
      </c>
      <c r="AD398">
        <f>(1+A398-D398/2-E398-B398/2)/(A398-D398/2-E398-C398-F398)</f>
        <v>0.37142857142857144</v>
      </c>
      <c r="AF398" t="str">
        <f>IF(AD398&gt;0.66,"CondAr","----")</f>
        <v>----</v>
      </c>
      <c r="AG398" t="str">
        <f>IF(AND((AD398&gt;0.5),(AD398&lt;=0.66)),"Aromatic","----")</f>
        <v>----</v>
      </c>
      <c r="AH398" t="str">
        <f>IF(AND((AD398&lt;=0.5),(S398&lt;1.5)),"HUnSatLig","----")</f>
        <v>HUnSatLig</v>
      </c>
      <c r="AI398" t="str">
        <f>IF(AND((T398&lt;0.6),(S398&gt;=1.5),(C398=0)),"AlipatNoN","----")</f>
        <v>----</v>
      </c>
      <c r="AJ398" t="str">
        <f>IF(AND((S398&gt;=1.5),(T398&gt;=0.6)),"SatFACarb","----")</f>
        <v>----</v>
      </c>
      <c r="AK398" t="str">
        <f>IF(AND((T398&lt;0.6),(S398&gt;=1.5),(C398&gt;0)),"Alipat+N","----")</f>
        <v>----</v>
      </c>
      <c r="AM398" s="4">
        <f>V398*(44/43.989828)</f>
        <v>343.23444614322193</v>
      </c>
      <c r="AN398" s="4">
        <f>INT(AM398)</f>
        <v>343</v>
      </c>
      <c r="AO398" s="4">
        <f>AM398-AN398</f>
        <v>0.23444614322193047</v>
      </c>
    </row>
    <row r="399" spans="1:41" x14ac:dyDescent="0.25">
      <c r="A399">
        <v>27</v>
      </c>
      <c r="B399">
        <v>34</v>
      </c>
      <c r="C399">
        <v>0</v>
      </c>
      <c r="D399">
        <v>10</v>
      </c>
      <c r="E399">
        <v>0</v>
      </c>
      <c r="F399">
        <v>0</v>
      </c>
      <c r="H399">
        <v>517.20791959999997</v>
      </c>
      <c r="J399">
        <v>3753731</v>
      </c>
      <c r="K399">
        <v>3835273</v>
      </c>
      <c r="L399">
        <v>3788856</v>
      </c>
      <c r="M399" t="str">
        <f>IF(J399&gt;0,"Yes","No")</f>
        <v>Yes</v>
      </c>
      <c r="N399">
        <f>AVERAGE(J399:L399)</f>
        <v>3792620</v>
      </c>
      <c r="O399">
        <v>4070663</v>
      </c>
      <c r="P399">
        <v>4336396</v>
      </c>
      <c r="Q399">
        <v>3883269</v>
      </c>
      <c r="S399">
        <f>B399/A399</f>
        <v>1.2592592592592593</v>
      </c>
      <c r="T399">
        <f>D399/A399</f>
        <v>0.37037037037037035</v>
      </c>
      <c r="V399" s="4">
        <f>A399*12+(B399-1)*1.007825+C399*14.003074+D399*15.9949146+E399*31.9720707+F399*30.9737615+0.0005485799</f>
        <v>517.20791957990002</v>
      </c>
      <c r="W399">
        <f>1+A399-B399/2+C399/2+F399/2</f>
        <v>11</v>
      </c>
      <c r="X399">
        <f>W399/A399</f>
        <v>0.40740740740740738</v>
      </c>
      <c r="Y399">
        <f>W399/B399</f>
        <v>0.3235294117647059</v>
      </c>
      <c r="Z399">
        <f>W399/D399</f>
        <v>1.1000000000000001</v>
      </c>
      <c r="AA399" t="str">
        <f>IF(X399&gt;=0.3,IF(X399&lt;=0.68,IF(Y399&gt;=0.2,IF(Y399&lt;=0.95,IF(Z399&gt;=0.77,IF(Z399&lt;=1.75,"CRAM","O"),"O"),"O"),"O"),"O"),"O")</f>
        <v>CRAM</v>
      </c>
      <c r="AD399">
        <f>(1+A399-D399/2-E399-B399/2)/(A399-D399/2-E399-C399-F399)</f>
        <v>0.27272727272727271</v>
      </c>
      <c r="AF399" t="str">
        <f>IF(AD399&gt;0.66,"CondAr","----")</f>
        <v>----</v>
      </c>
      <c r="AG399" t="str">
        <f>IF(AND((AD399&gt;0.5),(AD399&lt;=0.66)),"Aromatic","----")</f>
        <v>----</v>
      </c>
      <c r="AH399" t="str">
        <f>IF(AND((AD399&lt;=0.5),(S399&lt;1.5)),"HUnSatLig","----")</f>
        <v>HUnSatLig</v>
      </c>
      <c r="AI399" t="str">
        <f>IF(AND((T399&lt;0.6),(S399&gt;=1.5),(C399=0)),"AlipatNoN","----")</f>
        <v>----</v>
      </c>
      <c r="AJ399" t="str">
        <f>IF(AND((S399&gt;=1.5),(T399&gt;=0.6)),"SatFACarb","----")</f>
        <v>----</v>
      </c>
      <c r="AK399" t="str">
        <f>IF(AND((T399&lt;0.6),(S399&gt;=1.5),(C399&gt;0)),"Alipat+N","----")</f>
        <v>----</v>
      </c>
      <c r="AM399" s="4">
        <f>V399*(44/43.989828)</f>
        <v>517.32751629571271</v>
      </c>
      <c r="AN399" s="4">
        <f>INT(AM399)</f>
        <v>517</v>
      </c>
      <c r="AO399" s="4">
        <f>AM399-AN399</f>
        <v>0.32751629571271224</v>
      </c>
    </row>
    <row r="400" spans="1:41" x14ac:dyDescent="0.25">
      <c r="A400">
        <v>18</v>
      </c>
      <c r="B400">
        <v>20</v>
      </c>
      <c r="C400">
        <v>0</v>
      </c>
      <c r="D400">
        <v>11</v>
      </c>
      <c r="E400">
        <v>0</v>
      </c>
      <c r="F400">
        <v>0</v>
      </c>
      <c r="H400">
        <v>411.09328420000003</v>
      </c>
      <c r="J400">
        <v>13504578</v>
      </c>
      <c r="K400">
        <v>13160899</v>
      </c>
      <c r="L400">
        <v>12388076</v>
      </c>
      <c r="M400" t="str">
        <f>IF(J400&gt;0,"Yes","No")</f>
        <v>Yes</v>
      </c>
      <c r="N400">
        <f>AVERAGE(J400:L400)</f>
        <v>13017851</v>
      </c>
      <c r="O400">
        <v>4102378</v>
      </c>
      <c r="P400">
        <v>3384234</v>
      </c>
      <c r="Q400">
        <v>4288429</v>
      </c>
      <c r="S400">
        <f>B400/A400</f>
        <v>1.1111111111111112</v>
      </c>
      <c r="T400">
        <f>D400/A400</f>
        <v>0.61111111111111116</v>
      </c>
      <c r="V400" s="4">
        <f>A400*12+(B400-1)*1.007825+C400*14.003074+D400*15.9949146+E400*31.9720707+F400*30.9737615+0.0005485799</f>
        <v>411.09328417989997</v>
      </c>
      <c r="W400">
        <f>1+A400-B400/2+C400/2+F400/2</f>
        <v>9</v>
      </c>
      <c r="X400">
        <f>W400/A400</f>
        <v>0.5</v>
      </c>
      <c r="Y400">
        <f>W400/B400</f>
        <v>0.45</v>
      </c>
      <c r="Z400">
        <f>W400/D400</f>
        <v>0.81818181818181823</v>
      </c>
      <c r="AA400" t="str">
        <f>IF(X400&gt;=0.3,IF(X400&lt;=0.68,IF(Y400&gt;=0.2,IF(Y400&lt;=0.95,IF(Z400&gt;=0.77,IF(Z400&lt;=1.75,"CRAM","O"),"O"),"O"),"O"),"O"),"O")</f>
        <v>CRAM</v>
      </c>
      <c r="AD400">
        <f>(1+A400-D400/2-E400-B400/2)/(A400-D400/2-E400-C400-F400)</f>
        <v>0.28000000000000003</v>
      </c>
      <c r="AF400" t="str">
        <f>IF(AD400&gt;0.66,"CondAr","----")</f>
        <v>----</v>
      </c>
      <c r="AG400" t="str">
        <f>IF(AND((AD400&gt;0.5),(AD400&lt;=0.66)),"Aromatic","----")</f>
        <v>----</v>
      </c>
      <c r="AH400" t="str">
        <f>IF(AND((AD400&lt;=0.5),(S400&lt;1.5)),"HUnSatLig","----")</f>
        <v>HUnSatLig</v>
      </c>
      <c r="AI400" t="str">
        <f>IF(AND((T400&lt;0.6),(S400&gt;=1.5),(C400=0)),"AlipatNoN","----")</f>
        <v>----</v>
      </c>
      <c r="AJ400" t="str">
        <f>IF(AND((S400&gt;=1.5),(T400&gt;=0.6)),"SatFACarb","----")</f>
        <v>----</v>
      </c>
      <c r="AK400" t="str">
        <f>IF(AND((T400&lt;0.6),(S400&gt;=1.5),(C400&gt;0)),"Alipat+N","----")</f>
        <v>----</v>
      </c>
      <c r="AM400" s="4">
        <f>V400*(44/43.989828)</f>
        <v>411.18834344875359</v>
      </c>
      <c r="AN400" s="4">
        <f>INT(AM400)</f>
        <v>411</v>
      </c>
      <c r="AO400" s="4">
        <f>AM400-AN400</f>
        <v>0.18834344875358511</v>
      </c>
    </row>
    <row r="401" spans="1:41" x14ac:dyDescent="0.25">
      <c r="A401">
        <v>15</v>
      </c>
      <c r="B401">
        <v>20</v>
      </c>
      <c r="C401">
        <v>0</v>
      </c>
      <c r="D401">
        <v>9</v>
      </c>
      <c r="E401">
        <v>0</v>
      </c>
      <c r="F401">
        <v>0</v>
      </c>
      <c r="H401">
        <v>343.103455</v>
      </c>
      <c r="J401">
        <v>5554042</v>
      </c>
      <c r="K401">
        <v>5602129</v>
      </c>
      <c r="L401">
        <v>5214573</v>
      </c>
      <c r="M401" t="str">
        <f>IF(J401&gt;0,"Yes","No")</f>
        <v>Yes</v>
      </c>
      <c r="N401">
        <f>AVERAGE(J401:L401)</f>
        <v>5456914.666666667</v>
      </c>
      <c r="O401">
        <v>4113066</v>
      </c>
      <c r="P401">
        <v>3108278</v>
      </c>
      <c r="Q401">
        <v>3975805</v>
      </c>
      <c r="S401">
        <f>B401/A401</f>
        <v>1.3333333333333333</v>
      </c>
      <c r="T401">
        <f>D401/A401</f>
        <v>0.6</v>
      </c>
      <c r="V401" s="4">
        <f>A401*12+(B401-1)*1.007825+C401*14.003074+D401*15.9949146+E401*31.9720707+F401*30.9737615+0.0005485799</f>
        <v>343.10345497989999</v>
      </c>
      <c r="W401">
        <f>1+A401-B401/2+C401/2+F401/2</f>
        <v>6</v>
      </c>
      <c r="X401">
        <f>W401/A401</f>
        <v>0.4</v>
      </c>
      <c r="Y401">
        <f>W401/B401</f>
        <v>0.3</v>
      </c>
      <c r="Z401">
        <f>W401/D401</f>
        <v>0.66666666666666663</v>
      </c>
      <c r="AA401" t="str">
        <f>IF(X401&gt;=0.3,IF(X401&lt;=0.68,IF(Y401&gt;=0.2,IF(Y401&lt;=0.95,IF(Z401&gt;=0.77,IF(Z401&lt;=1.75,"CRAM","O"),"O"),"O"),"O"),"O"),"O")</f>
        <v>O</v>
      </c>
      <c r="AD401">
        <f>(1+A401-D401/2-E401-B401/2)/(A401-D401/2-E401-C401-F401)</f>
        <v>0.14285714285714285</v>
      </c>
      <c r="AF401" t="str">
        <f>IF(AD401&gt;0.66,"CondAr","----")</f>
        <v>----</v>
      </c>
      <c r="AG401" t="str">
        <f>IF(AND((AD401&gt;0.5),(AD401&lt;=0.66)),"Aromatic","----")</f>
        <v>----</v>
      </c>
      <c r="AH401" t="str">
        <f>IF(AND((AD401&lt;=0.5),(S401&lt;1.5)),"HUnSatLig","----")</f>
        <v>HUnSatLig</v>
      </c>
      <c r="AI401" t="str">
        <f>IF(AND((T401&lt;0.6),(S401&gt;=1.5),(C401=0)),"AlipatNoN","----")</f>
        <v>----</v>
      </c>
      <c r="AJ401" t="str">
        <f>IF(AND((S401&gt;=1.5),(T401&gt;=0.6)),"SatFACarb","----")</f>
        <v>----</v>
      </c>
      <c r="AK401" t="str">
        <f>IF(AND((T401&lt;0.6),(S401&gt;=1.5),(C401&gt;0)),"Alipat+N","----")</f>
        <v>----</v>
      </c>
      <c r="AM401" s="4">
        <f>V401*(44/43.989828)</f>
        <v>343.18279260186233</v>
      </c>
      <c r="AN401" s="4">
        <f>INT(AM401)</f>
        <v>343</v>
      </c>
      <c r="AO401" s="4">
        <f>AM401-AN401</f>
        <v>0.18279260186233159</v>
      </c>
    </row>
    <row r="402" spans="1:41" x14ac:dyDescent="0.25">
      <c r="A402">
        <v>20</v>
      </c>
      <c r="B402">
        <v>22</v>
      </c>
      <c r="C402">
        <v>0</v>
      </c>
      <c r="D402">
        <v>6</v>
      </c>
      <c r="E402">
        <v>0</v>
      </c>
      <c r="F402">
        <v>0</v>
      </c>
      <c r="H402">
        <v>357.1343612</v>
      </c>
      <c r="J402">
        <v>3717526</v>
      </c>
      <c r="K402">
        <v>3872703</v>
      </c>
      <c r="L402">
        <v>4085016</v>
      </c>
      <c r="M402" t="str">
        <f>IF(J402&gt;0,"Yes","No")</f>
        <v>Yes</v>
      </c>
      <c r="N402">
        <f>AVERAGE(J402:L402)</f>
        <v>3891748.3333333335</v>
      </c>
      <c r="O402">
        <v>4115155</v>
      </c>
      <c r="P402">
        <v>4459757</v>
      </c>
      <c r="Q402">
        <v>3834899</v>
      </c>
      <c r="S402">
        <f>B402/A402</f>
        <v>1.1000000000000001</v>
      </c>
      <c r="T402">
        <f>D402/A402</f>
        <v>0.3</v>
      </c>
      <c r="V402" s="4">
        <f>A402*12+(B402-1)*1.007825+C402*14.003074+D402*15.9949146+E402*31.9720707+F402*30.9737615+0.0005485799</f>
        <v>357.1343611799</v>
      </c>
      <c r="W402">
        <f>1+A402-B402/2+C402/2+F402/2</f>
        <v>10</v>
      </c>
      <c r="X402">
        <f>W402/A402</f>
        <v>0.5</v>
      </c>
      <c r="Y402">
        <f>W402/B402</f>
        <v>0.45454545454545453</v>
      </c>
      <c r="Z402">
        <f>W402/D402</f>
        <v>1.6666666666666667</v>
      </c>
      <c r="AA402" t="str">
        <f>IF(X402&gt;=0.3,IF(X402&lt;=0.68,IF(Y402&gt;=0.2,IF(Y402&lt;=0.95,IF(Z402&gt;=0.77,IF(Z402&lt;=1.75,"CRAM","O"),"O"),"O"),"O"),"O"),"O")</f>
        <v>CRAM</v>
      </c>
      <c r="AD402">
        <f>(1+A402-D402/2-E402-B402/2)/(A402-D402/2-E402-C402-F402)</f>
        <v>0.41176470588235292</v>
      </c>
      <c r="AF402" t="str">
        <f>IF(AD402&gt;0.66,"CondAr","----")</f>
        <v>----</v>
      </c>
      <c r="AG402" t="str">
        <f>IF(AND((AD402&gt;0.5),(AD402&lt;=0.66)),"Aromatic","----")</f>
        <v>----</v>
      </c>
      <c r="AH402" t="str">
        <f>IF(AND((AD402&lt;=0.5),(S402&lt;1.5)),"HUnSatLig","----")</f>
        <v>HUnSatLig</v>
      </c>
      <c r="AI402" t="str">
        <f>IF(AND((T402&lt;0.6),(S402&gt;=1.5),(C402=0)),"AlipatNoN","----")</f>
        <v>----</v>
      </c>
      <c r="AJ402" t="str">
        <f>IF(AND((S402&gt;=1.5),(T402&gt;=0.6)),"SatFACarb","----")</f>
        <v>----</v>
      </c>
      <c r="AK402" t="str">
        <f>IF(AND((T402&lt;0.6),(S402&gt;=1.5),(C402&gt;0)),"Alipat+N","----")</f>
        <v>----</v>
      </c>
      <c r="AM402" s="4">
        <f>V402*(44/43.989828)</f>
        <v>357.21694324232408</v>
      </c>
      <c r="AN402" s="4">
        <f>INT(AM402)</f>
        <v>357</v>
      </c>
      <c r="AO402" s="4">
        <f>AM402-AN402</f>
        <v>0.2169432423240778</v>
      </c>
    </row>
    <row r="403" spans="1:41" x14ac:dyDescent="0.25">
      <c r="A403">
        <v>15</v>
      </c>
      <c r="B403">
        <v>22</v>
      </c>
      <c r="C403">
        <v>0</v>
      </c>
      <c r="D403">
        <v>7</v>
      </c>
      <c r="E403">
        <v>0</v>
      </c>
      <c r="F403">
        <v>0</v>
      </c>
      <c r="H403">
        <v>313.12927580000002</v>
      </c>
      <c r="J403">
        <v>3006460</v>
      </c>
      <c r="K403">
        <v>3646455</v>
      </c>
      <c r="L403">
        <v>3319397</v>
      </c>
      <c r="M403" t="str">
        <f>IF(J403&gt;0,"Yes","No")</f>
        <v>Yes</v>
      </c>
      <c r="N403">
        <f>AVERAGE(J403:L403)</f>
        <v>3324104</v>
      </c>
      <c r="O403">
        <v>4128195</v>
      </c>
      <c r="P403">
        <v>4241786</v>
      </c>
      <c r="Q403">
        <v>4210798</v>
      </c>
      <c r="S403">
        <f>B403/A403</f>
        <v>1.4666666666666666</v>
      </c>
      <c r="T403">
        <f>D403/A403</f>
        <v>0.46666666666666667</v>
      </c>
      <c r="V403" s="4">
        <f>A403*12+(B403-1)*1.007825+C403*14.003074+D403*15.9949146+E403*31.9720707+F403*30.9737615+0.0005485799</f>
        <v>313.12927577989996</v>
      </c>
      <c r="W403">
        <f>1+A403-B403/2+C403/2+F403/2</f>
        <v>5</v>
      </c>
      <c r="X403">
        <f>W403/A403</f>
        <v>0.33333333333333331</v>
      </c>
      <c r="Y403">
        <f>W403/B403</f>
        <v>0.22727272727272727</v>
      </c>
      <c r="Z403">
        <f>W403/D403</f>
        <v>0.7142857142857143</v>
      </c>
      <c r="AA403" t="str">
        <f>IF(X403&gt;=0.3,IF(X403&lt;=0.68,IF(Y403&gt;=0.2,IF(Y403&lt;=0.95,IF(Z403&gt;=0.77,IF(Z403&lt;=1.75,"CRAM","O"),"O"),"O"),"O"),"O"),"O")</f>
        <v>O</v>
      </c>
      <c r="AD403">
        <f>(1+A403-D403/2-E403-B403/2)/(A403-D403/2-E403-C403-F403)</f>
        <v>0.13043478260869565</v>
      </c>
      <c r="AF403" t="str">
        <f>IF(AD403&gt;0.66,"CondAr","----")</f>
        <v>----</v>
      </c>
      <c r="AG403" t="str">
        <f>IF(AND((AD403&gt;0.5),(AD403&lt;=0.66)),"Aromatic","----")</f>
        <v>----</v>
      </c>
      <c r="AH403" t="str">
        <f>IF(AND((AD403&lt;=0.5),(S403&lt;1.5)),"HUnSatLig","----")</f>
        <v>HUnSatLig</v>
      </c>
      <c r="AI403" t="str">
        <f>IF(AND((T403&lt;0.6),(S403&gt;=1.5),(C403=0)),"AlipatNoN","----")</f>
        <v>----</v>
      </c>
      <c r="AJ403" t="str">
        <f>IF(AND((S403&gt;=1.5),(T403&gt;=0.6)),"SatFACarb","----")</f>
        <v>----</v>
      </c>
      <c r="AK403" t="str">
        <f>IF(AND((T403&lt;0.6),(S403&gt;=1.5),(C403&gt;0)),"Alipat+N","----")</f>
        <v>----</v>
      </c>
      <c r="AM403" s="4">
        <f>V403*(44/43.989828)</f>
        <v>313.20168231427493</v>
      </c>
      <c r="AN403" s="4">
        <f>INT(AM403)</f>
        <v>313</v>
      </c>
      <c r="AO403" s="4">
        <f>AM403-AN403</f>
        <v>0.20168231427493311</v>
      </c>
    </row>
    <row r="404" spans="1:41" x14ac:dyDescent="0.25">
      <c r="A404">
        <v>15</v>
      </c>
      <c r="B404">
        <v>22</v>
      </c>
      <c r="C404">
        <v>0</v>
      </c>
      <c r="D404">
        <v>10</v>
      </c>
      <c r="E404">
        <v>0</v>
      </c>
      <c r="F404">
        <v>0</v>
      </c>
      <c r="H404">
        <v>361.11401960000001</v>
      </c>
      <c r="J404">
        <v>3865435</v>
      </c>
      <c r="K404">
        <v>4583960</v>
      </c>
      <c r="L404">
        <v>4362702</v>
      </c>
      <c r="M404" t="str">
        <f>IF(J404&gt;0,"Yes","No")</f>
        <v>Yes</v>
      </c>
      <c r="N404">
        <f>AVERAGE(J404:L404)</f>
        <v>4270699</v>
      </c>
      <c r="O404">
        <v>4168604</v>
      </c>
      <c r="P404">
        <v>4778375</v>
      </c>
      <c r="Q404">
        <v>4462252</v>
      </c>
      <c r="S404">
        <f>B404/A404</f>
        <v>1.4666666666666666</v>
      </c>
      <c r="T404">
        <f>D404/A404</f>
        <v>0.66666666666666663</v>
      </c>
      <c r="V404" s="4">
        <f>A404*12+(B404-1)*1.007825+C404*14.003074+D404*15.9949146+E404*31.9720707+F404*30.9737615+0.0005485799</f>
        <v>361.1140195799</v>
      </c>
      <c r="W404">
        <f>1+A404-B404/2+C404/2+F404/2</f>
        <v>5</v>
      </c>
      <c r="X404">
        <f>W404/A404</f>
        <v>0.33333333333333331</v>
      </c>
      <c r="Y404">
        <f>W404/B404</f>
        <v>0.22727272727272727</v>
      </c>
      <c r="Z404">
        <f>W404/D404</f>
        <v>0.5</v>
      </c>
      <c r="AA404" t="str">
        <f>IF(X404&gt;=0.3,IF(X404&lt;=0.68,IF(Y404&gt;=0.2,IF(Y404&lt;=0.95,IF(Z404&gt;=0.77,IF(Z404&lt;=1.75,"CRAM","O"),"O"),"O"),"O"),"O"),"O")</f>
        <v>O</v>
      </c>
      <c r="AD404">
        <f>(1+A404-D404/2-E404-B404/2)/(A404-D404/2-E404-C404-F404)</f>
        <v>0</v>
      </c>
      <c r="AF404" t="str">
        <f>IF(AD404&gt;0.66,"CondAr","----")</f>
        <v>----</v>
      </c>
      <c r="AG404" t="str">
        <f>IF(AND((AD404&gt;0.5),(AD404&lt;=0.66)),"Aromatic","----")</f>
        <v>----</v>
      </c>
      <c r="AH404" t="str">
        <f>IF(AND((AD404&lt;=0.5),(S404&lt;1.5)),"HUnSatLig","----")</f>
        <v>HUnSatLig</v>
      </c>
      <c r="AI404" t="str">
        <f>IF(AND((T404&lt;0.6),(S404&gt;=1.5),(C404=0)),"AlipatNoN","----")</f>
        <v>----</v>
      </c>
      <c r="AJ404" t="str">
        <f>IF(AND((S404&gt;=1.5),(T404&gt;=0.6)),"SatFACarb","----")</f>
        <v>----</v>
      </c>
      <c r="AK404" t="str">
        <f>IF(AND((T404&lt;0.6),(S404&gt;=1.5),(C404&gt;0)),"Alipat+N","----")</f>
        <v>----</v>
      </c>
      <c r="AM404" s="4">
        <f>V404*(44/43.989828)</f>
        <v>361.19752187973086</v>
      </c>
      <c r="AN404" s="4">
        <f>INT(AM404)</f>
        <v>361</v>
      </c>
      <c r="AO404" s="4">
        <f>AM404-AN404</f>
        <v>0.19752187973085711</v>
      </c>
    </row>
    <row r="405" spans="1:41" x14ac:dyDescent="0.25">
      <c r="A405">
        <v>28</v>
      </c>
      <c r="B405">
        <v>36</v>
      </c>
      <c r="C405">
        <v>0</v>
      </c>
      <c r="D405">
        <v>12</v>
      </c>
      <c r="E405">
        <v>0</v>
      </c>
      <c r="F405">
        <v>0</v>
      </c>
      <c r="H405">
        <v>563.21339880000005</v>
      </c>
      <c r="J405">
        <v>3566800</v>
      </c>
      <c r="K405">
        <v>3473483</v>
      </c>
      <c r="L405">
        <v>2933336</v>
      </c>
      <c r="M405" t="str">
        <f>IF(J405&gt;0,"Yes","No")</f>
        <v>Yes</v>
      </c>
      <c r="N405">
        <f>AVERAGE(J405:L405)</f>
        <v>3324539.6666666665</v>
      </c>
      <c r="O405">
        <v>4190049</v>
      </c>
      <c r="P405">
        <v>3837632</v>
      </c>
      <c r="Q405">
        <v>3020744</v>
      </c>
      <c r="S405">
        <f>B405/A405</f>
        <v>1.2857142857142858</v>
      </c>
      <c r="T405">
        <f>D405/A405</f>
        <v>0.42857142857142855</v>
      </c>
      <c r="V405" s="4">
        <f>A405*12+(B405-1)*1.007825+C405*14.003074+D405*15.9949146+E405*31.9720707+F405*30.9737615+0.0005485799</f>
        <v>563.21339877989999</v>
      </c>
      <c r="W405">
        <f>1+A405-B405/2+C405/2+F405/2</f>
        <v>11</v>
      </c>
      <c r="X405">
        <f>W405/A405</f>
        <v>0.39285714285714285</v>
      </c>
      <c r="Y405">
        <f>W405/B405</f>
        <v>0.30555555555555558</v>
      </c>
      <c r="Z405">
        <f>W405/D405</f>
        <v>0.91666666666666663</v>
      </c>
      <c r="AA405" t="str">
        <f>IF(X405&gt;=0.3,IF(X405&lt;=0.68,IF(Y405&gt;=0.2,IF(Y405&lt;=0.95,IF(Z405&gt;=0.77,IF(Z405&lt;=1.75,"CRAM","O"),"O"),"O"),"O"),"O"),"O")</f>
        <v>CRAM</v>
      </c>
      <c r="AD405">
        <f>(1+A405-D405/2-E405-B405/2)/(A405-D405/2-E405-C405-F405)</f>
        <v>0.22727272727272727</v>
      </c>
      <c r="AF405" t="str">
        <f>IF(AD405&gt;0.66,"CondAr","----")</f>
        <v>----</v>
      </c>
      <c r="AG405" t="str">
        <f>IF(AND((AD405&gt;0.5),(AD405&lt;=0.66)),"Aromatic","----")</f>
        <v>----</v>
      </c>
      <c r="AH405" t="str">
        <f>IF(AND((AD405&lt;=0.5),(S405&lt;1.5)),"HUnSatLig","----")</f>
        <v>HUnSatLig</v>
      </c>
      <c r="AI405" t="str">
        <f>IF(AND((T405&lt;0.6),(S405&gt;=1.5),(C405=0)),"AlipatNoN","----")</f>
        <v>----</v>
      </c>
      <c r="AJ405" t="str">
        <f>IF(AND((S405&gt;=1.5),(T405&gt;=0.6)),"SatFACarb","----")</f>
        <v>----</v>
      </c>
      <c r="AK405" t="str">
        <f>IF(AND((T405&lt;0.6),(S405&gt;=1.5),(C405&gt;0)),"Alipat+N","----")</f>
        <v>----</v>
      </c>
      <c r="AM405" s="4">
        <f>V405*(44/43.989828)</f>
        <v>563.34363358537337</v>
      </c>
      <c r="AN405" s="4">
        <f>INT(AM405)</f>
        <v>563</v>
      </c>
      <c r="AO405" s="4">
        <f>AM405-AN405</f>
        <v>0.34363358537336808</v>
      </c>
    </row>
    <row r="406" spans="1:41" x14ac:dyDescent="0.25">
      <c r="A406">
        <v>22</v>
      </c>
      <c r="B406">
        <v>22</v>
      </c>
      <c r="C406">
        <v>0</v>
      </c>
      <c r="D406">
        <v>9</v>
      </c>
      <c r="E406">
        <v>0</v>
      </c>
      <c r="F406">
        <v>0</v>
      </c>
      <c r="H406">
        <v>429.11910499999999</v>
      </c>
      <c r="J406">
        <v>6055192</v>
      </c>
      <c r="K406">
        <v>6347224</v>
      </c>
      <c r="L406">
        <v>5943546</v>
      </c>
      <c r="M406" t="str">
        <f>IF(J406&gt;0,"Yes","No")</f>
        <v>Yes</v>
      </c>
      <c r="N406">
        <f>AVERAGE(J406:L406)</f>
        <v>6115320.666666667</v>
      </c>
      <c r="O406">
        <v>4192135</v>
      </c>
      <c r="P406">
        <v>3305406</v>
      </c>
      <c r="Q406">
        <v>3118542</v>
      </c>
      <c r="S406">
        <f>B406/A406</f>
        <v>1</v>
      </c>
      <c r="T406">
        <f>D406/A406</f>
        <v>0.40909090909090912</v>
      </c>
      <c r="V406" s="4">
        <f>A406*12+(B406-1)*1.007825+C406*14.003074+D406*15.9949146+E406*31.9720707+F406*30.9737615+0.0005485799</f>
        <v>429.11910497989999</v>
      </c>
      <c r="W406">
        <f>1+A406-B406/2+C406/2+F406/2</f>
        <v>12</v>
      </c>
      <c r="X406">
        <f>W406/A406</f>
        <v>0.54545454545454541</v>
      </c>
      <c r="Y406">
        <f>W406/B406</f>
        <v>0.54545454545454541</v>
      </c>
      <c r="Z406">
        <f>W406/D406</f>
        <v>1.3333333333333333</v>
      </c>
      <c r="AA406" t="str">
        <f>IF(X406&gt;=0.3,IF(X406&lt;=0.68,IF(Y406&gt;=0.2,IF(Y406&lt;=0.95,IF(Z406&gt;=0.77,IF(Z406&lt;=1.75,"CRAM","O"),"O"),"O"),"O"),"O"),"O")</f>
        <v>CRAM</v>
      </c>
      <c r="AD406">
        <f>(1+A406-D406/2-E406-B406/2)/(A406-D406/2-E406-C406-F406)</f>
        <v>0.42857142857142855</v>
      </c>
      <c r="AF406" t="str">
        <f>IF(AD406&gt;0.66,"CondAr","----")</f>
        <v>----</v>
      </c>
      <c r="AG406" t="str">
        <f>IF(AND((AD406&gt;0.5),(AD406&lt;=0.66)),"Aromatic","----")</f>
        <v>----</v>
      </c>
      <c r="AH406" t="str">
        <f>IF(AND((AD406&lt;=0.5),(S406&lt;1.5)),"HUnSatLig","----")</f>
        <v>HUnSatLig</v>
      </c>
      <c r="AI406" t="str">
        <f>IF(AND((T406&lt;0.6),(S406&gt;=1.5),(C406=0)),"AlipatNoN","----")</f>
        <v>----</v>
      </c>
      <c r="AJ406" t="str">
        <f>IF(AND((S406&gt;=1.5),(T406&gt;=0.6)),"SatFACarb","----")</f>
        <v>----</v>
      </c>
      <c r="AK406" t="str">
        <f>IF(AND((T406&lt;0.6),(S406&gt;=1.5),(C406&gt;0)),"Alipat+N","----")</f>
        <v>----</v>
      </c>
      <c r="AM406" s="4">
        <f>V406*(44/43.989828)</f>
        <v>429.2183324543937</v>
      </c>
      <c r="AN406" s="4">
        <f>INT(AM406)</f>
        <v>429</v>
      </c>
      <c r="AO406" s="4">
        <f>AM406-AN406</f>
        <v>0.2183324543937033</v>
      </c>
    </row>
    <row r="407" spans="1:41" x14ac:dyDescent="0.25">
      <c r="A407">
        <v>20</v>
      </c>
      <c r="B407">
        <v>26</v>
      </c>
      <c r="C407">
        <v>0</v>
      </c>
      <c r="D407">
        <v>11</v>
      </c>
      <c r="E407">
        <v>0</v>
      </c>
      <c r="F407">
        <v>0</v>
      </c>
      <c r="H407">
        <v>441.14023420000001</v>
      </c>
      <c r="J407">
        <v>6633283</v>
      </c>
      <c r="K407">
        <v>6211430</v>
      </c>
      <c r="L407">
        <v>5500092</v>
      </c>
      <c r="M407" t="str">
        <f>IF(J407&gt;0,"Yes","No")</f>
        <v>Yes</v>
      </c>
      <c r="N407">
        <f>AVERAGE(J407:L407)</f>
        <v>6114935</v>
      </c>
      <c r="O407">
        <v>4222992</v>
      </c>
      <c r="P407">
        <v>3603783</v>
      </c>
      <c r="Q407">
        <v>3700446</v>
      </c>
      <c r="S407">
        <f>B407/A407</f>
        <v>1.3</v>
      </c>
      <c r="T407">
        <f>D407/A407</f>
        <v>0.55000000000000004</v>
      </c>
      <c r="V407" s="4">
        <f>A407*12+(B407-1)*1.007825+C407*14.003074+D407*15.9949146+E407*31.9720707+F407*30.9737615+0.0005485799</f>
        <v>441.14023417990001</v>
      </c>
      <c r="W407">
        <f>1+A407-B407/2+C407/2+F407/2</f>
        <v>8</v>
      </c>
      <c r="X407">
        <f>W407/A407</f>
        <v>0.4</v>
      </c>
      <c r="Y407">
        <f>W407/B407</f>
        <v>0.30769230769230771</v>
      </c>
      <c r="Z407">
        <f>W407/D407</f>
        <v>0.72727272727272729</v>
      </c>
      <c r="AA407" t="str">
        <f>IF(X407&gt;=0.3,IF(X407&lt;=0.68,IF(Y407&gt;=0.2,IF(Y407&lt;=0.95,IF(Z407&gt;=0.77,IF(Z407&lt;=1.75,"CRAM","O"),"O"),"O"),"O"),"O"),"O")</f>
        <v>O</v>
      </c>
      <c r="AD407">
        <f>(1+A407-D407/2-E407-B407/2)/(A407-D407/2-E407-C407-F407)</f>
        <v>0.17241379310344829</v>
      </c>
      <c r="AF407" t="str">
        <f>IF(AD407&gt;0.66,"CondAr","----")</f>
        <v>----</v>
      </c>
      <c r="AG407" t="str">
        <f>IF(AND((AD407&gt;0.5),(AD407&lt;=0.66)),"Aromatic","----")</f>
        <v>----</v>
      </c>
      <c r="AH407" t="str">
        <f>IF(AND((AD407&lt;=0.5),(S407&lt;1.5)),"HUnSatLig","----")</f>
        <v>HUnSatLig</v>
      </c>
      <c r="AI407" t="str">
        <f>IF(AND((T407&lt;0.6),(S407&gt;=1.5),(C407=0)),"AlipatNoN","----")</f>
        <v>----</v>
      </c>
      <c r="AJ407" t="str">
        <f>IF(AND((S407&gt;=1.5),(T407&gt;=0.6)),"SatFACarb","----")</f>
        <v>----</v>
      </c>
      <c r="AK407" t="str">
        <f>IF(AND((T407&lt;0.6),(S407&gt;=1.5),(C407&gt;0)),"Alipat+N","----")</f>
        <v>----</v>
      </c>
      <c r="AM407" s="4">
        <f>V407*(44/43.989828)</f>
        <v>441.242241363517</v>
      </c>
      <c r="AN407" s="4">
        <f>INT(AM407)</f>
        <v>441</v>
      </c>
      <c r="AO407" s="4">
        <f>AM407-AN407</f>
        <v>0.24224136351699599</v>
      </c>
    </row>
    <row r="408" spans="1:41" x14ac:dyDescent="0.25">
      <c r="A408">
        <v>21</v>
      </c>
      <c r="B408">
        <v>28</v>
      </c>
      <c r="C408">
        <v>0</v>
      </c>
      <c r="D408">
        <v>11</v>
      </c>
      <c r="E408">
        <v>0</v>
      </c>
      <c r="F408">
        <v>0</v>
      </c>
      <c r="H408">
        <v>455.1558842</v>
      </c>
      <c r="J408">
        <v>5225555</v>
      </c>
      <c r="K408">
        <v>5604386</v>
      </c>
      <c r="L408">
        <v>5285706</v>
      </c>
      <c r="M408" t="str">
        <f>IF(J408&gt;0,"Yes","No")</f>
        <v>Yes</v>
      </c>
      <c r="N408">
        <f>AVERAGE(J408:L408)</f>
        <v>5371882.333333333</v>
      </c>
      <c r="O408">
        <v>4241427</v>
      </c>
      <c r="P408">
        <v>3587642</v>
      </c>
      <c r="Q408">
        <v>3848635</v>
      </c>
      <c r="S408">
        <f>B408/A408</f>
        <v>1.3333333333333333</v>
      </c>
      <c r="T408">
        <f>D408/A408</f>
        <v>0.52380952380952384</v>
      </c>
      <c r="V408" s="4">
        <f>A408*12+(B408-1)*1.007825+C408*14.003074+D408*15.9949146+E408*31.9720707+F408*30.9737615+0.0005485799</f>
        <v>455.1558841799</v>
      </c>
      <c r="W408">
        <f>1+A408-B408/2+C408/2+F408/2</f>
        <v>8</v>
      </c>
      <c r="X408">
        <f>W408/A408</f>
        <v>0.38095238095238093</v>
      </c>
      <c r="Y408">
        <f>W408/B408</f>
        <v>0.2857142857142857</v>
      </c>
      <c r="Z408">
        <f>W408/D408</f>
        <v>0.72727272727272729</v>
      </c>
      <c r="AA408" t="str">
        <f>IF(X408&gt;=0.3,IF(X408&lt;=0.68,IF(Y408&gt;=0.2,IF(Y408&lt;=0.95,IF(Z408&gt;=0.77,IF(Z408&lt;=1.75,"CRAM","O"),"O"),"O"),"O"),"O"),"O")</f>
        <v>O</v>
      </c>
      <c r="AD408">
        <f>(1+A408-D408/2-E408-B408/2)/(A408-D408/2-E408-C408-F408)</f>
        <v>0.16129032258064516</v>
      </c>
      <c r="AF408" t="str">
        <f>IF(AD408&gt;0.66,"CondAr","----")</f>
        <v>----</v>
      </c>
      <c r="AG408" t="str">
        <f>IF(AND((AD408&gt;0.5),(AD408&lt;=0.66)),"Aromatic","----")</f>
        <v>----</v>
      </c>
      <c r="AH408" t="str">
        <f>IF(AND((AD408&lt;=0.5),(S408&lt;1.5)),"HUnSatLig","----")</f>
        <v>HUnSatLig</v>
      </c>
      <c r="AI408" t="str">
        <f>IF(AND((T408&lt;0.6),(S408&gt;=1.5),(C408=0)),"AlipatNoN","----")</f>
        <v>----</v>
      </c>
      <c r="AJ408" t="str">
        <f>IF(AND((S408&gt;=1.5),(T408&gt;=0.6)),"SatFACarb","----")</f>
        <v>----</v>
      </c>
      <c r="AK408" t="str">
        <f>IF(AND((T408&lt;0.6),(S408&gt;=1.5),(C408&gt;0)),"Alipat+N","----")</f>
        <v>----</v>
      </c>
      <c r="AM408" s="4">
        <f>V408*(44/43.989828)</f>
        <v>455.26113227620704</v>
      </c>
      <c r="AN408" s="4">
        <f>INT(AM408)</f>
        <v>455</v>
      </c>
      <c r="AO408" s="4">
        <f>AM408-AN408</f>
        <v>0.26113227620703583</v>
      </c>
    </row>
    <row r="409" spans="1:41" x14ac:dyDescent="0.25">
      <c r="A409">
        <v>22</v>
      </c>
      <c r="B409">
        <v>24</v>
      </c>
      <c r="C409">
        <v>0</v>
      </c>
      <c r="D409">
        <v>11</v>
      </c>
      <c r="E409">
        <v>0</v>
      </c>
      <c r="F409">
        <v>0</v>
      </c>
      <c r="H409">
        <v>463.12458420000002</v>
      </c>
      <c r="J409">
        <v>8682916</v>
      </c>
      <c r="K409">
        <v>7793370</v>
      </c>
      <c r="L409">
        <v>7153884</v>
      </c>
      <c r="M409" t="str">
        <f>IF(J409&gt;0,"Yes","No")</f>
        <v>Yes</v>
      </c>
      <c r="N409">
        <f>AVERAGE(J409:L409)</f>
        <v>7876723.333333333</v>
      </c>
      <c r="O409">
        <v>4244171</v>
      </c>
      <c r="P409">
        <v>3583303</v>
      </c>
      <c r="Q409">
        <v>3427382</v>
      </c>
      <c r="S409">
        <f>B409/A409</f>
        <v>1.0909090909090908</v>
      </c>
      <c r="T409">
        <f>D409/A409</f>
        <v>0.5</v>
      </c>
      <c r="V409" s="4">
        <f>A409*12+(B409-1)*1.007825+C409*14.003074+D409*15.9949146+E409*31.9720707+F409*30.9737615+0.0005485799</f>
        <v>463.12458417990001</v>
      </c>
      <c r="W409">
        <f>1+A409-B409/2+C409/2+F409/2</f>
        <v>11</v>
      </c>
      <c r="X409">
        <f>W409/A409</f>
        <v>0.5</v>
      </c>
      <c r="Y409">
        <f>W409/B409</f>
        <v>0.45833333333333331</v>
      </c>
      <c r="Z409">
        <f>W409/D409</f>
        <v>1</v>
      </c>
      <c r="AA409" t="str">
        <f>IF(X409&gt;=0.3,IF(X409&lt;=0.68,IF(Y409&gt;=0.2,IF(Y409&lt;=0.95,IF(Z409&gt;=0.77,IF(Z409&lt;=1.75,"CRAM","O"),"O"),"O"),"O"),"O"),"O")</f>
        <v>CRAM</v>
      </c>
      <c r="AD409">
        <f>(1+A409-D409/2-E409-B409/2)/(A409-D409/2-E409-C409-F409)</f>
        <v>0.33333333333333331</v>
      </c>
      <c r="AF409" t="str">
        <f>IF(AD409&gt;0.66,"CondAr","----")</f>
        <v>----</v>
      </c>
      <c r="AG409" t="str">
        <f>IF(AND((AD409&gt;0.5),(AD409&lt;=0.66)),"Aromatic","----")</f>
        <v>----</v>
      </c>
      <c r="AH409" t="str">
        <f>IF(AND((AD409&lt;=0.5),(S409&lt;1.5)),"HUnSatLig","----")</f>
        <v>HUnSatLig</v>
      </c>
      <c r="AI409" t="str">
        <f>IF(AND((T409&lt;0.6),(S409&gt;=1.5),(C409=0)),"AlipatNoN","----")</f>
        <v>----</v>
      </c>
      <c r="AJ409" t="str">
        <f>IF(AND((S409&gt;=1.5),(T409&gt;=0.6)),"SatFACarb","----")</f>
        <v>----</v>
      </c>
      <c r="AK409" t="str">
        <f>IF(AND((T409&lt;0.6),(S409&gt;=1.5),(C409&gt;0)),"Alipat+N","----")</f>
        <v>----</v>
      </c>
      <c r="AM409" s="4">
        <f>V409*(44/43.989828)</f>
        <v>463.23167492074754</v>
      </c>
      <c r="AN409" s="4">
        <f>INT(AM409)</f>
        <v>463</v>
      </c>
      <c r="AO409" s="4">
        <f>AM409-AN409</f>
        <v>0.23167492074753682</v>
      </c>
    </row>
    <row r="410" spans="1:41" x14ac:dyDescent="0.25">
      <c r="A410">
        <v>24</v>
      </c>
      <c r="B410">
        <v>30</v>
      </c>
      <c r="C410">
        <v>0</v>
      </c>
      <c r="D410">
        <v>6</v>
      </c>
      <c r="E410">
        <v>0</v>
      </c>
      <c r="F410">
        <v>0</v>
      </c>
      <c r="H410">
        <v>413.19696119999998</v>
      </c>
      <c r="J410">
        <v>3172978</v>
      </c>
      <c r="K410">
        <v>3423776</v>
      </c>
      <c r="L410">
        <v>3128092</v>
      </c>
      <c r="M410" t="str">
        <f>IF(J410&gt;0,"Yes","No")</f>
        <v>Yes</v>
      </c>
      <c r="N410">
        <f>AVERAGE(J410:L410)</f>
        <v>3241615.3333333335</v>
      </c>
      <c r="O410">
        <v>4263203</v>
      </c>
      <c r="P410">
        <v>5350412</v>
      </c>
      <c r="Q410">
        <v>4735902</v>
      </c>
      <c r="S410">
        <f>B410/A410</f>
        <v>1.25</v>
      </c>
      <c r="T410">
        <f>D410/A410</f>
        <v>0.25</v>
      </c>
      <c r="V410" s="4">
        <f>A410*12+(B410-1)*1.007825+C410*14.003074+D410*15.9949146+E410*31.9720707+F410*30.9737615+0.0005485799</f>
        <v>413.19696117989997</v>
      </c>
      <c r="W410">
        <f>1+A410-B410/2+C410/2+F410/2</f>
        <v>10</v>
      </c>
      <c r="X410">
        <f>W410/A410</f>
        <v>0.41666666666666669</v>
      </c>
      <c r="Y410">
        <f>W410/B410</f>
        <v>0.33333333333333331</v>
      </c>
      <c r="Z410">
        <f>W410/D410</f>
        <v>1.6666666666666667</v>
      </c>
      <c r="AA410" t="str">
        <f>IF(X410&gt;=0.3,IF(X410&lt;=0.68,IF(Y410&gt;=0.2,IF(Y410&lt;=0.95,IF(Z410&gt;=0.77,IF(Z410&lt;=1.75,"CRAM","O"),"O"),"O"),"O"),"O"),"O")</f>
        <v>CRAM</v>
      </c>
      <c r="AD410">
        <f>(1+A410-D410/2-E410-B410/2)/(A410-D410/2-E410-C410-F410)</f>
        <v>0.33333333333333331</v>
      </c>
      <c r="AF410" t="str">
        <f>IF(AD410&gt;0.66,"CondAr","----")</f>
        <v>----</v>
      </c>
      <c r="AG410" t="str">
        <f>IF(AND((AD410&gt;0.5),(AD410&lt;=0.66)),"Aromatic","----")</f>
        <v>----</v>
      </c>
      <c r="AH410" t="str">
        <f>IF(AND((AD410&lt;=0.5),(S410&lt;1.5)),"HUnSatLig","----")</f>
        <v>HUnSatLig</v>
      </c>
      <c r="AI410" t="str">
        <f>IF(AND((T410&lt;0.6),(S410&gt;=1.5),(C410=0)),"AlipatNoN","----")</f>
        <v>----</v>
      </c>
      <c r="AJ410" t="str">
        <f>IF(AND((S410&gt;=1.5),(T410&gt;=0.6)),"SatFACarb","----")</f>
        <v>----</v>
      </c>
      <c r="AK410" t="str">
        <f>IF(AND((T410&lt;0.6),(S410&gt;=1.5),(C410&gt;0)),"Alipat+N","----")</f>
        <v>----</v>
      </c>
      <c r="AM410" s="4">
        <f>V410*(44/43.989828)</f>
        <v>413.29250689308441</v>
      </c>
      <c r="AN410" s="4">
        <f>INT(AM410)</f>
        <v>413</v>
      </c>
      <c r="AO410" s="4">
        <f>AM410-AN410</f>
        <v>0.29250689308440769</v>
      </c>
    </row>
    <row r="411" spans="1:41" x14ac:dyDescent="0.25">
      <c r="A411">
        <v>26</v>
      </c>
      <c r="B411">
        <v>34</v>
      </c>
      <c r="C411">
        <v>0</v>
      </c>
      <c r="D411">
        <v>11</v>
      </c>
      <c r="E411">
        <v>0</v>
      </c>
      <c r="F411">
        <v>0</v>
      </c>
      <c r="H411">
        <v>521.20283419999998</v>
      </c>
      <c r="J411">
        <v>4805562</v>
      </c>
      <c r="K411">
        <v>4416975</v>
      </c>
      <c r="L411">
        <v>4287654</v>
      </c>
      <c r="M411" t="str">
        <f>IF(J411&gt;0,"Yes","No")</f>
        <v>Yes</v>
      </c>
      <c r="N411">
        <f>AVERAGE(J411:L411)</f>
        <v>4503397</v>
      </c>
      <c r="O411">
        <v>4288843</v>
      </c>
      <c r="P411">
        <v>4984642</v>
      </c>
      <c r="Q411">
        <v>4456786</v>
      </c>
      <c r="S411">
        <f>B411/A411</f>
        <v>1.3076923076923077</v>
      </c>
      <c r="T411">
        <f>D411/A411</f>
        <v>0.42307692307692307</v>
      </c>
      <c r="V411" s="4">
        <f>A411*12+(B411-1)*1.007825+C411*14.003074+D411*15.9949146+E411*31.9720707+F411*30.9737615+0.0005485799</f>
        <v>521.20283417990004</v>
      </c>
      <c r="W411">
        <f>1+A411-B411/2+C411/2+F411/2</f>
        <v>10</v>
      </c>
      <c r="X411">
        <f>W411/A411</f>
        <v>0.38461538461538464</v>
      </c>
      <c r="Y411">
        <f>W411/B411</f>
        <v>0.29411764705882354</v>
      </c>
      <c r="Z411">
        <f>W411/D411</f>
        <v>0.90909090909090906</v>
      </c>
      <c r="AA411" t="str">
        <f>IF(X411&gt;=0.3,IF(X411&lt;=0.68,IF(Y411&gt;=0.2,IF(Y411&lt;=0.95,IF(Z411&gt;=0.77,IF(Z411&lt;=1.75,"CRAM","O"),"O"),"O"),"O"),"O"),"O")</f>
        <v>CRAM</v>
      </c>
      <c r="AD411">
        <f>(1+A411-D411/2-E411-B411/2)/(A411-D411/2-E411-C411-F411)</f>
        <v>0.21951219512195122</v>
      </c>
      <c r="AF411" t="str">
        <f>IF(AD411&gt;0.66,"CondAr","----")</f>
        <v>----</v>
      </c>
      <c r="AG411" t="str">
        <f>IF(AND((AD411&gt;0.5),(AD411&lt;=0.66)),"Aromatic","----")</f>
        <v>----</v>
      </c>
      <c r="AH411" t="str">
        <f>IF(AND((AD411&lt;=0.5),(S411&lt;1.5)),"HUnSatLig","----")</f>
        <v>HUnSatLig</v>
      </c>
      <c r="AI411" t="str">
        <f>IF(AND((T411&lt;0.6),(S411&gt;=1.5),(C411=0)),"AlipatNoN","----")</f>
        <v>----</v>
      </c>
      <c r="AJ411" t="str">
        <f>IF(AND((S411&gt;=1.5),(T411&gt;=0.6)),"SatFACarb","----")</f>
        <v>----</v>
      </c>
      <c r="AK411" t="str">
        <f>IF(AND((T411&lt;0.6),(S411&gt;=1.5),(C411&gt;0)),"Alipat+N","----")</f>
        <v>----</v>
      </c>
      <c r="AM411" s="4">
        <f>V411*(44/43.989828)</f>
        <v>521.32335466089114</v>
      </c>
      <c r="AN411" s="4">
        <f>INT(AM411)</f>
        <v>521</v>
      </c>
      <c r="AO411" s="4">
        <f>AM411-AN411</f>
        <v>0.32335466089114107</v>
      </c>
    </row>
    <row r="412" spans="1:41" x14ac:dyDescent="0.25">
      <c r="A412">
        <v>16</v>
      </c>
      <c r="B412">
        <v>18</v>
      </c>
      <c r="C412">
        <v>0</v>
      </c>
      <c r="D412">
        <v>10</v>
      </c>
      <c r="E412">
        <v>0</v>
      </c>
      <c r="F412">
        <v>0</v>
      </c>
      <c r="H412">
        <v>369.08271960000002</v>
      </c>
      <c r="J412">
        <v>12541737</v>
      </c>
      <c r="K412">
        <v>13146829</v>
      </c>
      <c r="L412">
        <v>12418872</v>
      </c>
      <c r="M412" t="str">
        <f>IF(J412&gt;0,"Yes","No")</f>
        <v>Yes</v>
      </c>
      <c r="N412">
        <f>AVERAGE(J412:L412)</f>
        <v>12702479.333333334</v>
      </c>
      <c r="O412">
        <v>4294939</v>
      </c>
      <c r="P412">
        <v>3873476</v>
      </c>
      <c r="Q412">
        <v>3718080</v>
      </c>
      <c r="S412">
        <f>B412/A412</f>
        <v>1.125</v>
      </c>
      <c r="T412">
        <f>D412/A412</f>
        <v>0.625</v>
      </c>
      <c r="V412" s="4">
        <f>A412*12+(B412-1)*1.007825+C412*14.003074+D412*15.9949146+E412*31.9720707+F412*30.9737615+0.0005485799</f>
        <v>369.08271957990002</v>
      </c>
      <c r="W412">
        <f>1+A412-B412/2+C412/2+F412/2</f>
        <v>8</v>
      </c>
      <c r="X412">
        <f>W412/A412</f>
        <v>0.5</v>
      </c>
      <c r="Y412">
        <f>W412/B412</f>
        <v>0.44444444444444442</v>
      </c>
      <c r="Z412">
        <f>W412/D412</f>
        <v>0.8</v>
      </c>
      <c r="AA412" t="str">
        <f>IF(X412&gt;=0.3,IF(X412&lt;=0.68,IF(Y412&gt;=0.2,IF(Y412&lt;=0.95,IF(Z412&gt;=0.77,IF(Z412&lt;=1.75,"CRAM","O"),"O"),"O"),"O"),"O"),"O")</f>
        <v>CRAM</v>
      </c>
      <c r="AD412">
        <f>(1+A412-D412/2-E412-B412/2)/(A412-D412/2-E412-C412-F412)</f>
        <v>0.27272727272727271</v>
      </c>
      <c r="AF412" t="str">
        <f>IF(AD412&gt;0.66,"CondAr","----")</f>
        <v>----</v>
      </c>
      <c r="AG412" t="str">
        <f>IF(AND((AD412&gt;0.5),(AD412&lt;=0.66)),"Aromatic","----")</f>
        <v>----</v>
      </c>
      <c r="AH412" t="str">
        <f>IF(AND((AD412&lt;=0.5),(S412&lt;1.5)),"HUnSatLig","----")</f>
        <v>HUnSatLig</v>
      </c>
      <c r="AI412" t="str">
        <f>IF(AND((T412&lt;0.6),(S412&gt;=1.5),(C412=0)),"AlipatNoN","----")</f>
        <v>----</v>
      </c>
      <c r="AJ412" t="str">
        <f>IF(AND((S412&gt;=1.5),(T412&gt;=0.6)),"SatFACarb","----")</f>
        <v>----</v>
      </c>
      <c r="AK412" t="str">
        <f>IF(AND((T412&lt;0.6),(S412&gt;=1.5),(C412&gt;0)),"Alipat+N","----")</f>
        <v>----</v>
      </c>
      <c r="AM412" s="4">
        <f>V412*(44/43.989828)</f>
        <v>369.16806452427136</v>
      </c>
      <c r="AN412" s="4">
        <f>INT(AM412)</f>
        <v>369</v>
      </c>
      <c r="AO412" s="4">
        <f>AM412-AN412</f>
        <v>0.1680645242713581</v>
      </c>
    </row>
    <row r="413" spans="1:41" x14ac:dyDescent="0.25">
      <c r="A413">
        <v>14</v>
      </c>
      <c r="B413">
        <v>18</v>
      </c>
      <c r="C413">
        <v>0</v>
      </c>
      <c r="D413">
        <v>9</v>
      </c>
      <c r="E413">
        <v>0</v>
      </c>
      <c r="F413">
        <v>0</v>
      </c>
      <c r="H413">
        <v>329.087805</v>
      </c>
      <c r="J413">
        <v>4914754</v>
      </c>
      <c r="K413">
        <v>4943664</v>
      </c>
      <c r="L413">
        <v>5095508</v>
      </c>
      <c r="M413" t="str">
        <f>IF(J413&gt;0,"Yes","No")</f>
        <v>Yes</v>
      </c>
      <c r="N413">
        <f>AVERAGE(J413:L413)</f>
        <v>4984642</v>
      </c>
      <c r="O413">
        <v>4337851</v>
      </c>
      <c r="P413">
        <v>5351695</v>
      </c>
      <c r="Q413">
        <v>5005577</v>
      </c>
      <c r="S413">
        <f>B413/A413</f>
        <v>1.2857142857142858</v>
      </c>
      <c r="T413">
        <f>D413/A413</f>
        <v>0.6428571428571429</v>
      </c>
      <c r="V413" s="4">
        <f>A413*12+(B413-1)*1.007825+C413*14.003074+D413*15.9949146+E413*31.9720707+F413*30.9737615+0.0005485799</f>
        <v>329.0878049799</v>
      </c>
      <c r="W413">
        <f>1+A413-B413/2+C413/2+F413/2</f>
        <v>6</v>
      </c>
      <c r="X413">
        <f>W413/A413</f>
        <v>0.42857142857142855</v>
      </c>
      <c r="Y413">
        <f>W413/B413</f>
        <v>0.33333333333333331</v>
      </c>
      <c r="Z413">
        <f>W413/D413</f>
        <v>0.66666666666666663</v>
      </c>
      <c r="AA413" t="str">
        <f>IF(X413&gt;=0.3,IF(X413&lt;=0.68,IF(Y413&gt;=0.2,IF(Y413&lt;=0.95,IF(Z413&gt;=0.77,IF(Z413&lt;=1.75,"CRAM","O"),"O"),"O"),"O"),"O"),"O")</f>
        <v>O</v>
      </c>
      <c r="AD413">
        <f>(1+A413-D413/2-E413-B413/2)/(A413-D413/2-E413-C413-F413)</f>
        <v>0.15789473684210525</v>
      </c>
      <c r="AF413" t="str">
        <f>IF(AD413&gt;0.66,"CondAr","----")</f>
        <v>----</v>
      </c>
      <c r="AG413" t="str">
        <f>IF(AND((AD413&gt;0.5),(AD413&lt;=0.66)),"Aromatic","----")</f>
        <v>----</v>
      </c>
      <c r="AH413" t="str">
        <f>IF(AND((AD413&lt;=0.5),(S413&lt;1.5)),"HUnSatLig","----")</f>
        <v>HUnSatLig</v>
      </c>
      <c r="AI413" t="str">
        <f>IF(AND((T413&lt;0.6),(S413&gt;=1.5),(C413=0)),"AlipatNoN","----")</f>
        <v>----</v>
      </c>
      <c r="AJ413" t="str">
        <f>IF(AND((S413&gt;=1.5),(T413&gt;=0.6)),"SatFACarb","----")</f>
        <v>----</v>
      </c>
      <c r="AK413" t="str">
        <f>IF(AND((T413&lt;0.6),(S413&gt;=1.5),(C413&gt;0)),"Alipat+N","----")</f>
        <v>----</v>
      </c>
      <c r="AM413" s="4">
        <f>V413*(44/43.989828)</f>
        <v>329.16390168917229</v>
      </c>
      <c r="AN413" s="4">
        <f>INT(AM413)</f>
        <v>329</v>
      </c>
      <c r="AO413" s="4">
        <f>AM413-AN413</f>
        <v>0.16390168917229175</v>
      </c>
    </row>
    <row r="414" spans="1:41" x14ac:dyDescent="0.25">
      <c r="A414">
        <v>20</v>
      </c>
      <c r="B414">
        <v>20</v>
      </c>
      <c r="C414">
        <v>0</v>
      </c>
      <c r="D414">
        <v>7</v>
      </c>
      <c r="E414">
        <v>0</v>
      </c>
      <c r="F414">
        <v>0</v>
      </c>
      <c r="H414">
        <v>371.11362580000002</v>
      </c>
      <c r="J414">
        <v>6597160</v>
      </c>
      <c r="K414">
        <v>6512891</v>
      </c>
      <c r="L414">
        <v>6382993</v>
      </c>
      <c r="M414" t="str">
        <f>IF(J414&gt;0,"Yes","No")</f>
        <v>Yes</v>
      </c>
      <c r="N414">
        <f>AVERAGE(J414:L414)</f>
        <v>6497681.333333333</v>
      </c>
      <c r="O414">
        <v>4355959</v>
      </c>
      <c r="P414">
        <v>4339990</v>
      </c>
      <c r="Q414">
        <v>4302334</v>
      </c>
      <c r="S414">
        <f>B414/A414</f>
        <v>1</v>
      </c>
      <c r="T414">
        <f>D414/A414</f>
        <v>0.35</v>
      </c>
      <c r="V414" s="4">
        <f>A414*12+(B414-1)*1.007825+C414*14.003074+D414*15.9949146+E414*31.9720707+F414*30.9737615+0.0005485799</f>
        <v>371.11362577990002</v>
      </c>
      <c r="W414">
        <f>1+A414-B414/2+C414/2+F414/2</f>
        <v>11</v>
      </c>
      <c r="X414">
        <f>W414/A414</f>
        <v>0.55000000000000004</v>
      </c>
      <c r="Y414">
        <f>W414/B414</f>
        <v>0.55000000000000004</v>
      </c>
      <c r="Z414">
        <f>W414/D414</f>
        <v>1.5714285714285714</v>
      </c>
      <c r="AA414" t="str">
        <f>IF(X414&gt;=0.3,IF(X414&lt;=0.68,IF(Y414&gt;=0.2,IF(Y414&lt;=0.95,IF(Z414&gt;=0.77,IF(Z414&lt;=1.75,"CRAM","O"),"O"),"O"),"O"),"O"),"O")</f>
        <v>CRAM</v>
      </c>
      <c r="AD414">
        <f>(1+A414-D414/2-E414-B414/2)/(A414-D414/2-E414-C414-F414)</f>
        <v>0.45454545454545453</v>
      </c>
      <c r="AF414" t="str">
        <f>IF(AD414&gt;0.66,"CondAr","----")</f>
        <v>----</v>
      </c>
      <c r="AG414" t="str">
        <f>IF(AND((AD414&gt;0.5),(AD414&lt;=0.66)),"Aromatic","----")</f>
        <v>----</v>
      </c>
      <c r="AH414" t="str">
        <f>IF(AND((AD414&lt;=0.5),(S414&lt;1.5)),"HUnSatLig","----")</f>
        <v>HUnSatLig</v>
      </c>
      <c r="AI414" t="str">
        <f>IF(AND((T414&lt;0.6),(S414&gt;=1.5),(C414=0)),"AlipatNoN","----")</f>
        <v>----</v>
      </c>
      <c r="AJ414" t="str">
        <f>IF(AND((S414&gt;=1.5),(T414&gt;=0.6)),"SatFACarb","----")</f>
        <v>----</v>
      </c>
      <c r="AK414" t="str">
        <f>IF(AND((T414&lt;0.6),(S414&gt;=1.5),(C414&gt;0)),"Alipat+N","----")</f>
        <v>----</v>
      </c>
      <c r="AM414" s="4">
        <f>V414*(44/43.989828)</f>
        <v>371.19944034142617</v>
      </c>
      <c r="AN414" s="4">
        <f>INT(AM414)</f>
        <v>371</v>
      </c>
      <c r="AO414" s="4">
        <f>AM414-AN414</f>
        <v>0.19944034142616829</v>
      </c>
    </row>
    <row r="415" spans="1:41" x14ac:dyDescent="0.25">
      <c r="A415">
        <v>28</v>
      </c>
      <c r="B415">
        <v>38</v>
      </c>
      <c r="C415">
        <v>0</v>
      </c>
      <c r="D415">
        <v>11</v>
      </c>
      <c r="E415">
        <v>0</v>
      </c>
      <c r="F415">
        <v>0</v>
      </c>
      <c r="H415">
        <v>549.23413419999997</v>
      </c>
      <c r="J415">
        <v>3740122</v>
      </c>
      <c r="K415">
        <v>3471809</v>
      </c>
      <c r="L415">
        <v>3012283</v>
      </c>
      <c r="M415" t="str">
        <f>IF(J415&gt;0,"Yes","No")</f>
        <v>Yes</v>
      </c>
      <c r="N415">
        <f>AVERAGE(J415:L415)</f>
        <v>3408071.3333333335</v>
      </c>
      <c r="O415">
        <v>4359261</v>
      </c>
      <c r="P415">
        <v>4348260</v>
      </c>
      <c r="Q415">
        <v>3549893</v>
      </c>
      <c r="S415">
        <f>B415/A415</f>
        <v>1.3571428571428572</v>
      </c>
      <c r="T415">
        <f>D415/A415</f>
        <v>0.39285714285714285</v>
      </c>
      <c r="V415" s="4">
        <f>A415*12+(B415-1)*1.007825+C415*14.003074+D415*15.9949146+E415*31.9720707+F415*30.9737615+0.0005485799</f>
        <v>549.23413417990002</v>
      </c>
      <c r="W415">
        <f>1+A415-B415/2+C415/2+F415/2</f>
        <v>10</v>
      </c>
      <c r="X415">
        <f>W415/A415</f>
        <v>0.35714285714285715</v>
      </c>
      <c r="Y415">
        <f>W415/B415</f>
        <v>0.26315789473684209</v>
      </c>
      <c r="Z415">
        <f>W415/D415</f>
        <v>0.90909090909090906</v>
      </c>
      <c r="AA415" t="str">
        <f>IF(X415&gt;=0.3,IF(X415&lt;=0.68,IF(Y415&gt;=0.2,IF(Y415&lt;=0.95,IF(Z415&gt;=0.77,IF(Z415&lt;=1.75,"CRAM","O"),"O"),"O"),"O"),"O"),"O")</f>
        <v>CRAM</v>
      </c>
      <c r="AD415">
        <f>(1+A415-D415/2-E415-B415/2)/(A415-D415/2-E415-C415-F415)</f>
        <v>0.2</v>
      </c>
      <c r="AF415" t="str">
        <f>IF(AD415&gt;0.66,"CondAr","----")</f>
        <v>----</v>
      </c>
      <c r="AG415" t="str">
        <f>IF(AND((AD415&gt;0.5),(AD415&lt;=0.66)),"Aromatic","----")</f>
        <v>----</v>
      </c>
      <c r="AH415" t="str">
        <f>IF(AND((AD415&lt;=0.5),(S415&lt;1.5)),"HUnSatLig","----")</f>
        <v>HUnSatLig</v>
      </c>
      <c r="AI415" t="str">
        <f>IF(AND((T415&lt;0.6),(S415&gt;=1.5),(C415=0)),"AlipatNoN","----")</f>
        <v>----</v>
      </c>
      <c r="AJ415" t="str">
        <f>IF(AND((S415&gt;=1.5),(T415&gt;=0.6)),"SatFACarb","----")</f>
        <v>----</v>
      </c>
      <c r="AK415" t="str">
        <f>IF(AND((T415&lt;0.6),(S415&gt;=1.5),(C415&gt;0)),"Alipat+N","----")</f>
        <v>----</v>
      </c>
      <c r="AM415" s="4">
        <f>V415*(44/43.989828)</f>
        <v>549.36113648627122</v>
      </c>
      <c r="AN415" s="4">
        <f>INT(AM415)</f>
        <v>549</v>
      </c>
      <c r="AO415" s="4">
        <f>AM415-AN415</f>
        <v>0.36113648627122075</v>
      </c>
    </row>
    <row r="416" spans="1:41" x14ac:dyDescent="0.25">
      <c r="A416">
        <v>22</v>
      </c>
      <c r="B416">
        <v>24</v>
      </c>
      <c r="C416">
        <v>0</v>
      </c>
      <c r="D416">
        <v>7</v>
      </c>
      <c r="E416">
        <v>0</v>
      </c>
      <c r="F416">
        <v>0</v>
      </c>
      <c r="H416">
        <v>399.14492580000001</v>
      </c>
      <c r="J416">
        <v>5011280</v>
      </c>
      <c r="K416">
        <v>4959558</v>
      </c>
      <c r="L416">
        <v>4677376</v>
      </c>
      <c r="M416" t="str">
        <f>IF(J416&gt;0,"Yes","No")</f>
        <v>Yes</v>
      </c>
      <c r="N416">
        <f>AVERAGE(J416:L416)</f>
        <v>4882738</v>
      </c>
      <c r="O416">
        <v>4384996</v>
      </c>
      <c r="P416">
        <v>4705004</v>
      </c>
      <c r="Q416">
        <v>4609311</v>
      </c>
      <c r="S416">
        <f>B416/A416</f>
        <v>1.0909090909090908</v>
      </c>
      <c r="T416">
        <f>D416/A416</f>
        <v>0.31818181818181818</v>
      </c>
      <c r="V416" s="4">
        <f>A416*12+(B416-1)*1.007825+C416*14.003074+D416*15.9949146+E416*31.9720707+F416*30.9737615+0.0005485799</f>
        <v>399.14492577990001</v>
      </c>
      <c r="W416">
        <f>1+A416-B416/2+C416/2+F416/2</f>
        <v>11</v>
      </c>
      <c r="X416">
        <f>W416/A416</f>
        <v>0.5</v>
      </c>
      <c r="Y416">
        <f>W416/B416</f>
        <v>0.45833333333333331</v>
      </c>
      <c r="Z416">
        <f>W416/D416</f>
        <v>1.5714285714285714</v>
      </c>
      <c r="AA416" t="str">
        <f>IF(X416&gt;=0.3,IF(X416&lt;=0.68,IF(Y416&gt;=0.2,IF(Y416&lt;=0.95,IF(Z416&gt;=0.77,IF(Z416&lt;=1.75,"CRAM","O"),"O"),"O"),"O"),"O"),"O")</f>
        <v>CRAM</v>
      </c>
      <c r="AD416">
        <f>(1+A416-D416/2-E416-B416/2)/(A416-D416/2-E416-C416-F416)</f>
        <v>0.40540540540540543</v>
      </c>
      <c r="AF416" t="str">
        <f>IF(AD416&gt;0.66,"CondAr","----")</f>
        <v>----</v>
      </c>
      <c r="AG416" t="str">
        <f>IF(AND((AD416&gt;0.5),(AD416&lt;=0.66)),"Aromatic","----")</f>
        <v>----</v>
      </c>
      <c r="AH416" t="str">
        <f>IF(AND((AD416&lt;=0.5),(S416&lt;1.5)),"HUnSatLig","----")</f>
        <v>HUnSatLig</v>
      </c>
      <c r="AI416" t="str">
        <f>IF(AND((T416&lt;0.6),(S416&gt;=1.5),(C416=0)),"AlipatNoN","----")</f>
        <v>----</v>
      </c>
      <c r="AJ416" t="str">
        <f>IF(AND((S416&gt;=1.5),(T416&gt;=0.6)),"SatFACarb","----")</f>
        <v>----</v>
      </c>
      <c r="AK416" t="str">
        <f>IF(AND((T416&lt;0.6),(S416&gt;=1.5),(C416&gt;0)),"Alipat+N","----")</f>
        <v>----</v>
      </c>
      <c r="AM416" s="4">
        <f>V416*(44/43.989828)</f>
        <v>399.2372221668063</v>
      </c>
      <c r="AN416" s="4">
        <f>INT(AM416)</f>
        <v>399</v>
      </c>
      <c r="AO416" s="4">
        <f>AM416-AN416</f>
        <v>0.23722216680630481</v>
      </c>
    </row>
    <row r="417" spans="1:41" x14ac:dyDescent="0.25">
      <c r="A417">
        <v>20</v>
      </c>
      <c r="B417">
        <v>22</v>
      </c>
      <c r="C417">
        <v>0</v>
      </c>
      <c r="D417">
        <v>11</v>
      </c>
      <c r="E417">
        <v>0</v>
      </c>
      <c r="F417">
        <v>0</v>
      </c>
      <c r="H417">
        <v>437.10893420000002</v>
      </c>
      <c r="J417">
        <v>11182429</v>
      </c>
      <c r="K417">
        <v>11116629</v>
      </c>
      <c r="L417">
        <v>10136139</v>
      </c>
      <c r="M417" t="str">
        <f>IF(J417&gt;0,"Yes","No")</f>
        <v>Yes</v>
      </c>
      <c r="N417">
        <f>AVERAGE(J417:L417)</f>
        <v>10811732.333333334</v>
      </c>
      <c r="O417">
        <v>4422993</v>
      </c>
      <c r="P417">
        <v>3414581</v>
      </c>
      <c r="Q417">
        <v>4090004</v>
      </c>
      <c r="S417">
        <f>B417/A417</f>
        <v>1.1000000000000001</v>
      </c>
      <c r="T417">
        <f>D417/A417</f>
        <v>0.55000000000000004</v>
      </c>
      <c r="V417" s="4">
        <f>A417*12+(B417-1)*1.007825+C417*14.003074+D417*15.9949146+E417*31.9720707+F417*30.9737615+0.0005485799</f>
        <v>437.10893417990002</v>
      </c>
      <c r="W417">
        <f>1+A417-B417/2+C417/2+F417/2</f>
        <v>10</v>
      </c>
      <c r="X417">
        <f>W417/A417</f>
        <v>0.5</v>
      </c>
      <c r="Y417">
        <f>W417/B417</f>
        <v>0.45454545454545453</v>
      </c>
      <c r="Z417">
        <f>W417/D417</f>
        <v>0.90909090909090906</v>
      </c>
      <c r="AA417" t="str">
        <f>IF(X417&gt;=0.3,IF(X417&lt;=0.68,IF(Y417&gt;=0.2,IF(Y417&lt;=0.95,IF(Z417&gt;=0.77,IF(Z417&lt;=1.75,"CRAM","O"),"O"),"O"),"O"),"O"),"O")</f>
        <v>CRAM</v>
      </c>
      <c r="AD417">
        <f>(1+A417-D417/2-E417-B417/2)/(A417-D417/2-E417-C417-F417)</f>
        <v>0.31034482758620691</v>
      </c>
      <c r="AF417" t="str">
        <f>IF(AD417&gt;0.66,"CondAr","----")</f>
        <v>----</v>
      </c>
      <c r="AG417" t="str">
        <f>IF(AND((AD417&gt;0.5),(AD417&lt;=0.66)),"Aromatic","----")</f>
        <v>----</v>
      </c>
      <c r="AH417" t="str">
        <f>IF(AND((AD417&lt;=0.5),(S417&lt;1.5)),"HUnSatLig","----")</f>
        <v>HUnSatLig</v>
      </c>
      <c r="AI417" t="str">
        <f>IF(AND((T417&lt;0.6),(S417&gt;=1.5),(C417=0)),"AlipatNoN","----")</f>
        <v>----</v>
      </c>
      <c r="AJ417" t="str">
        <f>IF(AND((S417&gt;=1.5),(T417&gt;=0.6)),"SatFACarb","----")</f>
        <v>----</v>
      </c>
      <c r="AK417" t="str">
        <f>IF(AND((T417&lt;0.6),(S417&gt;=1.5),(C417&gt;0)),"Alipat+N","----")</f>
        <v>----</v>
      </c>
      <c r="AM417" s="4">
        <f>V417*(44/43.989828)</f>
        <v>437.21000918475056</v>
      </c>
      <c r="AN417" s="4">
        <f>INT(AM417)</f>
        <v>437</v>
      </c>
      <c r="AO417" s="4">
        <f>AM417-AN417</f>
        <v>0.21000918475056096</v>
      </c>
    </row>
    <row r="418" spans="1:41" x14ac:dyDescent="0.25">
      <c r="A418">
        <v>16</v>
      </c>
      <c r="B418">
        <v>20</v>
      </c>
      <c r="C418">
        <v>0</v>
      </c>
      <c r="D418">
        <v>10</v>
      </c>
      <c r="E418">
        <v>0</v>
      </c>
      <c r="F418">
        <v>0</v>
      </c>
      <c r="H418">
        <v>371.09836960000001</v>
      </c>
      <c r="J418">
        <v>11516450</v>
      </c>
      <c r="K418">
        <v>11554039</v>
      </c>
      <c r="L418">
        <v>11379085</v>
      </c>
      <c r="M418" t="str">
        <f>IF(J418&gt;0,"Yes","No")</f>
        <v>Yes</v>
      </c>
      <c r="N418">
        <f>AVERAGE(J418:L418)</f>
        <v>11483191.333333334</v>
      </c>
      <c r="O418">
        <v>4427635</v>
      </c>
      <c r="P418">
        <v>3754257</v>
      </c>
      <c r="Q418">
        <v>3862010</v>
      </c>
      <c r="S418">
        <f>B418/A418</f>
        <v>1.25</v>
      </c>
      <c r="T418">
        <f>D418/A418</f>
        <v>0.625</v>
      </c>
      <c r="V418" s="4">
        <f>A418*12+(B418-1)*1.007825+C418*14.003074+D418*15.9949146+E418*31.9720707+F418*30.9737615+0.0005485799</f>
        <v>371.09836957989995</v>
      </c>
      <c r="W418">
        <f>1+A418-B418/2+C418/2+F418/2</f>
        <v>7</v>
      </c>
      <c r="X418">
        <f>W418/A418</f>
        <v>0.4375</v>
      </c>
      <c r="Y418">
        <f>W418/B418</f>
        <v>0.35</v>
      </c>
      <c r="Z418">
        <f>W418/D418</f>
        <v>0.7</v>
      </c>
      <c r="AA418" t="str">
        <f>IF(X418&gt;=0.3,IF(X418&lt;=0.68,IF(Y418&gt;=0.2,IF(Y418&lt;=0.95,IF(Z418&gt;=0.77,IF(Z418&lt;=1.75,"CRAM","O"),"O"),"O"),"O"),"O"),"O")</f>
        <v>O</v>
      </c>
      <c r="AD418">
        <f>(1+A418-D418/2-E418-B418/2)/(A418-D418/2-E418-C418-F418)</f>
        <v>0.18181818181818182</v>
      </c>
      <c r="AF418" t="str">
        <f>IF(AD418&gt;0.66,"CondAr","----")</f>
        <v>----</v>
      </c>
      <c r="AG418" t="str">
        <f>IF(AND((AD418&gt;0.5),(AD418&lt;=0.66)),"Aromatic","----")</f>
        <v>----</v>
      </c>
      <c r="AH418" t="str">
        <f>IF(AND((AD418&lt;=0.5),(S418&lt;1.5)),"HUnSatLig","----")</f>
        <v>HUnSatLig</v>
      </c>
      <c r="AI418" t="str">
        <f>IF(AND((T418&lt;0.6),(S418&gt;=1.5),(C418=0)),"AlipatNoN","----")</f>
        <v>----</v>
      </c>
      <c r="AJ418" t="str">
        <f>IF(AND((S418&gt;=1.5),(T418&gt;=0.6)),"SatFACarb","----")</f>
        <v>----</v>
      </c>
      <c r="AK418" t="str">
        <f>IF(AND((T418&lt;0.6),(S418&gt;=1.5),(C418&gt;0)),"Alipat+N","----")</f>
        <v>----</v>
      </c>
      <c r="AM418" s="4">
        <f>V418*(44/43.989828)</f>
        <v>371.18418061365452</v>
      </c>
      <c r="AN418" s="4">
        <f>INT(AM418)</f>
        <v>371</v>
      </c>
      <c r="AO418" s="4">
        <f>AM418-AN418</f>
        <v>0.18418061365451877</v>
      </c>
    </row>
    <row r="419" spans="1:41" x14ac:dyDescent="0.25">
      <c r="A419">
        <v>25</v>
      </c>
      <c r="B419">
        <v>32</v>
      </c>
      <c r="C419">
        <v>0</v>
      </c>
      <c r="D419">
        <v>11</v>
      </c>
      <c r="E419">
        <v>0</v>
      </c>
      <c r="F419">
        <v>0</v>
      </c>
      <c r="H419">
        <v>507.18718419999999</v>
      </c>
      <c r="J419">
        <v>5459170</v>
      </c>
      <c r="K419">
        <v>4671644</v>
      </c>
      <c r="L419">
        <v>3990317</v>
      </c>
      <c r="M419" t="str">
        <f>IF(J419&gt;0,"Yes","No")</f>
        <v>Yes</v>
      </c>
      <c r="N419">
        <f>AVERAGE(J419:L419)</f>
        <v>4707043.666666667</v>
      </c>
      <c r="O419">
        <v>4435906</v>
      </c>
      <c r="P419">
        <v>4530678</v>
      </c>
      <c r="Q419">
        <v>3621733</v>
      </c>
      <c r="S419">
        <f>B419/A419</f>
        <v>1.28</v>
      </c>
      <c r="T419">
        <f>D419/A419</f>
        <v>0.44</v>
      </c>
      <c r="V419" s="4">
        <f>A419*12+(B419-1)*1.007825+C419*14.003074+D419*15.9949146+E419*31.9720707+F419*30.9737615+0.0005485799</f>
        <v>507.18718417989999</v>
      </c>
      <c r="W419">
        <f>1+A419-B419/2+C419/2+F419/2</f>
        <v>10</v>
      </c>
      <c r="X419">
        <f>W419/A419</f>
        <v>0.4</v>
      </c>
      <c r="Y419">
        <f>W419/B419</f>
        <v>0.3125</v>
      </c>
      <c r="Z419">
        <f>W419/D419</f>
        <v>0.90909090909090906</v>
      </c>
      <c r="AA419" t="str">
        <f>IF(X419&gt;=0.3,IF(X419&lt;=0.68,IF(Y419&gt;=0.2,IF(Y419&lt;=0.95,IF(Z419&gt;=0.77,IF(Z419&lt;=1.75,"CRAM","O"),"O"),"O"),"O"),"O"),"O")</f>
        <v>CRAM</v>
      </c>
      <c r="AD419">
        <f>(1+A419-D419/2-E419-B419/2)/(A419-D419/2-E419-C419-F419)</f>
        <v>0.23076923076923078</v>
      </c>
      <c r="AF419" t="str">
        <f>IF(AD419&gt;0.66,"CondAr","----")</f>
        <v>----</v>
      </c>
      <c r="AG419" t="str">
        <f>IF(AND((AD419&gt;0.5),(AD419&lt;=0.66)),"Aromatic","----")</f>
        <v>----</v>
      </c>
      <c r="AH419" t="str">
        <f>IF(AND((AD419&lt;=0.5),(S419&lt;1.5)),"HUnSatLig","----")</f>
        <v>HUnSatLig</v>
      </c>
      <c r="AI419" t="str">
        <f>IF(AND((T419&lt;0.6),(S419&gt;=1.5),(C419=0)),"AlipatNoN","----")</f>
        <v>----</v>
      </c>
      <c r="AJ419" t="str">
        <f>IF(AND((S419&gt;=1.5),(T419&gt;=0.6)),"SatFACarb","----")</f>
        <v>----</v>
      </c>
      <c r="AK419" t="str">
        <f>IF(AND((T419&lt;0.6),(S419&gt;=1.5),(C419&gt;0)),"Alipat+N","----")</f>
        <v>----</v>
      </c>
      <c r="AM419" s="4">
        <f>V419*(44/43.989828)</f>
        <v>507.30446374820099</v>
      </c>
      <c r="AN419" s="4">
        <f>INT(AM419)</f>
        <v>507</v>
      </c>
      <c r="AO419" s="4">
        <f>AM419-AN419</f>
        <v>0.30446374820098754</v>
      </c>
    </row>
    <row r="420" spans="1:41" x14ac:dyDescent="0.25">
      <c r="A420">
        <v>24</v>
      </c>
      <c r="B420">
        <v>28</v>
      </c>
      <c r="C420">
        <v>0</v>
      </c>
      <c r="D420">
        <v>7</v>
      </c>
      <c r="E420">
        <v>0</v>
      </c>
      <c r="F420">
        <v>0</v>
      </c>
      <c r="H420">
        <v>427.1762258</v>
      </c>
      <c r="J420">
        <v>3593691</v>
      </c>
      <c r="K420">
        <v>2958876</v>
      </c>
      <c r="L420">
        <v>2703746</v>
      </c>
      <c r="M420" t="str">
        <f>IF(J420&gt;0,"Yes","No")</f>
        <v>Yes</v>
      </c>
      <c r="N420">
        <f>AVERAGE(J420:L420)</f>
        <v>3085437.6666666665</v>
      </c>
      <c r="O420">
        <v>4450295</v>
      </c>
      <c r="P420">
        <v>4113412</v>
      </c>
      <c r="Q420">
        <v>3296898</v>
      </c>
      <c r="S420">
        <f>B420/A420</f>
        <v>1.1666666666666667</v>
      </c>
      <c r="T420">
        <f>D420/A420</f>
        <v>0.29166666666666669</v>
      </c>
      <c r="V420" s="4">
        <f>A420*12+(B420-1)*1.007825+C420*14.003074+D420*15.9949146+E420*31.9720707+F420*30.9737615+0.0005485799</f>
        <v>427.17622577989999</v>
      </c>
      <c r="W420">
        <f>1+A420-B420/2+C420/2+F420/2</f>
        <v>11</v>
      </c>
      <c r="X420">
        <f>W420/A420</f>
        <v>0.45833333333333331</v>
      </c>
      <c r="Y420">
        <f>W420/B420</f>
        <v>0.39285714285714285</v>
      </c>
      <c r="Z420">
        <f>W420/D420</f>
        <v>1.5714285714285714</v>
      </c>
      <c r="AA420" t="str">
        <f>IF(X420&gt;=0.3,IF(X420&lt;=0.68,IF(Y420&gt;=0.2,IF(Y420&lt;=0.95,IF(Z420&gt;=0.77,IF(Z420&lt;=1.75,"CRAM","O"),"O"),"O"),"O"),"O"),"O")</f>
        <v>CRAM</v>
      </c>
      <c r="AD420">
        <f>(1+A420-D420/2-E420-B420/2)/(A420-D420/2-E420-C420-F420)</f>
        <v>0.36585365853658536</v>
      </c>
      <c r="AF420" t="str">
        <f>IF(AD420&gt;0.66,"CondAr","----")</f>
        <v>----</v>
      </c>
      <c r="AG420" t="str">
        <f>IF(AND((AD420&gt;0.5),(AD420&lt;=0.66)),"Aromatic","----")</f>
        <v>----</v>
      </c>
      <c r="AH420" t="str">
        <f>IF(AND((AD420&lt;=0.5),(S420&lt;1.5)),"HUnSatLig","----")</f>
        <v>HUnSatLig</v>
      </c>
      <c r="AI420" t="str">
        <f>IF(AND((T420&lt;0.6),(S420&gt;=1.5),(C420=0)),"AlipatNoN","----")</f>
        <v>----</v>
      </c>
      <c r="AJ420" t="str">
        <f>IF(AND((S420&gt;=1.5),(T420&gt;=0.6)),"SatFACarb","----")</f>
        <v>----</v>
      </c>
      <c r="AK420" t="str">
        <f>IF(AND((T420&lt;0.6),(S420&gt;=1.5),(C420&gt;0)),"Alipat+N","----")</f>
        <v>----</v>
      </c>
      <c r="AM420" s="4">
        <f>V420*(44/43.989828)</f>
        <v>427.2750039921865</v>
      </c>
      <c r="AN420" s="4">
        <f>INT(AM420)</f>
        <v>427</v>
      </c>
      <c r="AO420" s="4">
        <f>AM420-AN420</f>
        <v>0.27500399218649818</v>
      </c>
    </row>
    <row r="421" spans="1:41" x14ac:dyDescent="0.25">
      <c r="A421">
        <v>22</v>
      </c>
      <c r="B421">
        <v>32</v>
      </c>
      <c r="C421">
        <v>0</v>
      </c>
      <c r="D421">
        <v>11</v>
      </c>
      <c r="E421">
        <v>0</v>
      </c>
      <c r="F421">
        <v>0</v>
      </c>
      <c r="H421">
        <v>471.18718419999999</v>
      </c>
      <c r="J421">
        <v>4526163</v>
      </c>
      <c r="K421">
        <v>3961411</v>
      </c>
      <c r="L421">
        <v>3880765</v>
      </c>
      <c r="M421" t="str">
        <f>IF(J421&gt;0,"Yes","No")</f>
        <v>Yes</v>
      </c>
      <c r="N421">
        <f>AVERAGE(J421:L421)</f>
        <v>4122779.6666666665</v>
      </c>
      <c r="O421">
        <v>4465289</v>
      </c>
      <c r="P421">
        <v>4163888</v>
      </c>
      <c r="Q421">
        <v>4120587</v>
      </c>
      <c r="S421">
        <f>B421/A421</f>
        <v>1.4545454545454546</v>
      </c>
      <c r="T421">
        <f>D421/A421</f>
        <v>0.5</v>
      </c>
      <c r="V421" s="4">
        <f>A421*12+(B421-1)*1.007825+C421*14.003074+D421*15.9949146+E421*31.9720707+F421*30.9737615+0.0005485799</f>
        <v>471.18718417989999</v>
      </c>
      <c r="W421">
        <f>1+A421-B421/2+C421/2+F421/2</f>
        <v>7</v>
      </c>
      <c r="X421">
        <f>W421/A421</f>
        <v>0.31818181818181818</v>
      </c>
      <c r="Y421">
        <f>W421/B421</f>
        <v>0.21875</v>
      </c>
      <c r="Z421">
        <f>W421/D421</f>
        <v>0.63636363636363635</v>
      </c>
      <c r="AA421" t="str">
        <f>IF(X421&gt;=0.3,IF(X421&lt;=0.68,IF(Y421&gt;=0.2,IF(Y421&lt;=0.95,IF(Z421&gt;=0.77,IF(Z421&lt;=1.75,"CRAM","O"),"O"),"O"),"O"),"O"),"O")</f>
        <v>O</v>
      </c>
      <c r="AD421">
        <f>(1+A421-D421/2-E421-B421/2)/(A421-D421/2-E421-C421-F421)</f>
        <v>9.0909090909090912E-2</v>
      </c>
      <c r="AF421" t="str">
        <f>IF(AD421&gt;0.66,"CondAr","----")</f>
        <v>----</v>
      </c>
      <c r="AG421" t="str">
        <f>IF(AND((AD421&gt;0.5),(AD421&lt;=0.66)),"Aromatic","----")</f>
        <v>----</v>
      </c>
      <c r="AH421" t="str">
        <f>IF(AND((AD421&lt;=0.5),(S421&lt;1.5)),"HUnSatLig","----")</f>
        <v>HUnSatLig</v>
      </c>
      <c r="AI421" t="str">
        <f>IF(AND((T421&lt;0.6),(S421&gt;=1.5),(C421=0)),"AlipatNoN","----")</f>
        <v>----</v>
      </c>
      <c r="AJ421" t="str">
        <f>IF(AND((S421&gt;=1.5),(T421&gt;=0.6)),"SatFACarb","----")</f>
        <v>----</v>
      </c>
      <c r="AK421" t="str">
        <f>IF(AND((T421&lt;0.6),(S421&gt;=1.5),(C421&gt;0)),"Alipat+N","----")</f>
        <v>----</v>
      </c>
      <c r="AM421" s="4">
        <f>V421*(44/43.989828)</f>
        <v>471.29613927828035</v>
      </c>
      <c r="AN421" s="4">
        <f>INT(AM421)</f>
        <v>471</v>
      </c>
      <c r="AO421" s="4">
        <f>AM421-AN421</f>
        <v>0.29613927828035003</v>
      </c>
    </row>
    <row r="422" spans="1:41" x14ac:dyDescent="0.25">
      <c r="A422">
        <v>15</v>
      </c>
      <c r="B422">
        <v>22</v>
      </c>
      <c r="C422">
        <v>0</v>
      </c>
      <c r="D422">
        <v>9</v>
      </c>
      <c r="E422">
        <v>0</v>
      </c>
      <c r="F422">
        <v>0</v>
      </c>
      <c r="H422">
        <v>345.11910499999999</v>
      </c>
      <c r="J422">
        <v>4294088</v>
      </c>
      <c r="K422">
        <v>4457793</v>
      </c>
      <c r="L422">
        <v>4045704</v>
      </c>
      <c r="M422" t="str">
        <f>IF(J422&gt;0,"Yes","No")</f>
        <v>Yes</v>
      </c>
      <c r="N422">
        <f>AVERAGE(J422:L422)</f>
        <v>4265861.666666667</v>
      </c>
      <c r="O422">
        <v>4477150</v>
      </c>
      <c r="P422">
        <v>4736959</v>
      </c>
      <c r="Q422">
        <v>4282525</v>
      </c>
      <c r="S422">
        <f>B422/A422</f>
        <v>1.4666666666666666</v>
      </c>
      <c r="T422">
        <f>D422/A422</f>
        <v>0.6</v>
      </c>
      <c r="V422" s="4">
        <f>A422*12+(B422-1)*1.007825+C422*14.003074+D422*15.9949146+E422*31.9720707+F422*30.9737615+0.0005485799</f>
        <v>345.11910497989999</v>
      </c>
      <c r="W422">
        <f>1+A422-B422/2+C422/2+F422/2</f>
        <v>5</v>
      </c>
      <c r="X422">
        <f>W422/A422</f>
        <v>0.33333333333333331</v>
      </c>
      <c r="Y422">
        <f>W422/B422</f>
        <v>0.22727272727272727</v>
      </c>
      <c r="Z422">
        <f>W422/D422</f>
        <v>0.55555555555555558</v>
      </c>
      <c r="AA422" t="str">
        <f>IF(X422&gt;=0.3,IF(X422&lt;=0.68,IF(Y422&gt;=0.2,IF(Y422&lt;=0.95,IF(Z422&gt;=0.77,IF(Z422&lt;=1.75,"CRAM","O"),"O"),"O"),"O"),"O"),"O")</f>
        <v>O</v>
      </c>
      <c r="AD422">
        <f>(1+A422-D422/2-E422-B422/2)/(A422-D422/2-E422-C422-F422)</f>
        <v>4.7619047619047616E-2</v>
      </c>
      <c r="AF422" t="str">
        <f>IF(AD422&gt;0.66,"CondAr","----")</f>
        <v>----</v>
      </c>
      <c r="AG422" t="str">
        <f>IF(AND((AD422&gt;0.5),(AD422&lt;=0.66)),"Aromatic","----")</f>
        <v>----</v>
      </c>
      <c r="AH422" t="str">
        <f>IF(AND((AD422&lt;=0.5),(S422&lt;1.5)),"HUnSatLig","----")</f>
        <v>HUnSatLig</v>
      </c>
      <c r="AI422" t="str">
        <f>IF(AND((T422&lt;0.6),(S422&gt;=1.5),(C422=0)),"AlipatNoN","----")</f>
        <v>----</v>
      </c>
      <c r="AJ422" t="str">
        <f>IF(AND((S422&gt;=1.5),(T422&gt;=0.6)),"SatFACarb","----")</f>
        <v>----</v>
      </c>
      <c r="AK422" t="str">
        <f>IF(AND((T422&lt;0.6),(S422&gt;=1.5),(C422&gt;0)),"Alipat+N","----")</f>
        <v>----</v>
      </c>
      <c r="AM422" s="4">
        <f>V422*(44/43.989828)</f>
        <v>345.19890869124555</v>
      </c>
      <c r="AN422" s="4">
        <f>INT(AM422)</f>
        <v>345</v>
      </c>
      <c r="AO422" s="4">
        <f>AM422-AN422</f>
        <v>0.19890869124554911</v>
      </c>
    </row>
    <row r="423" spans="1:41" x14ac:dyDescent="0.25">
      <c r="A423">
        <v>24</v>
      </c>
      <c r="B423">
        <v>28</v>
      </c>
      <c r="C423">
        <v>0</v>
      </c>
      <c r="D423">
        <v>11</v>
      </c>
      <c r="E423">
        <v>0</v>
      </c>
      <c r="F423">
        <v>0</v>
      </c>
      <c r="H423">
        <v>491.1558842</v>
      </c>
      <c r="J423">
        <v>6169992</v>
      </c>
      <c r="K423">
        <v>5049083</v>
      </c>
      <c r="L423">
        <v>5342752</v>
      </c>
      <c r="M423" t="str">
        <f>IF(J423&gt;0,"Yes","No")</f>
        <v>Yes</v>
      </c>
      <c r="N423">
        <f>AVERAGE(J423:L423)</f>
        <v>5520609</v>
      </c>
      <c r="O423">
        <v>4493537</v>
      </c>
      <c r="P423">
        <v>3758956</v>
      </c>
      <c r="Q423">
        <v>3542908</v>
      </c>
      <c r="S423">
        <f>B423/A423</f>
        <v>1.1666666666666667</v>
      </c>
      <c r="T423">
        <f>D423/A423</f>
        <v>0.45833333333333331</v>
      </c>
      <c r="V423" s="4">
        <f>A423*12+(B423-1)*1.007825+C423*14.003074+D423*15.9949146+E423*31.9720707+F423*30.9737615+0.0005485799</f>
        <v>491.1558841799</v>
      </c>
      <c r="W423">
        <f>1+A423-B423/2+C423/2+F423/2</f>
        <v>11</v>
      </c>
      <c r="X423">
        <f>W423/A423</f>
        <v>0.45833333333333331</v>
      </c>
      <c r="Y423">
        <f>W423/B423</f>
        <v>0.39285714285714285</v>
      </c>
      <c r="Z423">
        <f>W423/D423</f>
        <v>1</v>
      </c>
      <c r="AA423" t="str">
        <f>IF(X423&gt;=0.3,IF(X423&lt;=0.68,IF(Y423&gt;=0.2,IF(Y423&lt;=0.95,IF(Z423&gt;=0.77,IF(Z423&lt;=1.75,"CRAM","O"),"O"),"O"),"O"),"O"),"O")</f>
        <v>CRAM</v>
      </c>
      <c r="AD423">
        <f>(1+A423-D423/2-E423-B423/2)/(A423-D423/2-E423-C423-F423)</f>
        <v>0.29729729729729731</v>
      </c>
      <c r="AF423" t="str">
        <f>IF(AD423&gt;0.66,"CondAr","----")</f>
        <v>----</v>
      </c>
      <c r="AG423" t="str">
        <f>IF(AND((AD423&gt;0.5),(AD423&lt;=0.66)),"Aromatic","----")</f>
        <v>----</v>
      </c>
      <c r="AH423" t="str">
        <f>IF(AND((AD423&lt;=0.5),(S423&lt;1.5)),"HUnSatLig","----")</f>
        <v>HUnSatLig</v>
      </c>
      <c r="AI423" t="str">
        <f>IF(AND((T423&lt;0.6),(S423&gt;=1.5),(C423=0)),"AlipatNoN","----")</f>
        <v>----</v>
      </c>
      <c r="AJ423" t="str">
        <f>IF(AND((S423&gt;=1.5),(T423&gt;=0.6)),"SatFACarb","----")</f>
        <v>----</v>
      </c>
      <c r="AK423" t="str">
        <f>IF(AND((T423&lt;0.6),(S423&gt;=1.5),(C423&gt;0)),"Alipat+N","----")</f>
        <v>----</v>
      </c>
      <c r="AM423" s="4">
        <f>V423*(44/43.989828)</f>
        <v>491.26945674612767</v>
      </c>
      <c r="AN423" s="4">
        <f>INT(AM423)</f>
        <v>491</v>
      </c>
      <c r="AO423" s="4">
        <f>AM423-AN423</f>
        <v>0.26945674612767334</v>
      </c>
    </row>
    <row r="424" spans="1:41" x14ac:dyDescent="0.25">
      <c r="A424">
        <v>26</v>
      </c>
      <c r="B424">
        <v>32</v>
      </c>
      <c r="C424">
        <v>0</v>
      </c>
      <c r="D424">
        <v>10</v>
      </c>
      <c r="E424">
        <v>0</v>
      </c>
      <c r="F424">
        <v>0</v>
      </c>
      <c r="H424">
        <v>503.19226959999997</v>
      </c>
      <c r="J424">
        <v>4255740</v>
      </c>
      <c r="K424">
        <v>4421680</v>
      </c>
      <c r="L424">
        <v>3437264</v>
      </c>
      <c r="M424" t="str">
        <f>IF(J424&gt;0,"Yes","No")</f>
        <v>Yes</v>
      </c>
      <c r="N424">
        <f>AVERAGE(J424:L424)</f>
        <v>4038228</v>
      </c>
      <c r="O424">
        <v>4496149</v>
      </c>
      <c r="P424">
        <v>4203872</v>
      </c>
      <c r="Q424">
        <v>3868287</v>
      </c>
      <c r="S424">
        <f>B424/A424</f>
        <v>1.2307692307692308</v>
      </c>
      <c r="T424">
        <f>D424/A424</f>
        <v>0.38461538461538464</v>
      </c>
      <c r="V424" s="4">
        <f>A424*12+(B424-1)*1.007825+C424*14.003074+D424*15.9949146+E424*31.9720707+F424*30.9737615+0.0005485799</f>
        <v>503.19226957989997</v>
      </c>
      <c r="W424">
        <f>1+A424-B424/2+C424/2+F424/2</f>
        <v>11</v>
      </c>
      <c r="X424">
        <f>W424/A424</f>
        <v>0.42307692307692307</v>
      </c>
      <c r="Y424">
        <f>W424/B424</f>
        <v>0.34375</v>
      </c>
      <c r="Z424">
        <f>W424/D424</f>
        <v>1.1000000000000001</v>
      </c>
      <c r="AA424" t="str">
        <f>IF(X424&gt;=0.3,IF(X424&lt;=0.68,IF(Y424&gt;=0.2,IF(Y424&lt;=0.95,IF(Z424&gt;=0.77,IF(Z424&lt;=1.75,"CRAM","O"),"O"),"O"),"O"),"O"),"O")</f>
        <v>CRAM</v>
      </c>
      <c r="AD424">
        <f>(1+A424-D424/2-E424-B424/2)/(A424-D424/2-E424-C424-F424)</f>
        <v>0.2857142857142857</v>
      </c>
      <c r="AF424" t="str">
        <f>IF(AD424&gt;0.66,"CondAr","----")</f>
        <v>----</v>
      </c>
      <c r="AG424" t="str">
        <f>IF(AND((AD424&gt;0.5),(AD424&lt;=0.66)),"Aromatic","----")</f>
        <v>----</v>
      </c>
      <c r="AH424" t="str">
        <f>IF(AND((AD424&lt;=0.5),(S424&lt;1.5)),"HUnSatLig","----")</f>
        <v>HUnSatLig</v>
      </c>
      <c r="AI424" t="str">
        <f>IF(AND((T424&lt;0.6),(S424&gt;=1.5),(C424=0)),"AlipatNoN","----")</f>
        <v>----</v>
      </c>
      <c r="AJ424" t="str">
        <f>IF(AND((S424&gt;=1.5),(T424&gt;=0.6)),"SatFACarb","----")</f>
        <v>----</v>
      </c>
      <c r="AK424" t="str">
        <f>IF(AND((T424&lt;0.6),(S424&gt;=1.5),(C424&gt;0)),"Alipat+N","----")</f>
        <v>----</v>
      </c>
      <c r="AM424" s="4">
        <f>V424*(44/43.989828)</f>
        <v>503.30862538302256</v>
      </c>
      <c r="AN424" s="4">
        <f>INT(AM424)</f>
        <v>503</v>
      </c>
      <c r="AO424" s="4">
        <f>AM424-AN424</f>
        <v>0.30862538302255871</v>
      </c>
    </row>
    <row r="425" spans="1:41" x14ac:dyDescent="0.25">
      <c r="A425">
        <v>21</v>
      </c>
      <c r="B425">
        <v>26</v>
      </c>
      <c r="C425">
        <v>0</v>
      </c>
      <c r="D425">
        <v>11</v>
      </c>
      <c r="E425">
        <v>0</v>
      </c>
      <c r="F425">
        <v>0</v>
      </c>
      <c r="H425">
        <v>453.14023420000001</v>
      </c>
      <c r="J425">
        <v>9777459</v>
      </c>
      <c r="K425">
        <v>8770702</v>
      </c>
      <c r="L425">
        <v>8846340</v>
      </c>
      <c r="M425" t="str">
        <f>IF(J425&gt;0,"Yes","No")</f>
        <v>Yes</v>
      </c>
      <c r="N425">
        <f>AVERAGE(J425:L425)</f>
        <v>9131500.333333334</v>
      </c>
      <c r="O425">
        <v>4504717</v>
      </c>
      <c r="P425">
        <v>3986071</v>
      </c>
      <c r="Q425">
        <v>4111953</v>
      </c>
      <c r="S425">
        <f>B425/A425</f>
        <v>1.2380952380952381</v>
      </c>
      <c r="T425">
        <f>D425/A425</f>
        <v>0.52380952380952384</v>
      </c>
      <c r="V425" s="4">
        <f>A425*12+(B425-1)*1.007825+C425*14.003074+D425*15.9949146+E425*31.9720707+F425*30.9737615+0.0005485799</f>
        <v>453.14023417990001</v>
      </c>
      <c r="W425">
        <f>1+A425-B425/2+C425/2+F425/2</f>
        <v>9</v>
      </c>
      <c r="X425">
        <f>W425/A425</f>
        <v>0.42857142857142855</v>
      </c>
      <c r="Y425">
        <f>W425/B425</f>
        <v>0.34615384615384615</v>
      </c>
      <c r="Z425">
        <f>W425/D425</f>
        <v>0.81818181818181823</v>
      </c>
      <c r="AA425" t="str">
        <f>IF(X425&gt;=0.3,IF(X425&lt;=0.68,IF(Y425&gt;=0.2,IF(Y425&lt;=0.95,IF(Z425&gt;=0.77,IF(Z425&lt;=1.75,"CRAM","O"),"O"),"O"),"O"),"O"),"O")</f>
        <v>CRAM</v>
      </c>
      <c r="AD425">
        <f>(1+A425-D425/2-E425-B425/2)/(A425-D425/2-E425-C425-F425)</f>
        <v>0.22580645161290322</v>
      </c>
      <c r="AF425" t="str">
        <f>IF(AD425&gt;0.66,"CondAr","----")</f>
        <v>----</v>
      </c>
      <c r="AG425" t="str">
        <f>IF(AND((AD425&gt;0.5),(AD425&lt;=0.66)),"Aromatic","----")</f>
        <v>----</v>
      </c>
      <c r="AH425" t="str">
        <f>IF(AND((AD425&lt;=0.5),(S425&lt;1.5)),"HUnSatLig","----")</f>
        <v>HUnSatLig</v>
      </c>
      <c r="AI425" t="str">
        <f>IF(AND((T425&lt;0.6),(S425&gt;=1.5),(C425=0)),"AlipatNoN","----")</f>
        <v>----</v>
      </c>
      <c r="AJ425" t="str">
        <f>IF(AND((S425&gt;=1.5),(T425&gt;=0.6)),"SatFACarb","----")</f>
        <v>----</v>
      </c>
      <c r="AK425" t="str">
        <f>IF(AND((T425&lt;0.6),(S425&gt;=1.5),(C425&gt;0)),"Alipat+N","----")</f>
        <v>----</v>
      </c>
      <c r="AM425" s="4">
        <f>V425*(44/43.989828)</f>
        <v>453.24501618682388</v>
      </c>
      <c r="AN425" s="4">
        <f>INT(AM425)</f>
        <v>453</v>
      </c>
      <c r="AO425" s="4">
        <f>AM425-AN425</f>
        <v>0.24501618682387516</v>
      </c>
    </row>
    <row r="426" spans="1:41" x14ac:dyDescent="0.25">
      <c r="A426">
        <v>15</v>
      </c>
      <c r="B426">
        <v>20</v>
      </c>
      <c r="C426">
        <v>0</v>
      </c>
      <c r="D426">
        <v>7</v>
      </c>
      <c r="E426">
        <v>0</v>
      </c>
      <c r="F426">
        <v>0</v>
      </c>
      <c r="H426">
        <v>311.11362580000002</v>
      </c>
      <c r="J426">
        <v>3217654</v>
      </c>
      <c r="K426">
        <v>3056312</v>
      </c>
      <c r="L426">
        <v>3628312</v>
      </c>
      <c r="M426" t="str">
        <f>IF(J426&gt;0,"Yes","No")</f>
        <v>Yes</v>
      </c>
      <c r="N426">
        <f>AVERAGE(J426:L426)</f>
        <v>3300759.3333333335</v>
      </c>
      <c r="O426">
        <v>4520024</v>
      </c>
      <c r="P426">
        <v>4176434</v>
      </c>
      <c r="Q426">
        <v>4182794</v>
      </c>
      <c r="S426">
        <f>B426/A426</f>
        <v>1.3333333333333333</v>
      </c>
      <c r="T426">
        <f>D426/A426</f>
        <v>0.46666666666666667</v>
      </c>
      <c r="V426" s="4">
        <f>A426*12+(B426-1)*1.007825+C426*14.003074+D426*15.9949146+E426*31.9720707+F426*30.9737615+0.0005485799</f>
        <v>311.11362577990002</v>
      </c>
      <c r="W426">
        <f>1+A426-B426/2+C426/2+F426/2</f>
        <v>6</v>
      </c>
      <c r="X426">
        <f>W426/A426</f>
        <v>0.4</v>
      </c>
      <c r="Y426">
        <f>W426/B426</f>
        <v>0.3</v>
      </c>
      <c r="Z426">
        <f>W426/D426</f>
        <v>0.8571428571428571</v>
      </c>
      <c r="AA426" t="str">
        <f>IF(X426&gt;=0.3,IF(X426&lt;=0.68,IF(Y426&gt;=0.2,IF(Y426&lt;=0.95,IF(Z426&gt;=0.77,IF(Z426&lt;=1.75,"CRAM","O"),"O"),"O"),"O"),"O"),"O")</f>
        <v>CRAM</v>
      </c>
      <c r="AD426">
        <f>(1+A426-D426/2-E426-B426/2)/(A426-D426/2-E426-C426-F426)</f>
        <v>0.21739130434782608</v>
      </c>
      <c r="AF426" t="str">
        <f>IF(AD426&gt;0.66,"CondAr","----")</f>
        <v>----</v>
      </c>
      <c r="AG426" t="str">
        <f>IF(AND((AD426&gt;0.5),(AD426&lt;=0.66)),"Aromatic","----")</f>
        <v>----</v>
      </c>
      <c r="AH426" t="str">
        <f>IF(AND((AD426&lt;=0.5),(S426&lt;1.5)),"HUnSatLig","----")</f>
        <v>HUnSatLig</v>
      </c>
      <c r="AI426" t="str">
        <f>IF(AND((T426&lt;0.6),(S426&gt;=1.5),(C426=0)),"AlipatNoN","----")</f>
        <v>----</v>
      </c>
      <c r="AJ426" t="str">
        <f>IF(AND((S426&gt;=1.5),(T426&gt;=0.6)),"SatFACarb","----")</f>
        <v>----</v>
      </c>
      <c r="AK426" t="str">
        <f>IF(AND((T426&lt;0.6),(S426&gt;=1.5),(C426&gt;0)),"Alipat+N","----")</f>
        <v>----</v>
      </c>
      <c r="AM426" s="4">
        <f>V426*(44/43.989828)</f>
        <v>311.18556622489177</v>
      </c>
      <c r="AN426" s="4">
        <f>INT(AM426)</f>
        <v>311</v>
      </c>
      <c r="AO426" s="4">
        <f>AM426-AN426</f>
        <v>0.18556622489177244</v>
      </c>
    </row>
    <row r="427" spans="1:41" x14ac:dyDescent="0.25">
      <c r="A427">
        <v>28</v>
      </c>
      <c r="B427">
        <v>40</v>
      </c>
      <c r="C427">
        <v>0</v>
      </c>
      <c r="D427">
        <v>11</v>
      </c>
      <c r="E427">
        <v>0</v>
      </c>
      <c r="F427">
        <v>0</v>
      </c>
      <c r="H427">
        <v>551.24978420000002</v>
      </c>
      <c r="J427">
        <v>3709387</v>
      </c>
      <c r="K427">
        <v>3034523</v>
      </c>
      <c r="L427">
        <v>2997953</v>
      </c>
      <c r="M427" t="str">
        <f>IF(J427&gt;0,"Yes","No")</f>
        <v>Yes</v>
      </c>
      <c r="N427">
        <f>AVERAGE(J427:L427)</f>
        <v>3247287.6666666665</v>
      </c>
      <c r="O427">
        <v>4530229</v>
      </c>
      <c r="P427">
        <v>4928785</v>
      </c>
      <c r="Q427">
        <v>3734111</v>
      </c>
      <c r="S427">
        <f>B427/A427</f>
        <v>1.4285714285714286</v>
      </c>
      <c r="T427">
        <f>D427/A427</f>
        <v>0.39285714285714285</v>
      </c>
      <c r="V427" s="4">
        <f>A427*12+(B427-1)*1.007825+C427*14.003074+D427*15.9949146+E427*31.9720707+F427*30.9737615+0.0005485799</f>
        <v>551.24978417990008</v>
      </c>
      <c r="W427">
        <f>1+A427-B427/2+C427/2+F427/2</f>
        <v>9</v>
      </c>
      <c r="X427">
        <f>W427/A427</f>
        <v>0.32142857142857145</v>
      </c>
      <c r="Y427">
        <f>W427/B427</f>
        <v>0.22500000000000001</v>
      </c>
      <c r="Z427">
        <f>W427/D427</f>
        <v>0.81818181818181823</v>
      </c>
      <c r="AA427" t="str">
        <f>IF(X427&gt;=0.3,IF(X427&lt;=0.68,IF(Y427&gt;=0.2,IF(Y427&lt;=0.95,IF(Z427&gt;=0.77,IF(Z427&lt;=1.75,"CRAM","O"),"O"),"O"),"O"),"O"),"O")</f>
        <v>CRAM</v>
      </c>
      <c r="AD427">
        <f>(1+A427-D427/2-E427-B427/2)/(A427-D427/2-E427-C427-F427)</f>
        <v>0.15555555555555556</v>
      </c>
      <c r="AF427" t="str">
        <f>IF(AD427&gt;0.66,"CondAr","----")</f>
        <v>----</v>
      </c>
      <c r="AG427" t="str">
        <f>IF(AND((AD427&gt;0.5),(AD427&lt;=0.66)),"Aromatic","----")</f>
        <v>----</v>
      </c>
      <c r="AH427" t="str">
        <f>IF(AND((AD427&lt;=0.5),(S427&lt;1.5)),"HUnSatLig","----")</f>
        <v>HUnSatLig</v>
      </c>
      <c r="AI427" t="str">
        <f>IF(AND((T427&lt;0.6),(S427&gt;=1.5),(C427=0)),"AlipatNoN","----")</f>
        <v>----</v>
      </c>
      <c r="AJ427" t="str">
        <f>IF(AND((S427&gt;=1.5),(T427&gt;=0.6)),"SatFACarb","----")</f>
        <v>----</v>
      </c>
      <c r="AK427" t="str">
        <f>IF(AND((T427&lt;0.6),(S427&gt;=1.5),(C427&gt;0)),"Alipat+N","----")</f>
        <v>----</v>
      </c>
      <c r="AM427" s="4">
        <f>V427*(44/43.989828)</f>
        <v>551.37725257565455</v>
      </c>
      <c r="AN427" s="4">
        <f>INT(AM427)</f>
        <v>551</v>
      </c>
      <c r="AO427" s="4">
        <f>AM427-AN427</f>
        <v>0.37725257565455195</v>
      </c>
    </row>
    <row r="428" spans="1:41" x14ac:dyDescent="0.25">
      <c r="A428">
        <v>19</v>
      </c>
      <c r="B428">
        <v>22</v>
      </c>
      <c r="C428">
        <v>0</v>
      </c>
      <c r="D428">
        <v>11</v>
      </c>
      <c r="E428">
        <v>0</v>
      </c>
      <c r="F428">
        <v>0</v>
      </c>
      <c r="H428">
        <v>425.10893420000002</v>
      </c>
      <c r="J428">
        <v>11175572</v>
      </c>
      <c r="K428">
        <v>11139669</v>
      </c>
      <c r="L428">
        <v>10702337</v>
      </c>
      <c r="M428" t="str">
        <f>IF(J428&gt;0,"Yes","No")</f>
        <v>Yes</v>
      </c>
      <c r="N428">
        <f>AVERAGE(J428:L428)</f>
        <v>11005859.333333334</v>
      </c>
      <c r="O428">
        <v>4531296</v>
      </c>
      <c r="P428">
        <v>3550784</v>
      </c>
      <c r="Q428">
        <v>4119860</v>
      </c>
      <c r="S428">
        <f>B428/A428</f>
        <v>1.1578947368421053</v>
      </c>
      <c r="T428">
        <f>D428/A428</f>
        <v>0.57894736842105265</v>
      </c>
      <c r="V428" s="4">
        <f>A428*12+(B428-1)*1.007825+C428*14.003074+D428*15.9949146+E428*31.9720707+F428*30.9737615+0.0005485799</f>
        <v>425.10893417990002</v>
      </c>
      <c r="W428">
        <f>1+A428-B428/2+C428/2+F428/2</f>
        <v>9</v>
      </c>
      <c r="X428">
        <f>W428/A428</f>
        <v>0.47368421052631576</v>
      </c>
      <c r="Y428">
        <f>W428/B428</f>
        <v>0.40909090909090912</v>
      </c>
      <c r="Z428">
        <f>W428/D428</f>
        <v>0.81818181818181823</v>
      </c>
      <c r="AA428" t="str">
        <f>IF(X428&gt;=0.3,IF(X428&lt;=0.68,IF(Y428&gt;=0.2,IF(Y428&lt;=0.95,IF(Z428&gt;=0.77,IF(Z428&lt;=1.75,"CRAM","O"),"O"),"O"),"O"),"O"),"O")</f>
        <v>CRAM</v>
      </c>
      <c r="AD428">
        <f>(1+A428-D428/2-E428-B428/2)/(A428-D428/2-E428-C428-F428)</f>
        <v>0.25925925925925924</v>
      </c>
      <c r="AF428" t="str">
        <f>IF(AD428&gt;0.66,"CondAr","----")</f>
        <v>----</v>
      </c>
      <c r="AG428" t="str">
        <f>IF(AND((AD428&gt;0.5),(AD428&lt;=0.66)),"Aromatic","----")</f>
        <v>----</v>
      </c>
      <c r="AH428" t="str">
        <f>IF(AND((AD428&lt;=0.5),(S428&lt;1.5)),"HUnSatLig","----")</f>
        <v>HUnSatLig</v>
      </c>
      <c r="AI428" t="str">
        <f>IF(AND((T428&lt;0.6),(S428&gt;=1.5),(C428=0)),"AlipatNoN","----")</f>
        <v>----</v>
      </c>
      <c r="AJ428" t="str">
        <f>IF(AND((S428&gt;=1.5),(T428&gt;=0.6)),"SatFACarb","----")</f>
        <v>----</v>
      </c>
      <c r="AK428" t="str">
        <f>IF(AND((T428&lt;0.6),(S428&gt;=1.5),(C428&gt;0)),"Alipat+N","----")</f>
        <v>----</v>
      </c>
      <c r="AM428" s="4">
        <f>V428*(44/43.989828)</f>
        <v>425.20723436144368</v>
      </c>
      <c r="AN428" s="4">
        <f>INT(AM428)</f>
        <v>425</v>
      </c>
      <c r="AO428" s="4">
        <f>AM428-AN428</f>
        <v>0.20723436144368179</v>
      </c>
    </row>
    <row r="429" spans="1:41" x14ac:dyDescent="0.25">
      <c r="A429">
        <v>16</v>
      </c>
      <c r="B429">
        <v>22</v>
      </c>
      <c r="C429">
        <v>0</v>
      </c>
      <c r="D429">
        <v>10</v>
      </c>
      <c r="E429">
        <v>0</v>
      </c>
      <c r="F429">
        <v>0</v>
      </c>
      <c r="H429">
        <v>373.11401960000001</v>
      </c>
      <c r="J429">
        <v>8080660</v>
      </c>
      <c r="K429">
        <v>7178011</v>
      </c>
      <c r="L429">
        <v>6980569</v>
      </c>
      <c r="M429" t="str">
        <f>IF(J429&gt;0,"Yes","No")</f>
        <v>Yes</v>
      </c>
      <c r="N429">
        <f>AVERAGE(J429:L429)</f>
        <v>7413080</v>
      </c>
      <c r="O429">
        <v>4543937</v>
      </c>
      <c r="P429">
        <v>4185943</v>
      </c>
      <c r="Q429">
        <v>4373544</v>
      </c>
      <c r="S429">
        <f>B429/A429</f>
        <v>1.375</v>
      </c>
      <c r="T429">
        <f>D429/A429</f>
        <v>0.625</v>
      </c>
      <c r="V429" s="4">
        <f>A429*12+(B429-1)*1.007825+C429*14.003074+D429*15.9949146+E429*31.9720707+F429*30.9737615+0.0005485799</f>
        <v>373.1140195799</v>
      </c>
      <c r="W429">
        <f>1+A429-B429/2+C429/2+F429/2</f>
        <v>6</v>
      </c>
      <c r="X429">
        <f>W429/A429</f>
        <v>0.375</v>
      </c>
      <c r="Y429">
        <f>W429/B429</f>
        <v>0.27272727272727271</v>
      </c>
      <c r="Z429">
        <f>W429/D429</f>
        <v>0.6</v>
      </c>
      <c r="AA429" t="str">
        <f>IF(X429&gt;=0.3,IF(X429&lt;=0.68,IF(Y429&gt;=0.2,IF(Y429&lt;=0.95,IF(Z429&gt;=0.77,IF(Z429&lt;=1.75,"CRAM","O"),"O"),"O"),"O"),"O"),"O")</f>
        <v>O</v>
      </c>
      <c r="AD429">
        <f>(1+A429-D429/2-E429-B429/2)/(A429-D429/2-E429-C429-F429)</f>
        <v>9.0909090909090912E-2</v>
      </c>
      <c r="AF429" t="str">
        <f>IF(AD429&gt;0.66,"CondAr","----")</f>
        <v>----</v>
      </c>
      <c r="AG429" t="str">
        <f>IF(AND((AD429&gt;0.5),(AD429&lt;=0.66)),"Aromatic","----")</f>
        <v>----</v>
      </c>
      <c r="AH429" t="str">
        <f>IF(AND((AD429&lt;=0.5),(S429&lt;1.5)),"HUnSatLig","----")</f>
        <v>HUnSatLig</v>
      </c>
      <c r="AI429" t="str">
        <f>IF(AND((T429&lt;0.6),(S429&gt;=1.5),(C429=0)),"AlipatNoN","----")</f>
        <v>----</v>
      </c>
      <c r="AJ429" t="str">
        <f>IF(AND((S429&gt;=1.5),(T429&gt;=0.6)),"SatFACarb","----")</f>
        <v>----</v>
      </c>
      <c r="AK429" t="str">
        <f>IF(AND((T429&lt;0.6),(S429&gt;=1.5),(C429&gt;0)),"Alipat+N","----")</f>
        <v>----</v>
      </c>
      <c r="AM429" s="4">
        <f>V429*(44/43.989828)</f>
        <v>373.20029670303774</v>
      </c>
      <c r="AN429" s="4">
        <f>INT(AM429)</f>
        <v>373</v>
      </c>
      <c r="AO429" s="4">
        <f>AM429-AN429</f>
        <v>0.20029670303773628</v>
      </c>
    </row>
    <row r="430" spans="1:41" x14ac:dyDescent="0.25">
      <c r="A430">
        <v>23</v>
      </c>
      <c r="B430">
        <v>26</v>
      </c>
      <c r="C430">
        <v>0</v>
      </c>
      <c r="D430">
        <v>7</v>
      </c>
      <c r="E430">
        <v>0</v>
      </c>
      <c r="F430">
        <v>0</v>
      </c>
      <c r="H430">
        <v>413.1605758</v>
      </c>
      <c r="J430">
        <v>4100209</v>
      </c>
      <c r="K430">
        <v>4194847</v>
      </c>
      <c r="L430">
        <v>3778332</v>
      </c>
      <c r="M430" t="str">
        <f>IF(J430&gt;0,"Yes","No")</f>
        <v>Yes</v>
      </c>
      <c r="N430">
        <f>AVERAGE(J430:L430)</f>
        <v>4024462.6666666665</v>
      </c>
      <c r="O430">
        <v>4547875</v>
      </c>
      <c r="P430">
        <v>4830218</v>
      </c>
      <c r="Q430">
        <v>4720543</v>
      </c>
      <c r="S430">
        <f>B430/A430</f>
        <v>1.1304347826086956</v>
      </c>
      <c r="T430">
        <f>D430/A430</f>
        <v>0.30434782608695654</v>
      </c>
      <c r="V430" s="4">
        <f>A430*12+(B430-1)*1.007825+C430*14.003074+D430*15.9949146+E430*31.9720707+F430*30.9737615+0.0005485799</f>
        <v>413.1605757799</v>
      </c>
      <c r="W430">
        <f>1+A430-B430/2+C430/2+F430/2</f>
        <v>11</v>
      </c>
      <c r="X430">
        <f>W430/A430</f>
        <v>0.47826086956521741</v>
      </c>
      <c r="Y430">
        <f>W430/B430</f>
        <v>0.42307692307692307</v>
      </c>
      <c r="Z430">
        <f>W430/D430</f>
        <v>1.5714285714285714</v>
      </c>
      <c r="AA430" t="str">
        <f>IF(X430&gt;=0.3,IF(X430&lt;=0.68,IF(Y430&gt;=0.2,IF(Y430&lt;=0.95,IF(Z430&gt;=0.77,IF(Z430&lt;=1.75,"CRAM","O"),"O"),"O"),"O"),"O"),"O")</f>
        <v>CRAM</v>
      </c>
      <c r="AD430">
        <f>(1+A430-D430/2-E430-B430/2)/(A430-D430/2-E430-C430-F430)</f>
        <v>0.38461538461538464</v>
      </c>
      <c r="AF430" t="str">
        <f>IF(AD430&gt;0.66,"CondAr","----")</f>
        <v>----</v>
      </c>
      <c r="AG430" t="str">
        <f>IF(AND((AD430&gt;0.5),(AD430&lt;=0.66)),"Aromatic","----")</f>
        <v>----</v>
      </c>
      <c r="AH430" t="str">
        <f>IF(AND((AD430&lt;=0.5),(S430&lt;1.5)),"HUnSatLig","----")</f>
        <v>HUnSatLig</v>
      </c>
      <c r="AI430" t="str">
        <f>IF(AND((T430&lt;0.6),(S430&gt;=1.5),(C430=0)),"AlipatNoN","----")</f>
        <v>----</v>
      </c>
      <c r="AJ430" t="str">
        <f>IF(AND((S430&gt;=1.5),(T430&gt;=0.6)),"SatFACarb","----")</f>
        <v>----</v>
      </c>
      <c r="AK430" t="str">
        <f>IF(AND((T430&lt;0.6),(S430&gt;=1.5),(C430&gt;0)),"Alipat+N","----")</f>
        <v>----</v>
      </c>
      <c r="AM430" s="4">
        <f>V430*(44/43.989828)</f>
        <v>413.2561130794964</v>
      </c>
      <c r="AN430" s="4">
        <f>INT(AM430)</f>
        <v>413</v>
      </c>
      <c r="AO430" s="4">
        <f>AM430-AN430</f>
        <v>0.2561130794964015</v>
      </c>
    </row>
    <row r="431" spans="1:41" x14ac:dyDescent="0.25">
      <c r="A431">
        <v>26</v>
      </c>
      <c r="B431">
        <v>34</v>
      </c>
      <c r="C431">
        <v>0</v>
      </c>
      <c r="D431">
        <v>7</v>
      </c>
      <c r="E431">
        <v>0</v>
      </c>
      <c r="F431">
        <v>0</v>
      </c>
      <c r="H431">
        <v>457.22317579999998</v>
      </c>
      <c r="J431">
        <v>3365759</v>
      </c>
      <c r="K431">
        <v>3498940</v>
      </c>
      <c r="L431">
        <v>3034773</v>
      </c>
      <c r="M431" t="str">
        <f>IF(J431&gt;0,"Yes","No")</f>
        <v>Yes</v>
      </c>
      <c r="N431">
        <f>AVERAGE(J431:L431)</f>
        <v>3299824</v>
      </c>
      <c r="O431">
        <v>4565925</v>
      </c>
      <c r="P431">
        <v>5817830</v>
      </c>
      <c r="Q431">
        <v>4701492</v>
      </c>
      <c r="S431">
        <f>B431/A431</f>
        <v>1.3076923076923077</v>
      </c>
      <c r="T431">
        <f>D431/A431</f>
        <v>0.26923076923076922</v>
      </c>
      <c r="V431" s="4">
        <f>A431*12+(B431-1)*1.007825+C431*14.003074+D431*15.9949146+E431*31.9720707+F431*30.9737615+0.0005485799</f>
        <v>457.22317577989998</v>
      </c>
      <c r="W431">
        <f>1+A431-B431/2+C431/2+F431/2</f>
        <v>10</v>
      </c>
      <c r="X431">
        <f>W431/A431</f>
        <v>0.38461538461538464</v>
      </c>
      <c r="Y431">
        <f>W431/B431</f>
        <v>0.29411764705882354</v>
      </c>
      <c r="Z431">
        <f>W431/D431</f>
        <v>1.4285714285714286</v>
      </c>
      <c r="AA431" t="str">
        <f>IF(X431&gt;=0.3,IF(X431&lt;=0.68,IF(Y431&gt;=0.2,IF(Y431&lt;=0.95,IF(Z431&gt;=0.77,IF(Z431&lt;=1.75,"CRAM","O"),"O"),"O"),"O"),"O"),"O")</f>
        <v>CRAM</v>
      </c>
      <c r="AD431">
        <f>(1+A431-D431/2-E431-B431/2)/(A431-D431/2-E431-C431-F431)</f>
        <v>0.28888888888888886</v>
      </c>
      <c r="AF431" t="str">
        <f>IF(AD431&gt;0.66,"CondAr","----")</f>
        <v>----</v>
      </c>
      <c r="AG431" t="str">
        <f>IF(AND((AD431&gt;0.5),(AD431&lt;=0.66)),"Aromatic","----")</f>
        <v>----</v>
      </c>
      <c r="AH431" t="str">
        <f>IF(AND((AD431&lt;=0.5),(S431&lt;1.5)),"HUnSatLig","----")</f>
        <v>HUnSatLig</v>
      </c>
      <c r="AI431" t="str">
        <f>IF(AND((T431&lt;0.6),(S431&gt;=1.5),(C431=0)),"AlipatNoN","----")</f>
        <v>----</v>
      </c>
      <c r="AJ431" t="str">
        <f>IF(AND((S431&gt;=1.5),(T431&gt;=0.6)),"SatFACarb","----")</f>
        <v>----</v>
      </c>
      <c r="AK431" t="str">
        <f>IF(AND((T431&lt;0.6),(S431&gt;=1.5),(C431&gt;0)),"Alipat+N","----")</f>
        <v>----</v>
      </c>
      <c r="AM431" s="4">
        <f>V431*(44/43.989828)</f>
        <v>457.32890190694985</v>
      </c>
      <c r="AN431" s="4">
        <f>INT(AM431)</f>
        <v>457</v>
      </c>
      <c r="AO431" s="4">
        <f>AM431-AN431</f>
        <v>0.32890190694985222</v>
      </c>
    </row>
    <row r="432" spans="1:41" x14ac:dyDescent="0.25">
      <c r="A432">
        <v>25</v>
      </c>
      <c r="B432">
        <v>34</v>
      </c>
      <c r="C432">
        <v>0</v>
      </c>
      <c r="D432">
        <v>11</v>
      </c>
      <c r="E432">
        <v>0</v>
      </c>
      <c r="F432">
        <v>0</v>
      </c>
      <c r="H432">
        <v>509.20283419999998</v>
      </c>
      <c r="J432">
        <v>4266326</v>
      </c>
      <c r="K432">
        <v>4564176</v>
      </c>
      <c r="L432">
        <v>3559263</v>
      </c>
      <c r="M432" t="str">
        <f>IF(J432&gt;0,"Yes","No")</f>
        <v>Yes</v>
      </c>
      <c r="N432">
        <f>AVERAGE(J432:L432)</f>
        <v>4129921.6666666665</v>
      </c>
      <c r="O432">
        <v>4602898</v>
      </c>
      <c r="P432">
        <v>4688443</v>
      </c>
      <c r="Q432">
        <v>3677134</v>
      </c>
      <c r="S432">
        <f>B432/A432</f>
        <v>1.36</v>
      </c>
      <c r="T432">
        <f>D432/A432</f>
        <v>0.44</v>
      </c>
      <c r="V432" s="4">
        <f>A432*12+(B432-1)*1.007825+C432*14.003074+D432*15.9949146+E432*31.9720707+F432*30.9737615+0.0005485799</f>
        <v>509.20283417989998</v>
      </c>
      <c r="W432">
        <f>1+A432-B432/2+C432/2+F432/2</f>
        <v>9</v>
      </c>
      <c r="X432">
        <f>W432/A432</f>
        <v>0.36</v>
      </c>
      <c r="Y432">
        <f>W432/B432</f>
        <v>0.26470588235294118</v>
      </c>
      <c r="Z432">
        <f>W432/D432</f>
        <v>0.81818181818181823</v>
      </c>
      <c r="AA432" t="str">
        <f>IF(X432&gt;=0.3,IF(X432&lt;=0.68,IF(Y432&gt;=0.2,IF(Y432&lt;=0.95,IF(Z432&gt;=0.77,IF(Z432&lt;=1.75,"CRAM","O"),"O"),"O"),"O"),"O"),"O")</f>
        <v>CRAM</v>
      </c>
      <c r="AD432">
        <f>(1+A432-D432/2-E432-B432/2)/(A432-D432/2-E432-C432-F432)</f>
        <v>0.17948717948717949</v>
      </c>
      <c r="AF432" t="str">
        <f>IF(AD432&gt;0.66,"CondAr","----")</f>
        <v>----</v>
      </c>
      <c r="AG432" t="str">
        <f>IF(AND((AD432&gt;0.5),(AD432&lt;=0.66)),"Aromatic","----")</f>
        <v>----</v>
      </c>
      <c r="AH432" t="str">
        <f>IF(AND((AD432&lt;=0.5),(S432&lt;1.5)),"HUnSatLig","----")</f>
        <v>HUnSatLig</v>
      </c>
      <c r="AI432" t="str">
        <f>IF(AND((T432&lt;0.6),(S432&gt;=1.5),(C432=0)),"AlipatNoN","----")</f>
        <v>----</v>
      </c>
      <c r="AJ432" t="str">
        <f>IF(AND((S432&gt;=1.5),(T432&gt;=0.6)),"SatFACarb","----")</f>
        <v>----</v>
      </c>
      <c r="AK432" t="str">
        <f>IF(AND((T432&lt;0.6),(S432&gt;=1.5),(C432&gt;0)),"Alipat+N","----")</f>
        <v>----</v>
      </c>
      <c r="AM432" s="4">
        <f>V432*(44/43.989828)</f>
        <v>509.32057983758421</v>
      </c>
      <c r="AN432" s="4">
        <f>INT(AM432)</f>
        <v>509</v>
      </c>
      <c r="AO432" s="4">
        <f>AM432-AN432</f>
        <v>0.32057983758420505</v>
      </c>
    </row>
    <row r="433" spans="1:41" x14ac:dyDescent="0.25">
      <c r="A433">
        <v>17</v>
      </c>
      <c r="B433">
        <v>16</v>
      </c>
      <c r="C433">
        <v>0</v>
      </c>
      <c r="D433">
        <v>9</v>
      </c>
      <c r="E433">
        <v>0</v>
      </c>
      <c r="F433">
        <v>0</v>
      </c>
      <c r="H433">
        <v>363.07215500000001</v>
      </c>
      <c r="J433">
        <v>13903422</v>
      </c>
      <c r="K433">
        <v>13462590</v>
      </c>
      <c r="L433">
        <v>13746210</v>
      </c>
      <c r="M433" t="str">
        <f>IF(J433&gt;0,"Yes","No")</f>
        <v>Yes</v>
      </c>
      <c r="N433">
        <f>AVERAGE(J433:L433)</f>
        <v>13704074</v>
      </c>
      <c r="O433">
        <v>4606455</v>
      </c>
      <c r="P433">
        <v>3939278</v>
      </c>
      <c r="Q433">
        <v>4956398</v>
      </c>
      <c r="S433">
        <f>B433/A433</f>
        <v>0.94117647058823528</v>
      </c>
      <c r="T433">
        <f>D433/A433</f>
        <v>0.52941176470588236</v>
      </c>
      <c r="V433" s="4">
        <f>A433*12+(B433-1)*1.007825+C433*14.003074+D433*15.9949146+E433*31.9720707+F433*30.9737615+0.0005485799</f>
        <v>363.07215497990001</v>
      </c>
      <c r="W433">
        <f>1+A433-B433/2+C433/2+F433/2</f>
        <v>10</v>
      </c>
      <c r="X433">
        <f>W433/A433</f>
        <v>0.58823529411764708</v>
      </c>
      <c r="Y433">
        <f>W433/B433</f>
        <v>0.625</v>
      </c>
      <c r="Z433">
        <f>W433/D433</f>
        <v>1.1111111111111112</v>
      </c>
      <c r="AA433" t="str">
        <f>IF(X433&gt;=0.3,IF(X433&lt;=0.68,IF(Y433&gt;=0.2,IF(Y433&lt;=0.95,IF(Z433&gt;=0.77,IF(Z433&lt;=1.75,"CRAM","O"),"O"),"O"),"O"),"O"),"O")</f>
        <v>CRAM</v>
      </c>
      <c r="AD433">
        <f>(1+A433-D433/2-E433-B433/2)/(A433-D433/2-E433-C433-F433)</f>
        <v>0.44</v>
      </c>
      <c r="AF433" t="str">
        <f>IF(AD433&gt;0.66,"CondAr","----")</f>
        <v>----</v>
      </c>
      <c r="AG433" t="str">
        <f>IF(AND((AD433&gt;0.5),(AD433&lt;=0.66)),"Aromatic","----")</f>
        <v>----</v>
      </c>
      <c r="AH433" t="str">
        <f>IF(AND((AD433&lt;=0.5),(S433&lt;1.5)),"HUnSatLig","----")</f>
        <v>HUnSatLig</v>
      </c>
      <c r="AI433" t="str">
        <f>IF(AND((T433&lt;0.6),(S433&gt;=1.5),(C433=0)),"AlipatNoN","----")</f>
        <v>----</v>
      </c>
      <c r="AJ433" t="str">
        <f>IF(AND((S433&gt;=1.5),(T433&gt;=0.6)),"SatFACarb","----")</f>
        <v>----</v>
      </c>
      <c r="AK433" t="str">
        <f>IF(AND((T433&lt;0.6),(S433&gt;=1.5),(C433&gt;0)),"Alipat+N","----")</f>
        <v>----</v>
      </c>
      <c r="AM433" s="4">
        <f>V433*(44/43.989828)</f>
        <v>363.15611006970971</v>
      </c>
      <c r="AN433" s="4">
        <f>INT(AM433)</f>
        <v>363</v>
      </c>
      <c r="AO433" s="4">
        <f>AM433-AN433</f>
        <v>0.15611006970971175</v>
      </c>
    </row>
    <row r="434" spans="1:41" x14ac:dyDescent="0.25">
      <c r="A434">
        <v>17</v>
      </c>
      <c r="B434">
        <v>24</v>
      </c>
      <c r="C434">
        <v>0</v>
      </c>
      <c r="D434">
        <v>10</v>
      </c>
      <c r="E434">
        <v>0</v>
      </c>
      <c r="F434">
        <v>0</v>
      </c>
      <c r="H434">
        <v>387.1296696</v>
      </c>
      <c r="J434">
        <v>6981580</v>
      </c>
      <c r="K434">
        <v>6577320</v>
      </c>
      <c r="L434">
        <v>6187580</v>
      </c>
      <c r="M434" t="str">
        <f>IF(J434&gt;0,"Yes","No")</f>
        <v>Yes</v>
      </c>
      <c r="N434">
        <f>AVERAGE(J434:L434)</f>
        <v>6582160</v>
      </c>
      <c r="O434">
        <v>4614177</v>
      </c>
      <c r="P434">
        <v>4395458</v>
      </c>
      <c r="Q434">
        <v>4475269</v>
      </c>
      <c r="S434">
        <f>B434/A434</f>
        <v>1.411764705882353</v>
      </c>
      <c r="T434">
        <f>D434/A434</f>
        <v>0.58823529411764708</v>
      </c>
      <c r="V434" s="4">
        <f>A434*12+(B434-1)*1.007825+C434*14.003074+D434*15.9949146+E434*31.9720707+F434*30.9737615+0.0005485799</f>
        <v>387.1296695799</v>
      </c>
      <c r="W434">
        <f>1+A434-B434/2+C434/2+F434/2</f>
        <v>6</v>
      </c>
      <c r="X434">
        <f>W434/A434</f>
        <v>0.35294117647058826</v>
      </c>
      <c r="Y434">
        <f>W434/B434</f>
        <v>0.25</v>
      </c>
      <c r="Z434">
        <f>W434/D434</f>
        <v>0.6</v>
      </c>
      <c r="AA434" t="str">
        <f>IF(X434&gt;=0.3,IF(X434&lt;=0.68,IF(Y434&gt;=0.2,IF(Y434&lt;=0.95,IF(Z434&gt;=0.77,IF(Z434&lt;=1.75,"CRAM","O"),"O"),"O"),"O"),"O"),"O")</f>
        <v>O</v>
      </c>
      <c r="AD434">
        <f>(1+A434-D434/2-E434-B434/2)/(A434-D434/2-E434-C434-F434)</f>
        <v>8.3333333333333329E-2</v>
      </c>
      <c r="AF434" t="str">
        <f>IF(AD434&gt;0.66,"CondAr","----")</f>
        <v>----</v>
      </c>
      <c r="AG434" t="str">
        <f>IF(AND((AD434&gt;0.5),(AD434&lt;=0.66)),"Aromatic","----")</f>
        <v>----</v>
      </c>
      <c r="AH434" t="str">
        <f>IF(AND((AD434&lt;=0.5),(S434&lt;1.5)),"HUnSatLig","----")</f>
        <v>HUnSatLig</v>
      </c>
      <c r="AI434" t="str">
        <f>IF(AND((T434&lt;0.6),(S434&gt;=1.5),(C434=0)),"AlipatNoN","----")</f>
        <v>----</v>
      </c>
      <c r="AJ434" t="str">
        <f>IF(AND((S434&gt;=1.5),(T434&gt;=0.6)),"SatFACarb","----")</f>
        <v>----</v>
      </c>
      <c r="AK434" t="str">
        <f>IF(AND((T434&lt;0.6),(S434&gt;=1.5),(C434&gt;0)),"Alipat+N","----")</f>
        <v>----</v>
      </c>
      <c r="AM434" s="4">
        <f>V434*(44/43.989828)</f>
        <v>387.21918761572783</v>
      </c>
      <c r="AN434" s="4">
        <f>INT(AM434)</f>
        <v>387</v>
      </c>
      <c r="AO434" s="4">
        <f>AM434-AN434</f>
        <v>0.21918761572783296</v>
      </c>
    </row>
    <row r="435" spans="1:41" x14ac:dyDescent="0.25">
      <c r="A435">
        <v>25</v>
      </c>
      <c r="B435">
        <v>34</v>
      </c>
      <c r="C435">
        <v>0</v>
      </c>
      <c r="D435">
        <v>6</v>
      </c>
      <c r="E435">
        <v>0</v>
      </c>
      <c r="F435">
        <v>0</v>
      </c>
      <c r="H435">
        <v>429.22826120000002</v>
      </c>
      <c r="J435">
        <v>2839820</v>
      </c>
      <c r="K435">
        <v>2936276</v>
      </c>
      <c r="L435">
        <v>3200242</v>
      </c>
      <c r="M435" t="str">
        <f>IF(J435&gt;0,"Yes","No")</f>
        <v>Yes</v>
      </c>
      <c r="N435">
        <f>AVERAGE(J435:L435)</f>
        <v>2992112.6666666665</v>
      </c>
      <c r="O435">
        <v>4618112</v>
      </c>
      <c r="P435">
        <v>5449658</v>
      </c>
      <c r="Q435">
        <v>4264900</v>
      </c>
      <c r="S435">
        <f>B435/A435</f>
        <v>1.36</v>
      </c>
      <c r="T435">
        <f>D435/A435</f>
        <v>0.24</v>
      </c>
      <c r="V435" s="4">
        <f>A435*12+(B435-1)*1.007825+C435*14.003074+D435*15.9949146+E435*31.9720707+F435*30.9737615+0.0005485799</f>
        <v>429.22826117989996</v>
      </c>
      <c r="W435">
        <f>1+A435-B435/2+C435/2+F435/2</f>
        <v>9</v>
      </c>
      <c r="X435">
        <f>W435/A435</f>
        <v>0.36</v>
      </c>
      <c r="Y435">
        <f>W435/B435</f>
        <v>0.26470588235294118</v>
      </c>
      <c r="Z435">
        <f>W435/D435</f>
        <v>1.5</v>
      </c>
      <c r="AA435" t="str">
        <f>IF(X435&gt;=0.3,IF(X435&lt;=0.68,IF(Y435&gt;=0.2,IF(Y435&lt;=0.95,IF(Z435&gt;=0.77,IF(Z435&lt;=1.75,"CRAM","O"),"O"),"O"),"O"),"O"),"O")</f>
        <v>CRAM</v>
      </c>
      <c r="AD435">
        <f>(1+A435-D435/2-E435-B435/2)/(A435-D435/2-E435-C435-F435)</f>
        <v>0.27272727272727271</v>
      </c>
      <c r="AF435" t="str">
        <f>IF(AD435&gt;0.66,"CondAr","----")</f>
        <v>----</v>
      </c>
      <c r="AG435" t="str">
        <f>IF(AND((AD435&gt;0.5),(AD435&lt;=0.66)),"Aromatic","----")</f>
        <v>----</v>
      </c>
      <c r="AH435" t="str">
        <f>IF(AND((AD435&lt;=0.5),(S435&lt;1.5)),"HUnSatLig","----")</f>
        <v>HUnSatLig</v>
      </c>
      <c r="AI435" t="str">
        <f>IF(AND((T435&lt;0.6),(S435&gt;=1.5),(C435=0)),"AlipatNoN","----")</f>
        <v>----</v>
      </c>
      <c r="AJ435" t="str">
        <f>IF(AND((S435&gt;=1.5),(T435&gt;=0.6)),"SatFACarb","----")</f>
        <v>----</v>
      </c>
      <c r="AK435" t="str">
        <f>IF(AND((T435&lt;0.6),(S435&gt;=1.5),(C435&gt;0)),"Alipat+N","----")</f>
        <v>----</v>
      </c>
      <c r="AM435" s="4">
        <f>V435*(44/43.989828)</f>
        <v>429.32751389515767</v>
      </c>
      <c r="AN435" s="4">
        <f>INT(AM435)</f>
        <v>429</v>
      </c>
      <c r="AO435" s="4">
        <f>AM435-AN435</f>
        <v>0.32751389515766505</v>
      </c>
    </row>
    <row r="436" spans="1:41" x14ac:dyDescent="0.25">
      <c r="A436">
        <v>21</v>
      </c>
      <c r="B436">
        <v>20</v>
      </c>
      <c r="C436">
        <v>0</v>
      </c>
      <c r="D436">
        <v>9</v>
      </c>
      <c r="E436">
        <v>0</v>
      </c>
      <c r="F436">
        <v>0</v>
      </c>
      <c r="H436">
        <v>415.103455</v>
      </c>
      <c r="J436">
        <v>8239222</v>
      </c>
      <c r="K436">
        <v>8104541</v>
      </c>
      <c r="L436">
        <v>8603436</v>
      </c>
      <c r="M436" t="str">
        <f>IF(J436&gt;0,"Yes","No")</f>
        <v>Yes</v>
      </c>
      <c r="N436">
        <f>AVERAGE(J436:L436)</f>
        <v>8315733</v>
      </c>
      <c r="O436">
        <v>4628797</v>
      </c>
      <c r="P436">
        <v>3846218</v>
      </c>
      <c r="Q436">
        <v>3958645</v>
      </c>
      <c r="S436">
        <f>B436/A436</f>
        <v>0.95238095238095233</v>
      </c>
      <c r="T436">
        <f>D436/A436</f>
        <v>0.42857142857142855</v>
      </c>
      <c r="V436" s="4">
        <f>A436*12+(B436-1)*1.007825+C436*14.003074+D436*15.9949146+E436*31.9720707+F436*30.9737615+0.0005485799</f>
        <v>415.10345497990005</v>
      </c>
      <c r="W436">
        <f>1+A436-B436/2+C436/2+F436/2</f>
        <v>12</v>
      </c>
      <c r="X436">
        <f>W436/A436</f>
        <v>0.5714285714285714</v>
      </c>
      <c r="Y436">
        <f>W436/B436</f>
        <v>0.6</v>
      </c>
      <c r="Z436">
        <f>W436/D436</f>
        <v>1.3333333333333333</v>
      </c>
      <c r="AA436" t="str">
        <f>IF(X436&gt;=0.3,IF(X436&lt;=0.68,IF(Y436&gt;=0.2,IF(Y436&lt;=0.95,IF(Z436&gt;=0.77,IF(Z436&lt;=1.75,"CRAM","O"),"O"),"O"),"O"),"O"),"O")</f>
        <v>CRAM</v>
      </c>
      <c r="AD436">
        <f>(1+A436-D436/2-E436-B436/2)/(A436-D436/2-E436-C436-F436)</f>
        <v>0.45454545454545453</v>
      </c>
      <c r="AF436" t="str">
        <f>IF(AD436&gt;0.66,"CondAr","----")</f>
        <v>----</v>
      </c>
      <c r="AG436" t="str">
        <f>IF(AND((AD436&gt;0.5),(AD436&lt;=0.66)),"Aromatic","----")</f>
        <v>----</v>
      </c>
      <c r="AH436" t="str">
        <f>IF(AND((AD436&lt;=0.5),(S436&lt;1.5)),"HUnSatLig","----")</f>
        <v>HUnSatLig</v>
      </c>
      <c r="AI436" t="str">
        <f>IF(AND((T436&lt;0.6),(S436&gt;=1.5),(C436=0)),"AlipatNoN","----")</f>
        <v>----</v>
      </c>
      <c r="AJ436" t="str">
        <f>IF(AND((S436&gt;=1.5),(T436&gt;=0.6)),"SatFACarb","----")</f>
        <v>----</v>
      </c>
      <c r="AK436" t="str">
        <f>IF(AND((T436&lt;0.6),(S436&gt;=1.5),(C436&gt;0)),"Alipat+N","----")</f>
        <v>----</v>
      </c>
      <c r="AM436" s="4">
        <f>V436*(44/43.989828)</f>
        <v>415.19944154170366</v>
      </c>
      <c r="AN436" s="4">
        <f>INT(AM436)</f>
        <v>415</v>
      </c>
      <c r="AO436" s="4">
        <f>AM436-AN436</f>
        <v>0.19944154170366346</v>
      </c>
    </row>
    <row r="437" spans="1:41" x14ac:dyDescent="0.25">
      <c r="A437">
        <v>21</v>
      </c>
      <c r="B437">
        <v>24</v>
      </c>
      <c r="C437">
        <v>0</v>
      </c>
      <c r="D437">
        <v>6</v>
      </c>
      <c r="E437">
        <v>0</v>
      </c>
      <c r="F437">
        <v>0</v>
      </c>
      <c r="H437">
        <v>371.15001119999999</v>
      </c>
      <c r="J437">
        <v>4586037</v>
      </c>
      <c r="K437">
        <v>4799749</v>
      </c>
      <c r="L437">
        <v>4315548</v>
      </c>
      <c r="M437" t="str">
        <f>IF(J437&gt;0,"Yes","No")</f>
        <v>Yes</v>
      </c>
      <c r="N437">
        <f>AVERAGE(J437:L437)</f>
        <v>4567111.333333333</v>
      </c>
      <c r="O437">
        <v>4635522</v>
      </c>
      <c r="P437">
        <v>5472544</v>
      </c>
      <c r="Q437">
        <v>4645384</v>
      </c>
      <c r="S437">
        <f>B437/A437</f>
        <v>1.1428571428571428</v>
      </c>
      <c r="T437">
        <f>D437/A437</f>
        <v>0.2857142857142857</v>
      </c>
      <c r="V437" s="4">
        <f>A437*12+(B437-1)*1.007825+C437*14.003074+D437*15.9949146+E437*31.9720707+F437*30.9737615+0.0005485799</f>
        <v>371.15001117989999</v>
      </c>
      <c r="W437">
        <f>1+A437-B437/2+C437/2+F437/2</f>
        <v>10</v>
      </c>
      <c r="X437">
        <f>W437/A437</f>
        <v>0.47619047619047616</v>
      </c>
      <c r="Y437">
        <f>W437/B437</f>
        <v>0.41666666666666669</v>
      </c>
      <c r="Z437">
        <f>W437/D437</f>
        <v>1.6666666666666667</v>
      </c>
      <c r="AA437" t="str">
        <f>IF(X437&gt;=0.3,IF(X437&lt;=0.68,IF(Y437&gt;=0.2,IF(Y437&lt;=0.95,IF(Z437&gt;=0.77,IF(Z437&lt;=1.75,"CRAM","O"),"O"),"O"),"O"),"O"),"O")</f>
        <v>CRAM</v>
      </c>
      <c r="AD437">
        <f>(1+A437-D437/2-E437-B437/2)/(A437-D437/2-E437-C437-F437)</f>
        <v>0.3888888888888889</v>
      </c>
      <c r="AF437" t="str">
        <f>IF(AD437&gt;0.66,"CondAr","----")</f>
        <v>----</v>
      </c>
      <c r="AG437" t="str">
        <f>IF(AND((AD437&gt;0.5),(AD437&lt;=0.66)),"Aromatic","----")</f>
        <v>----</v>
      </c>
      <c r="AH437" t="str">
        <f>IF(AND((AD437&lt;=0.5),(S437&lt;1.5)),"HUnSatLig","----")</f>
        <v>HUnSatLig</v>
      </c>
      <c r="AI437" t="str">
        <f>IF(AND((T437&lt;0.6),(S437&gt;=1.5),(C437=0)),"AlipatNoN","----")</f>
        <v>----</v>
      </c>
      <c r="AJ437" t="str">
        <f>IF(AND((S437&gt;=1.5),(T437&gt;=0.6)),"SatFACarb","----")</f>
        <v>----</v>
      </c>
      <c r="AK437" t="str">
        <f>IF(AND((T437&lt;0.6),(S437&gt;=1.5),(C437&gt;0)),"Alipat+N","----")</f>
        <v>----</v>
      </c>
      <c r="AM437" s="4">
        <f>V437*(44/43.989828)</f>
        <v>371.23583415501412</v>
      </c>
      <c r="AN437" s="4">
        <f>INT(AM437)</f>
        <v>371</v>
      </c>
      <c r="AO437" s="4">
        <f>AM437-AN437</f>
        <v>0.23583415501411764</v>
      </c>
    </row>
    <row r="438" spans="1:41" x14ac:dyDescent="0.25">
      <c r="A438">
        <v>23</v>
      </c>
      <c r="B438">
        <v>34</v>
      </c>
      <c r="C438">
        <v>0</v>
      </c>
      <c r="D438">
        <v>11</v>
      </c>
      <c r="E438">
        <v>0</v>
      </c>
      <c r="F438">
        <v>0</v>
      </c>
      <c r="H438">
        <v>485.20283419999998</v>
      </c>
      <c r="J438">
        <v>3930283</v>
      </c>
      <c r="K438">
        <v>3365511</v>
      </c>
      <c r="L438">
        <v>2736666</v>
      </c>
      <c r="M438" t="str">
        <f>IF(J438&gt;0,"Yes","No")</f>
        <v>Yes</v>
      </c>
      <c r="N438">
        <f>AVERAGE(J438:L438)</f>
        <v>3344153.3333333335</v>
      </c>
      <c r="O438">
        <v>4642787</v>
      </c>
      <c r="P438">
        <v>4321925</v>
      </c>
      <c r="Q438">
        <v>3858967</v>
      </c>
      <c r="S438">
        <f>B438/A438</f>
        <v>1.4782608695652173</v>
      </c>
      <c r="T438">
        <f>D438/A438</f>
        <v>0.47826086956521741</v>
      </c>
      <c r="V438" s="4">
        <f>A438*12+(B438-1)*1.007825+C438*14.003074+D438*15.9949146+E438*31.9720707+F438*30.9737615+0.0005485799</f>
        <v>485.20283417989998</v>
      </c>
      <c r="W438">
        <f>1+A438-B438/2+C438/2+F438/2</f>
        <v>7</v>
      </c>
      <c r="X438">
        <f>W438/A438</f>
        <v>0.30434782608695654</v>
      </c>
      <c r="Y438">
        <f>W438/B438</f>
        <v>0.20588235294117646</v>
      </c>
      <c r="Z438">
        <f>W438/D438</f>
        <v>0.63636363636363635</v>
      </c>
      <c r="AA438" t="str">
        <f>IF(X438&gt;=0.3,IF(X438&lt;=0.68,IF(Y438&gt;=0.2,IF(Y438&lt;=0.95,IF(Z438&gt;=0.77,IF(Z438&lt;=1.75,"CRAM","O"),"O"),"O"),"O"),"O"),"O")</f>
        <v>O</v>
      </c>
      <c r="AD438">
        <f>(1+A438-D438/2-E438-B438/2)/(A438-D438/2-E438-C438-F438)</f>
        <v>8.5714285714285715E-2</v>
      </c>
      <c r="AF438" t="str">
        <f>IF(AD438&gt;0.66,"CondAr","----")</f>
        <v>----</v>
      </c>
      <c r="AG438" t="str">
        <f>IF(AND((AD438&gt;0.5),(AD438&lt;=0.66)),"Aromatic","----")</f>
        <v>----</v>
      </c>
      <c r="AH438" t="str">
        <f>IF(AND((AD438&lt;=0.5),(S438&lt;1.5)),"HUnSatLig","----")</f>
        <v>HUnSatLig</v>
      </c>
      <c r="AI438" t="str">
        <f>IF(AND((T438&lt;0.6),(S438&gt;=1.5),(C438=0)),"AlipatNoN","----")</f>
        <v>----</v>
      </c>
      <c r="AJ438" t="str">
        <f>IF(AND((S438&gt;=1.5),(T438&gt;=0.6)),"SatFACarb","----")</f>
        <v>----</v>
      </c>
      <c r="AK438" t="str">
        <f>IF(AND((T438&lt;0.6),(S438&gt;=1.5),(C438&gt;0)),"Alipat+N","----")</f>
        <v>----</v>
      </c>
      <c r="AM438" s="4">
        <f>V438*(44/43.989828)</f>
        <v>485.31503019097045</v>
      </c>
      <c r="AN438" s="4">
        <f>INT(AM438)</f>
        <v>485</v>
      </c>
      <c r="AO438" s="4">
        <f>AM438-AN438</f>
        <v>0.31503019097044671</v>
      </c>
    </row>
    <row r="439" spans="1:41" x14ac:dyDescent="0.25">
      <c r="A439">
        <v>22</v>
      </c>
      <c r="B439">
        <v>30</v>
      </c>
      <c r="C439">
        <v>0</v>
      </c>
      <c r="D439">
        <v>5</v>
      </c>
      <c r="E439">
        <v>0</v>
      </c>
      <c r="F439">
        <v>0</v>
      </c>
      <c r="H439">
        <v>373.20204660000002</v>
      </c>
      <c r="J439">
        <v>2958644</v>
      </c>
      <c r="K439">
        <v>2998578</v>
      </c>
      <c r="L439">
        <v>3593714</v>
      </c>
      <c r="M439" t="str">
        <f>IF(J439&gt;0,"Yes","No")</f>
        <v>Yes</v>
      </c>
      <c r="N439">
        <f>AVERAGE(J439:L439)</f>
        <v>3183645.3333333335</v>
      </c>
      <c r="O439">
        <v>4647386</v>
      </c>
      <c r="P439">
        <v>5761904</v>
      </c>
      <c r="Q439">
        <v>5325889</v>
      </c>
      <c r="S439">
        <f>B439/A439</f>
        <v>1.3636363636363635</v>
      </c>
      <c r="T439">
        <f>D439/A439</f>
        <v>0.22727272727272727</v>
      </c>
      <c r="V439" s="4">
        <f>A439*12+(B439-1)*1.007825+C439*14.003074+D439*15.9949146+E439*31.9720707+F439*30.9737615+0.0005485799</f>
        <v>373.20204657990001</v>
      </c>
      <c r="W439">
        <f>1+A439-B439/2+C439/2+F439/2</f>
        <v>8</v>
      </c>
      <c r="X439">
        <f>W439/A439</f>
        <v>0.36363636363636365</v>
      </c>
      <c r="Y439">
        <f>W439/B439</f>
        <v>0.26666666666666666</v>
      </c>
      <c r="Z439">
        <f>W439/D439</f>
        <v>1.6</v>
      </c>
      <c r="AA439" t="str">
        <f>IF(X439&gt;=0.3,IF(X439&lt;=0.68,IF(Y439&gt;=0.2,IF(Y439&lt;=0.95,IF(Z439&gt;=0.77,IF(Z439&lt;=1.75,"CRAM","O"),"O"),"O"),"O"),"O"),"O")</f>
        <v>CRAM</v>
      </c>
      <c r="AD439">
        <f>(1+A439-D439/2-E439-B439/2)/(A439-D439/2-E439-C439-F439)</f>
        <v>0.28205128205128205</v>
      </c>
      <c r="AF439" t="str">
        <f>IF(AD439&gt;0.66,"CondAr","----")</f>
        <v>----</v>
      </c>
      <c r="AG439" t="str">
        <f>IF(AND((AD439&gt;0.5),(AD439&lt;=0.66)),"Aromatic","----")</f>
        <v>----</v>
      </c>
      <c r="AH439" t="str">
        <f>IF(AND((AD439&lt;=0.5),(S439&lt;1.5)),"HUnSatLig","----")</f>
        <v>HUnSatLig</v>
      </c>
      <c r="AI439" t="str">
        <f>IF(AND((T439&lt;0.6),(S439&gt;=1.5),(C439=0)),"AlipatNoN","----")</f>
        <v>----</v>
      </c>
      <c r="AJ439" t="str">
        <f>IF(AND((S439&gt;=1.5),(T439&gt;=0.6)),"SatFACarb","----")</f>
        <v>----</v>
      </c>
      <c r="AK439" t="str">
        <f>IF(AND((T439&lt;0.6),(S439&gt;=1.5),(C439&gt;0)),"Alipat+N","----")</f>
        <v>----</v>
      </c>
      <c r="AM439" s="4">
        <f>V439*(44/43.989828)</f>
        <v>373.28834405798534</v>
      </c>
      <c r="AN439" s="4">
        <f>INT(AM439)</f>
        <v>373</v>
      </c>
      <c r="AO439" s="4">
        <f>AM439-AN439</f>
        <v>0.28834405798534135</v>
      </c>
    </row>
    <row r="440" spans="1:41" x14ac:dyDescent="0.25">
      <c r="A440">
        <v>19</v>
      </c>
      <c r="B440">
        <v>24</v>
      </c>
      <c r="C440">
        <v>0</v>
      </c>
      <c r="D440">
        <v>11</v>
      </c>
      <c r="E440">
        <v>0</v>
      </c>
      <c r="F440">
        <v>0</v>
      </c>
      <c r="H440">
        <v>427.12458420000002</v>
      </c>
      <c r="J440">
        <v>8300000</v>
      </c>
      <c r="K440">
        <v>8442398</v>
      </c>
      <c r="L440">
        <v>7389573</v>
      </c>
      <c r="M440" t="str">
        <f>IF(J440&gt;0,"Yes","No")</f>
        <v>Yes</v>
      </c>
      <c r="N440">
        <f>AVERAGE(J440:L440)</f>
        <v>8043990.333333333</v>
      </c>
      <c r="O440">
        <v>4651002</v>
      </c>
      <c r="P440">
        <v>4044806</v>
      </c>
      <c r="Q440">
        <v>4199559</v>
      </c>
      <c r="S440">
        <f>B440/A440</f>
        <v>1.263157894736842</v>
      </c>
      <c r="T440">
        <f>D440/A440</f>
        <v>0.57894736842105265</v>
      </c>
      <c r="V440" s="4">
        <f>A440*12+(B440-1)*1.007825+C440*14.003074+D440*15.9949146+E440*31.9720707+F440*30.9737615+0.0005485799</f>
        <v>427.12458417990001</v>
      </c>
      <c r="W440">
        <f>1+A440-B440/2+C440/2+F440/2</f>
        <v>8</v>
      </c>
      <c r="X440">
        <f>W440/A440</f>
        <v>0.42105263157894735</v>
      </c>
      <c r="Y440">
        <f>W440/B440</f>
        <v>0.33333333333333331</v>
      </c>
      <c r="Z440">
        <f>W440/D440</f>
        <v>0.72727272727272729</v>
      </c>
      <c r="AA440" t="str">
        <f>IF(X440&gt;=0.3,IF(X440&lt;=0.68,IF(Y440&gt;=0.2,IF(Y440&lt;=0.95,IF(Z440&gt;=0.77,IF(Z440&lt;=1.75,"CRAM","O"),"O"),"O"),"O"),"O"),"O")</f>
        <v>O</v>
      </c>
      <c r="AD440">
        <f>(1+A440-D440/2-E440-B440/2)/(A440-D440/2-E440-C440-F440)</f>
        <v>0.18518518518518517</v>
      </c>
      <c r="AF440" t="str">
        <f>IF(AD440&gt;0.66,"CondAr","----")</f>
        <v>----</v>
      </c>
      <c r="AG440" t="str">
        <f>IF(AND((AD440&gt;0.5),(AD440&lt;=0.66)),"Aromatic","----")</f>
        <v>----</v>
      </c>
      <c r="AH440" t="str">
        <f>IF(AND((AD440&lt;=0.5),(S440&lt;1.5)),"HUnSatLig","----")</f>
        <v>HUnSatLig</v>
      </c>
      <c r="AI440" t="str">
        <f>IF(AND((T440&lt;0.6),(S440&gt;=1.5),(C440=0)),"AlipatNoN","----")</f>
        <v>----</v>
      </c>
      <c r="AJ440" t="str">
        <f>IF(AND((S440&gt;=1.5),(T440&gt;=0.6)),"SatFACarb","----")</f>
        <v>----</v>
      </c>
      <c r="AK440" t="str">
        <f>IF(AND((T440&lt;0.6),(S440&gt;=1.5),(C440&gt;0)),"Alipat+N","----")</f>
        <v>----</v>
      </c>
      <c r="AM440" s="4">
        <f>V440*(44/43.989828)</f>
        <v>427.2233504508269</v>
      </c>
      <c r="AN440" s="4">
        <f>INT(AM440)</f>
        <v>427</v>
      </c>
      <c r="AO440" s="4">
        <f>AM440-AN440</f>
        <v>0.2233504508268993</v>
      </c>
    </row>
    <row r="441" spans="1:41" x14ac:dyDescent="0.25">
      <c r="A441">
        <v>20</v>
      </c>
      <c r="B441">
        <v>20</v>
      </c>
      <c r="C441">
        <v>0</v>
      </c>
      <c r="D441">
        <v>10</v>
      </c>
      <c r="E441">
        <v>0</v>
      </c>
      <c r="F441">
        <v>0</v>
      </c>
      <c r="H441">
        <v>419.09836960000001</v>
      </c>
      <c r="J441">
        <v>13078548</v>
      </c>
      <c r="K441">
        <v>11424406</v>
      </c>
      <c r="L441">
        <v>12707580</v>
      </c>
      <c r="M441" t="str">
        <f>IF(J441&gt;0,"Yes","No")</f>
        <v>Yes</v>
      </c>
      <c r="N441">
        <f>AVERAGE(J441:L441)</f>
        <v>12403511.333333334</v>
      </c>
      <c r="O441">
        <v>4679974</v>
      </c>
      <c r="P441">
        <v>4522117</v>
      </c>
      <c r="Q441">
        <v>5044944</v>
      </c>
      <c r="S441">
        <f>B441/A441</f>
        <v>1</v>
      </c>
      <c r="T441">
        <f>D441/A441</f>
        <v>0.5</v>
      </c>
      <c r="V441" s="4">
        <f>A441*12+(B441-1)*1.007825+C441*14.003074+D441*15.9949146+E441*31.9720707+F441*30.9737615+0.0005485799</f>
        <v>419.09836957990001</v>
      </c>
      <c r="W441">
        <f>1+A441-B441/2+C441/2+F441/2</f>
        <v>11</v>
      </c>
      <c r="X441">
        <f>W441/A441</f>
        <v>0.55000000000000004</v>
      </c>
      <c r="Y441">
        <f>W441/B441</f>
        <v>0.55000000000000004</v>
      </c>
      <c r="Z441">
        <f>W441/D441</f>
        <v>1.1000000000000001</v>
      </c>
      <c r="AA441" t="str">
        <f>IF(X441&gt;=0.3,IF(X441&lt;=0.68,IF(Y441&gt;=0.2,IF(Y441&lt;=0.95,IF(Z441&gt;=0.77,IF(Z441&lt;=1.75,"CRAM","O"),"O"),"O"),"O"),"O"),"O")</f>
        <v>CRAM</v>
      </c>
      <c r="AD441">
        <f>(1+A441-D441/2-E441-B441/2)/(A441-D441/2-E441-C441-F441)</f>
        <v>0.4</v>
      </c>
      <c r="AF441" t="str">
        <f>IF(AD441&gt;0.66,"CondAr","----")</f>
        <v>----</v>
      </c>
      <c r="AG441" t="str">
        <f>IF(AND((AD441&gt;0.5),(AD441&lt;=0.66)),"Aromatic","----")</f>
        <v>----</v>
      </c>
      <c r="AH441" t="str">
        <f>IF(AND((AD441&lt;=0.5),(S441&lt;1.5)),"HUnSatLig","----")</f>
        <v>HUnSatLig</v>
      </c>
      <c r="AI441" t="str">
        <f>IF(AND((T441&lt;0.6),(S441&gt;=1.5),(C441=0)),"AlipatNoN","----")</f>
        <v>----</v>
      </c>
      <c r="AJ441" t="str">
        <f>IF(AND((S441&gt;=1.5),(T441&gt;=0.6)),"SatFACarb","----")</f>
        <v>----</v>
      </c>
      <c r="AK441" t="str">
        <f>IF(AND((T441&lt;0.6),(S441&gt;=1.5),(C441&gt;0)),"Alipat+N","----")</f>
        <v>----</v>
      </c>
      <c r="AM441" s="4">
        <f>V441*(44/43.989828)</f>
        <v>419.19527990688204</v>
      </c>
      <c r="AN441" s="4">
        <f>INT(AM441)</f>
        <v>419</v>
      </c>
      <c r="AO441" s="4">
        <f>AM441-AN441</f>
        <v>0.19527990688203545</v>
      </c>
    </row>
    <row r="442" spans="1:41" x14ac:dyDescent="0.25">
      <c r="A442">
        <v>22</v>
      </c>
      <c r="B442">
        <v>24</v>
      </c>
      <c r="C442">
        <v>0</v>
      </c>
      <c r="D442">
        <v>10</v>
      </c>
      <c r="E442">
        <v>0</v>
      </c>
      <c r="F442">
        <v>0</v>
      </c>
      <c r="H442">
        <v>447.1296696</v>
      </c>
      <c r="J442">
        <v>8420383</v>
      </c>
      <c r="K442">
        <v>8515058</v>
      </c>
      <c r="L442">
        <v>7765591</v>
      </c>
      <c r="M442" t="str">
        <f>IF(J442&gt;0,"Yes","No")</f>
        <v>Yes</v>
      </c>
      <c r="N442">
        <f>AVERAGE(J442:L442)</f>
        <v>8233677.333333333</v>
      </c>
      <c r="O442">
        <v>4681270</v>
      </c>
      <c r="P442">
        <v>5245918</v>
      </c>
      <c r="Q442">
        <v>4400237</v>
      </c>
      <c r="S442">
        <f>B442/A442</f>
        <v>1.0909090909090908</v>
      </c>
      <c r="T442">
        <f>D442/A442</f>
        <v>0.45454545454545453</v>
      </c>
      <c r="V442" s="4">
        <f>A442*12+(B442-1)*1.007825+C442*14.003074+D442*15.9949146+E442*31.9720707+F442*30.9737615+0.0005485799</f>
        <v>447.1296695799</v>
      </c>
      <c r="W442">
        <f>1+A442-B442/2+C442/2+F442/2</f>
        <v>11</v>
      </c>
      <c r="X442">
        <f>W442/A442</f>
        <v>0.5</v>
      </c>
      <c r="Y442">
        <f>W442/B442</f>
        <v>0.45833333333333331</v>
      </c>
      <c r="Z442">
        <f>W442/D442</f>
        <v>1.1000000000000001</v>
      </c>
      <c r="AA442" t="str">
        <f>IF(X442&gt;=0.3,IF(X442&lt;=0.68,IF(Y442&gt;=0.2,IF(Y442&lt;=0.95,IF(Z442&gt;=0.77,IF(Z442&lt;=1.75,"CRAM","O"),"O"),"O"),"O"),"O"),"O")</f>
        <v>CRAM</v>
      </c>
      <c r="AD442">
        <f>(1+A442-D442/2-E442-B442/2)/(A442-D442/2-E442-C442-F442)</f>
        <v>0.35294117647058826</v>
      </c>
      <c r="AF442" t="str">
        <f>IF(AD442&gt;0.66,"CondAr","----")</f>
        <v>----</v>
      </c>
      <c r="AG442" t="str">
        <f>IF(AND((AD442&gt;0.5),(AD442&lt;=0.66)),"Aromatic","----")</f>
        <v>----</v>
      </c>
      <c r="AH442" t="str">
        <f>IF(AND((AD442&lt;=0.5),(S442&lt;1.5)),"HUnSatLig","----")</f>
        <v>HUnSatLig</v>
      </c>
      <c r="AI442" t="str">
        <f>IF(AND((T442&lt;0.6),(S442&gt;=1.5),(C442=0)),"AlipatNoN","----")</f>
        <v>----</v>
      </c>
      <c r="AJ442" t="str">
        <f>IF(AND((S442&gt;=1.5),(T442&gt;=0.6)),"SatFACarb","----")</f>
        <v>----</v>
      </c>
      <c r="AK442" t="str">
        <f>IF(AND((T442&lt;0.6),(S442&gt;=1.5),(C442&gt;0)),"Alipat+N","----")</f>
        <v>----</v>
      </c>
      <c r="AM442" s="4">
        <f>V442*(44/43.989828)</f>
        <v>447.23306173226223</v>
      </c>
      <c r="AN442" s="4">
        <f>INT(AM442)</f>
        <v>447</v>
      </c>
      <c r="AO442" s="4">
        <f>AM442-AN442</f>
        <v>0.23306173226222882</v>
      </c>
    </row>
    <row r="443" spans="1:41" x14ac:dyDescent="0.25">
      <c r="A443">
        <v>25</v>
      </c>
      <c r="B443">
        <v>36</v>
      </c>
      <c r="C443">
        <v>0</v>
      </c>
      <c r="D443">
        <v>11</v>
      </c>
      <c r="E443">
        <v>0</v>
      </c>
      <c r="F443">
        <v>0</v>
      </c>
      <c r="H443">
        <v>511.21848419999998</v>
      </c>
      <c r="J443">
        <v>4032967</v>
      </c>
      <c r="K443">
        <v>3409155</v>
      </c>
      <c r="L443">
        <v>3577748</v>
      </c>
      <c r="M443" t="str">
        <f>IF(J443&gt;0,"Yes","No")</f>
        <v>Yes</v>
      </c>
      <c r="N443">
        <f>AVERAGE(J443:L443)</f>
        <v>3673290</v>
      </c>
      <c r="O443">
        <v>4688987</v>
      </c>
      <c r="P443">
        <v>4489851</v>
      </c>
      <c r="Q443">
        <v>4351021</v>
      </c>
      <c r="S443">
        <f>B443/A443</f>
        <v>1.44</v>
      </c>
      <c r="T443">
        <f>D443/A443</f>
        <v>0.44</v>
      </c>
      <c r="V443" s="4">
        <f>A443*12+(B443-1)*1.007825+C443*14.003074+D443*15.9949146+E443*31.9720707+F443*30.9737615+0.0005485799</f>
        <v>511.21848417989997</v>
      </c>
      <c r="W443">
        <f>1+A443-B443/2+C443/2+F443/2</f>
        <v>8</v>
      </c>
      <c r="X443">
        <f>W443/A443</f>
        <v>0.32</v>
      </c>
      <c r="Y443">
        <f>W443/B443</f>
        <v>0.22222222222222221</v>
      </c>
      <c r="Z443">
        <f>W443/D443</f>
        <v>0.72727272727272729</v>
      </c>
      <c r="AA443" t="str">
        <f>IF(X443&gt;=0.3,IF(X443&lt;=0.68,IF(Y443&gt;=0.2,IF(Y443&lt;=0.95,IF(Z443&gt;=0.77,IF(Z443&lt;=1.75,"CRAM","O"),"O"),"O"),"O"),"O"),"O")</f>
        <v>O</v>
      </c>
      <c r="AD443">
        <f>(1+A443-D443/2-E443-B443/2)/(A443-D443/2-E443-C443-F443)</f>
        <v>0.12820512820512819</v>
      </c>
      <c r="AF443" t="str">
        <f>IF(AD443&gt;0.66,"CondAr","----")</f>
        <v>----</v>
      </c>
      <c r="AG443" t="str">
        <f>IF(AND((AD443&gt;0.5),(AD443&lt;=0.66)),"Aromatic","----")</f>
        <v>----</v>
      </c>
      <c r="AH443" t="str">
        <f>IF(AND((AD443&lt;=0.5),(S443&lt;1.5)),"HUnSatLig","----")</f>
        <v>HUnSatLig</v>
      </c>
      <c r="AI443" t="str">
        <f>IF(AND((T443&lt;0.6),(S443&gt;=1.5),(C443=0)),"AlipatNoN","----")</f>
        <v>----</v>
      </c>
      <c r="AJ443" t="str">
        <f>IF(AND((S443&gt;=1.5),(T443&gt;=0.6)),"SatFACarb","----")</f>
        <v>----</v>
      </c>
      <c r="AK443" t="str">
        <f>IF(AND((T443&lt;0.6),(S443&gt;=1.5),(C443&gt;0)),"Alipat+N","----")</f>
        <v>----</v>
      </c>
      <c r="AM443" s="4">
        <f>V443*(44/43.989828)</f>
        <v>511.33669592696737</v>
      </c>
      <c r="AN443" s="4">
        <f>INT(AM443)</f>
        <v>511</v>
      </c>
      <c r="AO443" s="4">
        <f>AM443-AN443</f>
        <v>0.33669592696736572</v>
      </c>
    </row>
    <row r="444" spans="1:41" x14ac:dyDescent="0.25">
      <c r="A444">
        <v>24</v>
      </c>
      <c r="B444">
        <v>30</v>
      </c>
      <c r="C444">
        <v>0</v>
      </c>
      <c r="D444">
        <v>11</v>
      </c>
      <c r="E444">
        <v>0</v>
      </c>
      <c r="F444">
        <v>0</v>
      </c>
      <c r="H444">
        <v>493.1715342</v>
      </c>
      <c r="J444">
        <v>5032420</v>
      </c>
      <c r="K444">
        <v>4387626</v>
      </c>
      <c r="L444">
        <v>4624944</v>
      </c>
      <c r="M444" t="str">
        <f>IF(J444&gt;0,"Yes","No")</f>
        <v>Yes</v>
      </c>
      <c r="N444">
        <f>AVERAGE(J444:L444)</f>
        <v>4681663.333333333</v>
      </c>
      <c r="O444">
        <v>4695358</v>
      </c>
      <c r="P444">
        <v>4185023</v>
      </c>
      <c r="Q444">
        <v>3799037</v>
      </c>
      <c r="S444">
        <f>B444/A444</f>
        <v>1.25</v>
      </c>
      <c r="T444">
        <f>D444/A444</f>
        <v>0.45833333333333331</v>
      </c>
      <c r="V444" s="4">
        <f>A444*12+(B444-1)*1.007825+C444*14.003074+D444*15.9949146+E444*31.9720707+F444*30.9737615+0.0005485799</f>
        <v>493.17153417989999</v>
      </c>
      <c r="W444">
        <f>1+A444-B444/2+C444/2+F444/2</f>
        <v>10</v>
      </c>
      <c r="X444">
        <f>W444/A444</f>
        <v>0.41666666666666669</v>
      </c>
      <c r="Y444">
        <f>W444/B444</f>
        <v>0.33333333333333331</v>
      </c>
      <c r="Z444">
        <f>W444/D444</f>
        <v>0.90909090909090906</v>
      </c>
      <c r="AA444" t="str">
        <f>IF(X444&gt;=0.3,IF(X444&lt;=0.68,IF(Y444&gt;=0.2,IF(Y444&lt;=0.95,IF(Z444&gt;=0.77,IF(Z444&lt;=1.75,"CRAM","O"),"O"),"O"),"O"),"O"),"O")</f>
        <v>CRAM</v>
      </c>
      <c r="AD444">
        <f>(1+A444-D444/2-E444-B444/2)/(A444-D444/2-E444-C444-F444)</f>
        <v>0.24324324324324326</v>
      </c>
      <c r="AF444" t="str">
        <f>IF(AD444&gt;0.66,"CondAr","----")</f>
        <v>----</v>
      </c>
      <c r="AG444" t="str">
        <f>IF(AND((AD444&gt;0.5),(AD444&lt;=0.66)),"Aromatic","----")</f>
        <v>----</v>
      </c>
      <c r="AH444" t="str">
        <f>IF(AND((AD444&lt;=0.5),(S444&lt;1.5)),"HUnSatLig","----")</f>
        <v>HUnSatLig</v>
      </c>
      <c r="AI444" t="str">
        <f>IF(AND((T444&lt;0.6),(S444&gt;=1.5),(C444=0)),"AlipatNoN","----")</f>
        <v>----</v>
      </c>
      <c r="AJ444" t="str">
        <f>IF(AND((S444&gt;=1.5),(T444&gt;=0.6)),"SatFACarb","----")</f>
        <v>----</v>
      </c>
      <c r="AK444" t="str">
        <f>IF(AND((T444&lt;0.6),(S444&gt;=1.5),(C444&gt;0)),"Alipat+N","----")</f>
        <v>----</v>
      </c>
      <c r="AM444" s="4">
        <f>V444*(44/43.989828)</f>
        <v>493.28557283551089</v>
      </c>
      <c r="AN444" s="4">
        <f>INT(AM444)</f>
        <v>493</v>
      </c>
      <c r="AO444" s="4">
        <f>AM444-AN444</f>
        <v>0.28557283551089085</v>
      </c>
    </row>
    <row r="445" spans="1:41" x14ac:dyDescent="0.25">
      <c r="A445">
        <v>16</v>
      </c>
      <c r="B445">
        <v>20</v>
      </c>
      <c r="C445">
        <v>0</v>
      </c>
      <c r="D445">
        <v>7</v>
      </c>
      <c r="E445">
        <v>0</v>
      </c>
      <c r="F445">
        <v>0</v>
      </c>
      <c r="H445">
        <v>323.11362580000002</v>
      </c>
      <c r="J445">
        <v>4280297</v>
      </c>
      <c r="K445">
        <v>4552369</v>
      </c>
      <c r="L445">
        <v>4211074</v>
      </c>
      <c r="M445" t="str">
        <f>IF(J445&gt;0,"Yes","No")</f>
        <v>Yes</v>
      </c>
      <c r="N445">
        <f>AVERAGE(J445:L445)</f>
        <v>4347913.333333333</v>
      </c>
      <c r="O445">
        <v>4704132</v>
      </c>
      <c r="P445">
        <v>5346406</v>
      </c>
      <c r="Q445">
        <v>4730875</v>
      </c>
      <c r="S445">
        <f>B445/A445</f>
        <v>1.25</v>
      </c>
      <c r="T445">
        <f>D445/A445</f>
        <v>0.4375</v>
      </c>
      <c r="V445" s="4">
        <f>A445*12+(B445-1)*1.007825+C445*14.003074+D445*15.9949146+E445*31.9720707+F445*30.9737615+0.0005485799</f>
        <v>323.11362577990002</v>
      </c>
      <c r="W445">
        <f>1+A445-B445/2+C445/2+F445/2</f>
        <v>7</v>
      </c>
      <c r="X445">
        <f>W445/A445</f>
        <v>0.4375</v>
      </c>
      <c r="Y445">
        <f>W445/B445</f>
        <v>0.35</v>
      </c>
      <c r="Z445">
        <f>W445/D445</f>
        <v>1</v>
      </c>
      <c r="AA445" t="str">
        <f>IF(X445&gt;=0.3,IF(X445&lt;=0.68,IF(Y445&gt;=0.2,IF(Y445&lt;=0.95,IF(Z445&gt;=0.77,IF(Z445&lt;=1.75,"CRAM","O"),"O"),"O"),"O"),"O"),"O")</f>
        <v>CRAM</v>
      </c>
      <c r="AD445">
        <f>(1+A445-D445/2-E445-B445/2)/(A445-D445/2-E445-C445-F445)</f>
        <v>0.28000000000000003</v>
      </c>
      <c r="AF445" t="str">
        <f>IF(AD445&gt;0.66,"CondAr","----")</f>
        <v>----</v>
      </c>
      <c r="AG445" t="str">
        <f>IF(AND((AD445&gt;0.5),(AD445&lt;=0.66)),"Aromatic","----")</f>
        <v>----</v>
      </c>
      <c r="AH445" t="str">
        <f>IF(AND((AD445&lt;=0.5),(S445&lt;1.5)),"HUnSatLig","----")</f>
        <v>HUnSatLig</v>
      </c>
      <c r="AI445" t="str">
        <f>IF(AND((T445&lt;0.6),(S445&gt;=1.5),(C445=0)),"AlipatNoN","----")</f>
        <v>----</v>
      </c>
      <c r="AJ445" t="str">
        <f>IF(AND((S445&gt;=1.5),(T445&gt;=0.6)),"SatFACarb","----")</f>
        <v>----</v>
      </c>
      <c r="AK445" t="str">
        <f>IF(AND((T445&lt;0.6),(S445&gt;=1.5),(C445&gt;0)),"Alipat+N","----")</f>
        <v>----</v>
      </c>
      <c r="AM445" s="4">
        <f>V445*(44/43.989828)</f>
        <v>323.18834104819865</v>
      </c>
      <c r="AN445" s="4">
        <f>INT(AM445)</f>
        <v>323</v>
      </c>
      <c r="AO445" s="4">
        <f>AM445-AN445</f>
        <v>0.18834104819865161</v>
      </c>
    </row>
    <row r="446" spans="1:41" x14ac:dyDescent="0.25">
      <c r="A446">
        <v>30</v>
      </c>
      <c r="B446">
        <v>42</v>
      </c>
      <c r="C446">
        <v>0</v>
      </c>
      <c r="D446">
        <v>10</v>
      </c>
      <c r="E446">
        <v>0</v>
      </c>
      <c r="F446">
        <v>0</v>
      </c>
      <c r="H446">
        <v>561.27051959999994</v>
      </c>
      <c r="J446">
        <v>3164428</v>
      </c>
      <c r="K446">
        <v>2911375</v>
      </c>
      <c r="L446">
        <v>2483323</v>
      </c>
      <c r="M446" t="str">
        <f>IF(J446&gt;0,"Yes","No")</f>
        <v>Yes</v>
      </c>
      <c r="N446">
        <f>AVERAGE(J446:L446)</f>
        <v>2853042</v>
      </c>
      <c r="O446">
        <v>4709246</v>
      </c>
      <c r="P446">
        <v>4445995</v>
      </c>
      <c r="Q446">
        <v>3552312</v>
      </c>
      <c r="S446">
        <f>B446/A446</f>
        <v>1.4</v>
      </c>
      <c r="T446">
        <f>D446/A446</f>
        <v>0.33333333333333331</v>
      </c>
      <c r="V446" s="4">
        <f>A446*12+(B446-1)*1.007825+C446*14.003074+D446*15.9949146+E446*31.9720707+F446*30.9737615+0.0005485799</f>
        <v>561.2705195799</v>
      </c>
      <c r="W446">
        <f>1+A446-B446/2+C446/2+F446/2</f>
        <v>10</v>
      </c>
      <c r="X446">
        <f>W446/A446</f>
        <v>0.33333333333333331</v>
      </c>
      <c r="Y446">
        <f>W446/B446</f>
        <v>0.23809523809523808</v>
      </c>
      <c r="Z446">
        <f>W446/D446</f>
        <v>1</v>
      </c>
      <c r="AA446" t="str">
        <f>IF(X446&gt;=0.3,IF(X446&lt;=0.68,IF(Y446&gt;=0.2,IF(Y446&lt;=0.95,IF(Z446&gt;=0.77,IF(Z446&lt;=1.75,"CRAM","O"),"O"),"O"),"O"),"O"),"O")</f>
        <v>CRAM</v>
      </c>
      <c r="AD446">
        <f>(1+A446-D446/2-E446-B446/2)/(A446-D446/2-E446-C446-F446)</f>
        <v>0.2</v>
      </c>
      <c r="AF446" t="str">
        <f>IF(AD446&gt;0.66,"CondAr","----")</f>
        <v>----</v>
      </c>
      <c r="AG446" t="str">
        <f>IF(AND((AD446&gt;0.5),(AD446&lt;=0.66)),"Aromatic","----")</f>
        <v>----</v>
      </c>
      <c r="AH446" t="str">
        <f>IF(AND((AD446&lt;=0.5),(S446&lt;1.5)),"HUnSatLig","----")</f>
        <v>HUnSatLig</v>
      </c>
      <c r="AI446" t="str">
        <f>IF(AND((T446&lt;0.6),(S446&gt;=1.5),(C446=0)),"AlipatNoN","----")</f>
        <v>----</v>
      </c>
      <c r="AJ446" t="str">
        <f>IF(AND((S446&gt;=1.5),(T446&gt;=0.6)),"SatFACarb","----")</f>
        <v>----</v>
      </c>
      <c r="AK446" t="str">
        <f>IF(AND((T446&lt;0.6),(S446&gt;=1.5),(C446&gt;0)),"Alipat+N","----")</f>
        <v>----</v>
      </c>
      <c r="AM446" s="4">
        <f>V446*(44/43.989828)</f>
        <v>561.40030512316616</v>
      </c>
      <c r="AN446" s="4">
        <f>INT(AM446)</f>
        <v>561</v>
      </c>
      <c r="AO446" s="4">
        <f>AM446-AN446</f>
        <v>0.40030512316616296</v>
      </c>
    </row>
    <row r="447" spans="1:41" x14ac:dyDescent="0.25">
      <c r="A447">
        <v>25</v>
      </c>
      <c r="B447">
        <v>36</v>
      </c>
      <c r="C447">
        <v>0</v>
      </c>
      <c r="D447">
        <v>6</v>
      </c>
      <c r="E447">
        <v>0</v>
      </c>
      <c r="F447">
        <v>0</v>
      </c>
      <c r="H447">
        <v>431.24391120000001</v>
      </c>
      <c r="J447">
        <v>2981935</v>
      </c>
      <c r="K447">
        <v>3384705</v>
      </c>
      <c r="L447">
        <v>2867797</v>
      </c>
      <c r="M447" t="str">
        <f>IF(J447&gt;0,"Yes","No")</f>
        <v>Yes</v>
      </c>
      <c r="N447">
        <f>AVERAGE(J447:L447)</f>
        <v>3078145.6666666665</v>
      </c>
      <c r="O447">
        <v>4721406</v>
      </c>
      <c r="P447">
        <v>5395300</v>
      </c>
      <c r="Q447">
        <v>4173565</v>
      </c>
      <c r="S447">
        <f>B447/A447</f>
        <v>1.44</v>
      </c>
      <c r="T447">
        <f>D447/A447</f>
        <v>0.24</v>
      </c>
      <c r="V447" s="4">
        <f>A447*12+(B447-1)*1.007825+C447*14.003074+D447*15.9949146+E447*31.9720707+F447*30.9737615+0.0005485799</f>
        <v>431.24391117989995</v>
      </c>
      <c r="W447">
        <f>1+A447-B447/2+C447/2+F447/2</f>
        <v>8</v>
      </c>
      <c r="X447">
        <f>W447/A447</f>
        <v>0.32</v>
      </c>
      <c r="Y447">
        <f>W447/B447</f>
        <v>0.22222222222222221</v>
      </c>
      <c r="Z447">
        <f>W447/D447</f>
        <v>1.3333333333333333</v>
      </c>
      <c r="AA447" t="str">
        <f>IF(X447&gt;=0.3,IF(X447&lt;=0.68,IF(Y447&gt;=0.2,IF(Y447&lt;=0.95,IF(Z447&gt;=0.77,IF(Z447&lt;=1.75,"CRAM","O"),"O"),"O"),"O"),"O"),"O")</f>
        <v>CRAM</v>
      </c>
      <c r="AD447">
        <f>(1+A447-D447/2-E447-B447/2)/(A447-D447/2-E447-C447-F447)</f>
        <v>0.22727272727272727</v>
      </c>
      <c r="AF447" t="str">
        <f>IF(AD447&gt;0.66,"CondAr","----")</f>
        <v>----</v>
      </c>
      <c r="AG447" t="str">
        <f>IF(AND((AD447&gt;0.5),(AD447&lt;=0.66)),"Aromatic","----")</f>
        <v>----</v>
      </c>
      <c r="AH447" t="str">
        <f>IF(AND((AD447&lt;=0.5),(S447&lt;1.5)),"HUnSatLig","----")</f>
        <v>HUnSatLig</v>
      </c>
      <c r="AI447" t="str">
        <f>IF(AND((T447&lt;0.6),(S447&gt;=1.5),(C447=0)),"AlipatNoN","----")</f>
        <v>----</v>
      </c>
      <c r="AJ447" t="str">
        <f>IF(AND((S447&gt;=1.5),(T447&gt;=0.6)),"SatFACarb","----")</f>
        <v>----</v>
      </c>
      <c r="AK447" t="str">
        <f>IF(AND((T447&lt;0.6),(S447&gt;=1.5),(C447&gt;0)),"Alipat+N","----")</f>
        <v>----</v>
      </c>
      <c r="AM447" s="4">
        <f>V447*(44/43.989828)</f>
        <v>431.34362998454088</v>
      </c>
      <c r="AN447" s="4">
        <f>INT(AM447)</f>
        <v>431</v>
      </c>
      <c r="AO447" s="4">
        <f>AM447-AN447</f>
        <v>0.34362998454088256</v>
      </c>
    </row>
    <row r="448" spans="1:41" x14ac:dyDescent="0.25">
      <c r="A448">
        <v>22</v>
      </c>
      <c r="B448">
        <v>30</v>
      </c>
      <c r="C448">
        <v>0</v>
      </c>
      <c r="D448">
        <v>11</v>
      </c>
      <c r="E448">
        <v>0</v>
      </c>
      <c r="F448">
        <v>0</v>
      </c>
      <c r="H448">
        <v>469.1715342</v>
      </c>
      <c r="J448">
        <v>5641353</v>
      </c>
      <c r="K448">
        <v>5216857</v>
      </c>
      <c r="L448">
        <v>5198738</v>
      </c>
      <c r="M448" t="str">
        <f>IF(J448&gt;0,"Yes","No")</f>
        <v>Yes</v>
      </c>
      <c r="N448">
        <f>AVERAGE(J448:L448)</f>
        <v>5352316</v>
      </c>
      <c r="O448">
        <v>4740739</v>
      </c>
      <c r="P448">
        <v>4134179</v>
      </c>
      <c r="Q448">
        <v>3998713</v>
      </c>
      <c r="S448">
        <f>B448/A448</f>
        <v>1.3636363636363635</v>
      </c>
      <c r="T448">
        <f>D448/A448</f>
        <v>0.5</v>
      </c>
      <c r="V448" s="4">
        <f>A448*12+(B448-1)*1.007825+C448*14.003074+D448*15.9949146+E448*31.9720707+F448*30.9737615+0.0005485799</f>
        <v>469.17153417989999</v>
      </c>
      <c r="W448">
        <f>1+A448-B448/2+C448/2+F448/2</f>
        <v>8</v>
      </c>
      <c r="X448">
        <f>W448/A448</f>
        <v>0.36363636363636365</v>
      </c>
      <c r="Y448">
        <f>W448/B448</f>
        <v>0.26666666666666666</v>
      </c>
      <c r="Z448">
        <f>W448/D448</f>
        <v>0.72727272727272729</v>
      </c>
      <c r="AA448" t="str">
        <f>IF(X448&gt;=0.3,IF(X448&lt;=0.68,IF(Y448&gt;=0.2,IF(Y448&lt;=0.95,IF(Z448&gt;=0.77,IF(Z448&lt;=1.75,"CRAM","O"),"O"),"O"),"O"),"O"),"O")</f>
        <v>O</v>
      </c>
      <c r="AD448">
        <f>(1+A448-D448/2-E448-B448/2)/(A448-D448/2-E448-C448-F448)</f>
        <v>0.15151515151515152</v>
      </c>
      <c r="AF448" t="str">
        <f>IF(AD448&gt;0.66,"CondAr","----")</f>
        <v>----</v>
      </c>
      <c r="AG448" t="str">
        <f>IF(AND((AD448&gt;0.5),(AD448&lt;=0.66)),"Aromatic","----")</f>
        <v>----</v>
      </c>
      <c r="AH448" t="str">
        <f>IF(AND((AD448&lt;=0.5),(S448&lt;1.5)),"HUnSatLig","----")</f>
        <v>HUnSatLig</v>
      </c>
      <c r="AI448" t="str">
        <f>IF(AND((T448&lt;0.6),(S448&gt;=1.5),(C448=0)),"AlipatNoN","----")</f>
        <v>----</v>
      </c>
      <c r="AJ448" t="str">
        <f>IF(AND((S448&gt;=1.5),(T448&gt;=0.6)),"SatFACarb","----")</f>
        <v>----</v>
      </c>
      <c r="AK448" t="str">
        <f>IF(AND((T448&lt;0.6),(S448&gt;=1.5),(C448&gt;0)),"Alipat+N","----")</f>
        <v>----</v>
      </c>
      <c r="AM448" s="4">
        <f>V448*(44/43.989828)</f>
        <v>469.28002318889713</v>
      </c>
      <c r="AN448" s="4">
        <f>INT(AM448)</f>
        <v>469</v>
      </c>
      <c r="AO448" s="4">
        <f>AM448-AN448</f>
        <v>0.28002318889713251</v>
      </c>
    </row>
    <row r="449" spans="1:41" x14ac:dyDescent="0.25">
      <c r="A449">
        <v>29</v>
      </c>
      <c r="B449">
        <v>40</v>
      </c>
      <c r="C449">
        <v>0</v>
      </c>
      <c r="D449">
        <v>10</v>
      </c>
      <c r="E449">
        <v>0</v>
      </c>
      <c r="F449">
        <v>0</v>
      </c>
      <c r="H449">
        <v>547.25486960000001</v>
      </c>
      <c r="J449">
        <v>3396065</v>
      </c>
      <c r="K449">
        <v>3375585</v>
      </c>
      <c r="L449">
        <v>3068591</v>
      </c>
      <c r="M449" t="str">
        <f>IF(J449&gt;0,"Yes","No")</f>
        <v>Yes</v>
      </c>
      <c r="N449">
        <f>AVERAGE(J449:L449)</f>
        <v>3280080.3333333335</v>
      </c>
      <c r="O449">
        <v>4767875</v>
      </c>
      <c r="P449">
        <v>5538224</v>
      </c>
      <c r="Q449">
        <v>3827492</v>
      </c>
      <c r="S449">
        <f>B449/A449</f>
        <v>1.3793103448275863</v>
      </c>
      <c r="T449">
        <f>D449/A449</f>
        <v>0.34482758620689657</v>
      </c>
      <c r="V449" s="4">
        <f>A449*12+(B449-1)*1.007825+C449*14.003074+D449*15.9949146+E449*31.9720707+F449*30.9737615+0.0005485799</f>
        <v>547.25486957990006</v>
      </c>
      <c r="W449">
        <f>1+A449-B449/2+C449/2+F449/2</f>
        <v>10</v>
      </c>
      <c r="X449">
        <f>W449/A449</f>
        <v>0.34482758620689657</v>
      </c>
      <c r="Y449">
        <f>W449/B449</f>
        <v>0.25</v>
      </c>
      <c r="Z449">
        <f>W449/D449</f>
        <v>1</v>
      </c>
      <c r="AA449" t="str">
        <f>IF(X449&gt;=0.3,IF(X449&lt;=0.68,IF(Y449&gt;=0.2,IF(Y449&lt;=0.95,IF(Z449&gt;=0.77,IF(Z449&lt;=1.75,"CRAM","O"),"O"),"O"),"O"),"O"),"O")</f>
        <v>CRAM</v>
      </c>
      <c r="AD449">
        <f>(1+A449-D449/2-E449-B449/2)/(A449-D449/2-E449-C449-F449)</f>
        <v>0.20833333333333334</v>
      </c>
      <c r="AF449" t="str">
        <f>IF(AD449&gt;0.66,"CondAr","----")</f>
        <v>----</v>
      </c>
      <c r="AG449" t="str">
        <f>IF(AND((AD449&gt;0.5),(AD449&lt;=0.66)),"Aromatic","----")</f>
        <v>----</v>
      </c>
      <c r="AH449" t="str">
        <f>IF(AND((AD449&lt;=0.5),(S449&lt;1.5)),"HUnSatLig","----")</f>
        <v>HUnSatLig</v>
      </c>
      <c r="AI449" t="str">
        <f>IF(AND((T449&lt;0.6),(S449&gt;=1.5),(C449=0)),"AlipatNoN","----")</f>
        <v>----</v>
      </c>
      <c r="AJ449" t="str">
        <f>IF(AND((S449&gt;=1.5),(T449&gt;=0.6)),"SatFACarb","----")</f>
        <v>----</v>
      </c>
      <c r="AK449" t="str">
        <f>IF(AND((T449&lt;0.6),(S449&gt;=1.5),(C449&gt;0)),"Alipat+N","----")</f>
        <v>----</v>
      </c>
      <c r="AM449" s="4">
        <f>V449*(44/43.989828)</f>
        <v>547.38141421047612</v>
      </c>
      <c r="AN449" s="4">
        <f>INT(AM449)</f>
        <v>547</v>
      </c>
      <c r="AO449" s="4">
        <f>AM449-AN449</f>
        <v>0.38141421047612312</v>
      </c>
    </row>
    <row r="450" spans="1:41" x14ac:dyDescent="0.25">
      <c r="A450">
        <v>16</v>
      </c>
      <c r="B450">
        <v>18</v>
      </c>
      <c r="C450">
        <v>0</v>
      </c>
      <c r="D450">
        <v>9</v>
      </c>
      <c r="E450">
        <v>0</v>
      </c>
      <c r="F450">
        <v>0</v>
      </c>
      <c r="H450">
        <v>353.087805</v>
      </c>
      <c r="J450">
        <v>10342382</v>
      </c>
      <c r="K450">
        <v>10467687</v>
      </c>
      <c r="L450">
        <v>11768928</v>
      </c>
      <c r="M450" t="str">
        <f>IF(J450&gt;0,"Yes","No")</f>
        <v>Yes</v>
      </c>
      <c r="N450">
        <f>AVERAGE(J450:L450)</f>
        <v>10859665.666666666</v>
      </c>
      <c r="O450">
        <v>4769281</v>
      </c>
      <c r="P450">
        <v>4692052</v>
      </c>
      <c r="Q450">
        <v>5121390</v>
      </c>
      <c r="S450">
        <f>B450/A450</f>
        <v>1.125</v>
      </c>
      <c r="T450">
        <f>D450/A450</f>
        <v>0.5625</v>
      </c>
      <c r="V450" s="4">
        <f>A450*12+(B450-1)*1.007825+C450*14.003074+D450*15.9949146+E450*31.9720707+F450*30.9737615+0.0005485799</f>
        <v>353.0878049799</v>
      </c>
      <c r="W450">
        <f>1+A450-B450/2+C450/2+F450/2</f>
        <v>8</v>
      </c>
      <c r="X450">
        <f>W450/A450</f>
        <v>0.5</v>
      </c>
      <c r="Y450">
        <f>W450/B450</f>
        <v>0.44444444444444442</v>
      </c>
      <c r="Z450">
        <f>W450/D450</f>
        <v>0.88888888888888884</v>
      </c>
      <c r="AA450" t="str">
        <f>IF(X450&gt;=0.3,IF(X450&lt;=0.68,IF(Y450&gt;=0.2,IF(Y450&lt;=0.95,IF(Z450&gt;=0.77,IF(Z450&lt;=1.75,"CRAM","O"),"O"),"O"),"O"),"O"),"O")</f>
        <v>CRAM</v>
      </c>
      <c r="AD450">
        <f>(1+A450-D450/2-E450-B450/2)/(A450-D450/2-E450-C450-F450)</f>
        <v>0.30434782608695654</v>
      </c>
      <c r="AF450" t="str">
        <f>IF(AD450&gt;0.66,"CondAr","----")</f>
        <v>----</v>
      </c>
      <c r="AG450" t="str">
        <f>IF(AND((AD450&gt;0.5),(AD450&lt;=0.66)),"Aromatic","----")</f>
        <v>----</v>
      </c>
      <c r="AH450" t="str">
        <f>IF(AND((AD450&lt;=0.5),(S450&lt;1.5)),"HUnSatLig","----")</f>
        <v>HUnSatLig</v>
      </c>
      <c r="AI450" t="str">
        <f>IF(AND((T450&lt;0.6),(S450&gt;=1.5),(C450=0)),"AlipatNoN","----")</f>
        <v>----</v>
      </c>
      <c r="AJ450" t="str">
        <f>IF(AND((S450&gt;=1.5),(T450&gt;=0.6)),"SatFACarb","----")</f>
        <v>----</v>
      </c>
      <c r="AK450" t="str">
        <f>IF(AND((T450&lt;0.6),(S450&gt;=1.5),(C450&gt;0)),"Alipat+N","----")</f>
        <v>----</v>
      </c>
      <c r="AM450" s="4">
        <f>V450*(44/43.989828)</f>
        <v>353.16945133578605</v>
      </c>
      <c r="AN450" s="4">
        <f>INT(AM450)</f>
        <v>353</v>
      </c>
      <c r="AO450" s="4">
        <f>AM450-AN450</f>
        <v>0.16945133578605009</v>
      </c>
    </row>
    <row r="451" spans="1:41" x14ac:dyDescent="0.25">
      <c r="A451">
        <v>20</v>
      </c>
      <c r="B451">
        <v>24</v>
      </c>
      <c r="C451">
        <v>0</v>
      </c>
      <c r="D451">
        <v>11</v>
      </c>
      <c r="E451">
        <v>0</v>
      </c>
      <c r="F451">
        <v>0</v>
      </c>
      <c r="H451">
        <v>439.12458420000002</v>
      </c>
      <c r="J451">
        <v>9248850</v>
      </c>
      <c r="K451">
        <v>8703968</v>
      </c>
      <c r="L451">
        <v>8132998</v>
      </c>
      <c r="M451" t="str">
        <f>IF(J451&gt;0,"Yes","No")</f>
        <v>Yes</v>
      </c>
      <c r="N451">
        <f>AVERAGE(J451:L451)</f>
        <v>8695272</v>
      </c>
      <c r="O451">
        <v>4784306</v>
      </c>
      <c r="P451">
        <v>4080063</v>
      </c>
      <c r="Q451">
        <v>4210616</v>
      </c>
      <c r="S451">
        <f>B451/A451</f>
        <v>1.2</v>
      </c>
      <c r="T451">
        <f>D451/A451</f>
        <v>0.55000000000000004</v>
      </c>
      <c r="V451" s="4">
        <f>A451*12+(B451-1)*1.007825+C451*14.003074+D451*15.9949146+E451*31.9720707+F451*30.9737615+0.0005485799</f>
        <v>439.12458417990001</v>
      </c>
      <c r="W451">
        <f>1+A451-B451/2+C451/2+F451/2</f>
        <v>9</v>
      </c>
      <c r="X451">
        <f>W451/A451</f>
        <v>0.45</v>
      </c>
      <c r="Y451">
        <f>W451/B451</f>
        <v>0.375</v>
      </c>
      <c r="Z451">
        <f>W451/D451</f>
        <v>0.81818181818181823</v>
      </c>
      <c r="AA451" t="str">
        <f>IF(X451&gt;=0.3,IF(X451&lt;=0.68,IF(Y451&gt;=0.2,IF(Y451&lt;=0.95,IF(Z451&gt;=0.77,IF(Z451&lt;=1.75,"CRAM","O"),"O"),"O"),"O"),"O"),"O")</f>
        <v>CRAM</v>
      </c>
      <c r="AD451">
        <f>(1+A451-D451/2-E451-B451/2)/(A451-D451/2-E451-C451-F451)</f>
        <v>0.2413793103448276</v>
      </c>
      <c r="AF451" t="str">
        <f>IF(AD451&gt;0.66,"CondAr","----")</f>
        <v>----</v>
      </c>
      <c r="AG451" t="str">
        <f>IF(AND((AD451&gt;0.5),(AD451&lt;=0.66)),"Aromatic","----")</f>
        <v>----</v>
      </c>
      <c r="AH451" t="str">
        <f>IF(AND((AD451&lt;=0.5),(S451&lt;1.5)),"HUnSatLig","----")</f>
        <v>HUnSatLig</v>
      </c>
      <c r="AI451" t="str">
        <f>IF(AND((T451&lt;0.6),(S451&gt;=1.5),(C451=0)),"AlipatNoN","----")</f>
        <v>----</v>
      </c>
      <c r="AJ451" t="str">
        <f>IF(AND((S451&gt;=1.5),(T451&gt;=0.6)),"SatFACarb","----")</f>
        <v>----</v>
      </c>
      <c r="AK451" t="str">
        <f>IF(AND((T451&lt;0.6),(S451&gt;=1.5),(C451&gt;0)),"Alipat+N","----")</f>
        <v>----</v>
      </c>
      <c r="AM451" s="4">
        <f>V451*(44/43.989828)</f>
        <v>439.22612527413378</v>
      </c>
      <c r="AN451" s="4">
        <f>INT(AM451)</f>
        <v>439</v>
      </c>
      <c r="AO451" s="4">
        <f>AM451-AN451</f>
        <v>0.22612527413377848</v>
      </c>
    </row>
    <row r="452" spans="1:41" x14ac:dyDescent="0.25">
      <c r="A452">
        <v>27</v>
      </c>
      <c r="B452">
        <v>38</v>
      </c>
      <c r="C452">
        <v>0</v>
      </c>
      <c r="D452">
        <v>11</v>
      </c>
      <c r="E452">
        <v>0</v>
      </c>
      <c r="F452">
        <v>0</v>
      </c>
      <c r="H452">
        <v>537.23413419999997</v>
      </c>
      <c r="J452">
        <v>3658135</v>
      </c>
      <c r="K452">
        <v>3444280</v>
      </c>
      <c r="L452">
        <v>2821673</v>
      </c>
      <c r="M452" t="str">
        <f>IF(J452&gt;0,"Yes","No")</f>
        <v>Yes</v>
      </c>
      <c r="N452">
        <f>AVERAGE(J452:L452)</f>
        <v>3308029.3333333335</v>
      </c>
      <c r="O452">
        <v>4809004</v>
      </c>
      <c r="P452">
        <v>4936407</v>
      </c>
      <c r="Q452">
        <v>3461291</v>
      </c>
      <c r="S452">
        <f>B452/A452</f>
        <v>1.4074074074074074</v>
      </c>
      <c r="T452">
        <f>D452/A452</f>
        <v>0.40740740740740738</v>
      </c>
      <c r="V452" s="4">
        <f>A452*12+(B452-1)*1.007825+C452*14.003074+D452*15.9949146+E452*31.9720707+F452*30.9737615+0.0005485799</f>
        <v>537.23413417990002</v>
      </c>
      <c r="W452">
        <f>1+A452-B452/2+C452/2+F452/2</f>
        <v>9</v>
      </c>
      <c r="X452">
        <f>W452/A452</f>
        <v>0.33333333333333331</v>
      </c>
      <c r="Y452">
        <f>W452/B452</f>
        <v>0.23684210526315788</v>
      </c>
      <c r="Z452">
        <f>W452/D452</f>
        <v>0.81818181818181823</v>
      </c>
      <c r="AA452" t="str">
        <f>IF(X452&gt;=0.3,IF(X452&lt;=0.68,IF(Y452&gt;=0.2,IF(Y452&lt;=0.95,IF(Z452&gt;=0.77,IF(Z452&lt;=1.75,"CRAM","O"),"O"),"O"),"O"),"O"),"O")</f>
        <v>CRAM</v>
      </c>
      <c r="AD452">
        <f>(1+A452-D452/2-E452-B452/2)/(A452-D452/2-E452-C452-F452)</f>
        <v>0.16279069767441862</v>
      </c>
      <c r="AF452" t="str">
        <f>IF(AD452&gt;0.66,"CondAr","----")</f>
        <v>----</v>
      </c>
      <c r="AG452" t="str">
        <f>IF(AND((AD452&gt;0.5),(AD452&lt;=0.66)),"Aromatic","----")</f>
        <v>----</v>
      </c>
      <c r="AH452" t="str">
        <f>IF(AND((AD452&lt;=0.5),(S452&lt;1.5)),"HUnSatLig","----")</f>
        <v>HUnSatLig</v>
      </c>
      <c r="AI452" t="str">
        <f>IF(AND((T452&lt;0.6),(S452&gt;=1.5),(C452=0)),"AlipatNoN","----")</f>
        <v>----</v>
      </c>
      <c r="AJ452" t="str">
        <f>IF(AND((S452&gt;=1.5),(T452&gt;=0.6)),"SatFACarb","----")</f>
        <v>----</v>
      </c>
      <c r="AK452" t="str">
        <f>IF(AND((T452&lt;0.6),(S452&gt;=1.5),(C452&gt;0)),"Alipat+N","----")</f>
        <v>----</v>
      </c>
      <c r="AM452" s="4">
        <f>V452*(44/43.989828)</f>
        <v>537.3583616629644</v>
      </c>
      <c r="AN452" s="4">
        <f>INT(AM452)</f>
        <v>537</v>
      </c>
      <c r="AO452" s="4">
        <f>AM452-AN452</f>
        <v>0.35836166296439842</v>
      </c>
    </row>
    <row r="453" spans="1:41" x14ac:dyDescent="0.25">
      <c r="A453">
        <v>19</v>
      </c>
      <c r="B453">
        <v>18</v>
      </c>
      <c r="C453">
        <v>0</v>
      </c>
      <c r="D453">
        <v>8</v>
      </c>
      <c r="E453">
        <v>0</v>
      </c>
      <c r="F453">
        <v>0</v>
      </c>
      <c r="H453">
        <v>373.09289039999999</v>
      </c>
      <c r="J453">
        <v>9549068</v>
      </c>
      <c r="K453">
        <v>8961813</v>
      </c>
      <c r="L453">
        <v>9976787</v>
      </c>
      <c r="M453" t="str">
        <f>IF(J453&gt;0,"Yes","No")</f>
        <v>Yes</v>
      </c>
      <c r="N453">
        <f>AVERAGE(J453:L453)</f>
        <v>9495889.333333334</v>
      </c>
      <c r="O453">
        <v>4848058</v>
      </c>
      <c r="P453">
        <v>4789073</v>
      </c>
      <c r="Q453">
        <v>4463651</v>
      </c>
      <c r="S453">
        <f>B453/A453</f>
        <v>0.94736842105263153</v>
      </c>
      <c r="T453">
        <f>D453/A453</f>
        <v>0.42105263157894735</v>
      </c>
      <c r="V453" s="4">
        <f>A453*12+(B453-1)*1.007825+C453*14.003074+D453*15.9949146+E453*31.9720707+F453*30.9737615+0.0005485799</f>
        <v>373.09289037989998</v>
      </c>
      <c r="W453">
        <f>1+A453-B453/2+C453/2+F453/2</f>
        <v>11</v>
      </c>
      <c r="X453">
        <f>W453/A453</f>
        <v>0.57894736842105265</v>
      </c>
      <c r="Y453">
        <f>W453/B453</f>
        <v>0.61111111111111116</v>
      </c>
      <c r="Z453">
        <f>W453/D453</f>
        <v>1.375</v>
      </c>
      <c r="AA453" t="str">
        <f>IF(X453&gt;=0.3,IF(X453&lt;=0.68,IF(Y453&gt;=0.2,IF(Y453&lt;=0.95,IF(Z453&gt;=0.77,IF(Z453&lt;=1.75,"CRAM","O"),"O"),"O"),"O"),"O"),"O")</f>
        <v>CRAM</v>
      </c>
      <c r="AD453">
        <f>(1+A453-D453/2-E453-B453/2)/(A453-D453/2-E453-C453-F453)</f>
        <v>0.46666666666666667</v>
      </c>
      <c r="AF453" t="str">
        <f>IF(AD453&gt;0.66,"CondAr","----")</f>
        <v>----</v>
      </c>
      <c r="AG453" t="str">
        <f>IF(AND((AD453&gt;0.5),(AD453&lt;=0.66)),"Aromatic","----")</f>
        <v>----</v>
      </c>
      <c r="AH453" t="str">
        <f>IF(AND((AD453&lt;=0.5),(S453&lt;1.5)),"HUnSatLig","----")</f>
        <v>HUnSatLig</v>
      </c>
      <c r="AI453" t="str">
        <f>IF(AND((T453&lt;0.6),(S453&gt;=1.5),(C453=0)),"AlipatNoN","----")</f>
        <v>----</v>
      </c>
      <c r="AJ453" t="str">
        <f>IF(AND((S453&gt;=1.5),(T453&gt;=0.6)),"SatFACarb","----")</f>
        <v>----</v>
      </c>
      <c r="AK453" t="str">
        <f>IF(AND((T453&lt;0.6),(S453&gt;=1.5),(C453&gt;0)),"Alipat+N","----")</f>
        <v>----</v>
      </c>
      <c r="AM453" s="4">
        <f>V453*(44/43.989828)</f>
        <v>373.17916261722132</v>
      </c>
      <c r="AN453" s="4">
        <f>INT(AM453)</f>
        <v>373</v>
      </c>
      <c r="AO453" s="4">
        <f>AM453-AN453</f>
        <v>0.17916261722132276</v>
      </c>
    </row>
    <row r="454" spans="1:41" x14ac:dyDescent="0.25">
      <c r="A454">
        <v>30</v>
      </c>
      <c r="B454">
        <v>44</v>
      </c>
      <c r="C454">
        <v>0</v>
      </c>
      <c r="D454">
        <v>8</v>
      </c>
      <c r="E454">
        <v>0</v>
      </c>
      <c r="F454">
        <v>0</v>
      </c>
      <c r="H454">
        <v>531.29634039999996</v>
      </c>
      <c r="J454">
        <v>2856216</v>
      </c>
      <c r="K454">
        <v>3149363</v>
      </c>
      <c r="L454">
        <v>2597803</v>
      </c>
      <c r="M454" t="str">
        <f>IF(J454&gt;0,"Yes","No")</f>
        <v>Yes</v>
      </c>
      <c r="N454">
        <f>AVERAGE(J454:L454)</f>
        <v>2867794</v>
      </c>
      <c r="O454">
        <v>4862310</v>
      </c>
      <c r="P454">
        <v>5962551</v>
      </c>
      <c r="Q454">
        <v>3706167</v>
      </c>
      <c r="S454">
        <f>B454/A454</f>
        <v>1.4666666666666666</v>
      </c>
      <c r="T454">
        <f>D454/A454</f>
        <v>0.26666666666666666</v>
      </c>
      <c r="V454" s="4">
        <f>A454*12+(B454-1)*1.007825+C454*14.003074+D454*15.9949146+E454*31.9720707+F454*30.9737615+0.0005485799</f>
        <v>531.29634037990002</v>
      </c>
      <c r="W454">
        <f>1+A454-B454/2+C454/2+F454/2</f>
        <v>9</v>
      </c>
      <c r="X454">
        <f>W454/A454</f>
        <v>0.3</v>
      </c>
      <c r="Y454">
        <f>W454/B454</f>
        <v>0.20454545454545456</v>
      </c>
      <c r="Z454">
        <f>W454/D454</f>
        <v>1.125</v>
      </c>
      <c r="AA454" t="str">
        <f>IF(X454&gt;=0.3,IF(X454&lt;=0.68,IF(Y454&gt;=0.2,IF(Y454&lt;=0.95,IF(Z454&gt;=0.77,IF(Z454&lt;=1.75,"CRAM","O"),"O"),"O"),"O"),"O"),"O")</f>
        <v>CRAM</v>
      </c>
      <c r="AD454">
        <f>(1+A454-D454/2-E454-B454/2)/(A454-D454/2-E454-C454-F454)</f>
        <v>0.19230769230769232</v>
      </c>
      <c r="AF454" t="str">
        <f>IF(AD454&gt;0.66,"CondAr","----")</f>
        <v>----</v>
      </c>
      <c r="AG454" t="str">
        <f>IF(AND((AD454&gt;0.5),(AD454&lt;=0.66)),"Aromatic","----")</f>
        <v>----</v>
      </c>
      <c r="AH454" t="str">
        <f>IF(AND((AD454&lt;=0.5),(S454&lt;1.5)),"HUnSatLig","----")</f>
        <v>HUnSatLig</v>
      </c>
      <c r="AI454" t="str">
        <f>IF(AND((T454&lt;0.6),(S454&gt;=1.5),(C454=0)),"AlipatNoN","----")</f>
        <v>----</v>
      </c>
      <c r="AJ454" t="str">
        <f>IF(AND((S454&gt;=1.5),(T454&gt;=0.6)),"SatFACarb","----")</f>
        <v>----</v>
      </c>
      <c r="AK454" t="str">
        <f>IF(AND((T454&lt;0.6),(S454&gt;=1.5),(C454&gt;0)),"Alipat+N","----")</f>
        <v>----</v>
      </c>
      <c r="AM454" s="4">
        <f>V454*(44/43.989828)</f>
        <v>531.41919483557876</v>
      </c>
      <c r="AN454" s="4">
        <f>INT(AM454)</f>
        <v>531</v>
      </c>
      <c r="AO454" s="4">
        <f>AM454-AN454</f>
        <v>0.41919483557876447</v>
      </c>
    </row>
    <row r="455" spans="1:41" x14ac:dyDescent="0.25">
      <c r="A455">
        <v>23</v>
      </c>
      <c r="B455">
        <v>32</v>
      </c>
      <c r="C455">
        <v>0</v>
      </c>
      <c r="D455">
        <v>11</v>
      </c>
      <c r="E455">
        <v>0</v>
      </c>
      <c r="F455">
        <v>0</v>
      </c>
      <c r="H455">
        <v>483.18718419999999</v>
      </c>
      <c r="J455">
        <v>4356212</v>
      </c>
      <c r="K455">
        <v>4441705</v>
      </c>
      <c r="L455">
        <v>4089383</v>
      </c>
      <c r="M455" t="str">
        <f>IF(J455&gt;0,"Yes","No")</f>
        <v>Yes</v>
      </c>
      <c r="N455">
        <f>AVERAGE(J455:L455)</f>
        <v>4295766.666666667</v>
      </c>
      <c r="O455">
        <v>4878231</v>
      </c>
      <c r="P455">
        <v>4822591</v>
      </c>
      <c r="Q455">
        <v>4433323</v>
      </c>
      <c r="S455">
        <f>B455/A455</f>
        <v>1.3913043478260869</v>
      </c>
      <c r="T455">
        <f>D455/A455</f>
        <v>0.47826086956521741</v>
      </c>
      <c r="V455" s="4">
        <f>A455*12+(B455-1)*1.007825+C455*14.003074+D455*15.9949146+E455*31.9720707+F455*30.9737615+0.0005485799</f>
        <v>483.18718417989999</v>
      </c>
      <c r="W455">
        <f>1+A455-B455/2+C455/2+F455/2</f>
        <v>8</v>
      </c>
      <c r="X455">
        <f>W455/A455</f>
        <v>0.34782608695652173</v>
      </c>
      <c r="Y455">
        <f>W455/B455</f>
        <v>0.25</v>
      </c>
      <c r="Z455">
        <f>W455/D455</f>
        <v>0.72727272727272729</v>
      </c>
      <c r="AA455" t="str">
        <f>IF(X455&gt;=0.3,IF(X455&lt;=0.68,IF(Y455&gt;=0.2,IF(Y455&lt;=0.95,IF(Z455&gt;=0.77,IF(Z455&lt;=1.75,"CRAM","O"),"O"),"O"),"O"),"O"),"O")</f>
        <v>O</v>
      </c>
      <c r="AD455">
        <f>(1+A455-D455/2-E455-B455/2)/(A455-D455/2-E455-C455-F455)</f>
        <v>0.14285714285714285</v>
      </c>
      <c r="AF455" t="str">
        <f>IF(AD455&gt;0.66,"CondAr","----")</f>
        <v>----</v>
      </c>
      <c r="AG455" t="str">
        <f>IF(AND((AD455&gt;0.5),(AD455&lt;=0.66)),"Aromatic","----")</f>
        <v>----</v>
      </c>
      <c r="AH455" t="str">
        <f>IF(AND((AD455&lt;=0.5),(S455&lt;1.5)),"HUnSatLig","----")</f>
        <v>HUnSatLig</v>
      </c>
      <c r="AI455" t="str">
        <f>IF(AND((T455&lt;0.6),(S455&gt;=1.5),(C455=0)),"AlipatNoN","----")</f>
        <v>----</v>
      </c>
      <c r="AJ455" t="str">
        <f>IF(AND((S455&gt;=1.5),(T455&gt;=0.6)),"SatFACarb","----")</f>
        <v>----</v>
      </c>
      <c r="AK455" t="str">
        <f>IF(AND((T455&lt;0.6),(S455&gt;=1.5),(C455&gt;0)),"Alipat+N","----")</f>
        <v>----</v>
      </c>
      <c r="AM455" s="4">
        <f>V455*(44/43.989828)</f>
        <v>483.29891410158723</v>
      </c>
      <c r="AN455" s="4">
        <f>INT(AM455)</f>
        <v>483</v>
      </c>
      <c r="AO455" s="4">
        <f>AM455-AN455</f>
        <v>0.2989141015872292</v>
      </c>
    </row>
    <row r="456" spans="1:41" x14ac:dyDescent="0.25">
      <c r="A456">
        <v>28</v>
      </c>
      <c r="B456">
        <v>36</v>
      </c>
      <c r="C456">
        <v>0</v>
      </c>
      <c r="D456">
        <v>9</v>
      </c>
      <c r="E456">
        <v>0</v>
      </c>
      <c r="F456">
        <v>0</v>
      </c>
      <c r="H456">
        <v>515.228655</v>
      </c>
      <c r="J456">
        <v>3681951</v>
      </c>
      <c r="K456">
        <v>2947936</v>
      </c>
      <c r="L456">
        <v>3544065</v>
      </c>
      <c r="M456" t="str">
        <f>IF(J456&gt;0,"Yes","No")</f>
        <v>Yes</v>
      </c>
      <c r="N456">
        <f>AVERAGE(J456:L456)</f>
        <v>3391317.3333333335</v>
      </c>
      <c r="O456">
        <v>4883671</v>
      </c>
      <c r="P456">
        <v>5418724</v>
      </c>
      <c r="Q456">
        <v>4600011</v>
      </c>
      <c r="S456">
        <f>B456/A456</f>
        <v>1.2857142857142858</v>
      </c>
      <c r="T456">
        <f>D456/A456</f>
        <v>0.32142857142857145</v>
      </c>
      <c r="V456" s="4">
        <f>A456*12+(B456-1)*1.007825+C456*14.003074+D456*15.9949146+E456*31.9720707+F456*30.9737615+0.0005485799</f>
        <v>515.22865497990006</v>
      </c>
      <c r="W456">
        <f>1+A456-B456/2+C456/2+F456/2</f>
        <v>11</v>
      </c>
      <c r="X456">
        <f>W456/A456</f>
        <v>0.39285714285714285</v>
      </c>
      <c r="Y456">
        <f>W456/B456</f>
        <v>0.30555555555555558</v>
      </c>
      <c r="Z456">
        <f>W456/D456</f>
        <v>1.2222222222222223</v>
      </c>
      <c r="AA456" t="str">
        <f>IF(X456&gt;=0.3,IF(X456&lt;=0.68,IF(Y456&gt;=0.2,IF(Y456&lt;=0.95,IF(Z456&gt;=0.77,IF(Z456&lt;=1.75,"CRAM","O"),"O"),"O"),"O"),"O"),"O")</f>
        <v>CRAM</v>
      </c>
      <c r="AD456">
        <f>(1+A456-D456/2-E456-B456/2)/(A456-D456/2-E456-C456-F456)</f>
        <v>0.27659574468085107</v>
      </c>
      <c r="AF456" t="str">
        <f>IF(AD456&gt;0.66,"CondAr","----")</f>
        <v>----</v>
      </c>
      <c r="AG456" t="str">
        <f>IF(AND((AD456&gt;0.5),(AD456&lt;=0.66)),"Aromatic","----")</f>
        <v>----</v>
      </c>
      <c r="AH456" t="str">
        <f>IF(AND((AD456&lt;=0.5),(S456&lt;1.5)),"HUnSatLig","----")</f>
        <v>HUnSatLig</v>
      </c>
      <c r="AI456" t="str">
        <f>IF(AND((T456&lt;0.6),(S456&gt;=1.5),(C456=0)),"AlipatNoN","----")</f>
        <v>----</v>
      </c>
      <c r="AJ456" t="str">
        <f>IF(AND((S456&gt;=1.5),(T456&gt;=0.6)),"SatFACarb","----")</f>
        <v>----</v>
      </c>
      <c r="AK456" t="str">
        <f>IF(AND((T456&lt;0.6),(S456&gt;=1.5),(C456&gt;0)),"Alipat+N","----")</f>
        <v>----</v>
      </c>
      <c r="AM456" s="4">
        <f>V456*(44/43.989828)</f>
        <v>515.3477940199175</v>
      </c>
      <c r="AN456" s="4">
        <f>INT(AM456)</f>
        <v>515</v>
      </c>
      <c r="AO456" s="4">
        <f>AM456-AN456</f>
        <v>0.34779401991750092</v>
      </c>
    </row>
    <row r="457" spans="1:41" x14ac:dyDescent="0.25">
      <c r="A457">
        <v>27</v>
      </c>
      <c r="B457">
        <v>34</v>
      </c>
      <c r="C457">
        <v>0</v>
      </c>
      <c r="D457">
        <v>8</v>
      </c>
      <c r="E457">
        <v>0</v>
      </c>
      <c r="F457">
        <v>0</v>
      </c>
      <c r="H457">
        <v>485.21809039999999</v>
      </c>
      <c r="J457">
        <v>3580075</v>
      </c>
      <c r="K457">
        <v>2886791</v>
      </c>
      <c r="L457">
        <v>2788377</v>
      </c>
      <c r="M457" t="str">
        <f>IF(J457&gt;0,"Yes","No")</f>
        <v>Yes</v>
      </c>
      <c r="N457">
        <f>AVERAGE(J457:L457)</f>
        <v>3085081</v>
      </c>
      <c r="O457">
        <v>4888548</v>
      </c>
      <c r="P457">
        <v>6473349</v>
      </c>
      <c r="Q457">
        <v>4516376</v>
      </c>
      <c r="S457">
        <f>B457/A457</f>
        <v>1.2592592592592593</v>
      </c>
      <c r="T457">
        <f>D457/A457</f>
        <v>0.29629629629629628</v>
      </c>
      <c r="V457" s="4">
        <f>A457*12+(B457-1)*1.007825+C457*14.003074+D457*15.9949146+E457*31.9720707+F457*30.9737615+0.0005485799</f>
        <v>485.21809037989999</v>
      </c>
      <c r="W457">
        <f>1+A457-B457/2+C457/2+F457/2</f>
        <v>11</v>
      </c>
      <c r="X457">
        <f>W457/A457</f>
        <v>0.40740740740740738</v>
      </c>
      <c r="Y457">
        <f>W457/B457</f>
        <v>0.3235294117647059</v>
      </c>
      <c r="Z457">
        <f>W457/D457</f>
        <v>1.375</v>
      </c>
      <c r="AA457" t="str">
        <f>IF(X457&gt;=0.3,IF(X457&lt;=0.68,IF(Y457&gt;=0.2,IF(Y457&lt;=0.95,IF(Z457&gt;=0.77,IF(Z457&lt;=1.75,"CRAM","O"),"O"),"O"),"O"),"O"),"O")</f>
        <v>CRAM</v>
      </c>
      <c r="AD457">
        <f>(1+A457-D457/2-E457-B457/2)/(A457-D457/2-E457-C457-F457)</f>
        <v>0.30434782608695654</v>
      </c>
      <c r="AF457" t="str">
        <f>IF(AD457&gt;0.66,"CondAr","----")</f>
        <v>----</v>
      </c>
      <c r="AG457" t="str">
        <f>IF(AND((AD457&gt;0.5),(AD457&lt;=0.66)),"Aromatic","----")</f>
        <v>----</v>
      </c>
      <c r="AH457" t="str">
        <f>IF(AND((AD457&lt;=0.5),(S457&lt;1.5)),"HUnSatLig","----")</f>
        <v>HUnSatLig</v>
      </c>
      <c r="AI457" t="str">
        <f>IF(AND((T457&lt;0.6),(S457&gt;=1.5),(C457=0)),"AlipatNoN","----")</f>
        <v>----</v>
      </c>
      <c r="AJ457" t="str">
        <f>IF(AND((S457&gt;=1.5),(T457&gt;=0.6)),"SatFACarb","----")</f>
        <v>----</v>
      </c>
      <c r="AK457" t="str">
        <f>IF(AND((T457&lt;0.6),(S457&gt;=1.5),(C457&gt;0)),"Alipat+N","----")</f>
        <v>----</v>
      </c>
      <c r="AM457" s="4">
        <f>V457*(44/43.989828)</f>
        <v>485.33028991874204</v>
      </c>
      <c r="AN457" s="4">
        <f>INT(AM457)</f>
        <v>485</v>
      </c>
      <c r="AO457" s="4">
        <f>AM457-AN457</f>
        <v>0.33028991874203939</v>
      </c>
    </row>
    <row r="458" spans="1:41" x14ac:dyDescent="0.25">
      <c r="A458">
        <v>17</v>
      </c>
      <c r="B458">
        <v>18</v>
      </c>
      <c r="C458">
        <v>0</v>
      </c>
      <c r="D458">
        <v>8</v>
      </c>
      <c r="E458">
        <v>0</v>
      </c>
      <c r="F458">
        <v>0</v>
      </c>
      <c r="H458">
        <v>349.09289039999999</v>
      </c>
      <c r="J458">
        <v>8469158</v>
      </c>
      <c r="K458">
        <v>9327931</v>
      </c>
      <c r="L458">
        <v>9172953</v>
      </c>
      <c r="M458" t="str">
        <f>IF(J458&gt;0,"Yes","No")</f>
        <v>Yes</v>
      </c>
      <c r="N458">
        <f>AVERAGE(J458:L458)</f>
        <v>8990014</v>
      </c>
      <c r="O458">
        <v>4917592</v>
      </c>
      <c r="P458">
        <v>4857838</v>
      </c>
      <c r="Q458">
        <v>4966639</v>
      </c>
      <c r="S458">
        <f>B458/A458</f>
        <v>1.0588235294117647</v>
      </c>
      <c r="T458">
        <f>D458/A458</f>
        <v>0.47058823529411764</v>
      </c>
      <c r="V458" s="4">
        <f>A458*12+(B458-1)*1.007825+C458*14.003074+D458*15.9949146+E458*31.9720707+F458*30.9737615+0.0005485799</f>
        <v>349.09289037989998</v>
      </c>
      <c r="W458">
        <f>1+A458-B458/2+C458/2+F458/2</f>
        <v>9</v>
      </c>
      <c r="X458">
        <f>W458/A458</f>
        <v>0.52941176470588236</v>
      </c>
      <c r="Y458">
        <f>W458/B458</f>
        <v>0.5</v>
      </c>
      <c r="Z458">
        <f>W458/D458</f>
        <v>1.125</v>
      </c>
      <c r="AA458" t="str">
        <f>IF(X458&gt;=0.3,IF(X458&lt;=0.68,IF(Y458&gt;=0.2,IF(Y458&lt;=0.95,IF(Z458&gt;=0.77,IF(Z458&lt;=1.75,"CRAM","O"),"O"),"O"),"O"),"O"),"O")</f>
        <v>CRAM</v>
      </c>
      <c r="AD458">
        <f>(1+A458-D458/2-E458-B458/2)/(A458-D458/2-E458-C458-F458)</f>
        <v>0.38461538461538464</v>
      </c>
      <c r="AF458" t="str">
        <f>IF(AD458&gt;0.66,"CondAr","----")</f>
        <v>----</v>
      </c>
      <c r="AG458" t="str">
        <f>IF(AND((AD458&gt;0.5),(AD458&lt;=0.66)),"Aromatic","----")</f>
        <v>----</v>
      </c>
      <c r="AH458" t="str">
        <f>IF(AND((AD458&lt;=0.5),(S458&lt;1.5)),"HUnSatLig","----")</f>
        <v>HUnSatLig</v>
      </c>
      <c r="AI458" t="str">
        <f>IF(AND((T458&lt;0.6),(S458&gt;=1.5),(C458=0)),"AlipatNoN","----")</f>
        <v>----</v>
      </c>
      <c r="AJ458" t="str">
        <f>IF(AND((S458&gt;=1.5),(T458&gt;=0.6)),"SatFACarb","----")</f>
        <v>----</v>
      </c>
      <c r="AK458" t="str">
        <f>IF(AND((T458&lt;0.6),(S458&gt;=1.5),(C458&gt;0)),"Alipat+N","----")</f>
        <v>----</v>
      </c>
      <c r="AM458" s="4">
        <f>V458*(44/43.989828)</f>
        <v>349.17361297060762</v>
      </c>
      <c r="AN458" s="4">
        <f>INT(AM458)</f>
        <v>349</v>
      </c>
      <c r="AO458" s="4">
        <f>AM458-AN458</f>
        <v>0.17361297060762126</v>
      </c>
    </row>
    <row r="459" spans="1:41" x14ac:dyDescent="0.25">
      <c r="A459">
        <v>27</v>
      </c>
      <c r="B459">
        <v>36</v>
      </c>
      <c r="C459">
        <v>0</v>
      </c>
      <c r="D459">
        <v>7</v>
      </c>
      <c r="E459">
        <v>0</v>
      </c>
      <c r="F459">
        <v>0</v>
      </c>
      <c r="H459">
        <v>471.23882579999997</v>
      </c>
      <c r="J459">
        <v>3011666</v>
      </c>
      <c r="K459">
        <v>3432002</v>
      </c>
      <c r="L459">
        <v>2793275</v>
      </c>
      <c r="M459" t="str">
        <f>IF(J459&gt;0,"Yes","No")</f>
        <v>Yes</v>
      </c>
      <c r="N459">
        <f>AVERAGE(J459:L459)</f>
        <v>3078981</v>
      </c>
      <c r="O459">
        <v>4920969</v>
      </c>
      <c r="P459">
        <v>5730608</v>
      </c>
      <c r="Q459">
        <v>4998156</v>
      </c>
      <c r="S459">
        <f>B459/A459</f>
        <v>1.3333333333333333</v>
      </c>
      <c r="T459">
        <f>D459/A459</f>
        <v>0.25925925925925924</v>
      </c>
      <c r="V459" s="4">
        <f>A459*12+(B459-1)*1.007825+C459*14.003074+D459*15.9949146+E459*31.9720707+F459*30.9737615+0.0005485799</f>
        <v>471.23882577989997</v>
      </c>
      <c r="W459">
        <f>1+A459-B459/2+C459/2+F459/2</f>
        <v>10</v>
      </c>
      <c r="X459">
        <f>W459/A459</f>
        <v>0.37037037037037035</v>
      </c>
      <c r="Y459">
        <f>W459/B459</f>
        <v>0.27777777777777779</v>
      </c>
      <c r="Z459">
        <f>W459/D459</f>
        <v>1.4285714285714286</v>
      </c>
      <c r="AA459" t="str">
        <f>IF(X459&gt;=0.3,IF(X459&lt;=0.68,IF(Y459&gt;=0.2,IF(Y459&lt;=0.95,IF(Z459&gt;=0.77,IF(Z459&lt;=1.75,"CRAM","O"),"O"),"O"),"O"),"O"),"O")</f>
        <v>CRAM</v>
      </c>
      <c r="AD459">
        <f>(1+A459-D459/2-E459-B459/2)/(A459-D459/2-E459-C459-F459)</f>
        <v>0.27659574468085107</v>
      </c>
      <c r="AF459" t="str">
        <f>IF(AD459&gt;0.66,"CondAr","----")</f>
        <v>----</v>
      </c>
      <c r="AG459" t="str">
        <f>IF(AND((AD459&gt;0.5),(AD459&lt;=0.66)),"Aromatic","----")</f>
        <v>----</v>
      </c>
      <c r="AH459" t="str">
        <f>IF(AND((AD459&lt;=0.5),(S459&lt;1.5)),"HUnSatLig","----")</f>
        <v>HUnSatLig</v>
      </c>
      <c r="AI459" t="str">
        <f>IF(AND((T459&lt;0.6),(S459&gt;=1.5),(C459=0)),"AlipatNoN","----")</f>
        <v>----</v>
      </c>
      <c r="AJ459" t="str">
        <f>IF(AND((S459&gt;=1.5),(T459&gt;=0.6)),"SatFACarb","----")</f>
        <v>----</v>
      </c>
      <c r="AK459" t="str">
        <f>IF(AND((T459&lt;0.6),(S459&gt;=1.5),(C459&gt;0)),"Alipat+N","----")</f>
        <v>----</v>
      </c>
      <c r="AM459" s="4">
        <f>V459*(44/43.989828)</f>
        <v>471.34779281963995</v>
      </c>
      <c r="AN459" s="4">
        <f>INT(AM459)</f>
        <v>471</v>
      </c>
      <c r="AO459" s="4">
        <f>AM459-AN459</f>
        <v>0.3477928196399489</v>
      </c>
    </row>
    <row r="460" spans="1:41" x14ac:dyDescent="0.25">
      <c r="A460">
        <v>24</v>
      </c>
      <c r="B460">
        <v>28</v>
      </c>
      <c r="C460">
        <v>0</v>
      </c>
      <c r="D460">
        <v>8</v>
      </c>
      <c r="E460">
        <v>0</v>
      </c>
      <c r="F460">
        <v>0</v>
      </c>
      <c r="H460">
        <v>443.17114040000001</v>
      </c>
      <c r="J460">
        <v>4150833</v>
      </c>
      <c r="K460">
        <v>3932905</v>
      </c>
      <c r="L460">
        <v>3781613</v>
      </c>
      <c r="M460" t="str">
        <f>IF(J460&gt;0,"Yes","No")</f>
        <v>Yes</v>
      </c>
      <c r="N460">
        <f>AVERAGE(J460:L460)</f>
        <v>3955117</v>
      </c>
      <c r="O460">
        <v>4926317</v>
      </c>
      <c r="P460">
        <v>5259468</v>
      </c>
      <c r="Q460">
        <v>4382212</v>
      </c>
      <c r="S460">
        <f>B460/A460</f>
        <v>1.1666666666666667</v>
      </c>
      <c r="T460">
        <f>D460/A460</f>
        <v>0.33333333333333331</v>
      </c>
      <c r="V460" s="4">
        <f>A460*12+(B460-1)*1.007825+C460*14.003074+D460*15.9949146+E460*31.9720707+F460*30.9737615+0.0005485799</f>
        <v>443.17114037990001</v>
      </c>
      <c r="W460">
        <f>1+A460-B460/2+C460/2+F460/2</f>
        <v>11</v>
      </c>
      <c r="X460">
        <f>W460/A460</f>
        <v>0.45833333333333331</v>
      </c>
      <c r="Y460">
        <f>W460/B460</f>
        <v>0.39285714285714285</v>
      </c>
      <c r="Z460">
        <f>W460/D460</f>
        <v>1.375</v>
      </c>
      <c r="AA460" t="str">
        <f>IF(X460&gt;=0.3,IF(X460&lt;=0.68,IF(Y460&gt;=0.2,IF(Y460&lt;=0.95,IF(Z460&gt;=0.77,IF(Z460&lt;=1.75,"CRAM","O"),"O"),"O"),"O"),"O"),"O")</f>
        <v>CRAM</v>
      </c>
      <c r="AD460">
        <f>(1+A460-D460/2-E460-B460/2)/(A460-D460/2-E460-C460-F460)</f>
        <v>0.35</v>
      </c>
      <c r="AF460" t="str">
        <f>IF(AD460&gt;0.66,"CondAr","----")</f>
        <v>----</v>
      </c>
      <c r="AG460" t="str">
        <f>IF(AND((AD460&gt;0.5),(AD460&lt;=0.66)),"Aromatic","----")</f>
        <v>----</v>
      </c>
      <c r="AH460" t="str">
        <f>IF(AND((AD460&lt;=0.5),(S460&lt;1.5)),"HUnSatLig","----")</f>
        <v>HUnSatLig</v>
      </c>
      <c r="AI460" t="str">
        <f>IF(AND((T460&lt;0.6),(S460&gt;=1.5),(C460=0)),"AlipatNoN","----")</f>
        <v>----</v>
      </c>
      <c r="AJ460" t="str">
        <f>IF(AND((S460&gt;=1.5),(T460&gt;=0.6)),"SatFACarb","----")</f>
        <v>----</v>
      </c>
      <c r="AK460" t="str">
        <f>IF(AND((T460&lt;0.6),(S460&gt;=1.5),(C460&gt;0)),"Alipat+N","----")</f>
        <v>----</v>
      </c>
      <c r="AM460" s="4">
        <f>V460*(44/43.989828)</f>
        <v>443.27361718067181</v>
      </c>
      <c r="AN460" s="4">
        <f>INT(AM460)</f>
        <v>443</v>
      </c>
      <c r="AO460" s="4">
        <f>AM460-AN460</f>
        <v>0.27361718067180618</v>
      </c>
    </row>
    <row r="461" spans="1:41" x14ac:dyDescent="0.25">
      <c r="A461">
        <v>23</v>
      </c>
      <c r="B461">
        <v>28</v>
      </c>
      <c r="C461">
        <v>0</v>
      </c>
      <c r="D461">
        <v>6</v>
      </c>
      <c r="E461">
        <v>0</v>
      </c>
      <c r="F461">
        <v>0</v>
      </c>
      <c r="H461">
        <v>399.18131119999998</v>
      </c>
      <c r="J461">
        <v>3950423</v>
      </c>
      <c r="K461">
        <v>3444043</v>
      </c>
      <c r="L461">
        <v>3833605</v>
      </c>
      <c r="M461" t="str">
        <f>IF(J461&gt;0,"Yes","No")</f>
        <v>Yes</v>
      </c>
      <c r="N461">
        <f>AVERAGE(J461:L461)</f>
        <v>3742690.3333333335</v>
      </c>
      <c r="O461">
        <v>4931817</v>
      </c>
      <c r="P461">
        <v>5427954</v>
      </c>
      <c r="Q461">
        <v>4459811</v>
      </c>
      <c r="S461">
        <f>B461/A461</f>
        <v>1.2173913043478262</v>
      </c>
      <c r="T461">
        <f>D461/A461</f>
        <v>0.2608695652173913</v>
      </c>
      <c r="V461" s="4">
        <f>A461*12+(B461-1)*1.007825+C461*14.003074+D461*15.9949146+E461*31.9720707+F461*30.9737615+0.0005485799</f>
        <v>399.18131117989998</v>
      </c>
      <c r="W461">
        <f>1+A461-B461/2+C461/2+F461/2</f>
        <v>10</v>
      </c>
      <c r="X461">
        <f>W461/A461</f>
        <v>0.43478260869565216</v>
      </c>
      <c r="Y461">
        <f>W461/B461</f>
        <v>0.35714285714285715</v>
      </c>
      <c r="Z461">
        <f>W461/D461</f>
        <v>1.6666666666666667</v>
      </c>
      <c r="AA461" t="str">
        <f>IF(X461&gt;=0.3,IF(X461&lt;=0.68,IF(Y461&gt;=0.2,IF(Y461&lt;=0.95,IF(Z461&gt;=0.77,IF(Z461&lt;=1.75,"CRAM","O"),"O"),"O"),"O"),"O"),"O")</f>
        <v>CRAM</v>
      </c>
      <c r="AD461">
        <f>(1+A461-D461/2-E461-B461/2)/(A461-D461/2-E461-C461-F461)</f>
        <v>0.35</v>
      </c>
      <c r="AF461" t="str">
        <f>IF(AD461&gt;0.66,"CondAr","----")</f>
        <v>----</v>
      </c>
      <c r="AG461" t="str">
        <f>IF(AND((AD461&gt;0.5),(AD461&lt;=0.66)),"Aromatic","----")</f>
        <v>----</v>
      </c>
      <c r="AH461" t="str">
        <f>IF(AND((AD461&lt;=0.5),(S461&lt;1.5)),"HUnSatLig","----")</f>
        <v>HUnSatLig</v>
      </c>
      <c r="AI461" t="str">
        <f>IF(AND((T461&lt;0.6),(S461&gt;=1.5),(C461=0)),"AlipatNoN","----")</f>
        <v>----</v>
      </c>
      <c r="AJ461" t="str">
        <f>IF(AND((S461&gt;=1.5),(T461&gt;=0.6)),"SatFACarb","----")</f>
        <v>----</v>
      </c>
      <c r="AK461" t="str">
        <f>IF(AND((T461&lt;0.6),(S461&gt;=1.5),(C461&gt;0)),"Alipat+N","----")</f>
        <v>----</v>
      </c>
      <c r="AM461" s="4">
        <f>V461*(44/43.989828)</f>
        <v>399.27361598039431</v>
      </c>
      <c r="AN461" s="4">
        <f>INT(AM461)</f>
        <v>399</v>
      </c>
      <c r="AO461" s="4">
        <f>AM461-AN461</f>
        <v>0.27361598039431101</v>
      </c>
    </row>
    <row r="462" spans="1:41" x14ac:dyDescent="0.25">
      <c r="A462">
        <v>16</v>
      </c>
      <c r="B462">
        <v>18</v>
      </c>
      <c r="C462">
        <v>0</v>
      </c>
      <c r="D462">
        <v>8</v>
      </c>
      <c r="E462">
        <v>0</v>
      </c>
      <c r="F462">
        <v>0</v>
      </c>
      <c r="H462">
        <v>337.09289039999999</v>
      </c>
      <c r="J462">
        <v>6630717</v>
      </c>
      <c r="K462">
        <v>6993365</v>
      </c>
      <c r="L462">
        <v>6678397</v>
      </c>
      <c r="M462" t="str">
        <f>IF(J462&gt;0,"Yes","No")</f>
        <v>Yes</v>
      </c>
      <c r="N462">
        <f>AVERAGE(J462:L462)</f>
        <v>6767493</v>
      </c>
      <c r="O462">
        <v>4934758</v>
      </c>
      <c r="P462">
        <v>4731896</v>
      </c>
      <c r="Q462">
        <v>4662385</v>
      </c>
      <c r="S462">
        <f>B462/A462</f>
        <v>1.125</v>
      </c>
      <c r="T462">
        <f>D462/A462</f>
        <v>0.5</v>
      </c>
      <c r="V462" s="4">
        <f>A462*12+(B462-1)*1.007825+C462*14.003074+D462*15.9949146+E462*31.9720707+F462*30.9737615+0.0005485799</f>
        <v>337.09289037989998</v>
      </c>
      <c r="W462">
        <f>1+A462-B462/2+C462/2+F462/2</f>
        <v>8</v>
      </c>
      <c r="X462">
        <f>W462/A462</f>
        <v>0.5</v>
      </c>
      <c r="Y462">
        <f>W462/B462</f>
        <v>0.44444444444444442</v>
      </c>
      <c r="Z462">
        <f>W462/D462</f>
        <v>1</v>
      </c>
      <c r="AA462" t="str">
        <f>IF(X462&gt;=0.3,IF(X462&lt;=0.68,IF(Y462&gt;=0.2,IF(Y462&lt;=0.95,IF(Z462&gt;=0.77,IF(Z462&lt;=1.75,"CRAM","O"),"O"),"O"),"O"),"O"),"O")</f>
        <v>CRAM</v>
      </c>
      <c r="AD462">
        <f>(1+A462-D462/2-E462-B462/2)/(A462-D462/2-E462-C462-F462)</f>
        <v>0.33333333333333331</v>
      </c>
      <c r="AF462" t="str">
        <f>IF(AD462&gt;0.66,"CondAr","----")</f>
        <v>----</v>
      </c>
      <c r="AG462" t="str">
        <f>IF(AND((AD462&gt;0.5),(AD462&lt;=0.66)),"Aromatic","----")</f>
        <v>----</v>
      </c>
      <c r="AH462" t="str">
        <f>IF(AND((AD462&lt;=0.5),(S462&lt;1.5)),"HUnSatLig","----")</f>
        <v>HUnSatLig</v>
      </c>
      <c r="AI462" t="str">
        <f>IF(AND((T462&lt;0.6),(S462&gt;=1.5),(C462=0)),"AlipatNoN","----")</f>
        <v>----</v>
      </c>
      <c r="AJ462" t="str">
        <f>IF(AND((S462&gt;=1.5),(T462&gt;=0.6)),"SatFACarb","----")</f>
        <v>----</v>
      </c>
      <c r="AK462" t="str">
        <f>IF(AND((T462&lt;0.6),(S462&gt;=1.5),(C462&gt;0)),"Alipat+N","----")</f>
        <v>----</v>
      </c>
      <c r="AM462" s="4">
        <f>V462*(44/43.989828)</f>
        <v>337.17083814730074</v>
      </c>
      <c r="AN462" s="4">
        <f>INT(AM462)</f>
        <v>337</v>
      </c>
      <c r="AO462" s="4">
        <f>AM462-AN462</f>
        <v>0.17083814730074209</v>
      </c>
    </row>
    <row r="463" spans="1:41" x14ac:dyDescent="0.25">
      <c r="A463">
        <v>19</v>
      </c>
      <c r="B463">
        <v>24</v>
      </c>
      <c r="C463">
        <v>0</v>
      </c>
      <c r="D463">
        <v>5</v>
      </c>
      <c r="E463">
        <v>0</v>
      </c>
      <c r="F463">
        <v>0</v>
      </c>
      <c r="H463">
        <v>331.15509659999998</v>
      </c>
      <c r="J463">
        <v>3492333</v>
      </c>
      <c r="K463">
        <v>3010262</v>
      </c>
      <c r="L463">
        <v>3929625</v>
      </c>
      <c r="M463" t="str">
        <f>IF(J463&gt;0,"Yes","No")</f>
        <v>Yes</v>
      </c>
      <c r="N463">
        <f>AVERAGE(J463:L463)</f>
        <v>3477406.6666666665</v>
      </c>
      <c r="O463">
        <v>4961955</v>
      </c>
      <c r="P463">
        <v>6069956</v>
      </c>
      <c r="Q463">
        <v>5275360</v>
      </c>
      <c r="S463">
        <f>B463/A463</f>
        <v>1.263157894736842</v>
      </c>
      <c r="T463">
        <f>D463/A463</f>
        <v>0.26315789473684209</v>
      </c>
      <c r="V463" s="4">
        <f>A463*12+(B463-1)*1.007825+C463*14.003074+D463*15.9949146+E463*31.9720707+F463*30.9737615+0.0005485799</f>
        <v>331.15509657989998</v>
      </c>
      <c r="W463">
        <f>1+A463-B463/2+C463/2+F463/2</f>
        <v>8</v>
      </c>
      <c r="X463">
        <f>W463/A463</f>
        <v>0.42105263157894735</v>
      </c>
      <c r="Y463">
        <f>W463/B463</f>
        <v>0.33333333333333331</v>
      </c>
      <c r="Z463">
        <f>W463/D463</f>
        <v>1.6</v>
      </c>
      <c r="AA463" t="str">
        <f>IF(X463&gt;=0.3,IF(X463&lt;=0.68,IF(Y463&gt;=0.2,IF(Y463&lt;=0.95,IF(Z463&gt;=0.77,IF(Z463&lt;=1.75,"CRAM","O"),"O"),"O"),"O"),"O"),"O")</f>
        <v>CRAM</v>
      </c>
      <c r="AD463">
        <f>(1+A463-D463/2-E463-B463/2)/(A463-D463/2-E463-C463-F463)</f>
        <v>0.33333333333333331</v>
      </c>
      <c r="AF463" t="str">
        <f>IF(AD463&gt;0.66,"CondAr","----")</f>
        <v>----</v>
      </c>
      <c r="AG463" t="str">
        <f>IF(AND((AD463&gt;0.5),(AD463&lt;=0.66)),"Aromatic","----")</f>
        <v>----</v>
      </c>
      <c r="AH463" t="str">
        <f>IF(AND((AD463&lt;=0.5),(S463&lt;1.5)),"HUnSatLig","----")</f>
        <v>HUnSatLig</v>
      </c>
      <c r="AI463" t="str">
        <f>IF(AND((T463&lt;0.6),(S463&gt;=1.5),(C463=0)),"AlipatNoN","----")</f>
        <v>----</v>
      </c>
      <c r="AJ463" t="str">
        <f>IF(AND((S463&gt;=1.5),(T463&gt;=0.6)),"SatFACarb","----")</f>
        <v>----</v>
      </c>
      <c r="AK463" t="str">
        <f>IF(AND((T463&lt;0.6),(S463&gt;=1.5),(C463&gt;0)),"Alipat+N","----")</f>
        <v>----</v>
      </c>
      <c r="AM463" s="4">
        <f>V463*(44/43.989828)</f>
        <v>331.23167131991505</v>
      </c>
      <c r="AN463" s="4">
        <f>INT(AM463)</f>
        <v>331</v>
      </c>
      <c r="AO463" s="4">
        <f>AM463-AN463</f>
        <v>0.2316713199150513</v>
      </c>
    </row>
    <row r="464" spans="1:41" x14ac:dyDescent="0.25">
      <c r="A464">
        <v>15</v>
      </c>
      <c r="B464">
        <v>22</v>
      </c>
      <c r="C464">
        <v>0</v>
      </c>
      <c r="D464">
        <v>8</v>
      </c>
      <c r="E464">
        <v>0</v>
      </c>
      <c r="F464">
        <v>0</v>
      </c>
      <c r="H464">
        <v>329.12419039999997</v>
      </c>
      <c r="J464">
        <v>4022345</v>
      </c>
      <c r="K464">
        <v>4264248</v>
      </c>
      <c r="L464">
        <v>4342875</v>
      </c>
      <c r="M464" t="str">
        <f>IF(J464&gt;0,"Yes","No")</f>
        <v>Yes</v>
      </c>
      <c r="N464">
        <f>AVERAGE(J464:L464)</f>
        <v>4209822.666666667</v>
      </c>
      <c r="O464">
        <v>4967619</v>
      </c>
      <c r="P464">
        <v>4781334</v>
      </c>
      <c r="Q464">
        <v>4725521</v>
      </c>
      <c r="S464">
        <f>B464/A464</f>
        <v>1.4666666666666666</v>
      </c>
      <c r="T464">
        <f>D464/A464</f>
        <v>0.53333333333333333</v>
      </c>
      <c r="V464" s="4">
        <f>A464*12+(B464-1)*1.007825+C464*14.003074+D464*15.9949146+E464*31.9720707+F464*30.9737615+0.0005485799</f>
        <v>329.12419037989997</v>
      </c>
      <c r="W464">
        <f>1+A464-B464/2+C464/2+F464/2</f>
        <v>5</v>
      </c>
      <c r="X464">
        <f>W464/A464</f>
        <v>0.33333333333333331</v>
      </c>
      <c r="Y464">
        <f>W464/B464</f>
        <v>0.22727272727272727</v>
      </c>
      <c r="Z464">
        <f>W464/D464</f>
        <v>0.625</v>
      </c>
      <c r="AA464" t="str">
        <f>IF(X464&gt;=0.3,IF(X464&lt;=0.68,IF(Y464&gt;=0.2,IF(Y464&lt;=0.95,IF(Z464&gt;=0.77,IF(Z464&lt;=1.75,"CRAM","O"),"O"),"O"),"O"),"O"),"O")</f>
        <v>O</v>
      </c>
      <c r="AD464">
        <f>(1+A464-D464/2-E464-B464/2)/(A464-D464/2-E464-C464-F464)</f>
        <v>9.0909090909090912E-2</v>
      </c>
      <c r="AF464" t="str">
        <f>IF(AD464&gt;0.66,"CondAr","----")</f>
        <v>----</v>
      </c>
      <c r="AG464" t="str">
        <f>IF(AND((AD464&gt;0.5),(AD464&lt;=0.66)),"Aromatic","----")</f>
        <v>----</v>
      </c>
      <c r="AH464" t="str">
        <f>IF(AND((AD464&lt;=0.5),(S464&lt;1.5)),"HUnSatLig","----")</f>
        <v>HUnSatLig</v>
      </c>
      <c r="AI464" t="str">
        <f>IF(AND((T464&lt;0.6),(S464&gt;=1.5),(C464=0)),"AlipatNoN","----")</f>
        <v>----</v>
      </c>
      <c r="AJ464" t="str">
        <f>IF(AND((S464&gt;=1.5),(T464&gt;=0.6)),"SatFACarb","----")</f>
        <v>----</v>
      </c>
      <c r="AK464" t="str">
        <f>IF(AND((T464&lt;0.6),(S464&gt;=1.5),(C464&gt;0)),"Alipat+N","----")</f>
        <v>----</v>
      </c>
      <c r="AM464" s="4">
        <f>V464*(44/43.989828)</f>
        <v>329.20029550276024</v>
      </c>
      <c r="AN464" s="4">
        <f>INT(AM464)</f>
        <v>329</v>
      </c>
      <c r="AO464" s="4">
        <f>AM464-AN464</f>
        <v>0.20029550276024111</v>
      </c>
    </row>
    <row r="465" spans="1:41" x14ac:dyDescent="0.25">
      <c r="A465">
        <v>22</v>
      </c>
      <c r="B465">
        <v>28</v>
      </c>
      <c r="C465">
        <v>0</v>
      </c>
      <c r="D465">
        <v>11</v>
      </c>
      <c r="E465">
        <v>0</v>
      </c>
      <c r="F465">
        <v>0</v>
      </c>
      <c r="H465">
        <v>467.1558842</v>
      </c>
      <c r="J465">
        <v>7961810</v>
      </c>
      <c r="K465">
        <v>7373434</v>
      </c>
      <c r="L465">
        <v>7204851</v>
      </c>
      <c r="M465" t="str">
        <f>IF(J465&gt;0,"Yes","No")</f>
        <v>Yes</v>
      </c>
      <c r="N465">
        <f>AVERAGE(J465:L465)</f>
        <v>7513365</v>
      </c>
      <c r="O465">
        <v>4983436</v>
      </c>
      <c r="P465">
        <v>4882722</v>
      </c>
      <c r="Q465">
        <v>4826105</v>
      </c>
      <c r="S465">
        <f>B465/A465</f>
        <v>1.2727272727272727</v>
      </c>
      <c r="T465">
        <f>D465/A465</f>
        <v>0.5</v>
      </c>
      <c r="V465" s="4">
        <f>A465*12+(B465-1)*1.007825+C465*14.003074+D465*15.9949146+E465*31.9720707+F465*30.9737615+0.0005485799</f>
        <v>467.1558841799</v>
      </c>
      <c r="W465">
        <f>1+A465-B465/2+C465/2+F465/2</f>
        <v>9</v>
      </c>
      <c r="X465">
        <f>W465/A465</f>
        <v>0.40909090909090912</v>
      </c>
      <c r="Y465">
        <f>W465/B465</f>
        <v>0.32142857142857145</v>
      </c>
      <c r="Z465">
        <f>W465/D465</f>
        <v>0.81818181818181823</v>
      </c>
      <c r="AA465" t="str">
        <f>IF(X465&gt;=0.3,IF(X465&lt;=0.68,IF(Y465&gt;=0.2,IF(Y465&lt;=0.95,IF(Z465&gt;=0.77,IF(Z465&lt;=1.75,"CRAM","O"),"O"),"O"),"O"),"O"),"O")</f>
        <v>CRAM</v>
      </c>
      <c r="AD465">
        <f>(1+A465-D465/2-E465-B465/2)/(A465-D465/2-E465-C465-F465)</f>
        <v>0.21212121212121213</v>
      </c>
      <c r="AF465" t="str">
        <f>IF(AD465&gt;0.66,"CondAr","----")</f>
        <v>----</v>
      </c>
      <c r="AG465" t="str">
        <f>IF(AND((AD465&gt;0.5),(AD465&lt;=0.66)),"Aromatic","----")</f>
        <v>----</v>
      </c>
      <c r="AH465" t="str">
        <f>IF(AND((AD465&lt;=0.5),(S465&lt;1.5)),"HUnSatLig","----")</f>
        <v>HUnSatLig</v>
      </c>
      <c r="AI465" t="str">
        <f>IF(AND((T465&lt;0.6),(S465&gt;=1.5),(C465=0)),"AlipatNoN","----")</f>
        <v>----</v>
      </c>
      <c r="AJ465" t="str">
        <f>IF(AND((S465&gt;=1.5),(T465&gt;=0.6)),"SatFACarb","----")</f>
        <v>----</v>
      </c>
      <c r="AK465" t="str">
        <f>IF(AND((T465&lt;0.6),(S465&gt;=1.5),(C465&gt;0)),"Alipat+N","----")</f>
        <v>----</v>
      </c>
      <c r="AM465" s="4">
        <f>V465*(44/43.989828)</f>
        <v>467.26390709951391</v>
      </c>
      <c r="AN465" s="4">
        <f>INT(AM465)</f>
        <v>467</v>
      </c>
      <c r="AO465" s="4">
        <f>AM465-AN465</f>
        <v>0.263907099513915</v>
      </c>
    </row>
    <row r="466" spans="1:41" x14ac:dyDescent="0.25">
      <c r="A466">
        <v>27</v>
      </c>
      <c r="B466">
        <v>34</v>
      </c>
      <c r="C466">
        <v>0</v>
      </c>
      <c r="D466">
        <v>9</v>
      </c>
      <c r="E466">
        <v>0</v>
      </c>
      <c r="F466">
        <v>0</v>
      </c>
      <c r="H466">
        <v>501.21300500000001</v>
      </c>
      <c r="J466">
        <v>3602315</v>
      </c>
      <c r="K466">
        <v>3858426</v>
      </c>
      <c r="L466">
        <v>3810983</v>
      </c>
      <c r="M466" t="str">
        <f>IF(J466&gt;0,"Yes","No")</f>
        <v>Yes</v>
      </c>
      <c r="N466">
        <f>AVERAGE(J466:L466)</f>
        <v>3757241.3333333335</v>
      </c>
      <c r="O466">
        <v>4987579</v>
      </c>
      <c r="P466">
        <v>5393680</v>
      </c>
      <c r="Q466">
        <v>4174340</v>
      </c>
      <c r="S466">
        <f>B466/A466</f>
        <v>1.2592592592592593</v>
      </c>
      <c r="T466">
        <f>D466/A466</f>
        <v>0.33333333333333331</v>
      </c>
      <c r="V466" s="4">
        <f>A466*12+(B466-1)*1.007825+C466*14.003074+D466*15.9949146+E466*31.9720707+F466*30.9737615+0.0005485799</f>
        <v>501.21300497989995</v>
      </c>
      <c r="W466">
        <f>1+A466-B466/2+C466/2+F466/2</f>
        <v>11</v>
      </c>
      <c r="X466">
        <f>W466/A466</f>
        <v>0.40740740740740738</v>
      </c>
      <c r="Y466">
        <f>W466/B466</f>
        <v>0.3235294117647059</v>
      </c>
      <c r="Z466">
        <f>W466/D466</f>
        <v>1.2222222222222223</v>
      </c>
      <c r="AA466" t="str">
        <f>IF(X466&gt;=0.3,IF(X466&lt;=0.68,IF(Y466&gt;=0.2,IF(Y466&lt;=0.95,IF(Z466&gt;=0.77,IF(Z466&lt;=1.75,"CRAM","O"),"O"),"O"),"O"),"O"),"O")</f>
        <v>CRAM</v>
      </c>
      <c r="AD466">
        <f>(1+A466-D466/2-E466-B466/2)/(A466-D466/2-E466-C466-F466)</f>
        <v>0.28888888888888886</v>
      </c>
      <c r="AF466" t="str">
        <f>IF(AD466&gt;0.66,"CondAr","----")</f>
        <v>----</v>
      </c>
      <c r="AG466" t="str">
        <f>IF(AND((AD466&gt;0.5),(AD466&lt;=0.66)),"Aromatic","----")</f>
        <v>----</v>
      </c>
      <c r="AH466" t="str">
        <f>IF(AND((AD466&lt;=0.5),(S466&lt;1.5)),"HUnSatLig","----")</f>
        <v>HUnSatLig</v>
      </c>
      <c r="AI466" t="str">
        <f>IF(AND((T466&lt;0.6),(S466&gt;=1.5),(C466=0)),"AlipatNoN","----")</f>
        <v>----</v>
      </c>
      <c r="AJ466" t="str">
        <f>IF(AND((S466&gt;=1.5),(T466&gt;=0.6)),"SatFACarb","----")</f>
        <v>----</v>
      </c>
      <c r="AK466" t="str">
        <f>IF(AND((T466&lt;0.6),(S466&gt;=1.5),(C466&gt;0)),"Alipat+N","----")</f>
        <v>----</v>
      </c>
      <c r="AM466" s="4">
        <f>V466*(44/43.989828)</f>
        <v>501.32890310722729</v>
      </c>
      <c r="AN466" s="4">
        <f>INT(AM466)</f>
        <v>501</v>
      </c>
      <c r="AO466" s="4">
        <f>AM466-AN466</f>
        <v>0.32890310722729055</v>
      </c>
    </row>
    <row r="467" spans="1:41" x14ac:dyDescent="0.25">
      <c r="A467">
        <v>25</v>
      </c>
      <c r="B467">
        <v>30</v>
      </c>
      <c r="C467">
        <v>0</v>
      </c>
      <c r="D467">
        <v>8</v>
      </c>
      <c r="E467">
        <v>0</v>
      </c>
      <c r="F467">
        <v>0</v>
      </c>
      <c r="H467">
        <v>457.18679040000001</v>
      </c>
      <c r="J467">
        <v>3509123</v>
      </c>
      <c r="K467">
        <v>4363198</v>
      </c>
      <c r="L467">
        <v>3419800</v>
      </c>
      <c r="M467" t="str">
        <f>IF(J467&gt;0,"Yes","No")</f>
        <v>Yes</v>
      </c>
      <c r="N467">
        <f>AVERAGE(J467:L467)</f>
        <v>3764040.3333333335</v>
      </c>
      <c r="O467">
        <v>4991911</v>
      </c>
      <c r="P467">
        <v>4998631</v>
      </c>
      <c r="Q467">
        <v>3924278</v>
      </c>
      <c r="S467">
        <f>B467/A467</f>
        <v>1.2</v>
      </c>
      <c r="T467">
        <f>D467/A467</f>
        <v>0.32</v>
      </c>
      <c r="V467" s="4">
        <f>A467*12+(B467-1)*1.007825+C467*14.003074+D467*15.9949146+E467*31.9720707+F467*30.9737615+0.0005485799</f>
        <v>457.1867903799</v>
      </c>
      <c r="W467">
        <f>1+A467-B467/2+C467/2+F467/2</f>
        <v>11</v>
      </c>
      <c r="X467">
        <f>W467/A467</f>
        <v>0.44</v>
      </c>
      <c r="Y467">
        <f>W467/B467</f>
        <v>0.36666666666666664</v>
      </c>
      <c r="Z467">
        <f>W467/D467</f>
        <v>1.375</v>
      </c>
      <c r="AA467" t="str">
        <f>IF(X467&gt;=0.3,IF(X467&lt;=0.68,IF(Y467&gt;=0.2,IF(Y467&lt;=0.95,IF(Z467&gt;=0.77,IF(Z467&lt;=1.75,"CRAM","O"),"O"),"O"),"O"),"O"),"O")</f>
        <v>CRAM</v>
      </c>
      <c r="AD467">
        <f>(1+A467-D467/2-E467-B467/2)/(A467-D467/2-E467-C467-F467)</f>
        <v>0.33333333333333331</v>
      </c>
      <c r="AF467" t="str">
        <f>IF(AD467&gt;0.66,"CondAr","----")</f>
        <v>----</v>
      </c>
      <c r="AG467" t="str">
        <f>IF(AND((AD467&gt;0.5),(AD467&lt;=0.66)),"Aromatic","----")</f>
        <v>----</v>
      </c>
      <c r="AH467" t="str">
        <f>IF(AND((AD467&lt;=0.5),(S467&lt;1.5)),"HUnSatLig","----")</f>
        <v>HUnSatLig</v>
      </c>
      <c r="AI467" t="str">
        <f>IF(AND((T467&lt;0.6),(S467&gt;=1.5),(C467=0)),"AlipatNoN","----")</f>
        <v>----</v>
      </c>
      <c r="AJ467" t="str">
        <f>IF(AND((S467&gt;=1.5),(T467&gt;=0.6)),"SatFACarb","----")</f>
        <v>----</v>
      </c>
      <c r="AK467" t="str">
        <f>IF(AND((T467&lt;0.6),(S467&gt;=1.5),(C467&gt;0)),"Alipat+N","----")</f>
        <v>----</v>
      </c>
      <c r="AM467" s="4">
        <f>V467*(44/43.989828)</f>
        <v>457.2925080933619</v>
      </c>
      <c r="AN467" s="4">
        <f>INT(AM467)</f>
        <v>457</v>
      </c>
      <c r="AO467" s="4">
        <f>AM467-AN467</f>
        <v>0.29250809336190287</v>
      </c>
    </row>
    <row r="468" spans="1:41" x14ac:dyDescent="0.25">
      <c r="A468">
        <v>27</v>
      </c>
      <c r="B468">
        <v>40</v>
      </c>
      <c r="C468">
        <v>0</v>
      </c>
      <c r="D468">
        <v>7</v>
      </c>
      <c r="E468">
        <v>0</v>
      </c>
      <c r="F468">
        <v>0</v>
      </c>
      <c r="H468">
        <v>475.27012580000002</v>
      </c>
      <c r="J468">
        <v>3081248</v>
      </c>
      <c r="K468">
        <v>2789937</v>
      </c>
      <c r="L468">
        <v>3028661</v>
      </c>
      <c r="M468" t="str">
        <f>IF(J468&gt;0,"Yes","No")</f>
        <v>Yes</v>
      </c>
      <c r="N468">
        <f>AVERAGE(J468:L468)</f>
        <v>2966615.3333333335</v>
      </c>
      <c r="O468">
        <v>5015228</v>
      </c>
      <c r="P468">
        <v>5817706</v>
      </c>
      <c r="Q468">
        <v>5087331</v>
      </c>
      <c r="S468">
        <f>B468/A468</f>
        <v>1.4814814814814814</v>
      </c>
      <c r="T468">
        <f>D468/A468</f>
        <v>0.25925925925925924</v>
      </c>
      <c r="V468" s="4">
        <f>A468*12+(B468-1)*1.007825+C468*14.003074+D468*15.9949146+E468*31.9720707+F468*30.9737615+0.0005485799</f>
        <v>475.27012577990001</v>
      </c>
      <c r="W468">
        <f>1+A468-B468/2+C468/2+F468/2</f>
        <v>8</v>
      </c>
      <c r="X468">
        <f>W468/A468</f>
        <v>0.29629629629629628</v>
      </c>
      <c r="Y468">
        <f>W468/B468</f>
        <v>0.2</v>
      </c>
      <c r="Z468">
        <f>W468/D468</f>
        <v>1.1428571428571428</v>
      </c>
      <c r="AA468" t="str">
        <f>IF(X468&gt;=0.3,IF(X468&lt;=0.68,IF(Y468&gt;=0.2,IF(Y468&lt;=0.95,IF(Z468&gt;=0.77,IF(Z468&lt;=1.75,"CRAM","O"),"O"),"O"),"O"),"O"),"O")</f>
        <v>O</v>
      </c>
      <c r="AD468">
        <f>(1+A468-D468/2-E468-B468/2)/(A468-D468/2-E468-C468-F468)</f>
        <v>0.19148936170212766</v>
      </c>
      <c r="AF468" t="str">
        <f>IF(AD468&gt;0.66,"CondAr","----")</f>
        <v>----</v>
      </c>
      <c r="AG468" t="str">
        <f>IF(AND((AD468&gt;0.5),(AD468&lt;=0.66)),"Aromatic","----")</f>
        <v>----</v>
      </c>
      <c r="AH468" t="str">
        <f>IF(AND((AD468&lt;=0.5),(S468&lt;1.5)),"HUnSatLig","----")</f>
        <v>HUnSatLig</v>
      </c>
      <c r="AI468" t="str">
        <f>IF(AND((T468&lt;0.6),(S468&gt;=1.5),(C468=0)),"AlipatNoN","----")</f>
        <v>----</v>
      </c>
      <c r="AJ468" t="str">
        <f>IF(AND((S468&gt;=1.5),(T468&gt;=0.6)),"SatFACarb","----")</f>
        <v>----</v>
      </c>
      <c r="AK468" t="str">
        <f>IF(AND((T468&lt;0.6),(S468&gt;=1.5),(C468&gt;0)),"Alipat+N","----")</f>
        <v>----</v>
      </c>
      <c r="AM468" s="4">
        <f>V468*(44/43.989828)</f>
        <v>475.38002499840638</v>
      </c>
      <c r="AN468" s="4">
        <f>INT(AM468)</f>
        <v>475</v>
      </c>
      <c r="AO468" s="4">
        <f>AM468-AN468</f>
        <v>0.38002499840638393</v>
      </c>
    </row>
    <row r="469" spans="1:41" x14ac:dyDescent="0.25">
      <c r="A469">
        <v>29</v>
      </c>
      <c r="B469">
        <v>31</v>
      </c>
      <c r="C469">
        <v>0</v>
      </c>
      <c r="D469">
        <v>4</v>
      </c>
      <c r="E469">
        <v>0</v>
      </c>
      <c r="F469">
        <v>1</v>
      </c>
      <c r="H469">
        <v>473.18871849999999</v>
      </c>
      <c r="J469">
        <v>3110961</v>
      </c>
      <c r="K469">
        <v>2553910</v>
      </c>
      <c r="L469">
        <v>3026677</v>
      </c>
      <c r="M469" t="str">
        <f>IF(J469&gt;0,"Yes","No")</f>
        <v>Yes</v>
      </c>
      <c r="N469">
        <f>AVERAGE(J469:L469)</f>
        <v>2897182.6666666665</v>
      </c>
      <c r="O469">
        <v>5021340</v>
      </c>
      <c r="P469">
        <v>5734727</v>
      </c>
      <c r="Q469">
        <v>4900910</v>
      </c>
      <c r="S469">
        <f>B469/A469</f>
        <v>1.0689655172413792</v>
      </c>
      <c r="T469">
        <f>D469/A469</f>
        <v>0.13793103448275862</v>
      </c>
      <c r="V469" s="4">
        <f>A469*12+(B469-1)*1.007825+C469*14.003074+D469*15.9949146+E469*31.9720707+F469*30.9737615+0.0005485799</f>
        <v>473.18871847990005</v>
      </c>
      <c r="W469">
        <f>1+A469-B469/2+C469/2+F469/2</f>
        <v>15</v>
      </c>
      <c r="X469">
        <f>W469/A469</f>
        <v>0.51724137931034486</v>
      </c>
      <c r="Y469">
        <f>W469/B469</f>
        <v>0.4838709677419355</v>
      </c>
      <c r="Z469">
        <f>W469/D469</f>
        <v>3.75</v>
      </c>
      <c r="AA469" t="str">
        <f>IF(X469&gt;=0.3,IF(X469&lt;=0.68,IF(Y469&gt;=0.2,IF(Y469&lt;=0.95,IF(Z469&gt;=0.77,IF(Z469&lt;=1.75,"CRAM","O"),"O"),"O"),"O"),"O"),"O")</f>
        <v>O</v>
      </c>
      <c r="AD469">
        <f>(1+A469-D469/2-E469-B469/2)/(A469-D469/2-E469-C469-F469)</f>
        <v>0.48076923076923078</v>
      </c>
      <c r="AF469" t="str">
        <f>IF(AD469&gt;0.66,"CondAr","----")</f>
        <v>----</v>
      </c>
      <c r="AG469" t="str">
        <f>IF(AND((AD469&gt;0.5),(AD469&lt;=0.66)),"Aromatic","----")</f>
        <v>----</v>
      </c>
      <c r="AH469" t="str">
        <f>IF(AND((AD469&lt;=0.5),(S469&lt;1.5)),"HUnSatLig","----")</f>
        <v>HUnSatLig</v>
      </c>
      <c r="AI469" t="str">
        <f>IF(AND((T469&lt;0.6),(S469&gt;=1.5),(C469=0)),"AlipatNoN","----")</f>
        <v>----</v>
      </c>
      <c r="AJ469" t="str">
        <f>IF(AND((S469&gt;=1.5),(T469&gt;=0.6)),"SatFACarb","----")</f>
        <v>----</v>
      </c>
      <c r="AK469" t="str">
        <f>IF(AND((T469&lt;0.6),(S469&gt;=1.5),(C469&gt;0)),"Alipat+N","----")</f>
        <v>----</v>
      </c>
      <c r="AM469" s="4">
        <f>V469*(44/43.989828)</f>
        <v>473.29813640361584</v>
      </c>
      <c r="AN469" s="4">
        <f>INT(AM469)</f>
        <v>473</v>
      </c>
      <c r="AO469" s="4">
        <f>AM469-AN469</f>
        <v>0.29813640361584248</v>
      </c>
    </row>
    <row r="470" spans="1:41" x14ac:dyDescent="0.25">
      <c r="A470">
        <v>29</v>
      </c>
      <c r="B470">
        <v>42</v>
      </c>
      <c r="C470">
        <v>0</v>
      </c>
      <c r="D470">
        <v>8</v>
      </c>
      <c r="E470">
        <v>0</v>
      </c>
      <c r="F470">
        <v>0</v>
      </c>
      <c r="H470">
        <v>517.28069040000003</v>
      </c>
      <c r="J470">
        <v>3573510</v>
      </c>
      <c r="K470">
        <v>3121546</v>
      </c>
      <c r="L470">
        <v>3127354</v>
      </c>
      <c r="M470" t="str">
        <f>IF(J470&gt;0,"Yes","No")</f>
        <v>Yes</v>
      </c>
      <c r="N470">
        <f>AVERAGE(J470:L470)</f>
        <v>3274136.6666666665</v>
      </c>
      <c r="O470">
        <v>5029129</v>
      </c>
      <c r="P470">
        <v>5290765</v>
      </c>
      <c r="Q470">
        <v>4474119</v>
      </c>
      <c r="S470">
        <f>B470/A470</f>
        <v>1.4482758620689655</v>
      </c>
      <c r="T470">
        <f>D470/A470</f>
        <v>0.27586206896551724</v>
      </c>
      <c r="V470" s="4">
        <f>A470*12+(B470-1)*1.007825+C470*14.003074+D470*15.9949146+E470*31.9720707+F470*30.9737615+0.0005485799</f>
        <v>517.28069037990008</v>
      </c>
      <c r="W470">
        <f>1+A470-B470/2+C470/2+F470/2</f>
        <v>9</v>
      </c>
      <c r="X470">
        <f>W470/A470</f>
        <v>0.31034482758620691</v>
      </c>
      <c r="Y470">
        <f>W470/B470</f>
        <v>0.21428571428571427</v>
      </c>
      <c r="Z470">
        <f>W470/D470</f>
        <v>1.125</v>
      </c>
      <c r="AA470" t="str">
        <f>IF(X470&gt;=0.3,IF(X470&lt;=0.68,IF(Y470&gt;=0.2,IF(Y470&lt;=0.95,IF(Z470&gt;=0.77,IF(Z470&lt;=1.75,"CRAM","O"),"O"),"O"),"O"),"O"),"O")</f>
        <v>CRAM</v>
      </c>
      <c r="AD470">
        <f>(1+A470-D470/2-E470-B470/2)/(A470-D470/2-E470-C470-F470)</f>
        <v>0.2</v>
      </c>
      <c r="AF470" t="str">
        <f>IF(AD470&gt;0.66,"CondAr","----")</f>
        <v>----</v>
      </c>
      <c r="AG470" t="str">
        <f>IF(AND((AD470&gt;0.5),(AD470&lt;=0.66)),"Aromatic","----")</f>
        <v>----</v>
      </c>
      <c r="AH470" t="str">
        <f>IF(AND((AD470&lt;=0.5),(S470&lt;1.5)),"HUnSatLig","----")</f>
        <v>HUnSatLig</v>
      </c>
      <c r="AI470" t="str">
        <f>IF(AND((T470&lt;0.6),(S470&gt;=1.5),(C470=0)),"AlipatNoN","----")</f>
        <v>----</v>
      </c>
      <c r="AJ470" t="str">
        <f>IF(AND((S470&gt;=1.5),(T470&gt;=0.6)),"SatFACarb","----")</f>
        <v>----</v>
      </c>
      <c r="AK470" t="str">
        <f>IF(AND((T470&lt;0.6),(S470&gt;=1.5),(C470&gt;0)),"Alipat+N","----")</f>
        <v>----</v>
      </c>
      <c r="AM470" s="4">
        <f>V470*(44/43.989828)</f>
        <v>517.40030392288872</v>
      </c>
      <c r="AN470" s="4">
        <f>INT(AM470)</f>
        <v>517</v>
      </c>
      <c r="AO470" s="4">
        <f>AM470-AN470</f>
        <v>0.40030392288872463</v>
      </c>
    </row>
    <row r="471" spans="1:41" x14ac:dyDescent="0.25">
      <c r="A471">
        <v>25</v>
      </c>
      <c r="B471">
        <v>30</v>
      </c>
      <c r="C471">
        <v>0</v>
      </c>
      <c r="D471">
        <v>10</v>
      </c>
      <c r="E471">
        <v>0</v>
      </c>
      <c r="F471">
        <v>0</v>
      </c>
      <c r="H471">
        <v>489.17661959999998</v>
      </c>
      <c r="J471">
        <v>4791605</v>
      </c>
      <c r="K471">
        <v>4389584</v>
      </c>
      <c r="L471">
        <v>4169239</v>
      </c>
      <c r="M471" t="str">
        <f>IF(J471&gt;0,"Yes","No")</f>
        <v>Yes</v>
      </c>
      <c r="N471">
        <f>AVERAGE(J471:L471)</f>
        <v>4450142.666666667</v>
      </c>
      <c r="O471">
        <v>5031048</v>
      </c>
      <c r="P471">
        <v>4560668</v>
      </c>
      <c r="Q471">
        <v>3919616</v>
      </c>
      <c r="S471">
        <f>B471/A471</f>
        <v>1.2</v>
      </c>
      <c r="T471">
        <f>D471/A471</f>
        <v>0.4</v>
      </c>
      <c r="V471" s="4">
        <f>A471*12+(B471-1)*1.007825+C471*14.003074+D471*15.9949146+E471*31.9720707+F471*30.9737615+0.0005485799</f>
        <v>489.17661957989998</v>
      </c>
      <c r="W471">
        <f>1+A471-B471/2+C471/2+F471/2</f>
        <v>11</v>
      </c>
      <c r="X471">
        <f>W471/A471</f>
        <v>0.44</v>
      </c>
      <c r="Y471">
        <f>W471/B471</f>
        <v>0.36666666666666664</v>
      </c>
      <c r="Z471">
        <f>W471/D471</f>
        <v>1.1000000000000001</v>
      </c>
      <c r="AA471" t="str">
        <f>IF(X471&gt;=0.3,IF(X471&lt;=0.68,IF(Y471&gt;=0.2,IF(Y471&lt;=0.95,IF(Z471&gt;=0.77,IF(Z471&lt;=1.75,"CRAM","O"),"O"),"O"),"O"),"O"),"O")</f>
        <v>CRAM</v>
      </c>
      <c r="AD471">
        <f>(1+A471-D471/2-E471-B471/2)/(A471-D471/2-E471-C471-F471)</f>
        <v>0.3</v>
      </c>
      <c r="AF471" t="str">
        <f>IF(AD471&gt;0.66,"CondAr","----")</f>
        <v>----</v>
      </c>
      <c r="AG471" t="str">
        <f>IF(AND((AD471&gt;0.5),(AD471&lt;=0.66)),"Aromatic","----")</f>
        <v>----</v>
      </c>
      <c r="AH471" t="str">
        <f>IF(AND((AD471&lt;=0.5),(S471&lt;1.5)),"HUnSatLig","----")</f>
        <v>HUnSatLig</v>
      </c>
      <c r="AI471" t="str">
        <f>IF(AND((T471&lt;0.6),(S471&gt;=1.5),(C471=0)),"AlipatNoN","----")</f>
        <v>----</v>
      </c>
      <c r="AJ471" t="str">
        <f>IF(AND((S471&gt;=1.5),(T471&gt;=0.6)),"SatFACarb","----")</f>
        <v>----</v>
      </c>
      <c r="AK471" t="str">
        <f>IF(AND((T471&lt;0.6),(S471&gt;=1.5),(C471&gt;0)),"Alipat+N","----")</f>
        <v>----</v>
      </c>
      <c r="AM471" s="4">
        <f>V471*(44/43.989828)</f>
        <v>489.28973447033246</v>
      </c>
      <c r="AN471" s="4">
        <f>INT(AM471)</f>
        <v>489</v>
      </c>
      <c r="AO471" s="4">
        <f>AM471-AN471</f>
        <v>0.28973447033246202</v>
      </c>
    </row>
    <row r="472" spans="1:41" x14ac:dyDescent="0.25">
      <c r="A472">
        <v>26</v>
      </c>
      <c r="B472">
        <v>36</v>
      </c>
      <c r="C472">
        <v>0</v>
      </c>
      <c r="D472">
        <v>11</v>
      </c>
      <c r="E472">
        <v>0</v>
      </c>
      <c r="F472">
        <v>0</v>
      </c>
      <c r="H472">
        <v>523.21848420000003</v>
      </c>
      <c r="J472">
        <v>5009421</v>
      </c>
      <c r="K472">
        <v>4467180</v>
      </c>
      <c r="L472">
        <v>4088029</v>
      </c>
      <c r="M472" t="str">
        <f>IF(J472&gt;0,"Yes","No")</f>
        <v>Yes</v>
      </c>
      <c r="N472">
        <f>AVERAGE(J472:L472)</f>
        <v>4521543.333333333</v>
      </c>
      <c r="O472">
        <v>5044576</v>
      </c>
      <c r="P472">
        <v>5305168</v>
      </c>
      <c r="Q472">
        <v>4247909</v>
      </c>
      <c r="S472">
        <f>B472/A472</f>
        <v>1.3846153846153846</v>
      </c>
      <c r="T472">
        <f>D472/A472</f>
        <v>0.42307692307692307</v>
      </c>
      <c r="V472" s="4">
        <f>A472*12+(B472-1)*1.007825+C472*14.003074+D472*15.9949146+E472*31.9720707+F472*30.9737615+0.0005485799</f>
        <v>523.21848417989997</v>
      </c>
      <c r="W472">
        <f>1+A472-B472/2+C472/2+F472/2</f>
        <v>9</v>
      </c>
      <c r="X472">
        <f>W472/A472</f>
        <v>0.34615384615384615</v>
      </c>
      <c r="Y472">
        <f>W472/B472</f>
        <v>0.25</v>
      </c>
      <c r="Z472">
        <f>W472/D472</f>
        <v>0.81818181818181823</v>
      </c>
      <c r="AA472" t="str">
        <f>IF(X472&gt;=0.3,IF(X472&lt;=0.68,IF(Y472&gt;=0.2,IF(Y472&lt;=0.95,IF(Z472&gt;=0.77,IF(Z472&lt;=1.75,"CRAM","O"),"O"),"O"),"O"),"O"),"O")</f>
        <v>CRAM</v>
      </c>
      <c r="AD472">
        <f>(1+A472-D472/2-E472-B472/2)/(A472-D472/2-E472-C472-F472)</f>
        <v>0.17073170731707318</v>
      </c>
      <c r="AF472" t="str">
        <f>IF(AD472&gt;0.66,"CondAr","----")</f>
        <v>----</v>
      </c>
      <c r="AG472" t="str">
        <f>IF(AND((AD472&gt;0.5),(AD472&lt;=0.66)),"Aromatic","----")</f>
        <v>----</v>
      </c>
      <c r="AH472" t="str">
        <f>IF(AND((AD472&lt;=0.5),(S472&lt;1.5)),"HUnSatLig","----")</f>
        <v>HUnSatLig</v>
      </c>
      <c r="AI472" t="str">
        <f>IF(AND((T472&lt;0.6),(S472&gt;=1.5),(C472=0)),"AlipatNoN","----")</f>
        <v>----</v>
      </c>
      <c r="AJ472" t="str">
        <f>IF(AND((S472&gt;=1.5),(T472&gt;=0.6)),"SatFACarb","----")</f>
        <v>----</v>
      </c>
      <c r="AK472" t="str">
        <f>IF(AND((T472&lt;0.6),(S472&gt;=1.5),(C472&gt;0)),"Alipat+N","----")</f>
        <v>----</v>
      </c>
      <c r="AM472" s="4">
        <f>V472*(44/43.989828)</f>
        <v>523.33947075027424</v>
      </c>
      <c r="AN472" s="4">
        <f>INT(AM472)</f>
        <v>523</v>
      </c>
      <c r="AO472" s="4">
        <f>AM472-AN472</f>
        <v>0.33947075027424489</v>
      </c>
    </row>
    <row r="473" spans="1:41" x14ac:dyDescent="0.25">
      <c r="A473">
        <v>27</v>
      </c>
      <c r="B473">
        <v>36</v>
      </c>
      <c r="C473">
        <v>0</v>
      </c>
      <c r="D473">
        <v>11</v>
      </c>
      <c r="E473">
        <v>0</v>
      </c>
      <c r="F473">
        <v>0</v>
      </c>
      <c r="H473">
        <v>535.21848420000003</v>
      </c>
      <c r="J473">
        <v>4219251</v>
      </c>
      <c r="K473">
        <v>3190331</v>
      </c>
      <c r="L473">
        <v>3077633</v>
      </c>
      <c r="M473" t="str">
        <f>IF(J473&gt;0,"Yes","No")</f>
        <v>Yes</v>
      </c>
      <c r="N473">
        <f>AVERAGE(J473:L473)</f>
        <v>3495738.3333333335</v>
      </c>
      <c r="O473">
        <v>5048644</v>
      </c>
      <c r="P473">
        <v>4611838</v>
      </c>
      <c r="Q473">
        <v>3891428</v>
      </c>
      <c r="S473">
        <f>B473/A473</f>
        <v>1.3333333333333333</v>
      </c>
      <c r="T473">
        <f>D473/A473</f>
        <v>0.40740740740740738</v>
      </c>
      <c r="V473" s="4">
        <f>A473*12+(B473-1)*1.007825+C473*14.003074+D473*15.9949146+E473*31.9720707+F473*30.9737615+0.0005485799</f>
        <v>535.21848417989997</v>
      </c>
      <c r="W473">
        <f>1+A473-B473/2+C473/2+F473/2</f>
        <v>10</v>
      </c>
      <c r="X473">
        <f>W473/A473</f>
        <v>0.37037037037037035</v>
      </c>
      <c r="Y473">
        <f>W473/B473</f>
        <v>0.27777777777777779</v>
      </c>
      <c r="Z473">
        <f>W473/D473</f>
        <v>0.90909090909090906</v>
      </c>
      <c r="AA473" t="str">
        <f>IF(X473&gt;=0.3,IF(X473&lt;=0.68,IF(Y473&gt;=0.2,IF(Y473&lt;=0.95,IF(Z473&gt;=0.77,IF(Z473&lt;=1.75,"CRAM","O"),"O"),"O"),"O"),"O"),"O")</f>
        <v>CRAM</v>
      </c>
      <c r="AD473">
        <f>(1+A473-D473/2-E473-B473/2)/(A473-D473/2-E473-C473-F473)</f>
        <v>0.20930232558139536</v>
      </c>
      <c r="AF473" t="str">
        <f>IF(AD473&gt;0.66,"CondAr","----")</f>
        <v>----</v>
      </c>
      <c r="AG473" t="str">
        <f>IF(AND((AD473&gt;0.5),(AD473&lt;=0.66)),"Aromatic","----")</f>
        <v>----</v>
      </c>
      <c r="AH473" t="str">
        <f>IF(AND((AD473&lt;=0.5),(S473&lt;1.5)),"HUnSatLig","----")</f>
        <v>HUnSatLig</v>
      </c>
      <c r="AI473" t="str">
        <f>IF(AND((T473&lt;0.6),(S473&gt;=1.5),(C473=0)),"AlipatNoN","----")</f>
        <v>----</v>
      </c>
      <c r="AJ473" t="str">
        <f>IF(AND((S473&gt;=1.5),(T473&gt;=0.6)),"SatFACarb","----")</f>
        <v>----</v>
      </c>
      <c r="AK473" t="str">
        <f>IF(AND((T473&lt;0.6),(S473&gt;=1.5),(C473&gt;0)),"Alipat+N","----")</f>
        <v>----</v>
      </c>
      <c r="AM473" s="4">
        <f>V473*(44/43.989828)</f>
        <v>535.34224557358118</v>
      </c>
      <c r="AN473" s="4">
        <f>INT(AM473)</f>
        <v>535</v>
      </c>
      <c r="AO473" s="4">
        <f>AM473-AN473</f>
        <v>0.34224557358118091</v>
      </c>
    </row>
    <row r="474" spans="1:41" x14ac:dyDescent="0.25">
      <c r="A474">
        <v>15</v>
      </c>
      <c r="B474">
        <v>22</v>
      </c>
      <c r="C474">
        <v>4</v>
      </c>
      <c r="D474">
        <v>8</v>
      </c>
      <c r="E474">
        <v>0</v>
      </c>
      <c r="F474">
        <v>0</v>
      </c>
      <c r="H474">
        <v>385.13648640000002</v>
      </c>
      <c r="J474">
        <v>4156775</v>
      </c>
      <c r="K474">
        <v>3657450</v>
      </c>
      <c r="L474">
        <v>3212905</v>
      </c>
      <c r="M474" t="str">
        <f>IF(J474&gt;0,"Yes","No")</f>
        <v>Yes</v>
      </c>
      <c r="N474">
        <f>AVERAGE(J474:L474)</f>
        <v>3675710</v>
      </c>
      <c r="O474">
        <v>5065295</v>
      </c>
      <c r="P474">
        <v>5531624</v>
      </c>
      <c r="Q474">
        <v>4390877</v>
      </c>
      <c r="S474">
        <f>B474/A474</f>
        <v>1.4666666666666666</v>
      </c>
      <c r="T474">
        <f>D474/A474</f>
        <v>0.53333333333333333</v>
      </c>
      <c r="V474" s="4">
        <f>A474*12+(B474-1)*1.007825+C474*14.003074+D474*15.9949146+E474*31.9720707+F474*30.9737615+0.0005485799</f>
        <v>385.13648637990002</v>
      </c>
      <c r="W474">
        <f>1+A474-B474/2+C474/2+F474/2</f>
        <v>7</v>
      </c>
      <c r="X474">
        <f>W474/A474</f>
        <v>0.46666666666666667</v>
      </c>
      <c r="Y474">
        <f>W474/B474</f>
        <v>0.31818181818181818</v>
      </c>
      <c r="Z474">
        <f>W474/D474</f>
        <v>0.875</v>
      </c>
      <c r="AA474" t="str">
        <f>IF(X474&gt;=0.3,IF(X474&lt;=0.68,IF(Y474&gt;=0.2,IF(Y474&lt;=0.95,IF(Z474&gt;=0.77,IF(Z474&lt;=1.75,"CRAM","O"),"O"),"O"),"O"),"O"),"O")</f>
        <v>CRAM</v>
      </c>
      <c r="AD474">
        <f>(1+A474-D474/2-E474-B474/2)/(A474-D474/2-E474-C474-F474)</f>
        <v>0.14285714285714285</v>
      </c>
      <c r="AF474" t="str">
        <f>IF(AD474&gt;0.66,"CondAr","----")</f>
        <v>----</v>
      </c>
      <c r="AG474" t="str">
        <f>IF(AND((AD474&gt;0.5),(AD474&lt;=0.66)),"Aromatic","----")</f>
        <v>----</v>
      </c>
      <c r="AH474" t="str">
        <f>IF(AND((AD474&lt;=0.5),(S474&lt;1.5)),"HUnSatLig","----")</f>
        <v>HUnSatLig</v>
      </c>
      <c r="AI474" t="str">
        <f>IF(AND((T474&lt;0.6),(S474&gt;=1.5),(C474=0)),"AlipatNoN","----")</f>
        <v>----</v>
      </c>
      <c r="AJ474" t="str">
        <f>IF(AND((S474&gt;=1.5),(T474&gt;=0.6)),"SatFACarb","----")</f>
        <v>----</v>
      </c>
      <c r="AK474" t="str">
        <f>IF(AND((T474&lt;0.6),(S474&gt;=1.5),(C474&gt;0)),"Alipat+N","----")</f>
        <v>----</v>
      </c>
      <c r="AM474" s="4">
        <f>V474*(44/43.989828)</f>
        <v>385.22554352146136</v>
      </c>
      <c r="AN474" s="4">
        <f>INT(AM474)</f>
        <v>385</v>
      </c>
      <c r="AO474" s="4">
        <f>AM474-AN474</f>
        <v>0.22554352146136125</v>
      </c>
    </row>
    <row r="475" spans="1:41" x14ac:dyDescent="0.25">
      <c r="A475">
        <v>19</v>
      </c>
      <c r="B475">
        <v>18</v>
      </c>
      <c r="C475">
        <v>0</v>
      </c>
      <c r="D475">
        <v>10</v>
      </c>
      <c r="E475">
        <v>0</v>
      </c>
      <c r="F475">
        <v>0</v>
      </c>
      <c r="H475">
        <v>405.08271960000002</v>
      </c>
      <c r="J475">
        <v>16957095</v>
      </c>
      <c r="K475">
        <v>15134733</v>
      </c>
      <c r="L475">
        <v>16020887</v>
      </c>
      <c r="M475" t="str">
        <f>IF(J475&gt;0,"Yes","No")</f>
        <v>Yes</v>
      </c>
      <c r="N475">
        <f>AVERAGE(J475:L475)</f>
        <v>16037571.666666666</v>
      </c>
      <c r="O475">
        <v>5097347</v>
      </c>
      <c r="P475">
        <v>3911133</v>
      </c>
      <c r="Q475">
        <v>5104398</v>
      </c>
      <c r="S475">
        <f>B475/A475</f>
        <v>0.94736842105263153</v>
      </c>
      <c r="T475">
        <f>D475/A475</f>
        <v>0.52631578947368418</v>
      </c>
      <c r="V475" s="4">
        <f>A475*12+(B475-1)*1.007825+C475*14.003074+D475*15.9949146+E475*31.9720707+F475*30.9737615+0.0005485799</f>
        <v>405.08271957990002</v>
      </c>
      <c r="W475">
        <f>1+A475-B475/2+C475/2+F475/2</f>
        <v>11</v>
      </c>
      <c r="X475">
        <f>W475/A475</f>
        <v>0.57894736842105265</v>
      </c>
      <c r="Y475">
        <f>W475/B475</f>
        <v>0.61111111111111116</v>
      </c>
      <c r="Z475">
        <f>W475/D475</f>
        <v>1.1000000000000001</v>
      </c>
      <c r="AA475" t="str">
        <f>IF(X475&gt;=0.3,IF(X475&lt;=0.68,IF(Y475&gt;=0.2,IF(Y475&lt;=0.95,IF(Z475&gt;=0.77,IF(Z475&lt;=1.75,"CRAM","O"),"O"),"O"),"O"),"O"),"O")</f>
        <v>CRAM</v>
      </c>
      <c r="AD475">
        <f>(1+A475-D475/2-E475-B475/2)/(A475-D475/2-E475-C475-F475)</f>
        <v>0.42857142857142855</v>
      </c>
      <c r="AF475" t="str">
        <f>IF(AD475&gt;0.66,"CondAr","----")</f>
        <v>----</v>
      </c>
      <c r="AG475" t="str">
        <f>IF(AND((AD475&gt;0.5),(AD475&lt;=0.66)),"Aromatic","----")</f>
        <v>----</v>
      </c>
      <c r="AH475" t="str">
        <f>IF(AND((AD475&lt;=0.5),(S475&lt;1.5)),"HUnSatLig","----")</f>
        <v>HUnSatLig</v>
      </c>
      <c r="AI475" t="str">
        <f>IF(AND((T475&lt;0.6),(S475&gt;=1.5),(C475=0)),"AlipatNoN","----")</f>
        <v>----</v>
      </c>
      <c r="AJ475" t="str">
        <f>IF(AND((S475&gt;=1.5),(T475&gt;=0.6)),"SatFACarb","----")</f>
        <v>----</v>
      </c>
      <c r="AK475" t="str">
        <f>IF(AND((T475&lt;0.6),(S475&gt;=1.5),(C475&gt;0)),"Alipat+N","----")</f>
        <v>----</v>
      </c>
      <c r="AM475" s="4">
        <f>V475*(44/43.989828)</f>
        <v>405.176388994192</v>
      </c>
      <c r="AN475" s="4">
        <f>INT(AM475)</f>
        <v>405</v>
      </c>
      <c r="AO475" s="4">
        <f>AM475-AN475</f>
        <v>0.17638899419199561</v>
      </c>
    </row>
    <row r="476" spans="1:41" x14ac:dyDescent="0.25">
      <c r="A476">
        <v>26</v>
      </c>
      <c r="B476">
        <v>32</v>
      </c>
      <c r="C476">
        <v>0</v>
      </c>
      <c r="D476">
        <v>8</v>
      </c>
      <c r="E476">
        <v>0</v>
      </c>
      <c r="F476">
        <v>0</v>
      </c>
      <c r="H476">
        <v>471.2024404</v>
      </c>
      <c r="J476">
        <v>3009619</v>
      </c>
      <c r="K476">
        <v>3569219</v>
      </c>
      <c r="L476">
        <v>3521341</v>
      </c>
      <c r="M476" t="str">
        <f>IF(J476&gt;0,"Yes","No")</f>
        <v>Yes</v>
      </c>
      <c r="N476">
        <f>AVERAGE(J476:L476)</f>
        <v>3366726.3333333335</v>
      </c>
      <c r="O476">
        <v>5117577</v>
      </c>
      <c r="P476">
        <v>4260144</v>
      </c>
      <c r="Q476">
        <v>4214795</v>
      </c>
      <c r="S476">
        <f>B476/A476</f>
        <v>1.2307692307692308</v>
      </c>
      <c r="T476">
        <f>D476/A476</f>
        <v>0.30769230769230771</v>
      </c>
      <c r="V476" s="4">
        <f>A476*12+(B476-1)*1.007825+C476*14.003074+D476*15.9949146+E476*31.9720707+F476*30.9737615+0.0005485799</f>
        <v>471.2024403799</v>
      </c>
      <c r="W476">
        <f>1+A476-B476/2+C476/2+F476/2</f>
        <v>11</v>
      </c>
      <c r="X476">
        <f>W476/A476</f>
        <v>0.42307692307692307</v>
      </c>
      <c r="Y476">
        <f>W476/B476</f>
        <v>0.34375</v>
      </c>
      <c r="Z476">
        <f>W476/D476</f>
        <v>1.375</v>
      </c>
      <c r="AA476" t="str">
        <f>IF(X476&gt;=0.3,IF(X476&lt;=0.68,IF(Y476&gt;=0.2,IF(Y476&lt;=0.95,IF(Z476&gt;=0.77,IF(Z476&lt;=1.75,"CRAM","O"),"O"),"O"),"O"),"O"),"O")</f>
        <v>CRAM</v>
      </c>
      <c r="AD476">
        <f>(1+A476-D476/2-E476-B476/2)/(A476-D476/2-E476-C476-F476)</f>
        <v>0.31818181818181818</v>
      </c>
      <c r="AF476" t="str">
        <f>IF(AD476&gt;0.66,"CondAr","----")</f>
        <v>----</v>
      </c>
      <c r="AG476" t="str">
        <f>IF(AND((AD476&gt;0.5),(AD476&lt;=0.66)),"Aromatic","----")</f>
        <v>----</v>
      </c>
      <c r="AH476" t="str">
        <f>IF(AND((AD476&lt;=0.5),(S476&lt;1.5)),"HUnSatLig","----")</f>
        <v>HUnSatLig</v>
      </c>
      <c r="AI476" t="str">
        <f>IF(AND((T476&lt;0.6),(S476&gt;=1.5),(C476=0)),"AlipatNoN","----")</f>
        <v>----</v>
      </c>
      <c r="AJ476" t="str">
        <f>IF(AND((S476&gt;=1.5),(T476&gt;=0.6)),"SatFACarb","----")</f>
        <v>----</v>
      </c>
      <c r="AK476" t="str">
        <f>IF(AND((T476&lt;0.6),(S476&gt;=1.5),(C476&gt;0)),"Alipat+N","----")</f>
        <v>----</v>
      </c>
      <c r="AM476" s="4">
        <f>V476*(44/43.989828)</f>
        <v>471.31139900605194</v>
      </c>
      <c r="AN476" s="4">
        <f>INT(AM476)</f>
        <v>471</v>
      </c>
      <c r="AO476" s="4">
        <f>AM476-AN476</f>
        <v>0.31139900605194271</v>
      </c>
    </row>
    <row r="477" spans="1:41" x14ac:dyDescent="0.25">
      <c r="A477">
        <v>24</v>
      </c>
      <c r="B477">
        <v>28</v>
      </c>
      <c r="C477">
        <v>0</v>
      </c>
      <c r="D477">
        <v>10</v>
      </c>
      <c r="E477">
        <v>0</v>
      </c>
      <c r="F477">
        <v>0</v>
      </c>
      <c r="H477">
        <v>475.16096959999999</v>
      </c>
      <c r="J477">
        <v>6143008</v>
      </c>
      <c r="K477">
        <v>5314097</v>
      </c>
      <c r="L477">
        <v>5165752</v>
      </c>
      <c r="M477" t="str">
        <f>IF(J477&gt;0,"Yes","No")</f>
        <v>Yes</v>
      </c>
      <c r="N477">
        <f>AVERAGE(J477:L477)</f>
        <v>5540952.333333333</v>
      </c>
      <c r="O477">
        <v>5145274</v>
      </c>
      <c r="P477">
        <v>4725096</v>
      </c>
      <c r="Q477">
        <v>4330592</v>
      </c>
      <c r="S477">
        <f>B477/A477</f>
        <v>1.1666666666666667</v>
      </c>
      <c r="T477">
        <f>D477/A477</f>
        <v>0.41666666666666669</v>
      </c>
      <c r="V477" s="4">
        <f>A477*12+(B477-1)*1.007825+C477*14.003074+D477*15.9949146+E477*31.9720707+F477*30.9737615+0.0005485799</f>
        <v>475.16096957989998</v>
      </c>
      <c r="W477">
        <f>1+A477-B477/2+C477/2+F477/2</f>
        <v>11</v>
      </c>
      <c r="X477">
        <f>W477/A477</f>
        <v>0.45833333333333331</v>
      </c>
      <c r="Y477">
        <f>W477/B477</f>
        <v>0.39285714285714285</v>
      </c>
      <c r="Z477">
        <f>W477/D477</f>
        <v>1.1000000000000001</v>
      </c>
      <c r="AA477" t="str">
        <f>IF(X477&gt;=0.3,IF(X477&lt;=0.68,IF(Y477&gt;=0.2,IF(Y477&lt;=0.95,IF(Z477&gt;=0.77,IF(Z477&lt;=1.75,"CRAM","O"),"O"),"O"),"O"),"O"),"O")</f>
        <v>CRAM</v>
      </c>
      <c r="AD477">
        <f>(1+A477-D477/2-E477-B477/2)/(A477-D477/2-E477-C477-F477)</f>
        <v>0.31578947368421051</v>
      </c>
      <c r="AF477" t="str">
        <f>IF(AD477&gt;0.66,"CondAr","----")</f>
        <v>----</v>
      </c>
      <c r="AG477" t="str">
        <f>IF(AND((AD477&gt;0.5),(AD477&lt;=0.66)),"Aromatic","----")</f>
        <v>----</v>
      </c>
      <c r="AH477" t="str">
        <f>IF(AND((AD477&lt;=0.5),(S477&lt;1.5)),"HUnSatLig","----")</f>
        <v>HUnSatLig</v>
      </c>
      <c r="AI477" t="str">
        <f>IF(AND((T477&lt;0.6),(S477&gt;=1.5),(C477=0)),"AlipatNoN","----")</f>
        <v>----</v>
      </c>
      <c r="AJ477" t="str">
        <f>IF(AND((S477&gt;=1.5),(T477&gt;=0.6)),"SatFACarb","----")</f>
        <v>----</v>
      </c>
      <c r="AK477" t="str">
        <f>IF(AND((T477&lt;0.6),(S477&gt;=1.5),(C477&gt;0)),"Alipat+N","----")</f>
        <v>----</v>
      </c>
      <c r="AM477" s="4">
        <f>V477*(44/43.989828)</f>
        <v>475.27084355764237</v>
      </c>
      <c r="AN477" s="4">
        <f>INT(AM477)</f>
        <v>475</v>
      </c>
      <c r="AO477" s="4">
        <f>AM477-AN477</f>
        <v>0.27084355764236534</v>
      </c>
    </row>
    <row r="478" spans="1:41" x14ac:dyDescent="0.25">
      <c r="A478">
        <v>17</v>
      </c>
      <c r="B478">
        <v>18</v>
      </c>
      <c r="C478">
        <v>0</v>
      </c>
      <c r="D478">
        <v>10</v>
      </c>
      <c r="E478">
        <v>0</v>
      </c>
      <c r="F478">
        <v>0</v>
      </c>
      <c r="H478">
        <v>381.08271960000002</v>
      </c>
      <c r="J478">
        <v>17205302</v>
      </c>
      <c r="K478">
        <v>15929128</v>
      </c>
      <c r="L478">
        <v>16516209</v>
      </c>
      <c r="M478" t="str">
        <f>IF(J478&gt;0,"Yes","No")</f>
        <v>Yes</v>
      </c>
      <c r="N478">
        <f>AVERAGE(J478:L478)</f>
        <v>16550213</v>
      </c>
      <c r="O478">
        <v>5151321</v>
      </c>
      <c r="P478">
        <v>4205544</v>
      </c>
      <c r="Q478">
        <v>4906039</v>
      </c>
      <c r="S478">
        <f>B478/A478</f>
        <v>1.0588235294117647</v>
      </c>
      <c r="T478">
        <f>D478/A478</f>
        <v>0.58823529411764708</v>
      </c>
      <c r="V478" s="4">
        <f>A478*12+(B478-1)*1.007825+C478*14.003074+D478*15.9949146+E478*31.9720707+F478*30.9737615+0.0005485799</f>
        <v>381.08271957990002</v>
      </c>
      <c r="W478">
        <f>1+A478-B478/2+C478/2+F478/2</f>
        <v>9</v>
      </c>
      <c r="X478">
        <f>W478/A478</f>
        <v>0.52941176470588236</v>
      </c>
      <c r="Y478">
        <f>W478/B478</f>
        <v>0.5</v>
      </c>
      <c r="Z478">
        <f>W478/D478</f>
        <v>0.9</v>
      </c>
      <c r="AA478" t="str">
        <f>IF(X478&gt;=0.3,IF(X478&lt;=0.68,IF(Y478&gt;=0.2,IF(Y478&lt;=0.95,IF(Z478&gt;=0.77,IF(Z478&lt;=1.75,"CRAM","O"),"O"),"O"),"O"),"O"),"O")</f>
        <v>CRAM</v>
      </c>
      <c r="AD478">
        <f>(1+A478-D478/2-E478-B478/2)/(A478-D478/2-E478-C478-F478)</f>
        <v>0.33333333333333331</v>
      </c>
      <c r="AF478" t="str">
        <f>IF(AD478&gt;0.66,"CondAr","----")</f>
        <v>----</v>
      </c>
      <c r="AG478" t="str">
        <f>IF(AND((AD478&gt;0.5),(AD478&lt;=0.66)),"Aromatic","----")</f>
        <v>----</v>
      </c>
      <c r="AH478" t="str">
        <f>IF(AND((AD478&lt;=0.5),(S478&lt;1.5)),"HUnSatLig","----")</f>
        <v>HUnSatLig</v>
      </c>
      <c r="AI478" t="str">
        <f>IF(AND((T478&lt;0.6),(S478&gt;=1.5),(C478=0)),"AlipatNoN","----")</f>
        <v>----</v>
      </c>
      <c r="AJ478" t="str">
        <f>IF(AND((S478&gt;=1.5),(T478&gt;=0.6)),"SatFACarb","----")</f>
        <v>----</v>
      </c>
      <c r="AK478" t="str">
        <f>IF(AND((T478&lt;0.6),(S478&gt;=1.5),(C478&gt;0)),"Alipat+N","----")</f>
        <v>----</v>
      </c>
      <c r="AM478" s="4">
        <f>V478*(44/43.989828)</f>
        <v>381.17083934757824</v>
      </c>
      <c r="AN478" s="4">
        <f>INT(AM478)</f>
        <v>381</v>
      </c>
      <c r="AO478" s="4">
        <f>AM478-AN478</f>
        <v>0.17083934757823727</v>
      </c>
    </row>
    <row r="479" spans="1:41" x14ac:dyDescent="0.25">
      <c r="A479">
        <v>29</v>
      </c>
      <c r="B479">
        <v>42</v>
      </c>
      <c r="C479">
        <v>0</v>
      </c>
      <c r="D479">
        <v>10</v>
      </c>
      <c r="E479">
        <v>0</v>
      </c>
      <c r="F479">
        <v>0</v>
      </c>
      <c r="H479">
        <v>549.27051959999994</v>
      </c>
      <c r="J479">
        <v>3149274</v>
      </c>
      <c r="K479">
        <v>2884032</v>
      </c>
      <c r="L479">
        <v>2987707</v>
      </c>
      <c r="M479" t="str">
        <f>IF(J479&gt;0,"Yes","No")</f>
        <v>Yes</v>
      </c>
      <c r="N479">
        <f>AVERAGE(J479:L479)</f>
        <v>3007004.3333333335</v>
      </c>
      <c r="O479">
        <v>5162076</v>
      </c>
      <c r="P479">
        <v>4707682</v>
      </c>
      <c r="Q479">
        <v>4056771</v>
      </c>
      <c r="S479">
        <f>B479/A479</f>
        <v>1.4482758620689655</v>
      </c>
      <c r="T479">
        <f>D479/A479</f>
        <v>0.34482758620689657</v>
      </c>
      <c r="V479" s="4">
        <f>A479*12+(B479-1)*1.007825+C479*14.003074+D479*15.9949146+E479*31.9720707+F479*30.9737615+0.0005485799</f>
        <v>549.2705195799</v>
      </c>
      <c r="W479">
        <f>1+A479-B479/2+C479/2+F479/2</f>
        <v>9</v>
      </c>
      <c r="X479">
        <f>W479/A479</f>
        <v>0.31034482758620691</v>
      </c>
      <c r="Y479">
        <f>W479/B479</f>
        <v>0.21428571428571427</v>
      </c>
      <c r="Z479">
        <f>W479/D479</f>
        <v>0.9</v>
      </c>
      <c r="AA479" t="str">
        <f>IF(X479&gt;=0.3,IF(X479&lt;=0.68,IF(Y479&gt;=0.2,IF(Y479&lt;=0.95,IF(Z479&gt;=0.77,IF(Z479&lt;=1.75,"CRAM","O"),"O"),"O"),"O"),"O"),"O")</f>
        <v>CRAM</v>
      </c>
      <c r="AD479">
        <f>(1+A479-D479/2-E479-B479/2)/(A479-D479/2-E479-C479-F479)</f>
        <v>0.16666666666666666</v>
      </c>
      <c r="AF479" t="str">
        <f>IF(AD479&gt;0.66,"CondAr","----")</f>
        <v>----</v>
      </c>
      <c r="AG479" t="str">
        <f>IF(AND((AD479&gt;0.5),(AD479&lt;=0.66)),"Aromatic","----")</f>
        <v>----</v>
      </c>
      <c r="AH479" t="str">
        <f>IF(AND((AD479&lt;=0.5),(S479&lt;1.5)),"HUnSatLig","----")</f>
        <v>HUnSatLig</v>
      </c>
      <c r="AI479" t="str">
        <f>IF(AND((T479&lt;0.6),(S479&gt;=1.5),(C479=0)),"AlipatNoN","----")</f>
        <v>----</v>
      </c>
      <c r="AJ479" t="str">
        <f>IF(AND((S479&gt;=1.5),(T479&gt;=0.6)),"SatFACarb","----")</f>
        <v>----</v>
      </c>
      <c r="AK479" t="str">
        <f>IF(AND((T479&lt;0.6),(S479&gt;=1.5),(C479&gt;0)),"Alipat+N","----")</f>
        <v>----</v>
      </c>
      <c r="AM479" s="4">
        <f>V479*(44/43.989828)</f>
        <v>549.39753029985923</v>
      </c>
      <c r="AN479" s="4">
        <f>INT(AM479)</f>
        <v>549</v>
      </c>
      <c r="AO479" s="4">
        <f>AM479-AN479</f>
        <v>0.39753029985922694</v>
      </c>
    </row>
    <row r="480" spans="1:41" x14ac:dyDescent="0.25">
      <c r="A480">
        <v>24</v>
      </c>
      <c r="B480">
        <v>32</v>
      </c>
      <c r="C480">
        <v>0</v>
      </c>
      <c r="D480">
        <v>11</v>
      </c>
      <c r="E480">
        <v>0</v>
      </c>
      <c r="F480">
        <v>0</v>
      </c>
      <c r="H480">
        <v>495.18718419999999</v>
      </c>
      <c r="J480">
        <v>4946502</v>
      </c>
      <c r="K480">
        <v>5617499</v>
      </c>
      <c r="L480">
        <v>4019782</v>
      </c>
      <c r="M480" t="str">
        <f>IF(J480&gt;0,"Yes","No")</f>
        <v>Yes</v>
      </c>
      <c r="N480">
        <f>AVERAGE(J480:L480)</f>
        <v>4861261</v>
      </c>
      <c r="O480">
        <v>5220765</v>
      </c>
      <c r="P480">
        <v>4331540</v>
      </c>
      <c r="Q480">
        <v>4489344</v>
      </c>
      <c r="S480">
        <f>B480/A480</f>
        <v>1.3333333333333333</v>
      </c>
      <c r="T480">
        <f>D480/A480</f>
        <v>0.45833333333333331</v>
      </c>
      <c r="V480" s="4">
        <f>A480*12+(B480-1)*1.007825+C480*14.003074+D480*15.9949146+E480*31.9720707+F480*30.9737615+0.0005485799</f>
        <v>495.18718417989999</v>
      </c>
      <c r="W480">
        <f>1+A480-B480/2+C480/2+F480/2</f>
        <v>9</v>
      </c>
      <c r="X480">
        <f>W480/A480</f>
        <v>0.375</v>
      </c>
      <c r="Y480">
        <f>W480/B480</f>
        <v>0.28125</v>
      </c>
      <c r="Z480">
        <f>W480/D480</f>
        <v>0.81818181818181823</v>
      </c>
      <c r="AA480" t="str">
        <f>IF(X480&gt;=0.3,IF(X480&lt;=0.68,IF(Y480&gt;=0.2,IF(Y480&lt;=0.95,IF(Z480&gt;=0.77,IF(Z480&lt;=1.75,"CRAM","O"),"O"),"O"),"O"),"O"),"O")</f>
        <v>CRAM</v>
      </c>
      <c r="AD480">
        <f>(1+A480-D480/2-E480-B480/2)/(A480-D480/2-E480-C480-F480)</f>
        <v>0.1891891891891892</v>
      </c>
      <c r="AF480" t="str">
        <f>IF(AD480&gt;0.66,"CondAr","----")</f>
        <v>----</v>
      </c>
      <c r="AG480" t="str">
        <f>IF(AND((AD480&gt;0.5),(AD480&lt;=0.66)),"Aromatic","----")</f>
        <v>----</v>
      </c>
      <c r="AH480" t="str">
        <f>IF(AND((AD480&lt;=0.5),(S480&lt;1.5)),"HUnSatLig","----")</f>
        <v>HUnSatLig</v>
      </c>
      <c r="AI480" t="str">
        <f>IF(AND((T480&lt;0.6),(S480&gt;=1.5),(C480=0)),"AlipatNoN","----")</f>
        <v>----</v>
      </c>
      <c r="AJ480" t="str">
        <f>IF(AND((S480&gt;=1.5),(T480&gt;=0.6)),"SatFACarb","----")</f>
        <v>----</v>
      </c>
      <c r="AK480" t="str">
        <f>IF(AND((T480&lt;0.6),(S480&gt;=1.5),(C480&gt;0)),"Alipat+N","----")</f>
        <v>----</v>
      </c>
      <c r="AM480" s="4">
        <f>V480*(44/43.989828)</f>
        <v>495.30168892489411</v>
      </c>
      <c r="AN480" s="4">
        <f>INT(AM480)</f>
        <v>495</v>
      </c>
      <c r="AO480" s="4">
        <f>AM480-AN480</f>
        <v>0.30168892489410837</v>
      </c>
    </row>
    <row r="481" spans="1:41" x14ac:dyDescent="0.25">
      <c r="A481">
        <v>18</v>
      </c>
      <c r="B481">
        <v>18</v>
      </c>
      <c r="C481">
        <v>0</v>
      </c>
      <c r="D481">
        <v>10</v>
      </c>
      <c r="E481">
        <v>0</v>
      </c>
      <c r="F481">
        <v>0</v>
      </c>
      <c r="H481">
        <v>393.08271960000002</v>
      </c>
      <c r="J481">
        <v>17462834</v>
      </c>
      <c r="K481">
        <v>16935262</v>
      </c>
      <c r="L481">
        <v>15925018</v>
      </c>
      <c r="M481" t="str">
        <f>IF(J481&gt;0,"Yes","No")</f>
        <v>Yes</v>
      </c>
      <c r="N481">
        <f>AVERAGE(J481:L481)</f>
        <v>16774371.333333334</v>
      </c>
      <c r="O481">
        <v>5245180</v>
      </c>
      <c r="P481">
        <v>4757190</v>
      </c>
      <c r="Q481">
        <v>5328343</v>
      </c>
      <c r="S481">
        <f>B481/A481</f>
        <v>1</v>
      </c>
      <c r="T481">
        <f>D481/A481</f>
        <v>0.55555555555555558</v>
      </c>
      <c r="V481" s="4">
        <f>A481*12+(B481-1)*1.007825+C481*14.003074+D481*15.9949146+E481*31.9720707+F481*30.9737615+0.0005485799</f>
        <v>393.08271957990002</v>
      </c>
      <c r="W481">
        <f>1+A481-B481/2+C481/2+F481/2</f>
        <v>10</v>
      </c>
      <c r="X481">
        <f>W481/A481</f>
        <v>0.55555555555555558</v>
      </c>
      <c r="Y481">
        <f>W481/B481</f>
        <v>0.55555555555555558</v>
      </c>
      <c r="Z481">
        <f>W481/D481</f>
        <v>1</v>
      </c>
      <c r="AA481" t="str">
        <f>IF(X481&gt;=0.3,IF(X481&lt;=0.68,IF(Y481&gt;=0.2,IF(Y481&lt;=0.95,IF(Z481&gt;=0.77,IF(Z481&lt;=1.75,"CRAM","O"),"O"),"O"),"O"),"O"),"O")</f>
        <v>CRAM</v>
      </c>
      <c r="AD481">
        <f>(1+A481-D481/2-E481-B481/2)/(A481-D481/2-E481-C481-F481)</f>
        <v>0.38461538461538464</v>
      </c>
      <c r="AF481" t="str">
        <f>IF(AD481&gt;0.66,"CondAr","----")</f>
        <v>----</v>
      </c>
      <c r="AG481" t="str">
        <f>IF(AND((AD481&gt;0.5),(AD481&lt;=0.66)),"Aromatic","----")</f>
        <v>----</v>
      </c>
      <c r="AH481" t="str">
        <f>IF(AND((AD481&lt;=0.5),(S481&lt;1.5)),"HUnSatLig","----")</f>
        <v>HUnSatLig</v>
      </c>
      <c r="AI481" t="str">
        <f>IF(AND((T481&lt;0.6),(S481&gt;=1.5),(C481=0)),"AlipatNoN","----")</f>
        <v>----</v>
      </c>
      <c r="AJ481" t="str">
        <f>IF(AND((S481&gt;=1.5),(T481&gt;=0.6)),"SatFACarb","----")</f>
        <v>----</v>
      </c>
      <c r="AK481" t="str">
        <f>IF(AND((T481&lt;0.6),(S481&gt;=1.5),(C481&gt;0)),"Alipat+N","----")</f>
        <v>----</v>
      </c>
      <c r="AM481" s="4">
        <f>V481*(44/43.989828)</f>
        <v>393.17361417088512</v>
      </c>
      <c r="AN481" s="4">
        <f>INT(AM481)</f>
        <v>393</v>
      </c>
      <c r="AO481" s="4">
        <f>AM481-AN481</f>
        <v>0.17361417088511644</v>
      </c>
    </row>
    <row r="482" spans="1:41" x14ac:dyDescent="0.25">
      <c r="A482">
        <v>22</v>
      </c>
      <c r="B482">
        <v>32</v>
      </c>
      <c r="C482">
        <v>0</v>
      </c>
      <c r="D482">
        <v>5</v>
      </c>
      <c r="E482">
        <v>0</v>
      </c>
      <c r="F482">
        <v>0</v>
      </c>
      <c r="H482">
        <v>375.21769660000001</v>
      </c>
      <c r="J482">
        <v>2734107</v>
      </c>
      <c r="K482">
        <v>3693900</v>
      </c>
      <c r="L482">
        <v>3312179</v>
      </c>
      <c r="M482" t="str">
        <f>IF(J482&gt;0,"Yes","No")</f>
        <v>Yes</v>
      </c>
      <c r="N482">
        <f>AVERAGE(J482:L482)</f>
        <v>3246728.6666666665</v>
      </c>
      <c r="O482">
        <v>5257244</v>
      </c>
      <c r="P482">
        <v>5901740</v>
      </c>
      <c r="Q482">
        <v>5518946</v>
      </c>
      <c r="S482">
        <f>B482/A482</f>
        <v>1.4545454545454546</v>
      </c>
      <c r="T482">
        <f>D482/A482</f>
        <v>0.22727272727272727</v>
      </c>
      <c r="V482" s="4">
        <f>A482*12+(B482-1)*1.007825+C482*14.003074+D482*15.9949146+E482*31.9720707+F482*30.9737615+0.0005485799</f>
        <v>375.21769657989995</v>
      </c>
      <c r="W482">
        <f>1+A482-B482/2+C482/2+F482/2</f>
        <v>7</v>
      </c>
      <c r="X482">
        <f>W482/A482</f>
        <v>0.31818181818181818</v>
      </c>
      <c r="Y482">
        <f>W482/B482</f>
        <v>0.21875</v>
      </c>
      <c r="Z482">
        <f>W482/D482</f>
        <v>1.4</v>
      </c>
      <c r="AA482" t="str">
        <f>IF(X482&gt;=0.3,IF(X482&lt;=0.68,IF(Y482&gt;=0.2,IF(Y482&lt;=0.95,IF(Z482&gt;=0.77,IF(Z482&lt;=1.75,"CRAM","O"),"O"),"O"),"O"),"O"),"O")</f>
        <v>CRAM</v>
      </c>
      <c r="AD482">
        <f>(1+A482-D482/2-E482-B482/2)/(A482-D482/2-E482-C482-F482)</f>
        <v>0.23076923076923078</v>
      </c>
      <c r="AF482" t="str">
        <f>IF(AD482&gt;0.66,"CondAr","----")</f>
        <v>----</v>
      </c>
      <c r="AG482" t="str">
        <f>IF(AND((AD482&gt;0.5),(AD482&lt;=0.66)),"Aromatic","----")</f>
        <v>----</v>
      </c>
      <c r="AH482" t="str">
        <f>IF(AND((AD482&lt;=0.5),(S482&lt;1.5)),"HUnSatLig","----")</f>
        <v>HUnSatLig</v>
      </c>
      <c r="AI482" t="str">
        <f>IF(AND((T482&lt;0.6),(S482&gt;=1.5),(C482=0)),"AlipatNoN","----")</f>
        <v>----</v>
      </c>
      <c r="AJ482" t="str">
        <f>IF(AND((S482&gt;=1.5),(T482&gt;=0.6)),"SatFACarb","----")</f>
        <v>----</v>
      </c>
      <c r="AK482" t="str">
        <f>IF(AND((T482&lt;0.6),(S482&gt;=1.5),(C482&gt;0)),"Alipat+N","----")</f>
        <v>----</v>
      </c>
      <c r="AM482" s="4">
        <f>V482*(44/43.989828)</f>
        <v>375.3044601473685</v>
      </c>
      <c r="AN482" s="4">
        <f>INT(AM482)</f>
        <v>375</v>
      </c>
      <c r="AO482" s="4">
        <f>AM482-AN482</f>
        <v>0.30446014736850202</v>
      </c>
    </row>
    <row r="483" spans="1:41" x14ac:dyDescent="0.25">
      <c r="A483">
        <v>21</v>
      </c>
      <c r="B483">
        <v>28</v>
      </c>
      <c r="C483">
        <v>0</v>
      </c>
      <c r="D483">
        <v>5</v>
      </c>
      <c r="E483">
        <v>0</v>
      </c>
      <c r="F483">
        <v>0</v>
      </c>
      <c r="H483">
        <v>359.18639660000002</v>
      </c>
      <c r="J483">
        <v>3269771</v>
      </c>
      <c r="K483">
        <v>3420668</v>
      </c>
      <c r="L483">
        <v>3037061</v>
      </c>
      <c r="M483" t="str">
        <f>IF(J483&gt;0,"Yes","No")</f>
        <v>Yes</v>
      </c>
      <c r="N483">
        <f>AVERAGE(J483:L483)</f>
        <v>3242500</v>
      </c>
      <c r="O483">
        <v>5347658</v>
      </c>
      <c r="P483">
        <v>6448970</v>
      </c>
      <c r="Q483">
        <v>5429362</v>
      </c>
      <c r="S483">
        <f>B483/A483</f>
        <v>1.3333333333333333</v>
      </c>
      <c r="T483">
        <f>D483/A483</f>
        <v>0.23809523809523808</v>
      </c>
      <c r="V483" s="4">
        <f>A483*12+(B483-1)*1.007825+C483*14.003074+D483*15.9949146+E483*31.9720707+F483*30.9737615+0.0005485799</f>
        <v>359.18639657989996</v>
      </c>
      <c r="W483">
        <f>1+A483-B483/2+C483/2+F483/2</f>
        <v>8</v>
      </c>
      <c r="X483">
        <f>W483/A483</f>
        <v>0.38095238095238093</v>
      </c>
      <c r="Y483">
        <f>W483/B483</f>
        <v>0.2857142857142857</v>
      </c>
      <c r="Z483">
        <f>W483/D483</f>
        <v>1.6</v>
      </c>
      <c r="AA483" t="str">
        <f>IF(X483&gt;=0.3,IF(X483&lt;=0.68,IF(Y483&gt;=0.2,IF(Y483&lt;=0.95,IF(Z483&gt;=0.77,IF(Z483&lt;=1.75,"CRAM","O"),"O"),"O"),"O"),"O"),"O")</f>
        <v>CRAM</v>
      </c>
      <c r="AD483">
        <f>(1+A483-D483/2-E483-B483/2)/(A483-D483/2-E483-C483-F483)</f>
        <v>0.29729729729729731</v>
      </c>
      <c r="AF483" t="str">
        <f>IF(AD483&gt;0.66,"CondAr","----")</f>
        <v>----</v>
      </c>
      <c r="AG483" t="str">
        <f>IF(AND((AD483&gt;0.5),(AD483&lt;=0.66)),"Aromatic","----")</f>
        <v>----</v>
      </c>
      <c r="AH483" t="str">
        <f>IF(AND((AD483&lt;=0.5),(S483&lt;1.5)),"HUnSatLig","----")</f>
        <v>HUnSatLig</v>
      </c>
      <c r="AI483" t="str">
        <f>IF(AND((T483&lt;0.6),(S483&gt;=1.5),(C483=0)),"AlipatNoN","----")</f>
        <v>----</v>
      </c>
      <c r="AJ483" t="str">
        <f>IF(AND((S483&gt;=1.5),(T483&gt;=0.6)),"SatFACarb","----")</f>
        <v>----</v>
      </c>
      <c r="AK483" t="str">
        <f>IF(AND((T483&lt;0.6),(S483&gt;=1.5),(C483&gt;0)),"Alipat+N","----")</f>
        <v>----</v>
      </c>
      <c r="AM483" s="4">
        <f>V483*(44/43.989828)</f>
        <v>359.26945314529524</v>
      </c>
      <c r="AN483" s="4">
        <f>INT(AM483)</f>
        <v>359</v>
      </c>
      <c r="AO483" s="4">
        <f>AM483-AN483</f>
        <v>0.26945314529524467</v>
      </c>
    </row>
    <row r="484" spans="1:41" x14ac:dyDescent="0.25">
      <c r="A484">
        <v>22</v>
      </c>
      <c r="B484">
        <v>26</v>
      </c>
      <c r="C484">
        <v>0</v>
      </c>
      <c r="D484">
        <v>11</v>
      </c>
      <c r="E484">
        <v>0</v>
      </c>
      <c r="F484">
        <v>0</v>
      </c>
      <c r="H484">
        <v>465.14023420000001</v>
      </c>
      <c r="J484">
        <v>8822064</v>
      </c>
      <c r="K484">
        <v>8207013</v>
      </c>
      <c r="L484">
        <v>8271969</v>
      </c>
      <c r="M484" t="str">
        <f>IF(J484&gt;0,"Yes","No")</f>
        <v>Yes</v>
      </c>
      <c r="N484">
        <f>AVERAGE(J484:L484)</f>
        <v>8433682</v>
      </c>
      <c r="O484">
        <v>5349027</v>
      </c>
      <c r="P484">
        <v>4897070</v>
      </c>
      <c r="Q484">
        <v>4708365</v>
      </c>
      <c r="S484">
        <f>B484/A484</f>
        <v>1.1818181818181819</v>
      </c>
      <c r="T484">
        <f>D484/A484</f>
        <v>0.5</v>
      </c>
      <c r="V484" s="4">
        <f>A484*12+(B484-1)*1.007825+C484*14.003074+D484*15.9949146+E484*31.9720707+F484*30.9737615+0.0005485799</f>
        <v>465.14023417990001</v>
      </c>
      <c r="W484">
        <f>1+A484-B484/2+C484/2+F484/2</f>
        <v>10</v>
      </c>
      <c r="X484">
        <f>W484/A484</f>
        <v>0.45454545454545453</v>
      </c>
      <c r="Y484">
        <f>W484/B484</f>
        <v>0.38461538461538464</v>
      </c>
      <c r="Z484">
        <f>W484/D484</f>
        <v>0.90909090909090906</v>
      </c>
      <c r="AA484" t="str">
        <f>IF(X484&gt;=0.3,IF(X484&lt;=0.68,IF(Y484&gt;=0.2,IF(Y484&lt;=0.95,IF(Z484&gt;=0.77,IF(Z484&lt;=1.75,"CRAM","O"),"O"),"O"),"O"),"O"),"O")</f>
        <v>CRAM</v>
      </c>
      <c r="AD484">
        <f>(1+A484-D484/2-E484-B484/2)/(A484-D484/2-E484-C484-F484)</f>
        <v>0.27272727272727271</v>
      </c>
      <c r="AF484" t="str">
        <f>IF(AD484&gt;0.66,"CondAr","----")</f>
        <v>----</v>
      </c>
      <c r="AG484" t="str">
        <f>IF(AND((AD484&gt;0.5),(AD484&lt;=0.66)),"Aromatic","----")</f>
        <v>----</v>
      </c>
      <c r="AH484" t="str">
        <f>IF(AND((AD484&lt;=0.5),(S484&lt;1.5)),"HUnSatLig","----")</f>
        <v>HUnSatLig</v>
      </c>
      <c r="AI484" t="str">
        <f>IF(AND((T484&lt;0.6),(S484&gt;=1.5),(C484=0)),"AlipatNoN","----")</f>
        <v>----</v>
      </c>
      <c r="AJ484" t="str">
        <f>IF(AND((S484&gt;=1.5),(T484&gt;=0.6)),"SatFACarb","----")</f>
        <v>----</v>
      </c>
      <c r="AK484" t="str">
        <f>IF(AND((T484&lt;0.6),(S484&gt;=1.5),(C484&gt;0)),"Alipat+N","----")</f>
        <v>----</v>
      </c>
      <c r="AM484" s="4">
        <f>V484*(44/43.989828)</f>
        <v>465.24779101013075</v>
      </c>
      <c r="AN484" s="4">
        <f>INT(AM484)</f>
        <v>465</v>
      </c>
      <c r="AO484" s="4">
        <f>AM484-AN484</f>
        <v>0.24779101013075433</v>
      </c>
    </row>
    <row r="485" spans="1:41" x14ac:dyDescent="0.25">
      <c r="A485">
        <v>15</v>
      </c>
      <c r="B485">
        <v>20</v>
      </c>
      <c r="C485">
        <v>0</v>
      </c>
      <c r="D485">
        <v>8</v>
      </c>
      <c r="E485">
        <v>0</v>
      </c>
      <c r="F485">
        <v>0</v>
      </c>
      <c r="H485">
        <v>327.10854039999998</v>
      </c>
      <c r="J485">
        <v>4751550</v>
      </c>
      <c r="K485">
        <v>5478824</v>
      </c>
      <c r="L485">
        <v>4730543</v>
      </c>
      <c r="M485" t="str">
        <f>IF(J485&gt;0,"Yes","No")</f>
        <v>Yes</v>
      </c>
      <c r="N485">
        <f>AVERAGE(J485:L485)</f>
        <v>4986972.333333333</v>
      </c>
      <c r="O485">
        <v>5386996</v>
      </c>
      <c r="P485">
        <v>4604280</v>
      </c>
      <c r="Q485">
        <v>4790097</v>
      </c>
      <c r="S485">
        <f>B485/A485</f>
        <v>1.3333333333333333</v>
      </c>
      <c r="T485">
        <f>D485/A485</f>
        <v>0.53333333333333333</v>
      </c>
      <c r="V485" s="4">
        <f>A485*12+(B485-1)*1.007825+C485*14.003074+D485*15.9949146+E485*31.9720707+F485*30.9737615+0.0005485799</f>
        <v>327.10854037989998</v>
      </c>
      <c r="W485">
        <f>1+A485-B485/2+C485/2+F485/2</f>
        <v>6</v>
      </c>
      <c r="X485">
        <f>W485/A485</f>
        <v>0.4</v>
      </c>
      <c r="Y485">
        <f>W485/B485</f>
        <v>0.3</v>
      </c>
      <c r="Z485">
        <f>W485/D485</f>
        <v>0.75</v>
      </c>
      <c r="AA485" t="str">
        <f>IF(X485&gt;=0.3,IF(X485&lt;=0.68,IF(Y485&gt;=0.2,IF(Y485&lt;=0.95,IF(Z485&gt;=0.77,IF(Z485&lt;=1.75,"CRAM","O"),"O"),"O"),"O"),"O"),"O")</f>
        <v>O</v>
      </c>
      <c r="AD485">
        <f>(1+A485-D485/2-E485-B485/2)/(A485-D485/2-E485-C485-F485)</f>
        <v>0.18181818181818182</v>
      </c>
      <c r="AF485" t="str">
        <f>IF(AD485&gt;0.66,"CondAr","----")</f>
        <v>----</v>
      </c>
      <c r="AG485" t="str">
        <f>IF(AND((AD485&gt;0.5),(AD485&lt;=0.66)),"Aromatic","----")</f>
        <v>----</v>
      </c>
      <c r="AH485" t="str">
        <f>IF(AND((AD485&lt;=0.5),(S485&lt;1.5)),"HUnSatLig","----")</f>
        <v>HUnSatLig</v>
      </c>
      <c r="AI485" t="str">
        <f>IF(AND((T485&lt;0.6),(S485&gt;=1.5),(C485=0)),"AlipatNoN","----")</f>
        <v>----</v>
      </c>
      <c r="AJ485" t="str">
        <f>IF(AND((S485&gt;=1.5),(T485&gt;=0.6)),"SatFACarb","----")</f>
        <v>----</v>
      </c>
      <c r="AK485" t="str">
        <f>IF(AND((T485&lt;0.6),(S485&gt;=1.5),(C485&gt;0)),"Alipat+N","----")</f>
        <v>----</v>
      </c>
      <c r="AM485" s="4">
        <f>V485*(44/43.989828)</f>
        <v>327.18417941337702</v>
      </c>
      <c r="AN485" s="4">
        <f>INT(AM485)</f>
        <v>327</v>
      </c>
      <c r="AO485" s="4">
        <f>AM485-AN485</f>
        <v>0.18417941337702359</v>
      </c>
    </row>
    <row r="486" spans="1:41" x14ac:dyDescent="0.25">
      <c r="A486">
        <v>23</v>
      </c>
      <c r="B486">
        <v>26</v>
      </c>
      <c r="C486">
        <v>0</v>
      </c>
      <c r="D486">
        <v>8</v>
      </c>
      <c r="E486">
        <v>0</v>
      </c>
      <c r="F486">
        <v>0</v>
      </c>
      <c r="H486">
        <v>429.15549040000002</v>
      </c>
      <c r="J486">
        <v>5200148</v>
      </c>
      <c r="K486">
        <v>5400023</v>
      </c>
      <c r="L486">
        <v>4966647</v>
      </c>
      <c r="M486" t="str">
        <f>IF(J486&gt;0,"Yes","No")</f>
        <v>Yes</v>
      </c>
      <c r="N486">
        <f>AVERAGE(J486:L486)</f>
        <v>5188939.333333333</v>
      </c>
      <c r="O486">
        <v>5387140</v>
      </c>
      <c r="P486">
        <v>5500861</v>
      </c>
      <c r="Q486">
        <v>5414859</v>
      </c>
      <c r="S486">
        <f>B486/A486</f>
        <v>1.1304347826086956</v>
      </c>
      <c r="T486">
        <f>D486/A486</f>
        <v>0.34782608695652173</v>
      </c>
      <c r="V486" s="4">
        <f>A486*12+(B486-1)*1.007825+C486*14.003074+D486*15.9949146+E486*31.9720707+F486*30.9737615+0.0005485799</f>
        <v>429.15549037990002</v>
      </c>
      <c r="W486">
        <f>1+A486-B486/2+C486/2+F486/2</f>
        <v>11</v>
      </c>
      <c r="X486">
        <f>W486/A486</f>
        <v>0.47826086956521741</v>
      </c>
      <c r="Y486">
        <f>W486/B486</f>
        <v>0.42307692307692307</v>
      </c>
      <c r="Z486">
        <f>W486/D486</f>
        <v>1.375</v>
      </c>
      <c r="AA486" t="str">
        <f>IF(X486&gt;=0.3,IF(X486&lt;=0.68,IF(Y486&gt;=0.2,IF(Y486&lt;=0.95,IF(Z486&gt;=0.77,IF(Z486&lt;=1.75,"CRAM","O"),"O"),"O"),"O"),"O"),"O")</f>
        <v>CRAM</v>
      </c>
      <c r="AD486">
        <f>(1+A486-D486/2-E486-B486/2)/(A486-D486/2-E486-C486-F486)</f>
        <v>0.36842105263157893</v>
      </c>
      <c r="AF486" t="str">
        <f>IF(AD486&gt;0.66,"CondAr","----")</f>
        <v>----</v>
      </c>
      <c r="AG486" t="str">
        <f>IF(AND((AD486&gt;0.5),(AD486&lt;=0.66)),"Aromatic","----")</f>
        <v>----</v>
      </c>
      <c r="AH486" t="str">
        <f>IF(AND((AD486&lt;=0.5),(S486&lt;1.5)),"HUnSatLig","----")</f>
        <v>HUnSatLig</v>
      </c>
      <c r="AI486" t="str">
        <f>IF(AND((T486&lt;0.6),(S486&gt;=1.5),(C486=0)),"AlipatNoN","----")</f>
        <v>----</v>
      </c>
      <c r="AJ486" t="str">
        <f>IF(AND((S486&gt;=1.5),(T486&gt;=0.6)),"SatFACarb","----")</f>
        <v>----</v>
      </c>
      <c r="AK486" t="str">
        <f>IF(AND((T486&lt;0.6),(S486&gt;=1.5),(C486&gt;0)),"Alipat+N","----")</f>
        <v>----</v>
      </c>
      <c r="AM486" s="4">
        <f>V486*(44/43.989828)</f>
        <v>429.25472626798171</v>
      </c>
      <c r="AN486" s="4">
        <f>INT(AM486)</f>
        <v>429</v>
      </c>
      <c r="AO486" s="4">
        <f>AM486-AN486</f>
        <v>0.2547262679817095</v>
      </c>
    </row>
    <row r="487" spans="1:41" x14ac:dyDescent="0.25">
      <c r="A487">
        <v>22</v>
      </c>
      <c r="B487">
        <v>26</v>
      </c>
      <c r="C487">
        <v>0</v>
      </c>
      <c r="D487">
        <v>6</v>
      </c>
      <c r="E487">
        <v>0</v>
      </c>
      <c r="F487">
        <v>0</v>
      </c>
      <c r="H487">
        <v>385.16566119999999</v>
      </c>
      <c r="J487">
        <v>4004208</v>
      </c>
      <c r="K487">
        <v>3960561</v>
      </c>
      <c r="L487">
        <v>3725424</v>
      </c>
      <c r="M487" t="str">
        <f>IF(J487&gt;0,"Yes","No")</f>
        <v>Yes</v>
      </c>
      <c r="N487">
        <f>AVERAGE(J487:L487)</f>
        <v>3896731</v>
      </c>
      <c r="O487">
        <v>5390934</v>
      </c>
      <c r="P487">
        <v>5815279</v>
      </c>
      <c r="Q487">
        <v>5106659</v>
      </c>
      <c r="S487">
        <f>B487/A487</f>
        <v>1.1818181818181819</v>
      </c>
      <c r="T487">
        <f>D487/A487</f>
        <v>0.27272727272727271</v>
      </c>
      <c r="V487" s="4">
        <f>A487*12+(B487-1)*1.007825+C487*14.003074+D487*15.9949146+E487*31.9720707+F487*30.9737615+0.0005485799</f>
        <v>385.16566117989998</v>
      </c>
      <c r="W487">
        <f>1+A487-B487/2+C487/2+F487/2</f>
        <v>10</v>
      </c>
      <c r="X487">
        <f>W487/A487</f>
        <v>0.45454545454545453</v>
      </c>
      <c r="Y487">
        <f>W487/B487</f>
        <v>0.38461538461538464</v>
      </c>
      <c r="Z487">
        <f>W487/D487</f>
        <v>1.6666666666666667</v>
      </c>
      <c r="AA487" t="str">
        <f>IF(X487&gt;=0.3,IF(X487&lt;=0.68,IF(Y487&gt;=0.2,IF(Y487&lt;=0.95,IF(Z487&gt;=0.77,IF(Z487&lt;=1.75,"CRAM","O"),"O"),"O"),"O"),"O"),"O")</f>
        <v>CRAM</v>
      </c>
      <c r="AD487">
        <f>(1+A487-D487/2-E487-B487/2)/(A487-D487/2-E487-C487-F487)</f>
        <v>0.36842105263157893</v>
      </c>
      <c r="AF487" t="str">
        <f>IF(AD487&gt;0.66,"CondAr","----")</f>
        <v>----</v>
      </c>
      <c r="AG487" t="str">
        <f>IF(AND((AD487&gt;0.5),(AD487&lt;=0.66)),"Aromatic","----")</f>
        <v>----</v>
      </c>
      <c r="AH487" t="str">
        <f>IF(AND((AD487&lt;=0.5),(S487&lt;1.5)),"HUnSatLig","----")</f>
        <v>HUnSatLig</v>
      </c>
      <c r="AI487" t="str">
        <f>IF(AND((T487&lt;0.6),(S487&gt;=1.5),(C487=0)),"AlipatNoN","----")</f>
        <v>----</v>
      </c>
      <c r="AJ487" t="str">
        <f>IF(AND((S487&gt;=1.5),(T487&gt;=0.6)),"SatFACarb","----")</f>
        <v>----</v>
      </c>
      <c r="AK487" t="str">
        <f>IF(AND((T487&lt;0.6),(S487&gt;=1.5),(C487&gt;0)),"Alipat+N","----")</f>
        <v>----</v>
      </c>
      <c r="AM487" s="4">
        <f>V487*(44/43.989828)</f>
        <v>385.25472506770421</v>
      </c>
      <c r="AN487" s="4">
        <f>INT(AM487)</f>
        <v>385</v>
      </c>
      <c r="AO487" s="4">
        <f>AM487-AN487</f>
        <v>0.25472506770421433</v>
      </c>
    </row>
    <row r="488" spans="1:41" x14ac:dyDescent="0.25">
      <c r="A488">
        <v>28</v>
      </c>
      <c r="B488">
        <v>36</v>
      </c>
      <c r="C488">
        <v>0</v>
      </c>
      <c r="D488">
        <v>10</v>
      </c>
      <c r="E488">
        <v>0</v>
      </c>
      <c r="F488">
        <v>0</v>
      </c>
      <c r="H488">
        <v>531.22356960000002</v>
      </c>
      <c r="J488">
        <v>3616022</v>
      </c>
      <c r="K488">
        <v>3528243</v>
      </c>
      <c r="L488">
        <v>2980265</v>
      </c>
      <c r="M488" t="str">
        <f>IF(J488&gt;0,"Yes","No")</f>
        <v>Yes</v>
      </c>
      <c r="N488">
        <f>AVERAGE(J488:L488)</f>
        <v>3374843.3333333335</v>
      </c>
      <c r="O488">
        <v>5392742</v>
      </c>
      <c r="P488">
        <v>5260088</v>
      </c>
      <c r="Q488">
        <v>4070712</v>
      </c>
      <c r="S488">
        <f>B488/A488</f>
        <v>1.2857142857142858</v>
      </c>
      <c r="T488">
        <f>D488/A488</f>
        <v>0.35714285714285715</v>
      </c>
      <c r="V488" s="4">
        <f>A488*12+(B488-1)*1.007825+C488*14.003074+D488*15.9949146+E488*31.9720707+F488*30.9737615+0.0005485799</f>
        <v>531.22356957990007</v>
      </c>
      <c r="W488">
        <f>1+A488-B488/2+C488/2+F488/2</f>
        <v>11</v>
      </c>
      <c r="X488">
        <f>W488/A488</f>
        <v>0.39285714285714285</v>
      </c>
      <c r="Y488">
        <f>W488/B488</f>
        <v>0.30555555555555558</v>
      </c>
      <c r="Z488">
        <f>W488/D488</f>
        <v>1.1000000000000001</v>
      </c>
      <c r="AA488" t="str">
        <f>IF(X488&gt;=0.3,IF(X488&lt;=0.68,IF(Y488&gt;=0.2,IF(Y488&lt;=0.95,IF(Z488&gt;=0.77,IF(Z488&lt;=1.75,"CRAM","O"),"O"),"O"),"O"),"O"),"O")</f>
        <v>CRAM</v>
      </c>
      <c r="AD488">
        <f>(1+A488-D488/2-E488-B488/2)/(A488-D488/2-E488-C488-F488)</f>
        <v>0.2608695652173913</v>
      </c>
      <c r="AF488" t="str">
        <f>IF(AD488&gt;0.66,"CondAr","----")</f>
        <v>----</v>
      </c>
      <c r="AG488" t="str">
        <f>IF(AND((AD488&gt;0.5),(AD488&lt;=0.66)),"Aromatic","----")</f>
        <v>----</v>
      </c>
      <c r="AH488" t="str">
        <f>IF(AND((AD488&lt;=0.5),(S488&lt;1.5)),"HUnSatLig","----")</f>
        <v>HUnSatLig</v>
      </c>
      <c r="AI488" t="str">
        <f>IF(AND((T488&lt;0.6),(S488&gt;=1.5),(C488=0)),"AlipatNoN","----")</f>
        <v>----</v>
      </c>
      <c r="AJ488" t="str">
        <f>IF(AND((S488&gt;=1.5),(T488&gt;=0.6)),"SatFACarb","----")</f>
        <v>----</v>
      </c>
      <c r="AK488" t="str">
        <f>IF(AND((T488&lt;0.6),(S488&gt;=1.5),(C488&gt;0)),"Alipat+N","----")</f>
        <v>----</v>
      </c>
      <c r="AM488" s="4">
        <f>V488*(44/43.989828)</f>
        <v>531.34640720840287</v>
      </c>
      <c r="AN488" s="4">
        <f>INT(AM488)</f>
        <v>531</v>
      </c>
      <c r="AO488" s="4">
        <f>AM488-AN488</f>
        <v>0.34640720840286576</v>
      </c>
    </row>
    <row r="489" spans="1:41" x14ac:dyDescent="0.25">
      <c r="A489">
        <v>22</v>
      </c>
      <c r="B489">
        <v>24</v>
      </c>
      <c r="C489">
        <v>0</v>
      </c>
      <c r="D489">
        <v>8</v>
      </c>
      <c r="E489">
        <v>0</v>
      </c>
      <c r="F489">
        <v>0</v>
      </c>
      <c r="H489">
        <v>415.13984040000003</v>
      </c>
      <c r="J489">
        <v>6690934</v>
      </c>
      <c r="K489">
        <v>7285341</v>
      </c>
      <c r="L489">
        <v>6219564</v>
      </c>
      <c r="M489" t="str">
        <f>IF(J489&gt;0,"Yes","No")</f>
        <v>Yes</v>
      </c>
      <c r="N489">
        <f>AVERAGE(J489:L489)</f>
        <v>6731946.333333333</v>
      </c>
      <c r="O489">
        <v>5409085</v>
      </c>
      <c r="P489">
        <v>5882955</v>
      </c>
      <c r="Q489">
        <v>5271412</v>
      </c>
      <c r="S489">
        <f>B489/A489</f>
        <v>1.0909090909090908</v>
      </c>
      <c r="T489">
        <f>D489/A489</f>
        <v>0.36363636363636365</v>
      </c>
      <c r="V489" s="4">
        <f>A489*12+(B489-1)*1.007825+C489*14.003074+D489*15.9949146+E489*31.9720707+F489*30.9737615+0.0005485799</f>
        <v>415.13984037990002</v>
      </c>
      <c r="W489">
        <f>1+A489-B489/2+C489/2+F489/2</f>
        <v>11</v>
      </c>
      <c r="X489">
        <f>W489/A489</f>
        <v>0.5</v>
      </c>
      <c r="Y489">
        <f>W489/B489</f>
        <v>0.45833333333333331</v>
      </c>
      <c r="Z489">
        <f>W489/D489</f>
        <v>1.375</v>
      </c>
      <c r="AA489" t="str">
        <f>IF(X489&gt;=0.3,IF(X489&lt;=0.68,IF(Y489&gt;=0.2,IF(Y489&lt;=0.95,IF(Z489&gt;=0.77,IF(Z489&lt;=1.75,"CRAM","O"),"O"),"O"),"O"),"O"),"O")</f>
        <v>CRAM</v>
      </c>
      <c r="AD489">
        <f>(1+A489-D489/2-E489-B489/2)/(A489-D489/2-E489-C489-F489)</f>
        <v>0.3888888888888889</v>
      </c>
      <c r="AF489" t="str">
        <f>IF(AD489&gt;0.66,"CondAr","----")</f>
        <v>----</v>
      </c>
      <c r="AG489" t="str">
        <f>IF(AND((AD489&gt;0.5),(AD489&lt;=0.66)),"Aromatic","----")</f>
        <v>----</v>
      </c>
      <c r="AH489" t="str">
        <f>IF(AND((AD489&lt;=0.5),(S489&lt;1.5)),"HUnSatLig","----")</f>
        <v>HUnSatLig</v>
      </c>
      <c r="AI489" t="str">
        <f>IF(AND((T489&lt;0.6),(S489&gt;=1.5),(C489=0)),"AlipatNoN","----")</f>
        <v>----</v>
      </c>
      <c r="AJ489" t="str">
        <f>IF(AND((S489&gt;=1.5),(T489&gt;=0.6)),"SatFACarb","----")</f>
        <v>----</v>
      </c>
      <c r="AK489" t="str">
        <f>IF(AND((T489&lt;0.6),(S489&gt;=1.5),(C489&gt;0)),"Alipat+N","----")</f>
        <v>----</v>
      </c>
      <c r="AM489" s="4">
        <f>V489*(44/43.989828)</f>
        <v>415.23583535529167</v>
      </c>
      <c r="AN489" s="4">
        <f>INT(AM489)</f>
        <v>415</v>
      </c>
      <c r="AO489" s="4">
        <f>AM489-AN489</f>
        <v>0.23583535529166966</v>
      </c>
    </row>
    <row r="490" spans="1:41" x14ac:dyDescent="0.25">
      <c r="A490">
        <v>26</v>
      </c>
      <c r="B490">
        <v>32</v>
      </c>
      <c r="C490">
        <v>0</v>
      </c>
      <c r="D490">
        <v>9</v>
      </c>
      <c r="E490">
        <v>0</v>
      </c>
      <c r="F490">
        <v>0</v>
      </c>
      <c r="H490">
        <v>487.19735500000002</v>
      </c>
      <c r="J490">
        <v>4350187</v>
      </c>
      <c r="K490">
        <v>3520170</v>
      </c>
      <c r="L490">
        <v>3504660</v>
      </c>
      <c r="M490" t="str">
        <f>IF(J490&gt;0,"Yes","No")</f>
        <v>Yes</v>
      </c>
      <c r="N490">
        <f>AVERAGE(J490:L490)</f>
        <v>3791672.3333333335</v>
      </c>
      <c r="O490">
        <v>5437492</v>
      </c>
      <c r="P490">
        <v>6196943</v>
      </c>
      <c r="Q490">
        <v>4465289</v>
      </c>
      <c r="S490">
        <f>B490/A490</f>
        <v>1.2307692307692308</v>
      </c>
      <c r="T490">
        <f>D490/A490</f>
        <v>0.34615384615384615</v>
      </c>
      <c r="V490" s="4">
        <f>A490*12+(B490-1)*1.007825+C490*14.003074+D490*15.9949146+E490*31.9720707+F490*30.9737615+0.0005485799</f>
        <v>487.19735497990001</v>
      </c>
      <c r="W490">
        <f>1+A490-B490/2+C490/2+F490/2</f>
        <v>11</v>
      </c>
      <c r="X490">
        <f>W490/A490</f>
        <v>0.42307692307692307</v>
      </c>
      <c r="Y490">
        <f>W490/B490</f>
        <v>0.34375</v>
      </c>
      <c r="Z490">
        <f>W490/D490</f>
        <v>1.2222222222222223</v>
      </c>
      <c r="AA490" t="str">
        <f>IF(X490&gt;=0.3,IF(X490&lt;=0.68,IF(Y490&gt;=0.2,IF(Y490&lt;=0.95,IF(Z490&gt;=0.77,IF(Z490&lt;=1.75,"CRAM","O"),"O"),"O"),"O"),"O"),"O")</f>
        <v>CRAM</v>
      </c>
      <c r="AD490">
        <f>(1+A490-D490/2-E490-B490/2)/(A490-D490/2-E490-C490-F490)</f>
        <v>0.30232558139534882</v>
      </c>
      <c r="AF490" t="str">
        <f>IF(AD490&gt;0.66,"CondAr","----")</f>
        <v>----</v>
      </c>
      <c r="AG490" t="str">
        <f>IF(AND((AD490&gt;0.5),(AD490&lt;=0.66)),"Aromatic","----")</f>
        <v>----</v>
      </c>
      <c r="AH490" t="str">
        <f>IF(AND((AD490&lt;=0.5),(S490&lt;1.5)),"HUnSatLig","----")</f>
        <v>HUnSatLig</v>
      </c>
      <c r="AI490" t="str">
        <f>IF(AND((T490&lt;0.6),(S490&gt;=1.5),(C490=0)),"AlipatNoN","----")</f>
        <v>----</v>
      </c>
      <c r="AJ490" t="str">
        <f>IF(AND((S490&gt;=1.5),(T490&gt;=0.6)),"SatFACarb","----")</f>
        <v>----</v>
      </c>
      <c r="AK490" t="str">
        <f>IF(AND((T490&lt;0.6),(S490&gt;=1.5),(C490&gt;0)),"Alipat+N","----")</f>
        <v>----</v>
      </c>
      <c r="AM490" s="4">
        <f>V490*(44/43.989828)</f>
        <v>487.31001219453731</v>
      </c>
      <c r="AN490" s="4">
        <f>INT(AM490)</f>
        <v>487</v>
      </c>
      <c r="AO490" s="4">
        <f>AM490-AN490</f>
        <v>0.31001219453730755</v>
      </c>
    </row>
    <row r="491" spans="1:41" x14ac:dyDescent="0.25">
      <c r="A491">
        <v>24</v>
      </c>
      <c r="B491">
        <v>28</v>
      </c>
      <c r="C491">
        <v>0</v>
      </c>
      <c r="D491">
        <v>9</v>
      </c>
      <c r="E491">
        <v>0</v>
      </c>
      <c r="F491">
        <v>0</v>
      </c>
      <c r="H491">
        <v>459.16605499999997</v>
      </c>
      <c r="J491">
        <v>5030604</v>
      </c>
      <c r="K491">
        <v>4996967</v>
      </c>
      <c r="L491">
        <v>5117431</v>
      </c>
      <c r="M491" t="str">
        <f>IF(J491&gt;0,"Yes","No")</f>
        <v>Yes</v>
      </c>
      <c r="N491">
        <f>AVERAGE(J491:L491)</f>
        <v>5048334</v>
      </c>
      <c r="O491">
        <v>5453644</v>
      </c>
      <c r="P491">
        <v>5213603</v>
      </c>
      <c r="Q491">
        <v>4845770</v>
      </c>
      <c r="S491">
        <f>B491/A491</f>
        <v>1.1666666666666667</v>
      </c>
      <c r="T491">
        <f>D491/A491</f>
        <v>0.375</v>
      </c>
      <c r="V491" s="4">
        <f>A491*12+(B491-1)*1.007825+C491*14.003074+D491*15.9949146+E491*31.9720707+F491*30.9737615+0.0005485799</f>
        <v>459.16605497990003</v>
      </c>
      <c r="W491">
        <f>1+A491-B491/2+C491/2+F491/2</f>
        <v>11</v>
      </c>
      <c r="X491">
        <f>W491/A491</f>
        <v>0.45833333333333331</v>
      </c>
      <c r="Y491">
        <f>W491/B491</f>
        <v>0.39285714285714285</v>
      </c>
      <c r="Z491">
        <f>W491/D491</f>
        <v>1.2222222222222223</v>
      </c>
      <c r="AA491" t="str">
        <f>IF(X491&gt;=0.3,IF(X491&lt;=0.68,IF(Y491&gt;=0.2,IF(Y491&lt;=0.95,IF(Z491&gt;=0.77,IF(Z491&lt;=1.75,"CRAM","O"),"O"),"O"),"O"),"O"),"O")</f>
        <v>CRAM</v>
      </c>
      <c r="AD491">
        <f>(1+A491-D491/2-E491-B491/2)/(A491-D491/2-E491-C491-F491)</f>
        <v>0.33333333333333331</v>
      </c>
      <c r="AF491" t="str">
        <f>IF(AD491&gt;0.66,"CondAr","----")</f>
        <v>----</v>
      </c>
      <c r="AG491" t="str">
        <f>IF(AND((AD491&gt;0.5),(AD491&lt;=0.66)),"Aromatic","----")</f>
        <v>----</v>
      </c>
      <c r="AH491" t="str">
        <f>IF(AND((AD491&lt;=0.5),(S491&lt;1.5)),"HUnSatLig","----")</f>
        <v>HUnSatLig</v>
      </c>
      <c r="AI491" t="str">
        <f>IF(AND((T491&lt;0.6),(S491&gt;=1.5),(C491=0)),"AlipatNoN","----")</f>
        <v>----</v>
      </c>
      <c r="AJ491" t="str">
        <f>IF(AND((S491&gt;=1.5),(T491&gt;=0.6)),"SatFACarb","----")</f>
        <v>----</v>
      </c>
      <c r="AK491" t="str">
        <f>IF(AND((T491&lt;0.6),(S491&gt;=1.5),(C491&gt;0)),"Alipat+N","----")</f>
        <v>----</v>
      </c>
      <c r="AM491" s="4">
        <f>V491*(44/43.989828)</f>
        <v>459.27223036915711</v>
      </c>
      <c r="AN491" s="4">
        <f>INT(AM491)</f>
        <v>459</v>
      </c>
      <c r="AO491" s="4">
        <f>AM491-AN491</f>
        <v>0.27223036915711418</v>
      </c>
    </row>
    <row r="492" spans="1:41" x14ac:dyDescent="0.25">
      <c r="A492">
        <v>23</v>
      </c>
      <c r="B492">
        <v>26</v>
      </c>
      <c r="C492">
        <v>0</v>
      </c>
      <c r="D492">
        <v>10</v>
      </c>
      <c r="E492">
        <v>0</v>
      </c>
      <c r="F492">
        <v>0</v>
      </c>
      <c r="H492">
        <v>461.14531959999999</v>
      </c>
      <c r="J492">
        <v>7149100</v>
      </c>
      <c r="K492">
        <v>6714139</v>
      </c>
      <c r="L492">
        <v>7024994</v>
      </c>
      <c r="M492" t="str">
        <f>IF(J492&gt;0,"Yes","No")</f>
        <v>Yes</v>
      </c>
      <c r="N492">
        <f>AVERAGE(J492:L492)</f>
        <v>6962744.333333333</v>
      </c>
      <c r="O492">
        <v>5458691</v>
      </c>
      <c r="P492">
        <v>5341550</v>
      </c>
      <c r="Q492">
        <v>4922484</v>
      </c>
      <c r="S492">
        <f>B492/A492</f>
        <v>1.1304347826086956</v>
      </c>
      <c r="T492">
        <f>D492/A492</f>
        <v>0.43478260869565216</v>
      </c>
      <c r="V492" s="4">
        <f>A492*12+(B492-1)*1.007825+C492*14.003074+D492*15.9949146+E492*31.9720707+F492*30.9737615+0.0005485799</f>
        <v>461.14531957989999</v>
      </c>
      <c r="W492">
        <f>1+A492-B492/2+C492/2+F492/2</f>
        <v>11</v>
      </c>
      <c r="X492">
        <f>W492/A492</f>
        <v>0.47826086956521741</v>
      </c>
      <c r="Y492">
        <f>W492/B492</f>
        <v>0.42307692307692307</v>
      </c>
      <c r="Z492">
        <f>W492/D492</f>
        <v>1.1000000000000001</v>
      </c>
      <c r="AA492" t="str">
        <f>IF(X492&gt;=0.3,IF(X492&lt;=0.68,IF(Y492&gt;=0.2,IF(Y492&lt;=0.95,IF(Z492&gt;=0.77,IF(Z492&lt;=1.75,"CRAM","O"),"O"),"O"),"O"),"O"),"O")</f>
        <v>CRAM</v>
      </c>
      <c r="AD492">
        <f>(1+A492-D492/2-E492-B492/2)/(A492-D492/2-E492-C492-F492)</f>
        <v>0.33333333333333331</v>
      </c>
      <c r="AF492" t="str">
        <f>IF(AD492&gt;0.66,"CondAr","----")</f>
        <v>----</v>
      </c>
      <c r="AG492" t="str">
        <f>IF(AND((AD492&gt;0.5),(AD492&lt;=0.66)),"Aromatic","----")</f>
        <v>----</v>
      </c>
      <c r="AH492" t="str">
        <f>IF(AND((AD492&lt;=0.5),(S492&lt;1.5)),"HUnSatLig","----")</f>
        <v>HUnSatLig</v>
      </c>
      <c r="AI492" t="str">
        <f>IF(AND((T492&lt;0.6),(S492&gt;=1.5),(C492=0)),"AlipatNoN","----")</f>
        <v>----</v>
      </c>
      <c r="AJ492" t="str">
        <f>IF(AND((S492&gt;=1.5),(T492&gt;=0.6)),"SatFACarb","----")</f>
        <v>----</v>
      </c>
      <c r="AK492" t="str">
        <f>IF(AND((T492&lt;0.6),(S492&gt;=1.5),(C492&gt;0)),"Alipat+N","----")</f>
        <v>----</v>
      </c>
      <c r="AM492" s="4">
        <f>V492*(44/43.989828)</f>
        <v>461.25195264495233</v>
      </c>
      <c r="AN492" s="4">
        <f>INT(AM492)</f>
        <v>461</v>
      </c>
      <c r="AO492" s="4">
        <f>AM492-AN492</f>
        <v>0.2519526449523255</v>
      </c>
    </row>
    <row r="493" spans="1:41" x14ac:dyDescent="0.25">
      <c r="A493">
        <v>25</v>
      </c>
      <c r="B493">
        <v>30</v>
      </c>
      <c r="C493">
        <v>0</v>
      </c>
      <c r="D493">
        <v>9</v>
      </c>
      <c r="E493">
        <v>0</v>
      </c>
      <c r="F493">
        <v>0</v>
      </c>
      <c r="H493">
        <v>473.18170500000002</v>
      </c>
      <c r="J493">
        <v>5081137</v>
      </c>
      <c r="K493">
        <v>4545078</v>
      </c>
      <c r="L493">
        <v>4755189</v>
      </c>
      <c r="M493" t="str">
        <f>IF(J493&gt;0,"Yes","No")</f>
        <v>Yes</v>
      </c>
      <c r="N493">
        <f>AVERAGE(J493:L493)</f>
        <v>4793801.333333333</v>
      </c>
      <c r="O493">
        <v>5489308</v>
      </c>
      <c r="P493">
        <v>5933383</v>
      </c>
      <c r="Q493">
        <v>4498478</v>
      </c>
      <c r="S493">
        <f>B493/A493</f>
        <v>1.2</v>
      </c>
      <c r="T493">
        <f>D493/A493</f>
        <v>0.36</v>
      </c>
      <c r="V493" s="4">
        <f>A493*12+(B493-1)*1.007825+C493*14.003074+D493*15.9949146+E493*31.9720707+F493*30.9737615+0.0005485799</f>
        <v>473.18170497989996</v>
      </c>
      <c r="W493">
        <f>1+A493-B493/2+C493/2+F493/2</f>
        <v>11</v>
      </c>
      <c r="X493">
        <f>W493/A493</f>
        <v>0.44</v>
      </c>
      <c r="Y493">
        <f>W493/B493</f>
        <v>0.36666666666666664</v>
      </c>
      <c r="Z493">
        <f>W493/D493</f>
        <v>1.2222222222222223</v>
      </c>
      <c r="AA493" t="str">
        <f>IF(X493&gt;=0.3,IF(X493&lt;=0.68,IF(Y493&gt;=0.2,IF(Y493&lt;=0.95,IF(Z493&gt;=0.77,IF(Z493&lt;=1.75,"CRAM","O"),"O"),"O"),"O"),"O"),"O")</f>
        <v>CRAM</v>
      </c>
      <c r="AD493">
        <f>(1+A493-D493/2-E493-B493/2)/(A493-D493/2-E493-C493-F493)</f>
        <v>0.31707317073170732</v>
      </c>
      <c r="AF493" t="str">
        <f>IF(AD493&gt;0.66,"CondAr","----")</f>
        <v>----</v>
      </c>
      <c r="AG493" t="str">
        <f>IF(AND((AD493&gt;0.5),(AD493&lt;=0.66)),"Aromatic","----")</f>
        <v>----</v>
      </c>
      <c r="AH493" t="str">
        <f>IF(AND((AD493&lt;=0.5),(S493&lt;1.5)),"HUnSatLig","----")</f>
        <v>HUnSatLig</v>
      </c>
      <c r="AI493" t="str">
        <f>IF(AND((T493&lt;0.6),(S493&gt;=1.5),(C493=0)),"AlipatNoN","----")</f>
        <v>----</v>
      </c>
      <c r="AJ493" t="str">
        <f>IF(AND((S493&gt;=1.5),(T493&gt;=0.6)),"SatFACarb","----")</f>
        <v>----</v>
      </c>
      <c r="AK493" t="str">
        <f>IF(AND((T493&lt;0.6),(S493&gt;=1.5),(C493&gt;0)),"Alipat+N","----")</f>
        <v>----</v>
      </c>
      <c r="AM493" s="4">
        <f>V493*(44/43.989828)</f>
        <v>473.29112128184715</v>
      </c>
      <c r="AN493" s="4">
        <f>INT(AM493)</f>
        <v>473</v>
      </c>
      <c r="AO493" s="4">
        <f>AM493-AN493</f>
        <v>0.29112128184715402</v>
      </c>
    </row>
    <row r="494" spans="1:41" x14ac:dyDescent="0.25">
      <c r="A494">
        <v>21</v>
      </c>
      <c r="B494">
        <v>22</v>
      </c>
      <c r="C494">
        <v>0</v>
      </c>
      <c r="D494">
        <v>11</v>
      </c>
      <c r="E494">
        <v>0</v>
      </c>
      <c r="F494">
        <v>0</v>
      </c>
      <c r="H494">
        <v>449.10893420000002</v>
      </c>
      <c r="J494">
        <v>10732318</v>
      </c>
      <c r="K494">
        <v>10388856</v>
      </c>
      <c r="L494">
        <v>10282382</v>
      </c>
      <c r="M494" t="str">
        <f>IF(J494&gt;0,"Yes","No")</f>
        <v>Yes</v>
      </c>
      <c r="N494">
        <f>AVERAGE(J494:L494)</f>
        <v>10467852</v>
      </c>
      <c r="O494">
        <v>5493154</v>
      </c>
      <c r="P494">
        <v>4295532</v>
      </c>
      <c r="Q494">
        <v>3991471</v>
      </c>
      <c r="S494">
        <f>B494/A494</f>
        <v>1.0476190476190477</v>
      </c>
      <c r="T494">
        <f>D494/A494</f>
        <v>0.52380952380952384</v>
      </c>
      <c r="V494" s="4">
        <f>A494*12+(B494-1)*1.007825+C494*14.003074+D494*15.9949146+E494*31.9720707+F494*30.9737615+0.0005485799</f>
        <v>449.10893417990002</v>
      </c>
      <c r="W494">
        <f>1+A494-B494/2+C494/2+F494/2</f>
        <v>11</v>
      </c>
      <c r="X494">
        <f>W494/A494</f>
        <v>0.52380952380952384</v>
      </c>
      <c r="Y494">
        <f>W494/B494</f>
        <v>0.5</v>
      </c>
      <c r="Z494">
        <f>W494/D494</f>
        <v>1</v>
      </c>
      <c r="AA494" t="str">
        <f>IF(X494&gt;=0.3,IF(X494&lt;=0.68,IF(Y494&gt;=0.2,IF(Y494&lt;=0.95,IF(Z494&gt;=0.77,IF(Z494&lt;=1.75,"CRAM","O"),"O"),"O"),"O"),"O"),"O")</f>
        <v>CRAM</v>
      </c>
      <c r="AD494">
        <f>(1+A494-D494/2-E494-B494/2)/(A494-D494/2-E494-C494-F494)</f>
        <v>0.35483870967741937</v>
      </c>
      <c r="AF494" t="str">
        <f>IF(AD494&gt;0.66,"CondAr","----")</f>
        <v>----</v>
      </c>
      <c r="AG494" t="str">
        <f>IF(AND((AD494&gt;0.5),(AD494&lt;=0.66)),"Aromatic","----")</f>
        <v>----</v>
      </c>
      <c r="AH494" t="str">
        <f>IF(AND((AD494&lt;=0.5),(S494&lt;1.5)),"HUnSatLig","----")</f>
        <v>HUnSatLig</v>
      </c>
      <c r="AI494" t="str">
        <f>IF(AND((T494&lt;0.6),(S494&gt;=1.5),(C494=0)),"AlipatNoN","----")</f>
        <v>----</v>
      </c>
      <c r="AJ494" t="str">
        <f>IF(AND((S494&gt;=1.5),(T494&gt;=0.6)),"SatFACarb","----")</f>
        <v>----</v>
      </c>
      <c r="AK494" t="str">
        <f>IF(AND((T494&lt;0.6),(S494&gt;=1.5),(C494&gt;0)),"Alipat+N","----")</f>
        <v>----</v>
      </c>
      <c r="AM494" s="4">
        <f>V494*(44/43.989828)</f>
        <v>449.21278400805744</v>
      </c>
      <c r="AN494" s="4">
        <f>INT(AM494)</f>
        <v>449</v>
      </c>
      <c r="AO494" s="4">
        <f>AM494-AN494</f>
        <v>0.21278400805744013</v>
      </c>
    </row>
    <row r="495" spans="1:41" x14ac:dyDescent="0.25">
      <c r="A495">
        <v>26</v>
      </c>
      <c r="B495">
        <v>38</v>
      </c>
      <c r="C495">
        <v>0</v>
      </c>
      <c r="D495">
        <v>11</v>
      </c>
      <c r="E495">
        <v>0</v>
      </c>
      <c r="F495">
        <v>0</v>
      </c>
      <c r="H495">
        <v>525.23413419999997</v>
      </c>
      <c r="J495">
        <v>3244121</v>
      </c>
      <c r="K495">
        <v>4069892</v>
      </c>
      <c r="L495">
        <v>3112211</v>
      </c>
      <c r="M495" t="str">
        <f>IF(J495&gt;0,"Yes","No")</f>
        <v>Yes</v>
      </c>
      <c r="N495">
        <f>AVERAGE(J495:L495)</f>
        <v>3475408</v>
      </c>
      <c r="O495">
        <v>5547372</v>
      </c>
      <c r="P495">
        <v>5231446</v>
      </c>
      <c r="Q495">
        <v>4187499</v>
      </c>
      <c r="S495">
        <f>B495/A495</f>
        <v>1.4615384615384615</v>
      </c>
      <c r="T495">
        <f>D495/A495</f>
        <v>0.42307692307692307</v>
      </c>
      <c r="V495" s="4">
        <f>A495*12+(B495-1)*1.007825+C495*14.003074+D495*15.9949146+E495*31.9720707+F495*30.9737615+0.0005485799</f>
        <v>525.23413417990002</v>
      </c>
      <c r="W495">
        <f>1+A495-B495/2+C495/2+F495/2</f>
        <v>8</v>
      </c>
      <c r="X495">
        <f>W495/A495</f>
        <v>0.30769230769230771</v>
      </c>
      <c r="Y495">
        <f>W495/B495</f>
        <v>0.21052631578947367</v>
      </c>
      <c r="Z495">
        <f>W495/D495</f>
        <v>0.72727272727272729</v>
      </c>
      <c r="AA495" t="str">
        <f>IF(X495&gt;=0.3,IF(X495&lt;=0.68,IF(Y495&gt;=0.2,IF(Y495&lt;=0.95,IF(Z495&gt;=0.77,IF(Z495&lt;=1.75,"CRAM","O"),"O"),"O"),"O"),"O"),"O")</f>
        <v>O</v>
      </c>
      <c r="AD495">
        <f>(1+A495-D495/2-E495-B495/2)/(A495-D495/2-E495-C495-F495)</f>
        <v>0.12195121951219512</v>
      </c>
      <c r="AF495" t="str">
        <f>IF(AD495&gt;0.66,"CondAr","----")</f>
        <v>----</v>
      </c>
      <c r="AG495" t="str">
        <f>IF(AND((AD495&gt;0.5),(AD495&lt;=0.66)),"Aromatic","----")</f>
        <v>----</v>
      </c>
      <c r="AH495" t="str">
        <f>IF(AND((AD495&lt;=0.5),(S495&lt;1.5)),"HUnSatLig","----")</f>
        <v>HUnSatLig</v>
      </c>
      <c r="AI495" t="str">
        <f>IF(AND((T495&lt;0.6),(S495&gt;=1.5),(C495=0)),"AlipatNoN","----")</f>
        <v>----</v>
      </c>
      <c r="AJ495" t="str">
        <f>IF(AND((S495&gt;=1.5),(T495&gt;=0.6)),"SatFACarb","----")</f>
        <v>----</v>
      </c>
      <c r="AK495" t="str">
        <f>IF(AND((T495&lt;0.6),(S495&gt;=1.5),(C495&gt;0)),"Alipat+N","----")</f>
        <v>----</v>
      </c>
      <c r="AM495" s="4">
        <f>V495*(44/43.989828)</f>
        <v>525.35558683965758</v>
      </c>
      <c r="AN495" s="4">
        <f>INT(AM495)</f>
        <v>525</v>
      </c>
      <c r="AO495" s="4">
        <f>AM495-AN495</f>
        <v>0.35558683965757609</v>
      </c>
    </row>
    <row r="496" spans="1:41" x14ac:dyDescent="0.25">
      <c r="A496">
        <v>21</v>
      </c>
      <c r="B496">
        <v>22</v>
      </c>
      <c r="C496">
        <v>0</v>
      </c>
      <c r="D496">
        <v>10</v>
      </c>
      <c r="E496">
        <v>0</v>
      </c>
      <c r="F496">
        <v>0</v>
      </c>
      <c r="H496">
        <v>433.11401960000001</v>
      </c>
      <c r="J496">
        <v>11058004</v>
      </c>
      <c r="K496">
        <v>10506537</v>
      </c>
      <c r="L496">
        <v>10843064</v>
      </c>
      <c r="M496" t="str">
        <f>IF(J496&gt;0,"Yes","No")</f>
        <v>Yes</v>
      </c>
      <c r="N496">
        <f>AVERAGE(J496:L496)</f>
        <v>10802535</v>
      </c>
      <c r="O496">
        <v>5571196</v>
      </c>
      <c r="P496">
        <v>5279499</v>
      </c>
      <c r="Q496">
        <v>5132862</v>
      </c>
      <c r="S496">
        <f>B496/A496</f>
        <v>1.0476190476190477</v>
      </c>
      <c r="T496">
        <f>D496/A496</f>
        <v>0.47619047619047616</v>
      </c>
      <c r="V496" s="4">
        <f>A496*12+(B496-1)*1.007825+C496*14.003074+D496*15.9949146+E496*31.9720707+F496*30.9737615+0.0005485799</f>
        <v>433.1140195799</v>
      </c>
      <c r="W496">
        <f>1+A496-B496/2+C496/2+F496/2</f>
        <v>11</v>
      </c>
      <c r="X496">
        <f>W496/A496</f>
        <v>0.52380952380952384</v>
      </c>
      <c r="Y496">
        <f>W496/B496</f>
        <v>0.5</v>
      </c>
      <c r="Z496">
        <f>W496/D496</f>
        <v>1.1000000000000001</v>
      </c>
      <c r="AA496" t="str">
        <f>IF(X496&gt;=0.3,IF(X496&lt;=0.68,IF(Y496&gt;=0.2,IF(Y496&lt;=0.95,IF(Z496&gt;=0.77,IF(Z496&lt;=1.75,"CRAM","O"),"O"),"O"),"O"),"O"),"O")</f>
        <v>CRAM</v>
      </c>
      <c r="AD496">
        <f>(1+A496-D496/2-E496-B496/2)/(A496-D496/2-E496-C496-F496)</f>
        <v>0.375</v>
      </c>
      <c r="AF496" t="str">
        <f>IF(AD496&gt;0.66,"CondAr","----")</f>
        <v>----</v>
      </c>
      <c r="AG496" t="str">
        <f>IF(AND((AD496&gt;0.5),(AD496&lt;=0.66)),"Aromatic","----")</f>
        <v>----</v>
      </c>
      <c r="AH496" t="str">
        <f>IF(AND((AD496&lt;=0.5),(S496&lt;1.5)),"HUnSatLig","----")</f>
        <v>HUnSatLig</v>
      </c>
      <c r="AI496" t="str">
        <f>IF(AND((T496&lt;0.6),(S496&gt;=1.5),(C496=0)),"AlipatNoN","----")</f>
        <v>----</v>
      </c>
      <c r="AJ496" t="str">
        <f>IF(AND((S496&gt;=1.5),(T496&gt;=0.6)),"SatFACarb","----")</f>
        <v>----</v>
      </c>
      <c r="AK496" t="str">
        <f>IF(AND((T496&lt;0.6),(S496&gt;=1.5),(C496&gt;0)),"Alipat+N","----")</f>
        <v>----</v>
      </c>
      <c r="AM496" s="4">
        <f>V496*(44/43.989828)</f>
        <v>433.21417081957213</v>
      </c>
      <c r="AN496" s="4">
        <f>INT(AM496)</f>
        <v>433</v>
      </c>
      <c r="AO496" s="4">
        <f>AM496-AN496</f>
        <v>0.21417081957213213</v>
      </c>
    </row>
    <row r="497" spans="1:41" x14ac:dyDescent="0.25">
      <c r="A497">
        <v>23</v>
      </c>
      <c r="B497">
        <v>28</v>
      </c>
      <c r="C497">
        <v>0</v>
      </c>
      <c r="D497">
        <v>11</v>
      </c>
      <c r="E497">
        <v>0</v>
      </c>
      <c r="F497">
        <v>0</v>
      </c>
      <c r="H497">
        <v>479.1558842</v>
      </c>
      <c r="J497">
        <v>7466029</v>
      </c>
      <c r="K497">
        <v>6470207</v>
      </c>
      <c r="L497">
        <v>6522461</v>
      </c>
      <c r="M497" t="str">
        <f>IF(J497&gt;0,"Yes","No")</f>
        <v>Yes</v>
      </c>
      <c r="N497">
        <f>AVERAGE(J497:L497)</f>
        <v>6819565.666666667</v>
      </c>
      <c r="O497">
        <v>5602070</v>
      </c>
      <c r="P497">
        <v>4814276</v>
      </c>
      <c r="Q497">
        <v>5294318</v>
      </c>
      <c r="S497">
        <f>B497/A497</f>
        <v>1.2173913043478262</v>
      </c>
      <c r="T497">
        <f>D497/A497</f>
        <v>0.47826086956521741</v>
      </c>
      <c r="V497" s="4">
        <f>A497*12+(B497-1)*1.007825+C497*14.003074+D497*15.9949146+E497*31.9720707+F497*30.9737615+0.0005485799</f>
        <v>479.1558841799</v>
      </c>
      <c r="W497">
        <f>1+A497-B497/2+C497/2+F497/2</f>
        <v>10</v>
      </c>
      <c r="X497">
        <f>W497/A497</f>
        <v>0.43478260869565216</v>
      </c>
      <c r="Y497">
        <f>W497/B497</f>
        <v>0.35714285714285715</v>
      </c>
      <c r="Z497">
        <f>W497/D497</f>
        <v>0.90909090909090906</v>
      </c>
      <c r="AA497" t="str">
        <f>IF(X497&gt;=0.3,IF(X497&lt;=0.68,IF(Y497&gt;=0.2,IF(Y497&lt;=0.95,IF(Z497&gt;=0.77,IF(Z497&lt;=1.75,"CRAM","O"),"O"),"O"),"O"),"O"),"O")</f>
        <v>CRAM</v>
      </c>
      <c r="AD497">
        <f>(1+A497-D497/2-E497-B497/2)/(A497-D497/2-E497-C497-F497)</f>
        <v>0.25714285714285712</v>
      </c>
      <c r="AF497" t="str">
        <f>IF(AD497&gt;0.66,"CondAr","----")</f>
        <v>----</v>
      </c>
      <c r="AG497" t="str">
        <f>IF(AND((AD497&gt;0.5),(AD497&lt;=0.66)),"Aromatic","----")</f>
        <v>----</v>
      </c>
      <c r="AH497" t="str">
        <f>IF(AND((AD497&lt;=0.5),(S497&lt;1.5)),"HUnSatLig","----")</f>
        <v>HUnSatLig</v>
      </c>
      <c r="AI497" t="str">
        <f>IF(AND((T497&lt;0.6),(S497&gt;=1.5),(C497=0)),"AlipatNoN","----")</f>
        <v>----</v>
      </c>
      <c r="AJ497" t="str">
        <f>IF(AND((S497&gt;=1.5),(T497&gt;=0.6)),"SatFACarb","----")</f>
        <v>----</v>
      </c>
      <c r="AK497" t="str">
        <f>IF(AND((T497&lt;0.6),(S497&gt;=1.5),(C497&gt;0)),"Alipat+N","----")</f>
        <v>----</v>
      </c>
      <c r="AM497" s="4">
        <f>V497*(44/43.989828)</f>
        <v>479.26668192282079</v>
      </c>
      <c r="AN497" s="4">
        <f>INT(AM497)</f>
        <v>479</v>
      </c>
      <c r="AO497" s="4">
        <f>AM497-AN497</f>
        <v>0.26668192282079417</v>
      </c>
    </row>
    <row r="498" spans="1:41" x14ac:dyDescent="0.25">
      <c r="A498">
        <v>21</v>
      </c>
      <c r="B498">
        <v>24</v>
      </c>
      <c r="C498">
        <v>0</v>
      </c>
      <c r="D498">
        <v>11</v>
      </c>
      <c r="E498">
        <v>0</v>
      </c>
      <c r="F498">
        <v>0</v>
      </c>
      <c r="H498">
        <v>451.12458420000002</v>
      </c>
      <c r="J498">
        <v>12333603</v>
      </c>
      <c r="K498">
        <v>11257088</v>
      </c>
      <c r="L498">
        <v>10757318</v>
      </c>
      <c r="M498" t="str">
        <f>IF(J498&gt;0,"Yes","No")</f>
        <v>Yes</v>
      </c>
      <c r="N498">
        <f>AVERAGE(J498:L498)</f>
        <v>11449336.333333334</v>
      </c>
      <c r="O498">
        <v>5602579</v>
      </c>
      <c r="P498">
        <v>5338878</v>
      </c>
      <c r="Q498">
        <v>5024505</v>
      </c>
      <c r="S498">
        <f>B498/A498</f>
        <v>1.1428571428571428</v>
      </c>
      <c r="T498">
        <f>D498/A498</f>
        <v>0.52380952380952384</v>
      </c>
      <c r="V498" s="4">
        <f>A498*12+(B498-1)*1.007825+C498*14.003074+D498*15.9949146+E498*31.9720707+F498*30.9737615+0.0005485799</f>
        <v>451.12458417990001</v>
      </c>
      <c r="W498">
        <f>1+A498-B498/2+C498/2+F498/2</f>
        <v>10</v>
      </c>
      <c r="X498">
        <f>W498/A498</f>
        <v>0.47619047619047616</v>
      </c>
      <c r="Y498">
        <f>W498/B498</f>
        <v>0.41666666666666669</v>
      </c>
      <c r="Z498">
        <f>W498/D498</f>
        <v>0.90909090909090906</v>
      </c>
      <c r="AA498" t="str">
        <f>IF(X498&gt;=0.3,IF(X498&lt;=0.68,IF(Y498&gt;=0.2,IF(Y498&lt;=0.95,IF(Z498&gt;=0.77,IF(Z498&lt;=1.75,"CRAM","O"),"O"),"O"),"O"),"O"),"O")</f>
        <v>CRAM</v>
      </c>
      <c r="AD498">
        <f>(1+A498-D498/2-E498-B498/2)/(A498-D498/2-E498-C498-F498)</f>
        <v>0.29032258064516131</v>
      </c>
      <c r="AF498" t="str">
        <f>IF(AD498&gt;0.66,"CondAr","----")</f>
        <v>----</v>
      </c>
      <c r="AG498" t="str">
        <f>IF(AND((AD498&gt;0.5),(AD498&lt;=0.66)),"Aromatic","----")</f>
        <v>----</v>
      </c>
      <c r="AH498" t="str">
        <f>IF(AND((AD498&lt;=0.5),(S498&lt;1.5)),"HUnSatLig","----")</f>
        <v>HUnSatLig</v>
      </c>
      <c r="AI498" t="str">
        <f>IF(AND((T498&lt;0.6),(S498&gt;=1.5),(C498=0)),"AlipatNoN","----")</f>
        <v>----</v>
      </c>
      <c r="AJ498" t="str">
        <f>IF(AND((S498&gt;=1.5),(T498&gt;=0.6)),"SatFACarb","----")</f>
        <v>----</v>
      </c>
      <c r="AK498" t="str">
        <f>IF(AND((T498&lt;0.6),(S498&gt;=1.5),(C498&gt;0)),"Alipat+N","----")</f>
        <v>----</v>
      </c>
      <c r="AM498" s="4">
        <f>V498*(44/43.989828)</f>
        <v>451.22890009744066</v>
      </c>
      <c r="AN498" s="4">
        <f>INT(AM498)</f>
        <v>451</v>
      </c>
      <c r="AO498" s="4">
        <f>AM498-AN498</f>
        <v>0.22890009744065765</v>
      </c>
    </row>
    <row r="499" spans="1:41" x14ac:dyDescent="0.25">
      <c r="A499">
        <v>29</v>
      </c>
      <c r="B499">
        <v>40</v>
      </c>
      <c r="C499">
        <v>0</v>
      </c>
      <c r="D499">
        <v>9</v>
      </c>
      <c r="E499">
        <v>0</v>
      </c>
      <c r="F499">
        <v>0</v>
      </c>
      <c r="H499">
        <v>531.25995499999999</v>
      </c>
      <c r="J499">
        <v>3720471</v>
      </c>
      <c r="K499">
        <v>3055667</v>
      </c>
      <c r="L499">
        <v>3464618</v>
      </c>
      <c r="M499" t="str">
        <f>IF(J499&gt;0,"Yes","No")</f>
        <v>Yes</v>
      </c>
      <c r="N499">
        <f>AVERAGE(J499:L499)</f>
        <v>3413585.3333333335</v>
      </c>
      <c r="O499">
        <v>5681510</v>
      </c>
      <c r="P499">
        <v>6220600</v>
      </c>
      <c r="Q499">
        <v>4769080</v>
      </c>
      <c r="S499">
        <f>B499/A499</f>
        <v>1.3793103448275863</v>
      </c>
      <c r="T499">
        <f>D499/A499</f>
        <v>0.31034482758620691</v>
      </c>
      <c r="V499" s="4">
        <f>A499*12+(B499-1)*1.007825+C499*14.003074+D499*15.9949146+E499*31.9720707+F499*30.9737615+0.0005485799</f>
        <v>531.25995497990004</v>
      </c>
      <c r="W499">
        <f>1+A499-B499/2+C499/2+F499/2</f>
        <v>10</v>
      </c>
      <c r="X499">
        <f>W499/A499</f>
        <v>0.34482758620689657</v>
      </c>
      <c r="Y499">
        <f>W499/B499</f>
        <v>0.25</v>
      </c>
      <c r="Z499">
        <f>W499/D499</f>
        <v>1.1111111111111112</v>
      </c>
      <c r="AA499" t="str">
        <f>IF(X499&gt;=0.3,IF(X499&lt;=0.68,IF(Y499&gt;=0.2,IF(Y499&lt;=0.95,IF(Z499&gt;=0.77,IF(Z499&lt;=1.75,"CRAM","O"),"O"),"O"),"O"),"O"),"O")</f>
        <v>CRAM</v>
      </c>
      <c r="AD499">
        <f>(1+A499-D499/2-E499-B499/2)/(A499-D499/2-E499-C499-F499)</f>
        <v>0.22448979591836735</v>
      </c>
      <c r="AF499" t="str">
        <f>IF(AD499&gt;0.66,"CondAr","----")</f>
        <v>----</v>
      </c>
      <c r="AG499" t="str">
        <f>IF(AND((AD499&gt;0.5),(AD499&lt;=0.66)),"Aromatic","----")</f>
        <v>----</v>
      </c>
      <c r="AH499" t="str">
        <f>IF(AND((AD499&lt;=0.5),(S499&lt;1.5)),"HUnSatLig","----")</f>
        <v>HUnSatLig</v>
      </c>
      <c r="AI499" t="str">
        <f>IF(AND((T499&lt;0.6),(S499&gt;=1.5),(C499=0)),"AlipatNoN","----")</f>
        <v>----</v>
      </c>
      <c r="AJ499" t="str">
        <f>IF(AND((S499&gt;=1.5),(T499&gt;=0.6)),"SatFACarb","----")</f>
        <v>----</v>
      </c>
      <c r="AK499" t="str">
        <f>IF(AND((T499&lt;0.6),(S499&gt;=1.5),(C499&gt;0)),"Alipat+N","----")</f>
        <v>----</v>
      </c>
      <c r="AM499" s="4">
        <f>V499*(44/43.989828)</f>
        <v>531.38280102199076</v>
      </c>
      <c r="AN499" s="4">
        <f>INT(AM499)</f>
        <v>531</v>
      </c>
      <c r="AO499" s="4">
        <f>AM499-AN499</f>
        <v>0.38280102199075827</v>
      </c>
    </row>
    <row r="500" spans="1:41" x14ac:dyDescent="0.25">
      <c r="A500">
        <v>21</v>
      </c>
      <c r="B500">
        <v>22</v>
      </c>
      <c r="C500">
        <v>0</v>
      </c>
      <c r="D500">
        <v>7</v>
      </c>
      <c r="E500">
        <v>0</v>
      </c>
      <c r="F500">
        <v>0</v>
      </c>
      <c r="H500">
        <v>385.12927580000002</v>
      </c>
      <c r="J500">
        <v>4963684</v>
      </c>
      <c r="K500">
        <v>5492457</v>
      </c>
      <c r="L500">
        <v>4813927</v>
      </c>
      <c r="M500" t="str">
        <f>IF(J500&gt;0,"Yes","No")</f>
        <v>Yes</v>
      </c>
      <c r="N500">
        <f>AVERAGE(J500:L500)</f>
        <v>5090022.666666667</v>
      </c>
      <c r="O500">
        <v>5702221</v>
      </c>
      <c r="P500">
        <v>4459494</v>
      </c>
      <c r="Q500">
        <v>4019163</v>
      </c>
      <c r="S500">
        <f>B500/A500</f>
        <v>1.0476190476190477</v>
      </c>
      <c r="T500">
        <f>D500/A500</f>
        <v>0.33333333333333331</v>
      </c>
      <c r="V500" s="4">
        <f>A500*12+(B500-1)*1.007825+C500*14.003074+D500*15.9949146+E500*31.9720707+F500*30.9737615+0.0005485799</f>
        <v>385.12927577990001</v>
      </c>
      <c r="W500">
        <f>1+A500-B500/2+C500/2+F500/2</f>
        <v>11</v>
      </c>
      <c r="X500">
        <f>W500/A500</f>
        <v>0.52380952380952384</v>
      </c>
      <c r="Y500">
        <f>W500/B500</f>
        <v>0.5</v>
      </c>
      <c r="Z500">
        <f>W500/D500</f>
        <v>1.5714285714285714</v>
      </c>
      <c r="AA500" t="str">
        <f>IF(X500&gt;=0.3,IF(X500&lt;=0.68,IF(Y500&gt;=0.2,IF(Y500&lt;=0.95,IF(Z500&gt;=0.77,IF(Z500&lt;=1.75,"CRAM","O"),"O"),"O"),"O"),"O"),"O")</f>
        <v>CRAM</v>
      </c>
      <c r="AD500">
        <f>(1+A500-D500/2-E500-B500/2)/(A500-D500/2-E500-C500-F500)</f>
        <v>0.42857142857142855</v>
      </c>
      <c r="AF500" t="str">
        <f>IF(AD500&gt;0.66,"CondAr","----")</f>
        <v>----</v>
      </c>
      <c r="AG500" t="str">
        <f>IF(AND((AD500&gt;0.5),(AD500&lt;=0.66)),"Aromatic","----")</f>
        <v>----</v>
      </c>
      <c r="AH500" t="str">
        <f>IF(AND((AD500&lt;=0.5),(S500&lt;1.5)),"HUnSatLig","----")</f>
        <v>HUnSatLig</v>
      </c>
      <c r="AI500" t="str">
        <f>IF(AND((T500&lt;0.6),(S500&gt;=1.5),(C500=0)),"AlipatNoN","----")</f>
        <v>----</v>
      </c>
      <c r="AJ500" t="str">
        <f>IF(AND((S500&gt;=1.5),(T500&gt;=0.6)),"SatFACarb","----")</f>
        <v>----</v>
      </c>
      <c r="AK500" t="str">
        <f>IF(AND((T500&lt;0.6),(S500&gt;=1.5),(C500&gt;0)),"Alipat+N","----")</f>
        <v>----</v>
      </c>
      <c r="AM500" s="4">
        <f>V500*(44/43.989828)</f>
        <v>385.21833125411626</v>
      </c>
      <c r="AN500" s="4">
        <f>INT(AM500)</f>
        <v>385</v>
      </c>
      <c r="AO500" s="4">
        <f>AM500-AN500</f>
        <v>0.21833125411626497</v>
      </c>
    </row>
    <row r="501" spans="1:41" x14ac:dyDescent="0.25">
      <c r="A501">
        <v>28</v>
      </c>
      <c r="B501">
        <v>40</v>
      </c>
      <c r="C501">
        <v>0</v>
      </c>
      <c r="D501">
        <v>7</v>
      </c>
      <c r="E501">
        <v>0</v>
      </c>
      <c r="F501">
        <v>0</v>
      </c>
      <c r="H501">
        <v>487.27012580000002</v>
      </c>
      <c r="J501">
        <v>3271918</v>
      </c>
      <c r="K501">
        <v>3061419</v>
      </c>
      <c r="L501">
        <v>2749460</v>
      </c>
      <c r="M501" t="str">
        <f>IF(J501&gt;0,"Yes","No")</f>
        <v>Yes</v>
      </c>
      <c r="N501">
        <f>AVERAGE(J501:L501)</f>
        <v>3027599</v>
      </c>
      <c r="O501">
        <v>5762103</v>
      </c>
      <c r="P501">
        <v>5493457</v>
      </c>
      <c r="Q501">
        <v>4637325</v>
      </c>
      <c r="S501">
        <f>B501/A501</f>
        <v>1.4285714285714286</v>
      </c>
      <c r="T501">
        <f>D501/A501</f>
        <v>0.25</v>
      </c>
      <c r="V501" s="4">
        <f>A501*12+(B501-1)*1.007825+C501*14.003074+D501*15.9949146+E501*31.9720707+F501*30.9737615+0.0005485799</f>
        <v>487.27012577990001</v>
      </c>
      <c r="W501">
        <f>1+A501-B501/2+C501/2+F501/2</f>
        <v>9</v>
      </c>
      <c r="X501">
        <f>W501/A501</f>
        <v>0.32142857142857145</v>
      </c>
      <c r="Y501">
        <f>W501/B501</f>
        <v>0.22500000000000001</v>
      </c>
      <c r="Z501">
        <f>W501/D501</f>
        <v>1.2857142857142858</v>
      </c>
      <c r="AA501" t="str">
        <f>IF(X501&gt;=0.3,IF(X501&lt;=0.68,IF(Y501&gt;=0.2,IF(Y501&lt;=0.95,IF(Z501&gt;=0.77,IF(Z501&lt;=1.75,"CRAM","O"),"O"),"O"),"O"),"O"),"O")</f>
        <v>CRAM</v>
      </c>
      <c r="AD501">
        <f>(1+A501-D501/2-E501-B501/2)/(A501-D501/2-E501-C501-F501)</f>
        <v>0.22448979591836735</v>
      </c>
      <c r="AF501" t="str">
        <f>IF(AD501&gt;0.66,"CondAr","----")</f>
        <v>----</v>
      </c>
      <c r="AG501" t="str">
        <f>IF(AND((AD501&gt;0.5),(AD501&lt;=0.66)),"Aromatic","----")</f>
        <v>----</v>
      </c>
      <c r="AH501" t="str">
        <f>IF(AND((AD501&lt;=0.5),(S501&lt;1.5)),"HUnSatLig","----")</f>
        <v>HUnSatLig</v>
      </c>
      <c r="AI501" t="str">
        <f>IF(AND((T501&lt;0.6),(S501&gt;=1.5),(C501=0)),"AlipatNoN","----")</f>
        <v>----</v>
      </c>
      <c r="AJ501" t="str">
        <f>IF(AND((S501&gt;=1.5),(T501&gt;=0.6)),"SatFACarb","----")</f>
        <v>----</v>
      </c>
      <c r="AK501" t="str">
        <f>IF(AND((T501&lt;0.6),(S501&gt;=1.5),(C501&gt;0)),"Alipat+N","----")</f>
        <v>----</v>
      </c>
      <c r="AM501" s="4">
        <f>V501*(44/43.989828)</f>
        <v>487.38279982171326</v>
      </c>
      <c r="AN501" s="4">
        <f>INT(AM501)</f>
        <v>487</v>
      </c>
      <c r="AO501" s="4">
        <f>AM501-AN501</f>
        <v>0.3827998217132631</v>
      </c>
    </row>
    <row r="502" spans="1:41" x14ac:dyDescent="0.25">
      <c r="A502">
        <v>20</v>
      </c>
      <c r="B502">
        <v>20</v>
      </c>
      <c r="C502">
        <v>0</v>
      </c>
      <c r="D502">
        <v>8</v>
      </c>
      <c r="E502">
        <v>0</v>
      </c>
      <c r="F502">
        <v>0</v>
      </c>
      <c r="H502">
        <v>387.10854039999998</v>
      </c>
      <c r="J502">
        <v>9473989</v>
      </c>
      <c r="K502">
        <v>8012964</v>
      </c>
      <c r="L502">
        <v>8753719</v>
      </c>
      <c r="M502" t="str">
        <f>IF(J502&gt;0,"Yes","No")</f>
        <v>Yes</v>
      </c>
      <c r="N502">
        <f>AVERAGE(J502:L502)</f>
        <v>8746890.666666666</v>
      </c>
      <c r="O502">
        <v>5891100</v>
      </c>
      <c r="P502">
        <v>6090174</v>
      </c>
      <c r="Q502">
        <v>5452160</v>
      </c>
      <c r="S502">
        <f>B502/A502</f>
        <v>1</v>
      </c>
      <c r="T502">
        <f>D502/A502</f>
        <v>0.4</v>
      </c>
      <c r="V502" s="4">
        <f>A502*12+(B502-1)*1.007825+C502*14.003074+D502*15.9949146+E502*31.9720707+F502*30.9737615+0.0005485799</f>
        <v>387.10854037990003</v>
      </c>
      <c r="W502">
        <f>1+A502-B502/2+C502/2+F502/2</f>
        <v>11</v>
      </c>
      <c r="X502">
        <f>W502/A502</f>
        <v>0.55000000000000004</v>
      </c>
      <c r="Y502">
        <f>W502/B502</f>
        <v>0.55000000000000004</v>
      </c>
      <c r="Z502">
        <f>W502/D502</f>
        <v>1.375</v>
      </c>
      <c r="AA502" t="str">
        <f>IF(X502&gt;=0.3,IF(X502&lt;=0.68,IF(Y502&gt;=0.2,IF(Y502&lt;=0.95,IF(Z502&gt;=0.77,IF(Z502&lt;=1.75,"CRAM","O"),"O"),"O"),"O"),"O"),"O")</f>
        <v>CRAM</v>
      </c>
      <c r="AD502">
        <f>(1+A502-D502/2-E502-B502/2)/(A502-D502/2-E502-C502-F502)</f>
        <v>0.4375</v>
      </c>
      <c r="AF502" t="str">
        <f>IF(AD502&gt;0.66,"CondAr","----")</f>
        <v>----</v>
      </c>
      <c r="AG502" t="str">
        <f>IF(AND((AD502&gt;0.5),(AD502&lt;=0.66)),"Aromatic","----")</f>
        <v>----</v>
      </c>
      <c r="AH502" t="str">
        <f>IF(AND((AD502&lt;=0.5),(S502&lt;1.5)),"HUnSatLig","----")</f>
        <v>HUnSatLig</v>
      </c>
      <c r="AI502" t="str">
        <f>IF(AND((T502&lt;0.6),(S502&gt;=1.5),(C502=0)),"AlipatNoN","----")</f>
        <v>----</v>
      </c>
      <c r="AJ502" t="str">
        <f>IF(AND((S502&gt;=1.5),(T502&gt;=0.6)),"SatFACarb","----")</f>
        <v>----</v>
      </c>
      <c r="AK502" t="str">
        <f>IF(AND((T502&lt;0.6),(S502&gt;=1.5),(C502&gt;0)),"Alipat+N","----")</f>
        <v>----</v>
      </c>
      <c r="AM502" s="4">
        <f>V502*(44/43.989828)</f>
        <v>387.19805352991148</v>
      </c>
      <c r="AN502" s="4">
        <f>INT(AM502)</f>
        <v>387</v>
      </c>
      <c r="AO502" s="4">
        <f>AM502-AN502</f>
        <v>0.19805352991147629</v>
      </c>
    </row>
    <row r="503" spans="1:41" x14ac:dyDescent="0.25">
      <c r="A503">
        <v>25</v>
      </c>
      <c r="B503">
        <v>32</v>
      </c>
      <c r="C503">
        <v>0</v>
      </c>
      <c r="D503">
        <v>7</v>
      </c>
      <c r="E503">
        <v>0</v>
      </c>
      <c r="F503">
        <v>0</v>
      </c>
      <c r="H503">
        <v>443.20752579999998</v>
      </c>
      <c r="J503">
        <v>3812908</v>
      </c>
      <c r="K503">
        <v>4479718</v>
      </c>
      <c r="L503">
        <v>4435946</v>
      </c>
      <c r="M503" t="str">
        <f>IF(J503&gt;0,"Yes","No")</f>
        <v>Yes</v>
      </c>
      <c r="N503">
        <f>AVERAGE(J503:L503)</f>
        <v>4242857.333333333</v>
      </c>
      <c r="O503">
        <v>5941098</v>
      </c>
      <c r="P503">
        <v>6447306</v>
      </c>
      <c r="Q503">
        <v>5562880</v>
      </c>
      <c r="S503">
        <f>B503/A503</f>
        <v>1.28</v>
      </c>
      <c r="T503">
        <f>D503/A503</f>
        <v>0.28000000000000003</v>
      </c>
      <c r="V503" s="4">
        <f>A503*12+(B503-1)*1.007825+C503*14.003074+D503*15.9949146+E503*31.9720707+F503*30.9737615+0.0005485799</f>
        <v>443.20752577989998</v>
      </c>
      <c r="W503">
        <f>1+A503-B503/2+C503/2+F503/2</f>
        <v>10</v>
      </c>
      <c r="X503">
        <f>W503/A503</f>
        <v>0.4</v>
      </c>
      <c r="Y503">
        <f>W503/B503</f>
        <v>0.3125</v>
      </c>
      <c r="Z503">
        <f>W503/D503</f>
        <v>1.4285714285714286</v>
      </c>
      <c r="AA503" t="str">
        <f>IF(X503&gt;=0.3,IF(X503&lt;=0.68,IF(Y503&gt;=0.2,IF(Y503&lt;=0.95,IF(Z503&gt;=0.77,IF(Z503&lt;=1.75,"CRAM","O"),"O"),"O"),"O"),"O"),"O")</f>
        <v>CRAM</v>
      </c>
      <c r="AD503">
        <f>(1+A503-D503/2-E503-B503/2)/(A503-D503/2-E503-C503-F503)</f>
        <v>0.30232558139534882</v>
      </c>
      <c r="AF503" t="str">
        <f>IF(AD503&gt;0.66,"CondAr","----")</f>
        <v>----</v>
      </c>
      <c r="AG503" t="str">
        <f>IF(AND((AD503&gt;0.5),(AD503&lt;=0.66)),"Aromatic","----")</f>
        <v>----</v>
      </c>
      <c r="AH503" t="str">
        <f>IF(AND((AD503&lt;=0.5),(S503&lt;1.5)),"HUnSatLig","----")</f>
        <v>HUnSatLig</v>
      </c>
      <c r="AI503" t="str">
        <f>IF(AND((T503&lt;0.6),(S503&gt;=1.5),(C503=0)),"AlipatNoN","----")</f>
        <v>----</v>
      </c>
      <c r="AJ503" t="str">
        <f>IF(AND((S503&gt;=1.5),(T503&gt;=0.6)),"SatFACarb","----")</f>
        <v>----</v>
      </c>
      <c r="AK503" t="str">
        <f>IF(AND((T503&lt;0.6),(S503&gt;=1.5),(C503&gt;0)),"Alipat+N","----")</f>
        <v>----</v>
      </c>
      <c r="AM503" s="4">
        <f>V503*(44/43.989828)</f>
        <v>443.31001099425976</v>
      </c>
      <c r="AN503" s="4">
        <f>INT(AM503)</f>
        <v>443</v>
      </c>
      <c r="AO503" s="4">
        <f>AM503-AN503</f>
        <v>0.31001099425975553</v>
      </c>
    </row>
    <row r="504" spans="1:41" x14ac:dyDescent="0.25">
      <c r="A504">
        <v>26</v>
      </c>
      <c r="B504">
        <v>34</v>
      </c>
      <c r="C504">
        <v>0</v>
      </c>
      <c r="D504">
        <v>10</v>
      </c>
      <c r="E504">
        <v>0</v>
      </c>
      <c r="F504">
        <v>0</v>
      </c>
      <c r="H504">
        <v>505.20791960000003</v>
      </c>
      <c r="J504">
        <v>5453936</v>
      </c>
      <c r="K504">
        <v>4680807</v>
      </c>
      <c r="L504">
        <v>4370173</v>
      </c>
      <c r="M504" t="str">
        <f>IF(J504&gt;0,"Yes","No")</f>
        <v>Yes</v>
      </c>
      <c r="N504">
        <f>AVERAGE(J504:L504)</f>
        <v>4834972</v>
      </c>
      <c r="O504">
        <v>5947247</v>
      </c>
      <c r="P504">
        <v>6410670</v>
      </c>
      <c r="Q504">
        <v>4928246</v>
      </c>
      <c r="S504">
        <f>B504/A504</f>
        <v>1.3076923076923077</v>
      </c>
      <c r="T504">
        <f>D504/A504</f>
        <v>0.38461538461538464</v>
      </c>
      <c r="V504" s="4">
        <f>A504*12+(B504-1)*1.007825+C504*14.003074+D504*15.9949146+E504*31.9720707+F504*30.9737615+0.0005485799</f>
        <v>505.20791957989996</v>
      </c>
      <c r="W504">
        <f>1+A504-B504/2+C504/2+F504/2</f>
        <v>10</v>
      </c>
      <c r="X504">
        <f>W504/A504</f>
        <v>0.38461538461538464</v>
      </c>
      <c r="Y504">
        <f>W504/B504</f>
        <v>0.29411764705882354</v>
      </c>
      <c r="Z504">
        <f>W504/D504</f>
        <v>1</v>
      </c>
      <c r="AA504" t="str">
        <f>IF(X504&gt;=0.3,IF(X504&lt;=0.68,IF(Y504&gt;=0.2,IF(Y504&lt;=0.95,IF(Z504&gt;=0.77,IF(Z504&lt;=1.75,"CRAM","O"),"O"),"O"),"O"),"O"),"O")</f>
        <v>CRAM</v>
      </c>
      <c r="AD504">
        <f>(1+A504-D504/2-E504-B504/2)/(A504-D504/2-E504-C504-F504)</f>
        <v>0.23809523809523808</v>
      </c>
      <c r="AF504" t="str">
        <f>IF(AD504&gt;0.66,"CondAr","----")</f>
        <v>----</v>
      </c>
      <c r="AG504" t="str">
        <f>IF(AND((AD504&gt;0.5),(AD504&lt;=0.66)),"Aromatic","----")</f>
        <v>----</v>
      </c>
      <c r="AH504" t="str">
        <f>IF(AND((AD504&lt;=0.5),(S504&lt;1.5)),"HUnSatLig","----")</f>
        <v>HUnSatLig</v>
      </c>
      <c r="AI504" t="str">
        <f>IF(AND((T504&lt;0.6),(S504&gt;=1.5),(C504=0)),"AlipatNoN","----")</f>
        <v>----</v>
      </c>
      <c r="AJ504" t="str">
        <f>IF(AND((S504&gt;=1.5),(T504&gt;=0.6)),"SatFACarb","----")</f>
        <v>----</v>
      </c>
      <c r="AK504" t="str">
        <f>IF(AND((T504&lt;0.6),(S504&gt;=1.5),(C504&gt;0)),"Alipat+N","----")</f>
        <v>----</v>
      </c>
      <c r="AM504" s="4">
        <f>V504*(44/43.989828)</f>
        <v>505.32474147240572</v>
      </c>
      <c r="AN504" s="4">
        <f>INT(AM504)</f>
        <v>505</v>
      </c>
      <c r="AO504" s="4">
        <f>AM504-AN504</f>
        <v>0.32474147240571938</v>
      </c>
    </row>
    <row r="505" spans="1:41" x14ac:dyDescent="0.25">
      <c r="A505">
        <v>27</v>
      </c>
      <c r="B505">
        <v>38</v>
      </c>
      <c r="C505">
        <v>0</v>
      </c>
      <c r="D505">
        <v>7</v>
      </c>
      <c r="E505">
        <v>0</v>
      </c>
      <c r="F505">
        <v>0</v>
      </c>
      <c r="H505">
        <v>473.25447580000002</v>
      </c>
      <c r="J505">
        <v>3694640</v>
      </c>
      <c r="K505">
        <v>4141622</v>
      </c>
      <c r="L505">
        <v>2985715</v>
      </c>
      <c r="M505" t="str">
        <f>IF(J505&gt;0,"Yes","No")</f>
        <v>Yes</v>
      </c>
      <c r="N505">
        <f>AVERAGE(J505:L505)</f>
        <v>3607325.6666666665</v>
      </c>
      <c r="O505">
        <v>5990045</v>
      </c>
      <c r="P505">
        <v>6544712</v>
      </c>
      <c r="Q505">
        <v>5814320</v>
      </c>
      <c r="S505">
        <f>B505/A505</f>
        <v>1.4074074074074074</v>
      </c>
      <c r="T505">
        <f>D505/A505</f>
        <v>0.25925925925925924</v>
      </c>
      <c r="V505" s="4">
        <f>A505*12+(B505-1)*1.007825+C505*14.003074+D505*15.9949146+E505*31.9720707+F505*30.9737615+0.0005485799</f>
        <v>473.25447577990002</v>
      </c>
      <c r="W505">
        <f>1+A505-B505/2+C505/2+F505/2</f>
        <v>9</v>
      </c>
      <c r="X505">
        <f>W505/A505</f>
        <v>0.33333333333333331</v>
      </c>
      <c r="Y505">
        <f>W505/B505</f>
        <v>0.23684210526315788</v>
      </c>
      <c r="Z505">
        <f>W505/D505</f>
        <v>1.2857142857142858</v>
      </c>
      <c r="AA505" t="str">
        <f>IF(X505&gt;=0.3,IF(X505&lt;=0.68,IF(Y505&gt;=0.2,IF(Y505&lt;=0.95,IF(Z505&gt;=0.77,IF(Z505&lt;=1.75,"CRAM","O"),"O"),"O"),"O"),"O"),"O")</f>
        <v>CRAM</v>
      </c>
      <c r="AD505">
        <f>(1+A505-D505/2-E505-B505/2)/(A505-D505/2-E505-C505-F505)</f>
        <v>0.23404255319148937</v>
      </c>
      <c r="AF505" t="str">
        <f>IF(AD505&gt;0.66,"CondAr","----")</f>
        <v>----</v>
      </c>
      <c r="AG505" t="str">
        <f>IF(AND((AD505&gt;0.5),(AD505&lt;=0.66)),"Aromatic","----")</f>
        <v>----</v>
      </c>
      <c r="AH505" t="str">
        <f>IF(AND((AD505&lt;=0.5),(S505&lt;1.5)),"HUnSatLig","----")</f>
        <v>HUnSatLig</v>
      </c>
      <c r="AI505" t="str">
        <f>IF(AND((T505&lt;0.6),(S505&gt;=1.5),(C505=0)),"AlipatNoN","----")</f>
        <v>----</v>
      </c>
      <c r="AJ505" t="str">
        <f>IF(AND((S505&gt;=1.5),(T505&gt;=0.6)),"SatFACarb","----")</f>
        <v>----</v>
      </c>
      <c r="AK505" t="str">
        <f>IF(AND((T505&lt;0.6),(S505&gt;=1.5),(C505&gt;0)),"Alipat+N","----")</f>
        <v>----</v>
      </c>
      <c r="AM505" s="4">
        <f>V505*(44/43.989828)</f>
        <v>473.36390890902322</v>
      </c>
      <c r="AN505" s="4">
        <f>INT(AM505)</f>
        <v>473</v>
      </c>
      <c r="AO505" s="4">
        <f>AM505-AN505</f>
        <v>0.36390890902322326</v>
      </c>
    </row>
    <row r="506" spans="1:41" x14ac:dyDescent="0.25">
      <c r="A506">
        <v>21</v>
      </c>
      <c r="B506">
        <v>22</v>
      </c>
      <c r="C506">
        <v>0</v>
      </c>
      <c r="D506">
        <v>8</v>
      </c>
      <c r="E506">
        <v>0</v>
      </c>
      <c r="F506">
        <v>0</v>
      </c>
      <c r="H506">
        <v>401.12419039999997</v>
      </c>
      <c r="J506">
        <v>8840352</v>
      </c>
      <c r="K506">
        <v>8572498</v>
      </c>
      <c r="L506">
        <v>8262658</v>
      </c>
      <c r="M506" t="str">
        <f>IF(J506&gt;0,"Yes","No")</f>
        <v>Yes</v>
      </c>
      <c r="N506">
        <f>AVERAGE(J506:L506)</f>
        <v>8558502.666666666</v>
      </c>
      <c r="O506">
        <v>6016488</v>
      </c>
      <c r="P506">
        <v>6425609</v>
      </c>
      <c r="Q506">
        <v>5720555</v>
      </c>
      <c r="S506">
        <f>B506/A506</f>
        <v>1.0476190476190477</v>
      </c>
      <c r="T506">
        <f>D506/A506</f>
        <v>0.38095238095238093</v>
      </c>
      <c r="V506" s="4">
        <f>A506*12+(B506-1)*1.007825+C506*14.003074+D506*15.9949146+E506*31.9720707+F506*30.9737615+0.0005485799</f>
        <v>401.12419037990003</v>
      </c>
      <c r="W506">
        <f>1+A506-B506/2+C506/2+F506/2</f>
        <v>11</v>
      </c>
      <c r="X506">
        <f>W506/A506</f>
        <v>0.52380952380952384</v>
      </c>
      <c r="Y506">
        <f>W506/B506</f>
        <v>0.5</v>
      </c>
      <c r="Z506">
        <f>W506/D506</f>
        <v>1.375</v>
      </c>
      <c r="AA506" t="str">
        <f>IF(X506&gt;=0.3,IF(X506&lt;=0.68,IF(Y506&gt;=0.2,IF(Y506&lt;=0.95,IF(Z506&gt;=0.77,IF(Z506&lt;=1.75,"CRAM","O"),"O"),"O"),"O"),"O"),"O")</f>
        <v>CRAM</v>
      </c>
      <c r="AD506">
        <f>(1+A506-D506/2-E506-B506/2)/(A506-D506/2-E506-C506-F506)</f>
        <v>0.41176470588235292</v>
      </c>
      <c r="AF506" t="str">
        <f>IF(AD506&gt;0.66,"CondAr","----")</f>
        <v>----</v>
      </c>
      <c r="AG506" t="str">
        <f>IF(AND((AD506&gt;0.5),(AD506&lt;=0.66)),"Aromatic","----")</f>
        <v>----</v>
      </c>
      <c r="AH506" t="str">
        <f>IF(AND((AD506&lt;=0.5),(S506&lt;1.5)),"HUnSatLig","----")</f>
        <v>HUnSatLig</v>
      </c>
      <c r="AI506" t="str">
        <f>IF(AND((T506&lt;0.6),(S506&gt;=1.5),(C506=0)),"AlipatNoN","----")</f>
        <v>----</v>
      </c>
      <c r="AJ506" t="str">
        <f>IF(AND((S506&gt;=1.5),(T506&gt;=0.6)),"SatFACarb","----")</f>
        <v>----</v>
      </c>
      <c r="AK506" t="str">
        <f>IF(AND((T506&lt;0.6),(S506&gt;=1.5),(C506&gt;0)),"Alipat+N","----")</f>
        <v>----</v>
      </c>
      <c r="AM506" s="4">
        <f>V506*(44/43.989828)</f>
        <v>401.21694444260157</v>
      </c>
      <c r="AN506" s="4">
        <f>INT(AM506)</f>
        <v>401</v>
      </c>
      <c r="AO506" s="4">
        <f>AM506-AN506</f>
        <v>0.21694444260157297</v>
      </c>
    </row>
    <row r="507" spans="1:41" x14ac:dyDescent="0.25">
      <c r="A507">
        <v>19</v>
      </c>
      <c r="B507">
        <v>20</v>
      </c>
      <c r="C507">
        <v>0</v>
      </c>
      <c r="D507">
        <v>7</v>
      </c>
      <c r="E507">
        <v>0</v>
      </c>
      <c r="F507">
        <v>0</v>
      </c>
      <c r="H507">
        <v>359.11362580000002</v>
      </c>
      <c r="J507">
        <v>7050351</v>
      </c>
      <c r="K507">
        <v>7176167</v>
      </c>
      <c r="L507">
        <v>7455599</v>
      </c>
      <c r="M507" t="str">
        <f>IF(J507&gt;0,"Yes","No")</f>
        <v>Yes</v>
      </c>
      <c r="N507">
        <f>AVERAGE(J507:L507)</f>
        <v>7227372.333333333</v>
      </c>
      <c r="O507">
        <v>6020404</v>
      </c>
      <c r="P507">
        <v>6581045</v>
      </c>
      <c r="Q507">
        <v>6117468</v>
      </c>
      <c r="S507">
        <f>B507/A507</f>
        <v>1.0526315789473684</v>
      </c>
      <c r="T507">
        <f>D507/A507</f>
        <v>0.36842105263157893</v>
      </c>
      <c r="V507" s="4">
        <f>A507*12+(B507-1)*1.007825+C507*14.003074+D507*15.9949146+E507*31.9720707+F507*30.9737615+0.0005485799</f>
        <v>359.11362577990002</v>
      </c>
      <c r="W507">
        <f>1+A507-B507/2+C507/2+F507/2</f>
        <v>10</v>
      </c>
      <c r="X507">
        <f>W507/A507</f>
        <v>0.52631578947368418</v>
      </c>
      <c r="Y507">
        <f>W507/B507</f>
        <v>0.5</v>
      </c>
      <c r="Z507">
        <f>W507/D507</f>
        <v>1.4285714285714286</v>
      </c>
      <c r="AA507" t="str">
        <f>IF(X507&gt;=0.3,IF(X507&lt;=0.68,IF(Y507&gt;=0.2,IF(Y507&lt;=0.95,IF(Z507&gt;=0.77,IF(Z507&lt;=1.75,"CRAM","O"),"O"),"O"),"O"),"O"),"O")</f>
        <v>CRAM</v>
      </c>
      <c r="AD507">
        <f>(1+A507-D507/2-E507-B507/2)/(A507-D507/2-E507-C507-F507)</f>
        <v>0.41935483870967744</v>
      </c>
      <c r="AF507" t="str">
        <f>IF(AD507&gt;0.66,"CondAr","----")</f>
        <v>----</v>
      </c>
      <c r="AG507" t="str">
        <f>IF(AND((AD507&gt;0.5),(AD507&lt;=0.66)),"Aromatic","----")</f>
        <v>----</v>
      </c>
      <c r="AH507" t="str">
        <f>IF(AND((AD507&lt;=0.5),(S507&lt;1.5)),"HUnSatLig","----")</f>
        <v>HUnSatLig</v>
      </c>
      <c r="AI507" t="str">
        <f>IF(AND((T507&lt;0.6),(S507&gt;=1.5),(C507=0)),"AlipatNoN","----")</f>
        <v>----</v>
      </c>
      <c r="AJ507" t="str">
        <f>IF(AND((S507&gt;=1.5),(T507&gt;=0.6)),"SatFACarb","----")</f>
        <v>----</v>
      </c>
      <c r="AK507" t="str">
        <f>IF(AND((T507&lt;0.6),(S507&gt;=1.5),(C507&gt;0)),"Alipat+N","----")</f>
        <v>----</v>
      </c>
      <c r="AM507" s="4">
        <f>V507*(44/43.989828)</f>
        <v>359.19666551811929</v>
      </c>
      <c r="AN507" s="4">
        <f>INT(AM507)</f>
        <v>359</v>
      </c>
      <c r="AO507" s="4">
        <f>AM507-AN507</f>
        <v>0.19666551811928912</v>
      </c>
    </row>
    <row r="508" spans="1:41" x14ac:dyDescent="0.25">
      <c r="A508">
        <v>26</v>
      </c>
      <c r="B508">
        <v>38</v>
      </c>
      <c r="C508">
        <v>0</v>
      </c>
      <c r="D508">
        <v>7</v>
      </c>
      <c r="E508">
        <v>0</v>
      </c>
      <c r="F508">
        <v>0</v>
      </c>
      <c r="H508">
        <v>461.25447580000002</v>
      </c>
      <c r="J508">
        <v>3754532</v>
      </c>
      <c r="K508">
        <v>3974935</v>
      </c>
      <c r="L508">
        <v>3236187</v>
      </c>
      <c r="M508" t="str">
        <f>IF(J508&gt;0,"Yes","No")</f>
        <v>Yes</v>
      </c>
      <c r="N508">
        <f>AVERAGE(J508:L508)</f>
        <v>3655218</v>
      </c>
      <c r="O508">
        <v>6065919</v>
      </c>
      <c r="P508">
        <v>7171435</v>
      </c>
      <c r="Q508">
        <v>5849200</v>
      </c>
      <c r="S508">
        <f>B508/A508</f>
        <v>1.4615384615384615</v>
      </c>
      <c r="T508">
        <f>D508/A508</f>
        <v>0.26923076923076922</v>
      </c>
      <c r="V508" s="4">
        <f>A508*12+(B508-1)*1.007825+C508*14.003074+D508*15.9949146+E508*31.9720707+F508*30.9737615+0.0005485799</f>
        <v>461.25447577990002</v>
      </c>
      <c r="W508">
        <f>1+A508-B508/2+C508/2+F508/2</f>
        <v>8</v>
      </c>
      <c r="X508">
        <f>W508/A508</f>
        <v>0.30769230769230771</v>
      </c>
      <c r="Y508">
        <f>W508/B508</f>
        <v>0.21052631578947367</v>
      </c>
      <c r="Z508">
        <f>W508/D508</f>
        <v>1.1428571428571428</v>
      </c>
      <c r="AA508" t="str">
        <f>IF(X508&gt;=0.3,IF(X508&lt;=0.68,IF(Y508&gt;=0.2,IF(Y508&lt;=0.95,IF(Z508&gt;=0.77,IF(Z508&lt;=1.75,"CRAM","O"),"O"),"O"),"O"),"O"),"O")</f>
        <v>CRAM</v>
      </c>
      <c r="AD508">
        <f>(1+A508-D508/2-E508-B508/2)/(A508-D508/2-E508-C508-F508)</f>
        <v>0.2</v>
      </c>
      <c r="AF508" t="str">
        <f>IF(AD508&gt;0.66,"CondAr","----")</f>
        <v>----</v>
      </c>
      <c r="AG508" t="str">
        <f>IF(AND((AD508&gt;0.5),(AD508&lt;=0.66)),"Aromatic","----")</f>
        <v>----</v>
      </c>
      <c r="AH508" t="str">
        <f>IF(AND((AD508&lt;=0.5),(S508&lt;1.5)),"HUnSatLig","----")</f>
        <v>HUnSatLig</v>
      </c>
      <c r="AI508" t="str">
        <f>IF(AND((T508&lt;0.6),(S508&gt;=1.5),(C508=0)),"AlipatNoN","----")</f>
        <v>----</v>
      </c>
      <c r="AJ508" t="str">
        <f>IF(AND((S508&gt;=1.5),(T508&gt;=0.6)),"SatFACarb","----")</f>
        <v>----</v>
      </c>
      <c r="AK508" t="str">
        <f>IF(AND((T508&lt;0.6),(S508&gt;=1.5),(C508&gt;0)),"Alipat+N","----")</f>
        <v>----</v>
      </c>
      <c r="AM508" s="4">
        <f>V508*(44/43.989828)</f>
        <v>461.36113408571634</v>
      </c>
      <c r="AN508" s="4">
        <f>INT(AM508)</f>
        <v>461</v>
      </c>
      <c r="AO508" s="4">
        <f>AM508-AN508</f>
        <v>0.36113408571634409</v>
      </c>
    </row>
    <row r="509" spans="1:41" x14ac:dyDescent="0.25">
      <c r="A509">
        <v>17</v>
      </c>
      <c r="B509">
        <v>20</v>
      </c>
      <c r="C509">
        <v>0</v>
      </c>
      <c r="D509">
        <v>7</v>
      </c>
      <c r="E509">
        <v>0</v>
      </c>
      <c r="F509">
        <v>0</v>
      </c>
      <c r="H509">
        <v>335.11362580000002</v>
      </c>
      <c r="J509">
        <v>5650273</v>
      </c>
      <c r="K509">
        <v>5878815</v>
      </c>
      <c r="L509">
        <v>5714340</v>
      </c>
      <c r="M509" t="str">
        <f>IF(J509&gt;0,"Yes","No")</f>
        <v>Yes</v>
      </c>
      <c r="N509">
        <f>AVERAGE(J509:L509)</f>
        <v>5747809.333333333</v>
      </c>
      <c r="O509">
        <v>6080110</v>
      </c>
      <c r="P509">
        <v>5583407</v>
      </c>
      <c r="Q509">
        <v>5419658</v>
      </c>
      <c r="S509">
        <f>B509/A509</f>
        <v>1.1764705882352942</v>
      </c>
      <c r="T509">
        <f>D509/A509</f>
        <v>0.41176470588235292</v>
      </c>
      <c r="V509" s="4">
        <f>A509*12+(B509-1)*1.007825+C509*14.003074+D509*15.9949146+E509*31.9720707+F509*30.9737615+0.0005485799</f>
        <v>335.11362577990002</v>
      </c>
      <c r="W509">
        <f>1+A509-B509/2+C509/2+F509/2</f>
        <v>8</v>
      </c>
      <c r="X509">
        <f>W509/A509</f>
        <v>0.47058823529411764</v>
      </c>
      <c r="Y509">
        <f>W509/B509</f>
        <v>0.4</v>
      </c>
      <c r="Z509">
        <f>W509/D509</f>
        <v>1.1428571428571428</v>
      </c>
      <c r="AA509" t="str">
        <f>IF(X509&gt;=0.3,IF(X509&lt;=0.68,IF(Y509&gt;=0.2,IF(Y509&lt;=0.95,IF(Z509&gt;=0.77,IF(Z509&lt;=1.75,"CRAM","O"),"O"),"O"),"O"),"O"),"O")</f>
        <v>CRAM</v>
      </c>
      <c r="AD509">
        <f>(1+A509-D509/2-E509-B509/2)/(A509-D509/2-E509-C509-F509)</f>
        <v>0.33333333333333331</v>
      </c>
      <c r="AF509" t="str">
        <f>IF(AD509&gt;0.66,"CondAr","----")</f>
        <v>----</v>
      </c>
      <c r="AG509" t="str">
        <f>IF(AND((AD509&gt;0.5),(AD509&lt;=0.66)),"Aromatic","----")</f>
        <v>----</v>
      </c>
      <c r="AH509" t="str">
        <f>IF(AND((AD509&lt;=0.5),(S509&lt;1.5)),"HUnSatLig","----")</f>
        <v>HUnSatLig</v>
      </c>
      <c r="AI509" t="str">
        <f>IF(AND((T509&lt;0.6),(S509&gt;=1.5),(C509=0)),"AlipatNoN","----")</f>
        <v>----</v>
      </c>
      <c r="AJ509" t="str">
        <f>IF(AND((S509&gt;=1.5),(T509&gt;=0.6)),"SatFACarb","----")</f>
        <v>----</v>
      </c>
      <c r="AK509" t="str">
        <f>IF(AND((T509&lt;0.6),(S509&gt;=1.5),(C509&gt;0)),"Alipat+N","----")</f>
        <v>----</v>
      </c>
      <c r="AM509" s="4">
        <f>V509*(44/43.989828)</f>
        <v>335.19111587150553</v>
      </c>
      <c r="AN509" s="4">
        <f>INT(AM509)</f>
        <v>335</v>
      </c>
      <c r="AO509" s="4">
        <f>AM509-AN509</f>
        <v>0.19111587150553078</v>
      </c>
    </row>
    <row r="510" spans="1:41" x14ac:dyDescent="0.25">
      <c r="A510">
        <v>27</v>
      </c>
      <c r="B510">
        <v>40</v>
      </c>
      <c r="C510">
        <v>0</v>
      </c>
      <c r="D510">
        <v>10</v>
      </c>
      <c r="E510">
        <v>0</v>
      </c>
      <c r="F510">
        <v>0</v>
      </c>
      <c r="H510">
        <v>523.25486960000001</v>
      </c>
      <c r="J510">
        <v>4420622</v>
      </c>
      <c r="K510">
        <v>3526124</v>
      </c>
      <c r="L510">
        <v>3568862</v>
      </c>
      <c r="M510" t="str">
        <f>IF(J510&gt;0,"Yes","No")</f>
        <v>Yes</v>
      </c>
      <c r="N510">
        <f>AVERAGE(J510:L510)</f>
        <v>3838536</v>
      </c>
      <c r="O510">
        <v>6082912</v>
      </c>
      <c r="P510">
        <v>6147920</v>
      </c>
      <c r="Q510">
        <v>5246309</v>
      </c>
      <c r="S510">
        <f>B510/A510</f>
        <v>1.4814814814814814</v>
      </c>
      <c r="T510">
        <f>D510/A510</f>
        <v>0.37037037037037035</v>
      </c>
      <c r="V510" s="4">
        <f>A510*12+(B510-1)*1.007825+C510*14.003074+D510*15.9949146+E510*31.9720707+F510*30.9737615+0.0005485799</f>
        <v>523.25486957990006</v>
      </c>
      <c r="W510">
        <f>1+A510-B510/2+C510/2+F510/2</f>
        <v>8</v>
      </c>
      <c r="X510">
        <f>W510/A510</f>
        <v>0.29629629629629628</v>
      </c>
      <c r="Y510">
        <f>W510/B510</f>
        <v>0.2</v>
      </c>
      <c r="Z510">
        <f>W510/D510</f>
        <v>0.8</v>
      </c>
      <c r="AA510" t="str">
        <f>IF(X510&gt;=0.3,IF(X510&lt;=0.68,IF(Y510&gt;=0.2,IF(Y510&lt;=0.95,IF(Z510&gt;=0.77,IF(Z510&lt;=1.75,"CRAM","O"),"O"),"O"),"O"),"O"),"O")</f>
        <v>O</v>
      </c>
      <c r="AD510">
        <f>(1+A510-D510/2-E510-B510/2)/(A510-D510/2-E510-C510-F510)</f>
        <v>0.13636363636363635</v>
      </c>
      <c r="AF510" t="str">
        <f>IF(AD510&gt;0.66,"CondAr","----")</f>
        <v>----</v>
      </c>
      <c r="AG510" t="str">
        <f>IF(AND((AD510&gt;0.5),(AD510&lt;=0.66)),"Aromatic","----")</f>
        <v>----</v>
      </c>
      <c r="AH510" t="str">
        <f>IF(AND((AD510&lt;=0.5),(S510&lt;1.5)),"HUnSatLig","----")</f>
        <v>HUnSatLig</v>
      </c>
      <c r="AI510" t="str">
        <f>IF(AND((T510&lt;0.6),(S510&gt;=1.5),(C510=0)),"AlipatNoN","----")</f>
        <v>----</v>
      </c>
      <c r="AJ510" t="str">
        <f>IF(AND((S510&gt;=1.5),(T510&gt;=0.6)),"SatFACarb","----")</f>
        <v>----</v>
      </c>
      <c r="AK510" t="str">
        <f>IF(AND((T510&lt;0.6),(S510&gt;=1.5),(C510&gt;0)),"Alipat+N","----")</f>
        <v>----</v>
      </c>
      <c r="AM510" s="4">
        <f>V510*(44/43.989828)</f>
        <v>523.37586456386236</v>
      </c>
      <c r="AN510" s="4">
        <f>INT(AM510)</f>
        <v>523</v>
      </c>
      <c r="AO510" s="4">
        <f>AM510-AN510</f>
        <v>0.37586456386236478</v>
      </c>
    </row>
    <row r="511" spans="1:41" x14ac:dyDescent="0.25">
      <c r="A511">
        <v>23</v>
      </c>
      <c r="B511">
        <v>26</v>
      </c>
      <c r="C511">
        <v>0</v>
      </c>
      <c r="D511">
        <v>9</v>
      </c>
      <c r="E511">
        <v>0</v>
      </c>
      <c r="F511">
        <v>0</v>
      </c>
      <c r="H511">
        <v>445.15040499999998</v>
      </c>
      <c r="J511">
        <v>6608166</v>
      </c>
      <c r="K511">
        <v>6505069</v>
      </c>
      <c r="L511">
        <v>5723938</v>
      </c>
      <c r="M511" t="str">
        <f>IF(J511&gt;0,"Yes","No")</f>
        <v>Yes</v>
      </c>
      <c r="N511">
        <f>AVERAGE(J511:L511)</f>
        <v>6279057.666666667</v>
      </c>
      <c r="O511">
        <v>6121168</v>
      </c>
      <c r="P511">
        <v>5588052</v>
      </c>
      <c r="Q511">
        <v>4991285</v>
      </c>
      <c r="S511">
        <f>B511/A511</f>
        <v>1.1304347826086956</v>
      </c>
      <c r="T511">
        <f>D511/A511</f>
        <v>0.39130434782608697</v>
      </c>
      <c r="V511" s="4">
        <f>A511*12+(B511-1)*1.007825+C511*14.003074+D511*15.9949146+E511*31.9720707+F511*30.9737615+0.0005485799</f>
        <v>445.15040497989997</v>
      </c>
      <c r="W511">
        <f>1+A511-B511/2+C511/2+F511/2</f>
        <v>11</v>
      </c>
      <c r="X511">
        <f>W511/A511</f>
        <v>0.47826086956521741</v>
      </c>
      <c r="Y511">
        <f>W511/B511</f>
        <v>0.42307692307692307</v>
      </c>
      <c r="Z511">
        <f>W511/D511</f>
        <v>1.2222222222222223</v>
      </c>
      <c r="AA511" t="str">
        <f>IF(X511&gt;=0.3,IF(X511&lt;=0.68,IF(Y511&gt;=0.2,IF(Y511&lt;=0.95,IF(Z511&gt;=0.77,IF(Z511&lt;=1.75,"CRAM","O"),"O"),"O"),"O"),"O"),"O")</f>
        <v>CRAM</v>
      </c>
      <c r="AD511">
        <f>(1+A511-D511/2-E511-B511/2)/(A511-D511/2-E511-C511-F511)</f>
        <v>0.35135135135135137</v>
      </c>
      <c r="AF511" t="str">
        <f>IF(AD511&gt;0.66,"CondAr","----")</f>
        <v>----</v>
      </c>
      <c r="AG511" t="str">
        <f>IF(AND((AD511&gt;0.5),(AD511&lt;=0.66)),"Aromatic","----")</f>
        <v>----</v>
      </c>
      <c r="AH511" t="str">
        <f>IF(AND((AD511&lt;=0.5),(S511&lt;1.5)),"HUnSatLig","----")</f>
        <v>HUnSatLig</v>
      </c>
      <c r="AI511" t="str">
        <f>IF(AND((T511&lt;0.6),(S511&gt;=1.5),(C511=0)),"AlipatNoN","----")</f>
        <v>----</v>
      </c>
      <c r="AJ511" t="str">
        <f>IF(AND((S511&gt;=1.5),(T511&gt;=0.6)),"SatFACarb","----")</f>
        <v>----</v>
      </c>
      <c r="AK511" t="str">
        <f>IF(AND((T511&lt;0.6),(S511&gt;=1.5),(C511&gt;0)),"Alipat+N","----")</f>
        <v>----</v>
      </c>
      <c r="AM511" s="4">
        <f>V511*(44/43.989828)</f>
        <v>445.25333945646696</v>
      </c>
      <c r="AN511" s="4">
        <f>INT(AM511)</f>
        <v>445</v>
      </c>
      <c r="AO511" s="4">
        <f>AM511-AN511</f>
        <v>0.25333945646696066</v>
      </c>
    </row>
    <row r="512" spans="1:41" x14ac:dyDescent="0.25">
      <c r="A512">
        <v>27</v>
      </c>
      <c r="B512">
        <v>36</v>
      </c>
      <c r="C512">
        <v>0</v>
      </c>
      <c r="D512">
        <v>10</v>
      </c>
      <c r="E512">
        <v>0</v>
      </c>
      <c r="F512">
        <v>0</v>
      </c>
      <c r="H512">
        <v>519.22356960000002</v>
      </c>
      <c r="J512">
        <v>4272994</v>
      </c>
      <c r="K512">
        <v>4681134</v>
      </c>
      <c r="L512">
        <v>4052080</v>
      </c>
      <c r="M512" t="str">
        <f>IF(J512&gt;0,"Yes","No")</f>
        <v>Yes</v>
      </c>
      <c r="N512">
        <f>AVERAGE(J512:L512)</f>
        <v>4335402.666666667</v>
      </c>
      <c r="O512">
        <v>6150446</v>
      </c>
      <c r="P512">
        <v>5844779</v>
      </c>
      <c r="Q512">
        <v>5201203</v>
      </c>
      <c r="S512">
        <f>B512/A512</f>
        <v>1.3333333333333333</v>
      </c>
      <c r="T512">
        <f>D512/A512</f>
        <v>0.37037037037037035</v>
      </c>
      <c r="V512" s="4">
        <f>A512*12+(B512-1)*1.007825+C512*14.003074+D512*15.9949146+E512*31.9720707+F512*30.9737615+0.0005485799</f>
        <v>519.22356957990007</v>
      </c>
      <c r="W512">
        <f>1+A512-B512/2+C512/2+F512/2</f>
        <v>10</v>
      </c>
      <c r="X512">
        <f>W512/A512</f>
        <v>0.37037037037037035</v>
      </c>
      <c r="Y512">
        <f>W512/B512</f>
        <v>0.27777777777777779</v>
      </c>
      <c r="Z512">
        <f>W512/D512</f>
        <v>1</v>
      </c>
      <c r="AA512" t="str">
        <f>IF(X512&gt;=0.3,IF(X512&lt;=0.68,IF(Y512&gt;=0.2,IF(Y512&lt;=0.95,IF(Z512&gt;=0.77,IF(Z512&lt;=1.75,"CRAM","O"),"O"),"O"),"O"),"O"),"O")</f>
        <v>CRAM</v>
      </c>
      <c r="AD512">
        <f>(1+A512-D512/2-E512-B512/2)/(A512-D512/2-E512-C512-F512)</f>
        <v>0.22727272727272727</v>
      </c>
      <c r="AF512" t="str">
        <f>IF(AD512&gt;0.66,"CondAr","----")</f>
        <v>----</v>
      </c>
      <c r="AG512" t="str">
        <f>IF(AND((AD512&gt;0.5),(AD512&lt;=0.66)),"Aromatic","----")</f>
        <v>----</v>
      </c>
      <c r="AH512" t="str">
        <f>IF(AND((AD512&lt;=0.5),(S512&lt;1.5)),"HUnSatLig","----")</f>
        <v>HUnSatLig</v>
      </c>
      <c r="AI512" t="str">
        <f>IF(AND((T512&lt;0.6),(S512&gt;=1.5),(C512=0)),"AlipatNoN","----")</f>
        <v>----</v>
      </c>
      <c r="AJ512" t="str">
        <f>IF(AND((S512&gt;=1.5),(T512&gt;=0.6)),"SatFACarb","----")</f>
        <v>----</v>
      </c>
      <c r="AK512" t="str">
        <f>IF(AND((T512&lt;0.6),(S512&gt;=1.5),(C512&gt;0)),"Alipat+N","----")</f>
        <v>----</v>
      </c>
      <c r="AM512" s="4">
        <f>V512*(44/43.989828)</f>
        <v>519.34363238509593</v>
      </c>
      <c r="AN512" s="4">
        <f>INT(AM512)</f>
        <v>519</v>
      </c>
      <c r="AO512" s="4">
        <f>AM512-AN512</f>
        <v>0.34363238509592975</v>
      </c>
    </row>
    <row r="513" spans="1:41" x14ac:dyDescent="0.25">
      <c r="A513">
        <v>29</v>
      </c>
      <c r="B513">
        <v>42</v>
      </c>
      <c r="C513">
        <v>0</v>
      </c>
      <c r="D513">
        <v>9</v>
      </c>
      <c r="E513">
        <v>0</v>
      </c>
      <c r="F513">
        <v>0</v>
      </c>
      <c r="H513">
        <v>533.27560500000004</v>
      </c>
      <c r="J513">
        <v>3289417</v>
      </c>
      <c r="K513">
        <v>3137081</v>
      </c>
      <c r="L513">
        <v>3125720</v>
      </c>
      <c r="M513" t="str">
        <f>IF(J513&gt;0,"Yes","No")</f>
        <v>Yes</v>
      </c>
      <c r="N513">
        <f>AVERAGE(J513:L513)</f>
        <v>3184072.6666666665</v>
      </c>
      <c r="O513">
        <v>6150487</v>
      </c>
      <c r="P513">
        <v>6644510</v>
      </c>
      <c r="Q513">
        <v>5323026</v>
      </c>
      <c r="S513">
        <f>B513/A513</f>
        <v>1.4482758620689655</v>
      </c>
      <c r="T513">
        <f>D513/A513</f>
        <v>0.31034482758620691</v>
      </c>
      <c r="V513" s="4">
        <f>A513*12+(B513-1)*1.007825+C513*14.003074+D513*15.9949146+E513*31.9720707+F513*30.9737615+0.0005485799</f>
        <v>533.27560497990009</v>
      </c>
      <c r="W513">
        <f>1+A513-B513/2+C513/2+F513/2</f>
        <v>9</v>
      </c>
      <c r="X513">
        <f>W513/A513</f>
        <v>0.31034482758620691</v>
      </c>
      <c r="Y513">
        <f>W513/B513</f>
        <v>0.21428571428571427</v>
      </c>
      <c r="Z513">
        <f>W513/D513</f>
        <v>1</v>
      </c>
      <c r="AA513" t="str">
        <f>IF(X513&gt;=0.3,IF(X513&lt;=0.68,IF(Y513&gt;=0.2,IF(Y513&lt;=0.95,IF(Z513&gt;=0.77,IF(Z513&lt;=1.75,"CRAM","O"),"O"),"O"),"O"),"O"),"O")</f>
        <v>CRAM</v>
      </c>
      <c r="AD513">
        <f>(1+A513-D513/2-E513-B513/2)/(A513-D513/2-E513-C513-F513)</f>
        <v>0.18367346938775511</v>
      </c>
      <c r="AF513" t="str">
        <f>IF(AD513&gt;0.66,"CondAr","----")</f>
        <v>----</v>
      </c>
      <c r="AG513" t="str">
        <f>IF(AND((AD513&gt;0.5),(AD513&lt;=0.66)),"Aromatic","----")</f>
        <v>----</v>
      </c>
      <c r="AH513" t="str">
        <f>IF(AND((AD513&lt;=0.5),(S513&lt;1.5)),"HUnSatLig","----")</f>
        <v>HUnSatLig</v>
      </c>
      <c r="AI513" t="str">
        <f>IF(AND((T513&lt;0.6),(S513&gt;=1.5),(C513=0)),"AlipatNoN","----")</f>
        <v>----</v>
      </c>
      <c r="AJ513" t="str">
        <f>IF(AND((S513&gt;=1.5),(T513&gt;=0.6)),"SatFACarb","----")</f>
        <v>----</v>
      </c>
      <c r="AK513" t="str">
        <f>IF(AND((T513&lt;0.6),(S513&gt;=1.5),(C513&gt;0)),"Alipat+N","----")</f>
        <v>----</v>
      </c>
      <c r="AM513" s="4">
        <f>V513*(44/43.989828)</f>
        <v>533.39891711137409</v>
      </c>
      <c r="AN513" s="4">
        <f>INT(AM513)</f>
        <v>533</v>
      </c>
      <c r="AO513" s="4">
        <f>AM513-AN513</f>
        <v>0.39891711137408947</v>
      </c>
    </row>
    <row r="514" spans="1:41" x14ac:dyDescent="0.25">
      <c r="A514">
        <v>17</v>
      </c>
      <c r="B514">
        <v>20</v>
      </c>
      <c r="C514">
        <v>0</v>
      </c>
      <c r="D514">
        <v>10</v>
      </c>
      <c r="E514">
        <v>0</v>
      </c>
      <c r="F514">
        <v>0</v>
      </c>
      <c r="H514">
        <v>383.09836960000001</v>
      </c>
      <c r="J514">
        <v>15690455</v>
      </c>
      <c r="K514">
        <v>14487823</v>
      </c>
      <c r="L514">
        <v>15443572</v>
      </c>
      <c r="M514" t="str">
        <f>IF(J514&gt;0,"Yes","No")</f>
        <v>Yes</v>
      </c>
      <c r="N514">
        <f>AVERAGE(J514:L514)</f>
        <v>15207283.333333334</v>
      </c>
      <c r="O514">
        <v>6202460</v>
      </c>
      <c r="P514">
        <v>4965870</v>
      </c>
      <c r="Q514">
        <v>6175251</v>
      </c>
      <c r="S514">
        <f>B514/A514</f>
        <v>1.1764705882352942</v>
      </c>
      <c r="T514">
        <f>D514/A514</f>
        <v>0.58823529411764708</v>
      </c>
      <c r="V514" s="4">
        <f>A514*12+(B514-1)*1.007825+C514*14.003074+D514*15.9949146+E514*31.9720707+F514*30.9737615+0.0005485799</f>
        <v>383.09836957989995</v>
      </c>
      <c r="W514">
        <f>1+A514-B514/2+C514/2+F514/2</f>
        <v>8</v>
      </c>
      <c r="X514">
        <f>W514/A514</f>
        <v>0.47058823529411764</v>
      </c>
      <c r="Y514">
        <f>W514/B514</f>
        <v>0.4</v>
      </c>
      <c r="Z514">
        <f>W514/D514</f>
        <v>0.8</v>
      </c>
      <c r="AA514" t="str">
        <f>IF(X514&gt;=0.3,IF(X514&lt;=0.68,IF(Y514&gt;=0.2,IF(Y514&lt;=0.95,IF(Z514&gt;=0.77,IF(Z514&lt;=1.75,"CRAM","O"),"O"),"O"),"O"),"O"),"O")</f>
        <v>CRAM</v>
      </c>
      <c r="AD514">
        <f>(1+A514-D514/2-E514-B514/2)/(A514-D514/2-E514-C514-F514)</f>
        <v>0.25</v>
      </c>
      <c r="AF514" t="str">
        <f>IF(AD514&gt;0.66,"CondAr","----")</f>
        <v>----</v>
      </c>
      <c r="AG514" t="str">
        <f>IF(AND((AD514&gt;0.5),(AD514&lt;=0.66)),"Aromatic","----")</f>
        <v>----</v>
      </c>
      <c r="AH514" t="str">
        <f>IF(AND((AD514&lt;=0.5),(S514&lt;1.5)),"HUnSatLig","----")</f>
        <v>HUnSatLig</v>
      </c>
      <c r="AI514" t="str">
        <f>IF(AND((T514&lt;0.6),(S514&gt;=1.5),(C514=0)),"AlipatNoN","----")</f>
        <v>----</v>
      </c>
      <c r="AJ514" t="str">
        <f>IF(AND((S514&gt;=1.5),(T514&gt;=0.6)),"SatFACarb","----")</f>
        <v>----</v>
      </c>
      <c r="AK514" t="str">
        <f>IF(AND((T514&lt;0.6),(S514&gt;=1.5),(C514&gt;0)),"Alipat+N","----")</f>
        <v>----</v>
      </c>
      <c r="AM514" s="4">
        <f>V514*(44/43.989828)</f>
        <v>383.1869554369614</v>
      </c>
      <c r="AN514" s="4">
        <f>INT(AM514)</f>
        <v>383</v>
      </c>
      <c r="AO514" s="4">
        <f>AM514-AN514</f>
        <v>0.18695543696139794</v>
      </c>
    </row>
    <row r="515" spans="1:41" x14ac:dyDescent="0.25">
      <c r="A515">
        <v>27</v>
      </c>
      <c r="B515">
        <v>38</v>
      </c>
      <c r="C515">
        <v>0</v>
      </c>
      <c r="D515">
        <v>10</v>
      </c>
      <c r="E515">
        <v>0</v>
      </c>
      <c r="F515">
        <v>0</v>
      </c>
      <c r="H515">
        <v>521.23921959999996</v>
      </c>
      <c r="J515">
        <v>4386747</v>
      </c>
      <c r="K515">
        <v>4412879</v>
      </c>
      <c r="L515">
        <v>3770535</v>
      </c>
      <c r="M515" t="str">
        <f>IF(J515&gt;0,"Yes","No")</f>
        <v>Yes</v>
      </c>
      <c r="N515">
        <f>AVERAGE(J515:L515)</f>
        <v>4190053.6666666665</v>
      </c>
      <c r="O515">
        <v>6240587</v>
      </c>
      <c r="P515">
        <v>6488898</v>
      </c>
      <c r="Q515">
        <v>5409107</v>
      </c>
      <c r="S515">
        <f>B515/A515</f>
        <v>1.4074074074074074</v>
      </c>
      <c r="T515">
        <f>D515/A515</f>
        <v>0.37037037037037035</v>
      </c>
      <c r="V515" s="4">
        <f>A515*12+(B515-1)*1.007825+C515*14.003074+D515*15.9949146+E515*31.9720707+F515*30.9737615+0.0005485799</f>
        <v>521.23921957990012</v>
      </c>
      <c r="W515">
        <f>1+A515-B515/2+C515/2+F515/2</f>
        <v>9</v>
      </c>
      <c r="X515">
        <f>W515/A515</f>
        <v>0.33333333333333331</v>
      </c>
      <c r="Y515">
        <f>W515/B515</f>
        <v>0.23684210526315788</v>
      </c>
      <c r="Z515">
        <f>W515/D515</f>
        <v>0.9</v>
      </c>
      <c r="AA515" t="str">
        <f>IF(X515&gt;=0.3,IF(X515&lt;=0.68,IF(Y515&gt;=0.2,IF(Y515&lt;=0.95,IF(Z515&gt;=0.77,IF(Z515&lt;=1.75,"CRAM","O"),"O"),"O"),"O"),"O"),"O")</f>
        <v>CRAM</v>
      </c>
      <c r="AD515">
        <f>(1+A515-D515/2-E515-B515/2)/(A515-D515/2-E515-C515-F515)</f>
        <v>0.18181818181818182</v>
      </c>
      <c r="AF515" t="str">
        <f>IF(AD515&gt;0.66,"CondAr","----")</f>
        <v>----</v>
      </c>
      <c r="AG515" t="str">
        <f>IF(AND((AD515&gt;0.5),(AD515&lt;=0.66)),"Aromatic","----")</f>
        <v>----</v>
      </c>
      <c r="AH515" t="str">
        <f>IF(AND((AD515&lt;=0.5),(S515&lt;1.5)),"HUnSatLig","----")</f>
        <v>HUnSatLig</v>
      </c>
      <c r="AI515" t="str">
        <f>IF(AND((T515&lt;0.6),(S515&gt;=1.5),(C515=0)),"AlipatNoN","----")</f>
        <v>----</v>
      </c>
      <c r="AJ515" t="str">
        <f>IF(AND((S515&gt;=1.5),(T515&gt;=0.6)),"SatFACarb","----")</f>
        <v>----</v>
      </c>
      <c r="AK515" t="str">
        <f>IF(AND((T515&lt;0.6),(S515&gt;=1.5),(C515&gt;0)),"Alipat+N","----")</f>
        <v>----</v>
      </c>
      <c r="AM515" s="4">
        <f>V515*(44/43.989828)</f>
        <v>521.35974847447915</v>
      </c>
      <c r="AN515" s="4">
        <f>INT(AM515)</f>
        <v>521</v>
      </c>
      <c r="AO515" s="4">
        <f>AM515-AN515</f>
        <v>0.35974847447914726</v>
      </c>
    </row>
    <row r="516" spans="1:41" x14ac:dyDescent="0.25">
      <c r="A516">
        <v>26</v>
      </c>
      <c r="B516">
        <v>36</v>
      </c>
      <c r="C516">
        <v>0</v>
      </c>
      <c r="D516">
        <v>7</v>
      </c>
      <c r="E516">
        <v>0</v>
      </c>
      <c r="F516">
        <v>0</v>
      </c>
      <c r="H516">
        <v>459.23882579999997</v>
      </c>
      <c r="J516">
        <v>4001478</v>
      </c>
      <c r="K516">
        <v>4221796</v>
      </c>
      <c r="L516">
        <v>4355569</v>
      </c>
      <c r="M516" t="str">
        <f>IF(J516&gt;0,"Yes","No")</f>
        <v>Yes</v>
      </c>
      <c r="N516">
        <f>AVERAGE(J516:L516)</f>
        <v>4192947.6666666665</v>
      </c>
      <c r="O516">
        <v>6241097</v>
      </c>
      <c r="P516">
        <v>7452065</v>
      </c>
      <c r="Q516">
        <v>7676102</v>
      </c>
      <c r="S516">
        <f>B516/A516</f>
        <v>1.3846153846153846</v>
      </c>
      <c r="T516">
        <f>D516/A516</f>
        <v>0.26923076923076922</v>
      </c>
      <c r="V516" s="4">
        <f>A516*12+(B516-1)*1.007825+C516*14.003074+D516*15.9949146+E516*31.9720707+F516*30.9737615+0.0005485799</f>
        <v>459.23882577989997</v>
      </c>
      <c r="W516">
        <f>1+A516-B516/2+C516/2+F516/2</f>
        <v>9</v>
      </c>
      <c r="X516">
        <f>W516/A516</f>
        <v>0.34615384615384615</v>
      </c>
      <c r="Y516">
        <f>W516/B516</f>
        <v>0.25</v>
      </c>
      <c r="Z516">
        <f>W516/D516</f>
        <v>1.2857142857142858</v>
      </c>
      <c r="AA516" t="str">
        <f>IF(X516&gt;=0.3,IF(X516&lt;=0.68,IF(Y516&gt;=0.2,IF(Y516&lt;=0.95,IF(Z516&gt;=0.77,IF(Z516&lt;=1.75,"CRAM","O"),"O"),"O"),"O"),"O"),"O")</f>
        <v>CRAM</v>
      </c>
      <c r="AD516">
        <f>(1+A516-D516/2-E516-B516/2)/(A516-D516/2-E516-C516-F516)</f>
        <v>0.24444444444444444</v>
      </c>
      <c r="AF516" t="str">
        <f>IF(AD516&gt;0.66,"CondAr","----")</f>
        <v>----</v>
      </c>
      <c r="AG516" t="str">
        <f>IF(AND((AD516&gt;0.5),(AD516&lt;=0.66)),"Aromatic","----")</f>
        <v>----</v>
      </c>
      <c r="AH516" t="str">
        <f>IF(AND((AD516&lt;=0.5),(S516&lt;1.5)),"HUnSatLig","----")</f>
        <v>HUnSatLig</v>
      </c>
      <c r="AI516" t="str">
        <f>IF(AND((T516&lt;0.6),(S516&gt;=1.5),(C516=0)),"AlipatNoN","----")</f>
        <v>----</v>
      </c>
      <c r="AJ516" t="str">
        <f>IF(AND((S516&gt;=1.5),(T516&gt;=0.6)),"SatFACarb","----")</f>
        <v>----</v>
      </c>
      <c r="AK516" t="str">
        <f>IF(AND((T516&lt;0.6),(S516&gt;=1.5),(C516&gt;0)),"Alipat+N","----")</f>
        <v>----</v>
      </c>
      <c r="AM516" s="4">
        <f>V516*(44/43.989828)</f>
        <v>459.34501799633307</v>
      </c>
      <c r="AN516" s="4">
        <f>INT(AM516)</f>
        <v>459</v>
      </c>
      <c r="AO516" s="4">
        <f>AM516-AN516</f>
        <v>0.34501799633306973</v>
      </c>
    </row>
    <row r="517" spans="1:41" x14ac:dyDescent="0.25">
      <c r="A517">
        <v>25</v>
      </c>
      <c r="B517">
        <v>32</v>
      </c>
      <c r="C517">
        <v>0</v>
      </c>
      <c r="D517">
        <v>10</v>
      </c>
      <c r="E517">
        <v>0</v>
      </c>
      <c r="F517">
        <v>0</v>
      </c>
      <c r="H517">
        <v>491.19226959999997</v>
      </c>
      <c r="J517">
        <v>5840265</v>
      </c>
      <c r="K517">
        <v>6030076</v>
      </c>
      <c r="L517">
        <v>5218848</v>
      </c>
      <c r="M517" t="str">
        <f>IF(J517&gt;0,"Yes","No")</f>
        <v>Yes</v>
      </c>
      <c r="N517">
        <f>AVERAGE(J517:L517)</f>
        <v>5696396.333333333</v>
      </c>
      <c r="O517">
        <v>6264035</v>
      </c>
      <c r="P517">
        <v>6106989</v>
      </c>
      <c r="Q517">
        <v>4934526</v>
      </c>
      <c r="S517">
        <f>B517/A517</f>
        <v>1.28</v>
      </c>
      <c r="T517">
        <f>D517/A517</f>
        <v>0.4</v>
      </c>
      <c r="V517" s="4">
        <f>A517*12+(B517-1)*1.007825+C517*14.003074+D517*15.9949146+E517*31.9720707+F517*30.9737615+0.0005485799</f>
        <v>491.19226957989997</v>
      </c>
      <c r="W517">
        <f>1+A517-B517/2+C517/2+F517/2</f>
        <v>10</v>
      </c>
      <c r="X517">
        <f>W517/A517</f>
        <v>0.4</v>
      </c>
      <c r="Y517">
        <f>W517/B517</f>
        <v>0.3125</v>
      </c>
      <c r="Z517">
        <f>W517/D517</f>
        <v>1</v>
      </c>
      <c r="AA517" t="str">
        <f>IF(X517&gt;=0.3,IF(X517&lt;=0.68,IF(Y517&gt;=0.2,IF(Y517&lt;=0.95,IF(Z517&gt;=0.77,IF(Z517&lt;=1.75,"CRAM","O"),"O"),"O"),"O"),"O"),"O")</f>
        <v>CRAM</v>
      </c>
      <c r="AD517">
        <f>(1+A517-D517/2-E517-B517/2)/(A517-D517/2-E517-C517-F517)</f>
        <v>0.25</v>
      </c>
      <c r="AF517" t="str">
        <f>IF(AD517&gt;0.66,"CondAr","----")</f>
        <v>----</v>
      </c>
      <c r="AG517" t="str">
        <f>IF(AND((AD517&gt;0.5),(AD517&lt;=0.66)),"Aromatic","----")</f>
        <v>----</v>
      </c>
      <c r="AH517" t="str">
        <f>IF(AND((AD517&lt;=0.5),(S517&lt;1.5)),"HUnSatLig","----")</f>
        <v>HUnSatLig</v>
      </c>
      <c r="AI517" t="str">
        <f>IF(AND((T517&lt;0.6),(S517&gt;=1.5),(C517=0)),"AlipatNoN","----")</f>
        <v>----</v>
      </c>
      <c r="AJ517" t="str">
        <f>IF(AND((S517&gt;=1.5),(T517&gt;=0.6)),"SatFACarb","----")</f>
        <v>----</v>
      </c>
      <c r="AK517" t="str">
        <f>IF(AND((T517&lt;0.6),(S517&gt;=1.5),(C517&gt;0)),"Alipat+N","----")</f>
        <v>----</v>
      </c>
      <c r="AM517" s="4">
        <f>V517*(44/43.989828)</f>
        <v>491.30585055971568</v>
      </c>
      <c r="AN517" s="4">
        <f>INT(AM517)</f>
        <v>491</v>
      </c>
      <c r="AO517" s="4">
        <f>AM517-AN517</f>
        <v>0.30585055971567954</v>
      </c>
    </row>
    <row r="518" spans="1:41" x14ac:dyDescent="0.25">
      <c r="A518">
        <v>24</v>
      </c>
      <c r="B518">
        <v>34</v>
      </c>
      <c r="C518">
        <v>0</v>
      </c>
      <c r="D518">
        <v>11</v>
      </c>
      <c r="E518">
        <v>0</v>
      </c>
      <c r="F518">
        <v>0</v>
      </c>
      <c r="H518">
        <v>497.20283419999998</v>
      </c>
      <c r="J518">
        <v>3999407</v>
      </c>
      <c r="K518">
        <v>3847055</v>
      </c>
      <c r="L518">
        <v>3890785</v>
      </c>
      <c r="M518" t="str">
        <f>IF(J518&gt;0,"Yes","No")</f>
        <v>Yes</v>
      </c>
      <c r="N518">
        <f>AVERAGE(J518:L518)</f>
        <v>3912415.6666666665</v>
      </c>
      <c r="O518">
        <v>6274557</v>
      </c>
      <c r="P518">
        <v>5869673</v>
      </c>
      <c r="Q518">
        <v>4708611</v>
      </c>
      <c r="S518">
        <f>B518/A518</f>
        <v>1.4166666666666667</v>
      </c>
      <c r="T518">
        <f>D518/A518</f>
        <v>0.45833333333333331</v>
      </c>
      <c r="V518" s="4">
        <f>A518*12+(B518-1)*1.007825+C518*14.003074+D518*15.9949146+E518*31.9720707+F518*30.9737615+0.0005485799</f>
        <v>497.20283417989998</v>
      </c>
      <c r="W518">
        <f>1+A518-B518/2+C518/2+F518/2</f>
        <v>8</v>
      </c>
      <c r="X518">
        <f>W518/A518</f>
        <v>0.33333333333333331</v>
      </c>
      <c r="Y518">
        <f>W518/B518</f>
        <v>0.23529411764705882</v>
      </c>
      <c r="Z518">
        <f>W518/D518</f>
        <v>0.72727272727272729</v>
      </c>
      <c r="AA518" t="str">
        <f>IF(X518&gt;=0.3,IF(X518&lt;=0.68,IF(Y518&gt;=0.2,IF(Y518&lt;=0.95,IF(Z518&gt;=0.77,IF(Z518&lt;=1.75,"CRAM","O"),"O"),"O"),"O"),"O"),"O")</f>
        <v>O</v>
      </c>
      <c r="AD518">
        <f>(1+A518-D518/2-E518-B518/2)/(A518-D518/2-E518-C518-F518)</f>
        <v>0.13513513513513514</v>
      </c>
      <c r="AF518" t="str">
        <f>IF(AD518&gt;0.66,"CondAr","----")</f>
        <v>----</v>
      </c>
      <c r="AG518" t="str">
        <f>IF(AND((AD518&gt;0.5),(AD518&lt;=0.66)),"Aromatic","----")</f>
        <v>----</v>
      </c>
      <c r="AH518" t="str">
        <f>IF(AND((AD518&lt;=0.5),(S518&lt;1.5)),"HUnSatLig","----")</f>
        <v>HUnSatLig</v>
      </c>
      <c r="AI518" t="str">
        <f>IF(AND((T518&lt;0.6),(S518&gt;=1.5),(C518=0)),"AlipatNoN","----")</f>
        <v>----</v>
      </c>
      <c r="AJ518" t="str">
        <f>IF(AND((S518&gt;=1.5),(T518&gt;=0.6)),"SatFACarb","----")</f>
        <v>----</v>
      </c>
      <c r="AK518" t="str">
        <f>IF(AND((T518&lt;0.6),(S518&gt;=1.5),(C518&gt;0)),"Alipat+N","----")</f>
        <v>----</v>
      </c>
      <c r="AM518" s="4">
        <f>V518*(44/43.989828)</f>
        <v>497.31780501427733</v>
      </c>
      <c r="AN518" s="4">
        <f>INT(AM518)</f>
        <v>497</v>
      </c>
      <c r="AO518" s="4">
        <f>AM518-AN518</f>
        <v>0.31780501427732588</v>
      </c>
    </row>
    <row r="519" spans="1:41" x14ac:dyDescent="0.25">
      <c r="A519">
        <v>28</v>
      </c>
      <c r="B519">
        <v>38</v>
      </c>
      <c r="C519">
        <v>0</v>
      </c>
      <c r="D519">
        <v>8</v>
      </c>
      <c r="E519">
        <v>0</v>
      </c>
      <c r="F519">
        <v>0</v>
      </c>
      <c r="H519">
        <v>501.24939039999998</v>
      </c>
      <c r="J519">
        <v>3798925</v>
      </c>
      <c r="K519">
        <v>3731451</v>
      </c>
      <c r="L519">
        <v>3595944</v>
      </c>
      <c r="M519" t="str">
        <f>IF(J519&gt;0,"Yes","No")</f>
        <v>Yes</v>
      </c>
      <c r="N519">
        <f>AVERAGE(J519:L519)</f>
        <v>3708773.3333333335</v>
      </c>
      <c r="O519">
        <v>6284988</v>
      </c>
      <c r="P519">
        <v>6678802</v>
      </c>
      <c r="Q519">
        <v>5185031</v>
      </c>
      <c r="S519">
        <f>B519/A519</f>
        <v>1.3571428571428572</v>
      </c>
      <c r="T519">
        <f>D519/A519</f>
        <v>0.2857142857142857</v>
      </c>
      <c r="V519" s="4">
        <f>A519*12+(B519-1)*1.007825+C519*14.003074+D519*15.9949146+E519*31.9720707+F519*30.9737615+0.0005485799</f>
        <v>501.24939037990003</v>
      </c>
      <c r="W519">
        <f>1+A519-B519/2+C519/2+F519/2</f>
        <v>10</v>
      </c>
      <c r="X519">
        <f>W519/A519</f>
        <v>0.35714285714285715</v>
      </c>
      <c r="Y519">
        <f>W519/B519</f>
        <v>0.26315789473684209</v>
      </c>
      <c r="Z519">
        <f>W519/D519</f>
        <v>1.25</v>
      </c>
      <c r="AA519" t="str">
        <f>IF(X519&gt;=0.3,IF(X519&lt;=0.68,IF(Y519&gt;=0.2,IF(Y519&lt;=0.95,IF(Z519&gt;=0.77,IF(Z519&lt;=1.75,"CRAM","O"),"O"),"O"),"O"),"O"),"O")</f>
        <v>CRAM</v>
      </c>
      <c r="AD519">
        <f>(1+A519-D519/2-E519-B519/2)/(A519-D519/2-E519-C519-F519)</f>
        <v>0.25</v>
      </c>
      <c r="AF519" t="str">
        <f>IF(AD519&gt;0.66,"CondAr","----")</f>
        <v>----</v>
      </c>
      <c r="AG519" t="str">
        <f>IF(AND((AD519&gt;0.5),(AD519&lt;=0.66)),"Aromatic","----")</f>
        <v>----</v>
      </c>
      <c r="AH519" t="str">
        <f>IF(AND((AD519&lt;=0.5),(S519&lt;1.5)),"HUnSatLig","----")</f>
        <v>HUnSatLig</v>
      </c>
      <c r="AI519" t="str">
        <f>IF(AND((T519&lt;0.6),(S519&gt;=1.5),(C519=0)),"AlipatNoN","----")</f>
        <v>----</v>
      </c>
      <c r="AJ519" t="str">
        <f>IF(AND((S519&gt;=1.5),(T519&gt;=0.6)),"SatFACarb","----")</f>
        <v>----</v>
      </c>
      <c r="AK519" t="str">
        <f>IF(AND((T519&lt;0.6),(S519&gt;=1.5),(C519&gt;0)),"Alipat+N","----")</f>
        <v>----</v>
      </c>
      <c r="AM519" s="4">
        <f>V519*(44/43.989828)</f>
        <v>501.36529692081541</v>
      </c>
      <c r="AN519" s="4">
        <f>INT(AM519)</f>
        <v>501</v>
      </c>
      <c r="AO519" s="4">
        <f>AM519-AN519</f>
        <v>0.36529692081541043</v>
      </c>
    </row>
    <row r="520" spans="1:41" x14ac:dyDescent="0.25">
      <c r="A520">
        <v>16</v>
      </c>
      <c r="B520">
        <v>20</v>
      </c>
      <c r="C520">
        <v>0</v>
      </c>
      <c r="D520">
        <v>8</v>
      </c>
      <c r="E520">
        <v>0</v>
      </c>
      <c r="F520">
        <v>0</v>
      </c>
      <c r="H520">
        <v>339.10854039999998</v>
      </c>
      <c r="J520">
        <v>7589690</v>
      </c>
      <c r="K520">
        <v>6797215</v>
      </c>
      <c r="L520">
        <v>7184749</v>
      </c>
      <c r="M520" t="str">
        <f>IF(J520&gt;0,"Yes","No")</f>
        <v>Yes</v>
      </c>
      <c r="N520">
        <f>AVERAGE(J520:L520)</f>
        <v>7190551.333333333</v>
      </c>
      <c r="O520">
        <v>6353523</v>
      </c>
      <c r="P520">
        <v>5917143</v>
      </c>
      <c r="Q520">
        <v>6557292</v>
      </c>
      <c r="S520">
        <f>B520/A520</f>
        <v>1.25</v>
      </c>
      <c r="T520">
        <f>D520/A520</f>
        <v>0.5</v>
      </c>
      <c r="V520" s="4">
        <f>A520*12+(B520-1)*1.007825+C520*14.003074+D520*15.9949146+E520*31.9720707+F520*30.9737615+0.0005485799</f>
        <v>339.10854037989998</v>
      </c>
      <c r="W520">
        <f>1+A520-B520/2+C520/2+F520/2</f>
        <v>7</v>
      </c>
      <c r="X520">
        <f>W520/A520</f>
        <v>0.4375</v>
      </c>
      <c r="Y520">
        <f>W520/B520</f>
        <v>0.35</v>
      </c>
      <c r="Z520">
        <f>W520/D520</f>
        <v>0.875</v>
      </c>
      <c r="AA520" t="str">
        <f>IF(X520&gt;=0.3,IF(X520&lt;=0.68,IF(Y520&gt;=0.2,IF(Y520&lt;=0.95,IF(Z520&gt;=0.77,IF(Z520&lt;=1.75,"CRAM","O"),"O"),"O"),"O"),"O"),"O")</f>
        <v>CRAM</v>
      </c>
      <c r="AD520">
        <f>(1+A520-D520/2-E520-B520/2)/(A520-D520/2-E520-C520-F520)</f>
        <v>0.25</v>
      </c>
      <c r="AF520" t="str">
        <f>IF(AD520&gt;0.66,"CondAr","----")</f>
        <v>----</v>
      </c>
      <c r="AG520" t="str">
        <f>IF(AND((AD520&gt;0.5),(AD520&lt;=0.66)),"Aromatic","----")</f>
        <v>----</v>
      </c>
      <c r="AH520" t="str">
        <f>IF(AND((AD520&lt;=0.5),(S520&lt;1.5)),"HUnSatLig","----")</f>
        <v>HUnSatLig</v>
      </c>
      <c r="AI520" t="str">
        <f>IF(AND((T520&lt;0.6),(S520&gt;=1.5),(C520=0)),"AlipatNoN","----")</f>
        <v>----</v>
      </c>
      <c r="AJ520" t="str">
        <f>IF(AND((S520&gt;=1.5),(T520&gt;=0.6)),"SatFACarb","----")</f>
        <v>----</v>
      </c>
      <c r="AK520" t="str">
        <f>IF(AND((T520&lt;0.6),(S520&gt;=1.5),(C520&gt;0)),"Alipat+N","----")</f>
        <v>----</v>
      </c>
      <c r="AM520" s="4">
        <f>V520*(44/43.989828)</f>
        <v>339.1869542366839</v>
      </c>
      <c r="AN520" s="4">
        <f>INT(AM520)</f>
        <v>339</v>
      </c>
      <c r="AO520" s="4">
        <f>AM520-AN520</f>
        <v>0.18695423668390276</v>
      </c>
    </row>
    <row r="521" spans="1:41" x14ac:dyDescent="0.25">
      <c r="A521">
        <v>18</v>
      </c>
      <c r="B521">
        <v>18</v>
      </c>
      <c r="C521">
        <v>0</v>
      </c>
      <c r="D521">
        <v>9</v>
      </c>
      <c r="E521">
        <v>0</v>
      </c>
      <c r="F521">
        <v>0</v>
      </c>
      <c r="H521">
        <v>377.087805</v>
      </c>
      <c r="J521">
        <v>14557889</v>
      </c>
      <c r="K521">
        <v>15018806</v>
      </c>
      <c r="L521">
        <v>15450175</v>
      </c>
      <c r="M521" t="str">
        <f>IF(J521&gt;0,"Yes","No")</f>
        <v>Yes</v>
      </c>
      <c r="N521">
        <f>AVERAGE(J521:L521)</f>
        <v>15008956.666666666</v>
      </c>
      <c r="O521">
        <v>6367784</v>
      </c>
      <c r="P521">
        <v>5672885</v>
      </c>
      <c r="Q521">
        <v>6376526</v>
      </c>
      <c r="S521">
        <f>B521/A521</f>
        <v>1</v>
      </c>
      <c r="T521">
        <f>D521/A521</f>
        <v>0.5</v>
      </c>
      <c r="V521" s="4">
        <f>A521*12+(B521-1)*1.007825+C521*14.003074+D521*15.9949146+E521*31.9720707+F521*30.9737615+0.0005485799</f>
        <v>377.0878049799</v>
      </c>
      <c r="W521">
        <f>1+A521-B521/2+C521/2+F521/2</f>
        <v>10</v>
      </c>
      <c r="X521">
        <f>W521/A521</f>
        <v>0.55555555555555558</v>
      </c>
      <c r="Y521">
        <f>W521/B521</f>
        <v>0.55555555555555558</v>
      </c>
      <c r="Z521">
        <f>W521/D521</f>
        <v>1.1111111111111112</v>
      </c>
      <c r="AA521" t="str">
        <f>IF(X521&gt;=0.3,IF(X521&lt;=0.68,IF(Y521&gt;=0.2,IF(Y521&lt;=0.95,IF(Z521&gt;=0.77,IF(Z521&lt;=1.75,"CRAM","O"),"O"),"O"),"O"),"O"),"O")</f>
        <v>CRAM</v>
      </c>
      <c r="AD521">
        <f>(1+A521-D521/2-E521-B521/2)/(A521-D521/2-E521-C521-F521)</f>
        <v>0.40740740740740738</v>
      </c>
      <c r="AF521" t="str">
        <f>IF(AD521&gt;0.66,"CondAr","----")</f>
        <v>----</v>
      </c>
      <c r="AG521" t="str">
        <f>IF(AND((AD521&gt;0.5),(AD521&lt;=0.66)),"Aromatic","----")</f>
        <v>----</v>
      </c>
      <c r="AH521" t="str">
        <f>IF(AND((AD521&lt;=0.5),(S521&lt;1.5)),"HUnSatLig","----")</f>
        <v>HUnSatLig</v>
      </c>
      <c r="AI521" t="str">
        <f>IF(AND((T521&lt;0.6),(S521&gt;=1.5),(C521=0)),"AlipatNoN","----")</f>
        <v>----</v>
      </c>
      <c r="AJ521" t="str">
        <f>IF(AND((S521&gt;=1.5),(T521&gt;=0.6)),"SatFACarb","----")</f>
        <v>----</v>
      </c>
      <c r="AK521" t="str">
        <f>IF(AND((T521&lt;0.6),(S521&gt;=1.5),(C521&gt;0)),"Alipat+N","----")</f>
        <v>----</v>
      </c>
      <c r="AM521" s="4">
        <f>V521*(44/43.989828)</f>
        <v>377.17500098239981</v>
      </c>
      <c r="AN521" s="4">
        <f>INT(AM521)</f>
        <v>377</v>
      </c>
      <c r="AO521" s="4">
        <f>AM521-AN521</f>
        <v>0.17500098239980844</v>
      </c>
    </row>
    <row r="522" spans="1:41" x14ac:dyDescent="0.25">
      <c r="A522">
        <v>21</v>
      </c>
      <c r="B522">
        <v>30</v>
      </c>
      <c r="C522">
        <v>0</v>
      </c>
      <c r="D522">
        <v>11</v>
      </c>
      <c r="E522">
        <v>0</v>
      </c>
      <c r="F522">
        <v>0</v>
      </c>
      <c r="H522">
        <v>457.1715342</v>
      </c>
      <c r="J522">
        <v>4872068</v>
      </c>
      <c r="K522">
        <v>4967359</v>
      </c>
      <c r="L522">
        <v>4640409</v>
      </c>
      <c r="M522" t="str">
        <f>IF(J522&gt;0,"Yes","No")</f>
        <v>Yes</v>
      </c>
      <c r="N522">
        <f>AVERAGE(J522:L522)</f>
        <v>4826612</v>
      </c>
      <c r="O522">
        <v>6394791</v>
      </c>
      <c r="P522">
        <v>6529512</v>
      </c>
      <c r="Q522">
        <v>5328183</v>
      </c>
      <c r="S522">
        <f>B522/A522</f>
        <v>1.4285714285714286</v>
      </c>
      <c r="T522">
        <f>D522/A522</f>
        <v>0.52380952380952384</v>
      </c>
      <c r="V522" s="4">
        <f>A522*12+(B522-1)*1.007825+C522*14.003074+D522*15.9949146+E522*31.9720707+F522*30.9737615+0.0005485799</f>
        <v>457.17153417989999</v>
      </c>
      <c r="W522">
        <f>1+A522-B522/2+C522/2+F522/2</f>
        <v>7</v>
      </c>
      <c r="X522">
        <f>W522/A522</f>
        <v>0.33333333333333331</v>
      </c>
      <c r="Y522">
        <f>W522/B522</f>
        <v>0.23333333333333334</v>
      </c>
      <c r="Z522">
        <f>W522/D522</f>
        <v>0.63636363636363635</v>
      </c>
      <c r="AA522" t="str">
        <f>IF(X522&gt;=0.3,IF(X522&lt;=0.68,IF(Y522&gt;=0.2,IF(Y522&lt;=0.95,IF(Z522&gt;=0.77,IF(Z522&lt;=1.75,"CRAM","O"),"O"),"O"),"O"),"O"),"O")</f>
        <v>O</v>
      </c>
      <c r="AD522">
        <f>(1+A522-D522/2-E522-B522/2)/(A522-D522/2-E522-C522-F522)</f>
        <v>9.6774193548387094E-2</v>
      </c>
      <c r="AF522" t="str">
        <f>IF(AD522&gt;0.66,"CondAr","----")</f>
        <v>----</v>
      </c>
      <c r="AG522" t="str">
        <f>IF(AND((AD522&gt;0.5),(AD522&lt;=0.66)),"Aromatic","----")</f>
        <v>----</v>
      </c>
      <c r="AH522" t="str">
        <f>IF(AND((AD522&lt;=0.5),(S522&lt;1.5)),"HUnSatLig","----")</f>
        <v>HUnSatLig</v>
      </c>
      <c r="AI522" t="str">
        <f>IF(AND((T522&lt;0.6),(S522&gt;=1.5),(C522=0)),"AlipatNoN","----")</f>
        <v>----</v>
      </c>
      <c r="AJ522" t="str">
        <f>IF(AND((S522&gt;=1.5),(T522&gt;=0.6)),"SatFACarb","----")</f>
        <v>----</v>
      </c>
      <c r="AK522" t="str">
        <f>IF(AND((T522&lt;0.6),(S522&gt;=1.5),(C522&gt;0)),"Alipat+N","----")</f>
        <v>----</v>
      </c>
      <c r="AM522" s="4">
        <f>V522*(44/43.989828)</f>
        <v>457.27724836559025</v>
      </c>
      <c r="AN522" s="4">
        <f>INT(AM522)</f>
        <v>457</v>
      </c>
      <c r="AO522" s="4">
        <f>AM522-AN522</f>
        <v>0.27724836559025334</v>
      </c>
    </row>
    <row r="523" spans="1:41" x14ac:dyDescent="0.25">
      <c r="A523">
        <v>19</v>
      </c>
      <c r="B523">
        <v>18</v>
      </c>
      <c r="C523">
        <v>0</v>
      </c>
      <c r="D523">
        <v>9</v>
      </c>
      <c r="E523">
        <v>0</v>
      </c>
      <c r="F523">
        <v>0</v>
      </c>
      <c r="H523">
        <v>389.087805</v>
      </c>
      <c r="J523">
        <v>14090760</v>
      </c>
      <c r="K523">
        <v>13559371</v>
      </c>
      <c r="L523">
        <v>14703600</v>
      </c>
      <c r="M523" t="str">
        <f>IF(J523&gt;0,"Yes","No")</f>
        <v>Yes</v>
      </c>
      <c r="N523">
        <f>AVERAGE(J523:L523)</f>
        <v>14117910.333333334</v>
      </c>
      <c r="O523">
        <v>6396372</v>
      </c>
      <c r="P523">
        <v>5535616</v>
      </c>
      <c r="Q523">
        <v>6289164</v>
      </c>
      <c r="S523">
        <f>B523/A523</f>
        <v>0.94736842105263153</v>
      </c>
      <c r="T523">
        <f>D523/A523</f>
        <v>0.47368421052631576</v>
      </c>
      <c r="V523" s="4">
        <f>A523*12+(B523-1)*1.007825+C523*14.003074+D523*15.9949146+E523*31.9720707+F523*30.9737615+0.0005485799</f>
        <v>389.0878049799</v>
      </c>
      <c r="W523">
        <f>1+A523-B523/2+C523/2+F523/2</f>
        <v>11</v>
      </c>
      <c r="X523">
        <f>W523/A523</f>
        <v>0.57894736842105265</v>
      </c>
      <c r="Y523">
        <f>W523/B523</f>
        <v>0.61111111111111116</v>
      </c>
      <c r="Z523">
        <f>W523/D523</f>
        <v>1.2222222222222223</v>
      </c>
      <c r="AA523" t="str">
        <f>IF(X523&gt;=0.3,IF(X523&lt;=0.68,IF(Y523&gt;=0.2,IF(Y523&lt;=0.95,IF(Z523&gt;=0.77,IF(Z523&lt;=1.75,"CRAM","O"),"O"),"O"),"O"),"O"),"O")</f>
        <v>CRAM</v>
      </c>
      <c r="AD523">
        <f>(1+A523-D523/2-E523-B523/2)/(A523-D523/2-E523-C523-F523)</f>
        <v>0.44827586206896552</v>
      </c>
      <c r="AF523" t="str">
        <f>IF(AD523&gt;0.66,"CondAr","----")</f>
        <v>----</v>
      </c>
      <c r="AG523" t="str">
        <f>IF(AND((AD523&gt;0.5),(AD523&lt;=0.66)),"Aromatic","----")</f>
        <v>----</v>
      </c>
      <c r="AH523" t="str">
        <f>IF(AND((AD523&lt;=0.5),(S523&lt;1.5)),"HUnSatLig","----")</f>
        <v>HUnSatLig</v>
      </c>
      <c r="AI523" t="str">
        <f>IF(AND((T523&lt;0.6),(S523&gt;=1.5),(C523=0)),"AlipatNoN","----")</f>
        <v>----</v>
      </c>
      <c r="AJ523" t="str">
        <f>IF(AND((S523&gt;=1.5),(T523&gt;=0.6)),"SatFACarb","----")</f>
        <v>----</v>
      </c>
      <c r="AK523" t="str">
        <f>IF(AND((T523&lt;0.6),(S523&gt;=1.5),(C523&gt;0)),"Alipat+N","----")</f>
        <v>----</v>
      </c>
      <c r="AM523" s="4">
        <f>V523*(44/43.989828)</f>
        <v>389.17777580570669</v>
      </c>
      <c r="AN523" s="4">
        <f>INT(AM523)</f>
        <v>389</v>
      </c>
      <c r="AO523" s="4">
        <f>AM523-AN523</f>
        <v>0.17777580570668761</v>
      </c>
    </row>
    <row r="524" spans="1:41" x14ac:dyDescent="0.25">
      <c r="A524">
        <v>27</v>
      </c>
      <c r="B524">
        <v>40</v>
      </c>
      <c r="C524">
        <v>0</v>
      </c>
      <c r="D524">
        <v>9</v>
      </c>
      <c r="E524">
        <v>0</v>
      </c>
      <c r="F524">
        <v>0</v>
      </c>
      <c r="H524">
        <v>507.25995499999999</v>
      </c>
      <c r="J524">
        <v>4218086</v>
      </c>
      <c r="K524">
        <v>4367518</v>
      </c>
      <c r="L524">
        <v>3946286</v>
      </c>
      <c r="M524" t="str">
        <f>IF(J524&gt;0,"Yes","No")</f>
        <v>Yes</v>
      </c>
      <c r="N524">
        <f>AVERAGE(J524:L524)</f>
        <v>4177296.6666666665</v>
      </c>
      <c r="O524">
        <v>6404037</v>
      </c>
      <c r="P524">
        <v>6883833</v>
      </c>
      <c r="Q524">
        <v>5580649</v>
      </c>
      <c r="S524">
        <f>B524/A524</f>
        <v>1.4814814814814814</v>
      </c>
      <c r="T524">
        <f>D524/A524</f>
        <v>0.33333333333333331</v>
      </c>
      <c r="V524" s="4">
        <f>A524*12+(B524-1)*1.007825+C524*14.003074+D524*15.9949146+E524*31.9720707+F524*30.9737615+0.0005485799</f>
        <v>507.25995497989999</v>
      </c>
      <c r="W524">
        <f>1+A524-B524/2+C524/2+F524/2</f>
        <v>8</v>
      </c>
      <c r="X524">
        <f>W524/A524</f>
        <v>0.29629629629629628</v>
      </c>
      <c r="Y524">
        <f>W524/B524</f>
        <v>0.2</v>
      </c>
      <c r="Z524">
        <f>W524/D524</f>
        <v>0.88888888888888884</v>
      </c>
      <c r="AA524" t="str">
        <f>IF(X524&gt;=0.3,IF(X524&lt;=0.68,IF(Y524&gt;=0.2,IF(Y524&lt;=0.95,IF(Z524&gt;=0.77,IF(Z524&lt;=1.75,"CRAM","O"),"O"),"O"),"O"),"O"),"O")</f>
        <v>O</v>
      </c>
      <c r="AD524">
        <f>(1+A524-D524/2-E524-B524/2)/(A524-D524/2-E524-C524-F524)</f>
        <v>0.15555555555555556</v>
      </c>
      <c r="AF524" t="str">
        <f>IF(AD524&gt;0.66,"CondAr","----")</f>
        <v>----</v>
      </c>
      <c r="AG524" t="str">
        <f>IF(AND((AD524&gt;0.5),(AD524&lt;=0.66)),"Aromatic","----")</f>
        <v>----</v>
      </c>
      <c r="AH524" t="str">
        <f>IF(AND((AD524&lt;=0.5),(S524&lt;1.5)),"HUnSatLig","----")</f>
        <v>HUnSatLig</v>
      </c>
      <c r="AI524" t="str">
        <f>IF(AND((T524&lt;0.6),(S524&gt;=1.5),(C524=0)),"AlipatNoN","----")</f>
        <v>----</v>
      </c>
      <c r="AJ524" t="str">
        <f>IF(AND((S524&gt;=1.5),(T524&gt;=0.6)),"SatFACarb","----")</f>
        <v>----</v>
      </c>
      <c r="AK524" t="str">
        <f>IF(AND((T524&lt;0.6),(S524&gt;=1.5),(C524&gt;0)),"Alipat+N","----")</f>
        <v>----</v>
      </c>
      <c r="AM524" s="4">
        <f>V524*(44/43.989828)</f>
        <v>507.37725137537694</v>
      </c>
      <c r="AN524" s="4">
        <f>INT(AM524)</f>
        <v>507</v>
      </c>
      <c r="AO524" s="4">
        <f>AM524-AN524</f>
        <v>0.37725137537694309</v>
      </c>
    </row>
    <row r="525" spans="1:41" x14ac:dyDescent="0.25">
      <c r="A525">
        <v>26</v>
      </c>
      <c r="B525">
        <v>38</v>
      </c>
      <c r="C525">
        <v>0</v>
      </c>
      <c r="D525">
        <v>10</v>
      </c>
      <c r="E525">
        <v>0</v>
      </c>
      <c r="F525">
        <v>0</v>
      </c>
      <c r="H525">
        <v>509.23921960000001</v>
      </c>
      <c r="J525">
        <v>4140376</v>
      </c>
      <c r="K525">
        <v>4381905</v>
      </c>
      <c r="L525">
        <v>4090720</v>
      </c>
      <c r="M525" t="str">
        <f>IF(J525&gt;0,"Yes","No")</f>
        <v>Yes</v>
      </c>
      <c r="N525">
        <f>AVERAGE(J525:L525)</f>
        <v>4204333.666666667</v>
      </c>
      <c r="O525">
        <v>6418451</v>
      </c>
      <c r="P525">
        <v>6904381</v>
      </c>
      <c r="Q525">
        <v>5399504</v>
      </c>
      <c r="S525">
        <f>B525/A525</f>
        <v>1.4615384615384615</v>
      </c>
      <c r="T525">
        <f>D525/A525</f>
        <v>0.38461538461538464</v>
      </c>
      <c r="V525" s="4">
        <f>A525*12+(B525-1)*1.007825+C525*14.003074+D525*15.9949146+E525*31.9720707+F525*30.9737615+0.0005485799</f>
        <v>509.23921957990001</v>
      </c>
      <c r="W525">
        <f>1+A525-B525/2+C525/2+F525/2</f>
        <v>8</v>
      </c>
      <c r="X525">
        <f>W525/A525</f>
        <v>0.30769230769230771</v>
      </c>
      <c r="Y525">
        <f>W525/B525</f>
        <v>0.21052631578947367</v>
      </c>
      <c r="Z525">
        <f>W525/D525</f>
        <v>0.8</v>
      </c>
      <c r="AA525" t="str">
        <f>IF(X525&gt;=0.3,IF(X525&lt;=0.68,IF(Y525&gt;=0.2,IF(Y525&lt;=0.95,IF(Z525&gt;=0.77,IF(Z525&lt;=1.75,"CRAM","O"),"O"),"O"),"O"),"O"),"O")</f>
        <v>CRAM</v>
      </c>
      <c r="AD525">
        <f>(1+A525-D525/2-E525-B525/2)/(A525-D525/2-E525-C525-F525)</f>
        <v>0.14285714285714285</v>
      </c>
      <c r="AF525" t="str">
        <f>IF(AD525&gt;0.66,"CondAr","----")</f>
        <v>----</v>
      </c>
      <c r="AG525" t="str">
        <f>IF(AND((AD525&gt;0.5),(AD525&lt;=0.66)),"Aromatic","----")</f>
        <v>----</v>
      </c>
      <c r="AH525" t="str">
        <f>IF(AND((AD525&lt;=0.5),(S525&lt;1.5)),"HUnSatLig","----")</f>
        <v>HUnSatLig</v>
      </c>
      <c r="AI525" t="str">
        <f>IF(AND((T525&lt;0.6),(S525&gt;=1.5),(C525=0)),"AlipatNoN","----")</f>
        <v>----</v>
      </c>
      <c r="AJ525" t="str">
        <f>IF(AND((S525&gt;=1.5),(T525&gt;=0.6)),"SatFACarb","----")</f>
        <v>----</v>
      </c>
      <c r="AK525" t="str">
        <f>IF(AND((T525&lt;0.6),(S525&gt;=1.5),(C525&gt;0)),"Alipat+N","----")</f>
        <v>----</v>
      </c>
      <c r="AM525" s="4">
        <f>V525*(44/43.989828)</f>
        <v>509.35697365117221</v>
      </c>
      <c r="AN525" s="4">
        <f>INT(AM525)</f>
        <v>509</v>
      </c>
      <c r="AO525" s="4">
        <f>AM525-AN525</f>
        <v>0.35697365117221125</v>
      </c>
    </row>
    <row r="526" spans="1:41" x14ac:dyDescent="0.25">
      <c r="A526">
        <v>18</v>
      </c>
      <c r="B526">
        <v>22</v>
      </c>
      <c r="C526">
        <v>0</v>
      </c>
      <c r="D526">
        <v>6</v>
      </c>
      <c r="E526">
        <v>0</v>
      </c>
      <c r="F526">
        <v>0</v>
      </c>
      <c r="H526">
        <v>333.1343612</v>
      </c>
      <c r="J526">
        <v>4494748</v>
      </c>
      <c r="K526">
        <v>4944501</v>
      </c>
      <c r="L526">
        <v>4437976</v>
      </c>
      <c r="M526" t="str">
        <f>IF(J526&gt;0,"Yes","No")</f>
        <v>Yes</v>
      </c>
      <c r="N526">
        <f>AVERAGE(J526:L526)</f>
        <v>4625741.666666667</v>
      </c>
      <c r="O526">
        <v>6457474</v>
      </c>
      <c r="P526">
        <v>5884020</v>
      </c>
      <c r="Q526">
        <v>5424304</v>
      </c>
      <c r="S526">
        <f>B526/A526</f>
        <v>1.2222222222222223</v>
      </c>
      <c r="T526">
        <f>D526/A526</f>
        <v>0.33333333333333331</v>
      </c>
      <c r="V526" s="4">
        <f>A526*12+(B526-1)*1.007825+C526*14.003074+D526*15.9949146+E526*31.9720707+F526*30.9737615+0.0005485799</f>
        <v>333.1343611799</v>
      </c>
      <c r="W526">
        <f>1+A526-B526/2+C526/2+F526/2</f>
        <v>8</v>
      </c>
      <c r="X526">
        <f>W526/A526</f>
        <v>0.44444444444444442</v>
      </c>
      <c r="Y526">
        <f>W526/B526</f>
        <v>0.36363636363636365</v>
      </c>
      <c r="Z526">
        <f>W526/D526</f>
        <v>1.3333333333333333</v>
      </c>
      <c r="AA526" t="str">
        <f>IF(X526&gt;=0.3,IF(X526&lt;=0.68,IF(Y526&gt;=0.2,IF(Y526&lt;=0.95,IF(Z526&gt;=0.77,IF(Z526&lt;=1.75,"CRAM","O"),"O"),"O"),"O"),"O"),"O")</f>
        <v>CRAM</v>
      </c>
      <c r="AD526">
        <f>(1+A526-D526/2-E526-B526/2)/(A526-D526/2-E526-C526-F526)</f>
        <v>0.33333333333333331</v>
      </c>
      <c r="AF526" t="str">
        <f>IF(AD526&gt;0.66,"CondAr","----")</f>
        <v>----</v>
      </c>
      <c r="AG526" t="str">
        <f>IF(AND((AD526&gt;0.5),(AD526&lt;=0.66)),"Aromatic","----")</f>
        <v>----</v>
      </c>
      <c r="AH526" t="str">
        <f>IF(AND((AD526&lt;=0.5),(S526&lt;1.5)),"HUnSatLig","----")</f>
        <v>HUnSatLig</v>
      </c>
      <c r="AI526" t="str">
        <f>IF(AND((T526&lt;0.6),(S526&gt;=1.5),(C526=0)),"AlipatNoN","----")</f>
        <v>----</v>
      </c>
      <c r="AJ526" t="str">
        <f>IF(AND((S526&gt;=1.5),(T526&gt;=0.6)),"SatFACarb","----")</f>
        <v>----</v>
      </c>
      <c r="AK526" t="str">
        <f>IF(AND((T526&lt;0.6),(S526&gt;=1.5),(C526&gt;0)),"Alipat+N","----")</f>
        <v>----</v>
      </c>
      <c r="AM526" s="4">
        <f>V526*(44/43.989828)</f>
        <v>333.21139359571032</v>
      </c>
      <c r="AN526" s="4">
        <f>INT(AM526)</f>
        <v>333</v>
      </c>
      <c r="AO526" s="4">
        <f>AM526-AN526</f>
        <v>0.21139359571031946</v>
      </c>
    </row>
    <row r="527" spans="1:41" x14ac:dyDescent="0.25">
      <c r="A527">
        <v>24</v>
      </c>
      <c r="B527">
        <v>30</v>
      </c>
      <c r="C527">
        <v>0</v>
      </c>
      <c r="D527">
        <v>10</v>
      </c>
      <c r="E527">
        <v>0</v>
      </c>
      <c r="F527">
        <v>0</v>
      </c>
      <c r="H527">
        <v>477.17661959999998</v>
      </c>
      <c r="J527">
        <v>5813279</v>
      </c>
      <c r="K527">
        <v>6040117</v>
      </c>
      <c r="L527">
        <v>5551749</v>
      </c>
      <c r="M527" t="str">
        <f>IF(J527&gt;0,"Yes","No")</f>
        <v>Yes</v>
      </c>
      <c r="N527">
        <f>AVERAGE(J527:L527)</f>
        <v>5801715</v>
      </c>
      <c r="O527">
        <v>6466275</v>
      </c>
      <c r="P527">
        <v>6591891</v>
      </c>
      <c r="Q527">
        <v>5219489</v>
      </c>
      <c r="S527">
        <f>B527/A527</f>
        <v>1.25</v>
      </c>
      <c r="T527">
        <f>D527/A527</f>
        <v>0.41666666666666669</v>
      </c>
      <c r="V527" s="4">
        <f>A527*12+(B527-1)*1.007825+C527*14.003074+D527*15.9949146+E527*31.9720707+F527*30.9737615+0.0005485799</f>
        <v>477.17661957989998</v>
      </c>
      <c r="W527">
        <f>1+A527-B527/2+C527/2+F527/2</f>
        <v>10</v>
      </c>
      <c r="X527">
        <f>W527/A527</f>
        <v>0.41666666666666669</v>
      </c>
      <c r="Y527">
        <f>W527/B527</f>
        <v>0.33333333333333331</v>
      </c>
      <c r="Z527">
        <f>W527/D527</f>
        <v>1</v>
      </c>
      <c r="AA527" t="str">
        <f>IF(X527&gt;=0.3,IF(X527&lt;=0.68,IF(Y527&gt;=0.2,IF(Y527&lt;=0.95,IF(Z527&gt;=0.77,IF(Z527&lt;=1.75,"CRAM","O"),"O"),"O"),"O"),"O"),"O")</f>
        <v>CRAM</v>
      </c>
      <c r="AD527">
        <f>(1+A527-D527/2-E527-B527/2)/(A527-D527/2-E527-C527-F527)</f>
        <v>0.26315789473684209</v>
      </c>
      <c r="AF527" t="str">
        <f>IF(AD527&gt;0.66,"CondAr","----")</f>
        <v>----</v>
      </c>
      <c r="AG527" t="str">
        <f>IF(AND((AD527&gt;0.5),(AD527&lt;=0.66)),"Aromatic","----")</f>
        <v>----</v>
      </c>
      <c r="AH527" t="str">
        <f>IF(AND((AD527&lt;=0.5),(S527&lt;1.5)),"HUnSatLig","----")</f>
        <v>HUnSatLig</v>
      </c>
      <c r="AI527" t="str">
        <f>IF(AND((T527&lt;0.6),(S527&gt;=1.5),(C527=0)),"AlipatNoN","----")</f>
        <v>----</v>
      </c>
      <c r="AJ527" t="str">
        <f>IF(AND((S527&gt;=1.5),(T527&gt;=0.6)),"SatFACarb","----")</f>
        <v>----</v>
      </c>
      <c r="AK527" t="str">
        <f>IF(AND((T527&lt;0.6),(S527&gt;=1.5),(C527&gt;0)),"Alipat+N","----")</f>
        <v>----</v>
      </c>
      <c r="AM527" s="4">
        <f>V527*(44/43.989828)</f>
        <v>477.28695964702558</v>
      </c>
      <c r="AN527" s="4">
        <f>INT(AM527)</f>
        <v>477</v>
      </c>
      <c r="AO527" s="4">
        <f>AM527-AN527</f>
        <v>0.28695964702558285</v>
      </c>
    </row>
    <row r="528" spans="1:41" x14ac:dyDescent="0.25">
      <c r="A528">
        <v>27</v>
      </c>
      <c r="B528">
        <v>40</v>
      </c>
      <c r="C528">
        <v>0</v>
      </c>
      <c r="D528">
        <v>8</v>
      </c>
      <c r="E528">
        <v>0</v>
      </c>
      <c r="F528">
        <v>0</v>
      </c>
      <c r="H528">
        <v>491.26504039999998</v>
      </c>
      <c r="J528">
        <v>4110733</v>
      </c>
      <c r="K528">
        <v>4377341</v>
      </c>
      <c r="L528">
        <v>3220000</v>
      </c>
      <c r="M528" t="str">
        <f>IF(J528&gt;0,"Yes","No")</f>
        <v>Yes</v>
      </c>
      <c r="N528">
        <f>AVERAGE(J528:L528)</f>
        <v>3902691.3333333335</v>
      </c>
      <c r="O528">
        <v>6485222</v>
      </c>
      <c r="P528">
        <v>7243632</v>
      </c>
      <c r="Q528">
        <v>5484419</v>
      </c>
      <c r="S528">
        <f>B528/A528</f>
        <v>1.4814814814814814</v>
      </c>
      <c r="T528">
        <f>D528/A528</f>
        <v>0.29629629629629628</v>
      </c>
      <c r="V528" s="4">
        <f>A528*12+(B528-1)*1.007825+C528*14.003074+D528*15.9949146+E528*31.9720707+F528*30.9737615+0.0005485799</f>
        <v>491.26504037990003</v>
      </c>
      <c r="W528">
        <f>1+A528-B528/2+C528/2+F528/2</f>
        <v>8</v>
      </c>
      <c r="X528">
        <f>W528/A528</f>
        <v>0.29629629629629628</v>
      </c>
      <c r="Y528">
        <f>W528/B528</f>
        <v>0.2</v>
      </c>
      <c r="Z528">
        <f>W528/D528</f>
        <v>1</v>
      </c>
      <c r="AA528" t="str">
        <f>IF(X528&gt;=0.3,IF(X528&lt;=0.68,IF(Y528&gt;=0.2,IF(Y528&lt;=0.95,IF(Z528&gt;=0.77,IF(Z528&lt;=1.75,"CRAM","O"),"O"),"O"),"O"),"O"),"O")</f>
        <v>O</v>
      </c>
      <c r="AD528">
        <f>(1+A528-D528/2-E528-B528/2)/(A528-D528/2-E528-C528-F528)</f>
        <v>0.17391304347826086</v>
      </c>
      <c r="AF528" t="str">
        <f>IF(AD528&gt;0.66,"CondAr","----")</f>
        <v>----</v>
      </c>
      <c r="AG528" t="str">
        <f>IF(AND((AD528&gt;0.5),(AD528&lt;=0.66)),"Aromatic","----")</f>
        <v>----</v>
      </c>
      <c r="AH528" t="str">
        <f>IF(AND((AD528&lt;=0.5),(S528&lt;1.5)),"HUnSatLig","----")</f>
        <v>HUnSatLig</v>
      </c>
      <c r="AI528" t="str">
        <f>IF(AND((T528&lt;0.6),(S528&gt;=1.5),(C528=0)),"AlipatNoN","----")</f>
        <v>----</v>
      </c>
      <c r="AJ528" t="str">
        <f>IF(AND((S528&gt;=1.5),(T528&gt;=0.6)),"SatFACarb","----")</f>
        <v>----</v>
      </c>
      <c r="AK528" t="str">
        <f>IF(AND((T528&lt;0.6),(S528&gt;=1.5),(C528&gt;0)),"Alipat+N","----")</f>
        <v>----</v>
      </c>
      <c r="AM528" s="4">
        <f>V528*(44/43.989828)</f>
        <v>491.37863818689169</v>
      </c>
      <c r="AN528" s="4">
        <f>INT(AM528)</f>
        <v>491</v>
      </c>
      <c r="AO528" s="4">
        <f>AM528-AN528</f>
        <v>0.37863818689169193</v>
      </c>
    </row>
    <row r="529" spans="1:41" x14ac:dyDescent="0.25">
      <c r="A529">
        <v>28</v>
      </c>
      <c r="B529">
        <v>40</v>
      </c>
      <c r="C529">
        <v>0</v>
      </c>
      <c r="D529">
        <v>8</v>
      </c>
      <c r="E529">
        <v>0</v>
      </c>
      <c r="F529">
        <v>0</v>
      </c>
      <c r="H529">
        <v>503.26504039999998</v>
      </c>
      <c r="J529">
        <v>4447232</v>
      </c>
      <c r="K529">
        <v>3945522</v>
      </c>
      <c r="L529">
        <v>4072146</v>
      </c>
      <c r="M529" t="str">
        <f>IF(J529&gt;0,"Yes","No")</f>
        <v>Yes</v>
      </c>
      <c r="N529">
        <f>AVERAGE(J529:L529)</f>
        <v>4154966.6666666665</v>
      </c>
      <c r="O529">
        <v>6489881</v>
      </c>
      <c r="P529">
        <v>7309667</v>
      </c>
      <c r="Q529">
        <v>6555267</v>
      </c>
      <c r="S529">
        <f>B529/A529</f>
        <v>1.4285714285714286</v>
      </c>
      <c r="T529">
        <f>D529/A529</f>
        <v>0.2857142857142857</v>
      </c>
      <c r="V529" s="4">
        <f>A529*12+(B529-1)*1.007825+C529*14.003074+D529*15.9949146+E529*31.9720707+F529*30.9737615+0.0005485799</f>
        <v>503.26504037990003</v>
      </c>
      <c r="W529">
        <f>1+A529-B529/2+C529/2+F529/2</f>
        <v>9</v>
      </c>
      <c r="X529">
        <f>W529/A529</f>
        <v>0.32142857142857145</v>
      </c>
      <c r="Y529">
        <f>W529/B529</f>
        <v>0.22500000000000001</v>
      </c>
      <c r="Z529">
        <f>W529/D529</f>
        <v>1.125</v>
      </c>
      <c r="AA529" t="str">
        <f>IF(X529&gt;=0.3,IF(X529&lt;=0.68,IF(Y529&gt;=0.2,IF(Y529&lt;=0.95,IF(Z529&gt;=0.77,IF(Z529&lt;=1.75,"CRAM","O"),"O"),"O"),"O"),"O"),"O")</f>
        <v>CRAM</v>
      </c>
      <c r="AD529">
        <f>(1+A529-D529/2-E529-B529/2)/(A529-D529/2-E529-C529-F529)</f>
        <v>0.20833333333333334</v>
      </c>
      <c r="AF529" t="str">
        <f>IF(AD529&gt;0.66,"CondAr","----")</f>
        <v>----</v>
      </c>
      <c r="AG529" t="str">
        <f>IF(AND((AD529&gt;0.5),(AD529&lt;=0.66)),"Aromatic","----")</f>
        <v>----</v>
      </c>
      <c r="AH529" t="str">
        <f>IF(AND((AD529&lt;=0.5),(S529&lt;1.5)),"HUnSatLig","----")</f>
        <v>HUnSatLig</v>
      </c>
      <c r="AI529" t="str">
        <f>IF(AND((T529&lt;0.6),(S529&gt;=1.5),(C529=0)),"AlipatNoN","----")</f>
        <v>----</v>
      </c>
      <c r="AJ529" t="str">
        <f>IF(AND((S529&gt;=1.5),(T529&gt;=0.6)),"SatFACarb","----")</f>
        <v>----</v>
      </c>
      <c r="AK529" t="str">
        <f>IF(AND((T529&lt;0.6),(S529&gt;=1.5),(C529&gt;0)),"Alipat+N","----")</f>
        <v>----</v>
      </c>
      <c r="AM529" s="4">
        <f>V529*(44/43.989828)</f>
        <v>503.38141301019857</v>
      </c>
      <c r="AN529" s="4">
        <f>INT(AM529)</f>
        <v>503</v>
      </c>
      <c r="AO529" s="4">
        <f>AM529-AN529</f>
        <v>0.3814130101985711</v>
      </c>
    </row>
    <row r="530" spans="1:41" x14ac:dyDescent="0.25">
      <c r="A530">
        <v>26</v>
      </c>
      <c r="B530">
        <v>34</v>
      </c>
      <c r="C530">
        <v>0</v>
      </c>
      <c r="D530">
        <v>8</v>
      </c>
      <c r="E530">
        <v>0</v>
      </c>
      <c r="F530">
        <v>0</v>
      </c>
      <c r="H530">
        <v>473.21809039999999</v>
      </c>
      <c r="J530">
        <v>4552752</v>
      </c>
      <c r="K530">
        <v>4238902</v>
      </c>
      <c r="L530">
        <v>4116212</v>
      </c>
      <c r="M530" t="str">
        <f>IF(J530&gt;0,"Yes","No")</f>
        <v>Yes</v>
      </c>
      <c r="N530">
        <f>AVERAGE(J530:L530)</f>
        <v>4302622</v>
      </c>
      <c r="O530">
        <v>6496924</v>
      </c>
      <c r="P530">
        <v>7015752</v>
      </c>
      <c r="Q530">
        <v>5848111</v>
      </c>
      <c r="S530">
        <f>B530/A530</f>
        <v>1.3076923076923077</v>
      </c>
      <c r="T530">
        <f>D530/A530</f>
        <v>0.30769230769230771</v>
      </c>
      <c r="V530" s="4">
        <f>A530*12+(B530-1)*1.007825+C530*14.003074+D530*15.9949146+E530*31.9720707+F530*30.9737615+0.0005485799</f>
        <v>473.21809037989999</v>
      </c>
      <c r="W530">
        <f>1+A530-B530/2+C530/2+F530/2</f>
        <v>10</v>
      </c>
      <c r="X530">
        <f>W530/A530</f>
        <v>0.38461538461538464</v>
      </c>
      <c r="Y530">
        <f>W530/B530</f>
        <v>0.29411764705882354</v>
      </c>
      <c r="Z530">
        <f>W530/D530</f>
        <v>1.25</v>
      </c>
      <c r="AA530" t="str">
        <f>IF(X530&gt;=0.3,IF(X530&lt;=0.68,IF(Y530&gt;=0.2,IF(Y530&lt;=0.95,IF(Z530&gt;=0.77,IF(Z530&lt;=1.75,"CRAM","O"),"O"),"O"),"O"),"O"),"O")</f>
        <v>CRAM</v>
      </c>
      <c r="AD530">
        <f>(1+A530-D530/2-E530-B530/2)/(A530-D530/2-E530-C530-F530)</f>
        <v>0.27272727272727271</v>
      </c>
      <c r="AF530" t="str">
        <f>IF(AD530&gt;0.66,"CondAr","----")</f>
        <v>----</v>
      </c>
      <c r="AG530" t="str">
        <f>IF(AND((AD530&gt;0.5),(AD530&lt;=0.66)),"Aromatic","----")</f>
        <v>----</v>
      </c>
      <c r="AH530" t="str">
        <f>IF(AND((AD530&lt;=0.5),(S530&lt;1.5)),"HUnSatLig","----")</f>
        <v>HUnSatLig</v>
      </c>
      <c r="AI530" t="str">
        <f>IF(AND((T530&lt;0.6),(S530&gt;=1.5),(C530=0)),"AlipatNoN","----")</f>
        <v>----</v>
      </c>
      <c r="AJ530" t="str">
        <f>IF(AND((S530&gt;=1.5),(T530&gt;=0.6)),"SatFACarb","----")</f>
        <v>----</v>
      </c>
      <c r="AK530" t="str">
        <f>IF(AND((T530&lt;0.6),(S530&gt;=1.5),(C530&gt;0)),"Alipat+N","----")</f>
        <v>----</v>
      </c>
      <c r="AM530" s="4">
        <f>V530*(44/43.989828)</f>
        <v>473.32751509543516</v>
      </c>
      <c r="AN530" s="4">
        <f>INT(AM530)</f>
        <v>473</v>
      </c>
      <c r="AO530" s="4">
        <f>AM530-AN530</f>
        <v>0.32751509543516022</v>
      </c>
    </row>
    <row r="531" spans="1:41" x14ac:dyDescent="0.25">
      <c r="A531">
        <v>26</v>
      </c>
      <c r="B531">
        <v>36</v>
      </c>
      <c r="C531">
        <v>0</v>
      </c>
      <c r="D531">
        <v>10</v>
      </c>
      <c r="E531">
        <v>0</v>
      </c>
      <c r="F531">
        <v>0</v>
      </c>
      <c r="H531">
        <v>507.22356960000002</v>
      </c>
      <c r="J531">
        <v>4620516</v>
      </c>
      <c r="K531">
        <v>5072029</v>
      </c>
      <c r="L531">
        <v>4509485</v>
      </c>
      <c r="M531" t="str">
        <f>IF(J531&gt;0,"Yes","No")</f>
        <v>Yes</v>
      </c>
      <c r="N531">
        <f>AVERAGE(J531:L531)</f>
        <v>4734010</v>
      </c>
      <c r="O531">
        <v>6500292</v>
      </c>
      <c r="P531">
        <v>7088632</v>
      </c>
      <c r="Q531">
        <v>5637991</v>
      </c>
      <c r="S531">
        <f>B531/A531</f>
        <v>1.3846153846153846</v>
      </c>
      <c r="T531">
        <f>D531/A531</f>
        <v>0.38461538461538464</v>
      </c>
      <c r="V531" s="4">
        <f>A531*12+(B531-1)*1.007825+C531*14.003074+D531*15.9949146+E531*31.9720707+F531*30.9737615+0.0005485799</f>
        <v>507.22356957989996</v>
      </c>
      <c r="W531">
        <f>1+A531-B531/2+C531/2+F531/2</f>
        <v>9</v>
      </c>
      <c r="X531">
        <f>W531/A531</f>
        <v>0.34615384615384615</v>
      </c>
      <c r="Y531">
        <f>W531/B531</f>
        <v>0.25</v>
      </c>
      <c r="Z531">
        <f>W531/D531</f>
        <v>0.9</v>
      </c>
      <c r="AA531" t="str">
        <f>IF(X531&gt;=0.3,IF(X531&lt;=0.68,IF(Y531&gt;=0.2,IF(Y531&lt;=0.95,IF(Z531&gt;=0.77,IF(Z531&lt;=1.75,"CRAM","O"),"O"),"O"),"O"),"O"),"O")</f>
        <v>CRAM</v>
      </c>
      <c r="AD531">
        <f>(1+A531-D531/2-E531-B531/2)/(A531-D531/2-E531-C531-F531)</f>
        <v>0.19047619047619047</v>
      </c>
      <c r="AF531" t="str">
        <f>IF(AD531&gt;0.66,"CondAr","----")</f>
        <v>----</v>
      </c>
      <c r="AG531" t="str">
        <f>IF(AND((AD531&gt;0.5),(AD531&lt;=0.66)),"Aromatic","----")</f>
        <v>----</v>
      </c>
      <c r="AH531" t="str">
        <f>IF(AND((AD531&lt;=0.5),(S531&lt;1.5)),"HUnSatLig","----")</f>
        <v>HUnSatLig</v>
      </c>
      <c r="AI531" t="str">
        <f>IF(AND((T531&lt;0.6),(S531&gt;=1.5),(C531=0)),"AlipatNoN","----")</f>
        <v>----</v>
      </c>
      <c r="AJ531" t="str">
        <f>IF(AND((S531&gt;=1.5),(T531&gt;=0.6)),"SatFACarb","----")</f>
        <v>----</v>
      </c>
      <c r="AK531" t="str">
        <f>IF(AND((T531&lt;0.6),(S531&gt;=1.5),(C531&gt;0)),"Alipat+N","----")</f>
        <v>----</v>
      </c>
      <c r="AM531" s="4">
        <f>V531*(44/43.989828)</f>
        <v>507.34085756178894</v>
      </c>
      <c r="AN531" s="4">
        <f>INT(AM531)</f>
        <v>507</v>
      </c>
      <c r="AO531" s="4">
        <f>AM531-AN531</f>
        <v>0.34085756178893689</v>
      </c>
    </row>
    <row r="532" spans="1:41" x14ac:dyDescent="0.25">
      <c r="A532">
        <v>22</v>
      </c>
      <c r="B532">
        <v>24</v>
      </c>
      <c r="C532">
        <v>0</v>
      </c>
      <c r="D532">
        <v>9</v>
      </c>
      <c r="E532">
        <v>0</v>
      </c>
      <c r="F532">
        <v>0</v>
      </c>
      <c r="H532">
        <v>431.13475499999998</v>
      </c>
      <c r="J532">
        <v>8102972</v>
      </c>
      <c r="K532">
        <v>7491973</v>
      </c>
      <c r="L532">
        <v>6825054</v>
      </c>
      <c r="M532" t="str">
        <f>IF(J532&gt;0,"Yes","No")</f>
        <v>Yes</v>
      </c>
      <c r="N532">
        <f>AVERAGE(J532:L532)</f>
        <v>7473333</v>
      </c>
      <c r="O532">
        <v>6570758</v>
      </c>
      <c r="P532">
        <v>6311785</v>
      </c>
      <c r="Q532">
        <v>5587721</v>
      </c>
      <c r="S532">
        <f>B532/A532</f>
        <v>1.0909090909090908</v>
      </c>
      <c r="T532">
        <f>D532/A532</f>
        <v>0.40909090909090912</v>
      </c>
      <c r="V532" s="4">
        <f>A532*12+(B532-1)*1.007825+C532*14.003074+D532*15.9949146+E532*31.9720707+F532*30.9737615+0.0005485799</f>
        <v>431.13475497990004</v>
      </c>
      <c r="W532">
        <f>1+A532-B532/2+C532/2+F532/2</f>
        <v>11</v>
      </c>
      <c r="X532">
        <f>W532/A532</f>
        <v>0.5</v>
      </c>
      <c r="Y532">
        <f>W532/B532</f>
        <v>0.45833333333333331</v>
      </c>
      <c r="Z532">
        <f>W532/D532</f>
        <v>1.2222222222222223</v>
      </c>
      <c r="AA532" t="str">
        <f>IF(X532&gt;=0.3,IF(X532&lt;=0.68,IF(Y532&gt;=0.2,IF(Y532&lt;=0.95,IF(Z532&gt;=0.77,IF(Z532&lt;=1.75,"CRAM","O"),"O"),"O"),"O"),"O"),"O")</f>
        <v>CRAM</v>
      </c>
      <c r="AD532">
        <f>(1+A532-D532/2-E532-B532/2)/(A532-D532/2-E532-C532-F532)</f>
        <v>0.37142857142857144</v>
      </c>
      <c r="AF532" t="str">
        <f>IF(AD532&gt;0.66,"CondAr","----")</f>
        <v>----</v>
      </c>
      <c r="AG532" t="str">
        <f>IF(AND((AD532&gt;0.5),(AD532&lt;=0.66)),"Aromatic","----")</f>
        <v>----</v>
      </c>
      <c r="AH532" t="str">
        <f>IF(AND((AD532&lt;=0.5),(S532&lt;1.5)),"HUnSatLig","----")</f>
        <v>HUnSatLig</v>
      </c>
      <c r="AI532" t="str">
        <f>IF(AND((T532&lt;0.6),(S532&gt;=1.5),(C532=0)),"AlipatNoN","----")</f>
        <v>----</v>
      </c>
      <c r="AJ532" t="str">
        <f>IF(AND((S532&gt;=1.5),(T532&gt;=0.6)),"SatFACarb","----")</f>
        <v>----</v>
      </c>
      <c r="AK532" t="str">
        <f>IF(AND((T532&lt;0.6),(S532&gt;=1.5),(C532&gt;0)),"Alipat+N","----")</f>
        <v>----</v>
      </c>
      <c r="AM532" s="4">
        <f>V532*(44/43.989828)</f>
        <v>431.23444854377698</v>
      </c>
      <c r="AN532" s="4">
        <f>INT(AM532)</f>
        <v>431</v>
      </c>
      <c r="AO532" s="4">
        <f>AM532-AN532</f>
        <v>0.23444854377697766</v>
      </c>
    </row>
    <row r="533" spans="1:41" x14ac:dyDescent="0.25">
      <c r="A533">
        <v>24</v>
      </c>
      <c r="B533">
        <v>32</v>
      </c>
      <c r="C533">
        <v>0</v>
      </c>
      <c r="D533">
        <v>6</v>
      </c>
      <c r="E533">
        <v>0</v>
      </c>
      <c r="F533">
        <v>0</v>
      </c>
      <c r="H533">
        <v>415.21261120000003</v>
      </c>
      <c r="J533">
        <v>3993718</v>
      </c>
      <c r="K533">
        <v>4223583</v>
      </c>
      <c r="L533">
        <v>3818284</v>
      </c>
      <c r="M533" t="str">
        <f>IF(J533&gt;0,"Yes","No")</f>
        <v>Yes</v>
      </c>
      <c r="N533">
        <f>AVERAGE(J533:L533)</f>
        <v>4011861.6666666665</v>
      </c>
      <c r="O533">
        <v>6620477</v>
      </c>
      <c r="P533">
        <v>6937677</v>
      </c>
      <c r="Q533">
        <v>5689202</v>
      </c>
      <c r="S533">
        <f>B533/A533</f>
        <v>1.3333333333333333</v>
      </c>
      <c r="T533">
        <f>D533/A533</f>
        <v>0.25</v>
      </c>
      <c r="V533" s="4">
        <f>A533*12+(B533-1)*1.007825+C533*14.003074+D533*15.9949146+E533*31.9720707+F533*30.9737615+0.0005485799</f>
        <v>415.21261117989997</v>
      </c>
      <c r="W533">
        <f>1+A533-B533/2+C533/2+F533/2</f>
        <v>9</v>
      </c>
      <c r="X533">
        <f>W533/A533</f>
        <v>0.375</v>
      </c>
      <c r="Y533">
        <f>W533/B533</f>
        <v>0.28125</v>
      </c>
      <c r="Z533">
        <f>W533/D533</f>
        <v>1.5</v>
      </c>
      <c r="AA533" t="str">
        <f>IF(X533&gt;=0.3,IF(X533&lt;=0.68,IF(Y533&gt;=0.2,IF(Y533&lt;=0.95,IF(Z533&gt;=0.77,IF(Z533&lt;=1.75,"CRAM","O"),"O"),"O"),"O"),"O"),"O")</f>
        <v>CRAM</v>
      </c>
      <c r="AD533">
        <f>(1+A533-D533/2-E533-B533/2)/(A533-D533/2-E533-C533-F533)</f>
        <v>0.2857142857142857</v>
      </c>
      <c r="AF533" t="str">
        <f>IF(AD533&gt;0.66,"CondAr","----")</f>
        <v>----</v>
      </c>
      <c r="AG533" t="str">
        <f>IF(AND((AD533&gt;0.5),(AD533&lt;=0.66)),"Aromatic","----")</f>
        <v>----</v>
      </c>
      <c r="AH533" t="str">
        <f>IF(AND((AD533&lt;=0.5),(S533&lt;1.5)),"HUnSatLig","----")</f>
        <v>HUnSatLig</v>
      </c>
      <c r="AI533" t="str">
        <f>IF(AND((T533&lt;0.6),(S533&gt;=1.5),(C533=0)),"AlipatNoN","----")</f>
        <v>----</v>
      </c>
      <c r="AJ533" t="str">
        <f>IF(AND((S533&gt;=1.5),(T533&gt;=0.6)),"SatFACarb","----")</f>
        <v>----</v>
      </c>
      <c r="AK533" t="str">
        <f>IF(AND((T533&lt;0.6),(S533&gt;=1.5),(C533&gt;0)),"Alipat+N","----")</f>
        <v>----</v>
      </c>
      <c r="AM533" s="4">
        <f>V533*(44/43.989828)</f>
        <v>415.30862298246757</v>
      </c>
      <c r="AN533" s="4">
        <f>INT(AM533)</f>
        <v>415</v>
      </c>
      <c r="AO533" s="4">
        <f>AM533-AN533</f>
        <v>0.30862298246756836</v>
      </c>
    </row>
    <row r="534" spans="1:41" x14ac:dyDescent="0.25">
      <c r="A534">
        <v>23</v>
      </c>
      <c r="B534">
        <v>28</v>
      </c>
      <c r="C534">
        <v>0</v>
      </c>
      <c r="D534">
        <v>7</v>
      </c>
      <c r="E534">
        <v>0</v>
      </c>
      <c r="F534">
        <v>0</v>
      </c>
      <c r="H534">
        <v>415.1762258</v>
      </c>
      <c r="J534">
        <v>5485686</v>
      </c>
      <c r="K534">
        <v>5783134</v>
      </c>
      <c r="L534">
        <v>5695276</v>
      </c>
      <c r="M534" t="str">
        <f>IF(J534&gt;0,"Yes","No")</f>
        <v>Yes</v>
      </c>
      <c r="N534">
        <f>AVERAGE(J534:L534)</f>
        <v>5654698.666666667</v>
      </c>
      <c r="O534">
        <v>6636861</v>
      </c>
      <c r="P534">
        <v>8256588</v>
      </c>
      <c r="Q534">
        <v>6993779</v>
      </c>
      <c r="S534">
        <f>B534/A534</f>
        <v>1.2173913043478262</v>
      </c>
      <c r="T534">
        <f>D534/A534</f>
        <v>0.30434782608695654</v>
      </c>
      <c r="V534" s="4">
        <f>A534*12+(B534-1)*1.007825+C534*14.003074+D534*15.9949146+E534*31.9720707+F534*30.9737615+0.0005485799</f>
        <v>415.17622577989999</v>
      </c>
      <c r="W534">
        <f>1+A534-B534/2+C534/2+F534/2</f>
        <v>10</v>
      </c>
      <c r="X534">
        <f>W534/A534</f>
        <v>0.43478260869565216</v>
      </c>
      <c r="Y534">
        <f>W534/B534</f>
        <v>0.35714285714285715</v>
      </c>
      <c r="Z534">
        <f>W534/D534</f>
        <v>1.4285714285714286</v>
      </c>
      <c r="AA534" t="str">
        <f>IF(X534&gt;=0.3,IF(X534&lt;=0.68,IF(Y534&gt;=0.2,IF(Y534&lt;=0.95,IF(Z534&gt;=0.77,IF(Z534&lt;=1.75,"CRAM","O"),"O"),"O"),"O"),"O"),"O")</f>
        <v>CRAM</v>
      </c>
      <c r="AD534">
        <f>(1+A534-D534/2-E534-B534/2)/(A534-D534/2-E534-C534-F534)</f>
        <v>0.33333333333333331</v>
      </c>
      <c r="AF534" t="str">
        <f>IF(AD534&gt;0.66,"CondAr","----")</f>
        <v>----</v>
      </c>
      <c r="AG534" t="str">
        <f>IF(AND((AD534&gt;0.5),(AD534&lt;=0.66)),"Aromatic","----")</f>
        <v>----</v>
      </c>
      <c r="AH534" t="str">
        <f>IF(AND((AD534&lt;=0.5),(S534&lt;1.5)),"HUnSatLig","----")</f>
        <v>HUnSatLig</v>
      </c>
      <c r="AI534" t="str">
        <f>IF(AND((T534&lt;0.6),(S534&gt;=1.5),(C534=0)),"AlipatNoN","----")</f>
        <v>----</v>
      </c>
      <c r="AJ534" t="str">
        <f>IF(AND((S534&gt;=1.5),(T534&gt;=0.6)),"SatFACarb","----")</f>
        <v>----</v>
      </c>
      <c r="AK534" t="str">
        <f>IF(AND((T534&lt;0.6),(S534&gt;=1.5),(C534&gt;0)),"Alipat+N","----")</f>
        <v>----</v>
      </c>
      <c r="AM534" s="4">
        <f>V534*(44/43.989828)</f>
        <v>415.27222916887962</v>
      </c>
      <c r="AN534" s="4">
        <f>INT(AM534)</f>
        <v>415</v>
      </c>
      <c r="AO534" s="4">
        <f>AM534-AN534</f>
        <v>0.27222916887961901</v>
      </c>
    </row>
    <row r="535" spans="1:41" x14ac:dyDescent="0.25">
      <c r="A535">
        <v>21</v>
      </c>
      <c r="B535">
        <v>22</v>
      </c>
      <c r="C535">
        <v>0</v>
      </c>
      <c r="D535">
        <v>9</v>
      </c>
      <c r="E535">
        <v>0</v>
      </c>
      <c r="F535">
        <v>0</v>
      </c>
      <c r="H535">
        <v>417.11910499999999</v>
      </c>
      <c r="J535">
        <v>10917974</v>
      </c>
      <c r="K535">
        <v>10766981</v>
      </c>
      <c r="L535">
        <v>11015969</v>
      </c>
      <c r="M535" t="str">
        <f>IF(J535&gt;0,"Yes","No")</f>
        <v>Yes</v>
      </c>
      <c r="N535">
        <f>AVERAGE(J535:L535)</f>
        <v>10900308</v>
      </c>
      <c r="O535">
        <v>6759741</v>
      </c>
      <c r="P535">
        <v>7130228</v>
      </c>
      <c r="Q535">
        <v>6253358</v>
      </c>
      <c r="S535">
        <f>B535/A535</f>
        <v>1.0476190476190477</v>
      </c>
      <c r="T535">
        <f>D535/A535</f>
        <v>0.42857142857142855</v>
      </c>
      <c r="V535" s="4">
        <f>A535*12+(B535-1)*1.007825+C535*14.003074+D535*15.9949146+E535*31.9720707+F535*30.9737615+0.0005485799</f>
        <v>417.11910497989999</v>
      </c>
      <c r="W535">
        <f>1+A535-B535/2+C535/2+F535/2</f>
        <v>11</v>
      </c>
      <c r="X535">
        <f>W535/A535</f>
        <v>0.52380952380952384</v>
      </c>
      <c r="Y535">
        <f>W535/B535</f>
        <v>0.5</v>
      </c>
      <c r="Z535">
        <f>W535/D535</f>
        <v>1.2222222222222223</v>
      </c>
      <c r="AA535" t="str">
        <f>IF(X535&gt;=0.3,IF(X535&lt;=0.68,IF(Y535&gt;=0.2,IF(Y535&lt;=0.95,IF(Z535&gt;=0.77,IF(Z535&lt;=1.75,"CRAM","O"),"O"),"O"),"O"),"O"),"O")</f>
        <v>CRAM</v>
      </c>
      <c r="AD535">
        <f>(1+A535-D535/2-E535-B535/2)/(A535-D535/2-E535-C535-F535)</f>
        <v>0.39393939393939392</v>
      </c>
      <c r="AF535" t="str">
        <f>IF(AD535&gt;0.66,"CondAr","----")</f>
        <v>----</v>
      </c>
      <c r="AG535" t="str">
        <f>IF(AND((AD535&gt;0.5),(AD535&lt;=0.66)),"Aromatic","----")</f>
        <v>----</v>
      </c>
      <c r="AH535" t="str">
        <f>IF(AND((AD535&lt;=0.5),(S535&lt;1.5)),"HUnSatLig","----")</f>
        <v>HUnSatLig</v>
      </c>
      <c r="AI535" t="str">
        <f>IF(AND((T535&lt;0.6),(S535&gt;=1.5),(C535=0)),"AlipatNoN","----")</f>
        <v>----</v>
      </c>
      <c r="AJ535" t="str">
        <f>IF(AND((S535&gt;=1.5),(T535&gt;=0.6)),"SatFACarb","----")</f>
        <v>----</v>
      </c>
      <c r="AK535" t="str">
        <f>IF(AND((T535&lt;0.6),(S535&gt;=1.5),(C535&gt;0)),"Alipat+N","----")</f>
        <v>----</v>
      </c>
      <c r="AM535" s="4">
        <f>V535*(44/43.989828)</f>
        <v>417.21555763108682</v>
      </c>
      <c r="AN535" s="4">
        <f>INT(AM535)</f>
        <v>417</v>
      </c>
      <c r="AO535" s="4">
        <f>AM535-AN535</f>
        <v>0.21555763108682413</v>
      </c>
    </row>
    <row r="536" spans="1:41" x14ac:dyDescent="0.25">
      <c r="A536">
        <v>20</v>
      </c>
      <c r="B536">
        <v>26</v>
      </c>
      <c r="C536">
        <v>0</v>
      </c>
      <c r="D536">
        <v>4</v>
      </c>
      <c r="E536">
        <v>0</v>
      </c>
      <c r="F536">
        <v>0</v>
      </c>
      <c r="H536">
        <v>329.17583200000001</v>
      </c>
      <c r="J536">
        <v>3807828</v>
      </c>
      <c r="K536">
        <v>4429634</v>
      </c>
      <c r="L536">
        <v>3833959</v>
      </c>
      <c r="M536" t="str">
        <f>IF(J536&gt;0,"Yes","No")</f>
        <v>Yes</v>
      </c>
      <c r="N536">
        <f>AVERAGE(J536:L536)</f>
        <v>4023807</v>
      </c>
      <c r="O536">
        <v>6773968</v>
      </c>
      <c r="P536">
        <v>7871777</v>
      </c>
      <c r="Q536">
        <v>6325532</v>
      </c>
      <c r="S536">
        <f>B536/A536</f>
        <v>1.3</v>
      </c>
      <c r="T536">
        <f>D536/A536</f>
        <v>0.2</v>
      </c>
      <c r="V536" s="4">
        <f>A536*12+(B536-1)*1.007825+C536*14.003074+D536*15.9949146+E536*31.9720707+F536*30.9737615+0.0005485799</f>
        <v>329.17583197990001</v>
      </c>
      <c r="W536">
        <f>1+A536-B536/2+C536/2+F536/2</f>
        <v>8</v>
      </c>
      <c r="X536">
        <f>W536/A536</f>
        <v>0.4</v>
      </c>
      <c r="Y536">
        <f>W536/B536</f>
        <v>0.30769230769230771</v>
      </c>
      <c r="Z536">
        <f>W536/D536</f>
        <v>2</v>
      </c>
      <c r="AA536" t="str">
        <f>IF(X536&gt;=0.3,IF(X536&lt;=0.68,IF(Y536&gt;=0.2,IF(Y536&lt;=0.95,IF(Z536&gt;=0.77,IF(Z536&lt;=1.75,"CRAM","O"),"O"),"O"),"O"),"O"),"O")</f>
        <v>O</v>
      </c>
      <c r="AD536">
        <f>(1+A536-D536/2-E536-B536/2)/(A536-D536/2-E536-C536-F536)</f>
        <v>0.33333333333333331</v>
      </c>
      <c r="AF536" t="str">
        <f>IF(AD536&gt;0.66,"CondAr","----")</f>
        <v>----</v>
      </c>
      <c r="AG536" t="str">
        <f>IF(AND((AD536&gt;0.5),(AD536&lt;=0.66)),"Aromatic","----")</f>
        <v>----</v>
      </c>
      <c r="AH536" t="str">
        <f>IF(AND((AD536&lt;=0.5),(S536&lt;1.5)),"HUnSatLig","----")</f>
        <v>HUnSatLig</v>
      </c>
      <c r="AI536" t="str">
        <f>IF(AND((T536&lt;0.6),(S536&gt;=1.5),(C536=0)),"AlipatNoN","----")</f>
        <v>----</v>
      </c>
      <c r="AJ536" t="str">
        <f>IF(AND((S536&gt;=1.5),(T536&gt;=0.6)),"SatFACarb","----")</f>
        <v>----</v>
      </c>
      <c r="AK536" t="str">
        <f>IF(AND((T536&lt;0.6),(S536&gt;=1.5),(C536&gt;0)),"Alipat+N","----")</f>
        <v>----</v>
      </c>
      <c r="AM536" s="4">
        <f>V536*(44/43.989828)</f>
        <v>329.2519490441199</v>
      </c>
      <c r="AN536" s="4">
        <f>INT(AM536)</f>
        <v>329</v>
      </c>
      <c r="AO536" s="4">
        <f>AM536-AN536</f>
        <v>0.25194904411989683</v>
      </c>
    </row>
    <row r="537" spans="1:41" x14ac:dyDescent="0.25">
      <c r="A537">
        <v>27</v>
      </c>
      <c r="B537">
        <v>36</v>
      </c>
      <c r="C537">
        <v>0</v>
      </c>
      <c r="D537">
        <v>9</v>
      </c>
      <c r="E537">
        <v>0</v>
      </c>
      <c r="F537">
        <v>0</v>
      </c>
      <c r="H537">
        <v>503.228655</v>
      </c>
      <c r="J537">
        <v>4521982</v>
      </c>
      <c r="K537">
        <v>4824113</v>
      </c>
      <c r="L537">
        <v>4186833</v>
      </c>
      <c r="M537" t="str">
        <f>IF(J537&gt;0,"Yes","No")</f>
        <v>Yes</v>
      </c>
      <c r="N537">
        <f>AVERAGE(J537:L537)</f>
        <v>4510976</v>
      </c>
      <c r="O537">
        <v>6817559</v>
      </c>
      <c r="P537">
        <v>7162209</v>
      </c>
      <c r="Q537">
        <v>6013569</v>
      </c>
      <c r="S537">
        <f>B537/A537</f>
        <v>1.3333333333333333</v>
      </c>
      <c r="T537">
        <f>D537/A537</f>
        <v>0.33333333333333331</v>
      </c>
      <c r="V537" s="4">
        <f>A537*12+(B537-1)*1.007825+C537*14.003074+D537*15.9949146+E537*31.9720707+F537*30.9737615+0.0005485799</f>
        <v>503.2286549799</v>
      </c>
      <c r="W537">
        <f>1+A537-B537/2+C537/2+F537/2</f>
        <v>10</v>
      </c>
      <c r="X537">
        <f>W537/A537</f>
        <v>0.37037037037037035</v>
      </c>
      <c r="Y537">
        <f>W537/B537</f>
        <v>0.27777777777777779</v>
      </c>
      <c r="Z537">
        <f>W537/D537</f>
        <v>1.1111111111111112</v>
      </c>
      <c r="AA537" t="str">
        <f>IF(X537&gt;=0.3,IF(X537&lt;=0.68,IF(Y537&gt;=0.2,IF(Y537&lt;=0.95,IF(Z537&gt;=0.77,IF(Z537&lt;=1.75,"CRAM","O"),"O"),"O"),"O"),"O"),"O")</f>
        <v>CRAM</v>
      </c>
      <c r="AD537">
        <f>(1+A537-D537/2-E537-B537/2)/(A537-D537/2-E537-C537-F537)</f>
        <v>0.24444444444444444</v>
      </c>
      <c r="AF537" t="str">
        <f>IF(AD537&gt;0.66,"CondAr","----")</f>
        <v>----</v>
      </c>
      <c r="AG537" t="str">
        <f>IF(AND((AD537&gt;0.5),(AD537&lt;=0.66)),"Aromatic","----")</f>
        <v>----</v>
      </c>
      <c r="AH537" t="str">
        <f>IF(AND((AD537&lt;=0.5),(S537&lt;1.5)),"HUnSatLig","----")</f>
        <v>HUnSatLig</v>
      </c>
      <c r="AI537" t="str">
        <f>IF(AND((T537&lt;0.6),(S537&gt;=1.5),(C537=0)),"AlipatNoN","----")</f>
        <v>----</v>
      </c>
      <c r="AJ537" t="str">
        <f>IF(AND((S537&gt;=1.5),(T537&gt;=0.6)),"SatFACarb","----")</f>
        <v>----</v>
      </c>
      <c r="AK537" t="str">
        <f>IF(AND((T537&lt;0.6),(S537&gt;=1.5),(C537&gt;0)),"Alipat+N","----")</f>
        <v>----</v>
      </c>
      <c r="AM537" s="4">
        <f>V537*(44/43.989828)</f>
        <v>503.34501919661056</v>
      </c>
      <c r="AN537" s="4">
        <f>INT(AM537)</f>
        <v>503</v>
      </c>
      <c r="AO537" s="4">
        <f>AM537-AN537</f>
        <v>0.3450191966105649</v>
      </c>
    </row>
    <row r="538" spans="1:41" x14ac:dyDescent="0.25">
      <c r="A538">
        <v>17</v>
      </c>
      <c r="B538">
        <v>24</v>
      </c>
      <c r="C538">
        <v>0</v>
      </c>
      <c r="D538">
        <v>6</v>
      </c>
      <c r="E538">
        <v>0</v>
      </c>
      <c r="F538">
        <v>0</v>
      </c>
      <c r="H538">
        <v>323.15001119999999</v>
      </c>
      <c r="J538">
        <v>4071919</v>
      </c>
      <c r="K538">
        <v>4508855</v>
      </c>
      <c r="L538">
        <v>4537737</v>
      </c>
      <c r="M538" t="str">
        <f>IF(J538&gt;0,"Yes","No")</f>
        <v>Yes</v>
      </c>
      <c r="N538">
        <f>AVERAGE(J538:L538)</f>
        <v>4372837</v>
      </c>
      <c r="O538">
        <v>6852492</v>
      </c>
      <c r="P538">
        <v>7269485</v>
      </c>
      <c r="Q538">
        <v>6135811</v>
      </c>
      <c r="S538">
        <f>B538/A538</f>
        <v>1.411764705882353</v>
      </c>
      <c r="T538">
        <f>D538/A538</f>
        <v>0.35294117647058826</v>
      </c>
      <c r="V538" s="4">
        <f>A538*12+(B538-1)*1.007825+C538*14.003074+D538*15.9949146+E538*31.9720707+F538*30.9737615+0.0005485799</f>
        <v>323.15001117989999</v>
      </c>
      <c r="W538">
        <f>1+A538-B538/2+C538/2+F538/2</f>
        <v>6</v>
      </c>
      <c r="X538">
        <f>W538/A538</f>
        <v>0.35294117647058826</v>
      </c>
      <c r="Y538">
        <f>W538/B538</f>
        <v>0.25</v>
      </c>
      <c r="Z538">
        <f>W538/D538</f>
        <v>1</v>
      </c>
      <c r="AA538" t="str">
        <f>IF(X538&gt;=0.3,IF(X538&lt;=0.68,IF(Y538&gt;=0.2,IF(Y538&lt;=0.95,IF(Z538&gt;=0.77,IF(Z538&lt;=1.75,"CRAM","O"),"O"),"O"),"O"),"O"),"O")</f>
        <v>CRAM</v>
      </c>
      <c r="AD538">
        <f>(1+A538-D538/2-E538-B538/2)/(A538-D538/2-E538-C538-F538)</f>
        <v>0.21428571428571427</v>
      </c>
      <c r="AF538" t="str">
        <f>IF(AD538&gt;0.66,"CondAr","----")</f>
        <v>----</v>
      </c>
      <c r="AG538" t="str">
        <f>IF(AND((AD538&gt;0.5),(AD538&lt;=0.66)),"Aromatic","----")</f>
        <v>----</v>
      </c>
      <c r="AH538" t="str">
        <f>IF(AND((AD538&lt;=0.5),(S538&lt;1.5)),"HUnSatLig","----")</f>
        <v>HUnSatLig</v>
      </c>
      <c r="AI538" t="str">
        <f>IF(AND((T538&lt;0.6),(S538&gt;=1.5),(C538=0)),"AlipatNoN","----")</f>
        <v>----</v>
      </c>
      <c r="AJ538" t="str">
        <f>IF(AND((S538&gt;=1.5),(T538&gt;=0.6)),"SatFACarb","----")</f>
        <v>----</v>
      </c>
      <c r="AK538" t="str">
        <f>IF(AND((T538&lt;0.6),(S538&gt;=1.5),(C538&gt;0)),"Alipat+N","----")</f>
        <v>----</v>
      </c>
      <c r="AM538" s="4">
        <f>V538*(44/43.989828)</f>
        <v>323.22473486178666</v>
      </c>
      <c r="AN538" s="4">
        <f>INT(AM538)</f>
        <v>323</v>
      </c>
      <c r="AO538" s="4">
        <f>AM538-AN538</f>
        <v>0.2247348617866578</v>
      </c>
    </row>
    <row r="539" spans="1:41" x14ac:dyDescent="0.25">
      <c r="A539">
        <v>20</v>
      </c>
      <c r="B539">
        <v>20</v>
      </c>
      <c r="C539">
        <v>0</v>
      </c>
      <c r="D539">
        <v>9</v>
      </c>
      <c r="E539">
        <v>0</v>
      </c>
      <c r="F539">
        <v>0</v>
      </c>
      <c r="H539">
        <v>403.103455</v>
      </c>
      <c r="J539">
        <v>13589950</v>
      </c>
      <c r="K539">
        <v>13152064</v>
      </c>
      <c r="L539">
        <v>13190368</v>
      </c>
      <c r="M539" t="str">
        <f>IF(J539&gt;0,"Yes","No")</f>
        <v>Yes</v>
      </c>
      <c r="N539">
        <f>AVERAGE(J539:L539)</f>
        <v>13310794</v>
      </c>
      <c r="O539">
        <v>6855368</v>
      </c>
      <c r="P539">
        <v>6012164</v>
      </c>
      <c r="Q539">
        <v>6313616</v>
      </c>
      <c r="S539">
        <f>B539/A539</f>
        <v>1</v>
      </c>
      <c r="T539">
        <f>D539/A539</f>
        <v>0.45</v>
      </c>
      <c r="V539" s="4">
        <f>A539*12+(B539-1)*1.007825+C539*14.003074+D539*15.9949146+E539*31.9720707+F539*30.9737615+0.0005485799</f>
        <v>403.10345497990005</v>
      </c>
      <c r="W539">
        <f>1+A539-B539/2+C539/2+F539/2</f>
        <v>11</v>
      </c>
      <c r="X539">
        <f>W539/A539</f>
        <v>0.55000000000000004</v>
      </c>
      <c r="Y539">
        <f>W539/B539</f>
        <v>0.55000000000000004</v>
      </c>
      <c r="Z539">
        <f>W539/D539</f>
        <v>1.2222222222222223</v>
      </c>
      <c r="AA539" t="str">
        <f>IF(X539&gt;=0.3,IF(X539&lt;=0.68,IF(Y539&gt;=0.2,IF(Y539&lt;=0.95,IF(Z539&gt;=0.77,IF(Z539&lt;=1.75,"CRAM","O"),"O"),"O"),"O"),"O"),"O")</f>
        <v>CRAM</v>
      </c>
      <c r="AD539">
        <f>(1+A539-D539/2-E539-B539/2)/(A539-D539/2-E539-C539-F539)</f>
        <v>0.41935483870967744</v>
      </c>
      <c r="AF539" t="str">
        <f>IF(AD539&gt;0.66,"CondAr","----")</f>
        <v>----</v>
      </c>
      <c r="AG539" t="str">
        <f>IF(AND((AD539&gt;0.5),(AD539&lt;=0.66)),"Aromatic","----")</f>
        <v>----</v>
      </c>
      <c r="AH539" t="str">
        <f>IF(AND((AD539&lt;=0.5),(S539&lt;1.5)),"HUnSatLig","----")</f>
        <v>HUnSatLig</v>
      </c>
      <c r="AI539" t="str">
        <f>IF(AND((T539&lt;0.6),(S539&gt;=1.5),(C539=0)),"AlipatNoN","----")</f>
        <v>----</v>
      </c>
      <c r="AJ539" t="str">
        <f>IF(AND((S539&gt;=1.5),(T539&gt;=0.6)),"SatFACarb","----")</f>
        <v>----</v>
      </c>
      <c r="AK539" t="str">
        <f>IF(AND((T539&lt;0.6),(S539&gt;=1.5),(C539&gt;0)),"Alipat+N","----")</f>
        <v>----</v>
      </c>
      <c r="AM539" s="4">
        <f>V539*(44/43.989828)</f>
        <v>403.19666671839678</v>
      </c>
      <c r="AN539" s="4">
        <f>INT(AM539)</f>
        <v>403</v>
      </c>
      <c r="AO539" s="4">
        <f>AM539-AN539</f>
        <v>0.19666671839678429</v>
      </c>
    </row>
    <row r="540" spans="1:41" x14ac:dyDescent="0.25">
      <c r="A540">
        <v>28</v>
      </c>
      <c r="B540">
        <v>40</v>
      </c>
      <c r="C540">
        <v>0</v>
      </c>
      <c r="D540">
        <v>10</v>
      </c>
      <c r="E540">
        <v>0</v>
      </c>
      <c r="F540">
        <v>0</v>
      </c>
      <c r="H540">
        <v>535.25486960000001</v>
      </c>
      <c r="J540">
        <v>3912051</v>
      </c>
      <c r="K540">
        <v>4184635</v>
      </c>
      <c r="L540">
        <v>3756546</v>
      </c>
      <c r="M540" t="str">
        <f>IF(J540&gt;0,"Yes","No")</f>
        <v>Yes</v>
      </c>
      <c r="N540">
        <f>AVERAGE(J540:L540)</f>
        <v>3951077.3333333335</v>
      </c>
      <c r="O540">
        <v>6877508</v>
      </c>
      <c r="P540">
        <v>7271166</v>
      </c>
      <c r="Q540">
        <v>5234915</v>
      </c>
      <c r="S540">
        <f>B540/A540</f>
        <v>1.4285714285714286</v>
      </c>
      <c r="T540">
        <f>D540/A540</f>
        <v>0.35714285714285715</v>
      </c>
      <c r="V540" s="4">
        <f>A540*12+(B540-1)*1.007825+C540*14.003074+D540*15.9949146+E540*31.9720707+F540*30.9737615+0.0005485799</f>
        <v>535.25486957990006</v>
      </c>
      <c r="W540">
        <f>1+A540-B540/2+C540/2+F540/2</f>
        <v>9</v>
      </c>
      <c r="X540">
        <f>W540/A540</f>
        <v>0.32142857142857145</v>
      </c>
      <c r="Y540">
        <f>W540/B540</f>
        <v>0.22500000000000001</v>
      </c>
      <c r="Z540">
        <f>W540/D540</f>
        <v>0.9</v>
      </c>
      <c r="AA540" t="str">
        <f>IF(X540&gt;=0.3,IF(X540&lt;=0.68,IF(Y540&gt;=0.2,IF(Y540&lt;=0.95,IF(Z540&gt;=0.77,IF(Z540&lt;=1.75,"CRAM","O"),"O"),"O"),"O"),"O"),"O")</f>
        <v>CRAM</v>
      </c>
      <c r="AD540">
        <f>(1+A540-D540/2-E540-B540/2)/(A540-D540/2-E540-C540-F540)</f>
        <v>0.17391304347826086</v>
      </c>
      <c r="AF540" t="str">
        <f>IF(AD540&gt;0.66,"CondAr","----")</f>
        <v>----</v>
      </c>
      <c r="AG540" t="str">
        <f>IF(AND((AD540&gt;0.5),(AD540&lt;=0.66)),"Aromatic","----")</f>
        <v>----</v>
      </c>
      <c r="AH540" t="str">
        <f>IF(AND((AD540&lt;=0.5),(S540&lt;1.5)),"HUnSatLig","----")</f>
        <v>HUnSatLig</v>
      </c>
      <c r="AI540" t="str">
        <f>IF(AND((T540&lt;0.6),(S540&gt;=1.5),(C540=0)),"AlipatNoN","----")</f>
        <v>----</v>
      </c>
      <c r="AJ540" t="str">
        <f>IF(AND((S540&gt;=1.5),(T540&gt;=0.6)),"SatFACarb","----")</f>
        <v>----</v>
      </c>
      <c r="AK540" t="str">
        <f>IF(AND((T540&lt;0.6),(S540&gt;=1.5),(C540&gt;0)),"Alipat+N","----")</f>
        <v>----</v>
      </c>
      <c r="AM540" s="4">
        <f>V540*(44/43.989828)</f>
        <v>535.37863938716919</v>
      </c>
      <c r="AN540" s="4">
        <f>INT(AM540)</f>
        <v>535</v>
      </c>
      <c r="AO540" s="4">
        <f>AM540-AN540</f>
        <v>0.3786393871691871</v>
      </c>
    </row>
    <row r="541" spans="1:41" x14ac:dyDescent="0.25">
      <c r="A541">
        <v>23</v>
      </c>
      <c r="B541">
        <v>30</v>
      </c>
      <c r="C541">
        <v>0</v>
      </c>
      <c r="D541">
        <v>6</v>
      </c>
      <c r="E541">
        <v>0</v>
      </c>
      <c r="F541">
        <v>0</v>
      </c>
      <c r="H541">
        <v>401.19696119999998</v>
      </c>
      <c r="J541">
        <v>5064875</v>
      </c>
      <c r="K541">
        <v>4641372</v>
      </c>
      <c r="L541">
        <v>4694027</v>
      </c>
      <c r="M541" t="str">
        <f>IF(J541&gt;0,"Yes","No")</f>
        <v>Yes</v>
      </c>
      <c r="N541">
        <f>AVERAGE(J541:L541)</f>
        <v>4800091.333333333</v>
      </c>
      <c r="O541">
        <v>6896113</v>
      </c>
      <c r="P541">
        <v>7600147</v>
      </c>
      <c r="Q541">
        <v>6466033</v>
      </c>
      <c r="S541">
        <f>B541/A541</f>
        <v>1.3043478260869565</v>
      </c>
      <c r="T541">
        <f>D541/A541</f>
        <v>0.2608695652173913</v>
      </c>
      <c r="V541" s="4">
        <f>A541*12+(B541-1)*1.007825+C541*14.003074+D541*15.9949146+E541*31.9720707+F541*30.9737615+0.0005485799</f>
        <v>401.19696117989997</v>
      </c>
      <c r="W541">
        <f>1+A541-B541/2+C541/2+F541/2</f>
        <v>9</v>
      </c>
      <c r="X541">
        <f>W541/A541</f>
        <v>0.39130434782608697</v>
      </c>
      <c r="Y541">
        <f>W541/B541</f>
        <v>0.3</v>
      </c>
      <c r="Z541">
        <f>W541/D541</f>
        <v>1.5</v>
      </c>
      <c r="AA541" t="str">
        <f>IF(X541&gt;=0.3,IF(X541&lt;=0.68,IF(Y541&gt;=0.2,IF(Y541&lt;=0.95,IF(Z541&gt;=0.77,IF(Z541&lt;=1.75,"CRAM","O"),"O"),"O"),"O"),"O"),"O")</f>
        <v>CRAM</v>
      </c>
      <c r="AD541">
        <f>(1+A541-D541/2-E541-B541/2)/(A541-D541/2-E541-C541-F541)</f>
        <v>0.3</v>
      </c>
      <c r="AF541" t="str">
        <f>IF(AD541&gt;0.66,"CondAr","----")</f>
        <v>----</v>
      </c>
      <c r="AG541" t="str">
        <f>IF(AND((AD541&gt;0.5),(AD541&lt;=0.66)),"Aromatic","----")</f>
        <v>----</v>
      </c>
      <c r="AH541" t="str">
        <f>IF(AND((AD541&lt;=0.5),(S541&lt;1.5)),"HUnSatLig","----")</f>
        <v>HUnSatLig</v>
      </c>
      <c r="AI541" t="str">
        <f>IF(AND((T541&lt;0.6),(S541&gt;=1.5),(C541=0)),"AlipatNoN","----")</f>
        <v>----</v>
      </c>
      <c r="AJ541" t="str">
        <f>IF(AND((S541&gt;=1.5),(T541&gt;=0.6)),"SatFACarb","----")</f>
        <v>----</v>
      </c>
      <c r="AK541" t="str">
        <f>IF(AND((T541&lt;0.6),(S541&gt;=1.5),(C541&gt;0)),"Alipat+N","----")</f>
        <v>----</v>
      </c>
      <c r="AM541" s="4">
        <f>V541*(44/43.989828)</f>
        <v>401.28973206977753</v>
      </c>
      <c r="AN541" s="4">
        <f>INT(AM541)</f>
        <v>401</v>
      </c>
      <c r="AO541" s="4">
        <f>AM541-AN541</f>
        <v>0.28973206977752852</v>
      </c>
    </row>
    <row r="542" spans="1:41" x14ac:dyDescent="0.25">
      <c r="A542">
        <v>28</v>
      </c>
      <c r="B542">
        <v>38</v>
      </c>
      <c r="C542">
        <v>0</v>
      </c>
      <c r="D542">
        <v>10</v>
      </c>
      <c r="E542">
        <v>0</v>
      </c>
      <c r="F542">
        <v>0</v>
      </c>
      <c r="H542">
        <v>533.23921959999996</v>
      </c>
      <c r="J542">
        <v>4202824</v>
      </c>
      <c r="K542">
        <v>4236857</v>
      </c>
      <c r="L542">
        <v>3616215</v>
      </c>
      <c r="M542" t="str">
        <f>IF(J542&gt;0,"Yes","No")</f>
        <v>Yes</v>
      </c>
      <c r="N542">
        <f>AVERAGE(J542:L542)</f>
        <v>4018632</v>
      </c>
      <c r="O542">
        <v>6898008</v>
      </c>
      <c r="P542">
        <v>6783774</v>
      </c>
      <c r="Q542">
        <v>4967698</v>
      </c>
      <c r="S542">
        <f>B542/A542</f>
        <v>1.3571428571428572</v>
      </c>
      <c r="T542">
        <f>D542/A542</f>
        <v>0.35714285714285715</v>
      </c>
      <c r="V542" s="4">
        <f>A542*12+(B542-1)*1.007825+C542*14.003074+D542*15.9949146+E542*31.9720707+F542*30.9737615+0.0005485799</f>
        <v>533.23921957990012</v>
      </c>
      <c r="W542">
        <f>1+A542-B542/2+C542/2+F542/2</f>
        <v>10</v>
      </c>
      <c r="X542">
        <f>W542/A542</f>
        <v>0.35714285714285715</v>
      </c>
      <c r="Y542">
        <f>W542/B542</f>
        <v>0.26315789473684209</v>
      </c>
      <c r="Z542">
        <f>W542/D542</f>
        <v>1</v>
      </c>
      <c r="AA542" t="str">
        <f>IF(X542&gt;=0.3,IF(X542&lt;=0.68,IF(Y542&gt;=0.2,IF(Y542&lt;=0.95,IF(Z542&gt;=0.77,IF(Z542&lt;=1.75,"CRAM","O"),"O"),"O"),"O"),"O"),"O")</f>
        <v>CRAM</v>
      </c>
      <c r="AD542">
        <f>(1+A542-D542/2-E542-B542/2)/(A542-D542/2-E542-C542-F542)</f>
        <v>0.21739130434782608</v>
      </c>
      <c r="AF542" t="str">
        <f>IF(AD542&gt;0.66,"CondAr","----")</f>
        <v>----</v>
      </c>
      <c r="AG542" t="str">
        <f>IF(AND((AD542&gt;0.5),(AD542&lt;=0.66)),"Aromatic","----")</f>
        <v>----</v>
      </c>
      <c r="AH542" t="str">
        <f>IF(AND((AD542&lt;=0.5),(S542&lt;1.5)),"HUnSatLig","----")</f>
        <v>HUnSatLig</v>
      </c>
      <c r="AI542" t="str">
        <f>IF(AND((T542&lt;0.6),(S542&gt;=1.5),(C542=0)),"AlipatNoN","----")</f>
        <v>----</v>
      </c>
      <c r="AJ542" t="str">
        <f>IF(AND((S542&gt;=1.5),(T542&gt;=0.6)),"SatFACarb","----")</f>
        <v>----</v>
      </c>
      <c r="AK542" t="str">
        <f>IF(AND((T542&lt;0.6),(S542&gt;=1.5),(C542&gt;0)),"Alipat+N","----")</f>
        <v>----</v>
      </c>
      <c r="AM542" s="4">
        <f>V542*(44/43.989828)</f>
        <v>533.36252329778608</v>
      </c>
      <c r="AN542" s="4">
        <f>INT(AM542)</f>
        <v>533</v>
      </c>
      <c r="AO542" s="4">
        <f>AM542-AN542</f>
        <v>0.36252329778608328</v>
      </c>
    </row>
    <row r="543" spans="1:41" x14ac:dyDescent="0.25">
      <c r="A543">
        <v>24</v>
      </c>
      <c r="B543">
        <v>30</v>
      </c>
      <c r="C543">
        <v>0</v>
      </c>
      <c r="D543">
        <v>7</v>
      </c>
      <c r="E543">
        <v>0</v>
      </c>
      <c r="F543">
        <v>0</v>
      </c>
      <c r="H543">
        <v>429.19187579999999</v>
      </c>
      <c r="J543">
        <v>4503824</v>
      </c>
      <c r="K543">
        <v>4327893</v>
      </c>
      <c r="L543">
        <v>4436213</v>
      </c>
      <c r="M543" t="str">
        <f>IF(J543&gt;0,"Yes","No")</f>
        <v>Yes</v>
      </c>
      <c r="N543">
        <f>AVERAGE(J543:L543)</f>
        <v>4422643.333333333</v>
      </c>
      <c r="O543">
        <v>6935426</v>
      </c>
      <c r="P543">
        <v>7537595</v>
      </c>
      <c r="Q543">
        <v>6433735</v>
      </c>
      <c r="S543">
        <f>B543/A543</f>
        <v>1.25</v>
      </c>
      <c r="T543">
        <f>D543/A543</f>
        <v>0.29166666666666669</v>
      </c>
      <c r="V543" s="4">
        <f>A543*12+(B543-1)*1.007825+C543*14.003074+D543*15.9949146+E543*31.9720707+F543*30.9737615+0.0005485799</f>
        <v>429.19187577989999</v>
      </c>
      <c r="W543">
        <f>1+A543-B543/2+C543/2+F543/2</f>
        <v>10</v>
      </c>
      <c r="X543">
        <f>W543/A543</f>
        <v>0.41666666666666669</v>
      </c>
      <c r="Y543">
        <f>W543/B543</f>
        <v>0.33333333333333331</v>
      </c>
      <c r="Z543">
        <f>W543/D543</f>
        <v>1.4285714285714286</v>
      </c>
      <c r="AA543" t="str">
        <f>IF(X543&gt;=0.3,IF(X543&lt;=0.68,IF(Y543&gt;=0.2,IF(Y543&lt;=0.95,IF(Z543&gt;=0.77,IF(Z543&lt;=1.75,"CRAM","O"),"O"),"O"),"O"),"O"),"O")</f>
        <v>CRAM</v>
      </c>
      <c r="AD543">
        <f>(1+A543-D543/2-E543-B543/2)/(A543-D543/2-E543-C543-F543)</f>
        <v>0.31707317073170732</v>
      </c>
      <c r="AF543" t="str">
        <f>IF(AD543&gt;0.66,"CondAr","----")</f>
        <v>----</v>
      </c>
      <c r="AG543" t="str">
        <f>IF(AND((AD543&gt;0.5),(AD543&lt;=0.66)),"Aromatic","----")</f>
        <v>----</v>
      </c>
      <c r="AH543" t="str">
        <f>IF(AND((AD543&lt;=0.5),(S543&lt;1.5)),"HUnSatLig","----")</f>
        <v>HUnSatLig</v>
      </c>
      <c r="AI543" t="str">
        <f>IF(AND((T543&lt;0.6),(S543&gt;=1.5),(C543=0)),"AlipatNoN","----")</f>
        <v>----</v>
      </c>
      <c r="AJ543" t="str">
        <f>IF(AND((S543&gt;=1.5),(T543&gt;=0.6)),"SatFACarb","----")</f>
        <v>----</v>
      </c>
      <c r="AK543" t="str">
        <f>IF(AND((T543&lt;0.6),(S543&gt;=1.5),(C543&gt;0)),"Alipat+N","----")</f>
        <v>----</v>
      </c>
      <c r="AM543" s="4">
        <f>V543*(44/43.989828)</f>
        <v>429.29112008156972</v>
      </c>
      <c r="AN543" s="4">
        <f>INT(AM543)</f>
        <v>429</v>
      </c>
      <c r="AO543" s="4">
        <f>AM543-AN543</f>
        <v>0.29112008156971569</v>
      </c>
    </row>
    <row r="544" spans="1:41" x14ac:dyDescent="0.25">
      <c r="A544">
        <v>19</v>
      </c>
      <c r="B544">
        <v>20</v>
      </c>
      <c r="C544">
        <v>0</v>
      </c>
      <c r="D544">
        <v>10</v>
      </c>
      <c r="E544">
        <v>0</v>
      </c>
      <c r="F544">
        <v>0</v>
      </c>
      <c r="H544">
        <v>407.09836960000001</v>
      </c>
      <c r="J544">
        <v>19144545</v>
      </c>
      <c r="K544">
        <v>17744062</v>
      </c>
      <c r="L544">
        <v>18867757</v>
      </c>
      <c r="M544" t="str">
        <f>IF(J544&gt;0,"Yes","No")</f>
        <v>Yes</v>
      </c>
      <c r="N544">
        <f>AVERAGE(J544:L544)</f>
        <v>18585454.666666668</v>
      </c>
      <c r="O544">
        <v>6941725</v>
      </c>
      <c r="P544">
        <v>6323864</v>
      </c>
      <c r="Q544">
        <v>6484839</v>
      </c>
      <c r="S544">
        <f>B544/A544</f>
        <v>1.0526315789473684</v>
      </c>
      <c r="T544">
        <f>D544/A544</f>
        <v>0.52631578947368418</v>
      </c>
      <c r="V544" s="4">
        <f>A544*12+(B544-1)*1.007825+C544*14.003074+D544*15.9949146+E544*31.9720707+F544*30.9737615+0.0005485799</f>
        <v>407.09836957989995</v>
      </c>
      <c r="W544">
        <f>1+A544-B544/2+C544/2+F544/2</f>
        <v>10</v>
      </c>
      <c r="X544">
        <f>W544/A544</f>
        <v>0.52631578947368418</v>
      </c>
      <c r="Y544">
        <f>W544/B544</f>
        <v>0.5</v>
      </c>
      <c r="Z544">
        <f>W544/D544</f>
        <v>1</v>
      </c>
      <c r="AA544" t="str">
        <f>IF(X544&gt;=0.3,IF(X544&lt;=0.68,IF(Y544&gt;=0.2,IF(Y544&lt;=0.95,IF(Z544&gt;=0.77,IF(Z544&lt;=1.75,"CRAM","O"),"O"),"O"),"O"),"O"),"O")</f>
        <v>CRAM</v>
      </c>
      <c r="AD544">
        <f>(1+A544-D544/2-E544-B544/2)/(A544-D544/2-E544-C544-F544)</f>
        <v>0.35714285714285715</v>
      </c>
      <c r="AF544" t="str">
        <f>IF(AD544&gt;0.66,"CondAr","----")</f>
        <v>----</v>
      </c>
      <c r="AG544" t="str">
        <f>IF(AND((AD544&gt;0.5),(AD544&lt;=0.66)),"Aromatic","----")</f>
        <v>----</v>
      </c>
      <c r="AH544" t="str">
        <f>IF(AND((AD544&lt;=0.5),(S544&lt;1.5)),"HUnSatLig","----")</f>
        <v>HUnSatLig</v>
      </c>
      <c r="AI544" t="str">
        <f>IF(AND((T544&lt;0.6),(S544&gt;=1.5),(C544=0)),"AlipatNoN","----")</f>
        <v>----</v>
      </c>
      <c r="AJ544" t="str">
        <f>IF(AND((S544&gt;=1.5),(T544&gt;=0.6)),"SatFACarb","----")</f>
        <v>----</v>
      </c>
      <c r="AK544" t="str">
        <f>IF(AND((T544&lt;0.6),(S544&gt;=1.5),(C544&gt;0)),"Alipat+N","----")</f>
        <v>----</v>
      </c>
      <c r="AM544" s="4">
        <f>V544*(44/43.989828)</f>
        <v>407.1925050835751</v>
      </c>
      <c r="AN544" s="4">
        <f>INT(AM544)</f>
        <v>407</v>
      </c>
      <c r="AO544" s="4">
        <f>AM544-AN544</f>
        <v>0.19250508357509943</v>
      </c>
    </row>
    <row r="545" spans="1:41" x14ac:dyDescent="0.25">
      <c r="A545">
        <v>22</v>
      </c>
      <c r="B545">
        <v>26</v>
      </c>
      <c r="C545">
        <v>0</v>
      </c>
      <c r="D545">
        <v>10</v>
      </c>
      <c r="E545">
        <v>0</v>
      </c>
      <c r="F545">
        <v>0</v>
      </c>
      <c r="H545">
        <v>449.14531959999999</v>
      </c>
      <c r="J545">
        <v>8612634</v>
      </c>
      <c r="K545">
        <v>8127862</v>
      </c>
      <c r="L545">
        <v>8220043</v>
      </c>
      <c r="M545" t="str">
        <f>IF(J545&gt;0,"Yes","No")</f>
        <v>Yes</v>
      </c>
      <c r="N545">
        <f>AVERAGE(J545:L545)</f>
        <v>8320179.666666667</v>
      </c>
      <c r="O545">
        <v>6999455</v>
      </c>
      <c r="P545">
        <v>6342506</v>
      </c>
      <c r="Q545">
        <v>6591404</v>
      </c>
      <c r="S545">
        <f>B545/A545</f>
        <v>1.1818181818181819</v>
      </c>
      <c r="T545">
        <f>D545/A545</f>
        <v>0.45454545454545453</v>
      </c>
      <c r="V545" s="4">
        <f>A545*12+(B545-1)*1.007825+C545*14.003074+D545*15.9949146+E545*31.9720707+F545*30.9737615+0.0005485799</f>
        <v>449.14531957989999</v>
      </c>
      <c r="W545">
        <f>1+A545-B545/2+C545/2+F545/2</f>
        <v>10</v>
      </c>
      <c r="X545">
        <f>W545/A545</f>
        <v>0.45454545454545453</v>
      </c>
      <c r="Y545">
        <f>W545/B545</f>
        <v>0.38461538461538464</v>
      </c>
      <c r="Z545">
        <f>W545/D545</f>
        <v>1</v>
      </c>
      <c r="AA545" t="str">
        <f>IF(X545&gt;=0.3,IF(X545&lt;=0.68,IF(Y545&gt;=0.2,IF(Y545&lt;=0.95,IF(Z545&gt;=0.77,IF(Z545&lt;=1.75,"CRAM","O"),"O"),"O"),"O"),"O"),"O")</f>
        <v>CRAM</v>
      </c>
      <c r="AD545">
        <f>(1+A545-D545/2-E545-B545/2)/(A545-D545/2-E545-C545-F545)</f>
        <v>0.29411764705882354</v>
      </c>
      <c r="AF545" t="str">
        <f>IF(AD545&gt;0.66,"CondAr","----")</f>
        <v>----</v>
      </c>
      <c r="AG545" t="str">
        <f>IF(AND((AD545&gt;0.5),(AD545&lt;=0.66)),"Aromatic","----")</f>
        <v>----</v>
      </c>
      <c r="AH545" t="str">
        <f>IF(AND((AD545&lt;=0.5),(S545&lt;1.5)),"HUnSatLig","----")</f>
        <v>HUnSatLig</v>
      </c>
      <c r="AI545" t="str">
        <f>IF(AND((T545&lt;0.6),(S545&gt;=1.5),(C545=0)),"AlipatNoN","----")</f>
        <v>----</v>
      </c>
      <c r="AJ545" t="str">
        <f>IF(AND((S545&gt;=1.5),(T545&gt;=0.6)),"SatFACarb","----")</f>
        <v>----</v>
      </c>
      <c r="AK545" t="str">
        <f>IF(AND((T545&lt;0.6),(S545&gt;=1.5),(C545&gt;0)),"Alipat+N","----")</f>
        <v>----</v>
      </c>
      <c r="AM545" s="4">
        <f>V545*(44/43.989828)</f>
        <v>449.24917782164545</v>
      </c>
      <c r="AN545" s="4">
        <f>INT(AM545)</f>
        <v>449</v>
      </c>
      <c r="AO545" s="4">
        <f>AM545-AN545</f>
        <v>0.24917782164544633</v>
      </c>
    </row>
    <row r="546" spans="1:41" x14ac:dyDescent="0.25">
      <c r="A546">
        <v>25</v>
      </c>
      <c r="B546">
        <v>36</v>
      </c>
      <c r="C546">
        <v>0</v>
      </c>
      <c r="D546">
        <v>10</v>
      </c>
      <c r="E546">
        <v>0</v>
      </c>
      <c r="F546">
        <v>0</v>
      </c>
      <c r="H546">
        <v>495.22356960000002</v>
      </c>
      <c r="J546">
        <v>4975176</v>
      </c>
      <c r="K546">
        <v>4568924</v>
      </c>
      <c r="L546">
        <v>4527686</v>
      </c>
      <c r="M546" t="str">
        <f>IF(J546&gt;0,"Yes","No")</f>
        <v>Yes</v>
      </c>
      <c r="N546">
        <f>AVERAGE(J546:L546)</f>
        <v>4690595.333333333</v>
      </c>
      <c r="O546">
        <v>7015839</v>
      </c>
      <c r="P546">
        <v>6936598</v>
      </c>
      <c r="Q546">
        <v>5577858</v>
      </c>
      <c r="S546">
        <f>B546/A546</f>
        <v>1.44</v>
      </c>
      <c r="T546">
        <f>D546/A546</f>
        <v>0.4</v>
      </c>
      <c r="V546" s="4">
        <f>A546*12+(B546-1)*1.007825+C546*14.003074+D546*15.9949146+E546*31.9720707+F546*30.9737615+0.0005485799</f>
        <v>495.22356957989996</v>
      </c>
      <c r="W546">
        <f>1+A546-B546/2+C546/2+F546/2</f>
        <v>8</v>
      </c>
      <c r="X546">
        <f>W546/A546</f>
        <v>0.32</v>
      </c>
      <c r="Y546">
        <f>W546/B546</f>
        <v>0.22222222222222221</v>
      </c>
      <c r="Z546">
        <f>W546/D546</f>
        <v>0.8</v>
      </c>
      <c r="AA546" t="str">
        <f>IF(X546&gt;=0.3,IF(X546&lt;=0.68,IF(Y546&gt;=0.2,IF(Y546&lt;=0.95,IF(Z546&gt;=0.77,IF(Z546&lt;=1.75,"CRAM","O"),"O"),"O"),"O"),"O"),"O")</f>
        <v>CRAM</v>
      </c>
      <c r="AD546">
        <f>(1+A546-D546/2-E546-B546/2)/(A546-D546/2-E546-C546-F546)</f>
        <v>0.15</v>
      </c>
      <c r="AF546" t="str">
        <f>IF(AD546&gt;0.66,"CondAr","----")</f>
        <v>----</v>
      </c>
      <c r="AG546" t="str">
        <f>IF(AND((AD546&gt;0.5),(AD546&lt;=0.66)),"Aromatic","----")</f>
        <v>----</v>
      </c>
      <c r="AH546" t="str">
        <f>IF(AND((AD546&lt;=0.5),(S546&lt;1.5)),"HUnSatLig","----")</f>
        <v>HUnSatLig</v>
      </c>
      <c r="AI546" t="str">
        <f>IF(AND((T546&lt;0.6),(S546&gt;=1.5),(C546=0)),"AlipatNoN","----")</f>
        <v>----</v>
      </c>
      <c r="AJ546" t="str">
        <f>IF(AND((S546&gt;=1.5),(T546&gt;=0.6)),"SatFACarb","----")</f>
        <v>----</v>
      </c>
      <c r="AK546" t="str">
        <f>IF(AND((T546&lt;0.6),(S546&gt;=1.5),(C546&gt;0)),"Alipat+N","----")</f>
        <v>----</v>
      </c>
      <c r="AM546" s="4">
        <f>V546*(44/43.989828)</f>
        <v>495.33808273848206</v>
      </c>
      <c r="AN546" s="4">
        <f>INT(AM546)</f>
        <v>495</v>
      </c>
      <c r="AO546" s="4">
        <f>AM546-AN546</f>
        <v>0.33808273848205772</v>
      </c>
    </row>
    <row r="547" spans="1:41" x14ac:dyDescent="0.25">
      <c r="A547">
        <v>25</v>
      </c>
      <c r="B547">
        <v>34</v>
      </c>
      <c r="C547">
        <v>0</v>
      </c>
      <c r="D547">
        <v>10</v>
      </c>
      <c r="E547">
        <v>0</v>
      </c>
      <c r="F547">
        <v>0</v>
      </c>
      <c r="H547">
        <v>493.20791960000003</v>
      </c>
      <c r="J547">
        <v>5714405</v>
      </c>
      <c r="K547">
        <v>5208874</v>
      </c>
      <c r="L547">
        <v>5005872</v>
      </c>
      <c r="M547" t="str">
        <f>IF(J547&gt;0,"Yes","No")</f>
        <v>Yes</v>
      </c>
      <c r="N547">
        <f>AVERAGE(J547:L547)</f>
        <v>5309717</v>
      </c>
      <c r="O547">
        <v>7064896</v>
      </c>
      <c r="P547">
        <v>7104449</v>
      </c>
      <c r="Q547">
        <v>6425599</v>
      </c>
      <c r="S547">
        <f>B547/A547</f>
        <v>1.36</v>
      </c>
      <c r="T547">
        <f>D547/A547</f>
        <v>0.4</v>
      </c>
      <c r="V547" s="4">
        <f>A547*12+(B547-1)*1.007825+C547*14.003074+D547*15.9949146+E547*31.9720707+F547*30.9737615+0.0005485799</f>
        <v>493.20791957989996</v>
      </c>
      <c r="W547">
        <f>1+A547-B547/2+C547/2+F547/2</f>
        <v>9</v>
      </c>
      <c r="X547">
        <f>W547/A547</f>
        <v>0.36</v>
      </c>
      <c r="Y547">
        <f>W547/B547</f>
        <v>0.26470588235294118</v>
      </c>
      <c r="Z547">
        <f>W547/D547</f>
        <v>0.9</v>
      </c>
      <c r="AA547" t="str">
        <f>IF(X547&gt;=0.3,IF(X547&lt;=0.68,IF(Y547&gt;=0.2,IF(Y547&lt;=0.95,IF(Z547&gt;=0.77,IF(Z547&lt;=1.75,"CRAM","O"),"O"),"O"),"O"),"O"),"O")</f>
        <v>CRAM</v>
      </c>
      <c r="AD547">
        <f>(1+A547-D547/2-E547-B547/2)/(A547-D547/2-E547-C547-F547)</f>
        <v>0.2</v>
      </c>
      <c r="AF547" t="str">
        <f>IF(AD547&gt;0.66,"CondAr","----")</f>
        <v>----</v>
      </c>
      <c r="AG547" t="str">
        <f>IF(AND((AD547&gt;0.5),(AD547&lt;=0.66)),"Aromatic","----")</f>
        <v>----</v>
      </c>
      <c r="AH547" t="str">
        <f>IF(AND((AD547&lt;=0.5),(S547&lt;1.5)),"HUnSatLig","----")</f>
        <v>HUnSatLig</v>
      </c>
      <c r="AI547" t="str">
        <f>IF(AND((T547&lt;0.6),(S547&gt;=1.5),(C547=0)),"AlipatNoN","----")</f>
        <v>----</v>
      </c>
      <c r="AJ547" t="str">
        <f>IF(AND((S547&gt;=1.5),(T547&gt;=0.6)),"SatFACarb","----")</f>
        <v>----</v>
      </c>
      <c r="AK547" t="str">
        <f>IF(AND((T547&lt;0.6),(S547&gt;=1.5),(C547&gt;0)),"Alipat+N","----")</f>
        <v>----</v>
      </c>
      <c r="AM547" s="4">
        <f>V547*(44/43.989828)</f>
        <v>493.32196664909884</v>
      </c>
      <c r="AN547" s="4">
        <f>INT(AM547)</f>
        <v>493</v>
      </c>
      <c r="AO547" s="4">
        <f>AM547-AN547</f>
        <v>0.32196664909884021</v>
      </c>
    </row>
    <row r="548" spans="1:41" x14ac:dyDescent="0.25">
      <c r="A548">
        <v>23</v>
      </c>
      <c r="B548">
        <v>34</v>
      </c>
      <c r="C548">
        <v>0</v>
      </c>
      <c r="D548">
        <v>6</v>
      </c>
      <c r="E548">
        <v>0</v>
      </c>
      <c r="F548">
        <v>0</v>
      </c>
      <c r="H548">
        <v>405.22826120000002</v>
      </c>
      <c r="J548">
        <v>4959926</v>
      </c>
      <c r="K548">
        <v>5009435</v>
      </c>
      <c r="L548">
        <v>4432291</v>
      </c>
      <c r="M548" t="str">
        <f>IF(J548&gt;0,"Yes","No")</f>
        <v>Yes</v>
      </c>
      <c r="N548">
        <f>AVERAGE(J548:L548)</f>
        <v>4800550.666666667</v>
      </c>
      <c r="O548">
        <v>7078800</v>
      </c>
      <c r="P548">
        <v>8268268</v>
      </c>
      <c r="Q548">
        <v>7231253</v>
      </c>
      <c r="S548">
        <f>B548/A548</f>
        <v>1.4782608695652173</v>
      </c>
      <c r="T548">
        <f>D548/A548</f>
        <v>0.2608695652173913</v>
      </c>
      <c r="V548" s="4">
        <f>A548*12+(B548-1)*1.007825+C548*14.003074+D548*15.9949146+E548*31.9720707+F548*30.9737615+0.0005485799</f>
        <v>405.22826117989996</v>
      </c>
      <c r="W548">
        <f>1+A548-B548/2+C548/2+F548/2</f>
        <v>7</v>
      </c>
      <c r="X548">
        <f>W548/A548</f>
        <v>0.30434782608695654</v>
      </c>
      <c r="Y548">
        <f>W548/B548</f>
        <v>0.20588235294117646</v>
      </c>
      <c r="Z548">
        <f>W548/D548</f>
        <v>1.1666666666666667</v>
      </c>
      <c r="AA548" t="str">
        <f>IF(X548&gt;=0.3,IF(X548&lt;=0.68,IF(Y548&gt;=0.2,IF(Y548&lt;=0.95,IF(Z548&gt;=0.77,IF(Z548&lt;=1.75,"CRAM","O"),"O"),"O"),"O"),"O"),"O")</f>
        <v>CRAM</v>
      </c>
      <c r="AD548">
        <f>(1+A548-D548/2-E548-B548/2)/(A548-D548/2-E548-C548-F548)</f>
        <v>0.2</v>
      </c>
      <c r="AF548" t="str">
        <f>IF(AD548&gt;0.66,"CondAr","----")</f>
        <v>----</v>
      </c>
      <c r="AG548" t="str">
        <f>IF(AND((AD548&gt;0.5),(AD548&lt;=0.66)),"Aromatic","----")</f>
        <v>----</v>
      </c>
      <c r="AH548" t="str">
        <f>IF(AND((AD548&lt;=0.5),(S548&lt;1.5)),"HUnSatLig","----")</f>
        <v>HUnSatLig</v>
      </c>
      <c r="AI548" t="str">
        <f>IF(AND((T548&lt;0.6),(S548&gt;=1.5),(C548=0)),"AlipatNoN","----")</f>
        <v>----</v>
      </c>
      <c r="AJ548" t="str">
        <f>IF(AND((S548&gt;=1.5),(T548&gt;=0.6)),"SatFACarb","----")</f>
        <v>----</v>
      </c>
      <c r="AK548" t="str">
        <f>IF(AND((T548&lt;0.6),(S548&gt;=1.5),(C548&gt;0)),"Alipat+N","----")</f>
        <v>----</v>
      </c>
      <c r="AM548" s="4">
        <f>V548*(44/43.989828)</f>
        <v>405.32196424854391</v>
      </c>
      <c r="AN548" s="4">
        <f>INT(AM548)</f>
        <v>405</v>
      </c>
      <c r="AO548" s="4">
        <f>AM548-AN548</f>
        <v>0.32196424854390671</v>
      </c>
    </row>
    <row r="549" spans="1:41" x14ac:dyDescent="0.25">
      <c r="A549">
        <v>18</v>
      </c>
      <c r="B549">
        <v>24</v>
      </c>
      <c r="C549">
        <v>0</v>
      </c>
      <c r="D549">
        <v>10</v>
      </c>
      <c r="E549">
        <v>0</v>
      </c>
      <c r="F549">
        <v>0</v>
      </c>
      <c r="H549">
        <v>399.1296696</v>
      </c>
      <c r="J549">
        <v>11344717</v>
      </c>
      <c r="K549">
        <v>10724675</v>
      </c>
      <c r="L549">
        <v>10117886</v>
      </c>
      <c r="M549" t="str">
        <f>IF(J549&gt;0,"Yes","No")</f>
        <v>Yes</v>
      </c>
      <c r="N549">
        <f>AVERAGE(J549:L549)</f>
        <v>10729092.666666666</v>
      </c>
      <c r="O549">
        <v>7082210</v>
      </c>
      <c r="P549">
        <v>7053034</v>
      </c>
      <c r="Q549">
        <v>6894878</v>
      </c>
      <c r="S549">
        <f>B549/A549</f>
        <v>1.3333333333333333</v>
      </c>
      <c r="T549">
        <f>D549/A549</f>
        <v>0.55555555555555558</v>
      </c>
      <c r="V549" s="4">
        <f>A549*12+(B549-1)*1.007825+C549*14.003074+D549*15.9949146+E549*31.9720707+F549*30.9737615+0.0005485799</f>
        <v>399.1296695799</v>
      </c>
      <c r="W549">
        <f>1+A549-B549/2+C549/2+F549/2</f>
        <v>7</v>
      </c>
      <c r="X549">
        <f>W549/A549</f>
        <v>0.3888888888888889</v>
      </c>
      <c r="Y549">
        <f>W549/B549</f>
        <v>0.29166666666666669</v>
      </c>
      <c r="Z549">
        <f>W549/D549</f>
        <v>0.7</v>
      </c>
      <c r="AA549" t="str">
        <f>IF(X549&gt;=0.3,IF(X549&lt;=0.68,IF(Y549&gt;=0.2,IF(Y549&lt;=0.95,IF(Z549&gt;=0.77,IF(Z549&lt;=1.75,"CRAM","O"),"O"),"O"),"O"),"O"),"O")</f>
        <v>O</v>
      </c>
      <c r="AD549">
        <f>(1+A549-D549/2-E549-B549/2)/(A549-D549/2-E549-C549-F549)</f>
        <v>0.15384615384615385</v>
      </c>
      <c r="AF549" t="str">
        <f>IF(AD549&gt;0.66,"CondAr","----")</f>
        <v>----</v>
      </c>
      <c r="AG549" t="str">
        <f>IF(AND((AD549&gt;0.5),(AD549&lt;=0.66)),"Aromatic","----")</f>
        <v>----</v>
      </c>
      <c r="AH549" t="str">
        <f>IF(AND((AD549&lt;=0.5),(S549&lt;1.5)),"HUnSatLig","----")</f>
        <v>HUnSatLig</v>
      </c>
      <c r="AI549" t="str">
        <f>IF(AND((T549&lt;0.6),(S549&gt;=1.5),(C549=0)),"AlipatNoN","----")</f>
        <v>----</v>
      </c>
      <c r="AJ549" t="str">
        <f>IF(AND((S549&gt;=1.5),(T549&gt;=0.6)),"SatFACarb","----")</f>
        <v>----</v>
      </c>
      <c r="AK549" t="str">
        <f>IF(AND((T549&lt;0.6),(S549&gt;=1.5),(C549&gt;0)),"Alipat+N","----")</f>
        <v>----</v>
      </c>
      <c r="AM549" s="4">
        <f>V549*(44/43.989828)</f>
        <v>399.22196243903471</v>
      </c>
      <c r="AN549" s="4">
        <f>INT(AM549)</f>
        <v>399</v>
      </c>
      <c r="AO549" s="4">
        <f>AM549-AN549</f>
        <v>0.22196243903471213</v>
      </c>
    </row>
    <row r="550" spans="1:41" x14ac:dyDescent="0.25">
      <c r="A550">
        <v>16</v>
      </c>
      <c r="B550">
        <v>22</v>
      </c>
      <c r="C550">
        <v>0</v>
      </c>
      <c r="D550">
        <v>7</v>
      </c>
      <c r="E550">
        <v>0</v>
      </c>
      <c r="F550">
        <v>0</v>
      </c>
      <c r="H550">
        <v>325.12927580000002</v>
      </c>
      <c r="J550">
        <v>4888397</v>
      </c>
      <c r="K550">
        <v>4995627</v>
      </c>
      <c r="L550">
        <v>4794646</v>
      </c>
      <c r="M550" t="str">
        <f>IF(J550&gt;0,"Yes","No")</f>
        <v>Yes</v>
      </c>
      <c r="N550">
        <f>AVERAGE(J550:L550)</f>
        <v>4892890</v>
      </c>
      <c r="O550">
        <v>7121210</v>
      </c>
      <c r="P550">
        <v>7152109</v>
      </c>
      <c r="Q550">
        <v>7122340</v>
      </c>
      <c r="S550">
        <f>B550/A550</f>
        <v>1.375</v>
      </c>
      <c r="T550">
        <f>D550/A550</f>
        <v>0.4375</v>
      </c>
      <c r="V550" s="4">
        <f>A550*12+(B550-1)*1.007825+C550*14.003074+D550*15.9949146+E550*31.9720707+F550*30.9737615+0.0005485799</f>
        <v>325.12927577989996</v>
      </c>
      <c r="W550">
        <f>1+A550-B550/2+C550/2+F550/2</f>
        <v>6</v>
      </c>
      <c r="X550">
        <f>W550/A550</f>
        <v>0.375</v>
      </c>
      <c r="Y550">
        <f>W550/B550</f>
        <v>0.27272727272727271</v>
      </c>
      <c r="Z550">
        <f>W550/D550</f>
        <v>0.8571428571428571</v>
      </c>
      <c r="AA550" t="str">
        <f>IF(X550&gt;=0.3,IF(X550&lt;=0.68,IF(Y550&gt;=0.2,IF(Y550&lt;=0.95,IF(Z550&gt;=0.77,IF(Z550&lt;=1.75,"CRAM","O"),"O"),"O"),"O"),"O"),"O")</f>
        <v>CRAM</v>
      </c>
      <c r="AD550">
        <f>(1+A550-D550/2-E550-B550/2)/(A550-D550/2-E550-C550-F550)</f>
        <v>0.2</v>
      </c>
      <c r="AF550" t="str">
        <f>IF(AD550&gt;0.66,"CondAr","----")</f>
        <v>----</v>
      </c>
      <c r="AG550" t="str">
        <f>IF(AND((AD550&gt;0.5),(AD550&lt;=0.66)),"Aromatic","----")</f>
        <v>----</v>
      </c>
      <c r="AH550" t="str">
        <f>IF(AND((AD550&lt;=0.5),(S550&lt;1.5)),"HUnSatLig","----")</f>
        <v>HUnSatLig</v>
      </c>
      <c r="AI550" t="str">
        <f>IF(AND((T550&lt;0.6),(S550&gt;=1.5),(C550=0)),"AlipatNoN","----")</f>
        <v>----</v>
      </c>
      <c r="AJ550" t="str">
        <f>IF(AND((S550&gt;=1.5),(T550&gt;=0.6)),"SatFACarb","----")</f>
        <v>----</v>
      </c>
      <c r="AK550" t="str">
        <f>IF(AND((T550&lt;0.6),(S550&gt;=1.5),(C550&gt;0)),"Alipat+N","----")</f>
        <v>----</v>
      </c>
      <c r="AM550" s="4">
        <f>V550*(44/43.989828)</f>
        <v>325.20445713758181</v>
      </c>
      <c r="AN550" s="4">
        <f>INT(AM550)</f>
        <v>325</v>
      </c>
      <c r="AO550" s="4">
        <f>AM550-AN550</f>
        <v>0.20445713758181228</v>
      </c>
    </row>
    <row r="551" spans="1:41" x14ac:dyDescent="0.25">
      <c r="A551">
        <v>17</v>
      </c>
      <c r="B551">
        <v>22</v>
      </c>
      <c r="C551">
        <v>0</v>
      </c>
      <c r="D551">
        <v>10</v>
      </c>
      <c r="E551">
        <v>0</v>
      </c>
      <c r="F551">
        <v>0</v>
      </c>
      <c r="H551">
        <v>385.11401960000001</v>
      </c>
      <c r="J551">
        <v>12027231</v>
      </c>
      <c r="K551">
        <v>11459301</v>
      </c>
      <c r="L551">
        <v>11135075</v>
      </c>
      <c r="M551" t="str">
        <f>IF(J551&gt;0,"Yes","No")</f>
        <v>Yes</v>
      </c>
      <c r="N551">
        <f>AVERAGE(J551:L551)</f>
        <v>11540535.666666666</v>
      </c>
      <c r="O551">
        <v>7151178</v>
      </c>
      <c r="P551">
        <v>5671906</v>
      </c>
      <c r="Q551">
        <v>6003672</v>
      </c>
      <c r="S551">
        <f>B551/A551</f>
        <v>1.2941176470588236</v>
      </c>
      <c r="T551">
        <f>D551/A551</f>
        <v>0.58823529411764708</v>
      </c>
      <c r="V551" s="4">
        <f>A551*12+(B551-1)*1.007825+C551*14.003074+D551*15.9949146+E551*31.9720707+F551*30.9737615+0.0005485799</f>
        <v>385.1140195799</v>
      </c>
      <c r="W551">
        <f>1+A551-B551/2+C551/2+F551/2</f>
        <v>7</v>
      </c>
      <c r="X551">
        <f>W551/A551</f>
        <v>0.41176470588235292</v>
      </c>
      <c r="Y551">
        <f>W551/B551</f>
        <v>0.31818181818181818</v>
      </c>
      <c r="Z551">
        <f>W551/D551</f>
        <v>0.7</v>
      </c>
      <c r="AA551" t="str">
        <f>IF(X551&gt;=0.3,IF(X551&lt;=0.68,IF(Y551&gt;=0.2,IF(Y551&lt;=0.95,IF(Z551&gt;=0.77,IF(Z551&lt;=1.75,"CRAM","O"),"O"),"O"),"O"),"O"),"O")</f>
        <v>O</v>
      </c>
      <c r="AD551">
        <f>(1+A551-D551/2-E551-B551/2)/(A551-D551/2-E551-C551-F551)</f>
        <v>0.16666666666666666</v>
      </c>
      <c r="AF551" t="str">
        <f>IF(AD551&gt;0.66,"CondAr","----")</f>
        <v>----</v>
      </c>
      <c r="AG551" t="str">
        <f>IF(AND((AD551&gt;0.5),(AD551&lt;=0.66)),"Aromatic","----")</f>
        <v>----</v>
      </c>
      <c r="AH551" t="str">
        <f>IF(AND((AD551&lt;=0.5),(S551&lt;1.5)),"HUnSatLig","----")</f>
        <v>HUnSatLig</v>
      </c>
      <c r="AI551" t="str">
        <f>IF(AND((T551&lt;0.6),(S551&gt;=1.5),(C551=0)),"AlipatNoN","----")</f>
        <v>----</v>
      </c>
      <c r="AJ551" t="str">
        <f>IF(AND((S551&gt;=1.5),(T551&gt;=0.6)),"SatFACarb","----")</f>
        <v>----</v>
      </c>
      <c r="AK551" t="str">
        <f>IF(AND((T551&lt;0.6),(S551&gt;=1.5),(C551&gt;0)),"Alipat+N","----")</f>
        <v>----</v>
      </c>
      <c r="AM551" s="4">
        <f>V551*(44/43.989828)</f>
        <v>385.20307152634462</v>
      </c>
      <c r="AN551" s="4">
        <f>INT(AM551)</f>
        <v>385</v>
      </c>
      <c r="AO551" s="4">
        <f>AM551-AN551</f>
        <v>0.20307152634461545</v>
      </c>
    </row>
    <row r="552" spans="1:41" x14ac:dyDescent="0.25">
      <c r="A552">
        <v>24</v>
      </c>
      <c r="B552">
        <v>34</v>
      </c>
      <c r="C552">
        <v>0</v>
      </c>
      <c r="D552">
        <v>6</v>
      </c>
      <c r="E552">
        <v>0</v>
      </c>
      <c r="F552">
        <v>0</v>
      </c>
      <c r="H552">
        <v>417.22826120000002</v>
      </c>
      <c r="J552">
        <v>4760659</v>
      </c>
      <c r="K552">
        <v>4886150</v>
      </c>
      <c r="L552">
        <v>5081887</v>
      </c>
      <c r="M552" t="str">
        <f>IF(J552&gt;0,"Yes","No")</f>
        <v>Yes</v>
      </c>
      <c r="N552">
        <f>AVERAGE(J552:L552)</f>
        <v>4909565.333333333</v>
      </c>
      <c r="O552">
        <v>7206205</v>
      </c>
      <c r="P552">
        <v>7842933</v>
      </c>
      <c r="Q552">
        <v>6066985</v>
      </c>
      <c r="S552">
        <f>B552/A552</f>
        <v>1.4166666666666667</v>
      </c>
      <c r="T552">
        <f>D552/A552</f>
        <v>0.25</v>
      </c>
      <c r="V552" s="4">
        <f>A552*12+(B552-1)*1.007825+C552*14.003074+D552*15.9949146+E552*31.9720707+F552*30.9737615+0.0005485799</f>
        <v>417.22826117989996</v>
      </c>
      <c r="W552">
        <f>1+A552-B552/2+C552/2+F552/2</f>
        <v>8</v>
      </c>
      <c r="X552">
        <f>W552/A552</f>
        <v>0.33333333333333331</v>
      </c>
      <c r="Y552">
        <f>W552/B552</f>
        <v>0.23529411764705882</v>
      </c>
      <c r="Z552">
        <f>W552/D552</f>
        <v>1.3333333333333333</v>
      </c>
      <c r="AA552" t="str">
        <f>IF(X552&gt;=0.3,IF(X552&lt;=0.68,IF(Y552&gt;=0.2,IF(Y552&lt;=0.95,IF(Z552&gt;=0.77,IF(Z552&lt;=1.75,"CRAM","O"),"O"),"O"),"O"),"O"),"O")</f>
        <v>CRAM</v>
      </c>
      <c r="AD552">
        <f>(1+A552-D552/2-E552-B552/2)/(A552-D552/2-E552-C552-F552)</f>
        <v>0.23809523809523808</v>
      </c>
      <c r="AF552" t="str">
        <f>IF(AD552&gt;0.66,"CondAr","----")</f>
        <v>----</v>
      </c>
      <c r="AG552" t="str">
        <f>IF(AND((AD552&gt;0.5),(AD552&lt;=0.66)),"Aromatic","----")</f>
        <v>----</v>
      </c>
      <c r="AH552" t="str">
        <f>IF(AND((AD552&lt;=0.5),(S552&lt;1.5)),"HUnSatLig","----")</f>
        <v>HUnSatLig</v>
      </c>
      <c r="AI552" t="str">
        <f>IF(AND((T552&lt;0.6),(S552&gt;=1.5),(C552=0)),"AlipatNoN","----")</f>
        <v>----</v>
      </c>
      <c r="AJ552" t="str">
        <f>IF(AND((S552&gt;=1.5),(T552&gt;=0.6)),"SatFACarb","----")</f>
        <v>----</v>
      </c>
      <c r="AK552" t="str">
        <f>IF(AND((T552&lt;0.6),(S552&gt;=1.5),(C552&gt;0)),"Alipat+N","----")</f>
        <v>----</v>
      </c>
      <c r="AM552" s="4">
        <f>V552*(44/43.989828)</f>
        <v>417.32473907185079</v>
      </c>
      <c r="AN552" s="4">
        <f>INT(AM552)</f>
        <v>417</v>
      </c>
      <c r="AO552" s="4">
        <f>AM552-AN552</f>
        <v>0.32473907185078588</v>
      </c>
    </row>
    <row r="553" spans="1:41" x14ac:dyDescent="0.25">
      <c r="A553">
        <v>23</v>
      </c>
      <c r="B553">
        <v>28</v>
      </c>
      <c r="C553">
        <v>0</v>
      </c>
      <c r="D553">
        <v>10</v>
      </c>
      <c r="E553">
        <v>0</v>
      </c>
      <c r="F553">
        <v>0</v>
      </c>
      <c r="H553">
        <v>463.16096959999999</v>
      </c>
      <c r="J553">
        <v>7507362</v>
      </c>
      <c r="K553">
        <v>7346905</v>
      </c>
      <c r="L553">
        <v>6912218</v>
      </c>
      <c r="M553" t="str">
        <f>IF(J553&gt;0,"Yes","No")</f>
        <v>Yes</v>
      </c>
      <c r="N553">
        <f>AVERAGE(J553:L553)</f>
        <v>7255495</v>
      </c>
      <c r="O553">
        <v>7224010</v>
      </c>
      <c r="P553">
        <v>6866247</v>
      </c>
      <c r="Q553">
        <v>6522933</v>
      </c>
      <c r="S553">
        <f>B553/A553</f>
        <v>1.2173913043478262</v>
      </c>
      <c r="T553">
        <f>D553/A553</f>
        <v>0.43478260869565216</v>
      </c>
      <c r="V553" s="4">
        <f>A553*12+(B553-1)*1.007825+C553*14.003074+D553*15.9949146+E553*31.9720707+F553*30.9737615+0.0005485799</f>
        <v>463.16096957989998</v>
      </c>
      <c r="W553">
        <f>1+A553-B553/2+C553/2+F553/2</f>
        <v>10</v>
      </c>
      <c r="X553">
        <f>W553/A553</f>
        <v>0.43478260869565216</v>
      </c>
      <c r="Y553">
        <f>W553/B553</f>
        <v>0.35714285714285715</v>
      </c>
      <c r="Z553">
        <f>W553/D553</f>
        <v>1</v>
      </c>
      <c r="AA553" t="str">
        <f>IF(X553&gt;=0.3,IF(X553&lt;=0.68,IF(Y553&gt;=0.2,IF(Y553&lt;=0.95,IF(Z553&gt;=0.77,IF(Z553&lt;=1.75,"CRAM","O"),"O"),"O"),"O"),"O"),"O")</f>
        <v>CRAM</v>
      </c>
      <c r="AD553">
        <f>(1+A553-D553/2-E553-B553/2)/(A553-D553/2-E553-C553-F553)</f>
        <v>0.27777777777777779</v>
      </c>
      <c r="AF553" t="str">
        <f>IF(AD553&gt;0.66,"CondAr","----")</f>
        <v>----</v>
      </c>
      <c r="AG553" t="str">
        <f>IF(AND((AD553&gt;0.5),(AD553&lt;=0.66)),"Aromatic","----")</f>
        <v>----</v>
      </c>
      <c r="AH553" t="str">
        <f>IF(AND((AD553&lt;=0.5),(S553&lt;1.5)),"HUnSatLig","----")</f>
        <v>HUnSatLig</v>
      </c>
      <c r="AI553" t="str">
        <f>IF(AND((T553&lt;0.6),(S553&gt;=1.5),(C553=0)),"AlipatNoN","----")</f>
        <v>----</v>
      </c>
      <c r="AJ553" t="str">
        <f>IF(AND((S553&gt;=1.5),(T553&gt;=0.6)),"SatFACarb","----")</f>
        <v>----</v>
      </c>
      <c r="AK553" t="str">
        <f>IF(AND((T553&lt;0.6),(S553&gt;=1.5),(C553&gt;0)),"Alipat+N","----")</f>
        <v>----</v>
      </c>
      <c r="AM553" s="4">
        <f>V553*(44/43.989828)</f>
        <v>463.26806873433549</v>
      </c>
      <c r="AN553" s="4">
        <f>INT(AM553)</f>
        <v>463</v>
      </c>
      <c r="AO553" s="4">
        <f>AM553-AN553</f>
        <v>0.26806873433548617</v>
      </c>
    </row>
    <row r="554" spans="1:41" x14ac:dyDescent="0.25">
      <c r="A554">
        <v>28</v>
      </c>
      <c r="B554">
        <v>38</v>
      </c>
      <c r="C554">
        <v>0</v>
      </c>
      <c r="D554">
        <v>9</v>
      </c>
      <c r="E554">
        <v>0</v>
      </c>
      <c r="F554">
        <v>0</v>
      </c>
      <c r="H554">
        <v>517.24430500000005</v>
      </c>
      <c r="J554">
        <v>4267781</v>
      </c>
      <c r="K554">
        <v>4485513</v>
      </c>
      <c r="L554">
        <v>4484153</v>
      </c>
      <c r="M554" t="str">
        <f>IF(J554&gt;0,"Yes","No")</f>
        <v>Yes</v>
      </c>
      <c r="N554">
        <f>AVERAGE(J554:L554)</f>
        <v>4412482.333333333</v>
      </c>
      <c r="O554">
        <v>7270664</v>
      </c>
      <c r="P554">
        <v>7623436</v>
      </c>
      <c r="Q554">
        <v>6099206</v>
      </c>
      <c r="S554">
        <f>B554/A554</f>
        <v>1.3571428571428572</v>
      </c>
      <c r="T554">
        <f>D554/A554</f>
        <v>0.32142857142857145</v>
      </c>
      <c r="V554" s="4">
        <f>A554*12+(B554-1)*1.007825+C554*14.003074+D554*15.9949146+E554*31.9720707+F554*30.9737615+0.0005485799</f>
        <v>517.24430497990011</v>
      </c>
      <c r="W554">
        <f>1+A554-B554/2+C554/2+F554/2</f>
        <v>10</v>
      </c>
      <c r="X554">
        <f>W554/A554</f>
        <v>0.35714285714285715</v>
      </c>
      <c r="Y554">
        <f>W554/B554</f>
        <v>0.26315789473684209</v>
      </c>
      <c r="Z554">
        <f>W554/D554</f>
        <v>1.1111111111111112</v>
      </c>
      <c r="AA554" t="str">
        <f>IF(X554&gt;=0.3,IF(X554&lt;=0.68,IF(Y554&gt;=0.2,IF(Y554&lt;=0.95,IF(Z554&gt;=0.77,IF(Z554&lt;=1.75,"CRAM","O"),"O"),"O"),"O"),"O"),"O")</f>
        <v>CRAM</v>
      </c>
      <c r="AD554">
        <f>(1+A554-D554/2-E554-B554/2)/(A554-D554/2-E554-C554-F554)</f>
        <v>0.23404255319148937</v>
      </c>
      <c r="AF554" t="str">
        <f>IF(AD554&gt;0.66,"CondAr","----")</f>
        <v>----</v>
      </c>
      <c r="AG554" t="str">
        <f>IF(AND((AD554&gt;0.5),(AD554&lt;=0.66)),"Aromatic","----")</f>
        <v>----</v>
      </c>
      <c r="AH554" t="str">
        <f>IF(AND((AD554&lt;=0.5),(S554&lt;1.5)),"HUnSatLig","----")</f>
        <v>HUnSatLig</v>
      </c>
      <c r="AI554" t="str">
        <f>IF(AND((T554&lt;0.6),(S554&gt;=1.5),(C554=0)),"AlipatNoN","----")</f>
        <v>----</v>
      </c>
      <c r="AJ554" t="str">
        <f>IF(AND((S554&gt;=1.5),(T554&gt;=0.6)),"SatFACarb","----")</f>
        <v>----</v>
      </c>
      <c r="AK554" t="str">
        <f>IF(AND((T554&lt;0.6),(S554&gt;=1.5),(C554&gt;0)),"Alipat+N","----")</f>
        <v>----</v>
      </c>
      <c r="AM554" s="4">
        <f>V554*(44/43.989828)</f>
        <v>517.36391010930072</v>
      </c>
      <c r="AN554" s="4">
        <f>INT(AM554)</f>
        <v>517</v>
      </c>
      <c r="AO554" s="4">
        <f>AM554-AN554</f>
        <v>0.36391010930071843</v>
      </c>
    </row>
    <row r="555" spans="1:41" x14ac:dyDescent="0.25">
      <c r="A555">
        <v>18</v>
      </c>
      <c r="B555">
        <v>20</v>
      </c>
      <c r="C555">
        <v>0</v>
      </c>
      <c r="D555">
        <v>10</v>
      </c>
      <c r="E555">
        <v>0</v>
      </c>
      <c r="F555">
        <v>0</v>
      </c>
      <c r="H555">
        <v>395.09836960000001</v>
      </c>
      <c r="J555">
        <v>18020370</v>
      </c>
      <c r="K555">
        <v>17889991</v>
      </c>
      <c r="L555">
        <v>16932998</v>
      </c>
      <c r="M555" t="str">
        <f>IF(J555&gt;0,"Yes","No")</f>
        <v>Yes</v>
      </c>
      <c r="N555">
        <f>AVERAGE(J555:L555)</f>
        <v>17614453</v>
      </c>
      <c r="O555">
        <v>7296617</v>
      </c>
      <c r="P555">
        <v>6463557</v>
      </c>
      <c r="Q555">
        <v>6474513</v>
      </c>
      <c r="S555">
        <f>B555/A555</f>
        <v>1.1111111111111112</v>
      </c>
      <c r="T555">
        <f>D555/A555</f>
        <v>0.55555555555555558</v>
      </c>
      <c r="V555" s="4">
        <f>A555*12+(B555-1)*1.007825+C555*14.003074+D555*15.9949146+E555*31.9720707+F555*30.9737615+0.0005485799</f>
        <v>395.09836957989995</v>
      </c>
      <c r="W555">
        <f>1+A555-B555/2+C555/2+F555/2</f>
        <v>9</v>
      </c>
      <c r="X555">
        <f>W555/A555</f>
        <v>0.5</v>
      </c>
      <c r="Y555">
        <f>W555/B555</f>
        <v>0.45</v>
      </c>
      <c r="Z555">
        <f>W555/D555</f>
        <v>0.9</v>
      </c>
      <c r="AA555" t="str">
        <f>IF(X555&gt;=0.3,IF(X555&lt;=0.68,IF(Y555&gt;=0.2,IF(Y555&lt;=0.95,IF(Z555&gt;=0.77,IF(Z555&lt;=1.75,"CRAM","O"),"O"),"O"),"O"),"O"),"O")</f>
        <v>CRAM</v>
      </c>
      <c r="AD555">
        <f>(1+A555-D555/2-E555-B555/2)/(A555-D555/2-E555-C555-F555)</f>
        <v>0.30769230769230771</v>
      </c>
      <c r="AF555" t="str">
        <f>IF(AD555&gt;0.66,"CondAr","----")</f>
        <v>----</v>
      </c>
      <c r="AG555" t="str">
        <f>IF(AND((AD555&gt;0.5),(AD555&lt;=0.66)),"Aromatic","----")</f>
        <v>----</v>
      </c>
      <c r="AH555" t="str">
        <f>IF(AND((AD555&lt;=0.5),(S555&lt;1.5)),"HUnSatLig","----")</f>
        <v>HUnSatLig</v>
      </c>
      <c r="AI555" t="str">
        <f>IF(AND((T555&lt;0.6),(S555&gt;=1.5),(C555=0)),"AlipatNoN","----")</f>
        <v>----</v>
      </c>
      <c r="AJ555" t="str">
        <f>IF(AND((S555&gt;=1.5),(T555&gt;=0.6)),"SatFACarb","----")</f>
        <v>----</v>
      </c>
      <c r="AK555" t="str">
        <f>IF(AND((T555&lt;0.6),(S555&gt;=1.5),(C555&gt;0)),"Alipat+N","----")</f>
        <v>----</v>
      </c>
      <c r="AM555" s="4">
        <f>V555*(44/43.989828)</f>
        <v>395.18973026026828</v>
      </c>
      <c r="AN555" s="4">
        <f>INT(AM555)</f>
        <v>395</v>
      </c>
      <c r="AO555" s="4">
        <f>AM555-AN555</f>
        <v>0.18973026026827711</v>
      </c>
    </row>
    <row r="556" spans="1:41" x14ac:dyDescent="0.25">
      <c r="A556">
        <v>25</v>
      </c>
      <c r="B556">
        <v>34</v>
      </c>
      <c r="C556">
        <v>0</v>
      </c>
      <c r="D556">
        <v>7</v>
      </c>
      <c r="E556">
        <v>0</v>
      </c>
      <c r="F556">
        <v>0</v>
      </c>
      <c r="H556">
        <v>445.22317579999998</v>
      </c>
      <c r="J556">
        <v>4906268</v>
      </c>
      <c r="K556">
        <v>5263976</v>
      </c>
      <c r="L556">
        <v>4375323</v>
      </c>
      <c r="M556" t="str">
        <f>IF(J556&gt;0,"Yes","No")</f>
        <v>Yes</v>
      </c>
      <c r="N556">
        <f>AVERAGE(J556:L556)</f>
        <v>4848522.333333333</v>
      </c>
      <c r="O556">
        <v>7304906</v>
      </c>
      <c r="P556">
        <v>8702032</v>
      </c>
      <c r="Q556">
        <v>7353646</v>
      </c>
      <c r="S556">
        <f>B556/A556</f>
        <v>1.36</v>
      </c>
      <c r="T556">
        <f>D556/A556</f>
        <v>0.28000000000000003</v>
      </c>
      <c r="V556" s="4">
        <f>A556*12+(B556-1)*1.007825+C556*14.003074+D556*15.9949146+E556*31.9720707+F556*30.9737615+0.0005485799</f>
        <v>445.22317577989998</v>
      </c>
      <c r="W556">
        <f>1+A556-B556/2+C556/2+F556/2</f>
        <v>9</v>
      </c>
      <c r="X556">
        <f>W556/A556</f>
        <v>0.36</v>
      </c>
      <c r="Y556">
        <f>W556/B556</f>
        <v>0.26470588235294118</v>
      </c>
      <c r="Z556">
        <f>W556/D556</f>
        <v>1.2857142857142858</v>
      </c>
      <c r="AA556" t="str">
        <f>IF(X556&gt;=0.3,IF(X556&lt;=0.68,IF(Y556&gt;=0.2,IF(Y556&lt;=0.95,IF(Z556&gt;=0.77,IF(Z556&lt;=1.75,"CRAM","O"),"O"),"O"),"O"),"O"),"O")</f>
        <v>CRAM</v>
      </c>
      <c r="AD556">
        <f>(1+A556-D556/2-E556-B556/2)/(A556-D556/2-E556-C556-F556)</f>
        <v>0.2558139534883721</v>
      </c>
      <c r="AF556" t="str">
        <f>IF(AD556&gt;0.66,"CondAr","----")</f>
        <v>----</v>
      </c>
      <c r="AG556" t="str">
        <f>IF(AND((AD556&gt;0.5),(AD556&lt;=0.66)),"Aromatic","----")</f>
        <v>----</v>
      </c>
      <c r="AH556" t="str">
        <f>IF(AND((AD556&lt;=0.5),(S556&lt;1.5)),"HUnSatLig","----")</f>
        <v>HUnSatLig</v>
      </c>
      <c r="AI556" t="str">
        <f>IF(AND((T556&lt;0.6),(S556&gt;=1.5),(C556=0)),"AlipatNoN","----")</f>
        <v>----</v>
      </c>
      <c r="AJ556" t="str">
        <f>IF(AND((S556&gt;=1.5),(T556&gt;=0.6)),"SatFACarb","----")</f>
        <v>----</v>
      </c>
      <c r="AK556" t="str">
        <f>IF(AND((T556&lt;0.6),(S556&gt;=1.5),(C556&gt;0)),"Alipat+N","----")</f>
        <v>----</v>
      </c>
      <c r="AM556" s="4">
        <f>V556*(44/43.989828)</f>
        <v>445.32612708364297</v>
      </c>
      <c r="AN556" s="4">
        <f>INT(AM556)</f>
        <v>445</v>
      </c>
      <c r="AO556" s="4">
        <f>AM556-AN556</f>
        <v>0.32612708364297305</v>
      </c>
    </row>
    <row r="557" spans="1:41" x14ac:dyDescent="0.25">
      <c r="A557">
        <v>19</v>
      </c>
      <c r="B557">
        <v>26</v>
      </c>
      <c r="C557">
        <v>0</v>
      </c>
      <c r="D557">
        <v>5</v>
      </c>
      <c r="E557">
        <v>0</v>
      </c>
      <c r="F557">
        <v>0</v>
      </c>
      <c r="H557">
        <v>333.17074659999997</v>
      </c>
      <c r="J557">
        <v>4750756</v>
      </c>
      <c r="K557">
        <v>4071548</v>
      </c>
      <c r="L557">
        <v>4380128</v>
      </c>
      <c r="M557" t="str">
        <f>IF(J557&gt;0,"Yes","No")</f>
        <v>Yes</v>
      </c>
      <c r="N557">
        <f>AVERAGE(J557:L557)</f>
        <v>4400810.666666667</v>
      </c>
      <c r="O557">
        <v>7349387</v>
      </c>
      <c r="P557">
        <v>8362108</v>
      </c>
      <c r="Q557">
        <v>6666424</v>
      </c>
      <c r="S557">
        <f>B557/A557</f>
        <v>1.368421052631579</v>
      </c>
      <c r="T557">
        <f>D557/A557</f>
        <v>0.26315789473684209</v>
      </c>
      <c r="V557" s="4">
        <f>A557*12+(B557-1)*1.007825+C557*14.003074+D557*15.9949146+E557*31.9720707+F557*30.9737615+0.0005485799</f>
        <v>333.17074657990003</v>
      </c>
      <c r="W557">
        <f>1+A557-B557/2+C557/2+F557/2</f>
        <v>7</v>
      </c>
      <c r="X557">
        <f>W557/A557</f>
        <v>0.36842105263157893</v>
      </c>
      <c r="Y557">
        <f>W557/B557</f>
        <v>0.26923076923076922</v>
      </c>
      <c r="Z557">
        <f>W557/D557</f>
        <v>1.4</v>
      </c>
      <c r="AA557" t="str">
        <f>IF(X557&gt;=0.3,IF(X557&lt;=0.68,IF(Y557&gt;=0.2,IF(Y557&lt;=0.95,IF(Z557&gt;=0.77,IF(Z557&lt;=1.75,"CRAM","O"),"O"),"O"),"O"),"O"),"O")</f>
        <v>CRAM</v>
      </c>
      <c r="AD557">
        <f>(1+A557-D557/2-E557-B557/2)/(A557-D557/2-E557-C557-F557)</f>
        <v>0.27272727272727271</v>
      </c>
      <c r="AF557" t="str">
        <f>IF(AD557&gt;0.66,"CondAr","----")</f>
        <v>----</v>
      </c>
      <c r="AG557" t="str">
        <f>IF(AND((AD557&gt;0.5),(AD557&lt;=0.66)),"Aromatic","----")</f>
        <v>----</v>
      </c>
      <c r="AH557" t="str">
        <f>IF(AND((AD557&lt;=0.5),(S557&lt;1.5)),"HUnSatLig","----")</f>
        <v>HUnSatLig</v>
      </c>
      <c r="AI557" t="str">
        <f>IF(AND((T557&lt;0.6),(S557&gt;=1.5),(C557=0)),"AlipatNoN","----")</f>
        <v>----</v>
      </c>
      <c r="AJ557" t="str">
        <f>IF(AND((S557&gt;=1.5),(T557&gt;=0.6)),"SatFACarb","----")</f>
        <v>----</v>
      </c>
      <c r="AK557" t="str">
        <f>IF(AND((T557&lt;0.6),(S557&gt;=1.5),(C557&gt;0)),"Alipat+N","----")</f>
        <v>----</v>
      </c>
      <c r="AM557" s="4">
        <f>V557*(44/43.989828)</f>
        <v>333.24778740929833</v>
      </c>
      <c r="AN557" s="4">
        <f>INT(AM557)</f>
        <v>333</v>
      </c>
      <c r="AO557" s="4">
        <f>AM557-AN557</f>
        <v>0.24778740929832566</v>
      </c>
    </row>
    <row r="558" spans="1:41" x14ac:dyDescent="0.25">
      <c r="A558">
        <v>17</v>
      </c>
      <c r="B558">
        <v>18</v>
      </c>
      <c r="C558">
        <v>0</v>
      </c>
      <c r="D558">
        <v>9</v>
      </c>
      <c r="E558">
        <v>0</v>
      </c>
      <c r="F558">
        <v>0</v>
      </c>
      <c r="H558">
        <v>365.087805</v>
      </c>
      <c r="J558">
        <v>15237435</v>
      </c>
      <c r="K558">
        <v>14737012</v>
      </c>
      <c r="L558">
        <v>15921798</v>
      </c>
      <c r="M558" t="str">
        <f>IF(J558&gt;0,"Yes","No")</f>
        <v>Yes</v>
      </c>
      <c r="N558">
        <f>AVERAGE(J558:L558)</f>
        <v>15298748.333333334</v>
      </c>
      <c r="O558">
        <v>7350369</v>
      </c>
      <c r="P558">
        <v>6271526</v>
      </c>
      <c r="Q558">
        <v>6096702</v>
      </c>
      <c r="S558">
        <f>B558/A558</f>
        <v>1.0588235294117647</v>
      </c>
      <c r="T558">
        <f>D558/A558</f>
        <v>0.52941176470588236</v>
      </c>
      <c r="V558" s="4">
        <f>A558*12+(B558-1)*1.007825+C558*14.003074+D558*15.9949146+E558*31.9720707+F558*30.9737615+0.0005485799</f>
        <v>365.0878049799</v>
      </c>
      <c r="W558">
        <f>1+A558-B558/2+C558/2+F558/2</f>
        <v>9</v>
      </c>
      <c r="X558">
        <f>W558/A558</f>
        <v>0.52941176470588236</v>
      </c>
      <c r="Y558">
        <f>W558/B558</f>
        <v>0.5</v>
      </c>
      <c r="Z558">
        <f>W558/D558</f>
        <v>1</v>
      </c>
      <c r="AA558" t="str">
        <f>IF(X558&gt;=0.3,IF(X558&lt;=0.68,IF(Y558&gt;=0.2,IF(Y558&lt;=0.95,IF(Z558&gt;=0.77,IF(Z558&lt;=1.75,"CRAM","O"),"O"),"O"),"O"),"O"),"O")</f>
        <v>CRAM</v>
      </c>
      <c r="AD558">
        <f>(1+A558-D558/2-E558-B558/2)/(A558-D558/2-E558-C558-F558)</f>
        <v>0.36</v>
      </c>
      <c r="AF558" t="str">
        <f>IF(AD558&gt;0.66,"CondAr","----")</f>
        <v>----</v>
      </c>
      <c r="AG558" t="str">
        <f>IF(AND((AD558&gt;0.5),(AD558&lt;=0.66)),"Aromatic","----")</f>
        <v>----</v>
      </c>
      <c r="AH558" t="str">
        <f>IF(AND((AD558&lt;=0.5),(S558&lt;1.5)),"HUnSatLig","----")</f>
        <v>HUnSatLig</v>
      </c>
      <c r="AI558" t="str">
        <f>IF(AND((T558&lt;0.6),(S558&gt;=1.5),(C558=0)),"AlipatNoN","----")</f>
        <v>----</v>
      </c>
      <c r="AJ558" t="str">
        <f>IF(AND((S558&gt;=1.5),(T558&gt;=0.6)),"SatFACarb","----")</f>
        <v>----</v>
      </c>
      <c r="AK558" t="str">
        <f>IF(AND((T558&lt;0.6),(S558&gt;=1.5),(C558&gt;0)),"Alipat+N","----")</f>
        <v>----</v>
      </c>
      <c r="AM558" s="4">
        <f>V558*(44/43.989828)</f>
        <v>365.17222615909293</v>
      </c>
      <c r="AN558" s="4">
        <f>INT(AM558)</f>
        <v>365</v>
      </c>
      <c r="AO558" s="4">
        <f>AM558-AN558</f>
        <v>0.17222615909292927</v>
      </c>
    </row>
    <row r="559" spans="1:41" x14ac:dyDescent="0.25">
      <c r="A559">
        <v>23</v>
      </c>
      <c r="B559">
        <v>30</v>
      </c>
      <c r="C559">
        <v>0</v>
      </c>
      <c r="D559">
        <v>11</v>
      </c>
      <c r="E559">
        <v>0</v>
      </c>
      <c r="F559">
        <v>0</v>
      </c>
      <c r="H559">
        <v>481.1715342</v>
      </c>
      <c r="J559">
        <v>6796362</v>
      </c>
      <c r="K559">
        <v>6300241</v>
      </c>
      <c r="L559">
        <v>5862973</v>
      </c>
      <c r="M559" t="str">
        <f>IF(J559&gt;0,"Yes","No")</f>
        <v>Yes</v>
      </c>
      <c r="N559">
        <f>AVERAGE(J559:L559)</f>
        <v>6319858.666666667</v>
      </c>
      <c r="O559">
        <v>7424851</v>
      </c>
      <c r="P559">
        <v>6329854</v>
      </c>
      <c r="Q559">
        <v>5919047</v>
      </c>
      <c r="S559">
        <f>B559/A559</f>
        <v>1.3043478260869565</v>
      </c>
      <c r="T559">
        <f>D559/A559</f>
        <v>0.47826086956521741</v>
      </c>
      <c r="V559" s="4">
        <f>A559*12+(B559-1)*1.007825+C559*14.003074+D559*15.9949146+E559*31.9720707+F559*30.9737615+0.0005485799</f>
        <v>481.17153417989999</v>
      </c>
      <c r="W559">
        <f>1+A559-B559/2+C559/2+F559/2</f>
        <v>9</v>
      </c>
      <c r="X559">
        <f>W559/A559</f>
        <v>0.39130434782608697</v>
      </c>
      <c r="Y559">
        <f>W559/B559</f>
        <v>0.3</v>
      </c>
      <c r="Z559">
        <f>W559/D559</f>
        <v>0.81818181818181823</v>
      </c>
      <c r="AA559" t="str">
        <f>IF(X559&gt;=0.3,IF(X559&lt;=0.68,IF(Y559&gt;=0.2,IF(Y559&lt;=0.95,IF(Z559&gt;=0.77,IF(Z559&lt;=1.75,"CRAM","O"),"O"),"O"),"O"),"O"),"O")</f>
        <v>CRAM</v>
      </c>
      <c r="AD559">
        <f>(1+A559-D559/2-E559-B559/2)/(A559-D559/2-E559-C559-F559)</f>
        <v>0.2</v>
      </c>
      <c r="AF559" t="str">
        <f>IF(AD559&gt;0.66,"CondAr","----")</f>
        <v>----</v>
      </c>
      <c r="AG559" t="str">
        <f>IF(AND((AD559&gt;0.5),(AD559&lt;=0.66)),"Aromatic","----")</f>
        <v>----</v>
      </c>
      <c r="AH559" t="str">
        <f>IF(AND((AD559&lt;=0.5),(S559&lt;1.5)),"HUnSatLig","----")</f>
        <v>HUnSatLig</v>
      </c>
      <c r="AI559" t="str">
        <f>IF(AND((T559&lt;0.6),(S559&gt;=1.5),(C559=0)),"AlipatNoN","----")</f>
        <v>----</v>
      </c>
      <c r="AJ559" t="str">
        <f>IF(AND((S559&gt;=1.5),(T559&gt;=0.6)),"SatFACarb","----")</f>
        <v>----</v>
      </c>
      <c r="AK559" t="str">
        <f>IF(AND((T559&lt;0.6),(S559&gt;=1.5),(C559&gt;0)),"Alipat+N","----")</f>
        <v>----</v>
      </c>
      <c r="AM559" s="4">
        <f>V559*(44/43.989828)</f>
        <v>481.28279801220401</v>
      </c>
      <c r="AN559" s="4">
        <f>INT(AM559)</f>
        <v>481</v>
      </c>
      <c r="AO559" s="4">
        <f>AM559-AN559</f>
        <v>0.28279801220401168</v>
      </c>
    </row>
    <row r="560" spans="1:41" x14ac:dyDescent="0.25">
      <c r="A560">
        <v>22</v>
      </c>
      <c r="B560">
        <v>32</v>
      </c>
      <c r="C560">
        <v>0</v>
      </c>
      <c r="D560">
        <v>10</v>
      </c>
      <c r="E560">
        <v>0</v>
      </c>
      <c r="F560">
        <v>0</v>
      </c>
      <c r="H560">
        <v>455.19226959999997</v>
      </c>
      <c r="J560">
        <v>6225999</v>
      </c>
      <c r="K560">
        <v>5890080</v>
      </c>
      <c r="L560">
        <v>5729094</v>
      </c>
      <c r="M560" t="str">
        <f>IF(J560&gt;0,"Yes","No")</f>
        <v>Yes</v>
      </c>
      <c r="N560">
        <f>AVERAGE(J560:L560)</f>
        <v>5948391</v>
      </c>
      <c r="O560">
        <v>7437329</v>
      </c>
      <c r="P560">
        <v>7315000</v>
      </c>
      <c r="Q560">
        <v>6427064</v>
      </c>
      <c r="S560">
        <f>B560/A560</f>
        <v>1.4545454545454546</v>
      </c>
      <c r="T560">
        <f>D560/A560</f>
        <v>0.45454545454545453</v>
      </c>
      <c r="V560" s="4">
        <f>A560*12+(B560-1)*1.007825+C560*14.003074+D560*15.9949146+E560*31.9720707+F560*30.9737615+0.0005485799</f>
        <v>455.19226957989997</v>
      </c>
      <c r="W560">
        <f>1+A560-B560/2+C560/2+F560/2</f>
        <v>7</v>
      </c>
      <c r="X560">
        <f>W560/A560</f>
        <v>0.31818181818181818</v>
      </c>
      <c r="Y560">
        <f>W560/B560</f>
        <v>0.21875</v>
      </c>
      <c r="Z560">
        <f>W560/D560</f>
        <v>0.7</v>
      </c>
      <c r="AA560" t="str">
        <f>IF(X560&gt;=0.3,IF(X560&lt;=0.68,IF(Y560&gt;=0.2,IF(Y560&lt;=0.95,IF(Z560&gt;=0.77,IF(Z560&lt;=1.75,"CRAM","O"),"O"),"O"),"O"),"O"),"O")</f>
        <v>O</v>
      </c>
      <c r="AD560">
        <f>(1+A560-D560/2-E560-B560/2)/(A560-D560/2-E560-C560-F560)</f>
        <v>0.11764705882352941</v>
      </c>
      <c r="AF560" t="str">
        <f>IF(AD560&gt;0.66,"CondAr","----")</f>
        <v>----</v>
      </c>
      <c r="AG560" t="str">
        <f>IF(AND((AD560&gt;0.5),(AD560&lt;=0.66)),"Aromatic","----")</f>
        <v>----</v>
      </c>
      <c r="AH560" t="str">
        <f>IF(AND((AD560&lt;=0.5),(S560&lt;1.5)),"HUnSatLig","----")</f>
        <v>HUnSatLig</v>
      </c>
      <c r="AI560" t="str">
        <f>IF(AND((T560&lt;0.6),(S560&gt;=1.5),(C560=0)),"AlipatNoN","----")</f>
        <v>----</v>
      </c>
      <c r="AJ560" t="str">
        <f>IF(AND((S560&gt;=1.5),(T560&gt;=0.6)),"SatFACarb","----")</f>
        <v>----</v>
      </c>
      <c r="AK560" t="str">
        <f>IF(AND((T560&lt;0.6),(S560&gt;=1.5),(C560&gt;0)),"Alipat+N","----")</f>
        <v>----</v>
      </c>
      <c r="AM560" s="4">
        <f>V560*(44/43.989828)</f>
        <v>455.29752608979504</v>
      </c>
      <c r="AN560" s="4">
        <f>INT(AM560)</f>
        <v>455</v>
      </c>
      <c r="AO560" s="4">
        <f>AM560-AN560</f>
        <v>0.29752608979504203</v>
      </c>
    </row>
    <row r="561" spans="1:41" x14ac:dyDescent="0.25">
      <c r="A561">
        <v>26</v>
      </c>
      <c r="B561">
        <v>34</v>
      </c>
      <c r="C561">
        <v>0</v>
      </c>
      <c r="D561">
        <v>9</v>
      </c>
      <c r="E561">
        <v>0</v>
      </c>
      <c r="F561">
        <v>0</v>
      </c>
      <c r="H561">
        <v>489.21300500000001</v>
      </c>
      <c r="J561">
        <v>5056823</v>
      </c>
      <c r="K561">
        <v>5008081</v>
      </c>
      <c r="L561">
        <v>4615703</v>
      </c>
      <c r="M561" t="str">
        <f>IF(J561&gt;0,"Yes","No")</f>
        <v>Yes</v>
      </c>
      <c r="N561">
        <f>AVERAGE(J561:L561)</f>
        <v>4893535.666666667</v>
      </c>
      <c r="O561">
        <v>7462026</v>
      </c>
      <c r="P561">
        <v>8095517</v>
      </c>
      <c r="Q561">
        <v>6208259</v>
      </c>
      <c r="S561">
        <f>B561/A561</f>
        <v>1.3076923076923077</v>
      </c>
      <c r="T561">
        <f>D561/A561</f>
        <v>0.34615384615384615</v>
      </c>
      <c r="V561" s="4">
        <f>A561*12+(B561-1)*1.007825+C561*14.003074+D561*15.9949146+E561*31.9720707+F561*30.9737615+0.0005485799</f>
        <v>489.21300497989995</v>
      </c>
      <c r="W561">
        <f>1+A561-B561/2+C561/2+F561/2</f>
        <v>10</v>
      </c>
      <c r="X561">
        <f>W561/A561</f>
        <v>0.38461538461538464</v>
      </c>
      <c r="Y561">
        <f>W561/B561</f>
        <v>0.29411764705882354</v>
      </c>
      <c r="Z561">
        <f>W561/D561</f>
        <v>1.1111111111111112</v>
      </c>
      <c r="AA561" t="str">
        <f>IF(X561&gt;=0.3,IF(X561&lt;=0.68,IF(Y561&gt;=0.2,IF(Y561&lt;=0.95,IF(Z561&gt;=0.77,IF(Z561&lt;=1.75,"CRAM","O"),"O"),"O"),"O"),"O"),"O")</f>
        <v>CRAM</v>
      </c>
      <c r="AD561">
        <f>(1+A561-D561/2-E561-B561/2)/(A561-D561/2-E561-C561-F561)</f>
        <v>0.2558139534883721</v>
      </c>
      <c r="AF561" t="str">
        <f>IF(AD561&gt;0.66,"CondAr","----")</f>
        <v>----</v>
      </c>
      <c r="AG561" t="str">
        <f>IF(AND((AD561&gt;0.5),(AD561&lt;=0.66)),"Aromatic","----")</f>
        <v>----</v>
      </c>
      <c r="AH561" t="str">
        <f>IF(AND((AD561&lt;=0.5),(S561&lt;1.5)),"HUnSatLig","----")</f>
        <v>HUnSatLig</v>
      </c>
      <c r="AI561" t="str">
        <f>IF(AND((T561&lt;0.6),(S561&gt;=1.5),(C561=0)),"AlipatNoN","----")</f>
        <v>----</v>
      </c>
      <c r="AJ561" t="str">
        <f>IF(AND((S561&gt;=1.5),(T561&gt;=0.6)),"SatFACarb","----")</f>
        <v>----</v>
      </c>
      <c r="AK561" t="str">
        <f>IF(AND((T561&lt;0.6),(S561&gt;=1.5),(C561&gt;0)),"Alipat+N","----")</f>
        <v>----</v>
      </c>
      <c r="AM561" s="4">
        <f>V561*(44/43.989828)</f>
        <v>489.32612828392041</v>
      </c>
      <c r="AN561" s="4">
        <f>INT(AM561)</f>
        <v>489</v>
      </c>
      <c r="AO561" s="4">
        <f>AM561-AN561</f>
        <v>0.32612828392041138</v>
      </c>
    </row>
    <row r="562" spans="1:41" x14ac:dyDescent="0.25">
      <c r="A562">
        <v>25</v>
      </c>
      <c r="B562">
        <v>36</v>
      </c>
      <c r="C562">
        <v>0</v>
      </c>
      <c r="D562">
        <v>7</v>
      </c>
      <c r="E562">
        <v>0</v>
      </c>
      <c r="F562">
        <v>0</v>
      </c>
      <c r="H562">
        <v>447.23882579999997</v>
      </c>
      <c r="J562">
        <v>4360209</v>
      </c>
      <c r="K562">
        <v>4932075</v>
      </c>
      <c r="L562">
        <v>4509260</v>
      </c>
      <c r="M562" t="str">
        <f>IF(J562&gt;0,"Yes","No")</f>
        <v>Yes</v>
      </c>
      <c r="N562">
        <f>AVERAGE(J562:L562)</f>
        <v>4600514.666666667</v>
      </c>
      <c r="O562">
        <v>7517742</v>
      </c>
      <c r="P562">
        <v>8334296</v>
      </c>
      <c r="Q562">
        <v>6764643</v>
      </c>
      <c r="S562">
        <f>B562/A562</f>
        <v>1.44</v>
      </c>
      <c r="T562">
        <f>D562/A562</f>
        <v>0.28000000000000003</v>
      </c>
      <c r="V562" s="4">
        <f>A562*12+(B562-1)*1.007825+C562*14.003074+D562*15.9949146+E562*31.9720707+F562*30.9737615+0.0005485799</f>
        <v>447.23882577989997</v>
      </c>
      <c r="W562">
        <f>1+A562-B562/2+C562/2+F562/2</f>
        <v>8</v>
      </c>
      <c r="X562">
        <f>W562/A562</f>
        <v>0.32</v>
      </c>
      <c r="Y562">
        <f>W562/B562</f>
        <v>0.22222222222222221</v>
      </c>
      <c r="Z562">
        <f>W562/D562</f>
        <v>1.1428571428571428</v>
      </c>
      <c r="AA562" t="str">
        <f>IF(X562&gt;=0.3,IF(X562&lt;=0.68,IF(Y562&gt;=0.2,IF(Y562&lt;=0.95,IF(Z562&gt;=0.77,IF(Z562&lt;=1.75,"CRAM","O"),"O"),"O"),"O"),"O"),"O")</f>
        <v>CRAM</v>
      </c>
      <c r="AD562">
        <f>(1+A562-D562/2-E562-B562/2)/(A562-D562/2-E562-C562-F562)</f>
        <v>0.20930232558139536</v>
      </c>
      <c r="AF562" t="str">
        <f>IF(AD562&gt;0.66,"CondAr","----")</f>
        <v>----</v>
      </c>
      <c r="AG562" t="str">
        <f>IF(AND((AD562&gt;0.5),(AD562&lt;=0.66)),"Aromatic","----")</f>
        <v>----</v>
      </c>
      <c r="AH562" t="str">
        <f>IF(AND((AD562&lt;=0.5),(S562&lt;1.5)),"HUnSatLig","----")</f>
        <v>HUnSatLig</v>
      </c>
      <c r="AI562" t="str">
        <f>IF(AND((T562&lt;0.6),(S562&gt;=1.5),(C562=0)),"AlipatNoN","----")</f>
        <v>----</v>
      </c>
      <c r="AJ562" t="str">
        <f>IF(AND((S562&gt;=1.5),(T562&gt;=0.6)),"SatFACarb","----")</f>
        <v>----</v>
      </c>
      <c r="AK562" t="str">
        <f>IF(AND((T562&lt;0.6),(S562&gt;=1.5),(C562&gt;0)),"Alipat+N","----")</f>
        <v>----</v>
      </c>
      <c r="AM562" s="4">
        <f>V562*(44/43.989828)</f>
        <v>447.34224317302619</v>
      </c>
      <c r="AN562" s="4">
        <f>INT(AM562)</f>
        <v>447</v>
      </c>
      <c r="AO562" s="4">
        <f>AM562-AN562</f>
        <v>0.34224317302619056</v>
      </c>
    </row>
    <row r="563" spans="1:41" x14ac:dyDescent="0.25">
      <c r="A563">
        <v>22</v>
      </c>
      <c r="B563">
        <v>29</v>
      </c>
      <c r="C563">
        <v>1</v>
      </c>
      <c r="D563">
        <v>11</v>
      </c>
      <c r="E563">
        <v>0</v>
      </c>
      <c r="F563">
        <v>0</v>
      </c>
      <c r="H563">
        <v>482.1667832</v>
      </c>
      <c r="J563">
        <v>7228509</v>
      </c>
      <c r="K563">
        <v>6879836</v>
      </c>
      <c r="L563">
        <v>6266417</v>
      </c>
      <c r="M563" t="str">
        <f>IF(J563&gt;0,"Yes","No")</f>
        <v>Yes</v>
      </c>
      <c r="N563">
        <f>AVERAGE(J563:L563)</f>
        <v>6791587.333333333</v>
      </c>
      <c r="O563">
        <v>7545716</v>
      </c>
      <c r="P563">
        <v>10010141</v>
      </c>
      <c r="Q563">
        <v>6658423</v>
      </c>
      <c r="S563">
        <f>B563/A563</f>
        <v>1.3181818181818181</v>
      </c>
      <c r="T563">
        <f>D563/A563</f>
        <v>0.5</v>
      </c>
      <c r="V563" s="4">
        <f>A563*12+(B563-1)*1.007825+C563*14.003074+D563*15.9949146+E563*31.9720707+F563*30.9737615+0.0005485799</f>
        <v>482.16678317990005</v>
      </c>
      <c r="W563">
        <f>1+A563-B563/2+C563/2+F563/2</f>
        <v>9</v>
      </c>
      <c r="X563">
        <f>W563/A563</f>
        <v>0.40909090909090912</v>
      </c>
      <c r="Y563">
        <f>W563/B563</f>
        <v>0.31034482758620691</v>
      </c>
      <c r="Z563">
        <f>W563/D563</f>
        <v>0.81818181818181823</v>
      </c>
      <c r="AA563" t="str">
        <f>IF(X563&gt;=0.3,IF(X563&lt;=0.68,IF(Y563&gt;=0.2,IF(Y563&lt;=0.95,IF(Z563&gt;=0.77,IF(Z563&lt;=1.75,"CRAM","O"),"O"),"O"),"O"),"O"),"O")</f>
        <v>CRAM</v>
      </c>
      <c r="AD563">
        <f>(1+A563-D563/2-E563-B563/2)/(A563-D563/2-E563-C563-F563)</f>
        <v>0.19354838709677419</v>
      </c>
      <c r="AF563" t="str">
        <f>IF(AD563&gt;0.66,"CondAr","----")</f>
        <v>----</v>
      </c>
      <c r="AG563" t="str">
        <f>IF(AND((AD563&gt;0.5),(AD563&lt;=0.66)),"Aromatic","----")</f>
        <v>----</v>
      </c>
      <c r="AH563" t="str">
        <f>IF(AND((AD563&lt;=0.5),(S563&lt;1.5)),"HUnSatLig","----")</f>
        <v>HUnSatLig</v>
      </c>
      <c r="AI563" t="str">
        <f>IF(AND((T563&lt;0.6),(S563&gt;=1.5),(C563=0)),"AlipatNoN","----")</f>
        <v>----</v>
      </c>
      <c r="AJ563" t="str">
        <f>IF(AND((S563&gt;=1.5),(T563&gt;=0.6)),"SatFACarb","----")</f>
        <v>----</v>
      </c>
      <c r="AK563" t="str">
        <f>IF(AND((T563&lt;0.6),(S563&gt;=1.5),(C563&gt;0)),"Alipat+N","----")</f>
        <v>----</v>
      </c>
      <c r="AM563" s="4">
        <f>V563*(44/43.989828)</f>
        <v>482.27827714888087</v>
      </c>
      <c r="AN563" s="4">
        <f>INT(AM563)</f>
        <v>482</v>
      </c>
      <c r="AO563" s="4">
        <f>AM563-AN563</f>
        <v>0.27827714888087485</v>
      </c>
    </row>
    <row r="564" spans="1:41" x14ac:dyDescent="0.25">
      <c r="A564">
        <v>16</v>
      </c>
      <c r="B564">
        <v>20</v>
      </c>
      <c r="C564">
        <v>0</v>
      </c>
      <c r="D564">
        <v>9</v>
      </c>
      <c r="E564">
        <v>0</v>
      </c>
      <c r="F564">
        <v>0</v>
      </c>
      <c r="H564">
        <v>355.103455</v>
      </c>
      <c r="J564">
        <v>9673399</v>
      </c>
      <c r="K564">
        <v>9667470</v>
      </c>
      <c r="L564">
        <v>9619126</v>
      </c>
      <c r="M564" t="str">
        <f>IF(J564&gt;0,"Yes","No")</f>
        <v>Yes</v>
      </c>
      <c r="N564">
        <f>AVERAGE(J564:L564)</f>
        <v>9653331.666666666</v>
      </c>
      <c r="O564">
        <v>7550053</v>
      </c>
      <c r="P564">
        <v>7124634</v>
      </c>
      <c r="Q564">
        <v>7637948</v>
      </c>
      <c r="S564">
        <f>B564/A564</f>
        <v>1.25</v>
      </c>
      <c r="T564">
        <f>D564/A564</f>
        <v>0.5625</v>
      </c>
      <c r="V564" s="4">
        <f>A564*12+(B564-1)*1.007825+C564*14.003074+D564*15.9949146+E564*31.9720707+F564*30.9737615+0.0005485799</f>
        <v>355.10345497989999</v>
      </c>
      <c r="W564">
        <f>1+A564-B564/2+C564/2+F564/2</f>
        <v>7</v>
      </c>
      <c r="X564">
        <f>W564/A564</f>
        <v>0.4375</v>
      </c>
      <c r="Y564">
        <f>W564/B564</f>
        <v>0.35</v>
      </c>
      <c r="Z564">
        <f>W564/D564</f>
        <v>0.77777777777777779</v>
      </c>
      <c r="AA564" t="str">
        <f>IF(X564&gt;=0.3,IF(X564&lt;=0.68,IF(Y564&gt;=0.2,IF(Y564&lt;=0.95,IF(Z564&gt;=0.77,IF(Z564&lt;=1.75,"CRAM","O"),"O"),"O"),"O"),"O"),"O")</f>
        <v>CRAM</v>
      </c>
      <c r="AD564">
        <f>(1+A564-D564/2-E564-B564/2)/(A564-D564/2-E564-C564-F564)</f>
        <v>0.21739130434782608</v>
      </c>
      <c r="AF564" t="str">
        <f>IF(AD564&gt;0.66,"CondAr","----")</f>
        <v>----</v>
      </c>
      <c r="AG564" t="str">
        <f>IF(AND((AD564&gt;0.5),(AD564&lt;=0.66)),"Aromatic","----")</f>
        <v>----</v>
      </c>
      <c r="AH564" t="str">
        <f>IF(AND((AD564&lt;=0.5),(S564&lt;1.5)),"HUnSatLig","----")</f>
        <v>HUnSatLig</v>
      </c>
      <c r="AI564" t="str">
        <f>IF(AND((T564&lt;0.6),(S564&gt;=1.5),(C564=0)),"AlipatNoN","----")</f>
        <v>----</v>
      </c>
      <c r="AJ564" t="str">
        <f>IF(AND((S564&gt;=1.5),(T564&gt;=0.6)),"SatFACarb","----")</f>
        <v>----</v>
      </c>
      <c r="AK564" t="str">
        <f>IF(AND((T564&lt;0.6),(S564&gt;=1.5),(C564&gt;0)),"Alipat+N","----")</f>
        <v>----</v>
      </c>
      <c r="AM564" s="4">
        <f>V564*(44/43.989828)</f>
        <v>355.18556742516921</v>
      </c>
      <c r="AN564" s="4">
        <f>INT(AM564)</f>
        <v>355</v>
      </c>
      <c r="AO564" s="4">
        <f>AM564-AN564</f>
        <v>0.18556742516921076</v>
      </c>
    </row>
    <row r="565" spans="1:41" x14ac:dyDescent="0.25">
      <c r="A565">
        <v>23</v>
      </c>
      <c r="B565">
        <v>30</v>
      </c>
      <c r="C565">
        <v>0</v>
      </c>
      <c r="D565">
        <v>10</v>
      </c>
      <c r="E565">
        <v>0</v>
      </c>
      <c r="F565">
        <v>0</v>
      </c>
      <c r="H565">
        <v>465.17661959999998</v>
      </c>
      <c r="J565">
        <v>7261486</v>
      </c>
      <c r="K565">
        <v>7408292</v>
      </c>
      <c r="L565">
        <v>6375519</v>
      </c>
      <c r="M565" t="str">
        <f>IF(J565&gt;0,"Yes","No")</f>
        <v>Yes</v>
      </c>
      <c r="N565">
        <f>AVERAGE(J565:L565)</f>
        <v>7015099</v>
      </c>
      <c r="O565">
        <v>7555747</v>
      </c>
      <c r="P565">
        <v>7468334</v>
      </c>
      <c r="Q565">
        <v>7577612</v>
      </c>
      <c r="S565">
        <f>B565/A565</f>
        <v>1.3043478260869565</v>
      </c>
      <c r="T565">
        <f>D565/A565</f>
        <v>0.43478260869565216</v>
      </c>
      <c r="V565" s="4">
        <f>A565*12+(B565-1)*1.007825+C565*14.003074+D565*15.9949146+E565*31.9720707+F565*30.9737615+0.0005485799</f>
        <v>465.17661957989998</v>
      </c>
      <c r="W565">
        <f>1+A565-B565/2+C565/2+F565/2</f>
        <v>9</v>
      </c>
      <c r="X565">
        <f>W565/A565</f>
        <v>0.39130434782608697</v>
      </c>
      <c r="Y565">
        <f>W565/B565</f>
        <v>0.3</v>
      </c>
      <c r="Z565">
        <f>W565/D565</f>
        <v>0.9</v>
      </c>
      <c r="AA565" t="str">
        <f>IF(X565&gt;=0.3,IF(X565&lt;=0.68,IF(Y565&gt;=0.2,IF(Y565&lt;=0.95,IF(Z565&gt;=0.77,IF(Z565&lt;=1.75,"CRAM","O"),"O"),"O"),"O"),"O"),"O")</f>
        <v>CRAM</v>
      </c>
      <c r="AD565">
        <f>(1+A565-D565/2-E565-B565/2)/(A565-D565/2-E565-C565-F565)</f>
        <v>0.22222222222222221</v>
      </c>
      <c r="AF565" t="str">
        <f>IF(AD565&gt;0.66,"CondAr","----")</f>
        <v>----</v>
      </c>
      <c r="AG565" t="str">
        <f>IF(AND((AD565&gt;0.5),(AD565&lt;=0.66)),"Aromatic","----")</f>
        <v>----</v>
      </c>
      <c r="AH565" t="str">
        <f>IF(AND((AD565&lt;=0.5),(S565&lt;1.5)),"HUnSatLig","----")</f>
        <v>HUnSatLig</v>
      </c>
      <c r="AI565" t="str">
        <f>IF(AND((T565&lt;0.6),(S565&gt;=1.5),(C565=0)),"AlipatNoN","----")</f>
        <v>----</v>
      </c>
      <c r="AJ565" t="str">
        <f>IF(AND((S565&gt;=1.5),(T565&gt;=0.6)),"SatFACarb","----")</f>
        <v>----</v>
      </c>
      <c r="AK565" t="str">
        <f>IF(AND((T565&lt;0.6),(S565&gt;=1.5),(C565&gt;0)),"Alipat+N","----")</f>
        <v>----</v>
      </c>
      <c r="AM565" s="4">
        <f>V565*(44/43.989828)</f>
        <v>465.2841848237187</v>
      </c>
      <c r="AN565" s="4">
        <f>INT(AM565)</f>
        <v>465</v>
      </c>
      <c r="AO565" s="4">
        <f>AM565-AN565</f>
        <v>0.28418482371870368</v>
      </c>
    </row>
    <row r="566" spans="1:41" x14ac:dyDescent="0.25">
      <c r="A566">
        <v>24</v>
      </c>
      <c r="B566">
        <v>30</v>
      </c>
      <c r="C566">
        <v>0</v>
      </c>
      <c r="D566">
        <v>9</v>
      </c>
      <c r="E566">
        <v>0</v>
      </c>
      <c r="F566">
        <v>0</v>
      </c>
      <c r="H566">
        <v>461.18170500000002</v>
      </c>
      <c r="J566">
        <v>6741546</v>
      </c>
      <c r="K566">
        <v>6935321</v>
      </c>
      <c r="L566">
        <v>6005088</v>
      </c>
      <c r="M566" t="str">
        <f>IF(J566&gt;0,"Yes","No")</f>
        <v>Yes</v>
      </c>
      <c r="N566">
        <f>AVERAGE(J566:L566)</f>
        <v>6560651.666666667</v>
      </c>
      <c r="O566">
        <v>7568130</v>
      </c>
      <c r="P566">
        <v>7798125</v>
      </c>
      <c r="Q566">
        <v>7084147</v>
      </c>
      <c r="S566">
        <f>B566/A566</f>
        <v>1.25</v>
      </c>
      <c r="T566">
        <f>D566/A566</f>
        <v>0.375</v>
      </c>
      <c r="V566" s="4">
        <f>A566*12+(B566-1)*1.007825+C566*14.003074+D566*15.9949146+E566*31.9720707+F566*30.9737615+0.0005485799</f>
        <v>461.18170497989996</v>
      </c>
      <c r="W566">
        <f>1+A566-B566/2+C566/2+F566/2</f>
        <v>10</v>
      </c>
      <c r="X566">
        <f>W566/A566</f>
        <v>0.41666666666666669</v>
      </c>
      <c r="Y566">
        <f>W566/B566</f>
        <v>0.33333333333333331</v>
      </c>
      <c r="Z566">
        <f>W566/D566</f>
        <v>1.1111111111111112</v>
      </c>
      <c r="AA566" t="str">
        <f>IF(X566&gt;=0.3,IF(X566&lt;=0.68,IF(Y566&gt;=0.2,IF(Y566&lt;=0.95,IF(Z566&gt;=0.77,IF(Z566&lt;=1.75,"CRAM","O"),"O"),"O"),"O"),"O"),"O")</f>
        <v>CRAM</v>
      </c>
      <c r="AD566">
        <f>(1+A566-D566/2-E566-B566/2)/(A566-D566/2-E566-C566-F566)</f>
        <v>0.28205128205128205</v>
      </c>
      <c r="AF566" t="str">
        <f>IF(AD566&gt;0.66,"CondAr","----")</f>
        <v>----</v>
      </c>
      <c r="AG566" t="str">
        <f>IF(AND((AD566&gt;0.5),(AD566&lt;=0.66)),"Aromatic","----")</f>
        <v>----</v>
      </c>
      <c r="AH566" t="str">
        <f>IF(AND((AD566&lt;=0.5),(S566&lt;1.5)),"HUnSatLig","----")</f>
        <v>HUnSatLig</v>
      </c>
      <c r="AI566" t="str">
        <f>IF(AND((T566&lt;0.6),(S566&gt;=1.5),(C566=0)),"AlipatNoN","----")</f>
        <v>----</v>
      </c>
      <c r="AJ566" t="str">
        <f>IF(AND((S566&gt;=1.5),(T566&gt;=0.6)),"SatFACarb","----")</f>
        <v>----</v>
      </c>
      <c r="AK566" t="str">
        <f>IF(AND((T566&lt;0.6),(S566&gt;=1.5),(C566&gt;0)),"Alipat+N","----")</f>
        <v>----</v>
      </c>
      <c r="AM566" s="4">
        <f>V566*(44/43.989828)</f>
        <v>461.28834645854027</v>
      </c>
      <c r="AN566" s="4">
        <f>INT(AM566)</f>
        <v>461</v>
      </c>
      <c r="AO566" s="4">
        <f>AM566-AN566</f>
        <v>0.28834645854027485</v>
      </c>
    </row>
    <row r="567" spans="1:41" x14ac:dyDescent="0.25">
      <c r="A567">
        <v>21</v>
      </c>
      <c r="B567">
        <v>26</v>
      </c>
      <c r="C567">
        <v>0</v>
      </c>
      <c r="D567">
        <v>6</v>
      </c>
      <c r="E567">
        <v>0</v>
      </c>
      <c r="F567">
        <v>0</v>
      </c>
      <c r="H567">
        <v>373.16566119999999</v>
      </c>
      <c r="J567">
        <v>6554919</v>
      </c>
      <c r="K567">
        <v>6399785</v>
      </c>
      <c r="L567">
        <v>6430696</v>
      </c>
      <c r="M567" t="str">
        <f>IF(J567&gt;0,"Yes","No")</f>
        <v>Yes</v>
      </c>
      <c r="N567">
        <f>AVERAGE(J567:L567)</f>
        <v>6461800</v>
      </c>
      <c r="O567">
        <v>7636432</v>
      </c>
      <c r="P567">
        <v>8988518</v>
      </c>
      <c r="Q567">
        <v>8818743</v>
      </c>
      <c r="S567">
        <f>B567/A567</f>
        <v>1.2380952380952381</v>
      </c>
      <c r="T567">
        <f>D567/A567</f>
        <v>0.2857142857142857</v>
      </c>
      <c r="V567" s="4">
        <f>A567*12+(B567-1)*1.007825+C567*14.003074+D567*15.9949146+E567*31.9720707+F567*30.9737615+0.0005485799</f>
        <v>373.16566117989998</v>
      </c>
      <c r="W567">
        <f>1+A567-B567/2+C567/2+F567/2</f>
        <v>9</v>
      </c>
      <c r="X567">
        <f>W567/A567</f>
        <v>0.42857142857142855</v>
      </c>
      <c r="Y567">
        <f>W567/B567</f>
        <v>0.34615384615384615</v>
      </c>
      <c r="Z567">
        <f>W567/D567</f>
        <v>1.5</v>
      </c>
      <c r="AA567" t="str">
        <f>IF(X567&gt;=0.3,IF(X567&lt;=0.68,IF(Y567&gt;=0.2,IF(Y567&lt;=0.95,IF(Z567&gt;=0.77,IF(Z567&lt;=1.75,"CRAM","O"),"O"),"O"),"O"),"O"),"O")</f>
        <v>CRAM</v>
      </c>
      <c r="AD567">
        <f>(1+A567-D567/2-E567-B567/2)/(A567-D567/2-E567-C567-F567)</f>
        <v>0.33333333333333331</v>
      </c>
      <c r="AF567" t="str">
        <f>IF(AD567&gt;0.66,"CondAr","----")</f>
        <v>----</v>
      </c>
      <c r="AG567" t="str">
        <f>IF(AND((AD567&gt;0.5),(AD567&lt;=0.66)),"Aromatic","----")</f>
        <v>----</v>
      </c>
      <c r="AH567" t="str">
        <f>IF(AND((AD567&lt;=0.5),(S567&lt;1.5)),"HUnSatLig","----")</f>
        <v>HUnSatLig</v>
      </c>
      <c r="AI567" t="str">
        <f>IF(AND((T567&lt;0.6),(S567&gt;=1.5),(C567=0)),"AlipatNoN","----")</f>
        <v>----</v>
      </c>
      <c r="AJ567" t="str">
        <f>IF(AND((S567&gt;=1.5),(T567&gt;=0.6)),"SatFACarb","----")</f>
        <v>----</v>
      </c>
      <c r="AK567" t="str">
        <f>IF(AND((T567&lt;0.6),(S567&gt;=1.5),(C567&gt;0)),"Alipat+N","----")</f>
        <v>----</v>
      </c>
      <c r="AM567" s="4">
        <f>V567*(44/43.989828)</f>
        <v>373.25195024439734</v>
      </c>
      <c r="AN567" s="4">
        <f>INT(AM567)</f>
        <v>373</v>
      </c>
      <c r="AO567" s="4">
        <f>AM567-AN567</f>
        <v>0.25195024439733515</v>
      </c>
    </row>
    <row r="568" spans="1:41" x14ac:dyDescent="0.25">
      <c r="A568">
        <v>20</v>
      </c>
      <c r="B568">
        <v>22</v>
      </c>
      <c r="C568">
        <v>0</v>
      </c>
      <c r="D568">
        <v>10</v>
      </c>
      <c r="E568">
        <v>0</v>
      </c>
      <c r="F568">
        <v>0</v>
      </c>
      <c r="H568">
        <v>421.11401960000001</v>
      </c>
      <c r="J568">
        <v>14839728</v>
      </c>
      <c r="K568">
        <v>14152339</v>
      </c>
      <c r="L568">
        <v>14620350</v>
      </c>
      <c r="M568" t="str">
        <f>IF(J568&gt;0,"Yes","No")</f>
        <v>Yes</v>
      </c>
      <c r="N568">
        <f>AVERAGE(J568:L568)</f>
        <v>14537472.333333334</v>
      </c>
      <c r="O568">
        <v>7638264</v>
      </c>
      <c r="P568">
        <v>7120001</v>
      </c>
      <c r="Q568">
        <v>7388761</v>
      </c>
      <c r="S568">
        <f>B568/A568</f>
        <v>1.1000000000000001</v>
      </c>
      <c r="T568">
        <f>D568/A568</f>
        <v>0.5</v>
      </c>
      <c r="V568" s="4">
        <f>A568*12+(B568-1)*1.007825+C568*14.003074+D568*15.9949146+E568*31.9720707+F568*30.9737615+0.0005485799</f>
        <v>421.1140195799</v>
      </c>
      <c r="W568">
        <f>1+A568-B568/2+C568/2+F568/2</f>
        <v>10</v>
      </c>
      <c r="X568">
        <f>W568/A568</f>
        <v>0.5</v>
      </c>
      <c r="Y568">
        <f>W568/B568</f>
        <v>0.45454545454545453</v>
      </c>
      <c r="Z568">
        <f>W568/D568</f>
        <v>1</v>
      </c>
      <c r="AA568" t="str">
        <f>IF(X568&gt;=0.3,IF(X568&lt;=0.68,IF(Y568&gt;=0.2,IF(Y568&lt;=0.95,IF(Z568&gt;=0.77,IF(Z568&lt;=1.75,"CRAM","O"),"O"),"O"),"O"),"O"),"O")</f>
        <v>CRAM</v>
      </c>
      <c r="AD568">
        <f>(1+A568-D568/2-E568-B568/2)/(A568-D568/2-E568-C568-F568)</f>
        <v>0.33333333333333331</v>
      </c>
      <c r="AF568" t="str">
        <f>IF(AD568&gt;0.66,"CondAr","----")</f>
        <v>----</v>
      </c>
      <c r="AG568" t="str">
        <f>IF(AND((AD568&gt;0.5),(AD568&lt;=0.66)),"Aromatic","----")</f>
        <v>----</v>
      </c>
      <c r="AH568" t="str">
        <f>IF(AND((AD568&lt;=0.5),(S568&lt;1.5)),"HUnSatLig","----")</f>
        <v>HUnSatLig</v>
      </c>
      <c r="AI568" t="str">
        <f>IF(AND((T568&lt;0.6),(S568&gt;=1.5),(C568=0)),"AlipatNoN","----")</f>
        <v>----</v>
      </c>
      <c r="AJ568" t="str">
        <f>IF(AND((S568&gt;=1.5),(T568&gt;=0.6)),"SatFACarb","----")</f>
        <v>----</v>
      </c>
      <c r="AK568" t="str">
        <f>IF(AND((T568&lt;0.6),(S568&gt;=1.5),(C568&gt;0)),"Alipat+N","----")</f>
        <v>----</v>
      </c>
      <c r="AM568" s="4">
        <f>V568*(44/43.989828)</f>
        <v>421.21139599626525</v>
      </c>
      <c r="AN568" s="4">
        <f>INT(AM568)</f>
        <v>421</v>
      </c>
      <c r="AO568" s="4">
        <f>AM568-AN568</f>
        <v>0.21139599626525296</v>
      </c>
    </row>
    <row r="569" spans="1:41" x14ac:dyDescent="0.25">
      <c r="A569">
        <v>22</v>
      </c>
      <c r="B569">
        <v>30</v>
      </c>
      <c r="C569">
        <v>0</v>
      </c>
      <c r="D569">
        <v>10</v>
      </c>
      <c r="E569">
        <v>0</v>
      </c>
      <c r="F569">
        <v>0</v>
      </c>
      <c r="H569">
        <v>453.17661959999998</v>
      </c>
      <c r="J569">
        <v>7549231</v>
      </c>
      <c r="K569">
        <v>7312524</v>
      </c>
      <c r="L569">
        <v>7037952</v>
      </c>
      <c r="M569" t="str">
        <f>IF(J569&gt;0,"Yes","No")</f>
        <v>Yes</v>
      </c>
      <c r="N569">
        <f>AVERAGE(J569:L569)</f>
        <v>7299902.333333333</v>
      </c>
      <c r="O569">
        <v>7646347</v>
      </c>
      <c r="P569">
        <v>7726741</v>
      </c>
      <c r="Q569">
        <v>6298191</v>
      </c>
      <c r="S569">
        <f>B569/A569</f>
        <v>1.3636363636363635</v>
      </c>
      <c r="T569">
        <f>D569/A569</f>
        <v>0.45454545454545453</v>
      </c>
      <c r="V569" s="4">
        <f>A569*12+(B569-1)*1.007825+C569*14.003074+D569*15.9949146+E569*31.9720707+F569*30.9737615+0.0005485799</f>
        <v>453.17661957989998</v>
      </c>
      <c r="W569">
        <f>1+A569-B569/2+C569/2+F569/2</f>
        <v>8</v>
      </c>
      <c r="X569">
        <f>W569/A569</f>
        <v>0.36363636363636365</v>
      </c>
      <c r="Y569">
        <f>W569/B569</f>
        <v>0.26666666666666666</v>
      </c>
      <c r="Z569">
        <f>W569/D569</f>
        <v>0.8</v>
      </c>
      <c r="AA569" t="str">
        <f>IF(X569&gt;=0.3,IF(X569&lt;=0.68,IF(Y569&gt;=0.2,IF(Y569&lt;=0.95,IF(Z569&gt;=0.77,IF(Z569&lt;=1.75,"CRAM","O"),"O"),"O"),"O"),"O"),"O")</f>
        <v>CRAM</v>
      </c>
      <c r="AD569">
        <f>(1+A569-D569/2-E569-B569/2)/(A569-D569/2-E569-C569-F569)</f>
        <v>0.17647058823529413</v>
      </c>
      <c r="AF569" t="str">
        <f>IF(AD569&gt;0.66,"CondAr","----")</f>
        <v>----</v>
      </c>
      <c r="AG569" t="str">
        <f>IF(AND((AD569&gt;0.5),(AD569&lt;=0.66)),"Aromatic","----")</f>
        <v>----</v>
      </c>
      <c r="AH569" t="str">
        <f>IF(AND((AD569&lt;=0.5),(S569&lt;1.5)),"HUnSatLig","----")</f>
        <v>HUnSatLig</v>
      </c>
      <c r="AI569" t="str">
        <f>IF(AND((T569&lt;0.6),(S569&gt;=1.5),(C569=0)),"AlipatNoN","----")</f>
        <v>----</v>
      </c>
      <c r="AJ569" t="str">
        <f>IF(AND((S569&gt;=1.5),(T569&gt;=0.6)),"SatFACarb","----")</f>
        <v>----</v>
      </c>
      <c r="AK569" t="str">
        <f>IF(AND((T569&lt;0.6),(S569&gt;=1.5),(C569&gt;0)),"Alipat+N","----")</f>
        <v>----</v>
      </c>
      <c r="AM569" s="4">
        <f>V569*(44/43.989828)</f>
        <v>453.28141000041182</v>
      </c>
      <c r="AN569" s="4">
        <f>INT(AM569)</f>
        <v>453</v>
      </c>
      <c r="AO569" s="4">
        <f>AM569-AN569</f>
        <v>0.28141000041182451</v>
      </c>
    </row>
    <row r="570" spans="1:41" x14ac:dyDescent="0.25">
      <c r="A570">
        <v>24</v>
      </c>
      <c r="B570">
        <v>32</v>
      </c>
      <c r="C570">
        <v>0</v>
      </c>
      <c r="D570">
        <v>10</v>
      </c>
      <c r="E570">
        <v>0</v>
      </c>
      <c r="F570">
        <v>0</v>
      </c>
      <c r="H570">
        <v>479.19226959999997</v>
      </c>
      <c r="J570">
        <v>6687790</v>
      </c>
      <c r="K570">
        <v>6076992</v>
      </c>
      <c r="L570">
        <v>6174300</v>
      </c>
      <c r="M570" t="str">
        <f>IF(J570&gt;0,"Yes","No")</f>
        <v>Yes</v>
      </c>
      <c r="N570">
        <f>AVERAGE(J570:L570)</f>
        <v>6313027.333333333</v>
      </c>
      <c r="O570">
        <v>7697175</v>
      </c>
      <c r="P570">
        <v>8146373</v>
      </c>
      <c r="Q570">
        <v>6803695</v>
      </c>
      <c r="S570">
        <f>B570/A570</f>
        <v>1.3333333333333333</v>
      </c>
      <c r="T570">
        <f>D570/A570</f>
        <v>0.41666666666666669</v>
      </c>
      <c r="V570" s="4">
        <f>A570*12+(B570-1)*1.007825+C570*14.003074+D570*15.9949146+E570*31.9720707+F570*30.9737615+0.0005485799</f>
        <v>479.19226957989997</v>
      </c>
      <c r="W570">
        <f>1+A570-B570/2+C570/2+F570/2</f>
        <v>9</v>
      </c>
      <c r="X570">
        <f>W570/A570</f>
        <v>0.375</v>
      </c>
      <c r="Y570">
        <f>W570/B570</f>
        <v>0.28125</v>
      </c>
      <c r="Z570">
        <f>W570/D570</f>
        <v>0.9</v>
      </c>
      <c r="AA570" t="str">
        <f>IF(X570&gt;=0.3,IF(X570&lt;=0.68,IF(Y570&gt;=0.2,IF(Y570&lt;=0.95,IF(Z570&gt;=0.77,IF(Z570&lt;=1.75,"CRAM","O"),"O"),"O"),"O"),"O"),"O")</f>
        <v>CRAM</v>
      </c>
      <c r="AD570">
        <f>(1+A570-D570/2-E570-B570/2)/(A570-D570/2-E570-C570-F570)</f>
        <v>0.21052631578947367</v>
      </c>
      <c r="AF570" t="str">
        <f>IF(AD570&gt;0.66,"CondAr","----")</f>
        <v>----</v>
      </c>
      <c r="AG570" t="str">
        <f>IF(AND((AD570&gt;0.5),(AD570&lt;=0.66)),"Aromatic","----")</f>
        <v>----</v>
      </c>
      <c r="AH570" t="str">
        <f>IF(AND((AD570&lt;=0.5),(S570&lt;1.5)),"HUnSatLig","----")</f>
        <v>HUnSatLig</v>
      </c>
      <c r="AI570" t="str">
        <f>IF(AND((T570&lt;0.6),(S570&gt;=1.5),(C570=0)),"AlipatNoN","----")</f>
        <v>----</v>
      </c>
      <c r="AJ570" t="str">
        <f>IF(AND((S570&gt;=1.5),(T570&gt;=0.6)),"SatFACarb","----")</f>
        <v>----</v>
      </c>
      <c r="AK570" t="str">
        <f>IF(AND((T570&lt;0.6),(S570&gt;=1.5),(C570&gt;0)),"Alipat+N","----")</f>
        <v>----</v>
      </c>
      <c r="AM570" s="4">
        <f>V570*(44/43.989828)</f>
        <v>479.3030757364088</v>
      </c>
      <c r="AN570" s="4">
        <f>INT(AM570)</f>
        <v>479</v>
      </c>
      <c r="AO570" s="4">
        <f>AM570-AN570</f>
        <v>0.30307573640880037</v>
      </c>
    </row>
    <row r="571" spans="1:41" x14ac:dyDescent="0.25">
      <c r="A571">
        <v>23</v>
      </c>
      <c r="B571">
        <v>31</v>
      </c>
      <c r="C571">
        <v>1</v>
      </c>
      <c r="D571">
        <v>11</v>
      </c>
      <c r="E571">
        <v>0</v>
      </c>
      <c r="F571">
        <v>0</v>
      </c>
      <c r="H571">
        <v>496.18243319999999</v>
      </c>
      <c r="J571">
        <v>5355129</v>
      </c>
      <c r="K571">
        <v>5565300</v>
      </c>
      <c r="L571">
        <v>5283411</v>
      </c>
      <c r="M571" t="str">
        <f>IF(J571&gt;0,"Yes","No")</f>
        <v>Yes</v>
      </c>
      <c r="N571">
        <f>AVERAGE(J571:L571)</f>
        <v>5401280</v>
      </c>
      <c r="O571">
        <v>7732685</v>
      </c>
      <c r="P571">
        <v>8974398</v>
      </c>
      <c r="Q571">
        <v>7136449</v>
      </c>
      <c r="S571">
        <f>B571/A571</f>
        <v>1.3478260869565217</v>
      </c>
      <c r="T571">
        <f>D571/A571</f>
        <v>0.47826086956521741</v>
      </c>
      <c r="V571" s="4">
        <f>A571*12+(B571-1)*1.007825+C571*14.003074+D571*15.9949146+E571*31.9720707+F571*30.9737615+0.0005485799</f>
        <v>496.18243317990004</v>
      </c>
      <c r="W571">
        <f>1+A571-B571/2+C571/2+F571/2</f>
        <v>9</v>
      </c>
      <c r="X571">
        <f>W571/A571</f>
        <v>0.39130434782608697</v>
      </c>
      <c r="Y571">
        <f>W571/B571</f>
        <v>0.29032258064516131</v>
      </c>
      <c r="Z571">
        <f>W571/D571</f>
        <v>0.81818181818181823</v>
      </c>
      <c r="AA571" t="str">
        <f>IF(X571&gt;=0.3,IF(X571&lt;=0.68,IF(Y571&gt;=0.2,IF(Y571&lt;=0.95,IF(Z571&gt;=0.77,IF(Z571&lt;=1.75,"CRAM","O"),"O"),"O"),"O"),"O"),"O")</f>
        <v>CRAM</v>
      </c>
      <c r="AD571">
        <f>(1+A571-D571/2-E571-B571/2)/(A571-D571/2-E571-C571-F571)</f>
        <v>0.18181818181818182</v>
      </c>
      <c r="AF571" t="str">
        <f>IF(AD571&gt;0.66,"CondAr","----")</f>
        <v>----</v>
      </c>
      <c r="AG571" t="str">
        <f>IF(AND((AD571&gt;0.5),(AD571&lt;=0.66)),"Aromatic","----")</f>
        <v>----</v>
      </c>
      <c r="AH571" t="str">
        <f>IF(AND((AD571&lt;=0.5),(S571&lt;1.5)),"HUnSatLig","----")</f>
        <v>HUnSatLig</v>
      </c>
      <c r="AI571" t="str">
        <f>IF(AND((T571&lt;0.6),(S571&gt;=1.5),(C571=0)),"AlipatNoN","----")</f>
        <v>----</v>
      </c>
      <c r="AJ571" t="str">
        <f>IF(AND((S571&gt;=1.5),(T571&gt;=0.6)),"SatFACarb","----")</f>
        <v>----</v>
      </c>
      <c r="AK571" t="str">
        <f>IF(AND((T571&lt;0.6),(S571&gt;=1.5),(C571&gt;0)),"Alipat+N","----")</f>
        <v>----</v>
      </c>
      <c r="AM571" s="4">
        <f>V571*(44/43.989828)</f>
        <v>496.29716806157091</v>
      </c>
      <c r="AN571" s="4">
        <f>INT(AM571)</f>
        <v>496</v>
      </c>
      <c r="AO571" s="4">
        <f>AM571-AN571</f>
        <v>0.29716806157091469</v>
      </c>
    </row>
    <row r="572" spans="1:41" x14ac:dyDescent="0.25">
      <c r="A572">
        <v>25</v>
      </c>
      <c r="B572">
        <v>32</v>
      </c>
      <c r="C572">
        <v>0</v>
      </c>
      <c r="D572">
        <v>9</v>
      </c>
      <c r="E572">
        <v>0</v>
      </c>
      <c r="F572">
        <v>0</v>
      </c>
      <c r="H572">
        <v>475.19735500000002</v>
      </c>
      <c r="J572">
        <v>6687776</v>
      </c>
      <c r="K572">
        <v>6418993</v>
      </c>
      <c r="L572">
        <v>5600951</v>
      </c>
      <c r="M572" t="str">
        <f>IF(J572&gt;0,"Yes","No")</f>
        <v>Yes</v>
      </c>
      <c r="N572">
        <f>AVERAGE(J572:L572)</f>
        <v>6235906.666666667</v>
      </c>
      <c r="O572">
        <v>7740090</v>
      </c>
      <c r="P572">
        <v>8332649</v>
      </c>
      <c r="Q572">
        <v>6940769</v>
      </c>
      <c r="S572">
        <f>B572/A572</f>
        <v>1.28</v>
      </c>
      <c r="T572">
        <f>D572/A572</f>
        <v>0.36</v>
      </c>
      <c r="V572" s="4">
        <f>A572*12+(B572-1)*1.007825+C572*14.003074+D572*15.9949146+E572*31.9720707+F572*30.9737615+0.0005485799</f>
        <v>475.19735497990001</v>
      </c>
      <c r="W572">
        <f>1+A572-B572/2+C572/2+F572/2</f>
        <v>10</v>
      </c>
      <c r="X572">
        <f>W572/A572</f>
        <v>0.4</v>
      </c>
      <c r="Y572">
        <f>W572/B572</f>
        <v>0.3125</v>
      </c>
      <c r="Z572">
        <f>W572/D572</f>
        <v>1.1111111111111112</v>
      </c>
      <c r="AA572" t="str">
        <f>IF(X572&gt;=0.3,IF(X572&lt;=0.68,IF(Y572&gt;=0.2,IF(Y572&lt;=0.95,IF(Z572&gt;=0.77,IF(Z572&lt;=1.75,"CRAM","O"),"O"),"O"),"O"),"O"),"O")</f>
        <v>CRAM</v>
      </c>
      <c r="AD572">
        <f>(1+A572-D572/2-E572-B572/2)/(A572-D572/2-E572-C572-F572)</f>
        <v>0.26829268292682928</v>
      </c>
      <c r="AF572" t="str">
        <f>IF(AD572&gt;0.66,"CondAr","----")</f>
        <v>----</v>
      </c>
      <c r="AG572" t="str">
        <f>IF(AND((AD572&gt;0.5),(AD572&lt;=0.66)),"Aromatic","----")</f>
        <v>----</v>
      </c>
      <c r="AH572" t="str">
        <f>IF(AND((AD572&lt;=0.5),(S572&lt;1.5)),"HUnSatLig","----")</f>
        <v>HUnSatLig</v>
      </c>
      <c r="AI572" t="str">
        <f>IF(AND((T572&lt;0.6),(S572&gt;=1.5),(C572=0)),"AlipatNoN","----")</f>
        <v>----</v>
      </c>
      <c r="AJ572" t="str">
        <f>IF(AND((S572&gt;=1.5),(T572&gt;=0.6)),"SatFACarb","----")</f>
        <v>----</v>
      </c>
      <c r="AK572" t="str">
        <f>IF(AND((T572&lt;0.6),(S572&gt;=1.5),(C572&gt;0)),"Alipat+N","----")</f>
        <v>----</v>
      </c>
      <c r="AM572" s="4">
        <f>V572*(44/43.989828)</f>
        <v>475.30723737123043</v>
      </c>
      <c r="AN572" s="4">
        <f>INT(AM572)</f>
        <v>475</v>
      </c>
      <c r="AO572" s="4">
        <f>AM572-AN572</f>
        <v>0.30723737123042838</v>
      </c>
    </row>
    <row r="573" spans="1:41" x14ac:dyDescent="0.25">
      <c r="A573">
        <v>27</v>
      </c>
      <c r="B573">
        <v>36</v>
      </c>
      <c r="C573">
        <v>0</v>
      </c>
      <c r="D573">
        <v>8</v>
      </c>
      <c r="E573">
        <v>0</v>
      </c>
      <c r="F573">
        <v>0</v>
      </c>
      <c r="H573">
        <v>487.23374039999999</v>
      </c>
      <c r="J573">
        <v>3846381</v>
      </c>
      <c r="K573">
        <v>4203178</v>
      </c>
      <c r="L573">
        <v>3987988</v>
      </c>
      <c r="M573" t="str">
        <f>IF(J573&gt;0,"Yes","No")</f>
        <v>Yes</v>
      </c>
      <c r="N573">
        <f>AVERAGE(J573:L573)</f>
        <v>4012515.6666666665</v>
      </c>
      <c r="O573">
        <v>7756853</v>
      </c>
      <c r="P573">
        <v>7823056</v>
      </c>
      <c r="Q573">
        <v>6716043</v>
      </c>
      <c r="S573">
        <f>B573/A573</f>
        <v>1.3333333333333333</v>
      </c>
      <c r="T573">
        <f>D573/A573</f>
        <v>0.29629629629629628</v>
      </c>
      <c r="V573" s="4">
        <f>A573*12+(B573-1)*1.007825+C573*14.003074+D573*15.9949146+E573*31.9720707+F573*30.9737615+0.0005485799</f>
        <v>487.23374037989998</v>
      </c>
      <c r="W573">
        <f>1+A573-B573/2+C573/2+F573/2</f>
        <v>10</v>
      </c>
      <c r="X573">
        <f>W573/A573</f>
        <v>0.37037037037037035</v>
      </c>
      <c r="Y573">
        <f>W573/B573</f>
        <v>0.27777777777777779</v>
      </c>
      <c r="Z573">
        <f>W573/D573</f>
        <v>1.25</v>
      </c>
      <c r="AA573" t="str">
        <f>IF(X573&gt;=0.3,IF(X573&lt;=0.68,IF(Y573&gt;=0.2,IF(Y573&lt;=0.95,IF(Z573&gt;=0.77,IF(Z573&lt;=1.75,"CRAM","O"),"O"),"O"),"O"),"O"),"O")</f>
        <v>CRAM</v>
      </c>
      <c r="AD573">
        <f>(1+A573-D573/2-E573-B573/2)/(A573-D573/2-E573-C573-F573)</f>
        <v>0.2608695652173913</v>
      </c>
      <c r="AF573" t="str">
        <f>IF(AD573&gt;0.66,"CondAr","----")</f>
        <v>----</v>
      </c>
      <c r="AG573" t="str">
        <f>IF(AND((AD573&gt;0.5),(AD573&lt;=0.66)),"Aromatic","----")</f>
        <v>----</v>
      </c>
      <c r="AH573" t="str">
        <f>IF(AND((AD573&lt;=0.5),(S573&lt;1.5)),"HUnSatLig","----")</f>
        <v>HUnSatLig</v>
      </c>
      <c r="AI573" t="str">
        <f>IF(AND((T573&lt;0.6),(S573&gt;=1.5),(C573=0)),"AlipatNoN","----")</f>
        <v>----</v>
      </c>
      <c r="AJ573" t="str">
        <f>IF(AND((S573&gt;=1.5),(T573&gt;=0.6)),"SatFACarb","----")</f>
        <v>----</v>
      </c>
      <c r="AK573" t="str">
        <f>IF(AND((T573&lt;0.6),(S573&gt;=1.5),(C573&gt;0)),"Alipat+N","----")</f>
        <v>----</v>
      </c>
      <c r="AM573" s="4">
        <f>V573*(44/43.989828)</f>
        <v>487.34640600812526</v>
      </c>
      <c r="AN573" s="4">
        <f>INT(AM573)</f>
        <v>487</v>
      </c>
      <c r="AO573" s="4">
        <f>AM573-AN573</f>
        <v>0.3464060081252569</v>
      </c>
    </row>
    <row r="574" spans="1:41" x14ac:dyDescent="0.25">
      <c r="A574">
        <v>21</v>
      </c>
      <c r="B574">
        <v>30</v>
      </c>
      <c r="C574">
        <v>0</v>
      </c>
      <c r="D574">
        <v>5</v>
      </c>
      <c r="E574">
        <v>0</v>
      </c>
      <c r="F574">
        <v>0</v>
      </c>
      <c r="H574">
        <v>361.20204660000002</v>
      </c>
      <c r="J574">
        <v>4311420</v>
      </c>
      <c r="K574">
        <v>4086321</v>
      </c>
      <c r="L574">
        <v>3856873</v>
      </c>
      <c r="M574" t="str">
        <f>IF(J574&gt;0,"Yes","No")</f>
        <v>Yes</v>
      </c>
      <c r="N574">
        <f>AVERAGE(J574:L574)</f>
        <v>4084871.3333333335</v>
      </c>
      <c r="O574">
        <v>7769015</v>
      </c>
      <c r="P574">
        <v>7866785</v>
      </c>
      <c r="Q574">
        <v>6751942</v>
      </c>
      <c r="S574">
        <f>B574/A574</f>
        <v>1.4285714285714286</v>
      </c>
      <c r="T574">
        <f>D574/A574</f>
        <v>0.23809523809523808</v>
      </c>
      <c r="V574" s="4">
        <f>A574*12+(B574-1)*1.007825+C574*14.003074+D574*15.9949146+E574*31.9720707+F574*30.9737615+0.0005485799</f>
        <v>361.20204657990001</v>
      </c>
      <c r="W574">
        <f>1+A574-B574/2+C574/2+F574/2</f>
        <v>7</v>
      </c>
      <c r="X574">
        <f>W574/A574</f>
        <v>0.33333333333333331</v>
      </c>
      <c r="Y574">
        <f>W574/B574</f>
        <v>0.23333333333333334</v>
      </c>
      <c r="Z574">
        <f>W574/D574</f>
        <v>1.4</v>
      </c>
      <c r="AA574" t="str">
        <f>IF(X574&gt;=0.3,IF(X574&lt;=0.68,IF(Y574&gt;=0.2,IF(Y574&lt;=0.95,IF(Z574&gt;=0.77,IF(Z574&lt;=1.75,"CRAM","O"),"O"),"O"),"O"),"O"),"O")</f>
        <v>CRAM</v>
      </c>
      <c r="AD574">
        <f>(1+A574-D574/2-E574-B574/2)/(A574-D574/2-E574-C574-F574)</f>
        <v>0.24324324324324326</v>
      </c>
      <c r="AF574" t="str">
        <f>IF(AD574&gt;0.66,"CondAr","----")</f>
        <v>----</v>
      </c>
      <c r="AG574" t="str">
        <f>IF(AND((AD574&gt;0.5),(AD574&lt;=0.66)),"Aromatic","----")</f>
        <v>----</v>
      </c>
      <c r="AH574" t="str">
        <f>IF(AND((AD574&lt;=0.5),(S574&lt;1.5)),"HUnSatLig","----")</f>
        <v>HUnSatLig</v>
      </c>
      <c r="AI574" t="str">
        <f>IF(AND((T574&lt;0.6),(S574&gt;=1.5),(C574=0)),"AlipatNoN","----")</f>
        <v>----</v>
      </c>
      <c r="AJ574" t="str">
        <f>IF(AND((S574&gt;=1.5),(T574&gt;=0.6)),"SatFACarb","----")</f>
        <v>----</v>
      </c>
      <c r="AK574" t="str">
        <f>IF(AND((T574&lt;0.6),(S574&gt;=1.5),(C574&gt;0)),"Alipat+N","----")</f>
        <v>----</v>
      </c>
      <c r="AM574" s="4">
        <f>V574*(44/43.989828)</f>
        <v>361.28556923467846</v>
      </c>
      <c r="AN574" s="4">
        <f>INT(AM574)</f>
        <v>361</v>
      </c>
      <c r="AO574" s="4">
        <f>AM574-AN574</f>
        <v>0.28556923467846218</v>
      </c>
    </row>
    <row r="575" spans="1:41" x14ac:dyDescent="0.25">
      <c r="A575">
        <v>27</v>
      </c>
      <c r="B575">
        <v>38</v>
      </c>
      <c r="C575">
        <v>0</v>
      </c>
      <c r="D575">
        <v>8</v>
      </c>
      <c r="E575">
        <v>0</v>
      </c>
      <c r="F575">
        <v>0</v>
      </c>
      <c r="H575">
        <v>489.24939039999998</v>
      </c>
      <c r="J575">
        <v>4387128</v>
      </c>
      <c r="K575">
        <v>5495506</v>
      </c>
      <c r="L575">
        <v>4680215</v>
      </c>
      <c r="M575" t="str">
        <f>IF(J575&gt;0,"Yes","No")</f>
        <v>Yes</v>
      </c>
      <c r="N575">
        <f>AVERAGE(J575:L575)</f>
        <v>4854283</v>
      </c>
      <c r="O575">
        <v>7785612</v>
      </c>
      <c r="P575">
        <v>8982303</v>
      </c>
      <c r="Q575">
        <v>6466309</v>
      </c>
      <c r="S575">
        <f>B575/A575</f>
        <v>1.4074074074074074</v>
      </c>
      <c r="T575">
        <f>D575/A575</f>
        <v>0.29629629629629628</v>
      </c>
      <c r="V575" s="4">
        <f>A575*12+(B575-1)*1.007825+C575*14.003074+D575*15.9949146+E575*31.9720707+F575*30.9737615+0.0005485799</f>
        <v>489.24939037990003</v>
      </c>
      <c r="W575">
        <f>1+A575-B575/2+C575/2+F575/2</f>
        <v>9</v>
      </c>
      <c r="X575">
        <f>W575/A575</f>
        <v>0.33333333333333331</v>
      </c>
      <c r="Y575">
        <f>W575/B575</f>
        <v>0.23684210526315788</v>
      </c>
      <c r="Z575">
        <f>W575/D575</f>
        <v>1.125</v>
      </c>
      <c r="AA575" t="str">
        <f>IF(X575&gt;=0.3,IF(X575&lt;=0.68,IF(Y575&gt;=0.2,IF(Y575&lt;=0.95,IF(Z575&gt;=0.77,IF(Z575&lt;=1.75,"CRAM","O"),"O"),"O"),"O"),"O"),"O")</f>
        <v>CRAM</v>
      </c>
      <c r="AD575">
        <f>(1+A575-D575/2-E575-B575/2)/(A575-D575/2-E575-C575-F575)</f>
        <v>0.21739130434782608</v>
      </c>
      <c r="AF575" t="str">
        <f>IF(AD575&gt;0.66,"CondAr","----")</f>
        <v>----</v>
      </c>
      <c r="AG575" t="str">
        <f>IF(AND((AD575&gt;0.5),(AD575&lt;=0.66)),"Aromatic","----")</f>
        <v>----</v>
      </c>
      <c r="AH575" t="str">
        <f>IF(AND((AD575&lt;=0.5),(S575&lt;1.5)),"HUnSatLig","----")</f>
        <v>HUnSatLig</v>
      </c>
      <c r="AI575" t="str">
        <f>IF(AND((T575&lt;0.6),(S575&gt;=1.5),(C575=0)),"AlipatNoN","----")</f>
        <v>----</v>
      </c>
      <c r="AJ575" t="str">
        <f>IF(AND((S575&gt;=1.5),(T575&gt;=0.6)),"SatFACarb","----")</f>
        <v>----</v>
      </c>
      <c r="AK575" t="str">
        <f>IF(AND((T575&lt;0.6),(S575&gt;=1.5),(C575&gt;0)),"Alipat+N","----")</f>
        <v>----</v>
      </c>
      <c r="AM575" s="4">
        <f>V575*(44/43.989828)</f>
        <v>489.36252209750853</v>
      </c>
      <c r="AN575" s="4">
        <f>INT(AM575)</f>
        <v>489</v>
      </c>
      <c r="AO575" s="4">
        <f>AM575-AN575</f>
        <v>0.36252209750853126</v>
      </c>
    </row>
    <row r="576" spans="1:41" x14ac:dyDescent="0.25">
      <c r="A576">
        <v>24</v>
      </c>
      <c r="B576">
        <v>30</v>
      </c>
      <c r="C576">
        <v>0</v>
      </c>
      <c r="D576">
        <v>8</v>
      </c>
      <c r="E576">
        <v>0</v>
      </c>
      <c r="F576">
        <v>0</v>
      </c>
      <c r="H576">
        <v>445.18679040000001</v>
      </c>
      <c r="J576">
        <v>5500193</v>
      </c>
      <c r="K576">
        <v>6082155</v>
      </c>
      <c r="L576">
        <v>5449502</v>
      </c>
      <c r="M576" t="str">
        <f>IF(J576&gt;0,"Yes","No")</f>
        <v>Yes</v>
      </c>
      <c r="N576">
        <f>AVERAGE(J576:L576)</f>
        <v>5677283.333333333</v>
      </c>
      <c r="O576">
        <v>7788237</v>
      </c>
      <c r="P576">
        <v>8380498</v>
      </c>
      <c r="Q576">
        <v>7646513</v>
      </c>
      <c r="S576">
        <f>B576/A576</f>
        <v>1.25</v>
      </c>
      <c r="T576">
        <f>D576/A576</f>
        <v>0.33333333333333331</v>
      </c>
      <c r="V576" s="4">
        <f>A576*12+(B576-1)*1.007825+C576*14.003074+D576*15.9949146+E576*31.9720707+F576*30.9737615+0.0005485799</f>
        <v>445.1867903799</v>
      </c>
      <c r="W576">
        <f>1+A576-B576/2+C576/2+F576/2</f>
        <v>10</v>
      </c>
      <c r="X576">
        <f>W576/A576</f>
        <v>0.41666666666666669</v>
      </c>
      <c r="Y576">
        <f>W576/B576</f>
        <v>0.33333333333333331</v>
      </c>
      <c r="Z576">
        <f>W576/D576</f>
        <v>1.25</v>
      </c>
      <c r="AA576" t="str">
        <f>IF(X576&gt;=0.3,IF(X576&lt;=0.68,IF(Y576&gt;=0.2,IF(Y576&lt;=0.95,IF(Z576&gt;=0.77,IF(Z576&lt;=1.75,"CRAM","O"),"O"),"O"),"O"),"O"),"O")</f>
        <v>CRAM</v>
      </c>
      <c r="AD576">
        <f>(1+A576-D576/2-E576-B576/2)/(A576-D576/2-E576-C576-F576)</f>
        <v>0.3</v>
      </c>
      <c r="AF576" t="str">
        <f>IF(AD576&gt;0.66,"CondAr","----")</f>
        <v>----</v>
      </c>
      <c r="AG576" t="str">
        <f>IF(AND((AD576&gt;0.5),(AD576&lt;=0.66)),"Aromatic","----")</f>
        <v>----</v>
      </c>
      <c r="AH576" t="str">
        <f>IF(AND((AD576&lt;=0.5),(S576&lt;1.5)),"HUnSatLig","----")</f>
        <v>HUnSatLig</v>
      </c>
      <c r="AI576" t="str">
        <f>IF(AND((T576&lt;0.6),(S576&gt;=1.5),(C576=0)),"AlipatNoN","----")</f>
        <v>----</v>
      </c>
      <c r="AJ576" t="str">
        <f>IF(AND((S576&gt;=1.5),(T576&gt;=0.6)),"SatFACarb","----")</f>
        <v>----</v>
      </c>
      <c r="AK576" t="str">
        <f>IF(AND((T576&lt;0.6),(S576&gt;=1.5),(C576&gt;0)),"Alipat+N","----")</f>
        <v>----</v>
      </c>
      <c r="AM576" s="4">
        <f>V576*(44/43.989828)</f>
        <v>445.28973327005502</v>
      </c>
      <c r="AN576" s="4">
        <f>INT(AM576)</f>
        <v>445</v>
      </c>
      <c r="AO576" s="4">
        <f>AM576-AN576</f>
        <v>0.2897332700550237</v>
      </c>
    </row>
    <row r="577" spans="1:41" x14ac:dyDescent="0.25">
      <c r="A577">
        <v>19</v>
      </c>
      <c r="B577">
        <v>22</v>
      </c>
      <c r="C577">
        <v>0</v>
      </c>
      <c r="D577">
        <v>6</v>
      </c>
      <c r="E577">
        <v>0</v>
      </c>
      <c r="F577">
        <v>0</v>
      </c>
      <c r="H577">
        <v>345.1343612</v>
      </c>
      <c r="J577">
        <v>6030796</v>
      </c>
      <c r="K577">
        <v>6272325</v>
      </c>
      <c r="L577">
        <v>6656908</v>
      </c>
      <c r="M577" t="str">
        <f>IF(J577&gt;0,"Yes","No")</f>
        <v>Yes</v>
      </c>
      <c r="N577">
        <f>AVERAGE(J577:L577)</f>
        <v>6320009.666666667</v>
      </c>
      <c r="O577">
        <v>7819490</v>
      </c>
      <c r="P577">
        <v>7717827</v>
      </c>
      <c r="Q577">
        <v>7200929</v>
      </c>
      <c r="S577">
        <f>B577/A577</f>
        <v>1.1578947368421053</v>
      </c>
      <c r="T577">
        <f>D577/A577</f>
        <v>0.31578947368421051</v>
      </c>
      <c r="V577" s="4">
        <f>A577*12+(B577-1)*1.007825+C577*14.003074+D577*15.9949146+E577*31.9720707+F577*30.9737615+0.0005485799</f>
        <v>345.1343611799</v>
      </c>
      <c r="W577">
        <f>1+A577-B577/2+C577/2+F577/2</f>
        <v>9</v>
      </c>
      <c r="X577">
        <f>W577/A577</f>
        <v>0.47368421052631576</v>
      </c>
      <c r="Y577">
        <f>W577/B577</f>
        <v>0.40909090909090912</v>
      </c>
      <c r="Z577">
        <f>W577/D577</f>
        <v>1.5</v>
      </c>
      <c r="AA577" t="str">
        <f>IF(X577&gt;=0.3,IF(X577&lt;=0.68,IF(Y577&gt;=0.2,IF(Y577&lt;=0.95,IF(Z577&gt;=0.77,IF(Z577&lt;=1.75,"CRAM","O"),"O"),"O"),"O"),"O"),"O")</f>
        <v>CRAM</v>
      </c>
      <c r="AD577">
        <f>(1+A577-D577/2-E577-B577/2)/(A577-D577/2-E577-C577-F577)</f>
        <v>0.375</v>
      </c>
      <c r="AF577" t="str">
        <f>IF(AD577&gt;0.66,"CondAr","----")</f>
        <v>----</v>
      </c>
      <c r="AG577" t="str">
        <f>IF(AND((AD577&gt;0.5),(AD577&lt;=0.66)),"Aromatic","----")</f>
        <v>----</v>
      </c>
      <c r="AH577" t="str">
        <f>IF(AND((AD577&lt;=0.5),(S577&lt;1.5)),"HUnSatLig","----")</f>
        <v>HUnSatLig</v>
      </c>
      <c r="AI577" t="str">
        <f>IF(AND((T577&lt;0.6),(S577&gt;=1.5),(C577=0)),"AlipatNoN","----")</f>
        <v>----</v>
      </c>
      <c r="AJ577" t="str">
        <f>IF(AND((S577&gt;=1.5),(T577&gt;=0.6)),"SatFACarb","----")</f>
        <v>----</v>
      </c>
      <c r="AK577" t="str">
        <f>IF(AND((T577&lt;0.6),(S577&gt;=1.5),(C577&gt;0)),"Alipat+N","----")</f>
        <v>----</v>
      </c>
      <c r="AM577" s="4">
        <f>V577*(44/43.989828)</f>
        <v>345.2141684190172</v>
      </c>
      <c r="AN577" s="4">
        <f>INT(AM577)</f>
        <v>345</v>
      </c>
      <c r="AO577" s="4">
        <f>AM577-AN577</f>
        <v>0.21416841901719863</v>
      </c>
    </row>
    <row r="578" spans="1:41" x14ac:dyDescent="0.25">
      <c r="A578">
        <v>23</v>
      </c>
      <c r="B578">
        <v>34</v>
      </c>
      <c r="C578">
        <v>0</v>
      </c>
      <c r="D578">
        <v>10</v>
      </c>
      <c r="E578">
        <v>0</v>
      </c>
      <c r="F578">
        <v>0</v>
      </c>
      <c r="H578">
        <v>469.20791960000003</v>
      </c>
      <c r="J578">
        <v>5489799</v>
      </c>
      <c r="K578">
        <v>5273177</v>
      </c>
      <c r="L578">
        <v>4917136</v>
      </c>
      <c r="M578" t="str">
        <f>IF(J578&gt;0,"Yes","No")</f>
        <v>Yes</v>
      </c>
      <c r="N578">
        <f>AVERAGE(J578:L578)</f>
        <v>5226704</v>
      </c>
      <c r="O578">
        <v>7828099</v>
      </c>
      <c r="P578">
        <v>7877923</v>
      </c>
      <c r="Q578">
        <v>7184377</v>
      </c>
      <c r="S578">
        <f>B578/A578</f>
        <v>1.4782608695652173</v>
      </c>
      <c r="T578">
        <f>D578/A578</f>
        <v>0.43478260869565216</v>
      </c>
      <c r="V578" s="4">
        <f>A578*12+(B578-1)*1.007825+C578*14.003074+D578*15.9949146+E578*31.9720707+F578*30.9737615+0.0005485799</f>
        <v>469.20791957989996</v>
      </c>
      <c r="W578">
        <f>1+A578-B578/2+C578/2+F578/2</f>
        <v>7</v>
      </c>
      <c r="X578">
        <f>W578/A578</f>
        <v>0.30434782608695654</v>
      </c>
      <c r="Y578">
        <f>W578/B578</f>
        <v>0.20588235294117646</v>
      </c>
      <c r="Z578">
        <f>W578/D578</f>
        <v>0.7</v>
      </c>
      <c r="AA578" t="str">
        <f>IF(X578&gt;=0.3,IF(X578&lt;=0.68,IF(Y578&gt;=0.2,IF(Y578&lt;=0.95,IF(Z578&gt;=0.77,IF(Z578&lt;=1.75,"CRAM","O"),"O"),"O"),"O"),"O"),"O")</f>
        <v>O</v>
      </c>
      <c r="AD578">
        <f>(1+A578-D578/2-E578-B578/2)/(A578-D578/2-E578-C578-F578)</f>
        <v>0.1111111111111111</v>
      </c>
      <c r="AF578" t="str">
        <f>IF(AD578&gt;0.66,"CondAr","----")</f>
        <v>----</v>
      </c>
      <c r="AG578" t="str">
        <f>IF(AND((AD578&gt;0.5),(AD578&lt;=0.66)),"Aromatic","----")</f>
        <v>----</v>
      </c>
      <c r="AH578" t="str">
        <f>IF(AND((AD578&lt;=0.5),(S578&lt;1.5)),"HUnSatLig","----")</f>
        <v>HUnSatLig</v>
      </c>
      <c r="AI578" t="str">
        <f>IF(AND((T578&lt;0.6),(S578&gt;=1.5),(C578=0)),"AlipatNoN","----")</f>
        <v>----</v>
      </c>
      <c r="AJ578" t="str">
        <f>IF(AND((S578&gt;=1.5),(T578&gt;=0.6)),"SatFACarb","----")</f>
        <v>----</v>
      </c>
      <c r="AK578" t="str">
        <f>IF(AND((T578&lt;0.6),(S578&gt;=1.5),(C578&gt;0)),"Alipat+N","----")</f>
        <v>----</v>
      </c>
      <c r="AM578" s="4">
        <f>V578*(44/43.989828)</f>
        <v>469.31641700248514</v>
      </c>
      <c r="AN578" s="4">
        <f>INT(AM578)</f>
        <v>469</v>
      </c>
      <c r="AO578" s="4">
        <f>AM578-AN578</f>
        <v>0.31641700248513871</v>
      </c>
    </row>
    <row r="579" spans="1:41" x14ac:dyDescent="0.25">
      <c r="A579">
        <v>26</v>
      </c>
      <c r="B579">
        <v>38</v>
      </c>
      <c r="C579">
        <v>0</v>
      </c>
      <c r="D579">
        <v>9</v>
      </c>
      <c r="E579">
        <v>0</v>
      </c>
      <c r="F579">
        <v>0</v>
      </c>
      <c r="H579">
        <v>493.244305</v>
      </c>
      <c r="J579">
        <v>4968935</v>
      </c>
      <c r="K579">
        <v>5409579</v>
      </c>
      <c r="L579">
        <v>4729392</v>
      </c>
      <c r="M579" t="str">
        <f>IF(J579&gt;0,"Yes","No")</f>
        <v>Yes</v>
      </c>
      <c r="N579">
        <f>AVERAGE(J579:L579)</f>
        <v>5035968.666666667</v>
      </c>
      <c r="O579">
        <v>7882050</v>
      </c>
      <c r="P579">
        <v>8857538</v>
      </c>
      <c r="Q579">
        <v>6517762</v>
      </c>
      <c r="S579">
        <f>B579/A579</f>
        <v>1.4615384615384615</v>
      </c>
      <c r="T579">
        <f>D579/A579</f>
        <v>0.34615384615384615</v>
      </c>
      <c r="V579" s="4">
        <f>A579*12+(B579-1)*1.007825+C579*14.003074+D579*15.9949146+E579*31.9720707+F579*30.9737615+0.0005485799</f>
        <v>493.24430497990005</v>
      </c>
      <c r="W579">
        <f>1+A579-B579/2+C579/2+F579/2</f>
        <v>8</v>
      </c>
      <c r="X579">
        <f>W579/A579</f>
        <v>0.30769230769230771</v>
      </c>
      <c r="Y579">
        <f>W579/B579</f>
        <v>0.21052631578947367</v>
      </c>
      <c r="Z579">
        <f>W579/D579</f>
        <v>0.88888888888888884</v>
      </c>
      <c r="AA579" t="str">
        <f>IF(X579&gt;=0.3,IF(X579&lt;=0.68,IF(Y579&gt;=0.2,IF(Y579&lt;=0.95,IF(Z579&gt;=0.77,IF(Z579&lt;=1.75,"CRAM","O"),"O"),"O"),"O"),"O"),"O")</f>
        <v>CRAM</v>
      </c>
      <c r="AD579">
        <f>(1+A579-D579/2-E579-B579/2)/(A579-D579/2-E579-C579-F579)</f>
        <v>0.16279069767441862</v>
      </c>
      <c r="AF579" t="str">
        <f>IF(AD579&gt;0.66,"CondAr","----")</f>
        <v>----</v>
      </c>
      <c r="AG579" t="str">
        <f>IF(AND((AD579&gt;0.5),(AD579&lt;=0.66)),"Aromatic","----")</f>
        <v>----</v>
      </c>
      <c r="AH579" t="str">
        <f>IF(AND((AD579&lt;=0.5),(S579&lt;1.5)),"HUnSatLig","----")</f>
        <v>HUnSatLig</v>
      </c>
      <c r="AI579" t="str">
        <f>IF(AND((T579&lt;0.6),(S579&gt;=1.5),(C579=0)),"AlipatNoN","----")</f>
        <v>----</v>
      </c>
      <c r="AJ579" t="str">
        <f>IF(AND((S579&gt;=1.5),(T579&gt;=0.6)),"SatFACarb","----")</f>
        <v>----</v>
      </c>
      <c r="AK579" t="str">
        <f>IF(AND((T579&lt;0.6),(S579&gt;=1.5),(C579&gt;0)),"Alipat+N","----")</f>
        <v>----</v>
      </c>
      <c r="AM579" s="4">
        <f>V579*(44/43.989828)</f>
        <v>493.35836046268696</v>
      </c>
      <c r="AN579" s="4">
        <f>INT(AM579)</f>
        <v>493</v>
      </c>
      <c r="AO579" s="4">
        <f>AM579-AN579</f>
        <v>0.35836046268696009</v>
      </c>
    </row>
    <row r="580" spans="1:41" x14ac:dyDescent="0.25">
      <c r="A580">
        <v>25</v>
      </c>
      <c r="B580">
        <v>32</v>
      </c>
      <c r="C580">
        <v>0</v>
      </c>
      <c r="D580">
        <v>8</v>
      </c>
      <c r="E580">
        <v>0</v>
      </c>
      <c r="F580">
        <v>0</v>
      </c>
      <c r="H580">
        <v>459.2024404</v>
      </c>
      <c r="J580">
        <v>5838537</v>
      </c>
      <c r="K580">
        <v>5645157</v>
      </c>
      <c r="L580">
        <v>5308916</v>
      </c>
      <c r="M580" t="str">
        <f>IF(J580&gt;0,"Yes","No")</f>
        <v>Yes</v>
      </c>
      <c r="N580">
        <f>AVERAGE(J580:L580)</f>
        <v>5597536.666666667</v>
      </c>
      <c r="O580">
        <v>7902027</v>
      </c>
      <c r="P580">
        <v>8711586</v>
      </c>
      <c r="Q580">
        <v>6807752</v>
      </c>
      <c r="S580">
        <f>B580/A580</f>
        <v>1.28</v>
      </c>
      <c r="T580">
        <f>D580/A580</f>
        <v>0.32</v>
      </c>
      <c r="V580" s="4">
        <f>A580*12+(B580-1)*1.007825+C580*14.003074+D580*15.9949146+E580*31.9720707+F580*30.9737615+0.0005485799</f>
        <v>459.2024403799</v>
      </c>
      <c r="W580">
        <f>1+A580-B580/2+C580/2+F580/2</f>
        <v>10</v>
      </c>
      <c r="X580">
        <f>W580/A580</f>
        <v>0.4</v>
      </c>
      <c r="Y580">
        <f>W580/B580</f>
        <v>0.3125</v>
      </c>
      <c r="Z580">
        <f>W580/D580</f>
        <v>1.25</v>
      </c>
      <c r="AA580" t="str">
        <f>IF(X580&gt;=0.3,IF(X580&lt;=0.68,IF(Y580&gt;=0.2,IF(Y580&lt;=0.95,IF(Z580&gt;=0.77,IF(Z580&lt;=1.75,"CRAM","O"),"O"),"O"),"O"),"O"),"O")</f>
        <v>CRAM</v>
      </c>
      <c r="AD580">
        <f>(1+A580-D580/2-E580-B580/2)/(A580-D580/2-E580-C580-F580)</f>
        <v>0.2857142857142857</v>
      </c>
      <c r="AF580" t="str">
        <f>IF(AD580&gt;0.66,"CondAr","----")</f>
        <v>----</v>
      </c>
      <c r="AG580" t="str">
        <f>IF(AND((AD580&gt;0.5),(AD580&lt;=0.66)),"Aromatic","----")</f>
        <v>----</v>
      </c>
      <c r="AH580" t="str">
        <f>IF(AND((AD580&lt;=0.5),(S580&lt;1.5)),"HUnSatLig","----")</f>
        <v>HUnSatLig</v>
      </c>
      <c r="AI580" t="str">
        <f>IF(AND((T580&lt;0.6),(S580&gt;=1.5),(C580=0)),"AlipatNoN","----")</f>
        <v>----</v>
      </c>
      <c r="AJ580" t="str">
        <f>IF(AND((S580&gt;=1.5),(T580&gt;=0.6)),"SatFACarb","----")</f>
        <v>----</v>
      </c>
      <c r="AK580" t="str">
        <f>IF(AND((T580&lt;0.6),(S580&gt;=1.5),(C580&gt;0)),"Alipat+N","----")</f>
        <v>----</v>
      </c>
      <c r="AM580" s="4">
        <f>V580*(44/43.989828)</f>
        <v>459.30862418274506</v>
      </c>
      <c r="AN580" s="4">
        <f>INT(AM580)</f>
        <v>459</v>
      </c>
      <c r="AO580" s="4">
        <f>AM580-AN580</f>
        <v>0.30862418274506354</v>
      </c>
    </row>
    <row r="581" spans="1:41" x14ac:dyDescent="0.25">
      <c r="A581">
        <v>23</v>
      </c>
      <c r="B581">
        <v>32</v>
      </c>
      <c r="C581">
        <v>0</v>
      </c>
      <c r="D581">
        <v>10</v>
      </c>
      <c r="E581">
        <v>0</v>
      </c>
      <c r="F581">
        <v>0</v>
      </c>
      <c r="H581">
        <v>467.19226959999997</v>
      </c>
      <c r="J581">
        <v>6671568</v>
      </c>
      <c r="K581">
        <v>6670969</v>
      </c>
      <c r="L581">
        <v>6469617</v>
      </c>
      <c r="M581" t="str">
        <f>IF(J581&gt;0,"Yes","No")</f>
        <v>Yes</v>
      </c>
      <c r="N581">
        <f>AVERAGE(J581:L581)</f>
        <v>6604051.333333333</v>
      </c>
      <c r="O581">
        <v>7932555</v>
      </c>
      <c r="P581">
        <v>9254178</v>
      </c>
      <c r="Q581">
        <v>8075256</v>
      </c>
      <c r="S581">
        <f>B581/A581</f>
        <v>1.3913043478260869</v>
      </c>
      <c r="T581">
        <f>D581/A581</f>
        <v>0.43478260869565216</v>
      </c>
      <c r="V581" s="4">
        <f>A581*12+(B581-1)*1.007825+C581*14.003074+D581*15.9949146+E581*31.9720707+F581*30.9737615+0.0005485799</f>
        <v>467.19226957989997</v>
      </c>
      <c r="W581">
        <f>1+A581-B581/2+C581/2+F581/2</f>
        <v>8</v>
      </c>
      <c r="X581">
        <f>W581/A581</f>
        <v>0.34782608695652173</v>
      </c>
      <c r="Y581">
        <f>W581/B581</f>
        <v>0.25</v>
      </c>
      <c r="Z581">
        <f>W581/D581</f>
        <v>0.8</v>
      </c>
      <c r="AA581" t="str">
        <f>IF(X581&gt;=0.3,IF(X581&lt;=0.68,IF(Y581&gt;=0.2,IF(Y581&lt;=0.95,IF(Z581&gt;=0.77,IF(Z581&lt;=1.75,"CRAM","O"),"O"),"O"),"O"),"O"),"O")</f>
        <v>CRAM</v>
      </c>
      <c r="AD581">
        <f>(1+A581-D581/2-E581-B581/2)/(A581-D581/2-E581-C581-F581)</f>
        <v>0.16666666666666666</v>
      </c>
      <c r="AF581" t="str">
        <f>IF(AD581&gt;0.66,"CondAr","----")</f>
        <v>----</v>
      </c>
      <c r="AG581" t="str">
        <f>IF(AND((AD581&gt;0.5),(AD581&lt;=0.66)),"Aromatic","----")</f>
        <v>----</v>
      </c>
      <c r="AH581" t="str">
        <f>IF(AND((AD581&lt;=0.5),(S581&lt;1.5)),"HUnSatLig","----")</f>
        <v>HUnSatLig</v>
      </c>
      <c r="AI581" t="str">
        <f>IF(AND((T581&lt;0.6),(S581&gt;=1.5),(C581=0)),"AlipatNoN","----")</f>
        <v>----</v>
      </c>
      <c r="AJ581" t="str">
        <f>IF(AND((S581&gt;=1.5),(T581&gt;=0.6)),"SatFACarb","----")</f>
        <v>----</v>
      </c>
      <c r="AK581" t="str">
        <f>IF(AND((T581&lt;0.6),(S581&gt;=1.5),(C581&gt;0)),"Alipat+N","----")</f>
        <v>----</v>
      </c>
      <c r="AM581" s="4">
        <f>V581*(44/43.989828)</f>
        <v>467.30030091310192</v>
      </c>
      <c r="AN581" s="4">
        <f>INT(AM581)</f>
        <v>467</v>
      </c>
      <c r="AO581" s="4">
        <f>AM581-AN581</f>
        <v>0.3003009131019212</v>
      </c>
    </row>
    <row r="582" spans="1:41" x14ac:dyDescent="0.25">
      <c r="A582">
        <v>19</v>
      </c>
      <c r="B582">
        <v>26</v>
      </c>
      <c r="C582">
        <v>0</v>
      </c>
      <c r="D582">
        <v>10</v>
      </c>
      <c r="E582">
        <v>0</v>
      </c>
      <c r="F582">
        <v>0</v>
      </c>
      <c r="H582">
        <v>413.14531959999999</v>
      </c>
      <c r="J582">
        <v>9678961</v>
      </c>
      <c r="K582">
        <v>9407006</v>
      </c>
      <c r="L582">
        <v>8992540</v>
      </c>
      <c r="M582" t="str">
        <f>IF(J582&gt;0,"Yes","No")</f>
        <v>Yes</v>
      </c>
      <c r="N582">
        <f>AVERAGE(J582:L582)</f>
        <v>9359502.333333334</v>
      </c>
      <c r="O582">
        <v>7933218</v>
      </c>
      <c r="P582">
        <v>7316490</v>
      </c>
      <c r="Q582">
        <v>7179167</v>
      </c>
      <c r="S582">
        <f>B582/A582</f>
        <v>1.368421052631579</v>
      </c>
      <c r="T582">
        <f>D582/A582</f>
        <v>0.52631578947368418</v>
      </c>
      <c r="V582" s="4">
        <f>A582*12+(B582-1)*1.007825+C582*14.003074+D582*15.9949146+E582*31.9720707+F582*30.9737615+0.0005485799</f>
        <v>413.14531957989999</v>
      </c>
      <c r="W582">
        <f>1+A582-B582/2+C582/2+F582/2</f>
        <v>7</v>
      </c>
      <c r="X582">
        <f>W582/A582</f>
        <v>0.36842105263157893</v>
      </c>
      <c r="Y582">
        <f>W582/B582</f>
        <v>0.26923076923076922</v>
      </c>
      <c r="Z582">
        <f>W582/D582</f>
        <v>0.7</v>
      </c>
      <c r="AA582" t="str">
        <f>IF(X582&gt;=0.3,IF(X582&lt;=0.68,IF(Y582&gt;=0.2,IF(Y582&lt;=0.95,IF(Z582&gt;=0.77,IF(Z582&lt;=1.75,"CRAM","O"),"O"),"O"),"O"),"O"),"O")</f>
        <v>O</v>
      </c>
      <c r="AD582">
        <f>(1+A582-D582/2-E582-B582/2)/(A582-D582/2-E582-C582-F582)</f>
        <v>0.14285714285714285</v>
      </c>
      <c r="AF582" t="str">
        <f>IF(AD582&gt;0.66,"CondAr","----")</f>
        <v>----</v>
      </c>
      <c r="AG582" t="str">
        <f>IF(AND((AD582&gt;0.5),(AD582&lt;=0.66)),"Aromatic","----")</f>
        <v>----</v>
      </c>
      <c r="AH582" t="str">
        <f>IF(AND((AD582&lt;=0.5),(S582&lt;1.5)),"HUnSatLig","----")</f>
        <v>HUnSatLig</v>
      </c>
      <c r="AI582" t="str">
        <f>IF(AND((T582&lt;0.6),(S582&gt;=1.5),(C582=0)),"AlipatNoN","----")</f>
        <v>----</v>
      </c>
      <c r="AJ582" t="str">
        <f>IF(AND((S582&gt;=1.5),(T582&gt;=0.6)),"SatFACarb","----")</f>
        <v>----</v>
      </c>
      <c r="AK582" t="str">
        <f>IF(AND((T582&lt;0.6),(S582&gt;=1.5),(C582&gt;0)),"Alipat+N","----")</f>
        <v>----</v>
      </c>
      <c r="AM582" s="4">
        <f>V582*(44/43.989828)</f>
        <v>413.24085335172481</v>
      </c>
      <c r="AN582" s="4">
        <f>INT(AM582)</f>
        <v>413</v>
      </c>
      <c r="AO582" s="4">
        <f>AM582-AN582</f>
        <v>0.24085335172480882</v>
      </c>
    </row>
    <row r="583" spans="1:41" x14ac:dyDescent="0.25">
      <c r="A583">
        <v>28</v>
      </c>
      <c r="B583">
        <v>40</v>
      </c>
      <c r="C583">
        <v>0</v>
      </c>
      <c r="D583">
        <v>9</v>
      </c>
      <c r="E583">
        <v>0</v>
      </c>
      <c r="F583">
        <v>0</v>
      </c>
      <c r="H583">
        <v>519.25995499999999</v>
      </c>
      <c r="J583">
        <v>4714340</v>
      </c>
      <c r="K583">
        <v>4794799</v>
      </c>
      <c r="L583">
        <v>4004977</v>
      </c>
      <c r="M583" t="str">
        <f>IF(J583&gt;0,"Yes","No")</f>
        <v>Yes</v>
      </c>
      <c r="N583">
        <f>AVERAGE(J583:L583)</f>
        <v>4504705.333333333</v>
      </c>
      <c r="O583">
        <v>7991598</v>
      </c>
      <c r="P583">
        <v>8332076</v>
      </c>
      <c r="Q583">
        <v>6471988</v>
      </c>
      <c r="S583">
        <f>B583/A583</f>
        <v>1.4285714285714286</v>
      </c>
      <c r="T583">
        <f>D583/A583</f>
        <v>0.32142857142857145</v>
      </c>
      <c r="V583" s="4">
        <f>A583*12+(B583-1)*1.007825+C583*14.003074+D583*15.9949146+E583*31.9720707+F583*30.9737615+0.0005485799</f>
        <v>519.25995497990004</v>
      </c>
      <c r="W583">
        <f>1+A583-B583/2+C583/2+F583/2</f>
        <v>9</v>
      </c>
      <c r="X583">
        <f>W583/A583</f>
        <v>0.32142857142857145</v>
      </c>
      <c r="Y583">
        <f>W583/B583</f>
        <v>0.22500000000000001</v>
      </c>
      <c r="Z583">
        <f>W583/D583</f>
        <v>1</v>
      </c>
      <c r="AA583" t="str">
        <f>IF(X583&gt;=0.3,IF(X583&lt;=0.68,IF(Y583&gt;=0.2,IF(Y583&lt;=0.95,IF(Z583&gt;=0.77,IF(Z583&lt;=1.75,"CRAM","O"),"O"),"O"),"O"),"O"),"O")</f>
        <v>CRAM</v>
      </c>
      <c r="AD583">
        <f>(1+A583-D583/2-E583-B583/2)/(A583-D583/2-E583-C583-F583)</f>
        <v>0.19148936170212766</v>
      </c>
      <c r="AF583" t="str">
        <f>IF(AD583&gt;0.66,"CondAr","----")</f>
        <v>----</v>
      </c>
      <c r="AG583" t="str">
        <f>IF(AND((AD583&gt;0.5),(AD583&lt;=0.66)),"Aromatic","----")</f>
        <v>----</v>
      </c>
      <c r="AH583" t="str">
        <f>IF(AND((AD583&lt;=0.5),(S583&lt;1.5)),"HUnSatLig","----")</f>
        <v>HUnSatLig</v>
      </c>
      <c r="AI583" t="str">
        <f>IF(AND((T583&lt;0.6),(S583&gt;=1.5),(C583=0)),"AlipatNoN","----")</f>
        <v>----</v>
      </c>
      <c r="AJ583" t="str">
        <f>IF(AND((S583&gt;=1.5),(T583&gt;=0.6)),"SatFACarb","----")</f>
        <v>----</v>
      </c>
      <c r="AK583" t="str">
        <f>IF(AND((T583&lt;0.6),(S583&gt;=1.5),(C583&gt;0)),"Alipat+N","----")</f>
        <v>----</v>
      </c>
      <c r="AM583" s="4">
        <f>V583*(44/43.989828)</f>
        <v>519.38002619868394</v>
      </c>
      <c r="AN583" s="4">
        <f>INT(AM583)</f>
        <v>519</v>
      </c>
      <c r="AO583" s="4">
        <f>AM583-AN583</f>
        <v>0.38002619868393595</v>
      </c>
    </row>
    <row r="584" spans="1:41" x14ac:dyDescent="0.25">
      <c r="A584">
        <v>20</v>
      </c>
      <c r="B584">
        <v>24</v>
      </c>
      <c r="C584">
        <v>0</v>
      </c>
      <c r="D584">
        <v>10</v>
      </c>
      <c r="E584">
        <v>0</v>
      </c>
      <c r="F584">
        <v>0</v>
      </c>
      <c r="H584">
        <v>423.1296696</v>
      </c>
      <c r="J584">
        <v>13606702</v>
      </c>
      <c r="K584">
        <v>12055165</v>
      </c>
      <c r="L584">
        <v>12932713</v>
      </c>
      <c r="M584" t="str">
        <f>IF(J584&gt;0,"Yes","No")</f>
        <v>Yes</v>
      </c>
      <c r="N584">
        <f>AVERAGE(J584:L584)</f>
        <v>12864860</v>
      </c>
      <c r="O584">
        <v>7996596</v>
      </c>
      <c r="P584">
        <v>7720041</v>
      </c>
      <c r="Q584">
        <v>7206350</v>
      </c>
      <c r="S584">
        <f>B584/A584</f>
        <v>1.2</v>
      </c>
      <c r="T584">
        <f>D584/A584</f>
        <v>0.5</v>
      </c>
      <c r="V584" s="4">
        <f>A584*12+(B584-1)*1.007825+C584*14.003074+D584*15.9949146+E584*31.9720707+F584*30.9737615+0.0005485799</f>
        <v>423.1296695799</v>
      </c>
      <c r="W584">
        <f>1+A584-B584/2+C584/2+F584/2</f>
        <v>9</v>
      </c>
      <c r="X584">
        <f>W584/A584</f>
        <v>0.45</v>
      </c>
      <c r="Y584">
        <f>W584/B584</f>
        <v>0.375</v>
      </c>
      <c r="Z584">
        <f>W584/D584</f>
        <v>0.9</v>
      </c>
      <c r="AA584" t="str">
        <f>IF(X584&gt;=0.3,IF(X584&lt;=0.68,IF(Y584&gt;=0.2,IF(Y584&lt;=0.95,IF(Z584&gt;=0.77,IF(Z584&lt;=1.75,"CRAM","O"),"O"),"O"),"O"),"O"),"O")</f>
        <v>CRAM</v>
      </c>
      <c r="AD584">
        <f>(1+A584-D584/2-E584-B584/2)/(A584-D584/2-E584-C584-F584)</f>
        <v>0.26666666666666666</v>
      </c>
      <c r="AF584" t="str">
        <f>IF(AD584&gt;0.66,"CondAr","----")</f>
        <v>----</v>
      </c>
      <c r="AG584" t="str">
        <f>IF(AND((AD584&gt;0.5),(AD584&lt;=0.66)),"Aromatic","----")</f>
        <v>----</v>
      </c>
      <c r="AH584" t="str">
        <f>IF(AND((AD584&lt;=0.5),(S584&lt;1.5)),"HUnSatLig","----")</f>
        <v>HUnSatLig</v>
      </c>
      <c r="AI584" t="str">
        <f>IF(AND((T584&lt;0.6),(S584&gt;=1.5),(C584=0)),"AlipatNoN","----")</f>
        <v>----</v>
      </c>
      <c r="AJ584" t="str">
        <f>IF(AND((S584&gt;=1.5),(T584&gt;=0.6)),"SatFACarb","----")</f>
        <v>----</v>
      </c>
      <c r="AK584" t="str">
        <f>IF(AND((T584&lt;0.6),(S584&gt;=1.5),(C584&gt;0)),"Alipat+N","----")</f>
        <v>----</v>
      </c>
      <c r="AM584" s="4">
        <f>V584*(44/43.989828)</f>
        <v>423.22751208564847</v>
      </c>
      <c r="AN584" s="4">
        <f>INT(AM584)</f>
        <v>423</v>
      </c>
      <c r="AO584" s="4">
        <f>AM584-AN584</f>
        <v>0.22751208564847047</v>
      </c>
    </row>
    <row r="585" spans="1:41" x14ac:dyDescent="0.25">
      <c r="A585">
        <v>21</v>
      </c>
      <c r="B585">
        <v>24</v>
      </c>
      <c r="C585">
        <v>0</v>
      </c>
      <c r="D585">
        <v>9</v>
      </c>
      <c r="E585">
        <v>0</v>
      </c>
      <c r="F585">
        <v>0</v>
      </c>
      <c r="H585">
        <v>419.13475499999998</v>
      </c>
      <c r="J585">
        <v>13305874</v>
      </c>
      <c r="K585">
        <v>14889622</v>
      </c>
      <c r="L585">
        <v>14522107</v>
      </c>
      <c r="M585" t="str">
        <f>IF(J585&gt;0,"Yes","No")</f>
        <v>Yes</v>
      </c>
      <c r="N585">
        <f>AVERAGE(J585:L585)</f>
        <v>14239201</v>
      </c>
      <c r="O585">
        <v>8016165</v>
      </c>
      <c r="P585">
        <v>8854661</v>
      </c>
      <c r="Q585">
        <v>8292046</v>
      </c>
      <c r="S585">
        <f>B585/A585</f>
        <v>1.1428571428571428</v>
      </c>
      <c r="T585">
        <f>D585/A585</f>
        <v>0.42857142857142855</v>
      </c>
      <c r="V585" s="4">
        <f>A585*12+(B585-1)*1.007825+C585*14.003074+D585*15.9949146+E585*31.9720707+F585*30.9737615+0.0005485799</f>
        <v>419.13475497990004</v>
      </c>
      <c r="W585">
        <f>1+A585-B585/2+C585/2+F585/2</f>
        <v>10</v>
      </c>
      <c r="X585">
        <f>W585/A585</f>
        <v>0.47619047619047616</v>
      </c>
      <c r="Y585">
        <f>W585/B585</f>
        <v>0.41666666666666669</v>
      </c>
      <c r="Z585">
        <f>W585/D585</f>
        <v>1.1111111111111112</v>
      </c>
      <c r="AA585" t="str">
        <f>IF(X585&gt;=0.3,IF(X585&lt;=0.68,IF(Y585&gt;=0.2,IF(Y585&lt;=0.95,IF(Z585&gt;=0.77,IF(Z585&lt;=1.75,"CRAM","O"),"O"),"O"),"O"),"O"),"O")</f>
        <v>CRAM</v>
      </c>
      <c r="AD585">
        <f>(1+A585-D585/2-E585-B585/2)/(A585-D585/2-E585-C585-F585)</f>
        <v>0.33333333333333331</v>
      </c>
      <c r="AF585" t="str">
        <f>IF(AD585&gt;0.66,"CondAr","----")</f>
        <v>----</v>
      </c>
      <c r="AG585" t="str">
        <f>IF(AND((AD585&gt;0.5),(AD585&lt;=0.66)),"Aromatic","----")</f>
        <v>----</v>
      </c>
      <c r="AH585" t="str">
        <f>IF(AND((AD585&lt;=0.5),(S585&lt;1.5)),"HUnSatLig","----")</f>
        <v>HUnSatLig</v>
      </c>
      <c r="AI585" t="str">
        <f>IF(AND((T585&lt;0.6),(S585&gt;=1.5),(C585=0)),"AlipatNoN","----")</f>
        <v>----</v>
      </c>
      <c r="AJ585" t="str">
        <f>IF(AND((S585&gt;=1.5),(T585&gt;=0.6)),"SatFACarb","----")</f>
        <v>----</v>
      </c>
      <c r="AK585" t="str">
        <f>IF(AND((T585&lt;0.6),(S585&gt;=1.5),(C585&gt;0)),"Alipat+N","----")</f>
        <v>----</v>
      </c>
      <c r="AM585" s="4">
        <f>V585*(44/43.989828)</f>
        <v>419.2316737204701</v>
      </c>
      <c r="AN585" s="4">
        <f>INT(AM585)</f>
        <v>419</v>
      </c>
      <c r="AO585" s="4">
        <f>AM585-AN585</f>
        <v>0.23167372047009849</v>
      </c>
    </row>
    <row r="586" spans="1:41" x14ac:dyDescent="0.25">
      <c r="A586">
        <v>27</v>
      </c>
      <c r="B586">
        <v>38</v>
      </c>
      <c r="C586">
        <v>0</v>
      </c>
      <c r="D586">
        <v>9</v>
      </c>
      <c r="E586">
        <v>0</v>
      </c>
      <c r="F586">
        <v>0</v>
      </c>
      <c r="H586">
        <v>505.244305</v>
      </c>
      <c r="J586">
        <v>5351538</v>
      </c>
      <c r="K586">
        <v>5188712</v>
      </c>
      <c r="L586">
        <v>4730622</v>
      </c>
      <c r="M586" t="str">
        <f>IF(J586&gt;0,"Yes","No")</f>
        <v>Yes</v>
      </c>
      <c r="N586">
        <f>AVERAGE(J586:L586)</f>
        <v>5090290.666666667</v>
      </c>
      <c r="O586">
        <v>8023920</v>
      </c>
      <c r="P586">
        <v>8829359</v>
      </c>
      <c r="Q586">
        <v>6971128</v>
      </c>
      <c r="S586">
        <f>B586/A586</f>
        <v>1.4074074074074074</v>
      </c>
      <c r="T586">
        <f>D586/A586</f>
        <v>0.33333333333333331</v>
      </c>
      <c r="V586" s="4">
        <f>A586*12+(B586-1)*1.007825+C586*14.003074+D586*15.9949146+E586*31.9720707+F586*30.9737615+0.0005485799</f>
        <v>505.24430497990005</v>
      </c>
      <c r="W586">
        <f>1+A586-B586/2+C586/2+F586/2</f>
        <v>9</v>
      </c>
      <c r="X586">
        <f>W586/A586</f>
        <v>0.33333333333333331</v>
      </c>
      <c r="Y586">
        <f>W586/B586</f>
        <v>0.23684210526315788</v>
      </c>
      <c r="Z586">
        <f>W586/D586</f>
        <v>1</v>
      </c>
      <c r="AA586" t="str">
        <f>IF(X586&gt;=0.3,IF(X586&lt;=0.68,IF(Y586&gt;=0.2,IF(Y586&lt;=0.95,IF(Z586&gt;=0.77,IF(Z586&lt;=1.75,"CRAM","O"),"O"),"O"),"O"),"O"),"O")</f>
        <v>CRAM</v>
      </c>
      <c r="AD586">
        <f>(1+A586-D586/2-E586-B586/2)/(A586-D586/2-E586-C586-F586)</f>
        <v>0.2</v>
      </c>
      <c r="AF586" t="str">
        <f>IF(AD586&gt;0.66,"CondAr","----")</f>
        <v>----</v>
      </c>
      <c r="AG586" t="str">
        <f>IF(AND((AD586&gt;0.5),(AD586&lt;=0.66)),"Aromatic","----")</f>
        <v>----</v>
      </c>
      <c r="AH586" t="str">
        <f>IF(AND((AD586&lt;=0.5),(S586&lt;1.5)),"HUnSatLig","----")</f>
        <v>HUnSatLig</v>
      </c>
      <c r="AI586" t="str">
        <f>IF(AND((T586&lt;0.6),(S586&gt;=1.5),(C586=0)),"AlipatNoN","----")</f>
        <v>----</v>
      </c>
      <c r="AJ586" t="str">
        <f>IF(AND((S586&gt;=1.5),(T586&gt;=0.6)),"SatFACarb","----")</f>
        <v>----</v>
      </c>
      <c r="AK586" t="str">
        <f>IF(AND((T586&lt;0.6),(S586&gt;=1.5),(C586&gt;0)),"Alipat+N","----")</f>
        <v>----</v>
      </c>
      <c r="AM586" s="4">
        <f>V586*(44/43.989828)</f>
        <v>505.36113528599384</v>
      </c>
      <c r="AN586" s="4">
        <f>INT(AM586)</f>
        <v>505</v>
      </c>
      <c r="AO586" s="4">
        <f>AM586-AN586</f>
        <v>0.36113528599383926</v>
      </c>
    </row>
    <row r="587" spans="1:41" x14ac:dyDescent="0.25">
      <c r="A587">
        <v>18</v>
      </c>
      <c r="B587">
        <v>24</v>
      </c>
      <c r="C587">
        <v>0</v>
      </c>
      <c r="D587">
        <v>6</v>
      </c>
      <c r="E587">
        <v>0</v>
      </c>
      <c r="F587">
        <v>0</v>
      </c>
      <c r="H587">
        <v>335.15001119999999</v>
      </c>
      <c r="J587">
        <v>5555049</v>
      </c>
      <c r="K587">
        <v>6166567</v>
      </c>
      <c r="L587">
        <v>6041004</v>
      </c>
      <c r="M587" t="str">
        <f>IF(J587&gt;0,"Yes","No")</f>
        <v>Yes</v>
      </c>
      <c r="N587">
        <f>AVERAGE(J587:L587)</f>
        <v>5920873.333333333</v>
      </c>
      <c r="O587">
        <v>8117879</v>
      </c>
      <c r="P587">
        <v>9367096</v>
      </c>
      <c r="Q587">
        <v>8713875</v>
      </c>
      <c r="S587">
        <f>B587/A587</f>
        <v>1.3333333333333333</v>
      </c>
      <c r="T587">
        <f>D587/A587</f>
        <v>0.33333333333333331</v>
      </c>
      <c r="V587" s="4">
        <f>A587*12+(B587-1)*1.007825+C587*14.003074+D587*15.9949146+E587*31.9720707+F587*30.9737615+0.0005485799</f>
        <v>335.15001117989999</v>
      </c>
      <c r="W587">
        <f>1+A587-B587/2+C587/2+F587/2</f>
        <v>7</v>
      </c>
      <c r="X587">
        <f>W587/A587</f>
        <v>0.3888888888888889</v>
      </c>
      <c r="Y587">
        <f>W587/B587</f>
        <v>0.29166666666666669</v>
      </c>
      <c r="Z587">
        <f>W587/D587</f>
        <v>1.1666666666666667</v>
      </c>
      <c r="AA587" t="str">
        <f>IF(X587&gt;=0.3,IF(X587&lt;=0.68,IF(Y587&gt;=0.2,IF(Y587&lt;=0.95,IF(Z587&gt;=0.77,IF(Z587&lt;=1.75,"CRAM","O"),"O"),"O"),"O"),"O"),"O")</f>
        <v>CRAM</v>
      </c>
      <c r="AD587">
        <f>(1+A587-D587/2-E587-B587/2)/(A587-D587/2-E587-C587-F587)</f>
        <v>0.26666666666666666</v>
      </c>
      <c r="AF587" t="str">
        <f>IF(AD587&gt;0.66,"CondAr","----")</f>
        <v>----</v>
      </c>
      <c r="AG587" t="str">
        <f>IF(AND((AD587&gt;0.5),(AD587&lt;=0.66)),"Aromatic","----")</f>
        <v>----</v>
      </c>
      <c r="AH587" t="str">
        <f>IF(AND((AD587&lt;=0.5),(S587&lt;1.5)),"HUnSatLig","----")</f>
        <v>HUnSatLig</v>
      </c>
      <c r="AI587" t="str">
        <f>IF(AND((T587&lt;0.6),(S587&gt;=1.5),(C587=0)),"AlipatNoN","----")</f>
        <v>----</v>
      </c>
      <c r="AJ587" t="str">
        <f>IF(AND((S587&gt;=1.5),(T587&gt;=0.6)),"SatFACarb","----")</f>
        <v>----</v>
      </c>
      <c r="AK587" t="str">
        <f>IF(AND((T587&lt;0.6),(S587&gt;=1.5),(C587&gt;0)),"Alipat+N","----")</f>
        <v>----</v>
      </c>
      <c r="AM587" s="4">
        <f>V587*(44/43.989828)</f>
        <v>335.22750968509348</v>
      </c>
      <c r="AN587" s="4">
        <f>INT(AM587)</f>
        <v>335</v>
      </c>
      <c r="AO587" s="4">
        <f>AM587-AN587</f>
        <v>0.22750968509348013</v>
      </c>
    </row>
    <row r="588" spans="1:41" x14ac:dyDescent="0.25">
      <c r="A588">
        <v>16</v>
      </c>
      <c r="B588">
        <v>22</v>
      </c>
      <c r="C588">
        <v>0</v>
      </c>
      <c r="D588">
        <v>9</v>
      </c>
      <c r="E588">
        <v>0</v>
      </c>
      <c r="F588">
        <v>0</v>
      </c>
      <c r="H588">
        <v>357.11910499999999</v>
      </c>
      <c r="J588">
        <v>9086353</v>
      </c>
      <c r="K588">
        <v>7947707</v>
      </c>
      <c r="L588">
        <v>8464659</v>
      </c>
      <c r="M588" t="str">
        <f>IF(J588&gt;0,"Yes","No")</f>
        <v>Yes</v>
      </c>
      <c r="N588">
        <f>AVERAGE(J588:L588)</f>
        <v>8499573</v>
      </c>
      <c r="O588">
        <v>8124110</v>
      </c>
      <c r="P588">
        <v>7974120</v>
      </c>
      <c r="Q588">
        <v>8031758</v>
      </c>
      <c r="S588">
        <f>B588/A588</f>
        <v>1.375</v>
      </c>
      <c r="T588">
        <f>D588/A588</f>
        <v>0.5625</v>
      </c>
      <c r="V588" s="4">
        <f>A588*12+(B588-1)*1.007825+C588*14.003074+D588*15.9949146+E588*31.9720707+F588*30.9737615+0.0005485799</f>
        <v>357.11910497989999</v>
      </c>
      <c r="W588">
        <f>1+A588-B588/2+C588/2+F588/2</f>
        <v>6</v>
      </c>
      <c r="X588">
        <f>W588/A588</f>
        <v>0.375</v>
      </c>
      <c r="Y588">
        <f>W588/B588</f>
        <v>0.27272727272727271</v>
      </c>
      <c r="Z588">
        <f>W588/D588</f>
        <v>0.66666666666666663</v>
      </c>
      <c r="AA588" t="str">
        <f>IF(X588&gt;=0.3,IF(X588&lt;=0.68,IF(Y588&gt;=0.2,IF(Y588&lt;=0.95,IF(Z588&gt;=0.77,IF(Z588&lt;=1.75,"CRAM","O"),"O"),"O"),"O"),"O"),"O")</f>
        <v>O</v>
      </c>
      <c r="AD588">
        <f>(1+A588-D588/2-E588-B588/2)/(A588-D588/2-E588-C588-F588)</f>
        <v>0.13043478260869565</v>
      </c>
      <c r="AF588" t="str">
        <f>IF(AD588&gt;0.66,"CondAr","----")</f>
        <v>----</v>
      </c>
      <c r="AG588" t="str">
        <f>IF(AND((AD588&gt;0.5),(AD588&lt;=0.66)),"Aromatic","----")</f>
        <v>----</v>
      </c>
      <c r="AH588" t="str">
        <f>IF(AND((AD588&lt;=0.5),(S588&lt;1.5)),"HUnSatLig","----")</f>
        <v>HUnSatLig</v>
      </c>
      <c r="AI588" t="str">
        <f>IF(AND((T588&lt;0.6),(S588&gt;=1.5),(C588=0)),"AlipatNoN","----")</f>
        <v>----</v>
      </c>
      <c r="AJ588" t="str">
        <f>IF(AND((S588&gt;=1.5),(T588&gt;=0.6)),"SatFACarb","----")</f>
        <v>----</v>
      </c>
      <c r="AK588" t="str">
        <f>IF(AND((T588&lt;0.6),(S588&gt;=1.5),(C588&gt;0)),"Alipat+N","----")</f>
        <v>----</v>
      </c>
      <c r="AM588" s="4">
        <f>V588*(44/43.989828)</f>
        <v>357.20168351455243</v>
      </c>
      <c r="AN588" s="4">
        <f>INT(AM588)</f>
        <v>357</v>
      </c>
      <c r="AO588" s="4">
        <f>AM588-AN588</f>
        <v>0.20168351455242828</v>
      </c>
    </row>
    <row r="589" spans="1:41" x14ac:dyDescent="0.25">
      <c r="A589">
        <v>22</v>
      </c>
      <c r="B589">
        <v>28</v>
      </c>
      <c r="C589">
        <v>0</v>
      </c>
      <c r="D589">
        <v>10</v>
      </c>
      <c r="E589">
        <v>0</v>
      </c>
      <c r="F589">
        <v>0</v>
      </c>
      <c r="H589">
        <v>451.16096959999999</v>
      </c>
      <c r="J589">
        <v>8411678</v>
      </c>
      <c r="K589">
        <v>8555774</v>
      </c>
      <c r="L589">
        <v>7675075</v>
      </c>
      <c r="M589" t="str">
        <f>IF(J589&gt;0,"Yes","No")</f>
        <v>Yes</v>
      </c>
      <c r="N589">
        <f>AVERAGE(J589:L589)</f>
        <v>8214175.666666667</v>
      </c>
      <c r="O589">
        <v>8154384</v>
      </c>
      <c r="P589">
        <v>7218940</v>
      </c>
      <c r="Q589">
        <v>6769398</v>
      </c>
      <c r="S589">
        <f>B589/A589</f>
        <v>1.2727272727272727</v>
      </c>
      <c r="T589">
        <f>D589/A589</f>
        <v>0.45454545454545453</v>
      </c>
      <c r="V589" s="4">
        <f>A589*12+(B589-1)*1.007825+C589*14.003074+D589*15.9949146+E589*31.9720707+F589*30.9737615+0.0005485799</f>
        <v>451.16096957989998</v>
      </c>
      <c r="W589">
        <f>1+A589-B589/2+C589/2+F589/2</f>
        <v>9</v>
      </c>
      <c r="X589">
        <f>W589/A589</f>
        <v>0.40909090909090912</v>
      </c>
      <c r="Y589">
        <f>W589/B589</f>
        <v>0.32142857142857145</v>
      </c>
      <c r="Z589">
        <f>W589/D589</f>
        <v>0.9</v>
      </c>
      <c r="AA589" t="str">
        <f>IF(X589&gt;=0.3,IF(X589&lt;=0.68,IF(Y589&gt;=0.2,IF(Y589&lt;=0.95,IF(Z589&gt;=0.77,IF(Z589&lt;=1.75,"CRAM","O"),"O"),"O"),"O"),"O"),"O")</f>
        <v>CRAM</v>
      </c>
      <c r="AD589">
        <f>(1+A589-D589/2-E589-B589/2)/(A589-D589/2-E589-C589-F589)</f>
        <v>0.23529411764705882</v>
      </c>
      <c r="AF589" t="str">
        <f>IF(AD589&gt;0.66,"CondAr","----")</f>
        <v>----</v>
      </c>
      <c r="AG589" t="str">
        <f>IF(AND((AD589&gt;0.5),(AD589&lt;=0.66)),"Aromatic","----")</f>
        <v>----</v>
      </c>
      <c r="AH589" t="str">
        <f>IF(AND((AD589&lt;=0.5),(S589&lt;1.5)),"HUnSatLig","----")</f>
        <v>HUnSatLig</v>
      </c>
      <c r="AI589" t="str">
        <f>IF(AND((T589&lt;0.6),(S589&gt;=1.5),(C589=0)),"AlipatNoN","----")</f>
        <v>----</v>
      </c>
      <c r="AJ589" t="str">
        <f>IF(AND((S589&gt;=1.5),(T589&gt;=0.6)),"SatFACarb","----")</f>
        <v>----</v>
      </c>
      <c r="AK589" t="str">
        <f>IF(AND((T589&lt;0.6),(S589&gt;=1.5),(C589&gt;0)),"Alipat+N","----")</f>
        <v>----</v>
      </c>
      <c r="AM589" s="4">
        <f>V589*(44/43.989828)</f>
        <v>451.26529391102861</v>
      </c>
      <c r="AN589" s="4">
        <f>INT(AM589)</f>
        <v>451</v>
      </c>
      <c r="AO589" s="4">
        <f>AM589-AN589</f>
        <v>0.265293911028607</v>
      </c>
    </row>
    <row r="590" spans="1:41" x14ac:dyDescent="0.25">
      <c r="A590">
        <v>21</v>
      </c>
      <c r="B590">
        <v>24</v>
      </c>
      <c r="C590">
        <v>0</v>
      </c>
      <c r="D590">
        <v>10</v>
      </c>
      <c r="E590">
        <v>0</v>
      </c>
      <c r="F590">
        <v>0</v>
      </c>
      <c r="H590">
        <v>435.1296696</v>
      </c>
      <c r="J590">
        <v>12931675</v>
      </c>
      <c r="K590">
        <v>12492994</v>
      </c>
      <c r="L590">
        <v>12149508</v>
      </c>
      <c r="M590" t="str">
        <f>IF(J590&gt;0,"Yes","No")</f>
        <v>Yes</v>
      </c>
      <c r="N590">
        <f>AVERAGE(J590:L590)</f>
        <v>12524725.666666666</v>
      </c>
      <c r="O590">
        <v>8237544</v>
      </c>
      <c r="P590">
        <v>7830178</v>
      </c>
      <c r="Q590">
        <v>7711081</v>
      </c>
      <c r="S590">
        <f>B590/A590</f>
        <v>1.1428571428571428</v>
      </c>
      <c r="T590">
        <f>D590/A590</f>
        <v>0.47619047619047616</v>
      </c>
      <c r="V590" s="4">
        <f>A590*12+(B590-1)*1.007825+C590*14.003074+D590*15.9949146+E590*31.9720707+F590*30.9737615+0.0005485799</f>
        <v>435.1296695799</v>
      </c>
      <c r="W590">
        <f>1+A590-B590/2+C590/2+F590/2</f>
        <v>10</v>
      </c>
      <c r="X590">
        <f>W590/A590</f>
        <v>0.47619047619047616</v>
      </c>
      <c r="Y590">
        <f>W590/B590</f>
        <v>0.41666666666666669</v>
      </c>
      <c r="Z590">
        <f>W590/D590</f>
        <v>1</v>
      </c>
      <c r="AA590" t="str">
        <f>IF(X590&gt;=0.3,IF(X590&lt;=0.68,IF(Y590&gt;=0.2,IF(Y590&lt;=0.95,IF(Z590&gt;=0.77,IF(Z590&lt;=1.75,"CRAM","O"),"O"),"O"),"O"),"O"),"O")</f>
        <v>CRAM</v>
      </c>
      <c r="AD590">
        <f>(1+A590-D590/2-E590-B590/2)/(A590-D590/2-E590-C590-F590)</f>
        <v>0.3125</v>
      </c>
      <c r="AF590" t="str">
        <f>IF(AD590&gt;0.66,"CondAr","----")</f>
        <v>----</v>
      </c>
      <c r="AG590" t="str">
        <f>IF(AND((AD590&gt;0.5),(AD590&lt;=0.66)),"Aromatic","----")</f>
        <v>----</v>
      </c>
      <c r="AH590" t="str">
        <f>IF(AND((AD590&lt;=0.5),(S590&lt;1.5)),"HUnSatLig","----")</f>
        <v>HUnSatLig</v>
      </c>
      <c r="AI590" t="str">
        <f>IF(AND((T590&lt;0.6),(S590&gt;=1.5),(C590=0)),"AlipatNoN","----")</f>
        <v>----</v>
      </c>
      <c r="AJ590" t="str">
        <f>IF(AND((S590&gt;=1.5),(T590&gt;=0.6)),"SatFACarb","----")</f>
        <v>----</v>
      </c>
      <c r="AK590" t="str">
        <f>IF(AND((T590&lt;0.6),(S590&gt;=1.5),(C590&gt;0)),"Alipat+N","----")</f>
        <v>----</v>
      </c>
      <c r="AM590" s="4">
        <f>V590*(44/43.989828)</f>
        <v>435.23028690895535</v>
      </c>
      <c r="AN590" s="4">
        <f>INT(AM590)</f>
        <v>435</v>
      </c>
      <c r="AO590" s="4">
        <f>AM590-AN590</f>
        <v>0.23028690895534965</v>
      </c>
    </row>
    <row r="591" spans="1:41" x14ac:dyDescent="0.25">
      <c r="A591">
        <v>19</v>
      </c>
      <c r="B591">
        <v>28</v>
      </c>
      <c r="C591">
        <v>0</v>
      </c>
      <c r="D591">
        <v>11</v>
      </c>
      <c r="E591">
        <v>0</v>
      </c>
      <c r="F591">
        <v>0</v>
      </c>
      <c r="H591">
        <v>431.1558842</v>
      </c>
      <c r="J591">
        <v>6933561</v>
      </c>
      <c r="K591">
        <v>6662532</v>
      </c>
      <c r="L591">
        <v>6247516</v>
      </c>
      <c r="M591" t="str">
        <f>IF(J591&gt;0,"Yes","No")</f>
        <v>Yes</v>
      </c>
      <c r="N591">
        <f>AVERAGE(J591:L591)</f>
        <v>6614536.333333333</v>
      </c>
      <c r="O591">
        <v>8284932</v>
      </c>
      <c r="P591">
        <v>7531368</v>
      </c>
      <c r="Q591">
        <v>7500550</v>
      </c>
      <c r="S591">
        <f>B591/A591</f>
        <v>1.4736842105263157</v>
      </c>
      <c r="T591">
        <f>D591/A591</f>
        <v>0.57894736842105265</v>
      </c>
      <c r="V591" s="4">
        <f>A591*12+(B591-1)*1.007825+C591*14.003074+D591*15.9949146+E591*31.9720707+F591*30.9737615+0.0005485799</f>
        <v>431.1558841799</v>
      </c>
      <c r="W591">
        <f>1+A591-B591/2+C591/2+F591/2</f>
        <v>6</v>
      </c>
      <c r="X591">
        <f>W591/A591</f>
        <v>0.31578947368421051</v>
      </c>
      <c r="Y591">
        <f>W591/B591</f>
        <v>0.21428571428571427</v>
      </c>
      <c r="Z591">
        <f>W591/D591</f>
        <v>0.54545454545454541</v>
      </c>
      <c r="AA591" t="str">
        <f>IF(X591&gt;=0.3,IF(X591&lt;=0.68,IF(Y591&gt;=0.2,IF(Y591&lt;=0.95,IF(Z591&gt;=0.77,IF(Z591&lt;=1.75,"CRAM","O"),"O"),"O"),"O"),"O"),"O")</f>
        <v>O</v>
      </c>
      <c r="AD591">
        <f>(1+A591-D591/2-E591-B591/2)/(A591-D591/2-E591-C591-F591)</f>
        <v>3.7037037037037035E-2</v>
      </c>
      <c r="AF591" t="str">
        <f>IF(AD591&gt;0.66,"CondAr","----")</f>
        <v>----</v>
      </c>
      <c r="AG591" t="str">
        <f>IF(AND((AD591&gt;0.5),(AD591&lt;=0.66)),"Aromatic","----")</f>
        <v>----</v>
      </c>
      <c r="AH591" t="str">
        <f>IF(AND((AD591&lt;=0.5),(S591&lt;1.5)),"HUnSatLig","----")</f>
        <v>HUnSatLig</v>
      </c>
      <c r="AI591" t="str">
        <f>IF(AND((T591&lt;0.6),(S591&gt;=1.5),(C591=0)),"AlipatNoN","----")</f>
        <v>----</v>
      </c>
      <c r="AJ591" t="str">
        <f>IF(AND((S591&gt;=1.5),(T591&gt;=0.6)),"SatFACarb","----")</f>
        <v>----</v>
      </c>
      <c r="AK591" t="str">
        <f>IF(AND((T591&lt;0.6),(S591&gt;=1.5),(C591&gt;0)),"Alipat+N","----")</f>
        <v>----</v>
      </c>
      <c r="AM591" s="4">
        <f>V591*(44/43.989828)</f>
        <v>431.25558262959333</v>
      </c>
      <c r="AN591" s="4">
        <f>INT(AM591)</f>
        <v>431</v>
      </c>
      <c r="AO591" s="4">
        <f>AM591-AN591</f>
        <v>0.25558262959333433</v>
      </c>
    </row>
    <row r="592" spans="1:41" x14ac:dyDescent="0.25">
      <c r="A592">
        <v>24</v>
      </c>
      <c r="B592">
        <v>34</v>
      </c>
      <c r="C592">
        <v>0</v>
      </c>
      <c r="D592">
        <v>10</v>
      </c>
      <c r="E592">
        <v>0</v>
      </c>
      <c r="F592">
        <v>0</v>
      </c>
      <c r="H592">
        <v>481.20791960000003</v>
      </c>
      <c r="J592">
        <v>5999691</v>
      </c>
      <c r="K592">
        <v>5543505</v>
      </c>
      <c r="L592">
        <v>5611069</v>
      </c>
      <c r="M592" t="str">
        <f>IF(J592&gt;0,"Yes","No")</f>
        <v>Yes</v>
      </c>
      <c r="N592">
        <f>AVERAGE(J592:L592)</f>
        <v>5718088.333333333</v>
      </c>
      <c r="O592">
        <v>8328020</v>
      </c>
      <c r="P592">
        <v>8607231</v>
      </c>
      <c r="Q592">
        <v>7741769</v>
      </c>
      <c r="S592">
        <f>B592/A592</f>
        <v>1.4166666666666667</v>
      </c>
      <c r="T592">
        <f>D592/A592</f>
        <v>0.41666666666666669</v>
      </c>
      <c r="V592" s="4">
        <f>A592*12+(B592-1)*1.007825+C592*14.003074+D592*15.9949146+E592*31.9720707+F592*30.9737615+0.0005485799</f>
        <v>481.20791957989996</v>
      </c>
      <c r="W592">
        <f>1+A592-B592/2+C592/2+F592/2</f>
        <v>8</v>
      </c>
      <c r="X592">
        <f>W592/A592</f>
        <v>0.33333333333333331</v>
      </c>
      <c r="Y592">
        <f>W592/B592</f>
        <v>0.23529411764705882</v>
      </c>
      <c r="Z592">
        <f>W592/D592</f>
        <v>0.8</v>
      </c>
      <c r="AA592" t="str">
        <f>IF(X592&gt;=0.3,IF(X592&lt;=0.68,IF(Y592&gt;=0.2,IF(Y592&lt;=0.95,IF(Z592&gt;=0.77,IF(Z592&lt;=1.75,"CRAM","O"),"O"),"O"),"O"),"O"),"O")</f>
        <v>CRAM</v>
      </c>
      <c r="AD592">
        <f>(1+A592-D592/2-E592-B592/2)/(A592-D592/2-E592-C592-F592)</f>
        <v>0.15789473684210525</v>
      </c>
      <c r="AF592" t="str">
        <f>IF(AD592&gt;0.66,"CondAr","----")</f>
        <v>----</v>
      </c>
      <c r="AG592" t="str">
        <f>IF(AND((AD592&gt;0.5),(AD592&lt;=0.66)),"Aromatic","----")</f>
        <v>----</v>
      </c>
      <c r="AH592" t="str">
        <f>IF(AND((AD592&lt;=0.5),(S592&lt;1.5)),"HUnSatLig","----")</f>
        <v>HUnSatLig</v>
      </c>
      <c r="AI592" t="str">
        <f>IF(AND((T592&lt;0.6),(S592&gt;=1.5),(C592=0)),"AlipatNoN","----")</f>
        <v>----</v>
      </c>
      <c r="AJ592" t="str">
        <f>IF(AND((S592&gt;=1.5),(T592&gt;=0.6)),"SatFACarb","----")</f>
        <v>----</v>
      </c>
      <c r="AK592" t="str">
        <f>IF(AND((T592&lt;0.6),(S592&gt;=1.5),(C592&gt;0)),"Alipat+N","----")</f>
        <v>----</v>
      </c>
      <c r="AM592" s="4">
        <f>V592*(44/43.989828)</f>
        <v>481.31919182579196</v>
      </c>
      <c r="AN592" s="4">
        <f>INT(AM592)</f>
        <v>481</v>
      </c>
      <c r="AO592" s="4">
        <f>AM592-AN592</f>
        <v>0.31919182579196104</v>
      </c>
    </row>
    <row r="593" spans="1:41" x14ac:dyDescent="0.25">
      <c r="A593">
        <v>17</v>
      </c>
      <c r="B593">
        <v>20</v>
      </c>
      <c r="C593">
        <v>0</v>
      </c>
      <c r="D593">
        <v>8</v>
      </c>
      <c r="E593">
        <v>0</v>
      </c>
      <c r="F593">
        <v>0</v>
      </c>
      <c r="H593">
        <v>351.10854039999998</v>
      </c>
      <c r="J593">
        <v>10177861</v>
      </c>
      <c r="K593">
        <v>10084177</v>
      </c>
      <c r="L593">
        <v>10506781</v>
      </c>
      <c r="M593" t="str">
        <f>IF(J593&gt;0,"Yes","No")</f>
        <v>Yes</v>
      </c>
      <c r="N593">
        <f>AVERAGE(J593:L593)</f>
        <v>10256273</v>
      </c>
      <c r="O593">
        <v>8341422</v>
      </c>
      <c r="P593">
        <v>8361505</v>
      </c>
      <c r="Q593">
        <v>8253232</v>
      </c>
      <c r="S593">
        <f>B593/A593</f>
        <v>1.1764705882352942</v>
      </c>
      <c r="T593">
        <f>D593/A593</f>
        <v>0.47058823529411764</v>
      </c>
      <c r="V593" s="4">
        <f>A593*12+(B593-1)*1.007825+C593*14.003074+D593*15.9949146+E593*31.9720707+F593*30.9737615+0.0005485799</f>
        <v>351.10854037989998</v>
      </c>
      <c r="W593">
        <f>1+A593-B593/2+C593/2+F593/2</f>
        <v>8</v>
      </c>
      <c r="X593">
        <f>W593/A593</f>
        <v>0.47058823529411764</v>
      </c>
      <c r="Y593">
        <f>W593/B593</f>
        <v>0.4</v>
      </c>
      <c r="Z593">
        <f>W593/D593</f>
        <v>1</v>
      </c>
      <c r="AA593" t="str">
        <f>IF(X593&gt;=0.3,IF(X593&lt;=0.68,IF(Y593&gt;=0.2,IF(Y593&lt;=0.95,IF(Z593&gt;=0.77,IF(Z593&lt;=1.75,"CRAM","O"),"O"),"O"),"O"),"O"),"O")</f>
        <v>CRAM</v>
      </c>
      <c r="AD593">
        <f>(1+A593-D593/2-E593-B593/2)/(A593-D593/2-E593-C593-F593)</f>
        <v>0.30769230769230771</v>
      </c>
      <c r="AF593" t="str">
        <f>IF(AD593&gt;0.66,"CondAr","----")</f>
        <v>----</v>
      </c>
      <c r="AG593" t="str">
        <f>IF(AND((AD593&gt;0.5),(AD593&lt;=0.66)),"Aromatic","----")</f>
        <v>----</v>
      </c>
      <c r="AH593" t="str">
        <f>IF(AND((AD593&lt;=0.5),(S593&lt;1.5)),"HUnSatLig","----")</f>
        <v>HUnSatLig</v>
      </c>
      <c r="AI593" t="str">
        <f>IF(AND((T593&lt;0.6),(S593&gt;=1.5),(C593=0)),"AlipatNoN","----")</f>
        <v>----</v>
      </c>
      <c r="AJ593" t="str">
        <f>IF(AND((S593&gt;=1.5),(T593&gt;=0.6)),"SatFACarb","----")</f>
        <v>----</v>
      </c>
      <c r="AK593" t="str">
        <f>IF(AND((T593&lt;0.6),(S593&gt;=1.5),(C593&gt;0)),"Alipat+N","----")</f>
        <v>----</v>
      </c>
      <c r="AM593" s="4">
        <f>V593*(44/43.989828)</f>
        <v>351.18972905999078</v>
      </c>
      <c r="AN593" s="4">
        <f>INT(AM593)</f>
        <v>351</v>
      </c>
      <c r="AO593" s="4">
        <f>AM593-AN593</f>
        <v>0.18972905999078193</v>
      </c>
    </row>
    <row r="594" spans="1:41" x14ac:dyDescent="0.25">
      <c r="A594">
        <v>19</v>
      </c>
      <c r="B594">
        <v>20</v>
      </c>
      <c r="C594">
        <v>0</v>
      </c>
      <c r="D594">
        <v>8</v>
      </c>
      <c r="E594">
        <v>0</v>
      </c>
      <c r="F594">
        <v>0</v>
      </c>
      <c r="H594">
        <v>375.10854039999998</v>
      </c>
      <c r="J594">
        <v>12408819</v>
      </c>
      <c r="K594">
        <v>11802928</v>
      </c>
      <c r="L594">
        <v>12514836</v>
      </c>
      <c r="M594" t="str">
        <f>IF(J594&gt;0,"Yes","No")</f>
        <v>Yes</v>
      </c>
      <c r="N594">
        <f>AVERAGE(J594:L594)</f>
        <v>12242194.333333334</v>
      </c>
      <c r="O594">
        <v>8367101</v>
      </c>
      <c r="P594">
        <v>7688590</v>
      </c>
      <c r="Q594">
        <v>8159812</v>
      </c>
      <c r="S594">
        <f>B594/A594</f>
        <v>1.0526315789473684</v>
      </c>
      <c r="T594">
        <f>D594/A594</f>
        <v>0.42105263157894735</v>
      </c>
      <c r="V594" s="4">
        <f>A594*12+(B594-1)*1.007825+C594*14.003074+D594*15.9949146+E594*31.9720707+F594*30.9737615+0.0005485799</f>
        <v>375.10854037989998</v>
      </c>
      <c r="W594">
        <f>1+A594-B594/2+C594/2+F594/2</f>
        <v>10</v>
      </c>
      <c r="X594">
        <f>W594/A594</f>
        <v>0.52631578947368418</v>
      </c>
      <c r="Y594">
        <f>W594/B594</f>
        <v>0.5</v>
      </c>
      <c r="Z594">
        <f>W594/D594</f>
        <v>1.25</v>
      </c>
      <c r="AA594" t="str">
        <f>IF(X594&gt;=0.3,IF(X594&lt;=0.68,IF(Y594&gt;=0.2,IF(Y594&lt;=0.95,IF(Z594&gt;=0.77,IF(Z594&lt;=1.75,"CRAM","O"),"O"),"O"),"O"),"O"),"O")</f>
        <v>CRAM</v>
      </c>
      <c r="AD594">
        <f>(1+A594-D594/2-E594-B594/2)/(A594-D594/2-E594-C594-F594)</f>
        <v>0.4</v>
      </c>
      <c r="AF594" t="str">
        <f>IF(AD594&gt;0.66,"CondAr","----")</f>
        <v>----</v>
      </c>
      <c r="AG594" t="str">
        <f>IF(AND((AD594&gt;0.5),(AD594&lt;=0.66)),"Aromatic","----")</f>
        <v>----</v>
      </c>
      <c r="AH594" t="str">
        <f>IF(AND((AD594&lt;=0.5),(S594&lt;1.5)),"HUnSatLig","----")</f>
        <v>HUnSatLig</v>
      </c>
      <c r="AI594" t="str">
        <f>IF(AND((T594&lt;0.6),(S594&gt;=1.5),(C594=0)),"AlipatNoN","----")</f>
        <v>----</v>
      </c>
      <c r="AJ594" t="str">
        <f>IF(AND((S594&gt;=1.5),(T594&gt;=0.6)),"SatFACarb","----")</f>
        <v>----</v>
      </c>
      <c r="AK594" t="str">
        <f>IF(AND((T594&lt;0.6),(S594&gt;=1.5),(C594&gt;0)),"Alipat+N","----")</f>
        <v>----</v>
      </c>
      <c r="AM594" s="4">
        <f>V594*(44/43.989828)</f>
        <v>375.19527870660454</v>
      </c>
      <c r="AN594" s="4">
        <f>INT(AM594)</f>
        <v>375</v>
      </c>
      <c r="AO594" s="4">
        <f>AM594-AN594</f>
        <v>0.19527870660454028</v>
      </c>
    </row>
    <row r="595" spans="1:41" x14ac:dyDescent="0.25">
      <c r="A595">
        <v>23</v>
      </c>
      <c r="B595">
        <v>28</v>
      </c>
      <c r="C595">
        <v>0</v>
      </c>
      <c r="D595">
        <v>9</v>
      </c>
      <c r="E595">
        <v>0</v>
      </c>
      <c r="F595">
        <v>0</v>
      </c>
      <c r="H595">
        <v>447.16605499999997</v>
      </c>
      <c r="J595">
        <v>7863322</v>
      </c>
      <c r="K595">
        <v>7112176</v>
      </c>
      <c r="L595">
        <v>7155283</v>
      </c>
      <c r="M595" t="str">
        <f>IF(J595&gt;0,"Yes","No")</f>
        <v>Yes</v>
      </c>
      <c r="N595">
        <f>AVERAGE(J595:L595)</f>
        <v>7376927</v>
      </c>
      <c r="O595">
        <v>8369715</v>
      </c>
      <c r="P595">
        <v>8204252</v>
      </c>
      <c r="Q595">
        <v>7705706</v>
      </c>
      <c r="S595">
        <f>B595/A595</f>
        <v>1.2173913043478262</v>
      </c>
      <c r="T595">
        <f>D595/A595</f>
        <v>0.39130434782608697</v>
      </c>
      <c r="V595" s="4">
        <f>A595*12+(B595-1)*1.007825+C595*14.003074+D595*15.9949146+E595*31.9720707+F595*30.9737615+0.0005485799</f>
        <v>447.16605497990003</v>
      </c>
      <c r="W595">
        <f>1+A595-B595/2+C595/2+F595/2</f>
        <v>10</v>
      </c>
      <c r="X595">
        <f>W595/A595</f>
        <v>0.43478260869565216</v>
      </c>
      <c r="Y595">
        <f>W595/B595</f>
        <v>0.35714285714285715</v>
      </c>
      <c r="Z595">
        <f>W595/D595</f>
        <v>1.1111111111111112</v>
      </c>
      <c r="AA595" t="str">
        <f>IF(X595&gt;=0.3,IF(X595&lt;=0.68,IF(Y595&gt;=0.2,IF(Y595&lt;=0.95,IF(Z595&gt;=0.77,IF(Z595&lt;=1.75,"CRAM","O"),"O"),"O"),"O"),"O"),"O")</f>
        <v>CRAM</v>
      </c>
      <c r="AD595">
        <f>(1+A595-D595/2-E595-B595/2)/(A595-D595/2-E595-C595-F595)</f>
        <v>0.29729729729729731</v>
      </c>
      <c r="AF595" t="str">
        <f>IF(AD595&gt;0.66,"CondAr","----")</f>
        <v>----</v>
      </c>
      <c r="AG595" t="str">
        <f>IF(AND((AD595&gt;0.5),(AD595&lt;=0.66)),"Aromatic","----")</f>
        <v>----</v>
      </c>
      <c r="AH595" t="str">
        <f>IF(AND((AD595&lt;=0.5),(S595&lt;1.5)),"HUnSatLig","----")</f>
        <v>HUnSatLig</v>
      </c>
      <c r="AI595" t="str">
        <f>IF(AND((T595&lt;0.6),(S595&gt;=1.5),(C595=0)),"AlipatNoN","----")</f>
        <v>----</v>
      </c>
      <c r="AJ595" t="str">
        <f>IF(AND((S595&gt;=1.5),(T595&gt;=0.6)),"SatFACarb","----")</f>
        <v>----</v>
      </c>
      <c r="AK595" t="str">
        <f>IF(AND((T595&lt;0.6),(S595&gt;=1.5),(C595&gt;0)),"Alipat+N","----")</f>
        <v>----</v>
      </c>
      <c r="AM595" s="4">
        <f>V595*(44/43.989828)</f>
        <v>447.26945554585024</v>
      </c>
      <c r="AN595" s="4">
        <f>INT(AM595)</f>
        <v>447</v>
      </c>
      <c r="AO595" s="4">
        <f>AM595-AN595</f>
        <v>0.26945554585023501</v>
      </c>
    </row>
    <row r="596" spans="1:41" x14ac:dyDescent="0.25">
      <c r="A596">
        <v>21</v>
      </c>
      <c r="B596">
        <v>24</v>
      </c>
      <c r="C596">
        <v>0</v>
      </c>
      <c r="D596">
        <v>7</v>
      </c>
      <c r="E596">
        <v>0</v>
      </c>
      <c r="F596">
        <v>0</v>
      </c>
      <c r="H596">
        <v>387.14492580000001</v>
      </c>
      <c r="J596">
        <v>7312336</v>
      </c>
      <c r="K596">
        <v>7523500</v>
      </c>
      <c r="L596">
        <v>6779455</v>
      </c>
      <c r="M596" t="str">
        <f>IF(J596&gt;0,"Yes","No")</f>
        <v>Yes</v>
      </c>
      <c r="N596">
        <f>AVERAGE(J596:L596)</f>
        <v>7205097</v>
      </c>
      <c r="O596">
        <v>8382501</v>
      </c>
      <c r="P596">
        <v>8338886</v>
      </c>
      <c r="Q596">
        <v>8164744</v>
      </c>
      <c r="S596">
        <f>B596/A596</f>
        <v>1.1428571428571428</v>
      </c>
      <c r="T596">
        <f>D596/A596</f>
        <v>0.33333333333333331</v>
      </c>
      <c r="V596" s="4">
        <f>A596*12+(B596-1)*1.007825+C596*14.003074+D596*15.9949146+E596*31.9720707+F596*30.9737615+0.0005485799</f>
        <v>387.14492577990001</v>
      </c>
      <c r="W596">
        <f>1+A596-B596/2+C596/2+F596/2</f>
        <v>10</v>
      </c>
      <c r="X596">
        <f>W596/A596</f>
        <v>0.47619047619047616</v>
      </c>
      <c r="Y596">
        <f>W596/B596</f>
        <v>0.41666666666666669</v>
      </c>
      <c r="Z596">
        <f>W596/D596</f>
        <v>1.4285714285714286</v>
      </c>
      <c r="AA596" t="str">
        <f>IF(X596&gt;=0.3,IF(X596&lt;=0.68,IF(Y596&gt;=0.2,IF(Y596&lt;=0.95,IF(Z596&gt;=0.77,IF(Z596&lt;=1.75,"CRAM","O"),"O"),"O"),"O"),"O"),"O")</f>
        <v>CRAM</v>
      </c>
      <c r="AD596">
        <f>(1+A596-D596/2-E596-B596/2)/(A596-D596/2-E596-C596-F596)</f>
        <v>0.37142857142857144</v>
      </c>
      <c r="AF596" t="str">
        <f>IF(AD596&gt;0.66,"CondAr","----")</f>
        <v>----</v>
      </c>
      <c r="AG596" t="str">
        <f>IF(AND((AD596&gt;0.5),(AD596&lt;=0.66)),"Aromatic","----")</f>
        <v>----</v>
      </c>
      <c r="AH596" t="str">
        <f>IF(AND((AD596&lt;=0.5),(S596&lt;1.5)),"HUnSatLig","----")</f>
        <v>HUnSatLig</v>
      </c>
      <c r="AI596" t="str">
        <f>IF(AND((T596&lt;0.6),(S596&gt;=1.5),(C596=0)),"AlipatNoN","----")</f>
        <v>----</v>
      </c>
      <c r="AJ596" t="str">
        <f>IF(AND((S596&gt;=1.5),(T596&gt;=0.6)),"SatFACarb","----")</f>
        <v>----</v>
      </c>
      <c r="AK596" t="str">
        <f>IF(AND((T596&lt;0.6),(S596&gt;=1.5),(C596&gt;0)),"Alipat+N","----")</f>
        <v>----</v>
      </c>
      <c r="AM596" s="4">
        <f>V596*(44/43.989828)</f>
        <v>387.23444734349948</v>
      </c>
      <c r="AN596" s="4">
        <f>INT(AM596)</f>
        <v>387</v>
      </c>
      <c r="AO596" s="4">
        <f>AM596-AN596</f>
        <v>0.23444734349948249</v>
      </c>
    </row>
    <row r="597" spans="1:41" x14ac:dyDescent="0.25">
      <c r="A597">
        <v>26</v>
      </c>
      <c r="B597">
        <v>36</v>
      </c>
      <c r="C597">
        <v>0</v>
      </c>
      <c r="D597">
        <v>8</v>
      </c>
      <c r="E597">
        <v>0</v>
      </c>
      <c r="F597">
        <v>0</v>
      </c>
      <c r="H597">
        <v>475.23374039999999</v>
      </c>
      <c r="J597">
        <v>5922848</v>
      </c>
      <c r="K597">
        <v>5859889</v>
      </c>
      <c r="L597">
        <v>4938422</v>
      </c>
      <c r="M597" t="str">
        <f>IF(J597&gt;0,"Yes","No")</f>
        <v>Yes</v>
      </c>
      <c r="N597">
        <f>AVERAGE(J597:L597)</f>
        <v>5573719.666666667</v>
      </c>
      <c r="O597">
        <v>8446651</v>
      </c>
      <c r="P597">
        <v>9184617</v>
      </c>
      <c r="Q597">
        <v>7860322</v>
      </c>
      <c r="S597">
        <f>B597/A597</f>
        <v>1.3846153846153846</v>
      </c>
      <c r="T597">
        <f>D597/A597</f>
        <v>0.30769230769230771</v>
      </c>
      <c r="V597" s="4">
        <f>A597*12+(B597-1)*1.007825+C597*14.003074+D597*15.9949146+E597*31.9720707+F597*30.9737615+0.0005485799</f>
        <v>475.23374037989998</v>
      </c>
      <c r="W597">
        <f>1+A597-B597/2+C597/2+F597/2</f>
        <v>9</v>
      </c>
      <c r="X597">
        <f>W597/A597</f>
        <v>0.34615384615384615</v>
      </c>
      <c r="Y597">
        <f>W597/B597</f>
        <v>0.25</v>
      </c>
      <c r="Z597">
        <f>W597/D597</f>
        <v>1.125</v>
      </c>
      <c r="AA597" t="str">
        <f>IF(X597&gt;=0.3,IF(X597&lt;=0.68,IF(Y597&gt;=0.2,IF(Y597&lt;=0.95,IF(Z597&gt;=0.77,IF(Z597&lt;=1.75,"CRAM","O"),"O"),"O"),"O"),"O"),"O")</f>
        <v>CRAM</v>
      </c>
      <c r="AD597">
        <f>(1+A597-D597/2-E597-B597/2)/(A597-D597/2-E597-C597-F597)</f>
        <v>0.22727272727272727</v>
      </c>
      <c r="AF597" t="str">
        <f>IF(AD597&gt;0.66,"CondAr","----")</f>
        <v>----</v>
      </c>
      <c r="AG597" t="str">
        <f>IF(AND((AD597&gt;0.5),(AD597&lt;=0.66)),"Aromatic","----")</f>
        <v>----</v>
      </c>
      <c r="AH597" t="str">
        <f>IF(AND((AD597&lt;=0.5),(S597&lt;1.5)),"HUnSatLig","----")</f>
        <v>HUnSatLig</v>
      </c>
      <c r="AI597" t="str">
        <f>IF(AND((T597&lt;0.6),(S597&gt;=1.5),(C597=0)),"AlipatNoN","----")</f>
        <v>----</v>
      </c>
      <c r="AJ597" t="str">
        <f>IF(AND((S597&gt;=1.5),(T597&gt;=0.6)),"SatFACarb","----")</f>
        <v>----</v>
      </c>
      <c r="AK597" t="str">
        <f>IF(AND((T597&lt;0.6),(S597&gt;=1.5),(C597&gt;0)),"Alipat+N","----")</f>
        <v>----</v>
      </c>
      <c r="AM597" s="4">
        <f>V597*(44/43.989828)</f>
        <v>475.34363118481838</v>
      </c>
      <c r="AN597" s="4">
        <f>INT(AM597)</f>
        <v>475</v>
      </c>
      <c r="AO597" s="4">
        <f>AM597-AN597</f>
        <v>0.34363118481837773</v>
      </c>
    </row>
    <row r="598" spans="1:41" x14ac:dyDescent="0.25">
      <c r="A598">
        <v>18</v>
      </c>
      <c r="B598">
        <v>22</v>
      </c>
      <c r="C598">
        <v>0</v>
      </c>
      <c r="D598">
        <v>10</v>
      </c>
      <c r="E598">
        <v>0</v>
      </c>
      <c r="F598">
        <v>0</v>
      </c>
      <c r="H598">
        <v>397.11401960000001</v>
      </c>
      <c r="J598">
        <v>14461383</v>
      </c>
      <c r="K598">
        <v>14076947</v>
      </c>
      <c r="L598">
        <v>13857235</v>
      </c>
      <c r="M598" t="str">
        <f>IF(J598&gt;0,"Yes","No")</f>
        <v>Yes</v>
      </c>
      <c r="N598">
        <f>AVERAGE(J598:L598)</f>
        <v>14131855</v>
      </c>
      <c r="O598">
        <v>8454070</v>
      </c>
      <c r="P598">
        <v>7331239</v>
      </c>
      <c r="Q598">
        <v>7572521</v>
      </c>
      <c r="S598">
        <f>B598/A598</f>
        <v>1.2222222222222223</v>
      </c>
      <c r="T598">
        <f>D598/A598</f>
        <v>0.55555555555555558</v>
      </c>
      <c r="V598" s="4">
        <f>A598*12+(B598-1)*1.007825+C598*14.003074+D598*15.9949146+E598*31.9720707+F598*30.9737615+0.0005485799</f>
        <v>397.1140195799</v>
      </c>
      <c r="W598">
        <f>1+A598-B598/2+C598/2+F598/2</f>
        <v>8</v>
      </c>
      <c r="X598">
        <f>W598/A598</f>
        <v>0.44444444444444442</v>
      </c>
      <c r="Y598">
        <f>W598/B598</f>
        <v>0.36363636363636365</v>
      </c>
      <c r="Z598">
        <f>W598/D598</f>
        <v>0.8</v>
      </c>
      <c r="AA598" t="str">
        <f>IF(X598&gt;=0.3,IF(X598&lt;=0.68,IF(Y598&gt;=0.2,IF(Y598&lt;=0.95,IF(Z598&gt;=0.77,IF(Z598&lt;=1.75,"CRAM","O"),"O"),"O"),"O"),"O"),"O")</f>
        <v>CRAM</v>
      </c>
      <c r="AD598">
        <f>(1+A598-D598/2-E598-B598/2)/(A598-D598/2-E598-C598-F598)</f>
        <v>0.23076923076923078</v>
      </c>
      <c r="AF598" t="str">
        <f>IF(AD598&gt;0.66,"CondAr","----")</f>
        <v>----</v>
      </c>
      <c r="AG598" t="str">
        <f>IF(AND((AD598&gt;0.5),(AD598&lt;=0.66)),"Aromatic","----")</f>
        <v>----</v>
      </c>
      <c r="AH598" t="str">
        <f>IF(AND((AD598&lt;=0.5),(S598&lt;1.5)),"HUnSatLig","----")</f>
        <v>HUnSatLig</v>
      </c>
      <c r="AI598" t="str">
        <f>IF(AND((T598&lt;0.6),(S598&gt;=1.5),(C598=0)),"AlipatNoN","----")</f>
        <v>----</v>
      </c>
      <c r="AJ598" t="str">
        <f>IF(AND((S598&gt;=1.5),(T598&gt;=0.6)),"SatFACarb","----")</f>
        <v>----</v>
      </c>
      <c r="AK598" t="str">
        <f>IF(AND((T598&lt;0.6),(S598&gt;=1.5),(C598&gt;0)),"Alipat+N","----")</f>
        <v>----</v>
      </c>
      <c r="AM598" s="4">
        <f>V598*(44/43.989828)</f>
        <v>397.20584634965149</v>
      </c>
      <c r="AN598" s="4">
        <f>INT(AM598)</f>
        <v>397</v>
      </c>
      <c r="AO598" s="4">
        <f>AM598-AN598</f>
        <v>0.20584634965149462</v>
      </c>
    </row>
    <row r="599" spans="1:41" x14ac:dyDescent="0.25">
      <c r="A599">
        <v>20</v>
      </c>
      <c r="B599">
        <v>22</v>
      </c>
      <c r="C599">
        <v>0</v>
      </c>
      <c r="D599">
        <v>7</v>
      </c>
      <c r="E599">
        <v>0</v>
      </c>
      <c r="F599">
        <v>0</v>
      </c>
      <c r="H599">
        <v>373.12927580000002</v>
      </c>
      <c r="J599">
        <v>13063449</v>
      </c>
      <c r="K599">
        <v>14210847</v>
      </c>
      <c r="L599">
        <v>13528029</v>
      </c>
      <c r="M599" t="str">
        <f>IF(J599&gt;0,"Yes","No")</f>
        <v>Yes</v>
      </c>
      <c r="N599">
        <f>AVERAGE(J599:L599)</f>
        <v>13600775</v>
      </c>
      <c r="O599">
        <v>8479173</v>
      </c>
      <c r="P599">
        <v>9152347</v>
      </c>
      <c r="Q599">
        <v>8325165</v>
      </c>
      <c r="S599">
        <f>B599/A599</f>
        <v>1.1000000000000001</v>
      </c>
      <c r="T599">
        <f>D599/A599</f>
        <v>0.35</v>
      </c>
      <c r="V599" s="4">
        <f>A599*12+(B599-1)*1.007825+C599*14.003074+D599*15.9949146+E599*31.9720707+F599*30.9737615+0.0005485799</f>
        <v>373.12927577990001</v>
      </c>
      <c r="W599">
        <f>1+A599-B599/2+C599/2+F599/2</f>
        <v>10</v>
      </c>
      <c r="X599">
        <f>W599/A599</f>
        <v>0.5</v>
      </c>
      <c r="Y599">
        <f>W599/B599</f>
        <v>0.45454545454545453</v>
      </c>
      <c r="Z599">
        <f>W599/D599</f>
        <v>1.4285714285714286</v>
      </c>
      <c r="AA599" t="str">
        <f>IF(X599&gt;=0.3,IF(X599&lt;=0.68,IF(Y599&gt;=0.2,IF(Y599&lt;=0.95,IF(Z599&gt;=0.77,IF(Z599&lt;=1.75,"CRAM","O"),"O"),"O"),"O"),"O"),"O")</f>
        <v>CRAM</v>
      </c>
      <c r="AD599">
        <f>(1+A599-D599/2-E599-B599/2)/(A599-D599/2-E599-C599-F599)</f>
        <v>0.39393939393939392</v>
      </c>
      <c r="AF599" t="str">
        <f>IF(AD599&gt;0.66,"CondAr","----")</f>
        <v>----</v>
      </c>
      <c r="AG599" t="str">
        <f>IF(AND((AD599&gt;0.5),(AD599&lt;=0.66)),"Aromatic","----")</f>
        <v>----</v>
      </c>
      <c r="AH599" t="str">
        <f>IF(AND((AD599&lt;=0.5),(S599&lt;1.5)),"HUnSatLig","----")</f>
        <v>HUnSatLig</v>
      </c>
      <c r="AI599" t="str">
        <f>IF(AND((T599&lt;0.6),(S599&gt;=1.5),(C599=0)),"AlipatNoN","----")</f>
        <v>----</v>
      </c>
      <c r="AJ599" t="str">
        <f>IF(AND((S599&gt;=1.5),(T599&gt;=0.6)),"SatFACarb","----")</f>
        <v>----</v>
      </c>
      <c r="AK599" t="str">
        <f>IF(AND((T599&lt;0.6),(S599&gt;=1.5),(C599&gt;0)),"Alipat+N","----")</f>
        <v>----</v>
      </c>
      <c r="AM599" s="4">
        <f>V599*(44/43.989828)</f>
        <v>373.21555643080939</v>
      </c>
      <c r="AN599" s="4">
        <f>INT(AM599)</f>
        <v>373</v>
      </c>
      <c r="AO599" s="4">
        <f>AM599-AN599</f>
        <v>0.2155564308093858</v>
      </c>
    </row>
    <row r="600" spans="1:41" x14ac:dyDescent="0.25">
      <c r="A600">
        <v>18</v>
      </c>
      <c r="B600">
        <v>20</v>
      </c>
      <c r="C600">
        <v>0</v>
      </c>
      <c r="D600">
        <v>7</v>
      </c>
      <c r="E600">
        <v>0</v>
      </c>
      <c r="F600">
        <v>0</v>
      </c>
      <c r="H600">
        <v>347.11362580000002</v>
      </c>
      <c r="J600">
        <v>6369324</v>
      </c>
      <c r="K600">
        <v>6329146</v>
      </c>
      <c r="L600">
        <v>6132140</v>
      </c>
      <c r="M600" t="str">
        <f>IF(J600&gt;0,"Yes","No")</f>
        <v>Yes</v>
      </c>
      <c r="N600">
        <f>AVERAGE(J600:L600)</f>
        <v>6276870</v>
      </c>
      <c r="O600">
        <v>8604439</v>
      </c>
      <c r="P600">
        <v>9497042</v>
      </c>
      <c r="Q600">
        <v>8831683</v>
      </c>
      <c r="S600">
        <f>B600/A600</f>
        <v>1.1111111111111112</v>
      </c>
      <c r="T600">
        <f>D600/A600</f>
        <v>0.3888888888888889</v>
      </c>
      <c r="V600" s="4">
        <f>A600*12+(B600-1)*1.007825+C600*14.003074+D600*15.9949146+E600*31.9720707+F600*30.9737615+0.0005485799</f>
        <v>347.11362577990002</v>
      </c>
      <c r="W600">
        <f>1+A600-B600/2+C600/2+F600/2</f>
        <v>9</v>
      </c>
      <c r="X600">
        <f>W600/A600</f>
        <v>0.5</v>
      </c>
      <c r="Y600">
        <f>W600/B600</f>
        <v>0.45</v>
      </c>
      <c r="Z600">
        <f>W600/D600</f>
        <v>1.2857142857142858</v>
      </c>
      <c r="AA600" t="str">
        <f>IF(X600&gt;=0.3,IF(X600&lt;=0.68,IF(Y600&gt;=0.2,IF(Y600&lt;=0.95,IF(Z600&gt;=0.77,IF(Z600&lt;=1.75,"CRAM","O"),"O"),"O"),"O"),"O"),"O")</f>
        <v>CRAM</v>
      </c>
      <c r="AD600">
        <f>(1+A600-D600/2-E600-B600/2)/(A600-D600/2-E600-C600-F600)</f>
        <v>0.37931034482758619</v>
      </c>
      <c r="AF600" t="str">
        <f>IF(AD600&gt;0.66,"CondAr","----")</f>
        <v>----</v>
      </c>
      <c r="AG600" t="str">
        <f>IF(AND((AD600&gt;0.5),(AD600&lt;=0.66)),"Aromatic","----")</f>
        <v>----</v>
      </c>
      <c r="AH600" t="str">
        <f>IF(AND((AD600&lt;=0.5),(S600&lt;1.5)),"HUnSatLig","----")</f>
        <v>HUnSatLig</v>
      </c>
      <c r="AI600" t="str">
        <f>IF(AND((T600&lt;0.6),(S600&gt;=1.5),(C600=0)),"AlipatNoN","----")</f>
        <v>----</v>
      </c>
      <c r="AJ600" t="str">
        <f>IF(AND((S600&gt;=1.5),(T600&gt;=0.6)),"SatFACarb","----")</f>
        <v>----</v>
      </c>
      <c r="AK600" t="str">
        <f>IF(AND((T600&lt;0.6),(S600&gt;=1.5),(C600&gt;0)),"Alipat+N","----")</f>
        <v>----</v>
      </c>
      <c r="AM600" s="4">
        <f>V600*(44/43.989828)</f>
        <v>347.19389069481241</v>
      </c>
      <c r="AN600" s="4">
        <f>INT(AM600)</f>
        <v>347</v>
      </c>
      <c r="AO600" s="4">
        <f>AM600-AN600</f>
        <v>0.19389069481240995</v>
      </c>
    </row>
    <row r="601" spans="1:41" x14ac:dyDescent="0.25">
      <c r="A601">
        <v>26</v>
      </c>
      <c r="B601">
        <v>38</v>
      </c>
      <c r="C601">
        <v>0</v>
      </c>
      <c r="D601">
        <v>8</v>
      </c>
      <c r="E601">
        <v>0</v>
      </c>
      <c r="F601">
        <v>0</v>
      </c>
      <c r="H601">
        <v>477.24939039999998</v>
      </c>
      <c r="J601">
        <v>5683231</v>
      </c>
      <c r="K601">
        <v>4982325</v>
      </c>
      <c r="L601">
        <v>4987523</v>
      </c>
      <c r="M601" t="str">
        <f>IF(J601&gt;0,"Yes","No")</f>
        <v>Yes</v>
      </c>
      <c r="N601">
        <f>AVERAGE(J601:L601)</f>
        <v>5217693</v>
      </c>
      <c r="O601">
        <v>8610533</v>
      </c>
      <c r="P601">
        <v>9516436</v>
      </c>
      <c r="Q601">
        <v>8353956</v>
      </c>
      <c r="S601">
        <f>B601/A601</f>
        <v>1.4615384615384615</v>
      </c>
      <c r="T601">
        <f>D601/A601</f>
        <v>0.30769230769230771</v>
      </c>
      <c r="V601" s="4">
        <f>A601*12+(B601-1)*1.007825+C601*14.003074+D601*15.9949146+E601*31.9720707+F601*30.9737615+0.0005485799</f>
        <v>477.24939037990003</v>
      </c>
      <c r="W601">
        <f>1+A601-B601/2+C601/2+F601/2</f>
        <v>8</v>
      </c>
      <c r="X601">
        <f>W601/A601</f>
        <v>0.30769230769230771</v>
      </c>
      <c r="Y601">
        <f>W601/B601</f>
        <v>0.21052631578947367</v>
      </c>
      <c r="Z601">
        <f>W601/D601</f>
        <v>1</v>
      </c>
      <c r="AA601" t="str">
        <f>IF(X601&gt;=0.3,IF(X601&lt;=0.68,IF(Y601&gt;=0.2,IF(Y601&lt;=0.95,IF(Z601&gt;=0.77,IF(Z601&lt;=1.75,"CRAM","O"),"O"),"O"),"O"),"O"),"O")</f>
        <v>CRAM</v>
      </c>
      <c r="AD601">
        <f>(1+A601-D601/2-E601-B601/2)/(A601-D601/2-E601-C601-F601)</f>
        <v>0.18181818181818182</v>
      </c>
      <c r="AF601" t="str">
        <f>IF(AD601&gt;0.66,"CondAr","----")</f>
        <v>----</v>
      </c>
      <c r="AG601" t="str">
        <f>IF(AND((AD601&gt;0.5),(AD601&lt;=0.66)),"Aromatic","----")</f>
        <v>----</v>
      </c>
      <c r="AH601" t="str">
        <f>IF(AND((AD601&lt;=0.5),(S601&lt;1.5)),"HUnSatLig","----")</f>
        <v>HUnSatLig</v>
      </c>
      <c r="AI601" t="str">
        <f>IF(AND((T601&lt;0.6),(S601&gt;=1.5),(C601=0)),"AlipatNoN","----")</f>
        <v>----</v>
      </c>
      <c r="AJ601" t="str">
        <f>IF(AND((S601&gt;=1.5),(T601&gt;=0.6)),"SatFACarb","----")</f>
        <v>----</v>
      </c>
      <c r="AK601" t="str">
        <f>IF(AND((T601&lt;0.6),(S601&gt;=1.5),(C601&gt;0)),"Alipat+N","----")</f>
        <v>----</v>
      </c>
      <c r="AM601" s="4">
        <f>V601*(44/43.989828)</f>
        <v>477.35974727420165</v>
      </c>
      <c r="AN601" s="4">
        <f>INT(AM601)</f>
        <v>477</v>
      </c>
      <c r="AO601" s="4">
        <f>AM601-AN601</f>
        <v>0.35974727420165209</v>
      </c>
    </row>
    <row r="602" spans="1:41" x14ac:dyDescent="0.25">
      <c r="A602">
        <v>21</v>
      </c>
      <c r="B602">
        <v>28</v>
      </c>
      <c r="C602">
        <v>0</v>
      </c>
      <c r="D602">
        <v>10</v>
      </c>
      <c r="E602">
        <v>0</v>
      </c>
      <c r="F602">
        <v>0</v>
      </c>
      <c r="H602">
        <v>439.16096959999999</v>
      </c>
      <c r="J602">
        <v>9371725</v>
      </c>
      <c r="K602">
        <v>8896478</v>
      </c>
      <c r="L602">
        <v>8692098</v>
      </c>
      <c r="M602" t="str">
        <f>IF(J602&gt;0,"Yes","No")</f>
        <v>Yes</v>
      </c>
      <c r="N602">
        <f>AVERAGE(J602:L602)</f>
        <v>8986767</v>
      </c>
      <c r="O602">
        <v>8632495</v>
      </c>
      <c r="P602">
        <v>8352189</v>
      </c>
      <c r="Q602">
        <v>7509940</v>
      </c>
      <c r="S602">
        <f>B602/A602</f>
        <v>1.3333333333333333</v>
      </c>
      <c r="T602">
        <f>D602/A602</f>
        <v>0.47619047619047616</v>
      </c>
      <c r="V602" s="4">
        <f>A602*12+(B602-1)*1.007825+C602*14.003074+D602*15.9949146+E602*31.9720707+F602*30.9737615+0.0005485799</f>
        <v>439.16096957989998</v>
      </c>
      <c r="W602">
        <f>1+A602-B602/2+C602/2+F602/2</f>
        <v>8</v>
      </c>
      <c r="X602">
        <f>W602/A602</f>
        <v>0.38095238095238093</v>
      </c>
      <c r="Y602">
        <f>W602/B602</f>
        <v>0.2857142857142857</v>
      </c>
      <c r="Z602">
        <f>W602/D602</f>
        <v>0.8</v>
      </c>
      <c r="AA602" t="str">
        <f>IF(X602&gt;=0.3,IF(X602&lt;=0.68,IF(Y602&gt;=0.2,IF(Y602&lt;=0.95,IF(Z602&gt;=0.77,IF(Z602&lt;=1.75,"CRAM","O"),"O"),"O"),"O"),"O"),"O")</f>
        <v>CRAM</v>
      </c>
      <c r="AD602">
        <f>(1+A602-D602/2-E602-B602/2)/(A602-D602/2-E602-C602-F602)</f>
        <v>0.1875</v>
      </c>
      <c r="AF602" t="str">
        <f>IF(AD602&gt;0.66,"CondAr","----")</f>
        <v>----</v>
      </c>
      <c r="AG602" t="str">
        <f>IF(AND((AD602&gt;0.5),(AD602&lt;=0.66)),"Aromatic","----")</f>
        <v>----</v>
      </c>
      <c r="AH602" t="str">
        <f>IF(AND((AD602&lt;=0.5),(S602&lt;1.5)),"HUnSatLig","----")</f>
        <v>HUnSatLig</v>
      </c>
      <c r="AI602" t="str">
        <f>IF(AND((T602&lt;0.6),(S602&gt;=1.5),(C602=0)),"AlipatNoN","----")</f>
        <v>----</v>
      </c>
      <c r="AJ602" t="str">
        <f>IF(AND((S602&gt;=1.5),(T602&gt;=0.6)),"SatFACarb","----")</f>
        <v>----</v>
      </c>
      <c r="AK602" t="str">
        <f>IF(AND((T602&lt;0.6),(S602&gt;=1.5),(C602&gt;0)),"Alipat+N","----")</f>
        <v>----</v>
      </c>
      <c r="AM602" s="4">
        <f>V602*(44/43.989828)</f>
        <v>439.26251908772173</v>
      </c>
      <c r="AN602" s="4">
        <f>INT(AM602)</f>
        <v>439</v>
      </c>
      <c r="AO602" s="4">
        <f>AM602-AN602</f>
        <v>0.26251908772172783</v>
      </c>
    </row>
    <row r="603" spans="1:41" x14ac:dyDescent="0.25">
      <c r="A603">
        <v>23</v>
      </c>
      <c r="B603">
        <v>32</v>
      </c>
      <c r="C603">
        <v>0</v>
      </c>
      <c r="D603">
        <v>6</v>
      </c>
      <c r="E603">
        <v>0</v>
      </c>
      <c r="F603">
        <v>0</v>
      </c>
      <c r="H603">
        <v>403.21261120000003</v>
      </c>
      <c r="J603">
        <v>4857292</v>
      </c>
      <c r="K603">
        <v>5121868</v>
      </c>
      <c r="L603">
        <v>4908267</v>
      </c>
      <c r="M603" t="str">
        <f>IF(J603&gt;0,"Yes","No")</f>
        <v>Yes</v>
      </c>
      <c r="N603">
        <f>AVERAGE(J603:L603)</f>
        <v>4962475.666666667</v>
      </c>
      <c r="O603">
        <v>8680147</v>
      </c>
      <c r="P603">
        <v>9306385</v>
      </c>
      <c r="Q603">
        <v>7761560</v>
      </c>
      <c r="S603">
        <f>B603/A603</f>
        <v>1.3913043478260869</v>
      </c>
      <c r="T603">
        <f>D603/A603</f>
        <v>0.2608695652173913</v>
      </c>
      <c r="V603" s="4">
        <f>A603*12+(B603-1)*1.007825+C603*14.003074+D603*15.9949146+E603*31.9720707+F603*30.9737615+0.0005485799</f>
        <v>403.21261117989997</v>
      </c>
      <c r="W603">
        <f>1+A603-B603/2+C603/2+F603/2</f>
        <v>8</v>
      </c>
      <c r="X603">
        <f>W603/A603</f>
        <v>0.34782608695652173</v>
      </c>
      <c r="Y603">
        <f>W603/B603</f>
        <v>0.25</v>
      </c>
      <c r="Z603">
        <f>W603/D603</f>
        <v>1.3333333333333333</v>
      </c>
      <c r="AA603" t="str">
        <f>IF(X603&gt;=0.3,IF(X603&lt;=0.68,IF(Y603&gt;=0.2,IF(Y603&lt;=0.95,IF(Z603&gt;=0.77,IF(Z603&lt;=1.75,"CRAM","O"),"O"),"O"),"O"),"O"),"O")</f>
        <v>CRAM</v>
      </c>
      <c r="AD603">
        <f>(1+A603-D603/2-E603-B603/2)/(A603-D603/2-E603-C603-F603)</f>
        <v>0.25</v>
      </c>
      <c r="AF603" t="str">
        <f>IF(AD603&gt;0.66,"CondAr","----")</f>
        <v>----</v>
      </c>
      <c r="AG603" t="str">
        <f>IF(AND((AD603&gt;0.5),(AD603&lt;=0.66)),"Aromatic","----")</f>
        <v>----</v>
      </c>
      <c r="AH603" t="str">
        <f>IF(AND((AD603&lt;=0.5),(S603&lt;1.5)),"HUnSatLig","----")</f>
        <v>HUnSatLig</v>
      </c>
      <c r="AI603" t="str">
        <f>IF(AND((T603&lt;0.6),(S603&gt;=1.5),(C603=0)),"AlipatNoN","----")</f>
        <v>----</v>
      </c>
      <c r="AJ603" t="str">
        <f>IF(AND((S603&gt;=1.5),(T603&gt;=0.6)),"SatFACarb","----")</f>
        <v>----</v>
      </c>
      <c r="AK603" t="str">
        <f>IF(AND((T603&lt;0.6),(S603&gt;=1.5),(C603&gt;0)),"Alipat+N","----")</f>
        <v>----</v>
      </c>
      <c r="AM603" s="4">
        <f>V603*(44/43.989828)</f>
        <v>403.30584815916069</v>
      </c>
      <c r="AN603" s="4">
        <f>INT(AM603)</f>
        <v>403</v>
      </c>
      <c r="AO603" s="4">
        <f>AM603-AN603</f>
        <v>0.30584815916068919</v>
      </c>
    </row>
    <row r="604" spans="1:41" x14ac:dyDescent="0.25">
      <c r="A604">
        <v>20</v>
      </c>
      <c r="B604">
        <v>24</v>
      </c>
      <c r="C604">
        <v>0</v>
      </c>
      <c r="D604">
        <v>6</v>
      </c>
      <c r="E604">
        <v>0</v>
      </c>
      <c r="F604">
        <v>0</v>
      </c>
      <c r="H604">
        <v>359.15001119999999</v>
      </c>
      <c r="J604">
        <v>7072893</v>
      </c>
      <c r="K604">
        <v>7610353</v>
      </c>
      <c r="L604">
        <v>7521146</v>
      </c>
      <c r="M604" t="str">
        <f>IF(J604&gt;0,"Yes","No")</f>
        <v>Yes</v>
      </c>
      <c r="N604">
        <f>AVERAGE(J604:L604)</f>
        <v>7401464</v>
      </c>
      <c r="O604">
        <v>8716607</v>
      </c>
      <c r="P604">
        <v>10116928</v>
      </c>
      <c r="Q604">
        <v>9306215</v>
      </c>
      <c r="S604">
        <f>B604/A604</f>
        <v>1.2</v>
      </c>
      <c r="T604">
        <f>D604/A604</f>
        <v>0.3</v>
      </c>
      <c r="V604" s="4">
        <f>A604*12+(B604-1)*1.007825+C604*14.003074+D604*15.9949146+E604*31.9720707+F604*30.9737615+0.0005485799</f>
        <v>359.15001117989999</v>
      </c>
      <c r="W604">
        <f>1+A604-B604/2+C604/2+F604/2</f>
        <v>9</v>
      </c>
      <c r="X604">
        <f>W604/A604</f>
        <v>0.45</v>
      </c>
      <c r="Y604">
        <f>W604/B604</f>
        <v>0.375</v>
      </c>
      <c r="Z604">
        <f>W604/D604</f>
        <v>1.5</v>
      </c>
      <c r="AA604" t="str">
        <f>IF(X604&gt;=0.3,IF(X604&lt;=0.68,IF(Y604&gt;=0.2,IF(Y604&lt;=0.95,IF(Z604&gt;=0.77,IF(Z604&lt;=1.75,"CRAM","O"),"O"),"O"),"O"),"O"),"O")</f>
        <v>CRAM</v>
      </c>
      <c r="AD604">
        <f>(1+A604-D604/2-E604-B604/2)/(A604-D604/2-E604-C604-F604)</f>
        <v>0.35294117647058826</v>
      </c>
      <c r="AF604" t="str">
        <f>IF(AD604&gt;0.66,"CondAr","----")</f>
        <v>----</v>
      </c>
      <c r="AG604" t="str">
        <f>IF(AND((AD604&gt;0.5),(AD604&lt;=0.66)),"Aromatic","----")</f>
        <v>----</v>
      </c>
      <c r="AH604" t="str">
        <f>IF(AND((AD604&lt;=0.5),(S604&lt;1.5)),"HUnSatLig","----")</f>
        <v>HUnSatLig</v>
      </c>
      <c r="AI604" t="str">
        <f>IF(AND((T604&lt;0.6),(S604&gt;=1.5),(C604=0)),"AlipatNoN","----")</f>
        <v>----</v>
      </c>
      <c r="AJ604" t="str">
        <f>IF(AND((S604&gt;=1.5),(T604&gt;=0.6)),"SatFACarb","----")</f>
        <v>----</v>
      </c>
      <c r="AK604" t="str">
        <f>IF(AND((T604&lt;0.6),(S604&gt;=1.5),(C604&gt;0)),"Alipat+N","----")</f>
        <v>----</v>
      </c>
      <c r="AM604" s="4">
        <f>V604*(44/43.989828)</f>
        <v>359.23305933170724</v>
      </c>
      <c r="AN604" s="4">
        <f>INT(AM604)</f>
        <v>359</v>
      </c>
      <c r="AO604" s="4">
        <f>AM604-AN604</f>
        <v>0.23305933170723847</v>
      </c>
    </row>
    <row r="605" spans="1:41" x14ac:dyDescent="0.25">
      <c r="A605">
        <v>19</v>
      </c>
      <c r="B605">
        <v>22</v>
      </c>
      <c r="C605">
        <v>0</v>
      </c>
      <c r="D605">
        <v>10</v>
      </c>
      <c r="E605">
        <v>0</v>
      </c>
      <c r="F605">
        <v>0</v>
      </c>
      <c r="H605">
        <v>409.11401960000001</v>
      </c>
      <c r="J605">
        <v>16195562</v>
      </c>
      <c r="K605">
        <v>15831376</v>
      </c>
      <c r="L605">
        <v>15398558</v>
      </c>
      <c r="M605" t="str">
        <f>IF(J605&gt;0,"Yes","No")</f>
        <v>Yes</v>
      </c>
      <c r="N605">
        <f>AVERAGE(J605:L605)</f>
        <v>15808498.666666666</v>
      </c>
      <c r="O605">
        <v>8735893</v>
      </c>
      <c r="P605">
        <v>8147762</v>
      </c>
      <c r="Q605">
        <v>8300444</v>
      </c>
      <c r="S605">
        <f>B605/A605</f>
        <v>1.1578947368421053</v>
      </c>
      <c r="T605">
        <f>D605/A605</f>
        <v>0.52631578947368418</v>
      </c>
      <c r="V605" s="4">
        <f>A605*12+(B605-1)*1.007825+C605*14.003074+D605*15.9949146+E605*31.9720707+F605*30.9737615+0.0005485799</f>
        <v>409.1140195799</v>
      </c>
      <c r="W605">
        <f>1+A605-B605/2+C605/2+F605/2</f>
        <v>9</v>
      </c>
      <c r="X605">
        <f>W605/A605</f>
        <v>0.47368421052631576</v>
      </c>
      <c r="Y605">
        <f>W605/B605</f>
        <v>0.40909090909090912</v>
      </c>
      <c r="Z605">
        <f>W605/D605</f>
        <v>0.9</v>
      </c>
      <c r="AA605" t="str">
        <f>IF(X605&gt;=0.3,IF(X605&lt;=0.68,IF(Y605&gt;=0.2,IF(Y605&lt;=0.95,IF(Z605&gt;=0.77,IF(Z605&lt;=1.75,"CRAM","O"),"O"),"O"),"O"),"O"),"O")</f>
        <v>CRAM</v>
      </c>
      <c r="AD605">
        <f>(1+A605-D605/2-E605-B605/2)/(A605-D605/2-E605-C605-F605)</f>
        <v>0.2857142857142857</v>
      </c>
      <c r="AF605" t="str">
        <f>IF(AD605&gt;0.66,"CondAr","----")</f>
        <v>----</v>
      </c>
      <c r="AG605" t="str">
        <f>IF(AND((AD605&gt;0.5),(AD605&lt;=0.66)),"Aromatic","----")</f>
        <v>----</v>
      </c>
      <c r="AH605" t="str">
        <f>IF(AND((AD605&lt;=0.5),(S605&lt;1.5)),"HUnSatLig","----")</f>
        <v>HUnSatLig</v>
      </c>
      <c r="AI605" t="str">
        <f>IF(AND((T605&lt;0.6),(S605&gt;=1.5),(C605=0)),"AlipatNoN","----")</f>
        <v>----</v>
      </c>
      <c r="AJ605" t="str">
        <f>IF(AND((S605&gt;=1.5),(T605&gt;=0.6)),"SatFACarb","----")</f>
        <v>----</v>
      </c>
      <c r="AK605" t="str">
        <f>IF(AND((T605&lt;0.6),(S605&gt;=1.5),(C605&gt;0)),"Alipat+N","----")</f>
        <v>----</v>
      </c>
      <c r="AM605" s="4">
        <f>V605*(44/43.989828)</f>
        <v>409.20862117295837</v>
      </c>
      <c r="AN605" s="4">
        <f>INT(AM605)</f>
        <v>409</v>
      </c>
      <c r="AO605" s="4">
        <f>AM605-AN605</f>
        <v>0.20862117295837379</v>
      </c>
    </row>
    <row r="606" spans="1:41" x14ac:dyDescent="0.25">
      <c r="A606">
        <v>26</v>
      </c>
      <c r="B606">
        <v>36</v>
      </c>
      <c r="C606">
        <v>0</v>
      </c>
      <c r="D606">
        <v>9</v>
      </c>
      <c r="E606">
        <v>0</v>
      </c>
      <c r="F606">
        <v>0</v>
      </c>
      <c r="H606">
        <v>491.228655</v>
      </c>
      <c r="J606">
        <v>5744011</v>
      </c>
      <c r="K606">
        <v>5723901</v>
      </c>
      <c r="L606">
        <v>5128736</v>
      </c>
      <c r="M606" t="str">
        <f>IF(J606&gt;0,"Yes","No")</f>
        <v>Yes</v>
      </c>
      <c r="N606">
        <f>AVERAGE(J606:L606)</f>
        <v>5532216</v>
      </c>
      <c r="O606">
        <v>8817892</v>
      </c>
      <c r="P606">
        <v>8965999</v>
      </c>
      <c r="Q606">
        <v>7273345</v>
      </c>
      <c r="S606">
        <f>B606/A606</f>
        <v>1.3846153846153846</v>
      </c>
      <c r="T606">
        <f>D606/A606</f>
        <v>0.34615384615384615</v>
      </c>
      <c r="V606" s="4">
        <f>A606*12+(B606-1)*1.007825+C606*14.003074+D606*15.9949146+E606*31.9720707+F606*30.9737615+0.0005485799</f>
        <v>491.2286549799</v>
      </c>
      <c r="W606">
        <f>1+A606-B606/2+C606/2+F606/2</f>
        <v>9</v>
      </c>
      <c r="X606">
        <f>W606/A606</f>
        <v>0.34615384615384615</v>
      </c>
      <c r="Y606">
        <f>W606/B606</f>
        <v>0.25</v>
      </c>
      <c r="Z606">
        <f>W606/D606</f>
        <v>1</v>
      </c>
      <c r="AA606" t="str">
        <f>IF(X606&gt;=0.3,IF(X606&lt;=0.68,IF(Y606&gt;=0.2,IF(Y606&lt;=0.95,IF(Z606&gt;=0.77,IF(Z606&lt;=1.75,"CRAM","O"),"O"),"O"),"O"),"O"),"O")</f>
        <v>CRAM</v>
      </c>
      <c r="AD606">
        <f>(1+A606-D606/2-E606-B606/2)/(A606-D606/2-E606-C606-F606)</f>
        <v>0.20930232558139536</v>
      </c>
      <c r="AF606" t="str">
        <f>IF(AD606&gt;0.66,"CondAr","----")</f>
        <v>----</v>
      </c>
      <c r="AG606" t="str">
        <f>IF(AND((AD606&gt;0.5),(AD606&lt;=0.66)),"Aromatic","----")</f>
        <v>----</v>
      </c>
      <c r="AH606" t="str">
        <f>IF(AND((AD606&lt;=0.5),(S606&lt;1.5)),"HUnSatLig","----")</f>
        <v>HUnSatLig</v>
      </c>
      <c r="AI606" t="str">
        <f>IF(AND((T606&lt;0.6),(S606&gt;=1.5),(C606=0)),"AlipatNoN","----")</f>
        <v>----</v>
      </c>
      <c r="AJ606" t="str">
        <f>IF(AND((S606&gt;=1.5),(T606&gt;=0.6)),"SatFACarb","----")</f>
        <v>----</v>
      </c>
      <c r="AK606" t="str">
        <f>IF(AND((T606&lt;0.6),(S606&gt;=1.5),(C606&gt;0)),"Alipat+N","----")</f>
        <v>----</v>
      </c>
      <c r="AM606" s="4">
        <f>V606*(44/43.989828)</f>
        <v>491.34224437330369</v>
      </c>
      <c r="AN606" s="4">
        <f>INT(AM606)</f>
        <v>491</v>
      </c>
      <c r="AO606" s="4">
        <f>AM606-AN606</f>
        <v>0.34224437330368573</v>
      </c>
    </row>
    <row r="607" spans="1:41" x14ac:dyDescent="0.25">
      <c r="A607">
        <v>14</v>
      </c>
      <c r="B607">
        <v>20</v>
      </c>
      <c r="C607">
        <v>0</v>
      </c>
      <c r="D607">
        <v>10</v>
      </c>
      <c r="E607">
        <v>0</v>
      </c>
      <c r="F607">
        <v>0</v>
      </c>
      <c r="H607">
        <v>347.09836960000001</v>
      </c>
      <c r="J607">
        <v>9396263</v>
      </c>
      <c r="K607">
        <v>9573174</v>
      </c>
      <c r="L607">
        <v>8157607</v>
      </c>
      <c r="M607" t="str">
        <f>IF(J607&gt;0,"Yes","No")</f>
        <v>Yes</v>
      </c>
      <c r="N607">
        <f>AVERAGE(J607:L607)</f>
        <v>9042348</v>
      </c>
      <c r="O607">
        <v>8854291</v>
      </c>
      <c r="P607">
        <v>9529805</v>
      </c>
      <c r="Q607">
        <v>8925886</v>
      </c>
      <c r="S607">
        <f>B607/A607</f>
        <v>1.4285714285714286</v>
      </c>
      <c r="T607">
        <f>D607/A607</f>
        <v>0.7142857142857143</v>
      </c>
      <c r="V607" s="4">
        <f>A607*12+(B607-1)*1.007825+C607*14.003074+D607*15.9949146+E607*31.9720707+F607*30.9737615+0.0005485799</f>
        <v>347.09836957989995</v>
      </c>
      <c r="W607">
        <f>1+A607-B607/2+C607/2+F607/2</f>
        <v>5</v>
      </c>
      <c r="X607">
        <f>W607/A607</f>
        <v>0.35714285714285715</v>
      </c>
      <c r="Y607">
        <f>W607/B607</f>
        <v>0.25</v>
      </c>
      <c r="Z607">
        <f>W607/D607</f>
        <v>0.5</v>
      </c>
      <c r="AA607" t="str">
        <f>IF(X607&gt;=0.3,IF(X607&lt;=0.68,IF(Y607&gt;=0.2,IF(Y607&lt;=0.95,IF(Z607&gt;=0.77,IF(Z607&lt;=1.75,"CRAM","O"),"O"),"O"),"O"),"O"),"O")</f>
        <v>O</v>
      </c>
      <c r="AD607">
        <f>(1+A607-D607/2-E607-B607/2)/(A607-D607/2-E607-C607-F607)</f>
        <v>0</v>
      </c>
      <c r="AF607" t="str">
        <f>IF(AD607&gt;0.66,"CondAr","----")</f>
        <v>----</v>
      </c>
      <c r="AG607" t="str">
        <f>IF(AND((AD607&gt;0.5),(AD607&lt;=0.66)),"Aromatic","----")</f>
        <v>----</v>
      </c>
      <c r="AH607" t="str">
        <f>IF(AND((AD607&lt;=0.5),(S607&lt;1.5)),"HUnSatLig","----")</f>
        <v>HUnSatLig</v>
      </c>
      <c r="AI607" t="str">
        <f>IF(AND((T607&lt;0.6),(S607&gt;=1.5),(C607=0)),"AlipatNoN","----")</f>
        <v>----</v>
      </c>
      <c r="AJ607" t="str">
        <f>IF(AND((S607&gt;=1.5),(T607&gt;=0.6)),"SatFACarb","----")</f>
        <v>----</v>
      </c>
      <c r="AK607" t="str">
        <f>IF(AND((T607&lt;0.6),(S607&gt;=1.5),(C607&gt;0)),"Alipat+N","----")</f>
        <v>----</v>
      </c>
      <c r="AM607" s="4">
        <f>V607*(44/43.989828)</f>
        <v>347.17863096704076</v>
      </c>
      <c r="AN607" s="4">
        <f>INT(AM607)</f>
        <v>347</v>
      </c>
      <c r="AO607" s="4">
        <f>AM607-AN607</f>
        <v>0.17863096704076042</v>
      </c>
    </row>
    <row r="608" spans="1:41" x14ac:dyDescent="0.25">
      <c r="A608">
        <v>20</v>
      </c>
      <c r="B608">
        <v>28</v>
      </c>
      <c r="C608">
        <v>0</v>
      </c>
      <c r="D608">
        <v>10</v>
      </c>
      <c r="E608">
        <v>0</v>
      </c>
      <c r="F608">
        <v>0</v>
      </c>
      <c r="H608">
        <v>427.16096959999999</v>
      </c>
      <c r="J608">
        <v>9051612</v>
      </c>
      <c r="K608">
        <v>8958492</v>
      </c>
      <c r="L608">
        <v>8328579</v>
      </c>
      <c r="M608" t="str">
        <f>IF(J608&gt;0,"Yes","No")</f>
        <v>Yes</v>
      </c>
      <c r="N608">
        <f>AVERAGE(J608:L608)</f>
        <v>8779561</v>
      </c>
      <c r="O608">
        <v>8877048</v>
      </c>
      <c r="P608">
        <v>7453701</v>
      </c>
      <c r="Q608">
        <v>7574659</v>
      </c>
      <c r="S608">
        <f>B608/A608</f>
        <v>1.4</v>
      </c>
      <c r="T608">
        <f>D608/A608</f>
        <v>0.5</v>
      </c>
      <c r="V608" s="4">
        <f>A608*12+(B608-1)*1.007825+C608*14.003074+D608*15.9949146+E608*31.9720707+F608*30.9737615+0.0005485799</f>
        <v>427.16096957989998</v>
      </c>
      <c r="W608">
        <f>1+A608-B608/2+C608/2+F608/2</f>
        <v>7</v>
      </c>
      <c r="X608">
        <f>W608/A608</f>
        <v>0.35</v>
      </c>
      <c r="Y608">
        <f>W608/B608</f>
        <v>0.25</v>
      </c>
      <c r="Z608">
        <f>W608/D608</f>
        <v>0.7</v>
      </c>
      <c r="AA608" t="str">
        <f>IF(X608&gt;=0.3,IF(X608&lt;=0.68,IF(Y608&gt;=0.2,IF(Y608&lt;=0.95,IF(Z608&gt;=0.77,IF(Z608&lt;=1.75,"CRAM","O"),"O"),"O"),"O"),"O"),"O")</f>
        <v>O</v>
      </c>
      <c r="AD608">
        <f>(1+A608-D608/2-E608-B608/2)/(A608-D608/2-E608-C608-F608)</f>
        <v>0.13333333333333333</v>
      </c>
      <c r="AF608" t="str">
        <f>IF(AD608&gt;0.66,"CondAr","----")</f>
        <v>----</v>
      </c>
      <c r="AG608" t="str">
        <f>IF(AND((AD608&gt;0.5),(AD608&lt;=0.66)),"Aromatic","----")</f>
        <v>----</v>
      </c>
      <c r="AH608" t="str">
        <f>IF(AND((AD608&lt;=0.5),(S608&lt;1.5)),"HUnSatLig","----")</f>
        <v>HUnSatLig</v>
      </c>
      <c r="AI608" t="str">
        <f>IF(AND((T608&lt;0.6),(S608&gt;=1.5),(C608=0)),"AlipatNoN","----")</f>
        <v>----</v>
      </c>
      <c r="AJ608" t="str">
        <f>IF(AND((S608&gt;=1.5),(T608&gt;=0.6)),"SatFACarb","----")</f>
        <v>----</v>
      </c>
      <c r="AK608" t="str">
        <f>IF(AND((T608&lt;0.6),(S608&gt;=1.5),(C608&gt;0)),"Alipat+N","----")</f>
        <v>----</v>
      </c>
      <c r="AM608" s="4">
        <f>V608*(44/43.989828)</f>
        <v>427.25974426441485</v>
      </c>
      <c r="AN608" s="4">
        <f>INT(AM608)</f>
        <v>427</v>
      </c>
      <c r="AO608" s="4">
        <f>AM608-AN608</f>
        <v>0.25974426441484866</v>
      </c>
    </row>
    <row r="609" spans="1:41" x14ac:dyDescent="0.25">
      <c r="A609">
        <v>19</v>
      </c>
      <c r="B609">
        <v>28</v>
      </c>
      <c r="C609">
        <v>0</v>
      </c>
      <c r="D609">
        <v>10</v>
      </c>
      <c r="E609">
        <v>0</v>
      </c>
      <c r="F609">
        <v>0</v>
      </c>
      <c r="H609">
        <v>415.16096959999999</v>
      </c>
      <c r="J609">
        <v>8489078</v>
      </c>
      <c r="K609">
        <v>8542814</v>
      </c>
      <c r="L609">
        <v>7917356</v>
      </c>
      <c r="M609" t="str">
        <f>IF(J609&gt;0,"Yes","No")</f>
        <v>Yes</v>
      </c>
      <c r="N609">
        <f>AVERAGE(J609:L609)</f>
        <v>8316416</v>
      </c>
      <c r="O609">
        <v>8936765</v>
      </c>
      <c r="P609">
        <v>8385612</v>
      </c>
      <c r="Q609">
        <v>7544691</v>
      </c>
      <c r="S609">
        <f>B609/A609</f>
        <v>1.4736842105263157</v>
      </c>
      <c r="T609">
        <f>D609/A609</f>
        <v>0.52631578947368418</v>
      </c>
      <c r="V609" s="4">
        <f>A609*12+(B609-1)*1.007825+C609*14.003074+D609*15.9949146+E609*31.9720707+F609*30.9737615+0.0005485799</f>
        <v>415.16096957989998</v>
      </c>
      <c r="W609">
        <f>1+A609-B609/2+C609/2+F609/2</f>
        <v>6</v>
      </c>
      <c r="X609">
        <f>W609/A609</f>
        <v>0.31578947368421051</v>
      </c>
      <c r="Y609">
        <f>W609/B609</f>
        <v>0.21428571428571427</v>
      </c>
      <c r="Z609">
        <f>W609/D609</f>
        <v>0.6</v>
      </c>
      <c r="AA609" t="str">
        <f>IF(X609&gt;=0.3,IF(X609&lt;=0.68,IF(Y609&gt;=0.2,IF(Y609&lt;=0.95,IF(Z609&gt;=0.77,IF(Z609&lt;=1.75,"CRAM","O"),"O"),"O"),"O"),"O"),"O")</f>
        <v>O</v>
      </c>
      <c r="AD609">
        <f>(1+A609-D609/2-E609-B609/2)/(A609-D609/2-E609-C609-F609)</f>
        <v>7.1428571428571425E-2</v>
      </c>
      <c r="AF609" t="str">
        <f>IF(AD609&gt;0.66,"CondAr","----")</f>
        <v>----</v>
      </c>
      <c r="AG609" t="str">
        <f>IF(AND((AD609&gt;0.5),(AD609&lt;=0.66)),"Aromatic","----")</f>
        <v>----</v>
      </c>
      <c r="AH609" t="str">
        <f>IF(AND((AD609&lt;=0.5),(S609&lt;1.5)),"HUnSatLig","----")</f>
        <v>HUnSatLig</v>
      </c>
      <c r="AI609" t="str">
        <f>IF(AND((T609&lt;0.6),(S609&gt;=1.5),(C609=0)),"AlipatNoN","----")</f>
        <v>----</v>
      </c>
      <c r="AJ609" t="str">
        <f>IF(AND((S609&gt;=1.5),(T609&gt;=0.6)),"SatFACarb","----")</f>
        <v>----</v>
      </c>
      <c r="AK609" t="str">
        <f>IF(AND((T609&lt;0.6),(S609&gt;=1.5),(C609&gt;0)),"Alipat+N","----")</f>
        <v>----</v>
      </c>
      <c r="AM609" s="4">
        <f>V609*(44/43.989828)</f>
        <v>415.25696944110797</v>
      </c>
      <c r="AN609" s="4">
        <f>INT(AM609)</f>
        <v>415</v>
      </c>
      <c r="AO609" s="4">
        <f>AM609-AN609</f>
        <v>0.25696944110796949</v>
      </c>
    </row>
    <row r="610" spans="1:41" x14ac:dyDescent="0.25">
      <c r="A610">
        <v>18</v>
      </c>
      <c r="B610">
        <v>18</v>
      </c>
      <c r="C610">
        <v>0</v>
      </c>
      <c r="D610">
        <v>8</v>
      </c>
      <c r="E610">
        <v>0</v>
      </c>
      <c r="F610">
        <v>0</v>
      </c>
      <c r="H610">
        <v>361.09289039999999</v>
      </c>
      <c r="J610">
        <v>12082003</v>
      </c>
      <c r="K610">
        <v>12034578</v>
      </c>
      <c r="L610">
        <v>13143496</v>
      </c>
      <c r="M610" t="str">
        <f>IF(J610&gt;0,"Yes","No")</f>
        <v>Yes</v>
      </c>
      <c r="N610">
        <f>AVERAGE(J610:L610)</f>
        <v>12420025.666666666</v>
      </c>
      <c r="O610">
        <v>8967062</v>
      </c>
      <c r="P610">
        <v>8395137</v>
      </c>
      <c r="Q610">
        <v>9351846</v>
      </c>
      <c r="S610">
        <f>B610/A610</f>
        <v>1</v>
      </c>
      <c r="T610">
        <f>D610/A610</f>
        <v>0.44444444444444442</v>
      </c>
      <c r="V610" s="4">
        <f>A610*12+(B610-1)*1.007825+C610*14.003074+D610*15.9949146+E610*31.9720707+F610*30.9737615+0.0005485799</f>
        <v>361.09289037989998</v>
      </c>
      <c r="W610">
        <f>1+A610-B610/2+C610/2+F610/2</f>
        <v>10</v>
      </c>
      <c r="X610">
        <f>W610/A610</f>
        <v>0.55555555555555558</v>
      </c>
      <c r="Y610">
        <f>W610/B610</f>
        <v>0.55555555555555558</v>
      </c>
      <c r="Z610">
        <f>W610/D610</f>
        <v>1.25</v>
      </c>
      <c r="AA610" t="str">
        <f>IF(X610&gt;=0.3,IF(X610&lt;=0.68,IF(Y610&gt;=0.2,IF(Y610&lt;=0.95,IF(Z610&gt;=0.77,IF(Z610&lt;=1.75,"CRAM","O"),"O"),"O"),"O"),"O"),"O")</f>
        <v>CRAM</v>
      </c>
      <c r="AD610">
        <f>(1+A610-D610/2-E610-B610/2)/(A610-D610/2-E610-C610-F610)</f>
        <v>0.42857142857142855</v>
      </c>
      <c r="AF610" t="str">
        <f>IF(AD610&gt;0.66,"CondAr","----")</f>
        <v>----</v>
      </c>
      <c r="AG610" t="str">
        <f>IF(AND((AD610&gt;0.5),(AD610&lt;=0.66)),"Aromatic","----")</f>
        <v>----</v>
      </c>
      <c r="AH610" t="str">
        <f>IF(AND((AD610&lt;=0.5),(S610&lt;1.5)),"HUnSatLig","----")</f>
        <v>HUnSatLig</v>
      </c>
      <c r="AI610" t="str">
        <f>IF(AND((T610&lt;0.6),(S610&gt;=1.5),(C610=0)),"AlipatNoN","----")</f>
        <v>----</v>
      </c>
      <c r="AJ610" t="str">
        <f>IF(AND((S610&gt;=1.5),(T610&gt;=0.6)),"SatFACarb","----")</f>
        <v>----</v>
      </c>
      <c r="AK610" t="str">
        <f>IF(AND((T610&lt;0.6),(S610&gt;=1.5),(C610&gt;0)),"Alipat+N","----")</f>
        <v>----</v>
      </c>
      <c r="AM610" s="4">
        <f>V610*(44/43.989828)</f>
        <v>361.1763877939145</v>
      </c>
      <c r="AN610" s="4">
        <f>INT(AM610)</f>
        <v>361</v>
      </c>
      <c r="AO610" s="4">
        <f>AM610-AN610</f>
        <v>0.17638779391450043</v>
      </c>
    </row>
    <row r="611" spans="1:41" x14ac:dyDescent="0.25">
      <c r="A611">
        <v>20</v>
      </c>
      <c r="B611">
        <v>26</v>
      </c>
      <c r="C611">
        <v>0</v>
      </c>
      <c r="D611">
        <v>10</v>
      </c>
      <c r="E611">
        <v>0</v>
      </c>
      <c r="F611">
        <v>0</v>
      </c>
      <c r="H611">
        <v>425.14531959999999</v>
      </c>
      <c r="J611">
        <v>11406993</v>
      </c>
      <c r="K611">
        <v>10498644</v>
      </c>
      <c r="L611">
        <v>9817599</v>
      </c>
      <c r="M611" t="str">
        <f>IF(J611&gt;0,"Yes","No")</f>
        <v>Yes</v>
      </c>
      <c r="N611">
        <f>AVERAGE(J611:L611)</f>
        <v>10574412</v>
      </c>
      <c r="O611">
        <v>9002079</v>
      </c>
      <c r="P611">
        <v>8334399</v>
      </c>
      <c r="Q611">
        <v>8039729</v>
      </c>
      <c r="S611">
        <f>B611/A611</f>
        <v>1.3</v>
      </c>
      <c r="T611">
        <f>D611/A611</f>
        <v>0.5</v>
      </c>
      <c r="V611" s="4">
        <f>A611*12+(B611-1)*1.007825+C611*14.003074+D611*15.9949146+E611*31.9720707+F611*30.9737615+0.0005485799</f>
        <v>425.14531957989999</v>
      </c>
      <c r="W611">
        <f>1+A611-B611/2+C611/2+F611/2</f>
        <v>8</v>
      </c>
      <c r="X611">
        <f>W611/A611</f>
        <v>0.4</v>
      </c>
      <c r="Y611">
        <f>W611/B611</f>
        <v>0.30769230769230771</v>
      </c>
      <c r="Z611">
        <f>W611/D611</f>
        <v>0.8</v>
      </c>
      <c r="AA611" t="str">
        <f>IF(X611&gt;=0.3,IF(X611&lt;=0.68,IF(Y611&gt;=0.2,IF(Y611&lt;=0.95,IF(Z611&gt;=0.77,IF(Z611&lt;=1.75,"CRAM","O"),"O"),"O"),"O"),"O"),"O")</f>
        <v>CRAM</v>
      </c>
      <c r="AD611">
        <f>(1+A611-D611/2-E611-B611/2)/(A611-D611/2-E611-C611-F611)</f>
        <v>0.2</v>
      </c>
      <c r="AF611" t="str">
        <f>IF(AD611&gt;0.66,"CondAr","----")</f>
        <v>----</v>
      </c>
      <c r="AG611" t="str">
        <f>IF(AND((AD611&gt;0.5),(AD611&lt;=0.66)),"Aromatic","----")</f>
        <v>----</v>
      </c>
      <c r="AH611" t="str">
        <f>IF(AND((AD611&lt;=0.5),(S611&lt;1.5)),"HUnSatLig","----")</f>
        <v>HUnSatLig</v>
      </c>
      <c r="AI611" t="str">
        <f>IF(AND((T611&lt;0.6),(S611&gt;=1.5),(C611=0)),"AlipatNoN","----")</f>
        <v>----</v>
      </c>
      <c r="AJ611" t="str">
        <f>IF(AND((S611&gt;=1.5),(T611&gt;=0.6)),"SatFACarb","----")</f>
        <v>----</v>
      </c>
      <c r="AK611" t="str">
        <f>IF(AND((T611&lt;0.6),(S611&gt;=1.5),(C611&gt;0)),"Alipat+N","----")</f>
        <v>----</v>
      </c>
      <c r="AM611" s="4">
        <f>V611*(44/43.989828)</f>
        <v>425.24362817503169</v>
      </c>
      <c r="AN611" s="4">
        <f>INT(AM611)</f>
        <v>425</v>
      </c>
      <c r="AO611" s="4">
        <f>AM611-AN611</f>
        <v>0.24362817503168799</v>
      </c>
    </row>
    <row r="612" spans="1:41" x14ac:dyDescent="0.25">
      <c r="A612">
        <v>22</v>
      </c>
      <c r="B612">
        <v>28</v>
      </c>
      <c r="C612">
        <v>0</v>
      </c>
      <c r="D612">
        <v>6</v>
      </c>
      <c r="E612">
        <v>0</v>
      </c>
      <c r="F612">
        <v>0</v>
      </c>
      <c r="H612">
        <v>387.18131119999998</v>
      </c>
      <c r="J612">
        <v>5672923</v>
      </c>
      <c r="K612">
        <v>5639348</v>
      </c>
      <c r="L612">
        <v>5985864</v>
      </c>
      <c r="M612" t="str">
        <f>IF(J612&gt;0,"Yes","No")</f>
        <v>Yes</v>
      </c>
      <c r="N612">
        <f>AVERAGE(J612:L612)</f>
        <v>5766045</v>
      </c>
      <c r="O612">
        <v>9003053</v>
      </c>
      <c r="P612">
        <v>10466767</v>
      </c>
      <c r="Q612">
        <v>7721360</v>
      </c>
      <c r="S612">
        <f>B612/A612</f>
        <v>1.2727272727272727</v>
      </c>
      <c r="T612">
        <f>D612/A612</f>
        <v>0.27272727272727271</v>
      </c>
      <c r="V612" s="4">
        <f>A612*12+(B612-1)*1.007825+C612*14.003074+D612*15.9949146+E612*31.9720707+F612*30.9737615+0.0005485799</f>
        <v>387.18131117989998</v>
      </c>
      <c r="W612">
        <f>1+A612-B612/2+C612/2+F612/2</f>
        <v>9</v>
      </c>
      <c r="X612">
        <f>W612/A612</f>
        <v>0.40909090909090912</v>
      </c>
      <c r="Y612">
        <f>W612/B612</f>
        <v>0.32142857142857145</v>
      </c>
      <c r="Z612">
        <f>W612/D612</f>
        <v>1.5</v>
      </c>
      <c r="AA612" t="str">
        <f>IF(X612&gt;=0.3,IF(X612&lt;=0.68,IF(Y612&gt;=0.2,IF(Y612&lt;=0.95,IF(Z612&gt;=0.77,IF(Z612&lt;=1.75,"CRAM","O"),"O"),"O"),"O"),"O"),"O")</f>
        <v>CRAM</v>
      </c>
      <c r="AD612">
        <f>(1+A612-D612/2-E612-B612/2)/(A612-D612/2-E612-C612-F612)</f>
        <v>0.31578947368421051</v>
      </c>
      <c r="AF612" t="str">
        <f>IF(AD612&gt;0.66,"CondAr","----")</f>
        <v>----</v>
      </c>
      <c r="AG612" t="str">
        <f>IF(AND((AD612&gt;0.5),(AD612&lt;=0.66)),"Aromatic","----")</f>
        <v>----</v>
      </c>
      <c r="AH612" t="str">
        <f>IF(AND((AD612&lt;=0.5),(S612&lt;1.5)),"HUnSatLig","----")</f>
        <v>HUnSatLig</v>
      </c>
      <c r="AI612" t="str">
        <f>IF(AND((T612&lt;0.6),(S612&gt;=1.5),(C612=0)),"AlipatNoN","----")</f>
        <v>----</v>
      </c>
      <c r="AJ612" t="str">
        <f>IF(AND((S612&gt;=1.5),(T612&gt;=0.6)),"SatFACarb","----")</f>
        <v>----</v>
      </c>
      <c r="AK612" t="str">
        <f>IF(AND((T612&lt;0.6),(S612&gt;=1.5),(C612&gt;0)),"Alipat+N","----")</f>
        <v>----</v>
      </c>
      <c r="AM612" s="4">
        <f>V612*(44/43.989828)</f>
        <v>387.27084115708743</v>
      </c>
      <c r="AN612" s="4">
        <f>INT(AM612)</f>
        <v>387</v>
      </c>
      <c r="AO612" s="4">
        <f>AM612-AN612</f>
        <v>0.27084115708743184</v>
      </c>
    </row>
    <row r="613" spans="1:41" x14ac:dyDescent="0.25">
      <c r="A613">
        <v>22</v>
      </c>
      <c r="B613">
        <v>26</v>
      </c>
      <c r="C613">
        <v>0</v>
      </c>
      <c r="D613">
        <v>7</v>
      </c>
      <c r="E613">
        <v>0</v>
      </c>
      <c r="F613">
        <v>0</v>
      </c>
      <c r="H613">
        <v>401.1605758</v>
      </c>
      <c r="J613">
        <v>7789734</v>
      </c>
      <c r="K613">
        <v>7669335</v>
      </c>
      <c r="L613">
        <v>7566343</v>
      </c>
      <c r="M613" t="str">
        <f>IF(J613&gt;0,"Yes","No")</f>
        <v>Yes</v>
      </c>
      <c r="N613">
        <f>AVERAGE(J613:L613)</f>
        <v>7675137.333333333</v>
      </c>
      <c r="O613">
        <v>9056748</v>
      </c>
      <c r="P613">
        <v>10457102</v>
      </c>
      <c r="Q613">
        <v>8623598</v>
      </c>
      <c r="S613">
        <f>B613/A613</f>
        <v>1.1818181818181819</v>
      </c>
      <c r="T613">
        <f>D613/A613</f>
        <v>0.31818181818181818</v>
      </c>
      <c r="V613" s="4">
        <f>A613*12+(B613-1)*1.007825+C613*14.003074+D613*15.9949146+E613*31.9720707+F613*30.9737615+0.0005485799</f>
        <v>401.1605757799</v>
      </c>
      <c r="W613">
        <f>1+A613-B613/2+C613/2+F613/2</f>
        <v>10</v>
      </c>
      <c r="X613">
        <f>W613/A613</f>
        <v>0.45454545454545453</v>
      </c>
      <c r="Y613">
        <f>W613/B613</f>
        <v>0.38461538461538464</v>
      </c>
      <c r="Z613">
        <f>W613/D613</f>
        <v>1.4285714285714286</v>
      </c>
      <c r="AA613" t="str">
        <f>IF(X613&gt;=0.3,IF(X613&lt;=0.68,IF(Y613&gt;=0.2,IF(Y613&lt;=0.95,IF(Z613&gt;=0.77,IF(Z613&lt;=1.75,"CRAM","O"),"O"),"O"),"O"),"O"),"O")</f>
        <v>CRAM</v>
      </c>
      <c r="AD613">
        <f>(1+A613-D613/2-E613-B613/2)/(A613-D613/2-E613-C613-F613)</f>
        <v>0.35135135135135137</v>
      </c>
      <c r="AF613" t="str">
        <f>IF(AD613&gt;0.66,"CondAr","----")</f>
        <v>----</v>
      </c>
      <c r="AG613" t="str">
        <f>IF(AND((AD613&gt;0.5),(AD613&lt;=0.66)),"Aromatic","----")</f>
        <v>----</v>
      </c>
      <c r="AH613" t="str">
        <f>IF(AND((AD613&lt;=0.5),(S613&lt;1.5)),"HUnSatLig","----")</f>
        <v>HUnSatLig</v>
      </c>
      <c r="AI613" t="str">
        <f>IF(AND((T613&lt;0.6),(S613&gt;=1.5),(C613=0)),"AlipatNoN","----")</f>
        <v>----</v>
      </c>
      <c r="AJ613" t="str">
        <f>IF(AND((S613&gt;=1.5),(T613&gt;=0.6)),"SatFACarb","----")</f>
        <v>----</v>
      </c>
      <c r="AK613" t="str">
        <f>IF(AND((T613&lt;0.6),(S613&gt;=1.5),(C613&gt;0)),"Alipat+N","----")</f>
        <v>----</v>
      </c>
      <c r="AM613" s="4">
        <f>V613*(44/43.989828)</f>
        <v>401.25333825618952</v>
      </c>
      <c r="AN613" s="4">
        <f>INT(AM613)</f>
        <v>401</v>
      </c>
      <c r="AO613" s="4">
        <f>AM613-AN613</f>
        <v>0.25333825618952233</v>
      </c>
    </row>
    <row r="614" spans="1:41" x14ac:dyDescent="0.25">
      <c r="A614">
        <v>17</v>
      </c>
      <c r="B614">
        <v>22</v>
      </c>
      <c r="C614">
        <v>0</v>
      </c>
      <c r="D614">
        <v>7</v>
      </c>
      <c r="E614">
        <v>0</v>
      </c>
      <c r="F614">
        <v>0</v>
      </c>
      <c r="H614">
        <v>337.12927580000002</v>
      </c>
      <c r="J614">
        <v>7008582</v>
      </c>
      <c r="K614">
        <v>8208861</v>
      </c>
      <c r="L614">
        <v>7652230</v>
      </c>
      <c r="M614" t="str">
        <f>IF(J614&gt;0,"Yes","No")</f>
        <v>Yes</v>
      </c>
      <c r="N614">
        <f>AVERAGE(J614:L614)</f>
        <v>7623224.333333333</v>
      </c>
      <c r="O614">
        <v>9139311</v>
      </c>
      <c r="P614">
        <v>9635841</v>
      </c>
      <c r="Q614">
        <v>8727674</v>
      </c>
      <c r="S614">
        <f>B614/A614</f>
        <v>1.2941176470588236</v>
      </c>
      <c r="T614">
        <f>D614/A614</f>
        <v>0.41176470588235292</v>
      </c>
      <c r="V614" s="4">
        <f>A614*12+(B614-1)*1.007825+C614*14.003074+D614*15.9949146+E614*31.9720707+F614*30.9737615+0.0005485799</f>
        <v>337.12927577989996</v>
      </c>
      <c r="W614">
        <f>1+A614-B614/2+C614/2+F614/2</f>
        <v>7</v>
      </c>
      <c r="X614">
        <f>W614/A614</f>
        <v>0.41176470588235292</v>
      </c>
      <c r="Y614">
        <f>W614/B614</f>
        <v>0.31818181818181818</v>
      </c>
      <c r="Z614">
        <f>W614/D614</f>
        <v>1</v>
      </c>
      <c r="AA614" t="str">
        <f>IF(X614&gt;=0.3,IF(X614&lt;=0.68,IF(Y614&gt;=0.2,IF(Y614&lt;=0.95,IF(Z614&gt;=0.77,IF(Z614&lt;=1.75,"CRAM","O"),"O"),"O"),"O"),"O"),"O")</f>
        <v>CRAM</v>
      </c>
      <c r="AD614">
        <f>(1+A614-D614/2-E614-B614/2)/(A614-D614/2-E614-C614-F614)</f>
        <v>0.25925925925925924</v>
      </c>
      <c r="AF614" t="str">
        <f>IF(AD614&gt;0.66,"CondAr","----")</f>
        <v>----</v>
      </c>
      <c r="AG614" t="str">
        <f>IF(AND((AD614&gt;0.5),(AD614&lt;=0.66)),"Aromatic","----")</f>
        <v>----</v>
      </c>
      <c r="AH614" t="str">
        <f>IF(AND((AD614&lt;=0.5),(S614&lt;1.5)),"HUnSatLig","----")</f>
        <v>HUnSatLig</v>
      </c>
      <c r="AI614" t="str">
        <f>IF(AND((T614&lt;0.6),(S614&gt;=1.5),(C614=0)),"AlipatNoN","----")</f>
        <v>----</v>
      </c>
      <c r="AJ614" t="str">
        <f>IF(AND((S614&gt;=1.5),(T614&gt;=0.6)),"SatFACarb","----")</f>
        <v>----</v>
      </c>
      <c r="AK614" t="str">
        <f>IF(AND((T614&lt;0.6),(S614&gt;=1.5),(C614&gt;0)),"Alipat+N","----")</f>
        <v>----</v>
      </c>
      <c r="AM614" s="4">
        <f>V614*(44/43.989828)</f>
        <v>337.20723196088869</v>
      </c>
      <c r="AN614" s="4">
        <f>INT(AM614)</f>
        <v>337</v>
      </c>
      <c r="AO614" s="4">
        <f>AM614-AN614</f>
        <v>0.20723196088869145</v>
      </c>
    </row>
    <row r="615" spans="1:41" x14ac:dyDescent="0.25">
      <c r="A615">
        <v>23</v>
      </c>
      <c r="B615">
        <v>28</v>
      </c>
      <c r="C615">
        <v>0</v>
      </c>
      <c r="D615">
        <v>8</v>
      </c>
      <c r="E615">
        <v>0</v>
      </c>
      <c r="F615">
        <v>0</v>
      </c>
      <c r="H615">
        <v>431.17114040000001</v>
      </c>
      <c r="J615">
        <v>7369783</v>
      </c>
      <c r="K615">
        <v>6788484</v>
      </c>
      <c r="L615">
        <v>7205979</v>
      </c>
      <c r="M615" t="str">
        <f>IF(J615&gt;0,"Yes","No")</f>
        <v>Yes</v>
      </c>
      <c r="N615">
        <f>AVERAGE(J615:L615)</f>
        <v>7121415.333333333</v>
      </c>
      <c r="O615">
        <v>9140995</v>
      </c>
      <c r="P615">
        <v>9788264</v>
      </c>
      <c r="Q615">
        <v>8049413</v>
      </c>
      <c r="S615">
        <f>B615/A615</f>
        <v>1.2173913043478262</v>
      </c>
      <c r="T615">
        <f>D615/A615</f>
        <v>0.34782608695652173</v>
      </c>
      <c r="V615" s="4">
        <f>A615*12+(B615-1)*1.007825+C615*14.003074+D615*15.9949146+E615*31.9720707+F615*30.9737615+0.0005485799</f>
        <v>431.17114037990001</v>
      </c>
      <c r="W615">
        <f>1+A615-B615/2+C615/2+F615/2</f>
        <v>10</v>
      </c>
      <c r="X615">
        <f>W615/A615</f>
        <v>0.43478260869565216</v>
      </c>
      <c r="Y615">
        <f>W615/B615</f>
        <v>0.35714285714285715</v>
      </c>
      <c r="Z615">
        <f>W615/D615</f>
        <v>1.25</v>
      </c>
      <c r="AA615" t="str">
        <f>IF(X615&gt;=0.3,IF(X615&lt;=0.68,IF(Y615&gt;=0.2,IF(Y615&lt;=0.95,IF(Z615&gt;=0.77,IF(Z615&lt;=1.75,"CRAM","O"),"O"),"O"),"O"),"O"),"O")</f>
        <v>CRAM</v>
      </c>
      <c r="AD615">
        <f>(1+A615-D615/2-E615-B615/2)/(A615-D615/2-E615-C615-F615)</f>
        <v>0.31578947368421051</v>
      </c>
      <c r="AF615" t="str">
        <f>IF(AD615&gt;0.66,"CondAr","----")</f>
        <v>----</v>
      </c>
      <c r="AG615" t="str">
        <f>IF(AND((AD615&gt;0.5),(AD615&lt;=0.66)),"Aromatic","----")</f>
        <v>----</v>
      </c>
      <c r="AH615" t="str">
        <f>IF(AND((AD615&lt;=0.5),(S615&lt;1.5)),"HUnSatLig","----")</f>
        <v>HUnSatLig</v>
      </c>
      <c r="AI615" t="str">
        <f>IF(AND((T615&lt;0.6),(S615&gt;=1.5),(C615=0)),"AlipatNoN","----")</f>
        <v>----</v>
      </c>
      <c r="AJ615" t="str">
        <f>IF(AND((S615&gt;=1.5),(T615&gt;=0.6)),"SatFACarb","----")</f>
        <v>----</v>
      </c>
      <c r="AK615" t="str">
        <f>IF(AND((T615&lt;0.6),(S615&gt;=1.5),(C615&gt;0)),"Alipat+N","----")</f>
        <v>----</v>
      </c>
      <c r="AM615" s="4">
        <f>V615*(44/43.989828)</f>
        <v>431.27084235736493</v>
      </c>
      <c r="AN615" s="4">
        <f>INT(AM615)</f>
        <v>431</v>
      </c>
      <c r="AO615" s="4">
        <f>AM615-AN615</f>
        <v>0.27084235736492701</v>
      </c>
    </row>
    <row r="616" spans="1:41" x14ac:dyDescent="0.25">
      <c r="A616">
        <v>19</v>
      </c>
      <c r="B616">
        <v>28</v>
      </c>
      <c r="C616">
        <v>0</v>
      </c>
      <c r="D616">
        <v>5</v>
      </c>
      <c r="E616">
        <v>0</v>
      </c>
      <c r="F616">
        <v>0</v>
      </c>
      <c r="H616">
        <v>335.18639660000002</v>
      </c>
      <c r="J616">
        <v>5164914</v>
      </c>
      <c r="K616">
        <v>5683247</v>
      </c>
      <c r="L616">
        <v>5291445</v>
      </c>
      <c r="M616" t="str">
        <f>IF(J616&gt;0,"Yes","No")</f>
        <v>Yes</v>
      </c>
      <c r="N616">
        <f>AVERAGE(J616:L616)</f>
        <v>5379868.666666667</v>
      </c>
      <c r="O616">
        <v>9176704</v>
      </c>
      <c r="P616">
        <v>10092096</v>
      </c>
      <c r="Q616">
        <v>8928924</v>
      </c>
      <c r="S616">
        <f>B616/A616</f>
        <v>1.4736842105263157</v>
      </c>
      <c r="T616">
        <f>D616/A616</f>
        <v>0.26315789473684209</v>
      </c>
      <c r="V616" s="4">
        <f>A616*12+(B616-1)*1.007825+C616*14.003074+D616*15.9949146+E616*31.9720707+F616*30.9737615+0.0005485799</f>
        <v>335.18639657989996</v>
      </c>
      <c r="W616">
        <f>1+A616-B616/2+C616/2+F616/2</f>
        <v>6</v>
      </c>
      <c r="X616">
        <f>W616/A616</f>
        <v>0.31578947368421051</v>
      </c>
      <c r="Y616">
        <f>W616/B616</f>
        <v>0.21428571428571427</v>
      </c>
      <c r="Z616">
        <f>W616/D616</f>
        <v>1.2</v>
      </c>
      <c r="AA616" t="str">
        <f>IF(X616&gt;=0.3,IF(X616&lt;=0.68,IF(Y616&gt;=0.2,IF(Y616&lt;=0.95,IF(Z616&gt;=0.77,IF(Z616&lt;=1.75,"CRAM","O"),"O"),"O"),"O"),"O"),"O")</f>
        <v>CRAM</v>
      </c>
      <c r="AD616">
        <f>(1+A616-D616/2-E616-B616/2)/(A616-D616/2-E616-C616-F616)</f>
        <v>0.21212121212121213</v>
      </c>
      <c r="AF616" t="str">
        <f>IF(AD616&gt;0.66,"CondAr","----")</f>
        <v>----</v>
      </c>
      <c r="AG616" t="str">
        <f>IF(AND((AD616&gt;0.5),(AD616&lt;=0.66)),"Aromatic","----")</f>
        <v>----</v>
      </c>
      <c r="AH616" t="str">
        <f>IF(AND((AD616&lt;=0.5),(S616&lt;1.5)),"HUnSatLig","----")</f>
        <v>HUnSatLig</v>
      </c>
      <c r="AI616" t="str">
        <f>IF(AND((T616&lt;0.6),(S616&gt;=1.5),(C616=0)),"AlipatNoN","----")</f>
        <v>----</v>
      </c>
      <c r="AJ616" t="str">
        <f>IF(AND((S616&gt;=1.5),(T616&gt;=0.6)),"SatFACarb","----")</f>
        <v>----</v>
      </c>
      <c r="AK616" t="str">
        <f>IF(AND((T616&lt;0.6),(S616&gt;=1.5),(C616&gt;0)),"Alipat+N","----")</f>
        <v>----</v>
      </c>
      <c r="AM616" s="4">
        <f>V616*(44/43.989828)</f>
        <v>335.26390349868149</v>
      </c>
      <c r="AN616" s="4">
        <f>INT(AM616)</f>
        <v>335</v>
      </c>
      <c r="AO616" s="4">
        <f>AM616-AN616</f>
        <v>0.26390349868148633</v>
      </c>
    </row>
    <row r="617" spans="1:41" x14ac:dyDescent="0.25">
      <c r="A617">
        <v>25</v>
      </c>
      <c r="B617">
        <v>34</v>
      </c>
      <c r="C617">
        <v>0</v>
      </c>
      <c r="D617">
        <v>9</v>
      </c>
      <c r="E617">
        <v>0</v>
      </c>
      <c r="F617">
        <v>0</v>
      </c>
      <c r="H617">
        <v>477.21300500000001</v>
      </c>
      <c r="J617">
        <v>6923295</v>
      </c>
      <c r="K617">
        <v>6211125</v>
      </c>
      <c r="L617">
        <v>6635140</v>
      </c>
      <c r="M617" t="str">
        <f>IF(J617&gt;0,"Yes","No")</f>
        <v>Yes</v>
      </c>
      <c r="N617">
        <f>AVERAGE(J617:L617)</f>
        <v>6589853.333333333</v>
      </c>
      <c r="O617">
        <v>9251556</v>
      </c>
      <c r="P617">
        <v>10128787</v>
      </c>
      <c r="Q617">
        <v>7852195</v>
      </c>
      <c r="S617">
        <f>B617/A617</f>
        <v>1.36</v>
      </c>
      <c r="T617">
        <f>D617/A617</f>
        <v>0.36</v>
      </c>
      <c r="V617" s="4">
        <f>A617*12+(B617-1)*1.007825+C617*14.003074+D617*15.9949146+E617*31.9720707+F617*30.9737615+0.0005485799</f>
        <v>477.21300497989995</v>
      </c>
      <c r="W617">
        <f>1+A617-B617/2+C617/2+F617/2</f>
        <v>9</v>
      </c>
      <c r="X617">
        <f>W617/A617</f>
        <v>0.36</v>
      </c>
      <c r="Y617">
        <f>W617/B617</f>
        <v>0.26470588235294118</v>
      </c>
      <c r="Z617">
        <f>W617/D617</f>
        <v>1</v>
      </c>
      <c r="AA617" t="str">
        <f>IF(X617&gt;=0.3,IF(X617&lt;=0.68,IF(Y617&gt;=0.2,IF(Y617&lt;=0.95,IF(Z617&gt;=0.77,IF(Z617&lt;=1.75,"CRAM","O"),"O"),"O"),"O"),"O"),"O")</f>
        <v>CRAM</v>
      </c>
      <c r="AD617">
        <f>(1+A617-D617/2-E617-B617/2)/(A617-D617/2-E617-C617-F617)</f>
        <v>0.21951219512195122</v>
      </c>
      <c r="AF617" t="str">
        <f>IF(AD617&gt;0.66,"CondAr","----")</f>
        <v>----</v>
      </c>
      <c r="AG617" t="str">
        <f>IF(AND((AD617&gt;0.5),(AD617&lt;=0.66)),"Aromatic","----")</f>
        <v>----</v>
      </c>
      <c r="AH617" t="str">
        <f>IF(AND((AD617&lt;=0.5),(S617&lt;1.5)),"HUnSatLig","----")</f>
        <v>HUnSatLig</v>
      </c>
      <c r="AI617" t="str">
        <f>IF(AND((T617&lt;0.6),(S617&gt;=1.5),(C617=0)),"AlipatNoN","----")</f>
        <v>----</v>
      </c>
      <c r="AJ617" t="str">
        <f>IF(AND((S617&gt;=1.5),(T617&gt;=0.6)),"SatFACarb","----")</f>
        <v>----</v>
      </c>
      <c r="AK617" t="str">
        <f>IF(AND((T617&lt;0.6),(S617&gt;=1.5),(C617&gt;0)),"Alipat+N","----")</f>
        <v>----</v>
      </c>
      <c r="AM617" s="4">
        <f>V617*(44/43.989828)</f>
        <v>477.32335346061353</v>
      </c>
      <c r="AN617" s="4">
        <f>INT(AM617)</f>
        <v>477</v>
      </c>
      <c r="AO617" s="4">
        <f>AM617-AN617</f>
        <v>0.32335346061353221</v>
      </c>
    </row>
    <row r="618" spans="1:41" x14ac:dyDescent="0.25">
      <c r="A618">
        <v>22</v>
      </c>
      <c r="B618">
        <v>26</v>
      </c>
      <c r="C618">
        <v>0</v>
      </c>
      <c r="D618">
        <v>9</v>
      </c>
      <c r="E618">
        <v>0</v>
      </c>
      <c r="F618">
        <v>0</v>
      </c>
      <c r="H618">
        <v>433.15040499999998</v>
      </c>
      <c r="J618">
        <v>9997135</v>
      </c>
      <c r="K618">
        <v>9261351</v>
      </c>
      <c r="L618">
        <v>8758197</v>
      </c>
      <c r="M618" t="str">
        <f>IF(J618&gt;0,"Yes","No")</f>
        <v>Yes</v>
      </c>
      <c r="N618">
        <f>AVERAGE(J618:L618)</f>
        <v>9338894.333333334</v>
      </c>
      <c r="O618">
        <v>9337466</v>
      </c>
      <c r="P618">
        <v>8932105</v>
      </c>
      <c r="Q618">
        <v>8702522</v>
      </c>
      <c r="S618">
        <f>B618/A618</f>
        <v>1.1818181818181819</v>
      </c>
      <c r="T618">
        <f>D618/A618</f>
        <v>0.40909090909090912</v>
      </c>
      <c r="V618" s="4">
        <f>A618*12+(B618-1)*1.007825+C618*14.003074+D618*15.9949146+E618*31.9720707+F618*30.9737615+0.0005485799</f>
        <v>433.15040497989997</v>
      </c>
      <c r="W618">
        <f>1+A618-B618/2+C618/2+F618/2</f>
        <v>10</v>
      </c>
      <c r="X618">
        <f>W618/A618</f>
        <v>0.45454545454545453</v>
      </c>
      <c r="Y618">
        <f>W618/B618</f>
        <v>0.38461538461538464</v>
      </c>
      <c r="Z618">
        <f>W618/D618</f>
        <v>1.1111111111111112</v>
      </c>
      <c r="AA618" t="str">
        <f>IF(X618&gt;=0.3,IF(X618&lt;=0.68,IF(Y618&gt;=0.2,IF(Y618&lt;=0.95,IF(Z618&gt;=0.77,IF(Z618&lt;=1.75,"CRAM","O"),"O"),"O"),"O"),"O"),"O")</f>
        <v>CRAM</v>
      </c>
      <c r="AD618">
        <f>(1+A618-D618/2-E618-B618/2)/(A618-D618/2-E618-C618-F618)</f>
        <v>0.31428571428571428</v>
      </c>
      <c r="AF618" t="str">
        <f>IF(AD618&gt;0.66,"CondAr","----")</f>
        <v>----</v>
      </c>
      <c r="AG618" t="str">
        <f>IF(AND((AD618&gt;0.5),(AD618&lt;=0.66)),"Aromatic","----")</f>
        <v>----</v>
      </c>
      <c r="AH618" t="str">
        <f>IF(AND((AD618&lt;=0.5),(S618&lt;1.5)),"HUnSatLig","----")</f>
        <v>HUnSatLig</v>
      </c>
      <c r="AI618" t="str">
        <f>IF(AND((T618&lt;0.6),(S618&gt;=1.5),(C618=0)),"AlipatNoN","----")</f>
        <v>----</v>
      </c>
      <c r="AJ618" t="str">
        <f>IF(AND((S618&gt;=1.5),(T618&gt;=0.6)),"SatFACarb","----")</f>
        <v>----</v>
      </c>
      <c r="AK618" t="str">
        <f>IF(AND((T618&lt;0.6),(S618&gt;=1.5),(C618&gt;0)),"Alipat+N","----")</f>
        <v>----</v>
      </c>
      <c r="AM618" s="4">
        <f>V618*(44/43.989828)</f>
        <v>433.25056463316008</v>
      </c>
      <c r="AN618" s="4">
        <f>INT(AM618)</f>
        <v>433</v>
      </c>
      <c r="AO618" s="4">
        <f>AM618-AN618</f>
        <v>0.25056463316008148</v>
      </c>
    </row>
    <row r="619" spans="1:41" x14ac:dyDescent="0.25">
      <c r="A619">
        <v>25</v>
      </c>
      <c r="B619">
        <v>36</v>
      </c>
      <c r="C619">
        <v>0</v>
      </c>
      <c r="D619">
        <v>9</v>
      </c>
      <c r="E619">
        <v>0</v>
      </c>
      <c r="F619">
        <v>0</v>
      </c>
      <c r="H619">
        <v>479.228655</v>
      </c>
      <c r="J619">
        <v>5889070</v>
      </c>
      <c r="K619">
        <v>5645888</v>
      </c>
      <c r="L619">
        <v>5665371</v>
      </c>
      <c r="M619" t="str">
        <f>IF(J619&gt;0,"Yes","No")</f>
        <v>Yes</v>
      </c>
      <c r="N619">
        <f>AVERAGE(J619:L619)</f>
        <v>5733443</v>
      </c>
      <c r="O619">
        <v>9374488</v>
      </c>
      <c r="P619">
        <v>10061254</v>
      </c>
      <c r="Q619">
        <v>8265969</v>
      </c>
      <c r="S619">
        <f>B619/A619</f>
        <v>1.44</v>
      </c>
      <c r="T619">
        <f>D619/A619</f>
        <v>0.36</v>
      </c>
      <c r="V619" s="4">
        <f>A619*12+(B619-1)*1.007825+C619*14.003074+D619*15.9949146+E619*31.9720707+F619*30.9737615+0.0005485799</f>
        <v>479.2286549799</v>
      </c>
      <c r="W619">
        <f>1+A619-B619/2+C619/2+F619/2</f>
        <v>8</v>
      </c>
      <c r="X619">
        <f>W619/A619</f>
        <v>0.32</v>
      </c>
      <c r="Y619">
        <f>W619/B619</f>
        <v>0.22222222222222221</v>
      </c>
      <c r="Z619">
        <f>W619/D619</f>
        <v>0.88888888888888884</v>
      </c>
      <c r="AA619" t="str">
        <f>IF(X619&gt;=0.3,IF(X619&lt;=0.68,IF(Y619&gt;=0.2,IF(Y619&lt;=0.95,IF(Z619&gt;=0.77,IF(Z619&lt;=1.75,"CRAM","O"),"O"),"O"),"O"),"O"),"O")</f>
        <v>CRAM</v>
      </c>
      <c r="AD619">
        <f>(1+A619-D619/2-E619-B619/2)/(A619-D619/2-E619-C619-F619)</f>
        <v>0.17073170731707318</v>
      </c>
      <c r="AF619" t="str">
        <f>IF(AD619&gt;0.66,"CondAr","----")</f>
        <v>----</v>
      </c>
      <c r="AG619" t="str">
        <f>IF(AND((AD619&gt;0.5),(AD619&lt;=0.66)),"Aromatic","----")</f>
        <v>----</v>
      </c>
      <c r="AH619" t="str">
        <f>IF(AND((AD619&lt;=0.5),(S619&lt;1.5)),"HUnSatLig","----")</f>
        <v>HUnSatLig</v>
      </c>
      <c r="AI619" t="str">
        <f>IF(AND((T619&lt;0.6),(S619&gt;=1.5),(C619=0)),"AlipatNoN","----")</f>
        <v>----</v>
      </c>
      <c r="AJ619" t="str">
        <f>IF(AND((S619&gt;=1.5),(T619&gt;=0.6)),"SatFACarb","----")</f>
        <v>----</v>
      </c>
      <c r="AK619" t="str">
        <f>IF(AND((T619&lt;0.6),(S619&gt;=1.5),(C619&gt;0)),"Alipat+N","----")</f>
        <v>----</v>
      </c>
      <c r="AM619" s="4">
        <f>V619*(44/43.989828)</f>
        <v>479.33946954999681</v>
      </c>
      <c r="AN619" s="4">
        <f>INT(AM619)</f>
        <v>479</v>
      </c>
      <c r="AO619" s="4">
        <f>AM619-AN619</f>
        <v>0.33946954999680656</v>
      </c>
    </row>
    <row r="620" spans="1:41" x14ac:dyDescent="0.25">
      <c r="A620">
        <v>20</v>
      </c>
      <c r="B620">
        <v>22</v>
      </c>
      <c r="C620">
        <v>0</v>
      </c>
      <c r="D620">
        <v>8</v>
      </c>
      <c r="E620">
        <v>0</v>
      </c>
      <c r="F620">
        <v>0</v>
      </c>
      <c r="H620">
        <v>389.12419039999997</v>
      </c>
      <c r="J620">
        <v>12489235</v>
      </c>
      <c r="K620">
        <v>12639826</v>
      </c>
      <c r="L620">
        <v>12196855</v>
      </c>
      <c r="M620" t="str">
        <f>IF(J620&gt;0,"Yes","No")</f>
        <v>Yes</v>
      </c>
      <c r="N620">
        <f>AVERAGE(J620:L620)</f>
        <v>12441972</v>
      </c>
      <c r="O620">
        <v>9619932</v>
      </c>
      <c r="P620">
        <v>9461640</v>
      </c>
      <c r="Q620">
        <v>9279251</v>
      </c>
      <c r="S620">
        <f>B620/A620</f>
        <v>1.1000000000000001</v>
      </c>
      <c r="T620">
        <f>D620/A620</f>
        <v>0.4</v>
      </c>
      <c r="V620" s="4">
        <f>A620*12+(B620-1)*1.007825+C620*14.003074+D620*15.9949146+E620*31.9720707+F620*30.9737615+0.0005485799</f>
        <v>389.12419037990003</v>
      </c>
      <c r="W620">
        <f>1+A620-B620/2+C620/2+F620/2</f>
        <v>10</v>
      </c>
      <c r="X620">
        <f>W620/A620</f>
        <v>0.5</v>
      </c>
      <c r="Y620">
        <f>W620/B620</f>
        <v>0.45454545454545453</v>
      </c>
      <c r="Z620">
        <f>W620/D620</f>
        <v>1.25</v>
      </c>
      <c r="AA620" t="str">
        <f>IF(X620&gt;=0.3,IF(X620&lt;=0.68,IF(Y620&gt;=0.2,IF(Y620&lt;=0.95,IF(Z620&gt;=0.77,IF(Z620&lt;=1.75,"CRAM","O"),"O"),"O"),"O"),"O"),"O")</f>
        <v>CRAM</v>
      </c>
      <c r="AD620">
        <f>(1+A620-D620/2-E620-B620/2)/(A620-D620/2-E620-C620-F620)</f>
        <v>0.375</v>
      </c>
      <c r="AF620" t="str">
        <f>IF(AD620&gt;0.66,"CondAr","----")</f>
        <v>----</v>
      </c>
      <c r="AG620" t="str">
        <f>IF(AND((AD620&gt;0.5),(AD620&lt;=0.66)),"Aromatic","----")</f>
        <v>----</v>
      </c>
      <c r="AH620" t="str">
        <f>IF(AND((AD620&lt;=0.5),(S620&lt;1.5)),"HUnSatLig","----")</f>
        <v>HUnSatLig</v>
      </c>
      <c r="AI620" t="str">
        <f>IF(AND((T620&lt;0.6),(S620&gt;=1.5),(C620=0)),"AlipatNoN","----")</f>
        <v>----</v>
      </c>
      <c r="AJ620" t="str">
        <f>IF(AND((S620&gt;=1.5),(T620&gt;=0.6)),"SatFACarb","----")</f>
        <v>----</v>
      </c>
      <c r="AK620" t="str">
        <f>IF(AND((T620&lt;0.6),(S620&gt;=1.5),(C620&gt;0)),"Alipat+N","----")</f>
        <v>----</v>
      </c>
      <c r="AM620" s="4">
        <f>V620*(44/43.989828)</f>
        <v>389.21416961929469</v>
      </c>
      <c r="AN620" s="4">
        <f>INT(AM620)</f>
        <v>389</v>
      </c>
      <c r="AO620" s="4">
        <f>AM620-AN620</f>
        <v>0.2141696192946938</v>
      </c>
    </row>
    <row r="621" spans="1:41" x14ac:dyDescent="0.25">
      <c r="A621">
        <v>19</v>
      </c>
      <c r="B621">
        <v>24</v>
      </c>
      <c r="C621">
        <v>0</v>
      </c>
      <c r="D621">
        <v>10</v>
      </c>
      <c r="E621">
        <v>0</v>
      </c>
      <c r="F621">
        <v>0</v>
      </c>
      <c r="H621">
        <v>411.1296696</v>
      </c>
      <c r="J621">
        <v>12349507</v>
      </c>
      <c r="K621">
        <v>12396997</v>
      </c>
      <c r="L621">
        <v>12562157</v>
      </c>
      <c r="M621" t="str">
        <f>IF(J621&gt;0,"Yes","No")</f>
        <v>Yes</v>
      </c>
      <c r="N621">
        <f>AVERAGE(J621:L621)</f>
        <v>12436220.333333334</v>
      </c>
      <c r="O621">
        <v>9655531</v>
      </c>
      <c r="P621">
        <v>8225708</v>
      </c>
      <c r="Q621">
        <v>8179629</v>
      </c>
      <c r="S621">
        <f>B621/A621</f>
        <v>1.263157894736842</v>
      </c>
      <c r="T621">
        <f>D621/A621</f>
        <v>0.52631578947368418</v>
      </c>
      <c r="V621" s="4">
        <f>A621*12+(B621-1)*1.007825+C621*14.003074+D621*15.9949146+E621*31.9720707+F621*30.9737615+0.0005485799</f>
        <v>411.1296695799</v>
      </c>
      <c r="W621">
        <f>1+A621-B621/2+C621/2+F621/2</f>
        <v>8</v>
      </c>
      <c r="X621">
        <f>W621/A621</f>
        <v>0.42105263157894735</v>
      </c>
      <c r="Y621">
        <f>W621/B621</f>
        <v>0.33333333333333331</v>
      </c>
      <c r="Z621">
        <f>W621/D621</f>
        <v>0.8</v>
      </c>
      <c r="AA621" t="str">
        <f>IF(X621&gt;=0.3,IF(X621&lt;=0.68,IF(Y621&gt;=0.2,IF(Y621&lt;=0.95,IF(Z621&gt;=0.77,IF(Z621&lt;=1.75,"CRAM","O"),"O"),"O"),"O"),"O"),"O")</f>
        <v>CRAM</v>
      </c>
      <c r="AD621">
        <f>(1+A621-D621/2-E621-B621/2)/(A621-D621/2-E621-C621-F621)</f>
        <v>0.21428571428571427</v>
      </c>
      <c r="AF621" t="str">
        <f>IF(AD621&gt;0.66,"CondAr","----")</f>
        <v>----</v>
      </c>
      <c r="AG621" t="str">
        <f>IF(AND((AD621&gt;0.5),(AD621&lt;=0.66)),"Aromatic","----")</f>
        <v>----</v>
      </c>
      <c r="AH621" t="str">
        <f>IF(AND((AD621&lt;=0.5),(S621&lt;1.5)),"HUnSatLig","----")</f>
        <v>HUnSatLig</v>
      </c>
      <c r="AI621" t="str">
        <f>IF(AND((T621&lt;0.6),(S621&gt;=1.5),(C621=0)),"AlipatNoN","----")</f>
        <v>----</v>
      </c>
      <c r="AJ621" t="str">
        <f>IF(AND((S621&gt;=1.5),(T621&gt;=0.6)),"SatFACarb","----")</f>
        <v>----</v>
      </c>
      <c r="AK621" t="str">
        <f>IF(AND((T621&lt;0.6),(S621&gt;=1.5),(C621&gt;0)),"Alipat+N","----")</f>
        <v>----</v>
      </c>
      <c r="AM621" s="4">
        <f>V621*(44/43.989828)</f>
        <v>411.22473726234159</v>
      </c>
      <c r="AN621" s="4">
        <f>INT(AM621)</f>
        <v>411</v>
      </c>
      <c r="AO621" s="4">
        <f>AM621-AN621</f>
        <v>0.2247372623415913</v>
      </c>
    </row>
    <row r="622" spans="1:41" x14ac:dyDescent="0.25">
      <c r="A622">
        <v>18</v>
      </c>
      <c r="B622">
        <v>20</v>
      </c>
      <c r="C622">
        <v>0</v>
      </c>
      <c r="D622">
        <v>9</v>
      </c>
      <c r="E622">
        <v>0</v>
      </c>
      <c r="F622">
        <v>0</v>
      </c>
      <c r="H622">
        <v>379.103455</v>
      </c>
      <c r="J622">
        <v>18568587</v>
      </c>
      <c r="K622">
        <v>16358714</v>
      </c>
      <c r="L622">
        <v>18178661</v>
      </c>
      <c r="M622" t="str">
        <f>IF(J622&gt;0,"Yes","No")</f>
        <v>Yes</v>
      </c>
      <c r="N622">
        <f>AVERAGE(J622:L622)</f>
        <v>17701987.333333332</v>
      </c>
      <c r="O622">
        <v>9754702</v>
      </c>
      <c r="P622">
        <v>8977883</v>
      </c>
      <c r="Q622">
        <v>8676944</v>
      </c>
      <c r="S622">
        <f>B622/A622</f>
        <v>1.1111111111111112</v>
      </c>
      <c r="T622">
        <f>D622/A622</f>
        <v>0.5</v>
      </c>
      <c r="V622" s="4">
        <f>A622*12+(B622-1)*1.007825+C622*14.003074+D622*15.9949146+E622*31.9720707+F622*30.9737615+0.0005485799</f>
        <v>379.10345497989999</v>
      </c>
      <c r="W622">
        <f>1+A622-B622/2+C622/2+F622/2</f>
        <v>9</v>
      </c>
      <c r="X622">
        <f>W622/A622</f>
        <v>0.5</v>
      </c>
      <c r="Y622">
        <f>W622/B622</f>
        <v>0.45</v>
      </c>
      <c r="Z622">
        <f>W622/D622</f>
        <v>1</v>
      </c>
      <c r="AA622" t="str">
        <f>IF(X622&gt;=0.3,IF(X622&lt;=0.68,IF(Y622&gt;=0.2,IF(Y622&lt;=0.95,IF(Z622&gt;=0.77,IF(Z622&lt;=1.75,"CRAM","O"),"O"),"O"),"O"),"O"),"O")</f>
        <v>CRAM</v>
      </c>
      <c r="AD622">
        <f>(1+A622-D622/2-E622-B622/2)/(A622-D622/2-E622-C622-F622)</f>
        <v>0.33333333333333331</v>
      </c>
      <c r="AF622" t="str">
        <f>IF(AD622&gt;0.66,"CondAr","----")</f>
        <v>----</v>
      </c>
      <c r="AG622" t="str">
        <f>IF(AND((AD622&gt;0.5),(AD622&lt;=0.66)),"Aromatic","----")</f>
        <v>----</v>
      </c>
      <c r="AH622" t="str">
        <f>IF(AND((AD622&lt;=0.5),(S622&lt;1.5)),"HUnSatLig","----")</f>
        <v>HUnSatLig</v>
      </c>
      <c r="AI622" t="str">
        <f>IF(AND((T622&lt;0.6),(S622&gt;=1.5),(C622=0)),"AlipatNoN","----")</f>
        <v>----</v>
      </c>
      <c r="AJ622" t="str">
        <f>IF(AND((S622&gt;=1.5),(T622&gt;=0.6)),"SatFACarb","----")</f>
        <v>----</v>
      </c>
      <c r="AK622" t="str">
        <f>IF(AND((T622&lt;0.6),(S622&gt;=1.5),(C622&gt;0)),"Alipat+N","----")</f>
        <v>----</v>
      </c>
      <c r="AM622" s="4">
        <f>V622*(44/43.989828)</f>
        <v>379.19111707178297</v>
      </c>
      <c r="AN622" s="4">
        <f>INT(AM622)</f>
        <v>379</v>
      </c>
      <c r="AO622" s="4">
        <f>AM622-AN622</f>
        <v>0.19111707178296911</v>
      </c>
    </row>
    <row r="623" spans="1:41" x14ac:dyDescent="0.25">
      <c r="A623">
        <v>18</v>
      </c>
      <c r="B623">
        <v>22</v>
      </c>
      <c r="C623">
        <v>0</v>
      </c>
      <c r="D623">
        <v>7</v>
      </c>
      <c r="E623">
        <v>0</v>
      </c>
      <c r="F623">
        <v>0</v>
      </c>
      <c r="H623">
        <v>349.12927580000002</v>
      </c>
      <c r="J623">
        <v>9200306</v>
      </c>
      <c r="K623">
        <v>8845637</v>
      </c>
      <c r="L623">
        <v>8681443</v>
      </c>
      <c r="M623" t="str">
        <f>IF(J623&gt;0,"Yes","No")</f>
        <v>Yes</v>
      </c>
      <c r="N623">
        <f>AVERAGE(J623:L623)</f>
        <v>8909128.666666666</v>
      </c>
      <c r="O623">
        <v>9756003</v>
      </c>
      <c r="P623">
        <v>11283448</v>
      </c>
      <c r="Q623">
        <v>10433786</v>
      </c>
      <c r="S623">
        <f>B623/A623</f>
        <v>1.2222222222222223</v>
      </c>
      <c r="T623">
        <f>D623/A623</f>
        <v>0.3888888888888889</v>
      </c>
      <c r="V623" s="4">
        <f>A623*12+(B623-1)*1.007825+C623*14.003074+D623*15.9949146+E623*31.9720707+F623*30.9737615+0.0005485799</f>
        <v>349.12927577989996</v>
      </c>
      <c r="W623">
        <f>1+A623-B623/2+C623/2+F623/2</f>
        <v>8</v>
      </c>
      <c r="X623">
        <f>W623/A623</f>
        <v>0.44444444444444442</v>
      </c>
      <c r="Y623">
        <f>W623/B623</f>
        <v>0.36363636363636365</v>
      </c>
      <c r="Z623">
        <f>W623/D623</f>
        <v>1.1428571428571428</v>
      </c>
      <c r="AA623" t="str">
        <f>IF(X623&gt;=0.3,IF(X623&lt;=0.68,IF(Y623&gt;=0.2,IF(Y623&lt;=0.95,IF(Z623&gt;=0.77,IF(Z623&lt;=1.75,"CRAM","O"),"O"),"O"),"O"),"O"),"O")</f>
        <v>CRAM</v>
      </c>
      <c r="AD623">
        <f>(1+A623-D623/2-E623-B623/2)/(A623-D623/2-E623-C623-F623)</f>
        <v>0.31034482758620691</v>
      </c>
      <c r="AF623" t="str">
        <f>IF(AD623&gt;0.66,"CondAr","----")</f>
        <v>----</v>
      </c>
      <c r="AG623" t="str">
        <f>IF(AND((AD623&gt;0.5),(AD623&lt;=0.66)),"Aromatic","----")</f>
        <v>----</v>
      </c>
      <c r="AH623" t="str">
        <f>IF(AND((AD623&lt;=0.5),(S623&lt;1.5)),"HUnSatLig","----")</f>
        <v>HUnSatLig</v>
      </c>
      <c r="AI623" t="str">
        <f>IF(AND((T623&lt;0.6),(S623&gt;=1.5),(C623=0)),"AlipatNoN","----")</f>
        <v>----</v>
      </c>
      <c r="AJ623" t="str">
        <f>IF(AND((S623&gt;=1.5),(T623&gt;=0.6)),"SatFACarb","----")</f>
        <v>----</v>
      </c>
      <c r="AK623" t="str">
        <f>IF(AND((T623&lt;0.6),(S623&gt;=1.5),(C623&gt;0)),"Alipat+N","----")</f>
        <v>----</v>
      </c>
      <c r="AM623" s="4">
        <f>V623*(44/43.989828)</f>
        <v>349.21000678419557</v>
      </c>
      <c r="AN623" s="4">
        <f>INT(AM623)</f>
        <v>349</v>
      </c>
      <c r="AO623" s="4">
        <f>AM623-AN623</f>
        <v>0.21000678419557062</v>
      </c>
    </row>
    <row r="624" spans="1:41" x14ac:dyDescent="0.25">
      <c r="A624">
        <v>25</v>
      </c>
      <c r="B624">
        <v>36</v>
      </c>
      <c r="C624">
        <v>0</v>
      </c>
      <c r="D624">
        <v>8</v>
      </c>
      <c r="E624">
        <v>0</v>
      </c>
      <c r="F624">
        <v>0</v>
      </c>
      <c r="H624">
        <v>463.23374039999999</v>
      </c>
      <c r="J624">
        <v>6116765</v>
      </c>
      <c r="K624">
        <v>6216407</v>
      </c>
      <c r="L624">
        <v>5732565</v>
      </c>
      <c r="M624" t="str">
        <f>IF(J624&gt;0,"Yes","No")</f>
        <v>Yes</v>
      </c>
      <c r="N624">
        <f>AVERAGE(J624:L624)</f>
        <v>6021912.333333333</v>
      </c>
      <c r="O624">
        <v>9800392</v>
      </c>
      <c r="P624">
        <v>9776453</v>
      </c>
      <c r="Q624">
        <v>8947763</v>
      </c>
      <c r="S624">
        <f>B624/A624</f>
        <v>1.44</v>
      </c>
      <c r="T624">
        <f>D624/A624</f>
        <v>0.32</v>
      </c>
      <c r="V624" s="4">
        <f>A624*12+(B624-1)*1.007825+C624*14.003074+D624*15.9949146+E624*31.9720707+F624*30.9737615+0.0005485799</f>
        <v>463.23374037989998</v>
      </c>
      <c r="W624">
        <f>1+A624-B624/2+C624/2+F624/2</f>
        <v>8</v>
      </c>
      <c r="X624">
        <f>W624/A624</f>
        <v>0.32</v>
      </c>
      <c r="Y624">
        <f>W624/B624</f>
        <v>0.22222222222222221</v>
      </c>
      <c r="Z624">
        <f>W624/D624</f>
        <v>1</v>
      </c>
      <c r="AA624" t="str">
        <f>IF(X624&gt;=0.3,IF(X624&lt;=0.68,IF(Y624&gt;=0.2,IF(Y624&lt;=0.95,IF(Z624&gt;=0.77,IF(Z624&lt;=1.75,"CRAM","O"),"O"),"O"),"O"),"O"),"O")</f>
        <v>CRAM</v>
      </c>
      <c r="AD624">
        <f>(1+A624-D624/2-E624-B624/2)/(A624-D624/2-E624-C624-F624)</f>
        <v>0.19047619047619047</v>
      </c>
      <c r="AF624" t="str">
        <f>IF(AD624&gt;0.66,"CondAr","----")</f>
        <v>----</v>
      </c>
      <c r="AG624" t="str">
        <f>IF(AND((AD624&gt;0.5),(AD624&lt;=0.66)),"Aromatic","----")</f>
        <v>----</v>
      </c>
      <c r="AH624" t="str">
        <f>IF(AND((AD624&lt;=0.5),(S624&lt;1.5)),"HUnSatLig","----")</f>
        <v>HUnSatLig</v>
      </c>
      <c r="AI624" t="str">
        <f>IF(AND((T624&lt;0.6),(S624&gt;=1.5),(C624=0)),"AlipatNoN","----")</f>
        <v>----</v>
      </c>
      <c r="AJ624" t="str">
        <f>IF(AND((S624&gt;=1.5),(T624&gt;=0.6)),"SatFACarb","----")</f>
        <v>----</v>
      </c>
      <c r="AK624" t="str">
        <f>IF(AND((T624&lt;0.6),(S624&gt;=1.5),(C624&gt;0)),"Alipat+N","----")</f>
        <v>----</v>
      </c>
      <c r="AM624" s="4">
        <f>V624*(44/43.989828)</f>
        <v>463.3408563615115</v>
      </c>
      <c r="AN624" s="4">
        <f>INT(AM624)</f>
        <v>463</v>
      </c>
      <c r="AO624" s="4">
        <f>AM624-AN624</f>
        <v>0.34085636151149856</v>
      </c>
    </row>
    <row r="625" spans="1:41" x14ac:dyDescent="0.25">
      <c r="A625">
        <v>25</v>
      </c>
      <c r="B625">
        <v>34</v>
      </c>
      <c r="C625">
        <v>0</v>
      </c>
      <c r="D625">
        <v>8</v>
      </c>
      <c r="E625">
        <v>0</v>
      </c>
      <c r="F625">
        <v>0</v>
      </c>
      <c r="H625">
        <v>461.21809039999999</v>
      </c>
      <c r="J625">
        <v>6297127</v>
      </c>
      <c r="K625">
        <v>6464280</v>
      </c>
      <c r="L625">
        <v>6443357</v>
      </c>
      <c r="M625" t="str">
        <f>IF(J625&gt;0,"Yes","No")</f>
        <v>Yes</v>
      </c>
      <c r="N625">
        <f>AVERAGE(J625:L625)</f>
        <v>6401588</v>
      </c>
      <c r="O625">
        <v>9800448</v>
      </c>
      <c r="P625">
        <v>10394988</v>
      </c>
      <c r="Q625">
        <v>8106097</v>
      </c>
      <c r="S625">
        <f>B625/A625</f>
        <v>1.36</v>
      </c>
      <c r="T625">
        <f>D625/A625</f>
        <v>0.32</v>
      </c>
      <c r="V625" s="4">
        <f>A625*12+(B625-1)*1.007825+C625*14.003074+D625*15.9949146+E625*31.9720707+F625*30.9737615+0.0005485799</f>
        <v>461.21809037989999</v>
      </c>
      <c r="W625">
        <f>1+A625-B625/2+C625/2+F625/2</f>
        <v>9</v>
      </c>
      <c r="X625">
        <f>W625/A625</f>
        <v>0.36</v>
      </c>
      <c r="Y625">
        <f>W625/B625</f>
        <v>0.26470588235294118</v>
      </c>
      <c r="Z625">
        <f>W625/D625</f>
        <v>1.125</v>
      </c>
      <c r="AA625" t="str">
        <f>IF(X625&gt;=0.3,IF(X625&lt;=0.68,IF(Y625&gt;=0.2,IF(Y625&lt;=0.95,IF(Z625&gt;=0.77,IF(Z625&lt;=1.75,"CRAM","O"),"O"),"O"),"O"),"O"),"O")</f>
        <v>CRAM</v>
      </c>
      <c r="AD625">
        <f>(1+A625-D625/2-E625-B625/2)/(A625-D625/2-E625-C625-F625)</f>
        <v>0.23809523809523808</v>
      </c>
      <c r="AF625" t="str">
        <f>IF(AD625&gt;0.66,"CondAr","----")</f>
        <v>----</v>
      </c>
      <c r="AG625" t="str">
        <f>IF(AND((AD625&gt;0.5),(AD625&lt;=0.66)),"Aromatic","----")</f>
        <v>----</v>
      </c>
      <c r="AH625" t="str">
        <f>IF(AND((AD625&lt;=0.5),(S625&lt;1.5)),"HUnSatLig","----")</f>
        <v>HUnSatLig</v>
      </c>
      <c r="AI625" t="str">
        <f>IF(AND((T625&lt;0.6),(S625&gt;=1.5),(C625=0)),"AlipatNoN","----")</f>
        <v>----</v>
      </c>
      <c r="AJ625" t="str">
        <f>IF(AND((S625&gt;=1.5),(T625&gt;=0.6)),"SatFACarb","----")</f>
        <v>----</v>
      </c>
      <c r="AK625" t="str">
        <f>IF(AND((T625&lt;0.6),(S625&gt;=1.5),(C625&gt;0)),"Alipat+N","----")</f>
        <v>----</v>
      </c>
      <c r="AM625" s="4">
        <f>V625*(44/43.989828)</f>
        <v>461.32474027212828</v>
      </c>
      <c r="AN625" s="4">
        <f>INT(AM625)</f>
        <v>461</v>
      </c>
      <c r="AO625" s="4">
        <f>AM625-AN625</f>
        <v>0.32474027212828105</v>
      </c>
    </row>
    <row r="626" spans="1:41" x14ac:dyDescent="0.25">
      <c r="A626">
        <v>20</v>
      </c>
      <c r="B626">
        <v>22</v>
      </c>
      <c r="C626">
        <v>0</v>
      </c>
      <c r="D626">
        <v>9</v>
      </c>
      <c r="E626">
        <v>0</v>
      </c>
      <c r="F626">
        <v>0</v>
      </c>
      <c r="H626">
        <v>405.11910499999999</v>
      </c>
      <c r="J626">
        <v>18001579</v>
      </c>
      <c r="K626">
        <v>18235408</v>
      </c>
      <c r="L626">
        <v>17048986</v>
      </c>
      <c r="M626" t="str">
        <f>IF(J626&gt;0,"Yes","No")</f>
        <v>Yes</v>
      </c>
      <c r="N626">
        <f>AVERAGE(J626:L626)</f>
        <v>17761991</v>
      </c>
      <c r="O626">
        <v>10101638</v>
      </c>
      <c r="P626">
        <v>9023969</v>
      </c>
      <c r="Q626">
        <v>9527056</v>
      </c>
      <c r="S626">
        <f>B626/A626</f>
        <v>1.1000000000000001</v>
      </c>
      <c r="T626">
        <f>D626/A626</f>
        <v>0.45</v>
      </c>
      <c r="V626" s="4">
        <f>A626*12+(B626-1)*1.007825+C626*14.003074+D626*15.9949146+E626*31.9720707+F626*30.9737615+0.0005485799</f>
        <v>405.11910497989999</v>
      </c>
      <c r="W626">
        <f>1+A626-B626/2+C626/2+F626/2</f>
        <v>10</v>
      </c>
      <c r="X626">
        <f>W626/A626</f>
        <v>0.5</v>
      </c>
      <c r="Y626">
        <f>W626/B626</f>
        <v>0.45454545454545453</v>
      </c>
      <c r="Z626">
        <f>W626/D626</f>
        <v>1.1111111111111112</v>
      </c>
      <c r="AA626" t="str">
        <f>IF(X626&gt;=0.3,IF(X626&lt;=0.68,IF(Y626&gt;=0.2,IF(Y626&lt;=0.95,IF(Z626&gt;=0.77,IF(Z626&lt;=1.75,"CRAM","O"),"O"),"O"),"O"),"O"),"O")</f>
        <v>CRAM</v>
      </c>
      <c r="AD626">
        <f>(1+A626-D626/2-E626-B626/2)/(A626-D626/2-E626-C626-F626)</f>
        <v>0.35483870967741937</v>
      </c>
      <c r="AF626" t="str">
        <f>IF(AD626&gt;0.66,"CondAr","----")</f>
        <v>----</v>
      </c>
      <c r="AG626" t="str">
        <f>IF(AND((AD626&gt;0.5),(AD626&lt;=0.66)),"Aromatic","----")</f>
        <v>----</v>
      </c>
      <c r="AH626" t="str">
        <f>IF(AND((AD626&lt;=0.5),(S626&lt;1.5)),"HUnSatLig","----")</f>
        <v>HUnSatLig</v>
      </c>
      <c r="AI626" t="str">
        <f>IF(AND((T626&lt;0.6),(S626&gt;=1.5),(C626=0)),"AlipatNoN","----")</f>
        <v>----</v>
      </c>
      <c r="AJ626" t="str">
        <f>IF(AND((S626&gt;=1.5),(T626&gt;=0.6)),"SatFACarb","----")</f>
        <v>----</v>
      </c>
      <c r="AK626" t="str">
        <f>IF(AND((T626&lt;0.6),(S626&gt;=1.5),(C626&gt;0)),"Alipat+N","----")</f>
        <v>----</v>
      </c>
      <c r="AM626" s="4">
        <f>V626*(44/43.989828)</f>
        <v>405.21278280777994</v>
      </c>
      <c r="AN626" s="4">
        <f>INT(AM626)</f>
        <v>405</v>
      </c>
      <c r="AO626" s="4">
        <f>AM626-AN626</f>
        <v>0.21278280777994496</v>
      </c>
    </row>
    <row r="627" spans="1:41" x14ac:dyDescent="0.25">
      <c r="A627">
        <v>18</v>
      </c>
      <c r="B627">
        <v>26</v>
      </c>
      <c r="C627">
        <v>0</v>
      </c>
      <c r="D627">
        <v>10</v>
      </c>
      <c r="E627">
        <v>0</v>
      </c>
      <c r="F627">
        <v>0</v>
      </c>
      <c r="H627">
        <v>401.14531959999999</v>
      </c>
      <c r="J627">
        <v>11234467</v>
      </c>
      <c r="K627">
        <v>11314773</v>
      </c>
      <c r="L627">
        <v>11602949</v>
      </c>
      <c r="M627" t="str">
        <f>IF(J627&gt;0,"Yes","No")</f>
        <v>Yes</v>
      </c>
      <c r="N627">
        <f>AVERAGE(J627:L627)</f>
        <v>11384063</v>
      </c>
      <c r="O627">
        <v>10111466</v>
      </c>
      <c r="P627">
        <v>9476108</v>
      </c>
      <c r="Q627">
        <v>9014765</v>
      </c>
      <c r="S627">
        <f>B627/A627</f>
        <v>1.4444444444444444</v>
      </c>
      <c r="T627">
        <f>D627/A627</f>
        <v>0.55555555555555558</v>
      </c>
      <c r="V627" s="4">
        <f>A627*12+(B627-1)*1.007825+C627*14.003074+D627*15.9949146+E627*31.9720707+F627*30.9737615+0.0005485799</f>
        <v>401.14531957989999</v>
      </c>
      <c r="W627">
        <f>1+A627-B627/2+C627/2+F627/2</f>
        <v>6</v>
      </c>
      <c r="X627">
        <f>W627/A627</f>
        <v>0.33333333333333331</v>
      </c>
      <c r="Y627">
        <f>W627/B627</f>
        <v>0.23076923076923078</v>
      </c>
      <c r="Z627">
        <f>W627/D627</f>
        <v>0.6</v>
      </c>
      <c r="AA627" t="str">
        <f>IF(X627&gt;=0.3,IF(X627&lt;=0.68,IF(Y627&gt;=0.2,IF(Y627&lt;=0.95,IF(Z627&gt;=0.77,IF(Z627&lt;=1.75,"CRAM","O"),"O"),"O"),"O"),"O"),"O")</f>
        <v>O</v>
      </c>
      <c r="AD627">
        <f>(1+A627-D627/2-E627-B627/2)/(A627-D627/2-E627-C627-F627)</f>
        <v>7.6923076923076927E-2</v>
      </c>
      <c r="AF627" t="str">
        <f>IF(AD627&gt;0.66,"CondAr","----")</f>
        <v>----</v>
      </c>
      <c r="AG627" t="str">
        <f>IF(AND((AD627&gt;0.5),(AD627&lt;=0.66)),"Aromatic","----")</f>
        <v>----</v>
      </c>
      <c r="AH627" t="str">
        <f>IF(AND((AD627&lt;=0.5),(S627&lt;1.5)),"HUnSatLig","----")</f>
        <v>HUnSatLig</v>
      </c>
      <c r="AI627" t="str">
        <f>IF(AND((T627&lt;0.6),(S627&gt;=1.5),(C627=0)),"AlipatNoN","----")</f>
        <v>----</v>
      </c>
      <c r="AJ627" t="str">
        <f>IF(AND((S627&gt;=1.5),(T627&gt;=0.6)),"SatFACarb","----")</f>
        <v>----</v>
      </c>
      <c r="AK627" t="str">
        <f>IF(AND((T627&lt;0.6),(S627&gt;=1.5),(C627&gt;0)),"Alipat+N","----")</f>
        <v>----</v>
      </c>
      <c r="AM627" s="4">
        <f>V627*(44/43.989828)</f>
        <v>401.23807852841793</v>
      </c>
      <c r="AN627" s="4">
        <f>INT(AM627)</f>
        <v>401</v>
      </c>
      <c r="AO627" s="4">
        <f>AM627-AN627</f>
        <v>0.23807852841792965</v>
      </c>
    </row>
    <row r="628" spans="1:41" x14ac:dyDescent="0.25">
      <c r="A628">
        <v>24</v>
      </c>
      <c r="B628">
        <v>32</v>
      </c>
      <c r="C628">
        <v>0</v>
      </c>
      <c r="D628">
        <v>7</v>
      </c>
      <c r="E628">
        <v>0</v>
      </c>
      <c r="F628">
        <v>0</v>
      </c>
      <c r="H628">
        <v>431.20752579999998</v>
      </c>
      <c r="J628">
        <v>6188083</v>
      </c>
      <c r="K628">
        <v>6396290</v>
      </c>
      <c r="L628">
        <v>6077528</v>
      </c>
      <c r="M628" t="str">
        <f>IF(J628&gt;0,"Yes","No")</f>
        <v>Yes</v>
      </c>
      <c r="N628">
        <f>AVERAGE(J628:L628)</f>
        <v>6220633.666666667</v>
      </c>
      <c r="O628">
        <v>10117889</v>
      </c>
      <c r="P628">
        <v>10566502</v>
      </c>
      <c r="Q628">
        <v>8620801</v>
      </c>
      <c r="S628">
        <f>B628/A628</f>
        <v>1.3333333333333333</v>
      </c>
      <c r="T628">
        <f>D628/A628</f>
        <v>0.29166666666666669</v>
      </c>
      <c r="V628" s="4">
        <f>A628*12+(B628-1)*1.007825+C628*14.003074+D628*15.9949146+E628*31.9720707+F628*30.9737615+0.0005485799</f>
        <v>431.20752577989998</v>
      </c>
      <c r="W628">
        <f>1+A628-B628/2+C628/2+F628/2</f>
        <v>9</v>
      </c>
      <c r="X628">
        <f>W628/A628</f>
        <v>0.375</v>
      </c>
      <c r="Y628">
        <f>W628/B628</f>
        <v>0.28125</v>
      </c>
      <c r="Z628">
        <f>W628/D628</f>
        <v>1.2857142857142858</v>
      </c>
      <c r="AA628" t="str">
        <f>IF(X628&gt;=0.3,IF(X628&lt;=0.68,IF(Y628&gt;=0.2,IF(Y628&lt;=0.95,IF(Z628&gt;=0.77,IF(Z628&lt;=1.75,"CRAM","O"),"O"),"O"),"O"),"O"),"O")</f>
        <v>CRAM</v>
      </c>
      <c r="AD628">
        <f>(1+A628-D628/2-E628-B628/2)/(A628-D628/2-E628-C628-F628)</f>
        <v>0.26829268292682928</v>
      </c>
      <c r="AF628" t="str">
        <f>IF(AD628&gt;0.66,"CondAr","----")</f>
        <v>----</v>
      </c>
      <c r="AG628" t="str">
        <f>IF(AND((AD628&gt;0.5),(AD628&lt;=0.66)),"Aromatic","----")</f>
        <v>----</v>
      </c>
      <c r="AH628" t="str">
        <f>IF(AND((AD628&lt;=0.5),(S628&lt;1.5)),"HUnSatLig","----")</f>
        <v>HUnSatLig</v>
      </c>
      <c r="AI628" t="str">
        <f>IF(AND((T628&lt;0.6),(S628&gt;=1.5),(C628=0)),"AlipatNoN","----")</f>
        <v>----</v>
      </c>
      <c r="AJ628" t="str">
        <f>IF(AND((S628&gt;=1.5),(T628&gt;=0.6)),"SatFACarb","----")</f>
        <v>----</v>
      </c>
      <c r="AK628" t="str">
        <f>IF(AND((T628&lt;0.6),(S628&gt;=1.5),(C628&gt;0)),"Alipat+N","----")</f>
        <v>----</v>
      </c>
      <c r="AM628" s="4">
        <f>V628*(44/43.989828)</f>
        <v>431.30723617095288</v>
      </c>
      <c r="AN628" s="4">
        <f>INT(AM628)</f>
        <v>431</v>
      </c>
      <c r="AO628" s="4">
        <f>AM628-AN628</f>
        <v>0.30723617095287636</v>
      </c>
    </row>
    <row r="629" spans="1:41" x14ac:dyDescent="0.25">
      <c r="A629">
        <v>19</v>
      </c>
      <c r="B629">
        <v>20</v>
      </c>
      <c r="C629">
        <v>0</v>
      </c>
      <c r="D629">
        <v>9</v>
      </c>
      <c r="E629">
        <v>0</v>
      </c>
      <c r="F629">
        <v>0</v>
      </c>
      <c r="H629">
        <v>391.103455</v>
      </c>
      <c r="J629">
        <v>19747892</v>
      </c>
      <c r="K629">
        <v>19257316</v>
      </c>
      <c r="L629">
        <v>19275158</v>
      </c>
      <c r="M629" t="str">
        <f>IF(J629&gt;0,"Yes","No")</f>
        <v>Yes</v>
      </c>
      <c r="N629">
        <f>AVERAGE(J629:L629)</f>
        <v>19426788.666666668</v>
      </c>
      <c r="O629">
        <v>10140537</v>
      </c>
      <c r="P629">
        <v>10232115</v>
      </c>
      <c r="Q629">
        <v>10051716</v>
      </c>
      <c r="S629">
        <f>B629/A629</f>
        <v>1.0526315789473684</v>
      </c>
      <c r="T629">
        <f>D629/A629</f>
        <v>0.47368421052631576</v>
      </c>
      <c r="V629" s="4">
        <f>A629*12+(B629-1)*1.007825+C629*14.003074+D629*15.9949146+E629*31.9720707+F629*30.9737615+0.0005485799</f>
        <v>391.10345497989999</v>
      </c>
      <c r="W629">
        <f>1+A629-B629/2+C629/2+F629/2</f>
        <v>10</v>
      </c>
      <c r="X629">
        <f>W629/A629</f>
        <v>0.52631578947368418</v>
      </c>
      <c r="Y629">
        <f>W629/B629</f>
        <v>0.5</v>
      </c>
      <c r="Z629">
        <f>W629/D629</f>
        <v>1.1111111111111112</v>
      </c>
      <c r="AA629" t="str">
        <f>IF(X629&gt;=0.3,IF(X629&lt;=0.68,IF(Y629&gt;=0.2,IF(Y629&lt;=0.95,IF(Z629&gt;=0.77,IF(Z629&lt;=1.75,"CRAM","O"),"O"),"O"),"O"),"O"),"O")</f>
        <v>CRAM</v>
      </c>
      <c r="AD629">
        <f>(1+A629-D629/2-E629-B629/2)/(A629-D629/2-E629-C629-F629)</f>
        <v>0.37931034482758619</v>
      </c>
      <c r="AF629" t="str">
        <f>IF(AD629&gt;0.66,"CondAr","----")</f>
        <v>----</v>
      </c>
      <c r="AG629" t="str">
        <f>IF(AND((AD629&gt;0.5),(AD629&lt;=0.66)),"Aromatic","----")</f>
        <v>----</v>
      </c>
      <c r="AH629" t="str">
        <f>IF(AND((AD629&lt;=0.5),(S629&lt;1.5)),"HUnSatLig","----")</f>
        <v>HUnSatLig</v>
      </c>
      <c r="AI629" t="str">
        <f>IF(AND((T629&lt;0.6),(S629&gt;=1.5),(C629=0)),"AlipatNoN","----")</f>
        <v>----</v>
      </c>
      <c r="AJ629" t="str">
        <f>IF(AND((S629&gt;=1.5),(T629&gt;=0.6)),"SatFACarb","----")</f>
        <v>----</v>
      </c>
      <c r="AK629" t="str">
        <f>IF(AND((T629&lt;0.6),(S629&gt;=1.5),(C629&gt;0)),"Alipat+N","----")</f>
        <v>----</v>
      </c>
      <c r="AM629" s="4">
        <f>V629*(44/43.989828)</f>
        <v>391.19389189508985</v>
      </c>
      <c r="AN629" s="4">
        <f>INT(AM629)</f>
        <v>391</v>
      </c>
      <c r="AO629" s="4">
        <f>AM629-AN629</f>
        <v>0.19389189508984828</v>
      </c>
    </row>
    <row r="630" spans="1:41" x14ac:dyDescent="0.25">
      <c r="A630">
        <v>24</v>
      </c>
      <c r="B630">
        <v>32</v>
      </c>
      <c r="C630">
        <v>0</v>
      </c>
      <c r="D630">
        <v>9</v>
      </c>
      <c r="E630">
        <v>0</v>
      </c>
      <c r="F630">
        <v>0</v>
      </c>
      <c r="H630">
        <v>463.19735500000002</v>
      </c>
      <c r="J630">
        <v>8201631</v>
      </c>
      <c r="K630">
        <v>8047320</v>
      </c>
      <c r="L630">
        <v>7565527</v>
      </c>
      <c r="M630" t="str">
        <f>IF(J630&gt;0,"Yes","No")</f>
        <v>Yes</v>
      </c>
      <c r="N630">
        <f>AVERAGE(J630:L630)</f>
        <v>7938159.333333333</v>
      </c>
      <c r="O630">
        <v>10146505</v>
      </c>
      <c r="P630">
        <v>10210630</v>
      </c>
      <c r="Q630">
        <v>9205812</v>
      </c>
      <c r="S630">
        <f>B630/A630</f>
        <v>1.3333333333333333</v>
      </c>
      <c r="T630">
        <f>D630/A630</f>
        <v>0.375</v>
      </c>
      <c r="V630" s="4">
        <f>A630*12+(B630-1)*1.007825+C630*14.003074+D630*15.9949146+E630*31.9720707+F630*30.9737615+0.0005485799</f>
        <v>463.19735497990001</v>
      </c>
      <c r="W630">
        <f>1+A630-B630/2+C630/2+F630/2</f>
        <v>9</v>
      </c>
      <c r="X630">
        <f>W630/A630</f>
        <v>0.375</v>
      </c>
      <c r="Y630">
        <f>W630/B630</f>
        <v>0.28125</v>
      </c>
      <c r="Z630">
        <f>W630/D630</f>
        <v>1</v>
      </c>
      <c r="AA630" t="str">
        <f>IF(X630&gt;=0.3,IF(X630&lt;=0.68,IF(Y630&gt;=0.2,IF(Y630&lt;=0.95,IF(Z630&gt;=0.77,IF(Z630&lt;=1.75,"CRAM","O"),"O"),"O"),"O"),"O"),"O")</f>
        <v>CRAM</v>
      </c>
      <c r="AD630">
        <f>(1+A630-D630/2-E630-B630/2)/(A630-D630/2-E630-C630-F630)</f>
        <v>0.23076923076923078</v>
      </c>
      <c r="AF630" t="str">
        <f>IF(AD630&gt;0.66,"CondAr","----")</f>
        <v>----</v>
      </c>
      <c r="AG630" t="str">
        <f>IF(AND((AD630&gt;0.5),(AD630&lt;=0.66)),"Aromatic","----")</f>
        <v>----</v>
      </c>
      <c r="AH630" t="str">
        <f>IF(AND((AD630&lt;=0.5),(S630&lt;1.5)),"HUnSatLig","----")</f>
        <v>HUnSatLig</v>
      </c>
      <c r="AI630" t="str">
        <f>IF(AND((T630&lt;0.6),(S630&gt;=1.5),(C630=0)),"AlipatNoN","----")</f>
        <v>----</v>
      </c>
      <c r="AJ630" t="str">
        <f>IF(AND((S630&gt;=1.5),(T630&gt;=0.6)),"SatFACarb","----")</f>
        <v>----</v>
      </c>
      <c r="AK630" t="str">
        <f>IF(AND((T630&lt;0.6),(S630&gt;=1.5),(C630&gt;0)),"Alipat+N","----")</f>
        <v>----</v>
      </c>
      <c r="AM630" s="4">
        <f>V630*(44/43.989828)</f>
        <v>463.30446254792355</v>
      </c>
      <c r="AN630" s="4">
        <f>INT(AM630)</f>
        <v>463</v>
      </c>
      <c r="AO630" s="4">
        <f>AM630-AN630</f>
        <v>0.30446254792354921</v>
      </c>
    </row>
    <row r="631" spans="1:41" x14ac:dyDescent="0.25">
      <c r="A631">
        <v>17</v>
      </c>
      <c r="B631">
        <v>20</v>
      </c>
      <c r="C631">
        <v>0</v>
      </c>
      <c r="D631">
        <v>9</v>
      </c>
      <c r="E631">
        <v>0</v>
      </c>
      <c r="F631">
        <v>0</v>
      </c>
      <c r="H631">
        <v>367.103455</v>
      </c>
      <c r="J631">
        <v>15402041</v>
      </c>
      <c r="K631">
        <v>14893223</v>
      </c>
      <c r="L631">
        <v>15684839</v>
      </c>
      <c r="M631" t="str">
        <f>IF(J631&gt;0,"Yes","No")</f>
        <v>Yes</v>
      </c>
      <c r="N631">
        <f>AVERAGE(J631:L631)</f>
        <v>15326701</v>
      </c>
      <c r="O631">
        <v>10185415</v>
      </c>
      <c r="P631">
        <v>9271420</v>
      </c>
      <c r="Q631">
        <v>9224584</v>
      </c>
      <c r="S631">
        <f>B631/A631</f>
        <v>1.1764705882352942</v>
      </c>
      <c r="T631">
        <f>D631/A631</f>
        <v>0.52941176470588236</v>
      </c>
      <c r="V631" s="4">
        <f>A631*12+(B631-1)*1.007825+C631*14.003074+D631*15.9949146+E631*31.9720707+F631*30.9737615+0.0005485799</f>
        <v>367.10345497989999</v>
      </c>
      <c r="W631">
        <f>1+A631-B631/2+C631/2+F631/2</f>
        <v>8</v>
      </c>
      <c r="X631">
        <f>W631/A631</f>
        <v>0.47058823529411764</v>
      </c>
      <c r="Y631">
        <f>W631/B631</f>
        <v>0.4</v>
      </c>
      <c r="Z631">
        <f>W631/D631</f>
        <v>0.88888888888888884</v>
      </c>
      <c r="AA631" t="str">
        <f>IF(X631&gt;=0.3,IF(X631&lt;=0.68,IF(Y631&gt;=0.2,IF(Y631&lt;=0.95,IF(Z631&gt;=0.77,IF(Z631&lt;=1.75,"CRAM","O"),"O"),"O"),"O"),"O"),"O")</f>
        <v>CRAM</v>
      </c>
      <c r="AD631">
        <f>(1+A631-D631/2-E631-B631/2)/(A631-D631/2-E631-C631-F631)</f>
        <v>0.28000000000000003</v>
      </c>
      <c r="AF631" t="str">
        <f>IF(AD631&gt;0.66,"CondAr","----")</f>
        <v>----</v>
      </c>
      <c r="AG631" t="str">
        <f>IF(AND((AD631&gt;0.5),(AD631&lt;=0.66)),"Aromatic","----")</f>
        <v>----</v>
      </c>
      <c r="AH631" t="str">
        <f>IF(AND((AD631&lt;=0.5),(S631&lt;1.5)),"HUnSatLig","----")</f>
        <v>HUnSatLig</v>
      </c>
      <c r="AI631" t="str">
        <f>IF(AND((T631&lt;0.6),(S631&gt;=1.5),(C631=0)),"AlipatNoN","----")</f>
        <v>----</v>
      </c>
      <c r="AJ631" t="str">
        <f>IF(AND((S631&gt;=1.5),(T631&gt;=0.6)),"SatFACarb","----")</f>
        <v>----</v>
      </c>
      <c r="AK631" t="str">
        <f>IF(AND((T631&lt;0.6),(S631&gt;=1.5),(C631&gt;0)),"Alipat+N","----")</f>
        <v>----</v>
      </c>
      <c r="AM631" s="4">
        <f>V631*(44/43.989828)</f>
        <v>367.18834224847609</v>
      </c>
      <c r="AN631" s="4">
        <f>INT(AM631)</f>
        <v>367</v>
      </c>
      <c r="AO631" s="4">
        <f>AM631-AN631</f>
        <v>0.18834224847608994</v>
      </c>
    </row>
    <row r="632" spans="1:41" x14ac:dyDescent="0.25">
      <c r="A632">
        <v>23</v>
      </c>
      <c r="B632">
        <v>30</v>
      </c>
      <c r="C632">
        <v>0</v>
      </c>
      <c r="D632">
        <v>7</v>
      </c>
      <c r="E632">
        <v>0</v>
      </c>
      <c r="F632">
        <v>0</v>
      </c>
      <c r="H632">
        <v>417.19187579999999</v>
      </c>
      <c r="J632">
        <v>7555156</v>
      </c>
      <c r="K632">
        <v>7699078</v>
      </c>
      <c r="L632">
        <v>7057184</v>
      </c>
      <c r="M632" t="str">
        <f>IF(J632&gt;0,"Yes","No")</f>
        <v>Yes</v>
      </c>
      <c r="N632">
        <f>AVERAGE(J632:L632)</f>
        <v>7437139.333333333</v>
      </c>
      <c r="O632">
        <v>10255677</v>
      </c>
      <c r="P632">
        <v>11506805</v>
      </c>
      <c r="Q632">
        <v>9686827</v>
      </c>
      <c r="S632">
        <f>B632/A632</f>
        <v>1.3043478260869565</v>
      </c>
      <c r="T632">
        <f>D632/A632</f>
        <v>0.30434782608695654</v>
      </c>
      <c r="V632" s="4">
        <f>A632*12+(B632-1)*1.007825+C632*14.003074+D632*15.9949146+E632*31.9720707+F632*30.9737615+0.0005485799</f>
        <v>417.19187577989999</v>
      </c>
      <c r="W632">
        <f>1+A632-B632/2+C632/2+F632/2</f>
        <v>9</v>
      </c>
      <c r="X632">
        <f>W632/A632</f>
        <v>0.39130434782608697</v>
      </c>
      <c r="Y632">
        <f>W632/B632</f>
        <v>0.3</v>
      </c>
      <c r="Z632">
        <f>W632/D632</f>
        <v>1.2857142857142858</v>
      </c>
      <c r="AA632" t="str">
        <f>IF(X632&gt;=0.3,IF(X632&lt;=0.68,IF(Y632&gt;=0.2,IF(Y632&lt;=0.95,IF(Z632&gt;=0.77,IF(Z632&lt;=1.75,"CRAM","O"),"O"),"O"),"O"),"O"),"O")</f>
        <v>CRAM</v>
      </c>
      <c r="AD632">
        <f>(1+A632-D632/2-E632-B632/2)/(A632-D632/2-E632-C632-F632)</f>
        <v>0.28205128205128205</v>
      </c>
      <c r="AF632" t="str">
        <f>IF(AD632&gt;0.66,"CondAr","----")</f>
        <v>----</v>
      </c>
      <c r="AG632" t="str">
        <f>IF(AND((AD632&gt;0.5),(AD632&lt;=0.66)),"Aromatic","----")</f>
        <v>----</v>
      </c>
      <c r="AH632" t="str">
        <f>IF(AND((AD632&lt;=0.5),(S632&lt;1.5)),"HUnSatLig","----")</f>
        <v>HUnSatLig</v>
      </c>
      <c r="AI632" t="str">
        <f>IF(AND((T632&lt;0.6),(S632&gt;=1.5),(C632=0)),"AlipatNoN","----")</f>
        <v>----</v>
      </c>
      <c r="AJ632" t="str">
        <f>IF(AND((S632&gt;=1.5),(T632&gt;=0.6)),"SatFACarb","----")</f>
        <v>----</v>
      </c>
      <c r="AK632" t="str">
        <f>IF(AND((T632&lt;0.6),(S632&gt;=1.5),(C632&gt;0)),"Alipat+N","----")</f>
        <v>----</v>
      </c>
      <c r="AM632" s="4">
        <f>V632*(44/43.989828)</f>
        <v>417.28834525826284</v>
      </c>
      <c r="AN632" s="4">
        <f>INT(AM632)</f>
        <v>417</v>
      </c>
      <c r="AO632" s="4">
        <f>AM632-AN632</f>
        <v>0.28834525826283652</v>
      </c>
    </row>
    <row r="633" spans="1:41" x14ac:dyDescent="0.25">
      <c r="A633">
        <v>24</v>
      </c>
      <c r="B633">
        <v>34</v>
      </c>
      <c r="C633">
        <v>0</v>
      </c>
      <c r="D633">
        <v>7</v>
      </c>
      <c r="E633">
        <v>0</v>
      </c>
      <c r="F633">
        <v>0</v>
      </c>
      <c r="H633">
        <v>433.22317579999998</v>
      </c>
      <c r="J633">
        <v>6607687</v>
      </c>
      <c r="K633">
        <v>6502692</v>
      </c>
      <c r="L633">
        <v>6550447</v>
      </c>
      <c r="M633" t="str">
        <f>IF(J633&gt;0,"Yes","No")</f>
        <v>Yes</v>
      </c>
      <c r="N633">
        <f>AVERAGE(J633:L633)</f>
        <v>6553608.666666667</v>
      </c>
      <c r="O633">
        <v>10408565</v>
      </c>
      <c r="P633">
        <v>10943238</v>
      </c>
      <c r="Q633">
        <v>9331250</v>
      </c>
      <c r="S633">
        <f>B633/A633</f>
        <v>1.4166666666666667</v>
      </c>
      <c r="T633">
        <f>D633/A633</f>
        <v>0.29166666666666669</v>
      </c>
      <c r="V633" s="4">
        <f>A633*12+(B633-1)*1.007825+C633*14.003074+D633*15.9949146+E633*31.9720707+F633*30.9737615+0.0005485799</f>
        <v>433.22317577989998</v>
      </c>
      <c r="W633">
        <f>1+A633-B633/2+C633/2+F633/2</f>
        <v>8</v>
      </c>
      <c r="X633">
        <f>W633/A633</f>
        <v>0.33333333333333331</v>
      </c>
      <c r="Y633">
        <f>W633/B633</f>
        <v>0.23529411764705882</v>
      </c>
      <c r="Z633">
        <f>W633/D633</f>
        <v>1.1428571428571428</v>
      </c>
      <c r="AA633" t="str">
        <f>IF(X633&gt;=0.3,IF(X633&lt;=0.68,IF(Y633&gt;=0.2,IF(Y633&lt;=0.95,IF(Z633&gt;=0.77,IF(Z633&lt;=1.75,"CRAM","O"),"O"),"O"),"O"),"O"),"O")</f>
        <v>CRAM</v>
      </c>
      <c r="AD633">
        <f>(1+A633-D633/2-E633-B633/2)/(A633-D633/2-E633-C633-F633)</f>
        <v>0.21951219512195122</v>
      </c>
      <c r="AF633" t="str">
        <f>IF(AD633&gt;0.66,"CondAr","----")</f>
        <v>----</v>
      </c>
      <c r="AG633" t="str">
        <f>IF(AND((AD633&gt;0.5),(AD633&lt;=0.66)),"Aromatic","----")</f>
        <v>----</v>
      </c>
      <c r="AH633" t="str">
        <f>IF(AND((AD633&lt;=0.5),(S633&lt;1.5)),"HUnSatLig","----")</f>
        <v>HUnSatLig</v>
      </c>
      <c r="AI633" t="str">
        <f>IF(AND((T633&lt;0.6),(S633&gt;=1.5),(C633=0)),"AlipatNoN","----")</f>
        <v>----</v>
      </c>
      <c r="AJ633" t="str">
        <f>IF(AND((S633&gt;=1.5),(T633&gt;=0.6)),"SatFACarb","----")</f>
        <v>----</v>
      </c>
      <c r="AK633" t="str">
        <f>IF(AND((T633&lt;0.6),(S633&gt;=1.5),(C633&gt;0)),"Alipat+N","----")</f>
        <v>----</v>
      </c>
      <c r="AM633" s="4">
        <f>V633*(44/43.989828)</f>
        <v>433.32335226033609</v>
      </c>
      <c r="AN633" s="4">
        <f>INT(AM633)</f>
        <v>433</v>
      </c>
      <c r="AO633" s="4">
        <f>AM633-AN633</f>
        <v>0.32335226033609388</v>
      </c>
    </row>
    <row r="634" spans="1:41" x14ac:dyDescent="0.25">
      <c r="A634">
        <v>22</v>
      </c>
      <c r="B634">
        <v>26</v>
      </c>
      <c r="C634">
        <v>0</v>
      </c>
      <c r="D634">
        <v>8</v>
      </c>
      <c r="E634">
        <v>0</v>
      </c>
      <c r="F634">
        <v>0</v>
      </c>
      <c r="H634">
        <v>417.15549040000002</v>
      </c>
      <c r="J634">
        <v>9599061</v>
      </c>
      <c r="K634">
        <v>9222789</v>
      </c>
      <c r="L634">
        <v>9514784</v>
      </c>
      <c r="M634" t="str">
        <f>IF(J634&gt;0,"Yes","No")</f>
        <v>Yes</v>
      </c>
      <c r="N634">
        <f>AVERAGE(J634:L634)</f>
        <v>9445544.666666666</v>
      </c>
      <c r="O634">
        <v>10485053</v>
      </c>
      <c r="P634">
        <v>10800244</v>
      </c>
      <c r="Q634">
        <v>8722220</v>
      </c>
      <c r="S634">
        <f>B634/A634</f>
        <v>1.1818181818181819</v>
      </c>
      <c r="T634">
        <f>D634/A634</f>
        <v>0.36363636363636365</v>
      </c>
      <c r="V634" s="4">
        <f>A634*12+(B634-1)*1.007825+C634*14.003074+D634*15.9949146+E634*31.9720707+F634*30.9737615+0.0005485799</f>
        <v>417.15549037990002</v>
      </c>
      <c r="W634">
        <f>1+A634-B634/2+C634/2+F634/2</f>
        <v>10</v>
      </c>
      <c r="X634">
        <f>W634/A634</f>
        <v>0.45454545454545453</v>
      </c>
      <c r="Y634">
        <f>W634/B634</f>
        <v>0.38461538461538464</v>
      </c>
      <c r="Z634">
        <f>W634/D634</f>
        <v>1.25</v>
      </c>
      <c r="AA634" t="str">
        <f>IF(X634&gt;=0.3,IF(X634&lt;=0.68,IF(Y634&gt;=0.2,IF(Y634&lt;=0.95,IF(Z634&gt;=0.77,IF(Z634&lt;=1.75,"CRAM","O"),"O"),"O"),"O"),"O"),"O")</f>
        <v>CRAM</v>
      </c>
      <c r="AD634">
        <f>(1+A634-D634/2-E634-B634/2)/(A634-D634/2-E634-C634-F634)</f>
        <v>0.33333333333333331</v>
      </c>
      <c r="AF634" t="str">
        <f>IF(AD634&gt;0.66,"CondAr","----")</f>
        <v>----</v>
      </c>
      <c r="AG634" t="str">
        <f>IF(AND((AD634&gt;0.5),(AD634&lt;=0.66)),"Aromatic","----")</f>
        <v>----</v>
      </c>
      <c r="AH634" t="str">
        <f>IF(AND((AD634&lt;=0.5),(S634&lt;1.5)),"HUnSatLig","----")</f>
        <v>HUnSatLig</v>
      </c>
      <c r="AI634" t="str">
        <f>IF(AND((T634&lt;0.6),(S634&gt;=1.5),(C634=0)),"AlipatNoN","----")</f>
        <v>----</v>
      </c>
      <c r="AJ634" t="str">
        <f>IF(AND((S634&gt;=1.5),(T634&gt;=0.6)),"SatFACarb","----")</f>
        <v>----</v>
      </c>
      <c r="AK634" t="str">
        <f>IF(AND((T634&lt;0.6),(S634&gt;=1.5),(C634&gt;0)),"Alipat+N","----")</f>
        <v>----</v>
      </c>
      <c r="AM634" s="4">
        <f>V634*(44/43.989828)</f>
        <v>417.25195144467483</v>
      </c>
      <c r="AN634" s="4">
        <f>INT(AM634)</f>
        <v>417</v>
      </c>
      <c r="AO634" s="4">
        <f>AM634-AN634</f>
        <v>0.25195144467483033</v>
      </c>
    </row>
    <row r="635" spans="1:41" x14ac:dyDescent="0.25">
      <c r="A635">
        <v>19</v>
      </c>
      <c r="B635">
        <v>24</v>
      </c>
      <c r="C635">
        <v>0</v>
      </c>
      <c r="D635">
        <v>6</v>
      </c>
      <c r="E635">
        <v>0</v>
      </c>
      <c r="F635">
        <v>0</v>
      </c>
      <c r="H635">
        <v>347.15001119999999</v>
      </c>
      <c r="J635">
        <v>7224375</v>
      </c>
      <c r="K635">
        <v>7512899</v>
      </c>
      <c r="L635">
        <v>7601590</v>
      </c>
      <c r="M635" t="str">
        <f>IF(J635&gt;0,"Yes","No")</f>
        <v>Yes</v>
      </c>
      <c r="N635">
        <f>AVERAGE(J635:L635)</f>
        <v>7446288</v>
      </c>
      <c r="O635">
        <v>10580770</v>
      </c>
      <c r="P635">
        <v>12339675</v>
      </c>
      <c r="Q635">
        <v>10744525</v>
      </c>
      <c r="S635">
        <f>B635/A635</f>
        <v>1.263157894736842</v>
      </c>
      <c r="T635">
        <f>D635/A635</f>
        <v>0.31578947368421051</v>
      </c>
      <c r="V635" s="4">
        <f>A635*12+(B635-1)*1.007825+C635*14.003074+D635*15.9949146+E635*31.9720707+F635*30.9737615+0.0005485799</f>
        <v>347.15001117989999</v>
      </c>
      <c r="W635">
        <f>1+A635-B635/2+C635/2+F635/2</f>
        <v>8</v>
      </c>
      <c r="X635">
        <f>W635/A635</f>
        <v>0.42105263157894735</v>
      </c>
      <c r="Y635">
        <f>W635/B635</f>
        <v>0.33333333333333331</v>
      </c>
      <c r="Z635">
        <f>W635/D635</f>
        <v>1.3333333333333333</v>
      </c>
      <c r="AA635" t="str">
        <f>IF(X635&gt;=0.3,IF(X635&lt;=0.68,IF(Y635&gt;=0.2,IF(Y635&lt;=0.95,IF(Z635&gt;=0.77,IF(Z635&lt;=1.75,"CRAM","O"),"O"),"O"),"O"),"O"),"O")</f>
        <v>CRAM</v>
      </c>
      <c r="AD635">
        <f>(1+A635-D635/2-E635-B635/2)/(A635-D635/2-E635-C635-F635)</f>
        <v>0.3125</v>
      </c>
      <c r="AF635" t="str">
        <f>IF(AD635&gt;0.66,"CondAr","----")</f>
        <v>----</v>
      </c>
      <c r="AG635" t="str">
        <f>IF(AND((AD635&gt;0.5),(AD635&lt;=0.66)),"Aromatic","----")</f>
        <v>----</v>
      </c>
      <c r="AH635" t="str">
        <f>IF(AND((AD635&lt;=0.5),(S635&lt;1.5)),"HUnSatLig","----")</f>
        <v>HUnSatLig</v>
      </c>
      <c r="AI635" t="str">
        <f>IF(AND((T635&lt;0.6),(S635&gt;=1.5),(C635=0)),"AlipatNoN","----")</f>
        <v>----</v>
      </c>
      <c r="AJ635" t="str">
        <f>IF(AND((S635&gt;=1.5),(T635&gt;=0.6)),"SatFACarb","----")</f>
        <v>----</v>
      </c>
      <c r="AK635" t="str">
        <f>IF(AND((T635&lt;0.6),(S635&gt;=1.5),(C635&gt;0)),"Alipat+N","----")</f>
        <v>----</v>
      </c>
      <c r="AM635" s="4">
        <f>V635*(44/43.989828)</f>
        <v>347.23028450840036</v>
      </c>
      <c r="AN635" s="4">
        <f>INT(AM635)</f>
        <v>347</v>
      </c>
      <c r="AO635" s="4">
        <f>AM635-AN635</f>
        <v>0.2302845084003593</v>
      </c>
    </row>
    <row r="636" spans="1:41" x14ac:dyDescent="0.25">
      <c r="A636">
        <v>23</v>
      </c>
      <c r="B636">
        <v>34</v>
      </c>
      <c r="C636">
        <v>0</v>
      </c>
      <c r="D636">
        <v>9</v>
      </c>
      <c r="E636">
        <v>0</v>
      </c>
      <c r="F636">
        <v>0</v>
      </c>
      <c r="H636">
        <v>453.21300500000001</v>
      </c>
      <c r="J636">
        <v>7420203</v>
      </c>
      <c r="K636">
        <v>6720650</v>
      </c>
      <c r="L636">
        <v>6644733</v>
      </c>
      <c r="M636" t="str">
        <f>IF(J636&gt;0,"Yes","No")</f>
        <v>Yes</v>
      </c>
      <c r="N636">
        <f>AVERAGE(J636:L636)</f>
        <v>6928528.666666667</v>
      </c>
      <c r="O636">
        <v>10656904</v>
      </c>
      <c r="P636">
        <v>11783828</v>
      </c>
      <c r="Q636">
        <v>9249356</v>
      </c>
      <c r="S636">
        <f>B636/A636</f>
        <v>1.4782608695652173</v>
      </c>
      <c r="T636">
        <f>D636/A636</f>
        <v>0.39130434782608697</v>
      </c>
      <c r="V636" s="4">
        <f>A636*12+(B636-1)*1.007825+C636*14.003074+D636*15.9949146+E636*31.9720707+F636*30.9737615+0.0005485799</f>
        <v>453.21300497989995</v>
      </c>
      <c r="W636">
        <f>1+A636-B636/2+C636/2+F636/2</f>
        <v>7</v>
      </c>
      <c r="X636">
        <f>W636/A636</f>
        <v>0.30434782608695654</v>
      </c>
      <c r="Y636">
        <f>W636/B636</f>
        <v>0.20588235294117646</v>
      </c>
      <c r="Z636">
        <f>W636/D636</f>
        <v>0.77777777777777779</v>
      </c>
      <c r="AA636" t="str">
        <f>IF(X636&gt;=0.3,IF(X636&lt;=0.68,IF(Y636&gt;=0.2,IF(Y636&lt;=0.95,IF(Z636&gt;=0.77,IF(Z636&lt;=1.75,"CRAM","O"),"O"),"O"),"O"),"O"),"O")</f>
        <v>CRAM</v>
      </c>
      <c r="AD636">
        <f>(1+A636-D636/2-E636-B636/2)/(A636-D636/2-E636-C636-F636)</f>
        <v>0.13513513513513514</v>
      </c>
      <c r="AF636" t="str">
        <f>IF(AD636&gt;0.66,"CondAr","----")</f>
        <v>----</v>
      </c>
      <c r="AG636" t="str">
        <f>IF(AND((AD636&gt;0.5),(AD636&lt;=0.66)),"Aromatic","----")</f>
        <v>----</v>
      </c>
      <c r="AH636" t="str">
        <f>IF(AND((AD636&lt;=0.5),(S636&lt;1.5)),"HUnSatLig","----")</f>
        <v>HUnSatLig</v>
      </c>
      <c r="AI636" t="str">
        <f>IF(AND((T636&lt;0.6),(S636&gt;=1.5),(C636=0)),"AlipatNoN","----")</f>
        <v>----</v>
      </c>
      <c r="AJ636" t="str">
        <f>IF(AND((S636&gt;=1.5),(T636&gt;=0.6)),"SatFACarb","----")</f>
        <v>----</v>
      </c>
      <c r="AK636" t="str">
        <f>IF(AND((T636&lt;0.6),(S636&gt;=1.5),(C636&gt;0)),"Alipat+N","----")</f>
        <v>----</v>
      </c>
      <c r="AM636" s="4">
        <f>V636*(44/43.989828)</f>
        <v>453.31780381399977</v>
      </c>
      <c r="AN636" s="4">
        <f>INT(AM636)</f>
        <v>453</v>
      </c>
      <c r="AO636" s="4">
        <f>AM636-AN636</f>
        <v>0.31780381399977387</v>
      </c>
    </row>
    <row r="637" spans="1:41" x14ac:dyDescent="0.25">
      <c r="A637">
        <v>23</v>
      </c>
      <c r="B637">
        <v>30</v>
      </c>
      <c r="C637">
        <v>0</v>
      </c>
      <c r="D637">
        <v>9</v>
      </c>
      <c r="E637">
        <v>0</v>
      </c>
      <c r="F637">
        <v>0</v>
      </c>
      <c r="H637">
        <v>449.18170500000002</v>
      </c>
      <c r="J637">
        <v>8010517</v>
      </c>
      <c r="K637">
        <v>7845236</v>
      </c>
      <c r="L637">
        <v>7998855</v>
      </c>
      <c r="M637" t="str">
        <f>IF(J637&gt;0,"Yes","No")</f>
        <v>Yes</v>
      </c>
      <c r="N637">
        <f>AVERAGE(J637:L637)</f>
        <v>7951536</v>
      </c>
      <c r="O637">
        <v>10739101</v>
      </c>
      <c r="P637">
        <v>10731368</v>
      </c>
      <c r="Q637">
        <v>9372584</v>
      </c>
      <c r="S637">
        <f>B637/A637</f>
        <v>1.3043478260869565</v>
      </c>
      <c r="T637">
        <f>D637/A637</f>
        <v>0.39130434782608697</v>
      </c>
      <c r="V637" s="4">
        <f>A637*12+(B637-1)*1.007825+C637*14.003074+D637*15.9949146+E637*31.9720707+F637*30.9737615+0.0005485799</f>
        <v>449.18170497989996</v>
      </c>
      <c r="W637">
        <f>1+A637-B637/2+C637/2+F637/2</f>
        <v>9</v>
      </c>
      <c r="X637">
        <f>W637/A637</f>
        <v>0.39130434782608697</v>
      </c>
      <c r="Y637">
        <f>W637/B637</f>
        <v>0.3</v>
      </c>
      <c r="Z637">
        <f>W637/D637</f>
        <v>1</v>
      </c>
      <c r="AA637" t="str">
        <f>IF(X637&gt;=0.3,IF(X637&lt;=0.68,IF(Y637&gt;=0.2,IF(Y637&lt;=0.95,IF(Z637&gt;=0.77,IF(Z637&lt;=1.75,"CRAM","O"),"O"),"O"),"O"),"O"),"O")</f>
        <v>CRAM</v>
      </c>
      <c r="AD637">
        <f>(1+A637-D637/2-E637-B637/2)/(A637-D637/2-E637-C637-F637)</f>
        <v>0.24324324324324326</v>
      </c>
      <c r="AF637" t="str">
        <f>IF(AD637&gt;0.66,"CondAr","----")</f>
        <v>----</v>
      </c>
      <c r="AG637" t="str">
        <f>IF(AND((AD637&gt;0.5),(AD637&lt;=0.66)),"Aromatic","----")</f>
        <v>----</v>
      </c>
      <c r="AH637" t="str">
        <f>IF(AND((AD637&lt;=0.5),(S637&lt;1.5)),"HUnSatLig","----")</f>
        <v>HUnSatLig</v>
      </c>
      <c r="AI637" t="str">
        <f>IF(AND((T637&lt;0.6),(S637&gt;=1.5),(C637=0)),"AlipatNoN","----")</f>
        <v>----</v>
      </c>
      <c r="AJ637" t="str">
        <f>IF(AND((S637&gt;=1.5),(T637&gt;=0.6)),"SatFACarb","----")</f>
        <v>----</v>
      </c>
      <c r="AK637" t="str">
        <f>IF(AND((T637&lt;0.6),(S637&gt;=1.5),(C637&gt;0)),"Alipat+N","----")</f>
        <v>----</v>
      </c>
      <c r="AM637" s="4">
        <f>V637*(44/43.989828)</f>
        <v>449.2855716352334</v>
      </c>
      <c r="AN637" s="4">
        <f>INT(AM637)</f>
        <v>449</v>
      </c>
      <c r="AO637" s="4">
        <f>AM637-AN637</f>
        <v>0.28557163523339568</v>
      </c>
    </row>
    <row r="638" spans="1:41" x14ac:dyDescent="0.25">
      <c r="A638">
        <v>18</v>
      </c>
      <c r="B638">
        <v>22</v>
      </c>
      <c r="C638">
        <v>0</v>
      </c>
      <c r="D638">
        <v>9</v>
      </c>
      <c r="E638">
        <v>0</v>
      </c>
      <c r="F638">
        <v>0</v>
      </c>
      <c r="H638">
        <v>381.11910499999999</v>
      </c>
      <c r="J638">
        <v>15218754</v>
      </c>
      <c r="K638">
        <v>14970673</v>
      </c>
      <c r="L638">
        <v>14718074</v>
      </c>
      <c r="M638" t="str">
        <f>IF(J638&gt;0,"Yes","No")</f>
        <v>Yes</v>
      </c>
      <c r="N638">
        <f>AVERAGE(J638:L638)</f>
        <v>14969167</v>
      </c>
      <c r="O638">
        <v>10869347</v>
      </c>
      <c r="P638">
        <v>11214833</v>
      </c>
      <c r="Q638">
        <v>10668096</v>
      </c>
      <c r="S638">
        <f>B638/A638</f>
        <v>1.2222222222222223</v>
      </c>
      <c r="T638">
        <f>D638/A638</f>
        <v>0.5</v>
      </c>
      <c r="V638" s="4">
        <f>A638*12+(B638-1)*1.007825+C638*14.003074+D638*15.9949146+E638*31.9720707+F638*30.9737615+0.0005485799</f>
        <v>381.11910497989999</v>
      </c>
      <c r="W638">
        <f>1+A638-B638/2+C638/2+F638/2</f>
        <v>8</v>
      </c>
      <c r="X638">
        <f>W638/A638</f>
        <v>0.44444444444444442</v>
      </c>
      <c r="Y638">
        <f>W638/B638</f>
        <v>0.36363636363636365</v>
      </c>
      <c r="Z638">
        <f>W638/D638</f>
        <v>0.88888888888888884</v>
      </c>
      <c r="AA638" t="str">
        <f>IF(X638&gt;=0.3,IF(X638&lt;=0.68,IF(Y638&gt;=0.2,IF(Y638&lt;=0.95,IF(Z638&gt;=0.77,IF(Z638&lt;=1.75,"CRAM","O"),"O"),"O"),"O"),"O"),"O")</f>
        <v>CRAM</v>
      </c>
      <c r="AD638">
        <f>(1+A638-D638/2-E638-B638/2)/(A638-D638/2-E638-C638-F638)</f>
        <v>0.25925925925925924</v>
      </c>
      <c r="AF638" t="str">
        <f>IF(AD638&gt;0.66,"CondAr","----")</f>
        <v>----</v>
      </c>
      <c r="AG638" t="str">
        <f>IF(AND((AD638&gt;0.5),(AD638&lt;=0.66)),"Aromatic","----")</f>
        <v>----</v>
      </c>
      <c r="AH638" t="str">
        <f>IF(AND((AD638&lt;=0.5),(S638&lt;1.5)),"HUnSatLig","----")</f>
        <v>HUnSatLig</v>
      </c>
      <c r="AI638" t="str">
        <f>IF(AND((T638&lt;0.6),(S638&gt;=1.5),(C638=0)),"AlipatNoN","----")</f>
        <v>----</v>
      </c>
      <c r="AJ638" t="str">
        <f>IF(AND((S638&gt;=1.5),(T638&gt;=0.6)),"SatFACarb","----")</f>
        <v>----</v>
      </c>
      <c r="AK638" t="str">
        <f>IF(AND((T638&lt;0.6),(S638&gt;=1.5),(C638&gt;0)),"Alipat+N","----")</f>
        <v>----</v>
      </c>
      <c r="AM638" s="4">
        <f>V638*(44/43.989828)</f>
        <v>381.20723316116619</v>
      </c>
      <c r="AN638" s="4">
        <f>INT(AM638)</f>
        <v>381</v>
      </c>
      <c r="AO638" s="4">
        <f>AM638-AN638</f>
        <v>0.20723316116618662</v>
      </c>
    </row>
    <row r="639" spans="1:41" x14ac:dyDescent="0.25">
      <c r="A639">
        <v>24</v>
      </c>
      <c r="B639">
        <v>32</v>
      </c>
      <c r="C639">
        <v>0</v>
      </c>
      <c r="D639">
        <v>8</v>
      </c>
      <c r="E639">
        <v>0</v>
      </c>
      <c r="F639">
        <v>0</v>
      </c>
      <c r="H639">
        <v>447.2024404</v>
      </c>
      <c r="J639">
        <v>7515157</v>
      </c>
      <c r="K639">
        <v>7650797</v>
      </c>
      <c r="L639">
        <v>6792784</v>
      </c>
      <c r="M639" t="str">
        <f>IF(J639&gt;0,"Yes","No")</f>
        <v>Yes</v>
      </c>
      <c r="N639">
        <f>AVERAGE(J639:L639)</f>
        <v>7319579.333333333</v>
      </c>
      <c r="O639">
        <v>11058737</v>
      </c>
      <c r="P639">
        <v>12117978</v>
      </c>
      <c r="Q639">
        <v>9665638</v>
      </c>
      <c r="S639">
        <f>B639/A639</f>
        <v>1.3333333333333333</v>
      </c>
      <c r="T639">
        <f>D639/A639</f>
        <v>0.33333333333333331</v>
      </c>
      <c r="V639" s="4">
        <f>A639*12+(B639-1)*1.007825+C639*14.003074+D639*15.9949146+E639*31.9720707+F639*30.9737615+0.0005485799</f>
        <v>447.2024403799</v>
      </c>
      <c r="W639">
        <f>1+A639-B639/2+C639/2+F639/2</f>
        <v>9</v>
      </c>
      <c r="X639">
        <f>W639/A639</f>
        <v>0.375</v>
      </c>
      <c r="Y639">
        <f>W639/B639</f>
        <v>0.28125</v>
      </c>
      <c r="Z639">
        <f>W639/D639</f>
        <v>1.125</v>
      </c>
      <c r="AA639" t="str">
        <f>IF(X639&gt;=0.3,IF(X639&lt;=0.68,IF(Y639&gt;=0.2,IF(Y639&lt;=0.95,IF(Z639&gt;=0.77,IF(Z639&lt;=1.75,"CRAM","O"),"O"),"O"),"O"),"O"),"O")</f>
        <v>CRAM</v>
      </c>
      <c r="AD639">
        <f>(1+A639-D639/2-E639-B639/2)/(A639-D639/2-E639-C639-F639)</f>
        <v>0.25</v>
      </c>
      <c r="AF639" t="str">
        <f>IF(AD639&gt;0.66,"CondAr","----")</f>
        <v>----</v>
      </c>
      <c r="AG639" t="str">
        <f>IF(AND((AD639&gt;0.5),(AD639&lt;=0.66)),"Aromatic","----")</f>
        <v>----</v>
      </c>
      <c r="AH639" t="str">
        <f>IF(AND((AD639&lt;=0.5),(S639&lt;1.5)),"HUnSatLig","----")</f>
        <v>HUnSatLig</v>
      </c>
      <c r="AI639" t="str">
        <f>IF(AND((T639&lt;0.6),(S639&gt;=1.5),(C639=0)),"AlipatNoN","----")</f>
        <v>----</v>
      </c>
      <c r="AJ639" t="str">
        <f>IF(AND((S639&gt;=1.5),(T639&gt;=0.6)),"SatFACarb","----")</f>
        <v>----</v>
      </c>
      <c r="AK639" t="str">
        <f>IF(AND((T639&lt;0.6),(S639&gt;=1.5),(C639&gt;0)),"Alipat+N","----")</f>
        <v>----</v>
      </c>
      <c r="AM639" s="4">
        <f>V639*(44/43.989828)</f>
        <v>447.30584935943824</v>
      </c>
      <c r="AN639" s="4">
        <f>INT(AM639)</f>
        <v>447</v>
      </c>
      <c r="AO639" s="4">
        <f>AM639-AN639</f>
        <v>0.30584935943824121</v>
      </c>
    </row>
    <row r="640" spans="1:41" x14ac:dyDescent="0.25">
      <c r="A640">
        <v>16</v>
      </c>
      <c r="B640">
        <v>22</v>
      </c>
      <c r="C640">
        <v>0</v>
      </c>
      <c r="D640">
        <v>8</v>
      </c>
      <c r="E640">
        <v>0</v>
      </c>
      <c r="F640">
        <v>0</v>
      </c>
      <c r="H640">
        <v>341.12419039999997</v>
      </c>
      <c r="J640">
        <v>8806738</v>
      </c>
      <c r="K640">
        <v>8701302</v>
      </c>
      <c r="L640">
        <v>8865643</v>
      </c>
      <c r="M640" t="str">
        <f>IF(J640&gt;0,"Yes","No")</f>
        <v>Yes</v>
      </c>
      <c r="N640">
        <f>AVERAGE(J640:L640)</f>
        <v>8791227.666666666</v>
      </c>
      <c r="O640">
        <v>11080846</v>
      </c>
      <c r="P640">
        <v>12188612</v>
      </c>
      <c r="Q640">
        <v>12024948</v>
      </c>
      <c r="S640">
        <f>B640/A640</f>
        <v>1.375</v>
      </c>
      <c r="T640">
        <f>D640/A640</f>
        <v>0.5</v>
      </c>
      <c r="V640" s="4">
        <f>A640*12+(B640-1)*1.007825+C640*14.003074+D640*15.9949146+E640*31.9720707+F640*30.9737615+0.0005485799</f>
        <v>341.12419037989997</v>
      </c>
      <c r="W640">
        <f>1+A640-B640/2+C640/2+F640/2</f>
        <v>6</v>
      </c>
      <c r="X640">
        <f>W640/A640</f>
        <v>0.375</v>
      </c>
      <c r="Y640">
        <f>W640/B640</f>
        <v>0.27272727272727271</v>
      </c>
      <c r="Z640">
        <f>W640/D640</f>
        <v>0.75</v>
      </c>
      <c r="AA640" t="str">
        <f>IF(X640&gt;=0.3,IF(X640&lt;=0.68,IF(Y640&gt;=0.2,IF(Y640&lt;=0.95,IF(Z640&gt;=0.77,IF(Z640&lt;=1.75,"CRAM","O"),"O"),"O"),"O"),"O"),"O")</f>
        <v>O</v>
      </c>
      <c r="AD640">
        <f>(1+A640-D640/2-E640-B640/2)/(A640-D640/2-E640-C640-F640)</f>
        <v>0.16666666666666666</v>
      </c>
      <c r="AF640" t="str">
        <f>IF(AD640&gt;0.66,"CondAr","----")</f>
        <v>----</v>
      </c>
      <c r="AG640" t="str">
        <f>IF(AND((AD640&gt;0.5),(AD640&lt;=0.66)),"Aromatic","----")</f>
        <v>----</v>
      </c>
      <c r="AH640" t="str">
        <f>IF(AND((AD640&lt;=0.5),(S640&lt;1.5)),"HUnSatLig","----")</f>
        <v>HUnSatLig</v>
      </c>
      <c r="AI640" t="str">
        <f>IF(AND((T640&lt;0.6),(S640&gt;=1.5),(C640=0)),"AlipatNoN","----")</f>
        <v>----</v>
      </c>
      <c r="AJ640" t="str">
        <f>IF(AND((S640&gt;=1.5),(T640&gt;=0.6)),"SatFACarb","----")</f>
        <v>----</v>
      </c>
      <c r="AK640" t="str">
        <f>IF(AND((T640&lt;0.6),(S640&gt;=1.5),(C640&gt;0)),"Alipat+N","----")</f>
        <v>----</v>
      </c>
      <c r="AM640" s="4">
        <f>V640*(44/43.989828)</f>
        <v>341.20307032606712</v>
      </c>
      <c r="AN640" s="4">
        <f>INT(AM640)</f>
        <v>341</v>
      </c>
      <c r="AO640" s="4">
        <f>AM640-AN640</f>
        <v>0.20307032606712028</v>
      </c>
    </row>
    <row r="641" spans="1:41" x14ac:dyDescent="0.25">
      <c r="A641">
        <v>24</v>
      </c>
      <c r="B641">
        <v>34</v>
      </c>
      <c r="C641">
        <v>0</v>
      </c>
      <c r="D641">
        <v>9</v>
      </c>
      <c r="E641">
        <v>0</v>
      </c>
      <c r="F641">
        <v>0</v>
      </c>
      <c r="H641">
        <v>465.21300500000001</v>
      </c>
      <c r="J641">
        <v>7275820</v>
      </c>
      <c r="K641">
        <v>6904483</v>
      </c>
      <c r="L641">
        <v>7010397</v>
      </c>
      <c r="M641" t="str">
        <f>IF(J641&gt;0,"Yes","No")</f>
        <v>Yes</v>
      </c>
      <c r="N641">
        <f>AVERAGE(J641:L641)</f>
        <v>7063566.666666667</v>
      </c>
      <c r="O641">
        <v>11317922</v>
      </c>
      <c r="P641">
        <v>10954029</v>
      </c>
      <c r="Q641">
        <v>9402379</v>
      </c>
      <c r="S641">
        <f>B641/A641</f>
        <v>1.4166666666666667</v>
      </c>
      <c r="T641">
        <f>D641/A641</f>
        <v>0.375</v>
      </c>
      <c r="V641" s="4">
        <f>A641*12+(B641-1)*1.007825+C641*14.003074+D641*15.9949146+E641*31.9720707+F641*30.9737615+0.0005485799</f>
        <v>465.21300497989995</v>
      </c>
      <c r="W641">
        <f>1+A641-B641/2+C641/2+F641/2</f>
        <v>8</v>
      </c>
      <c r="X641">
        <f>W641/A641</f>
        <v>0.33333333333333331</v>
      </c>
      <c r="Y641">
        <f>W641/B641</f>
        <v>0.23529411764705882</v>
      </c>
      <c r="Z641">
        <f>W641/D641</f>
        <v>0.88888888888888884</v>
      </c>
      <c r="AA641" t="str">
        <f>IF(X641&gt;=0.3,IF(X641&lt;=0.68,IF(Y641&gt;=0.2,IF(Y641&lt;=0.95,IF(Z641&gt;=0.77,IF(Z641&lt;=1.75,"CRAM","O"),"O"),"O"),"O"),"O"),"O")</f>
        <v>CRAM</v>
      </c>
      <c r="AD641">
        <f>(1+A641-D641/2-E641-B641/2)/(A641-D641/2-E641-C641-F641)</f>
        <v>0.17948717948717949</v>
      </c>
      <c r="AF641" t="str">
        <f>IF(AD641&gt;0.66,"CondAr","----")</f>
        <v>----</v>
      </c>
      <c r="AG641" t="str">
        <f>IF(AND((AD641&gt;0.5),(AD641&lt;=0.66)),"Aromatic","----")</f>
        <v>----</v>
      </c>
      <c r="AH641" t="str">
        <f>IF(AND((AD641&lt;=0.5),(S641&lt;1.5)),"HUnSatLig","----")</f>
        <v>HUnSatLig</v>
      </c>
      <c r="AI641" t="str">
        <f>IF(AND((T641&lt;0.6),(S641&gt;=1.5),(C641=0)),"AlipatNoN","----")</f>
        <v>----</v>
      </c>
      <c r="AJ641" t="str">
        <f>IF(AND((S641&gt;=1.5),(T641&gt;=0.6)),"SatFACarb","----")</f>
        <v>----</v>
      </c>
      <c r="AK641" t="str">
        <f>IF(AND((T641&lt;0.6),(S641&gt;=1.5),(C641&gt;0)),"Alipat+N","----")</f>
        <v>----</v>
      </c>
      <c r="AM641" s="4">
        <f>V641*(44/43.989828)</f>
        <v>465.32057863730665</v>
      </c>
      <c r="AN641" s="4">
        <f>INT(AM641)</f>
        <v>465</v>
      </c>
      <c r="AO641" s="4">
        <f>AM641-AN641</f>
        <v>0.32057863730665304</v>
      </c>
    </row>
    <row r="642" spans="1:41" x14ac:dyDescent="0.25">
      <c r="A642">
        <v>17</v>
      </c>
      <c r="B642">
        <v>22</v>
      </c>
      <c r="C642">
        <v>0</v>
      </c>
      <c r="D642">
        <v>8</v>
      </c>
      <c r="E642">
        <v>0</v>
      </c>
      <c r="F642">
        <v>0</v>
      </c>
      <c r="H642">
        <v>353.12419039999997</v>
      </c>
      <c r="J642">
        <v>10321915</v>
      </c>
      <c r="K642">
        <v>11071856</v>
      </c>
      <c r="L642">
        <v>10691691</v>
      </c>
      <c r="M642" t="str">
        <f>IF(J642&gt;0,"Yes","No")</f>
        <v>Yes</v>
      </c>
      <c r="N642">
        <f>AVERAGE(J642:L642)</f>
        <v>10695154</v>
      </c>
      <c r="O642">
        <v>11330060</v>
      </c>
      <c r="P642">
        <v>11038814</v>
      </c>
      <c r="Q642">
        <v>10670456</v>
      </c>
      <c r="S642">
        <f>B642/A642</f>
        <v>1.2941176470588236</v>
      </c>
      <c r="T642">
        <f>D642/A642</f>
        <v>0.47058823529411764</v>
      </c>
      <c r="V642" s="4">
        <f>A642*12+(B642-1)*1.007825+C642*14.003074+D642*15.9949146+E642*31.9720707+F642*30.9737615+0.0005485799</f>
        <v>353.12419037989997</v>
      </c>
      <c r="W642">
        <f>1+A642-B642/2+C642/2+F642/2</f>
        <v>7</v>
      </c>
      <c r="X642">
        <f>W642/A642</f>
        <v>0.41176470588235292</v>
      </c>
      <c r="Y642">
        <f>W642/B642</f>
        <v>0.31818181818181818</v>
      </c>
      <c r="Z642">
        <f>W642/D642</f>
        <v>0.875</v>
      </c>
      <c r="AA642" t="str">
        <f>IF(X642&gt;=0.3,IF(X642&lt;=0.68,IF(Y642&gt;=0.2,IF(Y642&lt;=0.95,IF(Z642&gt;=0.77,IF(Z642&lt;=1.75,"CRAM","O"),"O"),"O"),"O"),"O"),"O")</f>
        <v>CRAM</v>
      </c>
      <c r="AD642">
        <f>(1+A642-D642/2-E642-B642/2)/(A642-D642/2-E642-C642-F642)</f>
        <v>0.23076923076923078</v>
      </c>
      <c r="AF642" t="str">
        <f>IF(AD642&gt;0.66,"CondAr","----")</f>
        <v>----</v>
      </c>
      <c r="AG642" t="str">
        <f>IF(AND((AD642&gt;0.5),(AD642&lt;=0.66)),"Aromatic","----")</f>
        <v>----</v>
      </c>
      <c r="AH642" t="str">
        <f>IF(AND((AD642&lt;=0.5),(S642&lt;1.5)),"HUnSatLig","----")</f>
        <v>HUnSatLig</v>
      </c>
      <c r="AI642" t="str">
        <f>IF(AND((T642&lt;0.6),(S642&gt;=1.5),(C642=0)),"AlipatNoN","----")</f>
        <v>----</v>
      </c>
      <c r="AJ642" t="str">
        <f>IF(AND((S642&gt;=1.5),(T642&gt;=0.6)),"SatFACarb","----")</f>
        <v>----</v>
      </c>
      <c r="AK642" t="str">
        <f>IF(AND((T642&lt;0.6),(S642&gt;=1.5),(C642&gt;0)),"Alipat+N","----")</f>
        <v>----</v>
      </c>
      <c r="AM642" s="4">
        <f>V642*(44/43.989828)</f>
        <v>353.205845149374</v>
      </c>
      <c r="AN642" s="4">
        <f>INT(AM642)</f>
        <v>353</v>
      </c>
      <c r="AO642" s="4">
        <f>AM642-AN642</f>
        <v>0.20584514937399945</v>
      </c>
    </row>
    <row r="643" spans="1:41" x14ac:dyDescent="0.25">
      <c r="A643">
        <v>23</v>
      </c>
      <c r="B643">
        <v>30</v>
      </c>
      <c r="C643">
        <v>0</v>
      </c>
      <c r="D643">
        <v>8</v>
      </c>
      <c r="E643">
        <v>0</v>
      </c>
      <c r="F643">
        <v>0</v>
      </c>
      <c r="H643">
        <v>433.18679040000001</v>
      </c>
      <c r="J643">
        <v>8518475</v>
      </c>
      <c r="K643">
        <v>8675622</v>
      </c>
      <c r="L643">
        <v>8465330</v>
      </c>
      <c r="M643" t="str">
        <f>IF(J643&gt;0,"Yes","No")</f>
        <v>Yes</v>
      </c>
      <c r="N643">
        <f>AVERAGE(J643:L643)</f>
        <v>8553142.333333334</v>
      </c>
      <c r="O643">
        <v>11465335</v>
      </c>
      <c r="P643">
        <v>12622599</v>
      </c>
      <c r="Q643">
        <v>11031094</v>
      </c>
      <c r="S643">
        <f>B643/A643</f>
        <v>1.3043478260869565</v>
      </c>
      <c r="T643">
        <f>D643/A643</f>
        <v>0.34782608695652173</v>
      </c>
      <c r="V643" s="4">
        <f>A643*12+(B643-1)*1.007825+C643*14.003074+D643*15.9949146+E643*31.9720707+F643*30.9737615+0.0005485799</f>
        <v>433.1867903799</v>
      </c>
      <c r="W643">
        <f>1+A643-B643/2+C643/2+F643/2</f>
        <v>9</v>
      </c>
      <c r="X643">
        <f>W643/A643</f>
        <v>0.39130434782608697</v>
      </c>
      <c r="Y643">
        <f>W643/B643</f>
        <v>0.3</v>
      </c>
      <c r="Z643">
        <f>W643/D643</f>
        <v>1.125</v>
      </c>
      <c r="AA643" t="str">
        <f>IF(X643&gt;=0.3,IF(X643&lt;=0.68,IF(Y643&gt;=0.2,IF(Y643&lt;=0.95,IF(Z643&gt;=0.77,IF(Z643&lt;=1.75,"CRAM","O"),"O"),"O"),"O"),"O"),"O")</f>
        <v>CRAM</v>
      </c>
      <c r="AD643">
        <f>(1+A643-D643/2-E643-B643/2)/(A643-D643/2-E643-C643-F643)</f>
        <v>0.26315789473684209</v>
      </c>
      <c r="AF643" t="str">
        <f>IF(AD643&gt;0.66,"CondAr","----")</f>
        <v>----</v>
      </c>
      <c r="AG643" t="str">
        <f>IF(AND((AD643&gt;0.5),(AD643&lt;=0.66)),"Aromatic","----")</f>
        <v>----</v>
      </c>
      <c r="AH643" t="str">
        <f>IF(AND((AD643&lt;=0.5),(S643&lt;1.5)),"HUnSatLig","----")</f>
        <v>HUnSatLig</v>
      </c>
      <c r="AI643" t="str">
        <f>IF(AND((T643&lt;0.6),(S643&gt;=1.5),(C643=0)),"AlipatNoN","----")</f>
        <v>----</v>
      </c>
      <c r="AJ643" t="str">
        <f>IF(AND((S643&gt;=1.5),(T643&gt;=0.6)),"SatFACarb","----")</f>
        <v>----</v>
      </c>
      <c r="AK643" t="str">
        <f>IF(AND((T643&lt;0.6),(S643&gt;=1.5),(C643&gt;0)),"Alipat+N","----")</f>
        <v>----</v>
      </c>
      <c r="AM643" s="4">
        <f>V643*(44/43.989828)</f>
        <v>433.28695844674814</v>
      </c>
      <c r="AN643" s="4">
        <f>INT(AM643)</f>
        <v>433</v>
      </c>
      <c r="AO643" s="4">
        <f>AM643-AN643</f>
        <v>0.28695844674814452</v>
      </c>
    </row>
    <row r="644" spans="1:41" x14ac:dyDescent="0.25">
      <c r="A644">
        <v>18</v>
      </c>
      <c r="B644">
        <v>26</v>
      </c>
      <c r="C644">
        <v>0</v>
      </c>
      <c r="D644">
        <v>6</v>
      </c>
      <c r="E644">
        <v>0</v>
      </c>
      <c r="F644">
        <v>0</v>
      </c>
      <c r="H644">
        <v>337.16566119999999</v>
      </c>
      <c r="J644">
        <v>6746447</v>
      </c>
      <c r="K644">
        <v>7512549</v>
      </c>
      <c r="L644">
        <v>7159695</v>
      </c>
      <c r="M644" t="str">
        <f>IF(J644&gt;0,"Yes","No")</f>
        <v>Yes</v>
      </c>
      <c r="N644">
        <f>AVERAGE(J644:L644)</f>
        <v>7139563.666666667</v>
      </c>
      <c r="O644">
        <v>11530360</v>
      </c>
      <c r="P644">
        <v>14221321</v>
      </c>
      <c r="Q644">
        <v>11417731</v>
      </c>
      <c r="S644">
        <f>B644/A644</f>
        <v>1.4444444444444444</v>
      </c>
      <c r="T644">
        <f>D644/A644</f>
        <v>0.33333333333333331</v>
      </c>
      <c r="V644" s="4">
        <f>A644*12+(B644-1)*1.007825+C644*14.003074+D644*15.9949146+E644*31.9720707+F644*30.9737615+0.0005485799</f>
        <v>337.16566117989998</v>
      </c>
      <c r="W644">
        <f>1+A644-B644/2+C644/2+F644/2</f>
        <v>6</v>
      </c>
      <c r="X644">
        <f>W644/A644</f>
        <v>0.33333333333333331</v>
      </c>
      <c r="Y644">
        <f>W644/B644</f>
        <v>0.23076923076923078</v>
      </c>
      <c r="Z644">
        <f>W644/D644</f>
        <v>1</v>
      </c>
      <c r="AA644" t="str">
        <f>IF(X644&gt;=0.3,IF(X644&lt;=0.68,IF(Y644&gt;=0.2,IF(Y644&lt;=0.95,IF(Z644&gt;=0.77,IF(Z644&lt;=1.75,"CRAM","O"),"O"),"O"),"O"),"O"),"O")</f>
        <v>CRAM</v>
      </c>
      <c r="AD644">
        <f>(1+A644-D644/2-E644-B644/2)/(A644-D644/2-E644-C644-F644)</f>
        <v>0.2</v>
      </c>
      <c r="AF644" t="str">
        <f>IF(AD644&gt;0.66,"CondAr","----")</f>
        <v>----</v>
      </c>
      <c r="AG644" t="str">
        <f>IF(AND((AD644&gt;0.5),(AD644&lt;=0.66)),"Aromatic","----")</f>
        <v>----</v>
      </c>
      <c r="AH644" t="str">
        <f>IF(AND((AD644&lt;=0.5),(S644&lt;1.5)),"HUnSatLig","----")</f>
        <v>HUnSatLig</v>
      </c>
      <c r="AI644" t="str">
        <f>IF(AND((T644&lt;0.6),(S644&gt;=1.5),(C644=0)),"AlipatNoN","----")</f>
        <v>----</v>
      </c>
      <c r="AJ644" t="str">
        <f>IF(AND((S644&gt;=1.5),(T644&gt;=0.6)),"SatFACarb","----")</f>
        <v>----</v>
      </c>
      <c r="AK644" t="str">
        <f>IF(AND((T644&lt;0.6),(S644&gt;=1.5),(C644&gt;0)),"Alipat+N","----")</f>
        <v>----</v>
      </c>
      <c r="AM644" s="4">
        <f>V644*(44/43.989828)</f>
        <v>337.2436257744767</v>
      </c>
      <c r="AN644" s="4">
        <f>INT(AM644)</f>
        <v>337</v>
      </c>
      <c r="AO644" s="4">
        <f>AM644-AN644</f>
        <v>0.24362577447669764</v>
      </c>
    </row>
    <row r="645" spans="1:41" x14ac:dyDescent="0.25">
      <c r="A645">
        <v>21</v>
      </c>
      <c r="B645">
        <v>26</v>
      </c>
      <c r="C645">
        <v>0</v>
      </c>
      <c r="D645">
        <v>10</v>
      </c>
      <c r="E645">
        <v>0</v>
      </c>
      <c r="F645">
        <v>0</v>
      </c>
      <c r="H645">
        <v>437.14531959999999</v>
      </c>
      <c r="J645">
        <v>13613400</v>
      </c>
      <c r="K645">
        <v>12843091</v>
      </c>
      <c r="L645">
        <v>13009479</v>
      </c>
      <c r="M645" t="str">
        <f>IF(J645&gt;0,"Yes","No")</f>
        <v>Yes</v>
      </c>
      <c r="N645">
        <f>AVERAGE(J645:L645)</f>
        <v>13155323.333333334</v>
      </c>
      <c r="O645">
        <v>11604302</v>
      </c>
      <c r="P645">
        <v>10277426</v>
      </c>
      <c r="Q645">
        <v>9627792</v>
      </c>
      <c r="S645">
        <f>B645/A645</f>
        <v>1.2380952380952381</v>
      </c>
      <c r="T645">
        <f>D645/A645</f>
        <v>0.47619047619047616</v>
      </c>
      <c r="V645" s="4">
        <f>A645*12+(B645-1)*1.007825+C645*14.003074+D645*15.9949146+E645*31.9720707+F645*30.9737615+0.0005485799</f>
        <v>437.14531957989999</v>
      </c>
      <c r="W645">
        <f>1+A645-B645/2+C645/2+F645/2</f>
        <v>9</v>
      </c>
      <c r="X645">
        <f>W645/A645</f>
        <v>0.42857142857142855</v>
      </c>
      <c r="Y645">
        <f>W645/B645</f>
        <v>0.34615384615384615</v>
      </c>
      <c r="Z645">
        <f>W645/D645</f>
        <v>0.9</v>
      </c>
      <c r="AA645" t="str">
        <f>IF(X645&gt;=0.3,IF(X645&lt;=0.68,IF(Y645&gt;=0.2,IF(Y645&lt;=0.95,IF(Z645&gt;=0.77,IF(Z645&lt;=1.75,"CRAM","O"),"O"),"O"),"O"),"O"),"O")</f>
        <v>CRAM</v>
      </c>
      <c r="AD645">
        <f>(1+A645-D645/2-E645-B645/2)/(A645-D645/2-E645-C645-F645)</f>
        <v>0.25</v>
      </c>
      <c r="AF645" t="str">
        <f>IF(AD645&gt;0.66,"CondAr","----")</f>
        <v>----</v>
      </c>
      <c r="AG645" t="str">
        <f>IF(AND((AD645&gt;0.5),(AD645&lt;=0.66)),"Aromatic","----")</f>
        <v>----</v>
      </c>
      <c r="AH645" t="str">
        <f>IF(AND((AD645&lt;=0.5),(S645&lt;1.5)),"HUnSatLig","----")</f>
        <v>HUnSatLig</v>
      </c>
      <c r="AI645" t="str">
        <f>IF(AND((T645&lt;0.6),(S645&gt;=1.5),(C645=0)),"AlipatNoN","----")</f>
        <v>----</v>
      </c>
      <c r="AJ645" t="str">
        <f>IF(AND((S645&gt;=1.5),(T645&gt;=0.6)),"SatFACarb","----")</f>
        <v>----</v>
      </c>
      <c r="AK645" t="str">
        <f>IF(AND((T645&lt;0.6),(S645&gt;=1.5),(C645&gt;0)),"Alipat+N","----")</f>
        <v>----</v>
      </c>
      <c r="AM645" s="4">
        <f>V645*(44/43.989828)</f>
        <v>437.24640299833857</v>
      </c>
      <c r="AN645" s="4">
        <f>INT(AM645)</f>
        <v>437</v>
      </c>
      <c r="AO645" s="4">
        <f>AM645-AN645</f>
        <v>0.24640299833856716</v>
      </c>
    </row>
    <row r="646" spans="1:41" x14ac:dyDescent="0.25">
      <c r="A646">
        <v>17</v>
      </c>
      <c r="B646">
        <v>24</v>
      </c>
      <c r="C646">
        <v>0</v>
      </c>
      <c r="D646">
        <v>7</v>
      </c>
      <c r="E646">
        <v>0</v>
      </c>
      <c r="F646">
        <v>0</v>
      </c>
      <c r="H646">
        <v>339.14492580000001</v>
      </c>
      <c r="J646">
        <v>7888708</v>
      </c>
      <c r="K646">
        <v>8585127</v>
      </c>
      <c r="L646">
        <v>8637814</v>
      </c>
      <c r="M646" t="str">
        <f>IF(J646&gt;0,"Yes","No")</f>
        <v>Yes</v>
      </c>
      <c r="N646">
        <f>AVERAGE(J646:L646)</f>
        <v>8370549.666666667</v>
      </c>
      <c r="O646">
        <v>11653757</v>
      </c>
      <c r="P646">
        <v>11907552</v>
      </c>
      <c r="Q646">
        <v>11487861</v>
      </c>
      <c r="S646">
        <f>B646/A646</f>
        <v>1.411764705882353</v>
      </c>
      <c r="T646">
        <f>D646/A646</f>
        <v>0.41176470588235292</v>
      </c>
      <c r="V646" s="4">
        <f>A646*12+(B646-1)*1.007825+C646*14.003074+D646*15.9949146+E646*31.9720707+F646*30.9737615+0.0005485799</f>
        <v>339.14492577990001</v>
      </c>
      <c r="W646">
        <f>1+A646-B646/2+C646/2+F646/2</f>
        <v>6</v>
      </c>
      <c r="X646">
        <f>W646/A646</f>
        <v>0.35294117647058826</v>
      </c>
      <c r="Y646">
        <f>W646/B646</f>
        <v>0.25</v>
      </c>
      <c r="Z646">
        <f>W646/D646</f>
        <v>0.8571428571428571</v>
      </c>
      <c r="AA646" t="str">
        <f>IF(X646&gt;=0.3,IF(X646&lt;=0.68,IF(Y646&gt;=0.2,IF(Y646&lt;=0.95,IF(Z646&gt;=0.77,IF(Z646&lt;=1.75,"CRAM","O"),"O"),"O"),"O"),"O"),"O")</f>
        <v>CRAM</v>
      </c>
      <c r="AD646">
        <f>(1+A646-D646/2-E646-B646/2)/(A646-D646/2-E646-C646-F646)</f>
        <v>0.18518518518518517</v>
      </c>
      <c r="AF646" t="str">
        <f>IF(AD646&gt;0.66,"CondAr","----")</f>
        <v>----</v>
      </c>
      <c r="AG646" t="str">
        <f>IF(AND((AD646&gt;0.5),(AD646&lt;=0.66)),"Aromatic","----")</f>
        <v>----</v>
      </c>
      <c r="AH646" t="str">
        <f>IF(AND((AD646&lt;=0.5),(S646&lt;1.5)),"HUnSatLig","----")</f>
        <v>HUnSatLig</v>
      </c>
      <c r="AI646" t="str">
        <f>IF(AND((T646&lt;0.6),(S646&gt;=1.5),(C646=0)),"AlipatNoN","----")</f>
        <v>----</v>
      </c>
      <c r="AJ646" t="str">
        <f>IF(AND((S646&gt;=1.5),(T646&gt;=0.6)),"SatFACarb","----")</f>
        <v>----</v>
      </c>
      <c r="AK646" t="str">
        <f>IF(AND((T646&lt;0.6),(S646&gt;=1.5),(C646&gt;0)),"Alipat+N","----")</f>
        <v>----</v>
      </c>
      <c r="AM646" s="4">
        <f>V646*(44/43.989828)</f>
        <v>339.22334805027197</v>
      </c>
      <c r="AN646" s="4">
        <f>INT(AM646)</f>
        <v>339</v>
      </c>
      <c r="AO646" s="4">
        <f>AM646-AN646</f>
        <v>0.2233480502719658</v>
      </c>
    </row>
    <row r="647" spans="1:41" x14ac:dyDescent="0.25">
      <c r="A647">
        <v>20</v>
      </c>
      <c r="B647">
        <v>28</v>
      </c>
      <c r="C647">
        <v>0</v>
      </c>
      <c r="D647">
        <v>4</v>
      </c>
      <c r="E647">
        <v>0</v>
      </c>
      <c r="F647">
        <v>0</v>
      </c>
      <c r="H647">
        <v>331.19148200000001</v>
      </c>
      <c r="J647">
        <v>6577141</v>
      </c>
      <c r="K647">
        <v>6912221</v>
      </c>
      <c r="L647">
        <v>7362081</v>
      </c>
      <c r="M647" t="str">
        <f>IF(J647&gt;0,"Yes","No")</f>
        <v>Yes</v>
      </c>
      <c r="N647">
        <f>AVERAGE(J647:L647)</f>
        <v>6950481</v>
      </c>
      <c r="O647">
        <v>11690668</v>
      </c>
      <c r="P647">
        <v>14379724</v>
      </c>
      <c r="Q647">
        <v>11016937</v>
      </c>
      <c r="S647">
        <f>B647/A647</f>
        <v>1.4</v>
      </c>
      <c r="T647">
        <f>D647/A647</f>
        <v>0.2</v>
      </c>
      <c r="V647" s="4">
        <f>A647*12+(B647-1)*1.007825+C647*14.003074+D647*15.9949146+E647*31.9720707+F647*30.9737615+0.0005485799</f>
        <v>331.1914819799</v>
      </c>
      <c r="W647">
        <f>1+A647-B647/2+C647/2+F647/2</f>
        <v>7</v>
      </c>
      <c r="X647">
        <f>W647/A647</f>
        <v>0.35</v>
      </c>
      <c r="Y647">
        <f>W647/B647</f>
        <v>0.25</v>
      </c>
      <c r="Z647">
        <f>W647/D647</f>
        <v>1.75</v>
      </c>
      <c r="AA647" t="str">
        <f>IF(X647&gt;=0.3,IF(X647&lt;=0.68,IF(Y647&gt;=0.2,IF(Y647&lt;=0.95,IF(Z647&gt;=0.77,IF(Z647&lt;=1.75,"CRAM","O"),"O"),"O"),"O"),"O"),"O")</f>
        <v>CRAM</v>
      </c>
      <c r="AD647">
        <f>(1+A647-D647/2-E647-B647/2)/(A647-D647/2-E647-C647-F647)</f>
        <v>0.27777777777777779</v>
      </c>
      <c r="AF647" t="str">
        <f>IF(AD647&gt;0.66,"CondAr","----")</f>
        <v>----</v>
      </c>
      <c r="AG647" t="str">
        <f>IF(AND((AD647&gt;0.5),(AD647&lt;=0.66)),"Aromatic","----")</f>
        <v>----</v>
      </c>
      <c r="AH647" t="str">
        <f>IF(AND((AD647&lt;=0.5),(S647&lt;1.5)),"HUnSatLig","----")</f>
        <v>HUnSatLig</v>
      </c>
      <c r="AI647" t="str">
        <f>IF(AND((T647&lt;0.6),(S647&gt;=1.5),(C647=0)),"AlipatNoN","----")</f>
        <v>----</v>
      </c>
      <c r="AJ647" t="str">
        <f>IF(AND((S647&gt;=1.5),(T647&gt;=0.6)),"SatFACarb","----")</f>
        <v>----</v>
      </c>
      <c r="AK647" t="str">
        <f>IF(AND((T647&lt;0.6),(S647&gt;=1.5),(C647&gt;0)),"Alipat+N","----")</f>
        <v>----</v>
      </c>
      <c r="AM647" s="4">
        <f>V647*(44/43.989828)</f>
        <v>331.26806513350311</v>
      </c>
      <c r="AN647" s="4">
        <f>INT(AM647)</f>
        <v>331</v>
      </c>
      <c r="AO647" s="4">
        <f>AM647-AN647</f>
        <v>0.26806513350311434</v>
      </c>
    </row>
    <row r="648" spans="1:41" x14ac:dyDescent="0.25">
      <c r="A648">
        <v>17</v>
      </c>
      <c r="B648">
        <v>22</v>
      </c>
      <c r="C648">
        <v>0</v>
      </c>
      <c r="D648">
        <v>9</v>
      </c>
      <c r="E648">
        <v>0</v>
      </c>
      <c r="F648">
        <v>0</v>
      </c>
      <c r="H648">
        <v>369.11910499999999</v>
      </c>
      <c r="J648">
        <v>12861239</v>
      </c>
      <c r="K648">
        <v>12886743</v>
      </c>
      <c r="L648">
        <v>12920642</v>
      </c>
      <c r="M648" t="str">
        <f>IF(J648&gt;0,"Yes","No")</f>
        <v>Yes</v>
      </c>
      <c r="N648">
        <f>AVERAGE(J648:L648)</f>
        <v>12889541.333333334</v>
      </c>
      <c r="O648">
        <v>11736358</v>
      </c>
      <c r="P648">
        <v>10668751</v>
      </c>
      <c r="Q648">
        <v>11400139</v>
      </c>
      <c r="S648">
        <f>B648/A648</f>
        <v>1.2941176470588236</v>
      </c>
      <c r="T648">
        <f>D648/A648</f>
        <v>0.52941176470588236</v>
      </c>
      <c r="V648" s="4">
        <f>A648*12+(B648-1)*1.007825+C648*14.003074+D648*15.9949146+E648*31.9720707+F648*30.9737615+0.0005485799</f>
        <v>369.11910497989999</v>
      </c>
      <c r="W648">
        <f>1+A648-B648/2+C648/2+F648/2</f>
        <v>7</v>
      </c>
      <c r="X648">
        <f>W648/A648</f>
        <v>0.41176470588235292</v>
      </c>
      <c r="Y648">
        <f>W648/B648</f>
        <v>0.31818181818181818</v>
      </c>
      <c r="Z648">
        <f>W648/D648</f>
        <v>0.77777777777777779</v>
      </c>
      <c r="AA648" t="str">
        <f>IF(X648&gt;=0.3,IF(X648&lt;=0.68,IF(Y648&gt;=0.2,IF(Y648&lt;=0.95,IF(Z648&gt;=0.77,IF(Z648&lt;=1.75,"CRAM","O"),"O"),"O"),"O"),"O"),"O")</f>
        <v>CRAM</v>
      </c>
      <c r="AD648">
        <f>(1+A648-D648/2-E648-B648/2)/(A648-D648/2-E648-C648-F648)</f>
        <v>0.2</v>
      </c>
      <c r="AF648" t="str">
        <f>IF(AD648&gt;0.66,"CondAr","----")</f>
        <v>----</v>
      </c>
      <c r="AG648" t="str">
        <f>IF(AND((AD648&gt;0.5),(AD648&lt;=0.66)),"Aromatic","----")</f>
        <v>----</v>
      </c>
      <c r="AH648" t="str">
        <f>IF(AND((AD648&lt;=0.5),(S648&lt;1.5)),"HUnSatLig","----")</f>
        <v>HUnSatLig</v>
      </c>
      <c r="AI648" t="str">
        <f>IF(AND((T648&lt;0.6),(S648&gt;=1.5),(C648=0)),"AlipatNoN","----")</f>
        <v>----</v>
      </c>
      <c r="AJ648" t="str">
        <f>IF(AND((S648&gt;=1.5),(T648&gt;=0.6)),"SatFACarb","----")</f>
        <v>----</v>
      </c>
      <c r="AK648" t="str">
        <f>IF(AND((T648&lt;0.6),(S648&gt;=1.5),(C648&gt;0)),"Alipat+N","----")</f>
        <v>----</v>
      </c>
      <c r="AM648" s="4">
        <f>V648*(44/43.989828)</f>
        <v>369.20445833785931</v>
      </c>
      <c r="AN648" s="4">
        <f>INT(AM648)</f>
        <v>369</v>
      </c>
      <c r="AO648" s="4">
        <f>AM648-AN648</f>
        <v>0.20445833785930745</v>
      </c>
    </row>
    <row r="649" spans="1:41" x14ac:dyDescent="0.25">
      <c r="A649">
        <v>23</v>
      </c>
      <c r="B649">
        <v>32</v>
      </c>
      <c r="C649">
        <v>0</v>
      </c>
      <c r="D649">
        <v>9</v>
      </c>
      <c r="E649">
        <v>0</v>
      </c>
      <c r="F649">
        <v>0</v>
      </c>
      <c r="H649">
        <v>451.19735500000002</v>
      </c>
      <c r="J649">
        <v>8858138</v>
      </c>
      <c r="K649">
        <v>7912700</v>
      </c>
      <c r="L649">
        <v>7732415</v>
      </c>
      <c r="M649" t="str">
        <f>IF(J649&gt;0,"Yes","No")</f>
        <v>Yes</v>
      </c>
      <c r="N649">
        <f>AVERAGE(J649:L649)</f>
        <v>8167751</v>
      </c>
      <c r="O649">
        <v>11803918</v>
      </c>
      <c r="P649">
        <v>11869946</v>
      </c>
      <c r="Q649">
        <v>10494707</v>
      </c>
      <c r="S649">
        <f>B649/A649</f>
        <v>1.3913043478260869</v>
      </c>
      <c r="T649">
        <f>D649/A649</f>
        <v>0.39130434782608697</v>
      </c>
      <c r="V649" s="4">
        <f>A649*12+(B649-1)*1.007825+C649*14.003074+D649*15.9949146+E649*31.9720707+F649*30.9737615+0.0005485799</f>
        <v>451.19735497990001</v>
      </c>
      <c r="W649">
        <f>1+A649-B649/2+C649/2+F649/2</f>
        <v>8</v>
      </c>
      <c r="X649">
        <f>W649/A649</f>
        <v>0.34782608695652173</v>
      </c>
      <c r="Y649">
        <f>W649/B649</f>
        <v>0.25</v>
      </c>
      <c r="Z649">
        <f>W649/D649</f>
        <v>0.88888888888888884</v>
      </c>
      <c r="AA649" t="str">
        <f>IF(X649&gt;=0.3,IF(X649&lt;=0.68,IF(Y649&gt;=0.2,IF(Y649&lt;=0.95,IF(Z649&gt;=0.77,IF(Z649&lt;=1.75,"CRAM","O"),"O"),"O"),"O"),"O"),"O")</f>
        <v>CRAM</v>
      </c>
      <c r="AD649">
        <f>(1+A649-D649/2-E649-B649/2)/(A649-D649/2-E649-C649-F649)</f>
        <v>0.1891891891891892</v>
      </c>
      <c r="AF649" t="str">
        <f>IF(AD649&gt;0.66,"CondAr","----")</f>
        <v>----</v>
      </c>
      <c r="AG649" t="str">
        <f>IF(AND((AD649&gt;0.5),(AD649&lt;=0.66)),"Aromatic","----")</f>
        <v>----</v>
      </c>
      <c r="AH649" t="str">
        <f>IF(AND((AD649&lt;=0.5),(S649&lt;1.5)),"HUnSatLig","----")</f>
        <v>HUnSatLig</v>
      </c>
      <c r="AI649" t="str">
        <f>IF(AND((T649&lt;0.6),(S649&gt;=1.5),(C649=0)),"AlipatNoN","----")</f>
        <v>----</v>
      </c>
      <c r="AJ649" t="str">
        <f>IF(AND((S649&gt;=1.5),(T649&gt;=0.6)),"SatFACarb","----")</f>
        <v>----</v>
      </c>
      <c r="AK649" t="str">
        <f>IF(AND((T649&lt;0.6),(S649&gt;=1.5),(C649&gt;0)),"Alipat+N","----")</f>
        <v>----</v>
      </c>
      <c r="AM649" s="4">
        <f>V649*(44/43.989828)</f>
        <v>451.30168772461667</v>
      </c>
      <c r="AN649" s="4">
        <f>INT(AM649)</f>
        <v>451</v>
      </c>
      <c r="AO649" s="4">
        <f>AM649-AN649</f>
        <v>0.30168772461667004</v>
      </c>
    </row>
    <row r="650" spans="1:41" x14ac:dyDescent="0.25">
      <c r="A650">
        <v>22</v>
      </c>
      <c r="B650">
        <v>32</v>
      </c>
      <c r="C650">
        <v>0</v>
      </c>
      <c r="D650">
        <v>6</v>
      </c>
      <c r="E650">
        <v>0</v>
      </c>
      <c r="F650">
        <v>0</v>
      </c>
      <c r="H650">
        <v>391.21261120000003</v>
      </c>
      <c r="J650">
        <v>7261265</v>
      </c>
      <c r="K650">
        <v>6889465</v>
      </c>
      <c r="L650">
        <v>6514092</v>
      </c>
      <c r="M650" t="str">
        <f>IF(J650&gt;0,"Yes","No")</f>
        <v>Yes</v>
      </c>
      <c r="N650">
        <f>AVERAGE(J650:L650)</f>
        <v>6888274</v>
      </c>
      <c r="O650">
        <v>11844495</v>
      </c>
      <c r="P650">
        <v>13250890</v>
      </c>
      <c r="Q650">
        <v>11612311</v>
      </c>
      <c r="S650">
        <f>B650/A650</f>
        <v>1.4545454545454546</v>
      </c>
      <c r="T650">
        <f>D650/A650</f>
        <v>0.27272727272727271</v>
      </c>
      <c r="V650" s="4">
        <f>A650*12+(B650-1)*1.007825+C650*14.003074+D650*15.9949146+E650*31.9720707+F650*30.9737615+0.0005485799</f>
        <v>391.21261117989997</v>
      </c>
      <c r="W650">
        <f>1+A650-B650/2+C650/2+F650/2</f>
        <v>7</v>
      </c>
      <c r="X650">
        <f>W650/A650</f>
        <v>0.31818181818181818</v>
      </c>
      <c r="Y650">
        <f>W650/B650</f>
        <v>0.21875</v>
      </c>
      <c r="Z650">
        <f>W650/D650</f>
        <v>1.1666666666666667</v>
      </c>
      <c r="AA650" t="str">
        <f>IF(X650&gt;=0.3,IF(X650&lt;=0.68,IF(Y650&gt;=0.2,IF(Y650&lt;=0.95,IF(Z650&gt;=0.77,IF(Z650&lt;=1.75,"CRAM","O"),"O"),"O"),"O"),"O"),"O")</f>
        <v>CRAM</v>
      </c>
      <c r="AD650">
        <f>(1+A650-D650/2-E650-B650/2)/(A650-D650/2-E650-C650-F650)</f>
        <v>0.21052631578947367</v>
      </c>
      <c r="AF650" t="str">
        <f>IF(AD650&gt;0.66,"CondAr","----")</f>
        <v>----</v>
      </c>
      <c r="AG650" t="str">
        <f>IF(AND((AD650&gt;0.5),(AD650&lt;=0.66)),"Aromatic","----")</f>
        <v>----</v>
      </c>
      <c r="AH650" t="str">
        <f>IF(AND((AD650&lt;=0.5),(S650&lt;1.5)),"HUnSatLig","----")</f>
        <v>HUnSatLig</v>
      </c>
      <c r="AI650" t="str">
        <f>IF(AND((T650&lt;0.6),(S650&gt;=1.5),(C650=0)),"AlipatNoN","----")</f>
        <v>----</v>
      </c>
      <c r="AJ650" t="str">
        <f>IF(AND((S650&gt;=1.5),(T650&gt;=0.6)),"SatFACarb","----")</f>
        <v>----</v>
      </c>
      <c r="AK650" t="str">
        <f>IF(AND((T650&lt;0.6),(S650&gt;=1.5),(C650&gt;0)),"Alipat+N","----")</f>
        <v>----</v>
      </c>
      <c r="AM650" s="4">
        <f>V650*(44/43.989828)</f>
        <v>391.30307333585381</v>
      </c>
      <c r="AN650" s="4">
        <f>INT(AM650)</f>
        <v>391</v>
      </c>
      <c r="AO650" s="4">
        <f>AM650-AN650</f>
        <v>0.30307333585381002</v>
      </c>
    </row>
    <row r="651" spans="1:41" x14ac:dyDescent="0.25">
      <c r="A651">
        <v>23</v>
      </c>
      <c r="B651">
        <v>32</v>
      </c>
      <c r="C651">
        <v>0</v>
      </c>
      <c r="D651">
        <v>7</v>
      </c>
      <c r="E651">
        <v>0</v>
      </c>
      <c r="F651">
        <v>0</v>
      </c>
      <c r="H651">
        <v>419.20752579999998</v>
      </c>
      <c r="J651">
        <v>8581135</v>
      </c>
      <c r="K651">
        <v>7834262</v>
      </c>
      <c r="L651">
        <v>7960313</v>
      </c>
      <c r="M651" t="str">
        <f>IF(J651&gt;0,"Yes","No")</f>
        <v>Yes</v>
      </c>
      <c r="N651">
        <f>AVERAGE(J651:L651)</f>
        <v>8125236.666666667</v>
      </c>
      <c r="O651">
        <v>11926820</v>
      </c>
      <c r="P651">
        <v>13069445</v>
      </c>
      <c r="Q651">
        <v>10962634</v>
      </c>
      <c r="S651">
        <f>B651/A651</f>
        <v>1.3913043478260869</v>
      </c>
      <c r="T651">
        <f>D651/A651</f>
        <v>0.30434782608695654</v>
      </c>
      <c r="V651" s="4">
        <f>A651*12+(B651-1)*1.007825+C651*14.003074+D651*15.9949146+E651*31.9720707+F651*30.9737615+0.0005485799</f>
        <v>419.20752577989998</v>
      </c>
      <c r="W651">
        <f>1+A651-B651/2+C651/2+F651/2</f>
        <v>8</v>
      </c>
      <c r="X651">
        <f>W651/A651</f>
        <v>0.34782608695652173</v>
      </c>
      <c r="Y651">
        <f>W651/B651</f>
        <v>0.25</v>
      </c>
      <c r="Z651">
        <f>W651/D651</f>
        <v>1.1428571428571428</v>
      </c>
      <c r="AA651" t="str">
        <f>IF(X651&gt;=0.3,IF(X651&lt;=0.68,IF(Y651&gt;=0.2,IF(Y651&lt;=0.95,IF(Z651&gt;=0.77,IF(Z651&lt;=1.75,"CRAM","O"),"O"),"O"),"O"),"O"),"O")</f>
        <v>CRAM</v>
      </c>
      <c r="AD651">
        <f>(1+A651-D651/2-E651-B651/2)/(A651-D651/2-E651-C651-F651)</f>
        <v>0.23076923076923078</v>
      </c>
      <c r="AF651" t="str">
        <f>IF(AD651&gt;0.66,"CondAr","----")</f>
        <v>----</v>
      </c>
      <c r="AG651" t="str">
        <f>IF(AND((AD651&gt;0.5),(AD651&lt;=0.66)),"Aromatic","----")</f>
        <v>----</v>
      </c>
      <c r="AH651" t="str">
        <f>IF(AND((AD651&lt;=0.5),(S651&lt;1.5)),"HUnSatLig","----")</f>
        <v>HUnSatLig</v>
      </c>
      <c r="AI651" t="str">
        <f>IF(AND((T651&lt;0.6),(S651&gt;=1.5),(C651=0)),"AlipatNoN","----")</f>
        <v>----</v>
      </c>
      <c r="AJ651" t="str">
        <f>IF(AND((S651&gt;=1.5),(T651&gt;=0.6)),"SatFACarb","----")</f>
        <v>----</v>
      </c>
      <c r="AK651" t="str">
        <f>IF(AND((T651&lt;0.6),(S651&gt;=1.5),(C651&gt;0)),"Alipat+N","----")</f>
        <v>----</v>
      </c>
      <c r="AM651" s="4">
        <f>V651*(44/43.989828)</f>
        <v>419.304461347646</v>
      </c>
      <c r="AN651" s="4">
        <f>INT(AM651)</f>
        <v>419</v>
      </c>
      <c r="AO651" s="4">
        <f>AM651-AN651</f>
        <v>0.30446134764599719</v>
      </c>
    </row>
    <row r="652" spans="1:41" x14ac:dyDescent="0.25">
      <c r="A652">
        <v>17</v>
      </c>
      <c r="B652">
        <v>24</v>
      </c>
      <c r="C652">
        <v>0</v>
      </c>
      <c r="D652">
        <v>9</v>
      </c>
      <c r="E652">
        <v>0</v>
      </c>
      <c r="F652">
        <v>0</v>
      </c>
      <c r="H652">
        <v>371.13475499999998</v>
      </c>
      <c r="J652">
        <v>11409968</v>
      </c>
      <c r="K652">
        <v>11162881</v>
      </c>
      <c r="L652">
        <v>11665815</v>
      </c>
      <c r="M652" t="str">
        <f>IF(J652&gt;0,"Yes","No")</f>
        <v>Yes</v>
      </c>
      <c r="N652">
        <f>AVERAGE(J652:L652)</f>
        <v>11412888</v>
      </c>
      <c r="O652">
        <v>11982717</v>
      </c>
      <c r="P652">
        <v>11246876</v>
      </c>
      <c r="Q652">
        <v>12254724</v>
      </c>
      <c r="S652">
        <f>B652/A652</f>
        <v>1.411764705882353</v>
      </c>
      <c r="T652">
        <f>D652/A652</f>
        <v>0.52941176470588236</v>
      </c>
      <c r="V652" s="4">
        <f>A652*12+(B652-1)*1.007825+C652*14.003074+D652*15.9949146+E652*31.9720707+F652*30.9737615+0.0005485799</f>
        <v>371.13475497990004</v>
      </c>
      <c r="W652">
        <f>1+A652-B652/2+C652/2+F652/2</f>
        <v>6</v>
      </c>
      <c r="X652">
        <f>W652/A652</f>
        <v>0.35294117647058826</v>
      </c>
      <c r="Y652">
        <f>W652/B652</f>
        <v>0.25</v>
      </c>
      <c r="Z652">
        <f>W652/D652</f>
        <v>0.66666666666666663</v>
      </c>
      <c r="AA652" t="str">
        <f>IF(X652&gt;=0.3,IF(X652&lt;=0.68,IF(Y652&gt;=0.2,IF(Y652&lt;=0.95,IF(Z652&gt;=0.77,IF(Z652&lt;=1.75,"CRAM","O"),"O"),"O"),"O"),"O"),"O")</f>
        <v>O</v>
      </c>
      <c r="AD652">
        <f>(1+A652-D652/2-E652-B652/2)/(A652-D652/2-E652-C652-F652)</f>
        <v>0.12</v>
      </c>
      <c r="AF652" t="str">
        <f>IF(AD652&gt;0.66,"CondAr","----")</f>
        <v>----</v>
      </c>
      <c r="AG652" t="str">
        <f>IF(AND((AD652&gt;0.5),(AD652&lt;=0.66)),"Aromatic","----")</f>
        <v>----</v>
      </c>
      <c r="AH652" t="str">
        <f>IF(AND((AD652&lt;=0.5),(S652&lt;1.5)),"HUnSatLig","----")</f>
        <v>HUnSatLig</v>
      </c>
      <c r="AI652" t="str">
        <f>IF(AND((T652&lt;0.6),(S652&gt;=1.5),(C652=0)),"AlipatNoN","----")</f>
        <v>----</v>
      </c>
      <c r="AJ652" t="str">
        <f>IF(AND((S652&gt;=1.5),(T652&gt;=0.6)),"SatFACarb","----")</f>
        <v>----</v>
      </c>
      <c r="AK652" t="str">
        <f>IF(AND((T652&lt;0.6),(S652&gt;=1.5),(C652&gt;0)),"Alipat+N","----")</f>
        <v>----</v>
      </c>
      <c r="AM652" s="4">
        <f>V652*(44/43.989828)</f>
        <v>371.22057442724258</v>
      </c>
      <c r="AN652" s="4">
        <f>INT(AM652)</f>
        <v>371</v>
      </c>
      <c r="AO652" s="4">
        <f>AM652-AN652</f>
        <v>0.22057442724258181</v>
      </c>
    </row>
    <row r="653" spans="1:41" x14ac:dyDescent="0.25">
      <c r="A653">
        <v>24</v>
      </c>
      <c r="B653">
        <v>34</v>
      </c>
      <c r="C653">
        <v>0</v>
      </c>
      <c r="D653">
        <v>8</v>
      </c>
      <c r="E653">
        <v>0</v>
      </c>
      <c r="F653">
        <v>0</v>
      </c>
      <c r="H653">
        <v>449.21809039999999</v>
      </c>
      <c r="J653">
        <v>7279377</v>
      </c>
      <c r="K653">
        <v>7703922</v>
      </c>
      <c r="L653">
        <v>6731139</v>
      </c>
      <c r="M653" t="str">
        <f>IF(J653&gt;0,"Yes","No")</f>
        <v>Yes</v>
      </c>
      <c r="N653">
        <f>AVERAGE(J653:L653)</f>
        <v>7238146</v>
      </c>
      <c r="O653">
        <v>11984282</v>
      </c>
      <c r="P653">
        <v>12410726</v>
      </c>
      <c r="Q653">
        <v>10208165</v>
      </c>
      <c r="S653">
        <f>B653/A653</f>
        <v>1.4166666666666667</v>
      </c>
      <c r="T653">
        <f>D653/A653</f>
        <v>0.33333333333333331</v>
      </c>
      <c r="V653" s="4">
        <f>A653*12+(B653-1)*1.007825+C653*14.003074+D653*15.9949146+E653*31.9720707+F653*30.9737615+0.0005485799</f>
        <v>449.21809037989999</v>
      </c>
      <c r="W653">
        <f>1+A653-B653/2+C653/2+F653/2</f>
        <v>8</v>
      </c>
      <c r="X653">
        <f>W653/A653</f>
        <v>0.33333333333333331</v>
      </c>
      <c r="Y653">
        <f>W653/B653</f>
        <v>0.23529411764705882</v>
      </c>
      <c r="Z653">
        <f>W653/D653</f>
        <v>1</v>
      </c>
      <c r="AA653" t="str">
        <f>IF(X653&gt;=0.3,IF(X653&lt;=0.68,IF(Y653&gt;=0.2,IF(Y653&lt;=0.95,IF(Z653&gt;=0.77,IF(Z653&lt;=1.75,"CRAM","O"),"O"),"O"),"O"),"O"),"O")</f>
        <v>CRAM</v>
      </c>
      <c r="AD653">
        <f>(1+A653-D653/2-E653-B653/2)/(A653-D653/2-E653-C653-F653)</f>
        <v>0.2</v>
      </c>
      <c r="AF653" t="str">
        <f>IF(AD653&gt;0.66,"CondAr","----")</f>
        <v>----</v>
      </c>
      <c r="AG653" t="str">
        <f>IF(AND((AD653&gt;0.5),(AD653&lt;=0.66)),"Aromatic","----")</f>
        <v>----</v>
      </c>
      <c r="AH653" t="str">
        <f>IF(AND((AD653&lt;=0.5),(S653&lt;1.5)),"HUnSatLig","----")</f>
        <v>HUnSatLig</v>
      </c>
      <c r="AI653" t="str">
        <f>IF(AND((T653&lt;0.6),(S653&gt;=1.5),(C653=0)),"AlipatNoN","----")</f>
        <v>----</v>
      </c>
      <c r="AJ653" t="str">
        <f>IF(AND((S653&gt;=1.5),(T653&gt;=0.6)),"SatFACarb","----")</f>
        <v>----</v>
      </c>
      <c r="AK653" t="str">
        <f>IF(AND((T653&lt;0.6),(S653&gt;=1.5),(C653&gt;0)),"Alipat+N","----")</f>
        <v>----</v>
      </c>
      <c r="AM653" s="4">
        <f>V653*(44/43.989828)</f>
        <v>449.3219654488214</v>
      </c>
      <c r="AN653" s="4">
        <f>INT(AM653)</f>
        <v>449</v>
      </c>
      <c r="AO653" s="4">
        <f>AM653-AN653</f>
        <v>0.32196544882140188</v>
      </c>
    </row>
    <row r="654" spans="1:41" x14ac:dyDescent="0.25">
      <c r="A654">
        <v>21</v>
      </c>
      <c r="B654">
        <v>26</v>
      </c>
      <c r="C654">
        <v>0</v>
      </c>
      <c r="D654">
        <v>9</v>
      </c>
      <c r="E654">
        <v>0</v>
      </c>
      <c r="F654">
        <v>0</v>
      </c>
      <c r="H654">
        <v>421.15040499999998</v>
      </c>
      <c r="J654">
        <v>12328878</v>
      </c>
      <c r="K654">
        <v>12006035</v>
      </c>
      <c r="L654">
        <v>12191420</v>
      </c>
      <c r="M654" t="str">
        <f>IF(J654&gt;0,"Yes","No")</f>
        <v>Yes</v>
      </c>
      <c r="N654">
        <f>AVERAGE(J654:L654)</f>
        <v>12175444.333333334</v>
      </c>
      <c r="O654">
        <v>12012790</v>
      </c>
      <c r="P654">
        <v>12203137</v>
      </c>
      <c r="Q654">
        <v>11173463</v>
      </c>
      <c r="S654">
        <f>B654/A654</f>
        <v>1.2380952380952381</v>
      </c>
      <c r="T654">
        <f>D654/A654</f>
        <v>0.42857142857142855</v>
      </c>
      <c r="V654" s="4">
        <f>A654*12+(B654-1)*1.007825+C654*14.003074+D654*15.9949146+E654*31.9720707+F654*30.9737615+0.0005485799</f>
        <v>421.15040497989997</v>
      </c>
      <c r="W654">
        <f>1+A654-B654/2+C654/2+F654/2</f>
        <v>9</v>
      </c>
      <c r="X654">
        <f>W654/A654</f>
        <v>0.42857142857142855</v>
      </c>
      <c r="Y654">
        <f>W654/B654</f>
        <v>0.34615384615384615</v>
      </c>
      <c r="Z654">
        <f>W654/D654</f>
        <v>1</v>
      </c>
      <c r="AA654" t="str">
        <f>IF(X654&gt;=0.3,IF(X654&lt;=0.68,IF(Y654&gt;=0.2,IF(Y654&lt;=0.95,IF(Z654&gt;=0.77,IF(Z654&lt;=1.75,"CRAM","O"),"O"),"O"),"O"),"O"),"O")</f>
        <v>CRAM</v>
      </c>
      <c r="AD654">
        <f>(1+A654-D654/2-E654-B654/2)/(A654-D654/2-E654-C654-F654)</f>
        <v>0.27272727272727271</v>
      </c>
      <c r="AF654" t="str">
        <f>IF(AD654&gt;0.66,"CondAr","----")</f>
        <v>----</v>
      </c>
      <c r="AG654" t="str">
        <f>IF(AND((AD654&gt;0.5),(AD654&lt;=0.66)),"Aromatic","----")</f>
        <v>----</v>
      </c>
      <c r="AH654" t="str">
        <f>IF(AND((AD654&lt;=0.5),(S654&lt;1.5)),"HUnSatLig","----")</f>
        <v>HUnSatLig</v>
      </c>
      <c r="AI654" t="str">
        <f>IF(AND((T654&lt;0.6),(S654&gt;=1.5),(C654=0)),"AlipatNoN","----")</f>
        <v>----</v>
      </c>
      <c r="AJ654" t="str">
        <f>IF(AND((S654&gt;=1.5),(T654&gt;=0.6)),"SatFACarb","----")</f>
        <v>----</v>
      </c>
      <c r="AK654" t="str">
        <f>IF(AND((T654&lt;0.6),(S654&gt;=1.5),(C654&gt;0)),"Alipat+N","----")</f>
        <v>----</v>
      </c>
      <c r="AM654" s="4">
        <f>V654*(44/43.989828)</f>
        <v>421.24778980985326</v>
      </c>
      <c r="AN654" s="4">
        <f>INT(AM654)</f>
        <v>421</v>
      </c>
      <c r="AO654" s="4">
        <f>AM654-AN654</f>
        <v>0.24778980985325916</v>
      </c>
    </row>
    <row r="655" spans="1:41" x14ac:dyDescent="0.25">
      <c r="A655">
        <v>22</v>
      </c>
      <c r="B655">
        <v>28</v>
      </c>
      <c r="C655">
        <v>0</v>
      </c>
      <c r="D655">
        <v>9</v>
      </c>
      <c r="E655">
        <v>0</v>
      </c>
      <c r="F655">
        <v>0</v>
      </c>
      <c r="H655">
        <v>435.16605499999997</v>
      </c>
      <c r="J655">
        <v>10555990</v>
      </c>
      <c r="K655">
        <v>10115264</v>
      </c>
      <c r="L655">
        <v>9882369</v>
      </c>
      <c r="M655" t="str">
        <f>IF(J655&gt;0,"Yes","No")</f>
        <v>Yes</v>
      </c>
      <c r="N655">
        <f>AVERAGE(J655:L655)</f>
        <v>10184541</v>
      </c>
      <c r="O655">
        <v>12016102</v>
      </c>
      <c r="P655">
        <v>11758240</v>
      </c>
      <c r="Q655">
        <v>10258789</v>
      </c>
      <c r="S655">
        <f>B655/A655</f>
        <v>1.2727272727272727</v>
      </c>
      <c r="T655">
        <f>D655/A655</f>
        <v>0.40909090909090912</v>
      </c>
      <c r="V655" s="4">
        <f>A655*12+(B655-1)*1.007825+C655*14.003074+D655*15.9949146+E655*31.9720707+F655*30.9737615+0.0005485799</f>
        <v>435.16605497990003</v>
      </c>
      <c r="W655">
        <f>1+A655-B655/2+C655/2+F655/2</f>
        <v>9</v>
      </c>
      <c r="X655">
        <f>W655/A655</f>
        <v>0.40909090909090912</v>
      </c>
      <c r="Y655">
        <f>W655/B655</f>
        <v>0.32142857142857145</v>
      </c>
      <c r="Z655">
        <f>W655/D655</f>
        <v>1</v>
      </c>
      <c r="AA655" t="str">
        <f>IF(X655&gt;=0.3,IF(X655&lt;=0.68,IF(Y655&gt;=0.2,IF(Y655&lt;=0.95,IF(Z655&gt;=0.77,IF(Z655&lt;=1.75,"CRAM","O"),"O"),"O"),"O"),"O"),"O")</f>
        <v>CRAM</v>
      </c>
      <c r="AD655">
        <f>(1+A655-D655/2-E655-B655/2)/(A655-D655/2-E655-C655-F655)</f>
        <v>0.25714285714285712</v>
      </c>
      <c r="AF655" t="str">
        <f>IF(AD655&gt;0.66,"CondAr","----")</f>
        <v>----</v>
      </c>
      <c r="AG655" t="str">
        <f>IF(AND((AD655&gt;0.5),(AD655&lt;=0.66)),"Aromatic","----")</f>
        <v>----</v>
      </c>
      <c r="AH655" t="str">
        <f>IF(AND((AD655&lt;=0.5),(S655&lt;1.5)),"HUnSatLig","----")</f>
        <v>HUnSatLig</v>
      </c>
      <c r="AI655" t="str">
        <f>IF(AND((T655&lt;0.6),(S655&gt;=1.5),(C655=0)),"AlipatNoN","----")</f>
        <v>----</v>
      </c>
      <c r="AJ655" t="str">
        <f>IF(AND((S655&gt;=1.5),(T655&gt;=0.6)),"SatFACarb","----")</f>
        <v>----</v>
      </c>
      <c r="AK655" t="str">
        <f>IF(AND((T655&lt;0.6),(S655&gt;=1.5),(C655&gt;0)),"Alipat+N","----")</f>
        <v>----</v>
      </c>
      <c r="AM655" s="4">
        <f>V655*(44/43.989828)</f>
        <v>435.26668072254336</v>
      </c>
      <c r="AN655" s="4">
        <f>INT(AM655)</f>
        <v>435</v>
      </c>
      <c r="AO655" s="4">
        <f>AM655-AN655</f>
        <v>0.26668072254335584</v>
      </c>
    </row>
    <row r="656" spans="1:41" x14ac:dyDescent="0.25">
      <c r="A656">
        <v>20</v>
      </c>
      <c r="B656">
        <v>26</v>
      </c>
      <c r="C656">
        <v>0</v>
      </c>
      <c r="D656">
        <v>5</v>
      </c>
      <c r="E656">
        <v>0</v>
      </c>
      <c r="F656">
        <v>0</v>
      </c>
      <c r="H656">
        <v>345.17074659999997</v>
      </c>
      <c r="J656">
        <v>7082455</v>
      </c>
      <c r="K656">
        <v>7603534</v>
      </c>
      <c r="L656">
        <v>8002454</v>
      </c>
      <c r="M656" t="str">
        <f>IF(J656&gt;0,"Yes","No")</f>
        <v>Yes</v>
      </c>
      <c r="N656">
        <f>AVERAGE(J656:L656)</f>
        <v>7562814.333333333</v>
      </c>
      <c r="O656">
        <v>12067052</v>
      </c>
      <c r="P656">
        <v>14063565</v>
      </c>
      <c r="Q656">
        <v>13066411</v>
      </c>
      <c r="S656">
        <f>B656/A656</f>
        <v>1.3</v>
      </c>
      <c r="T656">
        <f>D656/A656</f>
        <v>0.25</v>
      </c>
      <c r="V656" s="4">
        <f>A656*12+(B656-1)*1.007825+C656*14.003074+D656*15.9949146+E656*31.9720707+F656*30.9737615+0.0005485799</f>
        <v>345.17074657990003</v>
      </c>
      <c r="W656">
        <f>1+A656-B656/2+C656/2+F656/2</f>
        <v>8</v>
      </c>
      <c r="X656">
        <f>W656/A656</f>
        <v>0.4</v>
      </c>
      <c r="Y656">
        <f>W656/B656</f>
        <v>0.30769230769230771</v>
      </c>
      <c r="Z656">
        <f>W656/D656</f>
        <v>1.6</v>
      </c>
      <c r="AA656" t="str">
        <f>IF(X656&gt;=0.3,IF(X656&lt;=0.68,IF(Y656&gt;=0.2,IF(Y656&lt;=0.95,IF(Z656&gt;=0.77,IF(Z656&lt;=1.75,"CRAM","O"),"O"),"O"),"O"),"O"),"O")</f>
        <v>CRAM</v>
      </c>
      <c r="AD656">
        <f>(1+A656-D656/2-E656-B656/2)/(A656-D656/2-E656-C656-F656)</f>
        <v>0.31428571428571428</v>
      </c>
      <c r="AF656" t="str">
        <f>IF(AD656&gt;0.66,"CondAr","----")</f>
        <v>----</v>
      </c>
      <c r="AG656" t="str">
        <f>IF(AND((AD656&gt;0.5),(AD656&lt;=0.66)),"Aromatic","----")</f>
        <v>----</v>
      </c>
      <c r="AH656" t="str">
        <f>IF(AND((AD656&lt;=0.5),(S656&lt;1.5)),"HUnSatLig","----")</f>
        <v>HUnSatLig</v>
      </c>
      <c r="AI656" t="str">
        <f>IF(AND((T656&lt;0.6),(S656&gt;=1.5),(C656=0)),"AlipatNoN","----")</f>
        <v>----</v>
      </c>
      <c r="AJ656" t="str">
        <f>IF(AND((S656&gt;=1.5),(T656&gt;=0.6)),"SatFACarb","----")</f>
        <v>----</v>
      </c>
      <c r="AK656" t="str">
        <f>IF(AND((T656&lt;0.6),(S656&gt;=1.5),(C656&gt;0)),"Alipat+N","----")</f>
        <v>----</v>
      </c>
      <c r="AM656" s="4">
        <f>V656*(44/43.989828)</f>
        <v>345.2505622326052</v>
      </c>
      <c r="AN656" s="4">
        <f>INT(AM656)</f>
        <v>345</v>
      </c>
      <c r="AO656" s="4">
        <f>AM656-AN656</f>
        <v>0.25056223260520483</v>
      </c>
    </row>
    <row r="657" spans="1:41" x14ac:dyDescent="0.25">
      <c r="A657">
        <v>22</v>
      </c>
      <c r="B657">
        <v>32</v>
      </c>
      <c r="C657">
        <v>0</v>
      </c>
      <c r="D657">
        <v>9</v>
      </c>
      <c r="E657">
        <v>0</v>
      </c>
      <c r="F657">
        <v>0</v>
      </c>
      <c r="H657">
        <v>439.19735500000002</v>
      </c>
      <c r="J657">
        <v>8804424</v>
      </c>
      <c r="K657">
        <v>7940060</v>
      </c>
      <c r="L657">
        <v>8118655</v>
      </c>
      <c r="M657" t="str">
        <f>IF(J657&gt;0,"Yes","No")</f>
        <v>Yes</v>
      </c>
      <c r="N657">
        <f>AVERAGE(J657:L657)</f>
        <v>8287713</v>
      </c>
      <c r="O657">
        <v>12171436</v>
      </c>
      <c r="P657">
        <v>11663803</v>
      </c>
      <c r="Q657">
        <v>9729969</v>
      </c>
      <c r="S657">
        <f>B657/A657</f>
        <v>1.4545454545454546</v>
      </c>
      <c r="T657">
        <f>D657/A657</f>
        <v>0.40909090909090912</v>
      </c>
      <c r="V657" s="4">
        <f>A657*12+(B657-1)*1.007825+C657*14.003074+D657*15.9949146+E657*31.9720707+F657*30.9737615+0.0005485799</f>
        <v>439.19735497990001</v>
      </c>
      <c r="W657">
        <f>1+A657-B657/2+C657/2+F657/2</f>
        <v>7</v>
      </c>
      <c r="X657">
        <f>W657/A657</f>
        <v>0.31818181818181818</v>
      </c>
      <c r="Y657">
        <f>W657/B657</f>
        <v>0.21875</v>
      </c>
      <c r="Z657">
        <f>W657/D657</f>
        <v>0.77777777777777779</v>
      </c>
      <c r="AA657" t="str">
        <f>IF(X657&gt;=0.3,IF(X657&lt;=0.68,IF(Y657&gt;=0.2,IF(Y657&lt;=0.95,IF(Z657&gt;=0.77,IF(Z657&lt;=1.75,"CRAM","O"),"O"),"O"),"O"),"O"),"O")</f>
        <v>CRAM</v>
      </c>
      <c r="AD657">
        <f>(1+A657-D657/2-E657-B657/2)/(A657-D657/2-E657-C657-F657)</f>
        <v>0.14285714285714285</v>
      </c>
      <c r="AF657" t="str">
        <f>IF(AD657&gt;0.66,"CondAr","----")</f>
        <v>----</v>
      </c>
      <c r="AG657" t="str">
        <f>IF(AND((AD657&gt;0.5),(AD657&lt;=0.66)),"Aromatic","----")</f>
        <v>----</v>
      </c>
      <c r="AH657" t="str">
        <f>IF(AND((AD657&lt;=0.5),(S657&lt;1.5)),"HUnSatLig","----")</f>
        <v>HUnSatLig</v>
      </c>
      <c r="AI657" t="str">
        <f>IF(AND((T657&lt;0.6),(S657&gt;=1.5),(C657=0)),"AlipatNoN","----")</f>
        <v>----</v>
      </c>
      <c r="AJ657" t="str">
        <f>IF(AND((S657&gt;=1.5),(T657&gt;=0.6)),"SatFACarb","----")</f>
        <v>----</v>
      </c>
      <c r="AK657" t="str">
        <f>IF(AND((T657&lt;0.6),(S657&gt;=1.5),(C657&gt;0)),"Alipat+N","----")</f>
        <v>----</v>
      </c>
      <c r="AM657" s="4">
        <f>V657*(44/43.989828)</f>
        <v>439.29891290130979</v>
      </c>
      <c r="AN657" s="4">
        <f>INT(AM657)</f>
        <v>439</v>
      </c>
      <c r="AO657" s="4">
        <f>AM657-AN657</f>
        <v>0.29891290130979087</v>
      </c>
    </row>
    <row r="658" spans="1:41" x14ac:dyDescent="0.25">
      <c r="A658">
        <v>19</v>
      </c>
      <c r="B658">
        <v>22</v>
      </c>
      <c r="C658">
        <v>0</v>
      </c>
      <c r="D658">
        <v>7</v>
      </c>
      <c r="E658">
        <v>0</v>
      </c>
      <c r="F658">
        <v>0</v>
      </c>
      <c r="H658">
        <v>361.12927580000002</v>
      </c>
      <c r="J658">
        <v>11410273</v>
      </c>
      <c r="K658">
        <v>11575836</v>
      </c>
      <c r="L658">
        <v>11314643</v>
      </c>
      <c r="M658" t="str">
        <f>IF(J658&gt;0,"Yes","No")</f>
        <v>Yes</v>
      </c>
      <c r="N658">
        <f>AVERAGE(J658:L658)</f>
        <v>11433584</v>
      </c>
      <c r="O658">
        <v>12235681</v>
      </c>
      <c r="P658">
        <v>12849547</v>
      </c>
      <c r="Q658">
        <v>11967153</v>
      </c>
      <c r="S658">
        <f>B658/A658</f>
        <v>1.1578947368421053</v>
      </c>
      <c r="T658">
        <f>D658/A658</f>
        <v>0.36842105263157893</v>
      </c>
      <c r="V658" s="4">
        <f>A658*12+(B658-1)*1.007825+C658*14.003074+D658*15.9949146+E658*31.9720707+F658*30.9737615+0.0005485799</f>
        <v>361.12927577989996</v>
      </c>
      <c r="W658">
        <f>1+A658-B658/2+C658/2+F658/2</f>
        <v>9</v>
      </c>
      <c r="X658">
        <f>W658/A658</f>
        <v>0.47368421052631576</v>
      </c>
      <c r="Y658">
        <f>W658/B658</f>
        <v>0.40909090909090912</v>
      </c>
      <c r="Z658">
        <f>W658/D658</f>
        <v>1.2857142857142858</v>
      </c>
      <c r="AA658" t="str">
        <f>IF(X658&gt;=0.3,IF(X658&lt;=0.68,IF(Y658&gt;=0.2,IF(Y658&lt;=0.95,IF(Z658&gt;=0.77,IF(Z658&lt;=1.75,"CRAM","O"),"O"),"O"),"O"),"O"),"O")</f>
        <v>CRAM</v>
      </c>
      <c r="AD658">
        <f>(1+A658-D658/2-E658-B658/2)/(A658-D658/2-E658-C658-F658)</f>
        <v>0.35483870967741937</v>
      </c>
      <c r="AF658" t="str">
        <f>IF(AD658&gt;0.66,"CondAr","----")</f>
        <v>----</v>
      </c>
      <c r="AG658" t="str">
        <f>IF(AND((AD658&gt;0.5),(AD658&lt;=0.66)),"Aromatic","----")</f>
        <v>----</v>
      </c>
      <c r="AH658" t="str">
        <f>IF(AND((AD658&lt;=0.5),(S658&lt;1.5)),"HUnSatLig","----")</f>
        <v>HUnSatLig</v>
      </c>
      <c r="AI658" t="str">
        <f>IF(AND((T658&lt;0.6),(S658&gt;=1.5),(C658=0)),"AlipatNoN","----")</f>
        <v>----</v>
      </c>
      <c r="AJ658" t="str">
        <f>IF(AND((S658&gt;=1.5),(T658&gt;=0.6)),"SatFACarb","----")</f>
        <v>----</v>
      </c>
      <c r="AK658" t="str">
        <f>IF(AND((T658&lt;0.6),(S658&gt;=1.5),(C658&gt;0)),"Alipat+N","----")</f>
        <v>----</v>
      </c>
      <c r="AM658" s="4">
        <f>V658*(44/43.989828)</f>
        <v>361.21278160750245</v>
      </c>
      <c r="AN658" s="4">
        <f>INT(AM658)</f>
        <v>361</v>
      </c>
      <c r="AO658" s="4">
        <f>AM658-AN658</f>
        <v>0.21278160750244979</v>
      </c>
    </row>
    <row r="659" spans="1:41" x14ac:dyDescent="0.25">
      <c r="A659">
        <v>22</v>
      </c>
      <c r="B659">
        <v>30</v>
      </c>
      <c r="C659">
        <v>0</v>
      </c>
      <c r="D659">
        <v>6</v>
      </c>
      <c r="E659">
        <v>0</v>
      </c>
      <c r="F659">
        <v>0</v>
      </c>
      <c r="H659">
        <v>389.19696119999998</v>
      </c>
      <c r="J659">
        <v>6845991</v>
      </c>
      <c r="K659">
        <v>7464546</v>
      </c>
      <c r="L659">
        <v>6872071</v>
      </c>
      <c r="M659" t="str">
        <f>IF(J659&gt;0,"Yes","No")</f>
        <v>Yes</v>
      </c>
      <c r="N659">
        <f>AVERAGE(J659:L659)</f>
        <v>7060869.333333333</v>
      </c>
      <c r="O659">
        <v>12294635</v>
      </c>
      <c r="P659">
        <v>12558232</v>
      </c>
      <c r="Q659">
        <v>11480865</v>
      </c>
      <c r="S659">
        <f>B659/A659</f>
        <v>1.3636363636363635</v>
      </c>
      <c r="T659">
        <f>D659/A659</f>
        <v>0.27272727272727271</v>
      </c>
      <c r="V659" s="4">
        <f>A659*12+(B659-1)*1.007825+C659*14.003074+D659*15.9949146+E659*31.9720707+F659*30.9737615+0.0005485799</f>
        <v>389.19696117989997</v>
      </c>
      <c r="W659">
        <f>1+A659-B659/2+C659/2+F659/2</f>
        <v>8</v>
      </c>
      <c r="X659">
        <f>W659/A659</f>
        <v>0.36363636363636365</v>
      </c>
      <c r="Y659">
        <f>W659/B659</f>
        <v>0.26666666666666666</v>
      </c>
      <c r="Z659">
        <f>W659/D659</f>
        <v>1.3333333333333333</v>
      </c>
      <c r="AA659" t="str">
        <f>IF(X659&gt;=0.3,IF(X659&lt;=0.68,IF(Y659&gt;=0.2,IF(Y659&lt;=0.95,IF(Z659&gt;=0.77,IF(Z659&lt;=1.75,"CRAM","O"),"O"),"O"),"O"),"O"),"O")</f>
        <v>CRAM</v>
      </c>
      <c r="AD659">
        <f>(1+A659-D659/2-E659-B659/2)/(A659-D659/2-E659-C659-F659)</f>
        <v>0.26315789473684209</v>
      </c>
      <c r="AF659" t="str">
        <f>IF(AD659&gt;0.66,"CondAr","----")</f>
        <v>----</v>
      </c>
      <c r="AG659" t="str">
        <f>IF(AND((AD659&gt;0.5),(AD659&lt;=0.66)),"Aromatic","----")</f>
        <v>----</v>
      </c>
      <c r="AH659" t="str">
        <f>IF(AND((AD659&lt;=0.5),(S659&lt;1.5)),"HUnSatLig","----")</f>
        <v>HUnSatLig</v>
      </c>
      <c r="AI659" t="str">
        <f>IF(AND((T659&lt;0.6),(S659&gt;=1.5),(C659=0)),"AlipatNoN","----")</f>
        <v>----</v>
      </c>
      <c r="AJ659" t="str">
        <f>IF(AND((S659&gt;=1.5),(T659&gt;=0.6)),"SatFACarb","----")</f>
        <v>----</v>
      </c>
      <c r="AK659" t="str">
        <f>IF(AND((T659&lt;0.6),(S659&gt;=1.5),(C659&gt;0)),"Alipat+N","----")</f>
        <v>----</v>
      </c>
      <c r="AM659" s="4">
        <f>V659*(44/43.989828)</f>
        <v>389.28695724647065</v>
      </c>
      <c r="AN659" s="4">
        <f>INT(AM659)</f>
        <v>389</v>
      </c>
      <c r="AO659" s="4">
        <f>AM659-AN659</f>
        <v>0.28695724647064935</v>
      </c>
    </row>
    <row r="660" spans="1:41" x14ac:dyDescent="0.25">
      <c r="A660">
        <v>17</v>
      </c>
      <c r="B660">
        <v>24</v>
      </c>
      <c r="C660">
        <v>0</v>
      </c>
      <c r="D660">
        <v>8</v>
      </c>
      <c r="E660">
        <v>0</v>
      </c>
      <c r="F660">
        <v>0</v>
      </c>
      <c r="H660">
        <v>355.13984040000003</v>
      </c>
      <c r="J660">
        <v>9700036</v>
      </c>
      <c r="K660">
        <v>9931672</v>
      </c>
      <c r="L660">
        <v>9531073</v>
      </c>
      <c r="M660" t="str">
        <f>IF(J660&gt;0,"Yes","No")</f>
        <v>Yes</v>
      </c>
      <c r="N660">
        <f>AVERAGE(J660:L660)</f>
        <v>9720927</v>
      </c>
      <c r="O660">
        <v>12428400</v>
      </c>
      <c r="P660">
        <v>12595877</v>
      </c>
      <c r="Q660">
        <v>11666375</v>
      </c>
      <c r="S660">
        <f>B660/A660</f>
        <v>1.411764705882353</v>
      </c>
      <c r="T660">
        <f>D660/A660</f>
        <v>0.47058823529411764</v>
      </c>
      <c r="V660" s="4">
        <f>A660*12+(B660-1)*1.007825+C660*14.003074+D660*15.9949146+E660*31.9720707+F660*30.9737615+0.0005485799</f>
        <v>355.13984037990002</v>
      </c>
      <c r="W660">
        <f>1+A660-B660/2+C660/2+F660/2</f>
        <v>6</v>
      </c>
      <c r="X660">
        <f>W660/A660</f>
        <v>0.35294117647058826</v>
      </c>
      <c r="Y660">
        <f>W660/B660</f>
        <v>0.25</v>
      </c>
      <c r="Z660">
        <f>W660/D660</f>
        <v>0.75</v>
      </c>
      <c r="AA660" t="str">
        <f>IF(X660&gt;=0.3,IF(X660&lt;=0.68,IF(Y660&gt;=0.2,IF(Y660&lt;=0.95,IF(Z660&gt;=0.77,IF(Z660&lt;=1.75,"CRAM","O"),"O"),"O"),"O"),"O"),"O")</f>
        <v>O</v>
      </c>
      <c r="AD660">
        <f>(1+A660-D660/2-E660-B660/2)/(A660-D660/2-E660-C660-F660)</f>
        <v>0.15384615384615385</v>
      </c>
      <c r="AF660" t="str">
        <f>IF(AD660&gt;0.66,"CondAr","----")</f>
        <v>----</v>
      </c>
      <c r="AG660" t="str">
        <f>IF(AND((AD660&gt;0.5),(AD660&lt;=0.66)),"Aromatic","----")</f>
        <v>----</v>
      </c>
      <c r="AH660" t="str">
        <f>IF(AND((AD660&lt;=0.5),(S660&lt;1.5)),"HUnSatLig","----")</f>
        <v>HUnSatLig</v>
      </c>
      <c r="AI660" t="str">
        <f>IF(AND((T660&lt;0.6),(S660&gt;=1.5),(C660=0)),"AlipatNoN","----")</f>
        <v>----</v>
      </c>
      <c r="AJ660" t="str">
        <f>IF(AND((S660&gt;=1.5),(T660&gt;=0.6)),"SatFACarb","----")</f>
        <v>----</v>
      </c>
      <c r="AK660" t="str">
        <f>IF(AND((T660&lt;0.6),(S660&gt;=1.5),(C660&gt;0)),"Alipat+N","----")</f>
        <v>----</v>
      </c>
      <c r="AM660" s="4">
        <f>V660*(44/43.989828)</f>
        <v>355.22196123875727</v>
      </c>
      <c r="AN660" s="4">
        <f>INT(AM660)</f>
        <v>355</v>
      </c>
      <c r="AO660" s="4">
        <f>AM660-AN660</f>
        <v>0.2219612387572738</v>
      </c>
    </row>
    <row r="661" spans="1:41" x14ac:dyDescent="0.25">
      <c r="A661">
        <v>21</v>
      </c>
      <c r="B661">
        <v>28</v>
      </c>
      <c r="C661">
        <v>0</v>
      </c>
      <c r="D661">
        <v>6</v>
      </c>
      <c r="E661">
        <v>0</v>
      </c>
      <c r="F661">
        <v>0</v>
      </c>
      <c r="H661">
        <v>375.18131119999998</v>
      </c>
      <c r="J661">
        <v>8290318</v>
      </c>
      <c r="K661">
        <v>8442179</v>
      </c>
      <c r="L661">
        <v>8373801</v>
      </c>
      <c r="M661" t="str">
        <f>IF(J661&gt;0,"Yes","No")</f>
        <v>Yes</v>
      </c>
      <c r="N661">
        <f>AVERAGE(J661:L661)</f>
        <v>8368766</v>
      </c>
      <c r="O661">
        <v>12598289</v>
      </c>
      <c r="P661">
        <v>13103522</v>
      </c>
      <c r="Q661">
        <v>12802648</v>
      </c>
      <c r="S661">
        <f>B661/A661</f>
        <v>1.3333333333333333</v>
      </c>
      <c r="T661">
        <f>D661/A661</f>
        <v>0.2857142857142857</v>
      </c>
      <c r="V661" s="4">
        <f>A661*12+(B661-1)*1.007825+C661*14.003074+D661*15.9949146+E661*31.9720707+F661*30.9737615+0.0005485799</f>
        <v>375.18131117989998</v>
      </c>
      <c r="W661">
        <f>1+A661-B661/2+C661/2+F661/2</f>
        <v>8</v>
      </c>
      <c r="X661">
        <f>W661/A661</f>
        <v>0.38095238095238093</v>
      </c>
      <c r="Y661">
        <f>W661/B661</f>
        <v>0.2857142857142857</v>
      </c>
      <c r="Z661">
        <f>W661/D661</f>
        <v>1.3333333333333333</v>
      </c>
      <c r="AA661" t="str">
        <f>IF(X661&gt;=0.3,IF(X661&lt;=0.68,IF(Y661&gt;=0.2,IF(Y661&lt;=0.95,IF(Z661&gt;=0.77,IF(Z661&lt;=1.75,"CRAM","O"),"O"),"O"),"O"),"O"),"O")</f>
        <v>CRAM</v>
      </c>
      <c r="AD661">
        <f>(1+A661-D661/2-E661-B661/2)/(A661-D661/2-E661-C661-F661)</f>
        <v>0.27777777777777779</v>
      </c>
      <c r="AF661" t="str">
        <f>IF(AD661&gt;0.66,"CondAr","----")</f>
        <v>----</v>
      </c>
      <c r="AG661" t="str">
        <f>IF(AND((AD661&gt;0.5),(AD661&lt;=0.66)),"Aromatic","----")</f>
        <v>----</v>
      </c>
      <c r="AH661" t="str">
        <f>IF(AND((AD661&lt;=0.5),(S661&lt;1.5)),"HUnSatLig","----")</f>
        <v>HUnSatLig</v>
      </c>
      <c r="AI661" t="str">
        <f>IF(AND((T661&lt;0.6),(S661&gt;=1.5),(C661=0)),"AlipatNoN","----")</f>
        <v>----</v>
      </c>
      <c r="AJ661" t="str">
        <f>IF(AND((S661&gt;=1.5),(T661&gt;=0.6)),"SatFACarb","----")</f>
        <v>----</v>
      </c>
      <c r="AK661" t="str">
        <f>IF(AND((T661&lt;0.6),(S661&gt;=1.5),(C661&gt;0)),"Alipat+N","----")</f>
        <v>----</v>
      </c>
      <c r="AM661" s="4">
        <f>V661*(44/43.989828)</f>
        <v>375.26806633378055</v>
      </c>
      <c r="AN661" s="4">
        <f>INT(AM661)</f>
        <v>375</v>
      </c>
      <c r="AO661" s="4">
        <f>AM661-AN661</f>
        <v>0.26806633378055267</v>
      </c>
    </row>
    <row r="662" spans="1:41" x14ac:dyDescent="0.25">
      <c r="A662">
        <v>29</v>
      </c>
      <c r="B662">
        <v>33</v>
      </c>
      <c r="C662">
        <v>0</v>
      </c>
      <c r="D662">
        <v>5</v>
      </c>
      <c r="E662">
        <v>0</v>
      </c>
      <c r="F662">
        <v>1</v>
      </c>
      <c r="H662">
        <v>491.1992831</v>
      </c>
      <c r="J662">
        <v>6272394</v>
      </c>
      <c r="K662">
        <v>6032124</v>
      </c>
      <c r="L662">
        <v>5574176</v>
      </c>
      <c r="M662" t="str">
        <f>IF(J662&gt;0,"Yes","No")</f>
        <v>Yes</v>
      </c>
      <c r="N662">
        <f>AVERAGE(J662:L662)</f>
        <v>5959564.666666667</v>
      </c>
      <c r="O662">
        <v>12721379</v>
      </c>
      <c r="P662">
        <v>14405486</v>
      </c>
      <c r="Q662">
        <v>10447743</v>
      </c>
      <c r="S662">
        <f>B662/A662</f>
        <v>1.1379310344827587</v>
      </c>
      <c r="T662">
        <f>D662/A662</f>
        <v>0.17241379310344829</v>
      </c>
      <c r="V662" s="4">
        <f>A662*12+(B662-1)*1.007825+C662*14.003074+D662*15.9949146+E662*31.9720707+F662*30.9737615+0.0005485799</f>
        <v>491.1992830799</v>
      </c>
      <c r="W662">
        <f>1+A662-B662/2+C662/2+F662/2</f>
        <v>14</v>
      </c>
      <c r="X662">
        <f>W662/A662</f>
        <v>0.48275862068965519</v>
      </c>
      <c r="Y662">
        <f>W662/B662</f>
        <v>0.42424242424242425</v>
      </c>
      <c r="Z662">
        <f>W662/D662</f>
        <v>2.8</v>
      </c>
      <c r="AA662" t="str">
        <f>IF(X662&gt;=0.3,IF(X662&lt;=0.68,IF(Y662&gt;=0.2,IF(Y662&lt;=0.95,IF(Z662&gt;=0.77,IF(Z662&lt;=1.75,"CRAM","O"),"O"),"O"),"O"),"O"),"O")</f>
        <v>O</v>
      </c>
      <c r="AD662">
        <f>(1+A662-D662/2-E662-B662/2)/(A662-D662/2-E662-C662-F662)</f>
        <v>0.43137254901960786</v>
      </c>
      <c r="AF662" t="str">
        <f>IF(AD662&gt;0.66,"CondAr","----")</f>
        <v>----</v>
      </c>
      <c r="AG662" t="str">
        <f>IF(AND((AD662&gt;0.5),(AD662&lt;=0.66)),"Aromatic","----")</f>
        <v>----</v>
      </c>
      <c r="AH662" t="str">
        <f>IF(AND((AD662&lt;=0.5),(S662&lt;1.5)),"HUnSatLig","----")</f>
        <v>HUnSatLig</v>
      </c>
      <c r="AI662" t="str">
        <f>IF(AND((T662&lt;0.6),(S662&gt;=1.5),(C662=0)),"AlipatNoN","----")</f>
        <v>----</v>
      </c>
      <c r="AJ662" t="str">
        <f>IF(AND((S662&gt;=1.5),(T662&gt;=0.6)),"SatFACarb","----")</f>
        <v>----</v>
      </c>
      <c r="AK662" t="str">
        <f>IF(AND((T662&lt;0.6),(S662&gt;=1.5),(C662&gt;0)),"Alipat+N","----")</f>
        <v>----</v>
      </c>
      <c r="AM662" s="4">
        <f>V662*(44/43.989828)</f>
        <v>491.31286568148431</v>
      </c>
      <c r="AN662" s="4">
        <f>INT(AM662)</f>
        <v>491</v>
      </c>
      <c r="AO662" s="4">
        <f>AM662-AN662</f>
        <v>0.31286568148431115</v>
      </c>
    </row>
    <row r="663" spans="1:41" x14ac:dyDescent="0.25">
      <c r="A663">
        <v>18</v>
      </c>
      <c r="B663">
        <v>26</v>
      </c>
      <c r="C663">
        <v>0</v>
      </c>
      <c r="D663">
        <v>9</v>
      </c>
      <c r="E663">
        <v>0</v>
      </c>
      <c r="F663">
        <v>0</v>
      </c>
      <c r="H663">
        <v>385.15040499999998</v>
      </c>
      <c r="J663">
        <v>11228523</v>
      </c>
      <c r="K663">
        <v>10441453</v>
      </c>
      <c r="L663">
        <v>11309164</v>
      </c>
      <c r="M663" t="str">
        <f>IF(J663&gt;0,"Yes","No")</f>
        <v>Yes</v>
      </c>
      <c r="N663">
        <f>AVERAGE(J663:L663)</f>
        <v>10993046.666666666</v>
      </c>
      <c r="O663">
        <v>12895826</v>
      </c>
      <c r="P663">
        <v>11637739</v>
      </c>
      <c r="Q663">
        <v>11496416</v>
      </c>
      <c r="S663">
        <f>B663/A663</f>
        <v>1.4444444444444444</v>
      </c>
      <c r="T663">
        <f>D663/A663</f>
        <v>0.5</v>
      </c>
      <c r="V663" s="4">
        <f>A663*12+(B663-1)*1.007825+C663*14.003074+D663*15.9949146+E663*31.9720707+F663*30.9737615+0.0005485799</f>
        <v>385.15040497989997</v>
      </c>
      <c r="W663">
        <f>1+A663-B663/2+C663/2+F663/2</f>
        <v>6</v>
      </c>
      <c r="X663">
        <f>W663/A663</f>
        <v>0.33333333333333331</v>
      </c>
      <c r="Y663">
        <f>W663/B663</f>
        <v>0.23076923076923078</v>
      </c>
      <c r="Z663">
        <f>W663/D663</f>
        <v>0.66666666666666663</v>
      </c>
      <c r="AA663" t="str">
        <f>IF(X663&gt;=0.3,IF(X663&lt;=0.68,IF(Y663&gt;=0.2,IF(Y663&lt;=0.95,IF(Z663&gt;=0.77,IF(Z663&lt;=1.75,"CRAM","O"),"O"),"O"),"O"),"O"),"O")</f>
        <v>O</v>
      </c>
      <c r="AD663">
        <f>(1+A663-D663/2-E663-B663/2)/(A663-D663/2-E663-C663-F663)</f>
        <v>0.1111111111111111</v>
      </c>
      <c r="AF663" t="str">
        <f>IF(AD663&gt;0.66,"CondAr","----")</f>
        <v>----</v>
      </c>
      <c r="AG663" t="str">
        <f>IF(AND((AD663&gt;0.5),(AD663&lt;=0.66)),"Aromatic","----")</f>
        <v>----</v>
      </c>
      <c r="AH663" t="str">
        <f>IF(AND((AD663&lt;=0.5),(S663&lt;1.5)),"HUnSatLig","----")</f>
        <v>HUnSatLig</v>
      </c>
      <c r="AI663" t="str">
        <f>IF(AND((T663&lt;0.6),(S663&gt;=1.5),(C663=0)),"AlipatNoN","----")</f>
        <v>----</v>
      </c>
      <c r="AJ663" t="str">
        <f>IF(AND((S663&gt;=1.5),(T663&gt;=0.6)),"SatFACarb","----")</f>
        <v>----</v>
      </c>
      <c r="AK663" t="str">
        <f>IF(AND((T663&lt;0.6),(S663&gt;=1.5),(C663&gt;0)),"Alipat+N","----")</f>
        <v>----</v>
      </c>
      <c r="AM663" s="4">
        <f>V663*(44/43.989828)</f>
        <v>385.23946533993262</v>
      </c>
      <c r="AN663" s="4">
        <f>INT(AM663)</f>
        <v>385</v>
      </c>
      <c r="AO663" s="4">
        <f>AM663-AN663</f>
        <v>0.23946533993262165</v>
      </c>
    </row>
    <row r="664" spans="1:41" x14ac:dyDescent="0.25">
      <c r="A664">
        <v>22</v>
      </c>
      <c r="B664">
        <v>30</v>
      </c>
      <c r="C664">
        <v>0</v>
      </c>
      <c r="D664">
        <v>9</v>
      </c>
      <c r="E664">
        <v>0</v>
      </c>
      <c r="F664">
        <v>0</v>
      </c>
      <c r="H664">
        <v>437.18170500000002</v>
      </c>
      <c r="J664">
        <v>10488147</v>
      </c>
      <c r="K664">
        <v>9605201</v>
      </c>
      <c r="L664">
        <v>8856132</v>
      </c>
      <c r="M664" t="str">
        <f>IF(J664&gt;0,"Yes","No")</f>
        <v>Yes</v>
      </c>
      <c r="N664">
        <f>AVERAGE(J664:L664)</f>
        <v>9649826.666666666</v>
      </c>
      <c r="O664">
        <v>12921163</v>
      </c>
      <c r="P664">
        <v>13070896</v>
      </c>
      <c r="Q664">
        <v>12030092</v>
      </c>
      <c r="S664">
        <f>B664/A664</f>
        <v>1.3636363636363635</v>
      </c>
      <c r="T664">
        <f>D664/A664</f>
        <v>0.40909090909090912</v>
      </c>
      <c r="V664" s="4">
        <f>A664*12+(B664-1)*1.007825+C664*14.003074+D664*15.9949146+E664*31.9720707+F664*30.9737615+0.0005485799</f>
        <v>437.18170497989996</v>
      </c>
      <c r="W664">
        <f>1+A664-B664/2+C664/2+F664/2</f>
        <v>8</v>
      </c>
      <c r="X664">
        <f>W664/A664</f>
        <v>0.36363636363636365</v>
      </c>
      <c r="Y664">
        <f>W664/B664</f>
        <v>0.26666666666666666</v>
      </c>
      <c r="Z664">
        <f>W664/D664</f>
        <v>0.88888888888888884</v>
      </c>
      <c r="AA664" t="str">
        <f>IF(X664&gt;=0.3,IF(X664&lt;=0.68,IF(Y664&gt;=0.2,IF(Y664&lt;=0.95,IF(Z664&gt;=0.77,IF(Z664&lt;=1.75,"CRAM","O"),"O"),"O"),"O"),"O"),"O")</f>
        <v>CRAM</v>
      </c>
      <c r="AD664">
        <f>(1+A664-D664/2-E664-B664/2)/(A664-D664/2-E664-C664-F664)</f>
        <v>0.2</v>
      </c>
      <c r="AF664" t="str">
        <f>IF(AD664&gt;0.66,"CondAr","----")</f>
        <v>----</v>
      </c>
      <c r="AG664" t="str">
        <f>IF(AND((AD664&gt;0.5),(AD664&lt;=0.66)),"Aromatic","----")</f>
        <v>----</v>
      </c>
      <c r="AH664" t="str">
        <f>IF(AND((AD664&lt;=0.5),(S664&lt;1.5)),"HUnSatLig","----")</f>
        <v>HUnSatLig</v>
      </c>
      <c r="AI664" t="str">
        <f>IF(AND((T664&lt;0.6),(S664&gt;=1.5),(C664=0)),"AlipatNoN","----")</f>
        <v>----</v>
      </c>
      <c r="AJ664" t="str">
        <f>IF(AND((S664&gt;=1.5),(T664&gt;=0.6)),"SatFACarb","----")</f>
        <v>----</v>
      </c>
      <c r="AK664" t="str">
        <f>IF(AND((T664&lt;0.6),(S664&gt;=1.5),(C664&gt;0)),"Alipat+N","----")</f>
        <v>----</v>
      </c>
      <c r="AM664" s="4">
        <f>V664*(44/43.989828)</f>
        <v>437.28279681192652</v>
      </c>
      <c r="AN664" s="4">
        <f>INT(AM664)</f>
        <v>437</v>
      </c>
      <c r="AO664" s="4">
        <f>AM664-AN664</f>
        <v>0.28279681192651651</v>
      </c>
    </row>
    <row r="665" spans="1:41" x14ac:dyDescent="0.25">
      <c r="A665">
        <v>23</v>
      </c>
      <c r="B665">
        <v>34</v>
      </c>
      <c r="C665">
        <v>0</v>
      </c>
      <c r="D665">
        <v>8</v>
      </c>
      <c r="E665">
        <v>0</v>
      </c>
      <c r="F665">
        <v>0</v>
      </c>
      <c r="H665">
        <v>437.21809039999999</v>
      </c>
      <c r="J665">
        <v>7713102</v>
      </c>
      <c r="K665">
        <v>8374351</v>
      </c>
      <c r="L665">
        <v>7428672</v>
      </c>
      <c r="M665" t="str">
        <f>IF(J665&gt;0,"Yes","No")</f>
        <v>Yes</v>
      </c>
      <c r="N665">
        <f>AVERAGE(J665:L665)</f>
        <v>7838708.333333333</v>
      </c>
      <c r="O665">
        <v>13082952</v>
      </c>
      <c r="P665">
        <v>12845614</v>
      </c>
      <c r="Q665">
        <v>10760328</v>
      </c>
      <c r="S665">
        <f>B665/A665</f>
        <v>1.4782608695652173</v>
      </c>
      <c r="T665">
        <f>D665/A665</f>
        <v>0.34782608695652173</v>
      </c>
      <c r="V665" s="4">
        <f>A665*12+(B665-1)*1.007825+C665*14.003074+D665*15.9949146+E665*31.9720707+F665*30.9737615+0.0005485799</f>
        <v>437.21809037989999</v>
      </c>
      <c r="W665">
        <f>1+A665-B665/2+C665/2+F665/2</f>
        <v>7</v>
      </c>
      <c r="X665">
        <f>W665/A665</f>
        <v>0.30434782608695654</v>
      </c>
      <c r="Y665">
        <f>W665/B665</f>
        <v>0.20588235294117646</v>
      </c>
      <c r="Z665">
        <f>W665/D665</f>
        <v>0.875</v>
      </c>
      <c r="AA665" t="str">
        <f>IF(X665&gt;=0.3,IF(X665&lt;=0.68,IF(Y665&gt;=0.2,IF(Y665&lt;=0.95,IF(Z665&gt;=0.77,IF(Z665&lt;=1.75,"CRAM","O"),"O"),"O"),"O"),"O"),"O")</f>
        <v>CRAM</v>
      </c>
      <c r="AD665">
        <f>(1+A665-D665/2-E665-B665/2)/(A665-D665/2-E665-C665-F665)</f>
        <v>0.15789473684210525</v>
      </c>
      <c r="AF665" t="str">
        <f>IF(AD665&gt;0.66,"CondAr","----")</f>
        <v>----</v>
      </c>
      <c r="AG665" t="str">
        <f>IF(AND((AD665&gt;0.5),(AD665&lt;=0.66)),"Aromatic","----")</f>
        <v>----</v>
      </c>
      <c r="AH665" t="str">
        <f>IF(AND((AD665&lt;=0.5),(S665&lt;1.5)),"HUnSatLig","----")</f>
        <v>HUnSatLig</v>
      </c>
      <c r="AI665" t="str">
        <f>IF(AND((T665&lt;0.6),(S665&gt;=1.5),(C665=0)),"AlipatNoN","----")</f>
        <v>----</v>
      </c>
      <c r="AJ665" t="str">
        <f>IF(AND((S665&gt;=1.5),(T665&gt;=0.6)),"SatFACarb","----")</f>
        <v>----</v>
      </c>
      <c r="AK665" t="str">
        <f>IF(AND((T665&lt;0.6),(S665&gt;=1.5),(C665&gt;0)),"Alipat+N","----")</f>
        <v>----</v>
      </c>
      <c r="AM665" s="4">
        <f>V665*(44/43.989828)</f>
        <v>437.31919062551452</v>
      </c>
      <c r="AN665" s="4">
        <f>INT(AM665)</f>
        <v>437</v>
      </c>
      <c r="AO665" s="4">
        <f>AM665-AN665</f>
        <v>0.31919062551452271</v>
      </c>
    </row>
    <row r="666" spans="1:41" x14ac:dyDescent="0.25">
      <c r="A666">
        <v>19</v>
      </c>
      <c r="B666">
        <v>22</v>
      </c>
      <c r="C666">
        <v>0</v>
      </c>
      <c r="D666">
        <v>9</v>
      </c>
      <c r="E666">
        <v>0</v>
      </c>
      <c r="F666">
        <v>0</v>
      </c>
      <c r="H666">
        <v>393.11910499999999</v>
      </c>
      <c r="J666">
        <v>19031611</v>
      </c>
      <c r="K666">
        <v>17033573</v>
      </c>
      <c r="L666">
        <v>17846049</v>
      </c>
      <c r="M666" t="str">
        <f>IF(J666&gt;0,"Yes","No")</f>
        <v>Yes</v>
      </c>
      <c r="N666">
        <f>AVERAGE(J666:L666)</f>
        <v>17970411</v>
      </c>
      <c r="O666">
        <v>13475075</v>
      </c>
      <c r="P666">
        <v>13167309</v>
      </c>
      <c r="Q666">
        <v>11975133</v>
      </c>
      <c r="S666">
        <f>B666/A666</f>
        <v>1.1578947368421053</v>
      </c>
      <c r="T666">
        <f>D666/A666</f>
        <v>0.47368421052631576</v>
      </c>
      <c r="V666" s="4">
        <f>A666*12+(B666-1)*1.007825+C666*14.003074+D666*15.9949146+E666*31.9720707+F666*30.9737615+0.0005485799</f>
        <v>393.11910497989999</v>
      </c>
      <c r="W666">
        <f>1+A666-B666/2+C666/2+F666/2</f>
        <v>9</v>
      </c>
      <c r="X666">
        <f>W666/A666</f>
        <v>0.47368421052631576</v>
      </c>
      <c r="Y666">
        <f>W666/B666</f>
        <v>0.40909090909090912</v>
      </c>
      <c r="Z666">
        <f>W666/D666</f>
        <v>1</v>
      </c>
      <c r="AA666" t="str">
        <f>IF(X666&gt;=0.3,IF(X666&lt;=0.68,IF(Y666&gt;=0.2,IF(Y666&lt;=0.95,IF(Z666&gt;=0.77,IF(Z666&lt;=1.75,"CRAM","O"),"O"),"O"),"O"),"O"),"O")</f>
        <v>CRAM</v>
      </c>
      <c r="AD666">
        <f>(1+A666-D666/2-E666-B666/2)/(A666-D666/2-E666-C666-F666)</f>
        <v>0.31034482758620691</v>
      </c>
      <c r="AF666" t="str">
        <f>IF(AD666&gt;0.66,"CondAr","----")</f>
        <v>----</v>
      </c>
      <c r="AG666" t="str">
        <f>IF(AND((AD666&gt;0.5),(AD666&lt;=0.66)),"Aromatic","----")</f>
        <v>----</v>
      </c>
      <c r="AH666" t="str">
        <f>IF(AND((AD666&lt;=0.5),(S666&lt;1.5)),"HUnSatLig","----")</f>
        <v>HUnSatLig</v>
      </c>
      <c r="AI666" t="str">
        <f>IF(AND((T666&lt;0.6),(S666&gt;=1.5),(C666=0)),"AlipatNoN","----")</f>
        <v>----</v>
      </c>
      <c r="AJ666" t="str">
        <f>IF(AND((S666&gt;=1.5),(T666&gt;=0.6)),"SatFACarb","----")</f>
        <v>----</v>
      </c>
      <c r="AK666" t="str">
        <f>IF(AND((T666&lt;0.6),(S666&gt;=1.5),(C666&gt;0)),"Alipat+N","----")</f>
        <v>----</v>
      </c>
      <c r="AM666" s="4">
        <f>V666*(44/43.989828)</f>
        <v>393.21000798447307</v>
      </c>
      <c r="AN666" s="4">
        <f>INT(AM666)</f>
        <v>393</v>
      </c>
      <c r="AO666" s="4">
        <f>AM666-AN666</f>
        <v>0.21000798447306579</v>
      </c>
    </row>
    <row r="667" spans="1:41" x14ac:dyDescent="0.25">
      <c r="A667">
        <v>23</v>
      </c>
      <c r="B667">
        <v>32</v>
      </c>
      <c r="C667">
        <v>0</v>
      </c>
      <c r="D667">
        <v>8</v>
      </c>
      <c r="E667">
        <v>0</v>
      </c>
      <c r="F667">
        <v>0</v>
      </c>
      <c r="H667">
        <v>435.2024404</v>
      </c>
      <c r="J667">
        <v>9212498</v>
      </c>
      <c r="K667">
        <v>9132222</v>
      </c>
      <c r="L667">
        <v>9183998</v>
      </c>
      <c r="M667" t="str">
        <f>IF(J667&gt;0,"Yes","No")</f>
        <v>Yes</v>
      </c>
      <c r="N667">
        <f>AVERAGE(J667:L667)</f>
        <v>9176239.333333334</v>
      </c>
      <c r="O667">
        <v>13529571</v>
      </c>
      <c r="P667">
        <v>14238366</v>
      </c>
      <c r="Q667">
        <v>12265825</v>
      </c>
      <c r="S667">
        <f>B667/A667</f>
        <v>1.3913043478260869</v>
      </c>
      <c r="T667">
        <f>D667/A667</f>
        <v>0.34782608695652173</v>
      </c>
      <c r="V667" s="4">
        <f>A667*12+(B667-1)*1.007825+C667*14.003074+D667*15.9949146+E667*31.9720707+F667*30.9737615+0.0005485799</f>
        <v>435.2024403799</v>
      </c>
      <c r="W667">
        <f>1+A667-B667/2+C667/2+F667/2</f>
        <v>8</v>
      </c>
      <c r="X667">
        <f>W667/A667</f>
        <v>0.34782608695652173</v>
      </c>
      <c r="Y667">
        <f>W667/B667</f>
        <v>0.25</v>
      </c>
      <c r="Z667">
        <f>W667/D667</f>
        <v>1</v>
      </c>
      <c r="AA667" t="str">
        <f>IF(X667&gt;=0.3,IF(X667&lt;=0.68,IF(Y667&gt;=0.2,IF(Y667&lt;=0.95,IF(Z667&gt;=0.77,IF(Z667&lt;=1.75,"CRAM","O"),"O"),"O"),"O"),"O"),"O")</f>
        <v>CRAM</v>
      </c>
      <c r="AD667">
        <f>(1+A667-D667/2-E667-B667/2)/(A667-D667/2-E667-C667-F667)</f>
        <v>0.21052631578947367</v>
      </c>
      <c r="AF667" t="str">
        <f>IF(AD667&gt;0.66,"CondAr","----")</f>
        <v>----</v>
      </c>
      <c r="AG667" t="str">
        <f>IF(AND((AD667&gt;0.5),(AD667&lt;=0.66)),"Aromatic","----")</f>
        <v>----</v>
      </c>
      <c r="AH667" t="str">
        <f>IF(AND((AD667&lt;=0.5),(S667&lt;1.5)),"HUnSatLig","----")</f>
        <v>HUnSatLig</v>
      </c>
      <c r="AI667" t="str">
        <f>IF(AND((T667&lt;0.6),(S667&gt;=1.5),(C667=0)),"AlipatNoN","----")</f>
        <v>----</v>
      </c>
      <c r="AJ667" t="str">
        <f>IF(AND((S667&gt;=1.5),(T667&gt;=0.6)),"SatFACarb","----")</f>
        <v>----</v>
      </c>
      <c r="AK667" t="str">
        <f>IF(AND((T667&lt;0.6),(S667&gt;=1.5),(C667&gt;0)),"Alipat+N","----")</f>
        <v>----</v>
      </c>
      <c r="AM667" s="4">
        <f>V667*(44/43.989828)</f>
        <v>435.30307453613136</v>
      </c>
      <c r="AN667" s="4">
        <f>INT(AM667)</f>
        <v>435</v>
      </c>
      <c r="AO667" s="4">
        <f>AM667-AN667</f>
        <v>0.30307453613136204</v>
      </c>
    </row>
    <row r="668" spans="1:41" x14ac:dyDescent="0.25">
      <c r="A668">
        <v>18</v>
      </c>
      <c r="B668">
        <v>24</v>
      </c>
      <c r="C668">
        <v>0</v>
      </c>
      <c r="D668">
        <v>9</v>
      </c>
      <c r="E668">
        <v>0</v>
      </c>
      <c r="F668">
        <v>0</v>
      </c>
      <c r="H668">
        <v>383.13475499999998</v>
      </c>
      <c r="J668">
        <v>13165283</v>
      </c>
      <c r="K668">
        <v>12831000</v>
      </c>
      <c r="L668">
        <v>13274749</v>
      </c>
      <c r="M668" t="str">
        <f>IF(J668&gt;0,"Yes","No")</f>
        <v>Yes</v>
      </c>
      <c r="N668">
        <f>AVERAGE(J668:L668)</f>
        <v>13090344</v>
      </c>
      <c r="O668">
        <v>13673573</v>
      </c>
      <c r="P668">
        <v>12087799</v>
      </c>
      <c r="Q668">
        <v>11909659</v>
      </c>
      <c r="S668">
        <f>B668/A668</f>
        <v>1.3333333333333333</v>
      </c>
      <c r="T668">
        <f>D668/A668</f>
        <v>0.5</v>
      </c>
      <c r="V668" s="4">
        <f>A668*12+(B668-1)*1.007825+C668*14.003074+D668*15.9949146+E668*31.9720707+F668*30.9737615+0.0005485799</f>
        <v>383.13475497990004</v>
      </c>
      <c r="W668">
        <f>1+A668-B668/2+C668/2+F668/2</f>
        <v>7</v>
      </c>
      <c r="X668">
        <f>W668/A668</f>
        <v>0.3888888888888889</v>
      </c>
      <c r="Y668">
        <f>W668/B668</f>
        <v>0.29166666666666669</v>
      </c>
      <c r="Z668">
        <f>W668/D668</f>
        <v>0.77777777777777779</v>
      </c>
      <c r="AA668" t="str">
        <f>IF(X668&gt;=0.3,IF(X668&lt;=0.68,IF(Y668&gt;=0.2,IF(Y668&lt;=0.95,IF(Z668&gt;=0.77,IF(Z668&lt;=1.75,"CRAM","O"),"O"),"O"),"O"),"O"),"O")</f>
        <v>CRAM</v>
      </c>
      <c r="AD668">
        <f>(1+A668-D668/2-E668-B668/2)/(A668-D668/2-E668-C668-F668)</f>
        <v>0.18518518518518517</v>
      </c>
      <c r="AF668" t="str">
        <f>IF(AD668&gt;0.66,"CondAr","----")</f>
        <v>----</v>
      </c>
      <c r="AG668" t="str">
        <f>IF(AND((AD668&gt;0.5),(AD668&lt;=0.66)),"Aromatic","----")</f>
        <v>----</v>
      </c>
      <c r="AH668" t="str">
        <f>IF(AND((AD668&lt;=0.5),(S668&lt;1.5)),"HUnSatLig","----")</f>
        <v>HUnSatLig</v>
      </c>
      <c r="AI668" t="str">
        <f>IF(AND((T668&lt;0.6),(S668&gt;=1.5),(C668=0)),"AlipatNoN","----")</f>
        <v>----</v>
      </c>
      <c r="AJ668" t="str">
        <f>IF(AND((S668&gt;=1.5),(T668&gt;=0.6)),"SatFACarb","----")</f>
        <v>----</v>
      </c>
      <c r="AK668" t="str">
        <f>IF(AND((T668&lt;0.6),(S668&gt;=1.5),(C668&gt;0)),"Alipat+N","----")</f>
        <v>----</v>
      </c>
      <c r="AM668" s="4">
        <f>V668*(44/43.989828)</f>
        <v>383.22334925054946</v>
      </c>
      <c r="AN668" s="4">
        <f>INT(AM668)</f>
        <v>383</v>
      </c>
      <c r="AO668" s="4">
        <f>AM668-AN668</f>
        <v>0.22334925054946098</v>
      </c>
    </row>
    <row r="669" spans="1:41" x14ac:dyDescent="0.25">
      <c r="A669">
        <v>18</v>
      </c>
      <c r="B669">
        <v>22</v>
      </c>
      <c r="C669">
        <v>0</v>
      </c>
      <c r="D669">
        <v>8</v>
      </c>
      <c r="E669">
        <v>0</v>
      </c>
      <c r="F669">
        <v>0</v>
      </c>
      <c r="H669">
        <v>365.12419039999997</v>
      </c>
      <c r="J669">
        <v>13740361</v>
      </c>
      <c r="K669">
        <v>13651582</v>
      </c>
      <c r="L669">
        <v>13546129</v>
      </c>
      <c r="M669" t="str">
        <f>IF(J669&gt;0,"Yes","No")</f>
        <v>Yes</v>
      </c>
      <c r="N669">
        <f>AVERAGE(J669:L669)</f>
        <v>13646024</v>
      </c>
      <c r="O669">
        <v>13686892</v>
      </c>
      <c r="P669">
        <v>13987377</v>
      </c>
      <c r="Q669">
        <v>13539144</v>
      </c>
      <c r="S669">
        <f>B669/A669</f>
        <v>1.2222222222222223</v>
      </c>
      <c r="T669">
        <f>D669/A669</f>
        <v>0.44444444444444442</v>
      </c>
      <c r="V669" s="4">
        <f>A669*12+(B669-1)*1.007825+C669*14.003074+D669*15.9949146+E669*31.9720707+F669*30.9737615+0.0005485799</f>
        <v>365.12419037989997</v>
      </c>
      <c r="W669">
        <f>1+A669-B669/2+C669/2+F669/2</f>
        <v>8</v>
      </c>
      <c r="X669">
        <f>W669/A669</f>
        <v>0.44444444444444442</v>
      </c>
      <c r="Y669">
        <f>W669/B669</f>
        <v>0.36363636363636365</v>
      </c>
      <c r="Z669">
        <f>W669/D669</f>
        <v>1</v>
      </c>
      <c r="AA669" t="str">
        <f>IF(X669&gt;=0.3,IF(X669&lt;=0.68,IF(Y669&gt;=0.2,IF(Y669&lt;=0.95,IF(Z669&gt;=0.77,IF(Z669&lt;=1.75,"CRAM","O"),"O"),"O"),"O"),"O"),"O")</f>
        <v>CRAM</v>
      </c>
      <c r="AD669">
        <f>(1+A669-D669/2-E669-B669/2)/(A669-D669/2-E669-C669-F669)</f>
        <v>0.2857142857142857</v>
      </c>
      <c r="AF669" t="str">
        <f>IF(AD669&gt;0.66,"CondAr","----")</f>
        <v>----</v>
      </c>
      <c r="AG669" t="str">
        <f>IF(AND((AD669&gt;0.5),(AD669&lt;=0.66)),"Aromatic","----")</f>
        <v>----</v>
      </c>
      <c r="AH669" t="str">
        <f>IF(AND((AD669&lt;=0.5),(S669&lt;1.5)),"HUnSatLig","----")</f>
        <v>HUnSatLig</v>
      </c>
      <c r="AI669" t="str">
        <f>IF(AND((T669&lt;0.6),(S669&gt;=1.5),(C669=0)),"AlipatNoN","----")</f>
        <v>----</v>
      </c>
      <c r="AJ669" t="str">
        <f>IF(AND((S669&gt;=1.5),(T669&gt;=0.6)),"SatFACarb","----")</f>
        <v>----</v>
      </c>
      <c r="AK669" t="str">
        <f>IF(AND((T669&lt;0.6),(S669&gt;=1.5),(C669&gt;0)),"Alipat+N","----")</f>
        <v>----</v>
      </c>
      <c r="AM669" s="4">
        <f>V669*(44/43.989828)</f>
        <v>365.20861997268088</v>
      </c>
      <c r="AN669" s="4">
        <f>INT(AM669)</f>
        <v>365</v>
      </c>
      <c r="AO669" s="4">
        <f>AM669-AN669</f>
        <v>0.20861997268087862</v>
      </c>
    </row>
    <row r="670" spans="1:41" x14ac:dyDescent="0.25">
      <c r="A670">
        <v>22</v>
      </c>
      <c r="B670">
        <v>28</v>
      </c>
      <c r="C670">
        <v>0</v>
      </c>
      <c r="D670">
        <v>7</v>
      </c>
      <c r="E670">
        <v>0</v>
      </c>
      <c r="F670">
        <v>0</v>
      </c>
      <c r="H670">
        <v>403.1762258</v>
      </c>
      <c r="J670">
        <v>10091975</v>
      </c>
      <c r="K670">
        <v>10186568</v>
      </c>
      <c r="L670">
        <v>10321127</v>
      </c>
      <c r="M670" t="str">
        <f>IF(J670&gt;0,"Yes","No")</f>
        <v>Yes</v>
      </c>
      <c r="N670">
        <f>AVERAGE(J670:L670)</f>
        <v>10199890</v>
      </c>
      <c r="O670">
        <v>14041808</v>
      </c>
      <c r="P670">
        <v>15446285</v>
      </c>
      <c r="Q670">
        <v>13979285</v>
      </c>
      <c r="S670">
        <f>B670/A670</f>
        <v>1.2727272727272727</v>
      </c>
      <c r="T670">
        <f>D670/A670</f>
        <v>0.31818181818181818</v>
      </c>
      <c r="V670" s="4">
        <f>A670*12+(B670-1)*1.007825+C670*14.003074+D670*15.9949146+E670*31.9720707+F670*30.9737615+0.0005485799</f>
        <v>403.17622577989999</v>
      </c>
      <c r="W670">
        <f>1+A670-B670/2+C670/2+F670/2</f>
        <v>9</v>
      </c>
      <c r="X670">
        <f>W670/A670</f>
        <v>0.40909090909090912</v>
      </c>
      <c r="Y670">
        <f>W670/B670</f>
        <v>0.32142857142857145</v>
      </c>
      <c r="Z670">
        <f>W670/D670</f>
        <v>1.2857142857142858</v>
      </c>
      <c r="AA670" t="str">
        <f>IF(X670&gt;=0.3,IF(X670&lt;=0.68,IF(Y670&gt;=0.2,IF(Y670&lt;=0.95,IF(Z670&gt;=0.77,IF(Z670&lt;=1.75,"CRAM","O"),"O"),"O"),"O"),"O"),"O")</f>
        <v>CRAM</v>
      </c>
      <c r="AD670">
        <f>(1+A670-D670/2-E670-B670/2)/(A670-D670/2-E670-C670-F670)</f>
        <v>0.29729729729729731</v>
      </c>
      <c r="AF670" t="str">
        <f>IF(AD670&gt;0.66,"CondAr","----")</f>
        <v>----</v>
      </c>
      <c r="AG670" t="str">
        <f>IF(AND((AD670&gt;0.5),(AD670&lt;=0.66)),"Aromatic","----")</f>
        <v>----</v>
      </c>
      <c r="AH670" t="str">
        <f>IF(AND((AD670&lt;=0.5),(S670&lt;1.5)),"HUnSatLig","----")</f>
        <v>HUnSatLig</v>
      </c>
      <c r="AI670" t="str">
        <f>IF(AND((T670&lt;0.6),(S670&gt;=1.5),(C670=0)),"AlipatNoN","----")</f>
        <v>----</v>
      </c>
      <c r="AJ670" t="str">
        <f>IF(AND((S670&gt;=1.5),(T670&gt;=0.6)),"SatFACarb","----")</f>
        <v>----</v>
      </c>
      <c r="AK670" t="str">
        <f>IF(AND((T670&lt;0.6),(S670&gt;=1.5),(C670&gt;0)),"Alipat+N","----")</f>
        <v>----</v>
      </c>
      <c r="AM670" s="4">
        <f>V670*(44/43.989828)</f>
        <v>403.26945434557274</v>
      </c>
      <c r="AN670" s="4">
        <f>INT(AM670)</f>
        <v>403</v>
      </c>
      <c r="AO670" s="4">
        <f>AM670-AN670</f>
        <v>0.26945434557273984</v>
      </c>
    </row>
    <row r="671" spans="1:41" x14ac:dyDescent="0.25">
      <c r="A671">
        <v>22</v>
      </c>
      <c r="B671">
        <v>28</v>
      </c>
      <c r="C671">
        <v>0</v>
      </c>
      <c r="D671">
        <v>8</v>
      </c>
      <c r="E671">
        <v>0</v>
      </c>
      <c r="F671">
        <v>0</v>
      </c>
      <c r="H671">
        <v>419.17114040000001</v>
      </c>
      <c r="J671">
        <v>11544593</v>
      </c>
      <c r="K671">
        <v>11268758</v>
      </c>
      <c r="L671">
        <v>11476730</v>
      </c>
      <c r="M671" t="str">
        <f>IF(J671&gt;0,"Yes","No")</f>
        <v>Yes</v>
      </c>
      <c r="N671">
        <f>AVERAGE(J671:L671)</f>
        <v>11430027</v>
      </c>
      <c r="O671">
        <v>14140709</v>
      </c>
      <c r="P671">
        <v>15533189</v>
      </c>
      <c r="Q671">
        <v>13958860</v>
      </c>
      <c r="S671">
        <f>B671/A671</f>
        <v>1.2727272727272727</v>
      </c>
      <c r="T671">
        <f>D671/A671</f>
        <v>0.36363636363636365</v>
      </c>
      <c r="V671" s="4">
        <f>A671*12+(B671-1)*1.007825+C671*14.003074+D671*15.9949146+E671*31.9720707+F671*30.9737615+0.0005485799</f>
        <v>419.17114037990001</v>
      </c>
      <c r="W671">
        <f>1+A671-B671/2+C671/2+F671/2</f>
        <v>9</v>
      </c>
      <c r="X671">
        <f>W671/A671</f>
        <v>0.40909090909090912</v>
      </c>
      <c r="Y671">
        <f>W671/B671</f>
        <v>0.32142857142857145</v>
      </c>
      <c r="Z671">
        <f>W671/D671</f>
        <v>1.125</v>
      </c>
      <c r="AA671" t="str">
        <f>IF(X671&gt;=0.3,IF(X671&lt;=0.68,IF(Y671&gt;=0.2,IF(Y671&lt;=0.95,IF(Z671&gt;=0.77,IF(Z671&lt;=1.75,"CRAM","O"),"O"),"O"),"O"),"O"),"O")</f>
        <v>CRAM</v>
      </c>
      <c r="AD671">
        <f>(1+A671-D671/2-E671-B671/2)/(A671-D671/2-E671-C671-F671)</f>
        <v>0.27777777777777779</v>
      </c>
      <c r="AF671" t="str">
        <f>IF(AD671&gt;0.66,"CondAr","----")</f>
        <v>----</v>
      </c>
      <c r="AG671" t="str">
        <f>IF(AND((AD671&gt;0.5),(AD671&lt;=0.66)),"Aromatic","----")</f>
        <v>----</v>
      </c>
      <c r="AH671" t="str">
        <f>IF(AND((AD671&lt;=0.5),(S671&lt;1.5)),"HUnSatLig","----")</f>
        <v>HUnSatLig</v>
      </c>
      <c r="AI671" t="str">
        <f>IF(AND((T671&lt;0.6),(S671&gt;=1.5),(C671=0)),"AlipatNoN","----")</f>
        <v>----</v>
      </c>
      <c r="AJ671" t="str">
        <f>IF(AND((S671&gt;=1.5),(T671&gt;=0.6)),"SatFACarb","----")</f>
        <v>----</v>
      </c>
      <c r="AK671" t="str">
        <f>IF(AND((T671&lt;0.6),(S671&gt;=1.5),(C671&gt;0)),"Alipat+N","----")</f>
        <v>----</v>
      </c>
      <c r="AM671" s="4">
        <f>V671*(44/43.989828)</f>
        <v>419.26806753405805</v>
      </c>
      <c r="AN671" s="4">
        <f>INT(AM671)</f>
        <v>419</v>
      </c>
      <c r="AO671" s="4">
        <f>AM671-AN671</f>
        <v>0.26806753405804784</v>
      </c>
    </row>
    <row r="672" spans="1:41" x14ac:dyDescent="0.25">
      <c r="A672">
        <v>21</v>
      </c>
      <c r="B672">
        <v>28</v>
      </c>
      <c r="C672">
        <v>0</v>
      </c>
      <c r="D672">
        <v>9</v>
      </c>
      <c r="E672">
        <v>0</v>
      </c>
      <c r="F672">
        <v>0</v>
      </c>
      <c r="H672">
        <v>423.16605499999997</v>
      </c>
      <c r="J672">
        <v>12967723</v>
      </c>
      <c r="K672">
        <v>11915900</v>
      </c>
      <c r="L672">
        <v>11148903</v>
      </c>
      <c r="M672" t="str">
        <f>IF(J672&gt;0,"Yes","No")</f>
        <v>Yes</v>
      </c>
      <c r="N672">
        <f>AVERAGE(J672:L672)</f>
        <v>12010842</v>
      </c>
      <c r="O672">
        <v>14275763</v>
      </c>
      <c r="P672">
        <v>13780073</v>
      </c>
      <c r="Q672">
        <v>12617163</v>
      </c>
      <c r="S672">
        <f>B672/A672</f>
        <v>1.3333333333333333</v>
      </c>
      <c r="T672">
        <f>D672/A672</f>
        <v>0.42857142857142855</v>
      </c>
      <c r="V672" s="4">
        <f>A672*12+(B672-1)*1.007825+C672*14.003074+D672*15.9949146+E672*31.9720707+F672*30.9737615+0.0005485799</f>
        <v>423.16605497990003</v>
      </c>
      <c r="W672">
        <f>1+A672-B672/2+C672/2+F672/2</f>
        <v>8</v>
      </c>
      <c r="X672">
        <f>W672/A672</f>
        <v>0.38095238095238093</v>
      </c>
      <c r="Y672">
        <f>W672/B672</f>
        <v>0.2857142857142857</v>
      </c>
      <c r="Z672">
        <f>W672/D672</f>
        <v>0.88888888888888884</v>
      </c>
      <c r="AA672" t="str">
        <f>IF(X672&gt;=0.3,IF(X672&lt;=0.68,IF(Y672&gt;=0.2,IF(Y672&lt;=0.95,IF(Z672&gt;=0.77,IF(Z672&lt;=1.75,"CRAM","O"),"O"),"O"),"O"),"O"),"O")</f>
        <v>CRAM</v>
      </c>
      <c r="AD672">
        <f>(1+A672-D672/2-E672-B672/2)/(A672-D672/2-E672-C672-F672)</f>
        <v>0.21212121212121213</v>
      </c>
      <c r="AF672" t="str">
        <f>IF(AD672&gt;0.66,"CondAr","----")</f>
        <v>----</v>
      </c>
      <c r="AG672" t="str">
        <f>IF(AND((AD672&gt;0.5),(AD672&lt;=0.66)),"Aromatic","----")</f>
        <v>----</v>
      </c>
      <c r="AH672" t="str">
        <f>IF(AND((AD672&lt;=0.5),(S672&lt;1.5)),"HUnSatLig","----")</f>
        <v>HUnSatLig</v>
      </c>
      <c r="AI672" t="str">
        <f>IF(AND((T672&lt;0.6),(S672&gt;=1.5),(C672=0)),"AlipatNoN","----")</f>
        <v>----</v>
      </c>
      <c r="AJ672" t="str">
        <f>IF(AND((S672&gt;=1.5),(T672&gt;=0.6)),"SatFACarb","----")</f>
        <v>----</v>
      </c>
      <c r="AK672" t="str">
        <f>IF(AND((T672&lt;0.6),(S672&gt;=1.5),(C672&gt;0)),"Alipat+N","----")</f>
        <v>----</v>
      </c>
      <c r="AM672" s="4">
        <f>V672*(44/43.989828)</f>
        <v>423.26390589923648</v>
      </c>
      <c r="AN672" s="4">
        <f>INT(AM672)</f>
        <v>423</v>
      </c>
      <c r="AO672" s="4">
        <f>AM672-AN672</f>
        <v>0.26390589923647667</v>
      </c>
    </row>
    <row r="673" spans="1:41" x14ac:dyDescent="0.25">
      <c r="A673">
        <v>21</v>
      </c>
      <c r="B673">
        <v>26</v>
      </c>
      <c r="C673">
        <v>0</v>
      </c>
      <c r="D673">
        <v>7</v>
      </c>
      <c r="E673">
        <v>0</v>
      </c>
      <c r="F673">
        <v>0</v>
      </c>
      <c r="H673">
        <v>389.1605758</v>
      </c>
      <c r="J673">
        <v>10097181</v>
      </c>
      <c r="K673">
        <v>10520154</v>
      </c>
      <c r="L673">
        <v>10290175</v>
      </c>
      <c r="M673" t="str">
        <f>IF(J673&gt;0,"Yes","No")</f>
        <v>Yes</v>
      </c>
      <c r="N673">
        <f>AVERAGE(J673:L673)</f>
        <v>10302503.333333334</v>
      </c>
      <c r="O673">
        <v>14383587</v>
      </c>
      <c r="P673">
        <v>15636368</v>
      </c>
      <c r="Q673">
        <v>13342490</v>
      </c>
      <c r="S673">
        <f>B673/A673</f>
        <v>1.2380952380952381</v>
      </c>
      <c r="T673">
        <f>D673/A673</f>
        <v>0.33333333333333331</v>
      </c>
      <c r="V673" s="4">
        <f>A673*12+(B673-1)*1.007825+C673*14.003074+D673*15.9949146+E673*31.9720707+F673*30.9737615+0.0005485799</f>
        <v>389.1605757799</v>
      </c>
      <c r="W673">
        <f>1+A673-B673/2+C673/2+F673/2</f>
        <v>9</v>
      </c>
      <c r="X673">
        <f>W673/A673</f>
        <v>0.42857142857142855</v>
      </c>
      <c r="Y673">
        <f>W673/B673</f>
        <v>0.34615384615384615</v>
      </c>
      <c r="Z673">
        <f>W673/D673</f>
        <v>1.2857142857142858</v>
      </c>
      <c r="AA673" t="str">
        <f>IF(X673&gt;=0.3,IF(X673&lt;=0.68,IF(Y673&gt;=0.2,IF(Y673&lt;=0.95,IF(Z673&gt;=0.77,IF(Z673&lt;=1.75,"CRAM","O"),"O"),"O"),"O"),"O"),"O")</f>
        <v>CRAM</v>
      </c>
      <c r="AD673">
        <f>(1+A673-D673/2-E673-B673/2)/(A673-D673/2-E673-C673-F673)</f>
        <v>0.31428571428571428</v>
      </c>
      <c r="AF673" t="str">
        <f>IF(AD673&gt;0.66,"CondAr","----")</f>
        <v>----</v>
      </c>
      <c r="AG673" t="str">
        <f>IF(AND((AD673&gt;0.5),(AD673&lt;=0.66)),"Aromatic","----")</f>
        <v>----</v>
      </c>
      <c r="AH673" t="str">
        <f>IF(AND((AD673&lt;=0.5),(S673&lt;1.5)),"HUnSatLig","----")</f>
        <v>HUnSatLig</v>
      </c>
      <c r="AI673" t="str">
        <f>IF(AND((T673&lt;0.6),(S673&gt;=1.5),(C673=0)),"AlipatNoN","----")</f>
        <v>----</v>
      </c>
      <c r="AJ673" t="str">
        <f>IF(AND((S673&gt;=1.5),(T673&gt;=0.6)),"SatFACarb","----")</f>
        <v>----</v>
      </c>
      <c r="AK673" t="str">
        <f>IF(AND((T673&lt;0.6),(S673&gt;=1.5),(C673&gt;0)),"Alipat+N","----")</f>
        <v>----</v>
      </c>
      <c r="AM673" s="4">
        <f>V673*(44/43.989828)</f>
        <v>389.25056343288264</v>
      </c>
      <c r="AN673" s="4">
        <f>INT(AM673)</f>
        <v>389</v>
      </c>
      <c r="AO673" s="4">
        <f>AM673-AN673</f>
        <v>0.25056343288264316</v>
      </c>
    </row>
    <row r="674" spans="1:41" x14ac:dyDescent="0.25">
      <c r="A674">
        <v>20</v>
      </c>
      <c r="B674">
        <v>24</v>
      </c>
      <c r="C674">
        <v>0</v>
      </c>
      <c r="D674">
        <v>7</v>
      </c>
      <c r="E674">
        <v>0</v>
      </c>
      <c r="F674">
        <v>0</v>
      </c>
      <c r="H674">
        <v>375.14492580000001</v>
      </c>
      <c r="J674">
        <v>12898305</v>
      </c>
      <c r="K674">
        <v>12425529</v>
      </c>
      <c r="L674">
        <v>12621342</v>
      </c>
      <c r="M674" t="str">
        <f>IF(J674&gt;0,"Yes","No")</f>
        <v>Yes</v>
      </c>
      <c r="N674">
        <f>AVERAGE(J674:L674)</f>
        <v>12648392</v>
      </c>
      <c r="O674">
        <v>14509063</v>
      </c>
      <c r="P674">
        <v>15063448</v>
      </c>
      <c r="Q674">
        <v>13632078</v>
      </c>
      <c r="S674">
        <f>B674/A674</f>
        <v>1.2</v>
      </c>
      <c r="T674">
        <f>D674/A674</f>
        <v>0.35</v>
      </c>
      <c r="V674" s="4">
        <f>A674*12+(B674-1)*1.007825+C674*14.003074+D674*15.9949146+E674*31.9720707+F674*30.9737615+0.0005485799</f>
        <v>375.14492577990001</v>
      </c>
      <c r="W674">
        <f>1+A674-B674/2+C674/2+F674/2</f>
        <v>9</v>
      </c>
      <c r="X674">
        <f>W674/A674</f>
        <v>0.45</v>
      </c>
      <c r="Y674">
        <f>W674/B674</f>
        <v>0.375</v>
      </c>
      <c r="Z674">
        <f>W674/D674</f>
        <v>1.2857142857142858</v>
      </c>
      <c r="AA674" t="str">
        <f>IF(X674&gt;=0.3,IF(X674&lt;=0.68,IF(Y674&gt;=0.2,IF(Y674&lt;=0.95,IF(Z674&gt;=0.77,IF(Z674&lt;=1.75,"CRAM","O"),"O"),"O"),"O"),"O"),"O")</f>
        <v>CRAM</v>
      </c>
      <c r="AD674">
        <f>(1+A674-D674/2-E674-B674/2)/(A674-D674/2-E674-C674-F674)</f>
        <v>0.33333333333333331</v>
      </c>
      <c r="AF674" t="str">
        <f>IF(AD674&gt;0.66,"CondAr","----")</f>
        <v>----</v>
      </c>
      <c r="AG674" t="str">
        <f>IF(AND((AD674&gt;0.5),(AD674&lt;=0.66)),"Aromatic","----")</f>
        <v>----</v>
      </c>
      <c r="AH674" t="str">
        <f>IF(AND((AD674&lt;=0.5),(S674&lt;1.5)),"HUnSatLig","----")</f>
        <v>HUnSatLig</v>
      </c>
      <c r="AI674" t="str">
        <f>IF(AND((T674&lt;0.6),(S674&gt;=1.5),(C674=0)),"AlipatNoN","----")</f>
        <v>----</v>
      </c>
      <c r="AJ674" t="str">
        <f>IF(AND((S674&gt;=1.5),(T674&gt;=0.6)),"SatFACarb","----")</f>
        <v>----</v>
      </c>
      <c r="AK674" t="str">
        <f>IF(AND((T674&lt;0.6),(S674&gt;=1.5),(C674&gt;0)),"Alipat+N","----")</f>
        <v>----</v>
      </c>
      <c r="AM674" s="4">
        <f>V674*(44/43.989828)</f>
        <v>375.2316725201926</v>
      </c>
      <c r="AN674" s="4">
        <f>INT(AM674)</f>
        <v>375</v>
      </c>
      <c r="AO674" s="4">
        <f>AM674-AN674</f>
        <v>0.23167252019260332</v>
      </c>
    </row>
    <row r="675" spans="1:41" x14ac:dyDescent="0.25">
      <c r="A675">
        <v>19</v>
      </c>
      <c r="B675">
        <v>22</v>
      </c>
      <c r="C675">
        <v>0</v>
      </c>
      <c r="D675">
        <v>8</v>
      </c>
      <c r="E675">
        <v>0</v>
      </c>
      <c r="F675">
        <v>0</v>
      </c>
      <c r="H675">
        <v>377.12419039999997</v>
      </c>
      <c r="J675">
        <v>15606478</v>
      </c>
      <c r="K675">
        <v>15461184</v>
      </c>
      <c r="L675">
        <v>16502857</v>
      </c>
      <c r="M675" t="str">
        <f>IF(J675&gt;0,"Yes","No")</f>
        <v>Yes</v>
      </c>
      <c r="N675">
        <f>AVERAGE(J675:L675)</f>
        <v>15856839.666666666</v>
      </c>
      <c r="O675">
        <v>14577202</v>
      </c>
      <c r="P675">
        <v>15068095</v>
      </c>
      <c r="Q675">
        <v>13765719</v>
      </c>
      <c r="S675">
        <f>B675/A675</f>
        <v>1.1578947368421053</v>
      </c>
      <c r="T675">
        <f>D675/A675</f>
        <v>0.42105263157894735</v>
      </c>
      <c r="V675" s="4">
        <f>A675*12+(B675-1)*1.007825+C675*14.003074+D675*15.9949146+E675*31.9720707+F675*30.9737615+0.0005485799</f>
        <v>377.12419037989997</v>
      </c>
      <c r="W675">
        <f>1+A675-B675/2+C675/2+F675/2</f>
        <v>9</v>
      </c>
      <c r="X675">
        <f>W675/A675</f>
        <v>0.47368421052631576</v>
      </c>
      <c r="Y675">
        <f>W675/B675</f>
        <v>0.40909090909090912</v>
      </c>
      <c r="Z675">
        <f>W675/D675</f>
        <v>1.125</v>
      </c>
      <c r="AA675" t="str">
        <f>IF(X675&gt;=0.3,IF(X675&lt;=0.68,IF(Y675&gt;=0.2,IF(Y675&lt;=0.95,IF(Z675&gt;=0.77,IF(Z675&lt;=1.75,"CRAM","O"),"O"),"O"),"O"),"O"),"O")</f>
        <v>CRAM</v>
      </c>
      <c r="AD675">
        <f>(1+A675-D675/2-E675-B675/2)/(A675-D675/2-E675-C675-F675)</f>
        <v>0.33333333333333331</v>
      </c>
      <c r="AF675" t="str">
        <f>IF(AD675&gt;0.66,"CondAr","----")</f>
        <v>----</v>
      </c>
      <c r="AG675" t="str">
        <f>IF(AND((AD675&gt;0.5),(AD675&lt;=0.66)),"Aromatic","----")</f>
        <v>----</v>
      </c>
      <c r="AH675" t="str">
        <f>IF(AND((AD675&lt;=0.5),(S675&lt;1.5)),"HUnSatLig","----")</f>
        <v>HUnSatLig</v>
      </c>
      <c r="AI675" t="str">
        <f>IF(AND((T675&lt;0.6),(S675&gt;=1.5),(C675=0)),"AlipatNoN","----")</f>
        <v>----</v>
      </c>
      <c r="AJ675" t="str">
        <f>IF(AND((S675&gt;=1.5),(T675&gt;=0.6)),"SatFACarb","----")</f>
        <v>----</v>
      </c>
      <c r="AK675" t="str">
        <f>IF(AND((T675&lt;0.6),(S675&gt;=1.5),(C675&gt;0)),"Alipat+N","----")</f>
        <v>----</v>
      </c>
      <c r="AM675" s="4">
        <f>V675*(44/43.989828)</f>
        <v>377.21139479598776</v>
      </c>
      <c r="AN675" s="4">
        <f>INT(AM675)</f>
        <v>377</v>
      </c>
      <c r="AO675" s="4">
        <f>AM675-AN675</f>
        <v>0.21139479598775779</v>
      </c>
    </row>
    <row r="676" spans="1:41" x14ac:dyDescent="0.25">
      <c r="A676">
        <v>19</v>
      </c>
      <c r="B676">
        <v>26</v>
      </c>
      <c r="C676">
        <v>0</v>
      </c>
      <c r="D676">
        <v>6</v>
      </c>
      <c r="E676">
        <v>0</v>
      </c>
      <c r="F676">
        <v>0</v>
      </c>
      <c r="H676">
        <v>349.16566119999999</v>
      </c>
      <c r="J676">
        <v>10316478</v>
      </c>
      <c r="K676">
        <v>10239310</v>
      </c>
      <c r="L676">
        <v>10489838</v>
      </c>
      <c r="M676" t="str">
        <f>IF(J676&gt;0,"Yes","No")</f>
        <v>Yes</v>
      </c>
      <c r="N676">
        <f>AVERAGE(J676:L676)</f>
        <v>10348542</v>
      </c>
      <c r="O676">
        <v>14984558</v>
      </c>
      <c r="P676">
        <v>18185218</v>
      </c>
      <c r="Q676">
        <v>15191300</v>
      </c>
      <c r="S676">
        <f>B676/A676</f>
        <v>1.368421052631579</v>
      </c>
      <c r="T676">
        <f>D676/A676</f>
        <v>0.31578947368421051</v>
      </c>
      <c r="V676" s="4">
        <f>A676*12+(B676-1)*1.007825+C676*14.003074+D676*15.9949146+E676*31.9720707+F676*30.9737615+0.0005485799</f>
        <v>349.16566117989998</v>
      </c>
      <c r="W676">
        <f>1+A676-B676/2+C676/2+F676/2</f>
        <v>7</v>
      </c>
      <c r="X676">
        <f>W676/A676</f>
        <v>0.36842105263157893</v>
      </c>
      <c r="Y676">
        <f>W676/B676</f>
        <v>0.26923076923076922</v>
      </c>
      <c r="Z676">
        <f>W676/D676</f>
        <v>1.1666666666666667</v>
      </c>
      <c r="AA676" t="str">
        <f>IF(X676&gt;=0.3,IF(X676&lt;=0.68,IF(Y676&gt;=0.2,IF(Y676&lt;=0.95,IF(Z676&gt;=0.77,IF(Z676&lt;=1.75,"CRAM","O"),"O"),"O"),"O"),"O"),"O")</f>
        <v>CRAM</v>
      </c>
      <c r="AD676">
        <f>(1+A676-D676/2-E676-B676/2)/(A676-D676/2-E676-C676-F676)</f>
        <v>0.25</v>
      </c>
      <c r="AF676" t="str">
        <f>IF(AD676&gt;0.66,"CondAr","----")</f>
        <v>----</v>
      </c>
      <c r="AG676" t="str">
        <f>IF(AND((AD676&gt;0.5),(AD676&lt;=0.66)),"Aromatic","----")</f>
        <v>----</v>
      </c>
      <c r="AH676" t="str">
        <f>IF(AND((AD676&lt;=0.5),(S676&lt;1.5)),"HUnSatLig","----")</f>
        <v>HUnSatLig</v>
      </c>
      <c r="AI676" t="str">
        <f>IF(AND((T676&lt;0.6),(S676&gt;=1.5),(C676=0)),"AlipatNoN","----")</f>
        <v>----</v>
      </c>
      <c r="AJ676" t="str">
        <f>IF(AND((S676&gt;=1.5),(T676&gt;=0.6)),"SatFACarb","----")</f>
        <v>----</v>
      </c>
      <c r="AK676" t="str">
        <f>IF(AND((T676&lt;0.6),(S676&gt;=1.5),(C676&gt;0)),"Alipat+N","----")</f>
        <v>----</v>
      </c>
      <c r="AM676" s="4">
        <f>V676*(44/43.989828)</f>
        <v>349.24640059778358</v>
      </c>
      <c r="AN676" s="4">
        <f>INT(AM676)</f>
        <v>349</v>
      </c>
      <c r="AO676" s="4">
        <f>AM676-AN676</f>
        <v>0.24640059778357681</v>
      </c>
    </row>
    <row r="677" spans="1:41" x14ac:dyDescent="0.25">
      <c r="A677">
        <v>19</v>
      </c>
      <c r="B677">
        <v>28</v>
      </c>
      <c r="C677">
        <v>0</v>
      </c>
      <c r="D677">
        <v>9</v>
      </c>
      <c r="E677">
        <v>0</v>
      </c>
      <c r="F677">
        <v>0</v>
      </c>
      <c r="H677">
        <v>399.16605499999997</v>
      </c>
      <c r="J677">
        <v>13544276</v>
      </c>
      <c r="K677">
        <v>12682569</v>
      </c>
      <c r="L677">
        <v>12763907</v>
      </c>
      <c r="M677" t="str">
        <f>IF(J677&gt;0,"Yes","No")</f>
        <v>Yes</v>
      </c>
      <c r="N677">
        <f>AVERAGE(J677:L677)</f>
        <v>12996917.333333334</v>
      </c>
      <c r="O677">
        <v>14995687</v>
      </c>
      <c r="P677">
        <v>15466223</v>
      </c>
      <c r="Q677">
        <v>14773538</v>
      </c>
      <c r="S677">
        <f>B677/A677</f>
        <v>1.4736842105263157</v>
      </c>
      <c r="T677">
        <f>D677/A677</f>
        <v>0.47368421052631576</v>
      </c>
      <c r="V677" s="4">
        <f>A677*12+(B677-1)*1.007825+C677*14.003074+D677*15.9949146+E677*31.9720707+F677*30.9737615+0.0005485799</f>
        <v>399.16605497990003</v>
      </c>
      <c r="W677">
        <f>1+A677-B677/2+C677/2+F677/2</f>
        <v>6</v>
      </c>
      <c r="X677">
        <f>W677/A677</f>
        <v>0.31578947368421051</v>
      </c>
      <c r="Y677">
        <f>W677/B677</f>
        <v>0.21428571428571427</v>
      </c>
      <c r="Z677">
        <f>W677/D677</f>
        <v>0.66666666666666663</v>
      </c>
      <c r="AA677" t="str">
        <f>IF(X677&gt;=0.3,IF(X677&lt;=0.68,IF(Y677&gt;=0.2,IF(Y677&lt;=0.95,IF(Z677&gt;=0.77,IF(Z677&lt;=1.75,"CRAM","O"),"O"),"O"),"O"),"O"),"O")</f>
        <v>O</v>
      </c>
      <c r="AD677">
        <f>(1+A677-D677/2-E677-B677/2)/(A677-D677/2-E677-C677-F677)</f>
        <v>0.10344827586206896</v>
      </c>
      <c r="AF677" t="str">
        <f>IF(AD677&gt;0.66,"CondAr","----")</f>
        <v>----</v>
      </c>
      <c r="AG677" t="str">
        <f>IF(AND((AD677&gt;0.5),(AD677&lt;=0.66)),"Aromatic","----")</f>
        <v>----</v>
      </c>
      <c r="AH677" t="str">
        <f>IF(AND((AD677&lt;=0.5),(S677&lt;1.5)),"HUnSatLig","----")</f>
        <v>HUnSatLig</v>
      </c>
      <c r="AI677" t="str">
        <f>IF(AND((T677&lt;0.6),(S677&gt;=1.5),(C677=0)),"AlipatNoN","----")</f>
        <v>----</v>
      </c>
      <c r="AJ677" t="str">
        <f>IF(AND((S677&gt;=1.5),(T677&gt;=0.6)),"SatFACarb","----")</f>
        <v>----</v>
      </c>
      <c r="AK677" t="str">
        <f>IF(AND((T677&lt;0.6),(S677&gt;=1.5),(C677&gt;0)),"Alipat+N","----")</f>
        <v>----</v>
      </c>
      <c r="AM677" s="4">
        <f>V677*(44/43.989828)</f>
        <v>399.25835625262272</v>
      </c>
      <c r="AN677" s="4">
        <f>INT(AM677)</f>
        <v>399</v>
      </c>
      <c r="AO677" s="4">
        <f>AM677-AN677</f>
        <v>0.25835625262271833</v>
      </c>
    </row>
    <row r="678" spans="1:41" x14ac:dyDescent="0.25">
      <c r="A678">
        <v>18</v>
      </c>
      <c r="B678">
        <v>24</v>
      </c>
      <c r="C678">
        <v>0</v>
      </c>
      <c r="D678">
        <v>7</v>
      </c>
      <c r="E678">
        <v>0</v>
      </c>
      <c r="F678">
        <v>0</v>
      </c>
      <c r="H678">
        <v>351.14492580000001</v>
      </c>
      <c r="J678">
        <v>11130194</v>
      </c>
      <c r="K678">
        <v>11198299</v>
      </c>
      <c r="L678">
        <v>11336231</v>
      </c>
      <c r="M678" t="str">
        <f>IF(J678&gt;0,"Yes","No")</f>
        <v>Yes</v>
      </c>
      <c r="N678">
        <f>AVERAGE(J678:L678)</f>
        <v>11221574.666666666</v>
      </c>
      <c r="O678">
        <v>15007673</v>
      </c>
      <c r="P678">
        <v>16432683</v>
      </c>
      <c r="Q678">
        <v>14993210</v>
      </c>
      <c r="S678">
        <f>B678/A678</f>
        <v>1.3333333333333333</v>
      </c>
      <c r="T678">
        <f>D678/A678</f>
        <v>0.3888888888888889</v>
      </c>
      <c r="V678" s="4">
        <f>A678*12+(B678-1)*1.007825+C678*14.003074+D678*15.9949146+E678*31.9720707+F678*30.9737615+0.0005485799</f>
        <v>351.14492577990001</v>
      </c>
      <c r="W678">
        <f>1+A678-B678/2+C678/2+F678/2</f>
        <v>7</v>
      </c>
      <c r="X678">
        <f>W678/A678</f>
        <v>0.3888888888888889</v>
      </c>
      <c r="Y678">
        <f>W678/B678</f>
        <v>0.29166666666666669</v>
      </c>
      <c r="Z678">
        <f>W678/D678</f>
        <v>1</v>
      </c>
      <c r="AA678" t="str">
        <f>IF(X678&gt;=0.3,IF(X678&lt;=0.68,IF(Y678&gt;=0.2,IF(Y678&lt;=0.95,IF(Z678&gt;=0.77,IF(Z678&lt;=1.75,"CRAM","O"),"O"),"O"),"O"),"O"),"O")</f>
        <v>CRAM</v>
      </c>
      <c r="AD678">
        <f>(1+A678-D678/2-E678-B678/2)/(A678-D678/2-E678-C678-F678)</f>
        <v>0.2413793103448276</v>
      </c>
      <c r="AF678" t="str">
        <f>IF(AD678&gt;0.66,"CondAr","----")</f>
        <v>----</v>
      </c>
      <c r="AG678" t="str">
        <f>IF(AND((AD678&gt;0.5),(AD678&lt;=0.66)),"Aromatic","----")</f>
        <v>----</v>
      </c>
      <c r="AH678" t="str">
        <f>IF(AND((AD678&lt;=0.5),(S678&lt;1.5)),"HUnSatLig","----")</f>
        <v>HUnSatLig</v>
      </c>
      <c r="AI678" t="str">
        <f>IF(AND((T678&lt;0.6),(S678&gt;=1.5),(C678=0)),"AlipatNoN","----")</f>
        <v>----</v>
      </c>
      <c r="AJ678" t="str">
        <f>IF(AND((S678&gt;=1.5),(T678&gt;=0.6)),"SatFACarb","----")</f>
        <v>----</v>
      </c>
      <c r="AK678" t="str">
        <f>IF(AND((T678&lt;0.6),(S678&gt;=1.5),(C678&gt;0)),"Alipat+N","----")</f>
        <v>----</v>
      </c>
      <c r="AM678" s="4">
        <f>V678*(44/43.989828)</f>
        <v>351.22612287357884</v>
      </c>
      <c r="AN678" s="4">
        <f>INT(AM678)</f>
        <v>351</v>
      </c>
      <c r="AO678" s="4">
        <f>AM678-AN678</f>
        <v>0.22612287357884497</v>
      </c>
    </row>
    <row r="679" spans="1:41" x14ac:dyDescent="0.25">
      <c r="A679">
        <v>21</v>
      </c>
      <c r="B679">
        <v>30</v>
      </c>
      <c r="C679">
        <v>0</v>
      </c>
      <c r="D679">
        <v>9</v>
      </c>
      <c r="E679">
        <v>0</v>
      </c>
      <c r="F679">
        <v>0</v>
      </c>
      <c r="H679">
        <v>425.18170500000002</v>
      </c>
      <c r="J679">
        <v>11230862</v>
      </c>
      <c r="K679">
        <v>11752020</v>
      </c>
      <c r="L679">
        <v>10214909</v>
      </c>
      <c r="M679" t="str">
        <f>IF(J679&gt;0,"Yes","No")</f>
        <v>Yes</v>
      </c>
      <c r="N679">
        <f>AVERAGE(J679:L679)</f>
        <v>11065930.333333334</v>
      </c>
      <c r="O679">
        <v>15455325</v>
      </c>
      <c r="P679">
        <v>14795838</v>
      </c>
      <c r="Q679">
        <v>12967214</v>
      </c>
      <c r="S679">
        <f>B679/A679</f>
        <v>1.4285714285714286</v>
      </c>
      <c r="T679">
        <f>D679/A679</f>
        <v>0.42857142857142855</v>
      </c>
      <c r="V679" s="4">
        <f>A679*12+(B679-1)*1.007825+C679*14.003074+D679*15.9949146+E679*31.9720707+F679*30.9737615+0.0005485799</f>
        <v>425.18170497989996</v>
      </c>
      <c r="W679">
        <f>1+A679-B679/2+C679/2+F679/2</f>
        <v>7</v>
      </c>
      <c r="X679">
        <f>W679/A679</f>
        <v>0.33333333333333331</v>
      </c>
      <c r="Y679">
        <f>W679/B679</f>
        <v>0.23333333333333334</v>
      </c>
      <c r="Z679">
        <f>W679/D679</f>
        <v>0.77777777777777779</v>
      </c>
      <c r="AA679" t="str">
        <f>IF(X679&gt;=0.3,IF(X679&lt;=0.68,IF(Y679&gt;=0.2,IF(Y679&lt;=0.95,IF(Z679&gt;=0.77,IF(Z679&lt;=1.75,"CRAM","O"),"O"),"O"),"O"),"O"),"O")</f>
        <v>CRAM</v>
      </c>
      <c r="AD679">
        <f>(1+A679-D679/2-E679-B679/2)/(A679-D679/2-E679-C679-F679)</f>
        <v>0.15151515151515152</v>
      </c>
      <c r="AF679" t="str">
        <f>IF(AD679&gt;0.66,"CondAr","----")</f>
        <v>----</v>
      </c>
      <c r="AG679" t="str">
        <f>IF(AND((AD679&gt;0.5),(AD679&lt;=0.66)),"Aromatic","----")</f>
        <v>----</v>
      </c>
      <c r="AH679" t="str">
        <f>IF(AND((AD679&lt;=0.5),(S679&lt;1.5)),"HUnSatLig","----")</f>
        <v>HUnSatLig</v>
      </c>
      <c r="AI679" t="str">
        <f>IF(AND((T679&lt;0.6),(S679&gt;=1.5),(C679=0)),"AlipatNoN","----")</f>
        <v>----</v>
      </c>
      <c r="AJ679" t="str">
        <f>IF(AND((S679&gt;=1.5),(T679&gt;=0.6)),"SatFACarb","----")</f>
        <v>----</v>
      </c>
      <c r="AK679" t="str">
        <f>IF(AND((T679&lt;0.6),(S679&gt;=1.5),(C679&gt;0)),"Alipat+N","----")</f>
        <v>----</v>
      </c>
      <c r="AM679" s="4">
        <f>V679*(44/43.989828)</f>
        <v>425.28002198861964</v>
      </c>
      <c r="AN679" s="4">
        <f>INT(AM679)</f>
        <v>425</v>
      </c>
      <c r="AO679" s="4">
        <f>AM679-AN679</f>
        <v>0.28002198861963734</v>
      </c>
    </row>
    <row r="680" spans="1:41" x14ac:dyDescent="0.25">
      <c r="A680">
        <v>18</v>
      </c>
      <c r="B680">
        <v>20</v>
      </c>
      <c r="C680">
        <v>0</v>
      </c>
      <c r="D680">
        <v>8</v>
      </c>
      <c r="E680">
        <v>0</v>
      </c>
      <c r="F680">
        <v>0</v>
      </c>
      <c r="H680">
        <v>363.10854039999998</v>
      </c>
      <c r="J680">
        <v>16703051</v>
      </c>
      <c r="K680">
        <v>17394760</v>
      </c>
      <c r="L680">
        <v>17313837</v>
      </c>
      <c r="M680" t="str">
        <f>IF(J680&gt;0,"Yes","No")</f>
        <v>Yes</v>
      </c>
      <c r="N680">
        <f>AVERAGE(J680:L680)</f>
        <v>17137216</v>
      </c>
      <c r="O680">
        <v>15699458</v>
      </c>
      <c r="P680">
        <v>15207385</v>
      </c>
      <c r="Q680">
        <v>14671097</v>
      </c>
      <c r="S680">
        <f>B680/A680</f>
        <v>1.1111111111111112</v>
      </c>
      <c r="T680">
        <f>D680/A680</f>
        <v>0.44444444444444442</v>
      </c>
      <c r="V680" s="4">
        <f>A680*12+(B680-1)*1.007825+C680*14.003074+D680*15.9949146+E680*31.9720707+F680*30.9737615+0.0005485799</f>
        <v>363.10854037989998</v>
      </c>
      <c r="W680">
        <f>1+A680-B680/2+C680/2+F680/2</f>
        <v>9</v>
      </c>
      <c r="X680">
        <f>W680/A680</f>
        <v>0.5</v>
      </c>
      <c r="Y680">
        <f>W680/B680</f>
        <v>0.45</v>
      </c>
      <c r="Z680">
        <f>W680/D680</f>
        <v>1.125</v>
      </c>
      <c r="AA680" t="str">
        <f>IF(X680&gt;=0.3,IF(X680&lt;=0.68,IF(Y680&gt;=0.2,IF(Y680&lt;=0.95,IF(Z680&gt;=0.77,IF(Z680&lt;=1.75,"CRAM","O"),"O"),"O"),"O"),"O"),"O")</f>
        <v>CRAM</v>
      </c>
      <c r="AD680">
        <f>(1+A680-D680/2-E680-B680/2)/(A680-D680/2-E680-C680-F680)</f>
        <v>0.35714285714285715</v>
      </c>
      <c r="AF680" t="str">
        <f>IF(AD680&gt;0.66,"CondAr","----")</f>
        <v>----</v>
      </c>
      <c r="AG680" t="str">
        <f>IF(AND((AD680&gt;0.5),(AD680&lt;=0.66)),"Aromatic","----")</f>
        <v>----</v>
      </c>
      <c r="AH680" t="str">
        <f>IF(AND((AD680&lt;=0.5),(S680&lt;1.5)),"HUnSatLig","----")</f>
        <v>HUnSatLig</v>
      </c>
      <c r="AI680" t="str">
        <f>IF(AND((T680&lt;0.6),(S680&gt;=1.5),(C680=0)),"AlipatNoN","----")</f>
        <v>----</v>
      </c>
      <c r="AJ680" t="str">
        <f>IF(AND((S680&gt;=1.5),(T680&gt;=0.6)),"SatFACarb","----")</f>
        <v>----</v>
      </c>
      <c r="AK680" t="str">
        <f>IF(AND((T680&lt;0.6),(S680&gt;=1.5),(C680&gt;0)),"Alipat+N","----")</f>
        <v>----</v>
      </c>
      <c r="AM680" s="4">
        <f>V680*(44/43.989828)</f>
        <v>363.19250388329766</v>
      </c>
      <c r="AN680" s="4">
        <f>INT(AM680)</f>
        <v>363</v>
      </c>
      <c r="AO680" s="4">
        <f>AM680-AN680</f>
        <v>0.1925038832976611</v>
      </c>
    </row>
    <row r="681" spans="1:41" x14ac:dyDescent="0.25">
      <c r="A681">
        <v>19</v>
      </c>
      <c r="B681">
        <v>24</v>
      </c>
      <c r="C681">
        <v>0</v>
      </c>
      <c r="D681">
        <v>9</v>
      </c>
      <c r="E681">
        <v>0</v>
      </c>
      <c r="F681">
        <v>0</v>
      </c>
      <c r="H681">
        <v>395.13475499999998</v>
      </c>
      <c r="J681">
        <v>17033242</v>
      </c>
      <c r="K681">
        <v>16853709</v>
      </c>
      <c r="L681">
        <v>16859277</v>
      </c>
      <c r="M681" t="str">
        <f>IF(J681&gt;0,"Yes","No")</f>
        <v>Yes</v>
      </c>
      <c r="N681">
        <f>AVERAGE(J681:L681)</f>
        <v>16915409.333333332</v>
      </c>
      <c r="O681">
        <v>15896175</v>
      </c>
      <c r="P681">
        <v>15223884</v>
      </c>
      <c r="Q681">
        <v>15002390</v>
      </c>
      <c r="S681">
        <f>B681/A681</f>
        <v>1.263157894736842</v>
      </c>
      <c r="T681">
        <f>D681/A681</f>
        <v>0.47368421052631576</v>
      </c>
      <c r="V681" s="4">
        <f>A681*12+(B681-1)*1.007825+C681*14.003074+D681*15.9949146+E681*31.9720707+F681*30.9737615+0.0005485799</f>
        <v>395.13475497990004</v>
      </c>
      <c r="W681">
        <f>1+A681-B681/2+C681/2+F681/2</f>
        <v>8</v>
      </c>
      <c r="X681">
        <f>W681/A681</f>
        <v>0.42105263157894735</v>
      </c>
      <c r="Y681">
        <f>W681/B681</f>
        <v>0.33333333333333331</v>
      </c>
      <c r="Z681">
        <f>W681/D681</f>
        <v>0.88888888888888884</v>
      </c>
      <c r="AA681" t="str">
        <f>IF(X681&gt;=0.3,IF(X681&lt;=0.68,IF(Y681&gt;=0.2,IF(Y681&lt;=0.95,IF(Z681&gt;=0.77,IF(Z681&lt;=1.75,"CRAM","O"),"O"),"O"),"O"),"O"),"O")</f>
        <v>CRAM</v>
      </c>
      <c r="AD681">
        <f>(1+A681-D681/2-E681-B681/2)/(A681-D681/2-E681-C681-F681)</f>
        <v>0.2413793103448276</v>
      </c>
      <c r="AF681" t="str">
        <f>IF(AD681&gt;0.66,"CondAr","----")</f>
        <v>----</v>
      </c>
      <c r="AG681" t="str">
        <f>IF(AND((AD681&gt;0.5),(AD681&lt;=0.66)),"Aromatic","----")</f>
        <v>----</v>
      </c>
      <c r="AH681" t="str">
        <f>IF(AND((AD681&lt;=0.5),(S681&lt;1.5)),"HUnSatLig","----")</f>
        <v>HUnSatLig</v>
      </c>
      <c r="AI681" t="str">
        <f>IF(AND((T681&lt;0.6),(S681&gt;=1.5),(C681=0)),"AlipatNoN","----")</f>
        <v>----</v>
      </c>
      <c r="AJ681" t="str">
        <f>IF(AND((S681&gt;=1.5),(T681&gt;=0.6)),"SatFACarb","----")</f>
        <v>----</v>
      </c>
      <c r="AK681" t="str">
        <f>IF(AND((T681&lt;0.6),(S681&gt;=1.5),(C681&gt;0)),"Alipat+N","----")</f>
        <v>----</v>
      </c>
      <c r="AM681" s="4">
        <f>V681*(44/43.989828)</f>
        <v>395.22612407385634</v>
      </c>
      <c r="AN681" s="4">
        <f>INT(AM681)</f>
        <v>395</v>
      </c>
      <c r="AO681" s="4">
        <f>AM681-AN681</f>
        <v>0.22612407385634015</v>
      </c>
    </row>
    <row r="682" spans="1:41" x14ac:dyDescent="0.25">
      <c r="A682">
        <v>21</v>
      </c>
      <c r="B682">
        <v>26</v>
      </c>
      <c r="C682">
        <v>0</v>
      </c>
      <c r="D682">
        <v>8</v>
      </c>
      <c r="E682">
        <v>0</v>
      </c>
      <c r="F682">
        <v>0</v>
      </c>
      <c r="H682">
        <v>405.15549040000002</v>
      </c>
      <c r="J682">
        <v>13848239</v>
      </c>
      <c r="K682">
        <v>13643796</v>
      </c>
      <c r="L682">
        <v>13534622</v>
      </c>
      <c r="M682" t="str">
        <f>IF(J682&gt;0,"Yes","No")</f>
        <v>Yes</v>
      </c>
      <c r="N682">
        <f>AVERAGE(J682:L682)</f>
        <v>13675552.333333334</v>
      </c>
      <c r="O682">
        <v>16089994</v>
      </c>
      <c r="P682">
        <v>16159205</v>
      </c>
      <c r="Q682">
        <v>15490834</v>
      </c>
      <c r="S682">
        <f>B682/A682</f>
        <v>1.2380952380952381</v>
      </c>
      <c r="T682">
        <f>D682/A682</f>
        <v>0.38095238095238093</v>
      </c>
      <c r="V682" s="4">
        <f>A682*12+(B682-1)*1.007825+C682*14.003074+D682*15.9949146+E682*31.9720707+F682*30.9737615+0.0005485799</f>
        <v>405.15549037990002</v>
      </c>
      <c r="W682">
        <f>1+A682-B682/2+C682/2+F682/2</f>
        <v>9</v>
      </c>
      <c r="X682">
        <f>W682/A682</f>
        <v>0.42857142857142855</v>
      </c>
      <c r="Y682">
        <f>W682/B682</f>
        <v>0.34615384615384615</v>
      </c>
      <c r="Z682">
        <f>W682/D682</f>
        <v>1.125</v>
      </c>
      <c r="AA682" t="str">
        <f>IF(X682&gt;=0.3,IF(X682&lt;=0.68,IF(Y682&gt;=0.2,IF(Y682&lt;=0.95,IF(Z682&gt;=0.77,IF(Z682&lt;=1.75,"CRAM","O"),"O"),"O"),"O"),"O"),"O")</f>
        <v>CRAM</v>
      </c>
      <c r="AD682">
        <f>(1+A682-D682/2-E682-B682/2)/(A682-D682/2-E682-C682-F682)</f>
        <v>0.29411764705882354</v>
      </c>
      <c r="AF682" t="str">
        <f>IF(AD682&gt;0.66,"CondAr","----")</f>
        <v>----</v>
      </c>
      <c r="AG682" t="str">
        <f>IF(AND((AD682&gt;0.5),(AD682&lt;=0.66)),"Aromatic","----")</f>
        <v>----</v>
      </c>
      <c r="AH682" t="str">
        <f>IF(AND((AD682&lt;=0.5),(S682&lt;1.5)),"HUnSatLig","----")</f>
        <v>HUnSatLig</v>
      </c>
      <c r="AI682" t="str">
        <f>IF(AND((T682&lt;0.6),(S682&gt;=1.5),(C682=0)),"AlipatNoN","----")</f>
        <v>----</v>
      </c>
      <c r="AJ682" t="str">
        <f>IF(AND((S682&gt;=1.5),(T682&gt;=0.6)),"SatFACarb","----")</f>
        <v>----</v>
      </c>
      <c r="AK682" t="str">
        <f>IF(AND((T682&lt;0.6),(S682&gt;=1.5),(C682&gt;0)),"Alipat+N","----")</f>
        <v>----</v>
      </c>
      <c r="AM682" s="4">
        <f>V682*(44/43.989828)</f>
        <v>405.24917662136795</v>
      </c>
      <c r="AN682" s="4">
        <f>INT(AM682)</f>
        <v>405</v>
      </c>
      <c r="AO682" s="4">
        <f>AM682-AN682</f>
        <v>0.24917662136795116</v>
      </c>
    </row>
    <row r="683" spans="1:41" x14ac:dyDescent="0.25">
      <c r="A683">
        <v>21</v>
      </c>
      <c r="B683">
        <v>30</v>
      </c>
      <c r="C683">
        <v>0</v>
      </c>
      <c r="D683">
        <v>6</v>
      </c>
      <c r="E683">
        <v>0</v>
      </c>
      <c r="F683">
        <v>0</v>
      </c>
      <c r="H683">
        <v>377.19696119999998</v>
      </c>
      <c r="J683">
        <v>9634536</v>
      </c>
      <c r="K683">
        <v>9841490</v>
      </c>
      <c r="L683">
        <v>9097309</v>
      </c>
      <c r="M683" t="str">
        <f>IF(J683&gt;0,"Yes","No")</f>
        <v>Yes</v>
      </c>
      <c r="N683">
        <f>AVERAGE(J683:L683)</f>
        <v>9524445</v>
      </c>
      <c r="O683">
        <v>16125510</v>
      </c>
      <c r="P683">
        <v>16411603</v>
      </c>
      <c r="Q683">
        <v>14662762</v>
      </c>
      <c r="S683">
        <f>B683/A683</f>
        <v>1.4285714285714286</v>
      </c>
      <c r="T683">
        <f>D683/A683</f>
        <v>0.2857142857142857</v>
      </c>
      <c r="V683" s="4">
        <f>A683*12+(B683-1)*1.007825+C683*14.003074+D683*15.9949146+E683*31.9720707+F683*30.9737615+0.0005485799</f>
        <v>377.19696117989997</v>
      </c>
      <c r="W683">
        <f>1+A683-B683/2+C683/2+F683/2</f>
        <v>7</v>
      </c>
      <c r="X683">
        <f>W683/A683</f>
        <v>0.33333333333333331</v>
      </c>
      <c r="Y683">
        <f>W683/B683</f>
        <v>0.23333333333333334</v>
      </c>
      <c r="Z683">
        <f>W683/D683</f>
        <v>1.1666666666666667</v>
      </c>
      <c r="AA683" t="str">
        <f>IF(X683&gt;=0.3,IF(X683&lt;=0.68,IF(Y683&gt;=0.2,IF(Y683&lt;=0.95,IF(Z683&gt;=0.77,IF(Z683&lt;=1.75,"CRAM","O"),"O"),"O"),"O"),"O"),"O")</f>
        <v>CRAM</v>
      </c>
      <c r="AD683">
        <f>(1+A683-D683/2-E683-B683/2)/(A683-D683/2-E683-C683-F683)</f>
        <v>0.22222222222222221</v>
      </c>
      <c r="AF683" t="str">
        <f>IF(AD683&gt;0.66,"CondAr","----")</f>
        <v>----</v>
      </c>
      <c r="AG683" t="str">
        <f>IF(AND((AD683&gt;0.5),(AD683&lt;=0.66)),"Aromatic","----")</f>
        <v>----</v>
      </c>
      <c r="AH683" t="str">
        <f>IF(AND((AD683&lt;=0.5),(S683&lt;1.5)),"HUnSatLig","----")</f>
        <v>HUnSatLig</v>
      </c>
      <c r="AI683" t="str">
        <f>IF(AND((T683&lt;0.6),(S683&gt;=1.5),(C683=0)),"AlipatNoN","----")</f>
        <v>----</v>
      </c>
      <c r="AJ683" t="str">
        <f>IF(AND((S683&gt;=1.5),(T683&gt;=0.6)),"SatFACarb","----")</f>
        <v>----</v>
      </c>
      <c r="AK683" t="str">
        <f>IF(AND((T683&lt;0.6),(S683&gt;=1.5),(C683&gt;0)),"Alipat+N","----")</f>
        <v>----</v>
      </c>
      <c r="AM683" s="4">
        <f>V683*(44/43.989828)</f>
        <v>377.28418242316377</v>
      </c>
      <c r="AN683" s="4">
        <f>INT(AM683)</f>
        <v>377</v>
      </c>
      <c r="AO683" s="4">
        <f>AM683-AN683</f>
        <v>0.28418242316377018</v>
      </c>
    </row>
    <row r="684" spans="1:41" x14ac:dyDescent="0.25">
      <c r="A684">
        <v>22</v>
      </c>
      <c r="B684">
        <v>32</v>
      </c>
      <c r="C684">
        <v>0</v>
      </c>
      <c r="D684">
        <v>8</v>
      </c>
      <c r="E684">
        <v>0</v>
      </c>
      <c r="F684">
        <v>0</v>
      </c>
      <c r="H684">
        <v>423.2024404</v>
      </c>
      <c r="J684">
        <v>10401577</v>
      </c>
      <c r="K684">
        <v>10885755</v>
      </c>
      <c r="L684">
        <v>9848421</v>
      </c>
      <c r="M684" t="str">
        <f>IF(J684&gt;0,"Yes","No")</f>
        <v>Yes</v>
      </c>
      <c r="N684">
        <f>AVERAGE(J684:L684)</f>
        <v>10378584.333333334</v>
      </c>
      <c r="O684">
        <v>16221362</v>
      </c>
      <c r="P684">
        <v>16798824</v>
      </c>
      <c r="Q684">
        <v>13991369</v>
      </c>
      <c r="S684">
        <f>B684/A684</f>
        <v>1.4545454545454546</v>
      </c>
      <c r="T684">
        <f>D684/A684</f>
        <v>0.36363636363636365</v>
      </c>
      <c r="V684" s="4">
        <f>A684*12+(B684-1)*1.007825+C684*14.003074+D684*15.9949146+E684*31.9720707+F684*30.9737615+0.0005485799</f>
        <v>423.2024403799</v>
      </c>
      <c r="W684">
        <f>1+A684-B684/2+C684/2+F684/2</f>
        <v>7</v>
      </c>
      <c r="X684">
        <f>W684/A684</f>
        <v>0.31818181818181818</v>
      </c>
      <c r="Y684">
        <f>W684/B684</f>
        <v>0.21875</v>
      </c>
      <c r="Z684">
        <f>W684/D684</f>
        <v>0.875</v>
      </c>
      <c r="AA684" t="str">
        <f>IF(X684&gt;=0.3,IF(X684&lt;=0.68,IF(Y684&gt;=0.2,IF(Y684&lt;=0.95,IF(Z684&gt;=0.77,IF(Z684&lt;=1.75,"CRAM","O"),"O"),"O"),"O"),"O"),"O")</f>
        <v>CRAM</v>
      </c>
      <c r="AD684">
        <f>(1+A684-D684/2-E684-B684/2)/(A684-D684/2-E684-C684-F684)</f>
        <v>0.16666666666666666</v>
      </c>
      <c r="AF684" t="str">
        <f>IF(AD684&gt;0.66,"CondAr","----")</f>
        <v>----</v>
      </c>
      <c r="AG684" t="str">
        <f>IF(AND((AD684&gt;0.5),(AD684&lt;=0.66)),"Aromatic","----")</f>
        <v>----</v>
      </c>
      <c r="AH684" t="str">
        <f>IF(AND((AD684&lt;=0.5),(S684&lt;1.5)),"HUnSatLig","----")</f>
        <v>HUnSatLig</v>
      </c>
      <c r="AI684" t="str">
        <f>IF(AND((T684&lt;0.6),(S684&gt;=1.5),(C684=0)),"AlipatNoN","----")</f>
        <v>----</v>
      </c>
      <c r="AJ684" t="str">
        <f>IF(AND((S684&gt;=1.5),(T684&gt;=0.6)),"SatFACarb","----")</f>
        <v>----</v>
      </c>
      <c r="AK684" t="str">
        <f>IF(AND((T684&lt;0.6),(S684&gt;=1.5),(C684&gt;0)),"Alipat+N","----")</f>
        <v>----</v>
      </c>
      <c r="AM684" s="4">
        <f>V684*(44/43.989828)</f>
        <v>423.30029971282448</v>
      </c>
      <c r="AN684" s="4">
        <f>INT(AM684)</f>
        <v>423</v>
      </c>
      <c r="AO684" s="4">
        <f>AM684-AN684</f>
        <v>0.30029971282448287</v>
      </c>
    </row>
    <row r="685" spans="1:41" x14ac:dyDescent="0.25">
      <c r="A685">
        <v>20</v>
      </c>
      <c r="B685">
        <v>24</v>
      </c>
      <c r="C685">
        <v>0</v>
      </c>
      <c r="D685">
        <v>9</v>
      </c>
      <c r="E685">
        <v>0</v>
      </c>
      <c r="F685">
        <v>0</v>
      </c>
      <c r="H685">
        <v>407.13475499999998</v>
      </c>
      <c r="J685">
        <v>19517284</v>
      </c>
      <c r="K685">
        <v>19935425</v>
      </c>
      <c r="L685">
        <v>19633711</v>
      </c>
      <c r="M685" t="str">
        <f>IF(J685&gt;0,"Yes","No")</f>
        <v>Yes</v>
      </c>
      <c r="N685">
        <f>AVERAGE(J685:L685)</f>
        <v>19695473.333333332</v>
      </c>
      <c r="O685">
        <v>16237600</v>
      </c>
      <c r="P685">
        <v>16220827</v>
      </c>
      <c r="Q685">
        <v>15216488</v>
      </c>
      <c r="S685">
        <f>B685/A685</f>
        <v>1.2</v>
      </c>
      <c r="T685">
        <f>D685/A685</f>
        <v>0.45</v>
      </c>
      <c r="V685" s="4">
        <f>A685*12+(B685-1)*1.007825+C685*14.003074+D685*15.9949146+E685*31.9720707+F685*30.9737615+0.0005485799</f>
        <v>407.13475497990004</v>
      </c>
      <c r="W685">
        <f>1+A685-B685/2+C685/2+F685/2</f>
        <v>9</v>
      </c>
      <c r="X685">
        <f>W685/A685</f>
        <v>0.45</v>
      </c>
      <c r="Y685">
        <f>W685/B685</f>
        <v>0.375</v>
      </c>
      <c r="Z685">
        <f>W685/D685</f>
        <v>1</v>
      </c>
      <c r="AA685" t="str">
        <f>IF(X685&gt;=0.3,IF(X685&lt;=0.68,IF(Y685&gt;=0.2,IF(Y685&lt;=0.95,IF(Z685&gt;=0.77,IF(Z685&lt;=1.75,"CRAM","O"),"O"),"O"),"O"),"O"),"O")</f>
        <v>CRAM</v>
      </c>
      <c r="AD685">
        <f>(1+A685-D685/2-E685-B685/2)/(A685-D685/2-E685-C685-F685)</f>
        <v>0.29032258064516131</v>
      </c>
      <c r="AF685" t="str">
        <f>IF(AD685&gt;0.66,"CondAr","----")</f>
        <v>----</v>
      </c>
      <c r="AG685" t="str">
        <f>IF(AND((AD685&gt;0.5),(AD685&lt;=0.66)),"Aromatic","----")</f>
        <v>----</v>
      </c>
      <c r="AH685" t="str">
        <f>IF(AND((AD685&lt;=0.5),(S685&lt;1.5)),"HUnSatLig","----")</f>
        <v>HUnSatLig</v>
      </c>
      <c r="AI685" t="str">
        <f>IF(AND((T685&lt;0.6),(S685&gt;=1.5),(C685=0)),"AlipatNoN","----")</f>
        <v>----</v>
      </c>
      <c r="AJ685" t="str">
        <f>IF(AND((S685&gt;=1.5),(T685&gt;=0.6)),"SatFACarb","----")</f>
        <v>----</v>
      </c>
      <c r="AK685" t="str">
        <f>IF(AND((T685&lt;0.6),(S685&gt;=1.5),(C685&gt;0)),"Alipat+N","----")</f>
        <v>----</v>
      </c>
      <c r="AM685" s="4">
        <f>V685*(44/43.989828)</f>
        <v>407.22889889716322</v>
      </c>
      <c r="AN685" s="4">
        <f>INT(AM685)</f>
        <v>407</v>
      </c>
      <c r="AO685" s="4">
        <f>AM685-AN685</f>
        <v>0.22889889716321932</v>
      </c>
    </row>
    <row r="686" spans="1:41" x14ac:dyDescent="0.25">
      <c r="A686">
        <v>21</v>
      </c>
      <c r="B686">
        <v>24</v>
      </c>
      <c r="C686">
        <v>0</v>
      </c>
      <c r="D686">
        <v>8</v>
      </c>
      <c r="E686">
        <v>0</v>
      </c>
      <c r="F686">
        <v>0</v>
      </c>
      <c r="H686">
        <v>403.13984040000003</v>
      </c>
      <c r="J686">
        <v>17276354</v>
      </c>
      <c r="K686">
        <v>18063172</v>
      </c>
      <c r="L686">
        <v>18306275</v>
      </c>
      <c r="M686" t="str">
        <f>IF(J686&gt;0,"Yes","No")</f>
        <v>Yes</v>
      </c>
      <c r="N686">
        <f>AVERAGE(J686:L686)</f>
        <v>17881933.666666668</v>
      </c>
      <c r="O686">
        <v>16372428</v>
      </c>
      <c r="P686">
        <v>16494857</v>
      </c>
      <c r="Q686">
        <v>15552146</v>
      </c>
      <c r="S686">
        <f>B686/A686</f>
        <v>1.1428571428571428</v>
      </c>
      <c r="T686">
        <f>D686/A686</f>
        <v>0.38095238095238093</v>
      </c>
      <c r="V686" s="4">
        <f>A686*12+(B686-1)*1.007825+C686*14.003074+D686*15.9949146+E686*31.9720707+F686*30.9737615+0.0005485799</f>
        <v>403.13984037990002</v>
      </c>
      <c r="W686">
        <f>1+A686-B686/2+C686/2+F686/2</f>
        <v>10</v>
      </c>
      <c r="X686">
        <f>W686/A686</f>
        <v>0.47619047619047616</v>
      </c>
      <c r="Y686">
        <f>W686/B686</f>
        <v>0.41666666666666669</v>
      </c>
      <c r="Z686">
        <f>W686/D686</f>
        <v>1.25</v>
      </c>
      <c r="AA686" t="str">
        <f>IF(X686&gt;=0.3,IF(X686&lt;=0.68,IF(Y686&gt;=0.2,IF(Y686&lt;=0.95,IF(Z686&gt;=0.77,IF(Z686&lt;=1.75,"CRAM","O"),"O"),"O"),"O"),"O"),"O")</f>
        <v>CRAM</v>
      </c>
      <c r="AD686">
        <f>(1+A686-D686/2-E686-B686/2)/(A686-D686/2-E686-C686-F686)</f>
        <v>0.35294117647058826</v>
      </c>
      <c r="AF686" t="str">
        <f>IF(AD686&gt;0.66,"CondAr","----")</f>
        <v>----</v>
      </c>
      <c r="AG686" t="str">
        <f>IF(AND((AD686&gt;0.5),(AD686&lt;=0.66)),"Aromatic","----")</f>
        <v>----</v>
      </c>
      <c r="AH686" t="str">
        <f>IF(AND((AD686&lt;=0.5),(S686&lt;1.5)),"HUnSatLig","----")</f>
        <v>HUnSatLig</v>
      </c>
      <c r="AI686" t="str">
        <f>IF(AND((T686&lt;0.6),(S686&gt;=1.5),(C686=0)),"AlipatNoN","----")</f>
        <v>----</v>
      </c>
      <c r="AJ686" t="str">
        <f>IF(AND((S686&gt;=1.5),(T686&gt;=0.6)),"SatFACarb","----")</f>
        <v>----</v>
      </c>
      <c r="AK686" t="str">
        <f>IF(AND((T686&lt;0.6),(S686&gt;=1.5),(C686&gt;0)),"Alipat+N","----")</f>
        <v>----</v>
      </c>
      <c r="AM686" s="4">
        <f>V686*(44/43.989828)</f>
        <v>403.23306053198479</v>
      </c>
      <c r="AN686" s="4">
        <f>INT(AM686)</f>
        <v>403</v>
      </c>
      <c r="AO686" s="4">
        <f>AM686-AN686</f>
        <v>0.23306053198479049</v>
      </c>
    </row>
    <row r="687" spans="1:41" x14ac:dyDescent="0.25">
      <c r="A687">
        <v>22</v>
      </c>
      <c r="B687">
        <v>30</v>
      </c>
      <c r="C687">
        <v>0</v>
      </c>
      <c r="D687">
        <v>8</v>
      </c>
      <c r="E687">
        <v>0</v>
      </c>
      <c r="F687">
        <v>0</v>
      </c>
      <c r="H687">
        <v>421.18679040000001</v>
      </c>
      <c r="J687">
        <v>11702188</v>
      </c>
      <c r="K687">
        <v>11981458</v>
      </c>
      <c r="L687">
        <v>11593403</v>
      </c>
      <c r="M687" t="str">
        <f>IF(J687&gt;0,"Yes","No")</f>
        <v>Yes</v>
      </c>
      <c r="N687">
        <f>AVERAGE(J687:L687)</f>
        <v>11759016.333333334</v>
      </c>
      <c r="O687">
        <v>16680181</v>
      </c>
      <c r="P687">
        <v>17773697</v>
      </c>
      <c r="Q687">
        <v>15470164</v>
      </c>
      <c r="S687">
        <f>B687/A687</f>
        <v>1.3636363636363635</v>
      </c>
      <c r="T687">
        <f>D687/A687</f>
        <v>0.36363636363636365</v>
      </c>
      <c r="V687" s="4">
        <f>A687*12+(B687-1)*1.007825+C687*14.003074+D687*15.9949146+E687*31.9720707+F687*30.9737615+0.0005485799</f>
        <v>421.1867903799</v>
      </c>
      <c r="W687">
        <f>1+A687-B687/2+C687/2+F687/2</f>
        <v>8</v>
      </c>
      <c r="X687">
        <f>W687/A687</f>
        <v>0.36363636363636365</v>
      </c>
      <c r="Y687">
        <f>W687/B687</f>
        <v>0.26666666666666666</v>
      </c>
      <c r="Z687">
        <f>W687/D687</f>
        <v>1</v>
      </c>
      <c r="AA687" t="str">
        <f>IF(X687&gt;=0.3,IF(X687&lt;=0.68,IF(Y687&gt;=0.2,IF(Y687&lt;=0.95,IF(Z687&gt;=0.77,IF(Z687&lt;=1.75,"CRAM","O"),"O"),"O"),"O"),"O"),"O")</f>
        <v>CRAM</v>
      </c>
      <c r="AD687">
        <f>(1+A687-D687/2-E687-B687/2)/(A687-D687/2-E687-C687-F687)</f>
        <v>0.22222222222222221</v>
      </c>
      <c r="AF687" t="str">
        <f>IF(AD687&gt;0.66,"CondAr","----")</f>
        <v>----</v>
      </c>
      <c r="AG687" t="str">
        <f>IF(AND((AD687&gt;0.5),(AD687&lt;=0.66)),"Aromatic","----")</f>
        <v>----</v>
      </c>
      <c r="AH687" t="str">
        <f>IF(AND((AD687&lt;=0.5),(S687&lt;1.5)),"HUnSatLig","----")</f>
        <v>HUnSatLig</v>
      </c>
      <c r="AI687" t="str">
        <f>IF(AND((T687&lt;0.6),(S687&gt;=1.5),(C687=0)),"AlipatNoN","----")</f>
        <v>----</v>
      </c>
      <c r="AJ687" t="str">
        <f>IF(AND((S687&gt;=1.5),(T687&gt;=0.6)),"SatFACarb","----")</f>
        <v>----</v>
      </c>
      <c r="AK687" t="str">
        <f>IF(AND((T687&lt;0.6),(S687&gt;=1.5),(C687&gt;0)),"Alipat+N","----")</f>
        <v>----</v>
      </c>
      <c r="AM687" s="4">
        <f>V687*(44/43.989828)</f>
        <v>421.28418362344127</v>
      </c>
      <c r="AN687" s="4">
        <f>INT(AM687)</f>
        <v>421</v>
      </c>
      <c r="AO687" s="4">
        <f>AM687-AN687</f>
        <v>0.28418362344126535</v>
      </c>
    </row>
    <row r="688" spans="1:41" x14ac:dyDescent="0.25">
      <c r="A688">
        <v>22</v>
      </c>
      <c r="B688">
        <v>32</v>
      </c>
      <c r="C688">
        <v>0</v>
      </c>
      <c r="D688">
        <v>7</v>
      </c>
      <c r="E688">
        <v>0</v>
      </c>
      <c r="F688">
        <v>0</v>
      </c>
      <c r="H688">
        <v>407.20752579999998</v>
      </c>
      <c r="J688">
        <v>10755946</v>
      </c>
      <c r="K688">
        <v>10424519</v>
      </c>
      <c r="L688">
        <v>10057268</v>
      </c>
      <c r="M688" t="str">
        <f>IF(J688&gt;0,"Yes","No")</f>
        <v>Yes</v>
      </c>
      <c r="N688">
        <f>AVERAGE(J688:L688)</f>
        <v>10412577.666666666</v>
      </c>
      <c r="O688">
        <v>16819237</v>
      </c>
      <c r="P688">
        <v>17797793</v>
      </c>
      <c r="Q688">
        <v>14929771</v>
      </c>
      <c r="S688">
        <f>B688/A688</f>
        <v>1.4545454545454546</v>
      </c>
      <c r="T688">
        <f>D688/A688</f>
        <v>0.31818181818181818</v>
      </c>
      <c r="V688" s="4">
        <f>A688*12+(B688-1)*1.007825+C688*14.003074+D688*15.9949146+E688*31.9720707+F688*30.9737615+0.0005485799</f>
        <v>407.20752577989998</v>
      </c>
      <c r="W688">
        <f>1+A688-B688/2+C688/2+F688/2</f>
        <v>7</v>
      </c>
      <c r="X688">
        <f>W688/A688</f>
        <v>0.31818181818181818</v>
      </c>
      <c r="Y688">
        <f>W688/B688</f>
        <v>0.21875</v>
      </c>
      <c r="Z688">
        <f>W688/D688</f>
        <v>1</v>
      </c>
      <c r="AA688" t="str">
        <f>IF(X688&gt;=0.3,IF(X688&lt;=0.68,IF(Y688&gt;=0.2,IF(Y688&lt;=0.95,IF(Z688&gt;=0.77,IF(Z688&lt;=1.75,"CRAM","O"),"O"),"O"),"O"),"O"),"O")</f>
        <v>CRAM</v>
      </c>
      <c r="AD688">
        <f>(1+A688-D688/2-E688-B688/2)/(A688-D688/2-E688-C688-F688)</f>
        <v>0.1891891891891892</v>
      </c>
      <c r="AF688" t="str">
        <f>IF(AD688&gt;0.66,"CondAr","----")</f>
        <v>----</v>
      </c>
      <c r="AG688" t="str">
        <f>IF(AND((AD688&gt;0.5),(AD688&lt;=0.66)),"Aromatic","----")</f>
        <v>----</v>
      </c>
      <c r="AH688" t="str">
        <f>IF(AND((AD688&lt;=0.5),(S688&lt;1.5)),"HUnSatLig","----")</f>
        <v>HUnSatLig</v>
      </c>
      <c r="AI688" t="str">
        <f>IF(AND((T688&lt;0.6),(S688&gt;=1.5),(C688=0)),"AlipatNoN","----")</f>
        <v>----</v>
      </c>
      <c r="AJ688" t="str">
        <f>IF(AND((S688&gt;=1.5),(T688&gt;=0.6)),"SatFACarb","----")</f>
        <v>----</v>
      </c>
      <c r="AK688" t="str">
        <f>IF(AND((T688&lt;0.6),(S688&gt;=1.5),(C688&gt;0)),"Alipat+N","----")</f>
        <v>----</v>
      </c>
      <c r="AM688" s="4">
        <f>V688*(44/43.989828)</f>
        <v>407.30168652433912</v>
      </c>
      <c r="AN688" s="4">
        <f>INT(AM688)</f>
        <v>407</v>
      </c>
      <c r="AO688" s="4">
        <f>AM688-AN688</f>
        <v>0.30168652433911802</v>
      </c>
    </row>
    <row r="689" spans="1:41" x14ac:dyDescent="0.25">
      <c r="A689">
        <v>19</v>
      </c>
      <c r="B689">
        <v>26</v>
      </c>
      <c r="C689">
        <v>0</v>
      </c>
      <c r="D689">
        <v>9</v>
      </c>
      <c r="E689">
        <v>0</v>
      </c>
      <c r="F689">
        <v>0</v>
      </c>
      <c r="H689">
        <v>397.15040499999998</v>
      </c>
      <c r="J689">
        <v>15350222</v>
      </c>
      <c r="K689">
        <v>15707161</v>
      </c>
      <c r="L689">
        <v>14860761</v>
      </c>
      <c r="M689" t="str">
        <f>IF(J689&gt;0,"Yes","No")</f>
        <v>Yes</v>
      </c>
      <c r="N689">
        <f>AVERAGE(J689:L689)</f>
        <v>15306048</v>
      </c>
      <c r="O689">
        <v>16916412</v>
      </c>
      <c r="P689">
        <v>16522669</v>
      </c>
      <c r="Q689">
        <v>17288238</v>
      </c>
      <c r="S689">
        <f>B689/A689</f>
        <v>1.368421052631579</v>
      </c>
      <c r="T689">
        <f>D689/A689</f>
        <v>0.47368421052631576</v>
      </c>
      <c r="V689" s="4">
        <f>A689*12+(B689-1)*1.007825+C689*14.003074+D689*15.9949146+E689*31.9720707+F689*30.9737615+0.0005485799</f>
        <v>397.15040497989997</v>
      </c>
      <c r="W689">
        <f>1+A689-B689/2+C689/2+F689/2</f>
        <v>7</v>
      </c>
      <c r="X689">
        <f>W689/A689</f>
        <v>0.36842105263157893</v>
      </c>
      <c r="Y689">
        <f>W689/B689</f>
        <v>0.26923076923076922</v>
      </c>
      <c r="Z689">
        <f>W689/D689</f>
        <v>0.77777777777777779</v>
      </c>
      <c r="AA689" t="str">
        <f>IF(X689&gt;=0.3,IF(X689&lt;=0.68,IF(Y689&gt;=0.2,IF(Y689&lt;=0.95,IF(Z689&gt;=0.77,IF(Z689&lt;=1.75,"CRAM","O"),"O"),"O"),"O"),"O"),"O")</f>
        <v>CRAM</v>
      </c>
      <c r="AD689">
        <f>(1+A689-D689/2-E689-B689/2)/(A689-D689/2-E689-C689-F689)</f>
        <v>0.17241379310344829</v>
      </c>
      <c r="AF689" t="str">
        <f>IF(AD689&gt;0.66,"CondAr","----")</f>
        <v>----</v>
      </c>
      <c r="AG689" t="str">
        <f>IF(AND((AD689&gt;0.5),(AD689&lt;=0.66)),"Aromatic","----")</f>
        <v>----</v>
      </c>
      <c r="AH689" t="str">
        <f>IF(AND((AD689&lt;=0.5),(S689&lt;1.5)),"HUnSatLig","----")</f>
        <v>HUnSatLig</v>
      </c>
      <c r="AI689" t="str">
        <f>IF(AND((T689&lt;0.6),(S689&gt;=1.5),(C689=0)),"AlipatNoN","----")</f>
        <v>----</v>
      </c>
      <c r="AJ689" t="str">
        <f>IF(AND((S689&gt;=1.5),(T689&gt;=0.6)),"SatFACarb","----")</f>
        <v>----</v>
      </c>
      <c r="AK689" t="str">
        <f>IF(AND((T689&lt;0.6),(S689&gt;=1.5),(C689&gt;0)),"Alipat+N","----")</f>
        <v>----</v>
      </c>
      <c r="AM689" s="4">
        <f>V689*(44/43.989828)</f>
        <v>397.2422401632395</v>
      </c>
      <c r="AN689" s="4">
        <f>INT(AM689)</f>
        <v>397</v>
      </c>
      <c r="AO689" s="4">
        <f>AM689-AN689</f>
        <v>0.24224016323950082</v>
      </c>
    </row>
    <row r="690" spans="1:41" x14ac:dyDescent="0.25">
      <c r="A690">
        <v>22</v>
      </c>
      <c r="B690">
        <v>30</v>
      </c>
      <c r="C690">
        <v>0</v>
      </c>
      <c r="D690">
        <v>7</v>
      </c>
      <c r="E690">
        <v>0</v>
      </c>
      <c r="F690">
        <v>0</v>
      </c>
      <c r="H690">
        <v>405.19187579999999</v>
      </c>
      <c r="J690">
        <v>11110066</v>
      </c>
      <c r="K690">
        <v>11886615</v>
      </c>
      <c r="L690">
        <v>11474337</v>
      </c>
      <c r="M690" t="str">
        <f>IF(J690&gt;0,"Yes","No")</f>
        <v>Yes</v>
      </c>
      <c r="N690">
        <f>AVERAGE(J690:L690)</f>
        <v>11490339.333333334</v>
      </c>
      <c r="O690">
        <v>17789837</v>
      </c>
      <c r="P690">
        <v>19837416</v>
      </c>
      <c r="Q690">
        <v>16006932</v>
      </c>
      <c r="S690">
        <f>B690/A690</f>
        <v>1.3636363636363635</v>
      </c>
      <c r="T690">
        <f>D690/A690</f>
        <v>0.31818181818181818</v>
      </c>
      <c r="V690" s="4">
        <f>A690*12+(B690-1)*1.007825+C690*14.003074+D690*15.9949146+E690*31.9720707+F690*30.9737615+0.0005485799</f>
        <v>405.19187577989999</v>
      </c>
      <c r="W690">
        <f>1+A690-B690/2+C690/2+F690/2</f>
        <v>8</v>
      </c>
      <c r="X690">
        <f>W690/A690</f>
        <v>0.36363636363636365</v>
      </c>
      <c r="Y690">
        <f>W690/B690</f>
        <v>0.26666666666666666</v>
      </c>
      <c r="Z690">
        <f>W690/D690</f>
        <v>1.1428571428571428</v>
      </c>
      <c r="AA690" t="str">
        <f>IF(X690&gt;=0.3,IF(X690&lt;=0.68,IF(Y690&gt;=0.2,IF(Y690&lt;=0.95,IF(Z690&gt;=0.77,IF(Z690&lt;=1.75,"CRAM","O"),"O"),"O"),"O"),"O"),"O")</f>
        <v>CRAM</v>
      </c>
      <c r="AD690">
        <f>(1+A690-D690/2-E690-B690/2)/(A690-D690/2-E690-C690-F690)</f>
        <v>0.24324324324324326</v>
      </c>
      <c r="AF690" t="str">
        <f>IF(AD690&gt;0.66,"CondAr","----")</f>
        <v>----</v>
      </c>
      <c r="AG690" t="str">
        <f>IF(AND((AD690&gt;0.5),(AD690&lt;=0.66)),"Aromatic","----")</f>
        <v>----</v>
      </c>
      <c r="AH690" t="str">
        <f>IF(AND((AD690&lt;=0.5),(S690&lt;1.5)),"HUnSatLig","----")</f>
        <v>HUnSatLig</v>
      </c>
      <c r="AI690" t="str">
        <f>IF(AND((T690&lt;0.6),(S690&gt;=1.5),(C690=0)),"AlipatNoN","----")</f>
        <v>----</v>
      </c>
      <c r="AJ690" t="str">
        <f>IF(AND((S690&gt;=1.5),(T690&gt;=0.6)),"SatFACarb","----")</f>
        <v>----</v>
      </c>
      <c r="AK690" t="str">
        <f>IF(AND((T690&lt;0.6),(S690&gt;=1.5),(C690&gt;0)),"Alipat+N","----")</f>
        <v>----</v>
      </c>
      <c r="AM690" s="4">
        <f>V690*(44/43.989828)</f>
        <v>405.28557043495596</v>
      </c>
      <c r="AN690" s="4">
        <f>INT(AM690)</f>
        <v>405</v>
      </c>
      <c r="AO690" s="4">
        <f>AM690-AN690</f>
        <v>0.28557043495595735</v>
      </c>
    </row>
    <row r="691" spans="1:41" x14ac:dyDescent="0.25">
      <c r="A691">
        <v>20</v>
      </c>
      <c r="B691">
        <v>28</v>
      </c>
      <c r="C691">
        <v>0</v>
      </c>
      <c r="D691">
        <v>9</v>
      </c>
      <c r="E691">
        <v>0</v>
      </c>
      <c r="F691">
        <v>0</v>
      </c>
      <c r="H691">
        <v>411.16605499999997</v>
      </c>
      <c r="J691">
        <v>16126020</v>
      </c>
      <c r="K691">
        <v>16343495</v>
      </c>
      <c r="L691">
        <v>15804142</v>
      </c>
      <c r="M691" t="str">
        <f>IF(J691&gt;0,"Yes","No")</f>
        <v>Yes</v>
      </c>
      <c r="N691">
        <f>AVERAGE(J691:L691)</f>
        <v>16091219</v>
      </c>
      <c r="O691">
        <v>18064620</v>
      </c>
      <c r="P691">
        <v>19289006</v>
      </c>
      <c r="Q691">
        <v>16330669</v>
      </c>
      <c r="S691">
        <f>B691/A691</f>
        <v>1.4</v>
      </c>
      <c r="T691">
        <f>D691/A691</f>
        <v>0.45</v>
      </c>
      <c r="V691" s="4">
        <f>A691*12+(B691-1)*1.007825+C691*14.003074+D691*15.9949146+E691*31.9720707+F691*30.9737615+0.0005485799</f>
        <v>411.16605497990003</v>
      </c>
      <c r="W691">
        <f>1+A691-B691/2+C691/2+F691/2</f>
        <v>7</v>
      </c>
      <c r="X691">
        <f>W691/A691</f>
        <v>0.35</v>
      </c>
      <c r="Y691">
        <f>W691/B691</f>
        <v>0.25</v>
      </c>
      <c r="Z691">
        <f>W691/D691</f>
        <v>0.77777777777777779</v>
      </c>
      <c r="AA691" t="str">
        <f>IF(X691&gt;=0.3,IF(X691&lt;=0.68,IF(Y691&gt;=0.2,IF(Y691&lt;=0.95,IF(Z691&gt;=0.77,IF(Z691&lt;=1.75,"CRAM","O"),"O"),"O"),"O"),"O"),"O")</f>
        <v>CRAM</v>
      </c>
      <c r="AD691">
        <f>(1+A691-D691/2-E691-B691/2)/(A691-D691/2-E691-C691-F691)</f>
        <v>0.16129032258064516</v>
      </c>
      <c r="AF691" t="str">
        <f>IF(AD691&gt;0.66,"CondAr","----")</f>
        <v>----</v>
      </c>
      <c r="AG691" t="str">
        <f>IF(AND((AD691&gt;0.5),(AD691&lt;=0.66)),"Aromatic","----")</f>
        <v>----</v>
      </c>
      <c r="AH691" t="str">
        <f>IF(AND((AD691&lt;=0.5),(S691&lt;1.5)),"HUnSatLig","----")</f>
        <v>HUnSatLig</v>
      </c>
      <c r="AI691" t="str">
        <f>IF(AND((T691&lt;0.6),(S691&gt;=1.5),(C691=0)),"AlipatNoN","----")</f>
        <v>----</v>
      </c>
      <c r="AJ691" t="str">
        <f>IF(AND((S691&gt;=1.5),(T691&gt;=0.6)),"SatFACarb","----")</f>
        <v>----</v>
      </c>
      <c r="AK691" t="str">
        <f>IF(AND((T691&lt;0.6),(S691&gt;=1.5),(C691&gt;0)),"Alipat+N","----")</f>
        <v>----</v>
      </c>
      <c r="AM691" s="4">
        <f>V691*(44/43.989828)</f>
        <v>411.2611310759296</v>
      </c>
      <c r="AN691" s="4">
        <f>INT(AM691)</f>
        <v>411</v>
      </c>
      <c r="AO691" s="4">
        <f>AM691-AN691</f>
        <v>0.2611310759295975</v>
      </c>
    </row>
    <row r="692" spans="1:41" x14ac:dyDescent="0.25">
      <c r="A692">
        <v>20</v>
      </c>
      <c r="B692">
        <v>26</v>
      </c>
      <c r="C692">
        <v>0</v>
      </c>
      <c r="D692">
        <v>9</v>
      </c>
      <c r="E692">
        <v>0</v>
      </c>
      <c r="F692">
        <v>0</v>
      </c>
      <c r="H692">
        <v>409.15040499999998</v>
      </c>
      <c r="J692">
        <v>20512748</v>
      </c>
      <c r="K692">
        <v>20586834</v>
      </c>
      <c r="L692">
        <v>19895968</v>
      </c>
      <c r="M692" t="str">
        <f>IF(J692&gt;0,"Yes","No")</f>
        <v>Yes</v>
      </c>
      <c r="N692">
        <f>AVERAGE(J692:L692)</f>
        <v>20331850</v>
      </c>
      <c r="O692">
        <v>18527382</v>
      </c>
      <c r="P692">
        <v>19071796</v>
      </c>
      <c r="Q692">
        <v>17633180</v>
      </c>
      <c r="S692">
        <f>B692/A692</f>
        <v>1.3</v>
      </c>
      <c r="T692">
        <f>D692/A692</f>
        <v>0.45</v>
      </c>
      <c r="V692" s="4">
        <f>A692*12+(B692-1)*1.007825+C692*14.003074+D692*15.9949146+E692*31.9720707+F692*30.9737615+0.0005485799</f>
        <v>409.15040497989997</v>
      </c>
      <c r="W692">
        <f>1+A692-B692/2+C692/2+F692/2</f>
        <v>8</v>
      </c>
      <c r="X692">
        <f>W692/A692</f>
        <v>0.4</v>
      </c>
      <c r="Y692">
        <f>W692/B692</f>
        <v>0.30769230769230771</v>
      </c>
      <c r="Z692">
        <f>W692/D692</f>
        <v>0.88888888888888884</v>
      </c>
      <c r="AA692" t="str">
        <f>IF(X692&gt;=0.3,IF(X692&lt;=0.68,IF(Y692&gt;=0.2,IF(Y692&lt;=0.95,IF(Z692&gt;=0.77,IF(Z692&lt;=1.75,"CRAM","O"),"O"),"O"),"O"),"O"),"O")</f>
        <v>CRAM</v>
      </c>
      <c r="AD692">
        <f>(1+A692-D692/2-E692-B692/2)/(A692-D692/2-E692-C692-F692)</f>
        <v>0.22580645161290322</v>
      </c>
      <c r="AF692" t="str">
        <f>IF(AD692&gt;0.66,"CondAr","----")</f>
        <v>----</v>
      </c>
      <c r="AG692" t="str">
        <f>IF(AND((AD692&gt;0.5),(AD692&lt;=0.66)),"Aromatic","----")</f>
        <v>----</v>
      </c>
      <c r="AH692" t="str">
        <f>IF(AND((AD692&lt;=0.5),(S692&lt;1.5)),"HUnSatLig","----")</f>
        <v>HUnSatLig</v>
      </c>
      <c r="AI692" t="str">
        <f>IF(AND((T692&lt;0.6),(S692&gt;=1.5),(C692=0)),"AlipatNoN","----")</f>
        <v>----</v>
      </c>
      <c r="AJ692" t="str">
        <f>IF(AND((S692&gt;=1.5),(T692&gt;=0.6)),"SatFACarb","----")</f>
        <v>----</v>
      </c>
      <c r="AK692" t="str">
        <f>IF(AND((T692&lt;0.6),(S692&gt;=1.5),(C692&gt;0)),"Alipat+N","----")</f>
        <v>----</v>
      </c>
      <c r="AM692" s="4">
        <f>V692*(44/43.989828)</f>
        <v>409.24501498654638</v>
      </c>
      <c r="AN692" s="4">
        <f>INT(AM692)</f>
        <v>409</v>
      </c>
      <c r="AO692" s="4">
        <f>AM692-AN692</f>
        <v>0.24501498654637999</v>
      </c>
    </row>
    <row r="693" spans="1:41" x14ac:dyDescent="0.25">
      <c r="A693">
        <v>20</v>
      </c>
      <c r="B693">
        <v>26</v>
      </c>
      <c r="C693">
        <v>0</v>
      </c>
      <c r="D693">
        <v>6</v>
      </c>
      <c r="E693">
        <v>0</v>
      </c>
      <c r="F693">
        <v>0</v>
      </c>
      <c r="H693">
        <v>361.16566119999999</v>
      </c>
      <c r="J693">
        <v>11750254</v>
      </c>
      <c r="K693">
        <v>13521446</v>
      </c>
      <c r="L693">
        <v>13116894</v>
      </c>
      <c r="M693" t="str">
        <f>IF(J693&gt;0,"Yes","No")</f>
        <v>Yes</v>
      </c>
      <c r="N693">
        <f>AVERAGE(J693:L693)</f>
        <v>12796198</v>
      </c>
      <c r="O693">
        <v>18787244</v>
      </c>
      <c r="P693">
        <v>21838230</v>
      </c>
      <c r="Q693">
        <v>18107068</v>
      </c>
      <c r="S693">
        <f>B693/A693</f>
        <v>1.3</v>
      </c>
      <c r="T693">
        <f>D693/A693</f>
        <v>0.3</v>
      </c>
      <c r="V693" s="4">
        <f>A693*12+(B693-1)*1.007825+C693*14.003074+D693*15.9949146+E693*31.9720707+F693*30.9737615+0.0005485799</f>
        <v>361.16566117989998</v>
      </c>
      <c r="W693">
        <f>1+A693-B693/2+C693/2+F693/2</f>
        <v>8</v>
      </c>
      <c r="X693">
        <f>W693/A693</f>
        <v>0.4</v>
      </c>
      <c r="Y693">
        <f>W693/B693</f>
        <v>0.30769230769230771</v>
      </c>
      <c r="Z693">
        <f>W693/D693</f>
        <v>1.3333333333333333</v>
      </c>
      <c r="AA693" t="str">
        <f>IF(X693&gt;=0.3,IF(X693&lt;=0.68,IF(Y693&gt;=0.2,IF(Y693&lt;=0.95,IF(Z693&gt;=0.77,IF(Z693&lt;=1.75,"CRAM","O"),"O"),"O"),"O"),"O"),"O")</f>
        <v>CRAM</v>
      </c>
      <c r="AD693">
        <f>(1+A693-D693/2-E693-B693/2)/(A693-D693/2-E693-C693-F693)</f>
        <v>0.29411764705882354</v>
      </c>
      <c r="AF693" t="str">
        <f>IF(AD693&gt;0.66,"CondAr","----")</f>
        <v>----</v>
      </c>
      <c r="AG693" t="str">
        <f>IF(AND((AD693&gt;0.5),(AD693&lt;=0.66)),"Aromatic","----")</f>
        <v>----</v>
      </c>
      <c r="AH693" t="str">
        <f>IF(AND((AD693&lt;=0.5),(S693&lt;1.5)),"HUnSatLig","----")</f>
        <v>HUnSatLig</v>
      </c>
      <c r="AI693" t="str">
        <f>IF(AND((T693&lt;0.6),(S693&gt;=1.5),(C693=0)),"AlipatNoN","----")</f>
        <v>----</v>
      </c>
      <c r="AJ693" t="str">
        <f>IF(AND((S693&gt;=1.5),(T693&gt;=0.6)),"SatFACarb","----")</f>
        <v>----</v>
      </c>
      <c r="AK693" t="str">
        <f>IF(AND((T693&lt;0.6),(S693&gt;=1.5),(C693&gt;0)),"Alipat+N","----")</f>
        <v>----</v>
      </c>
      <c r="AM693" s="4">
        <f>V693*(44/43.989828)</f>
        <v>361.24917542109046</v>
      </c>
      <c r="AN693" s="4">
        <f>INT(AM693)</f>
        <v>361</v>
      </c>
      <c r="AO693" s="4">
        <f>AM693-AN693</f>
        <v>0.24917542109045598</v>
      </c>
    </row>
    <row r="694" spans="1:41" x14ac:dyDescent="0.25">
      <c r="A694">
        <v>18</v>
      </c>
      <c r="B694">
        <v>24</v>
      </c>
      <c r="C694">
        <v>0</v>
      </c>
      <c r="D694">
        <v>8</v>
      </c>
      <c r="E694">
        <v>0</v>
      </c>
      <c r="F694">
        <v>0</v>
      </c>
      <c r="H694">
        <v>367.13984040000003</v>
      </c>
      <c r="J694">
        <v>15639623</v>
      </c>
      <c r="K694">
        <v>14848177</v>
      </c>
      <c r="L694">
        <v>15234290</v>
      </c>
      <c r="M694" t="str">
        <f>IF(J694&gt;0,"Yes","No")</f>
        <v>Yes</v>
      </c>
      <c r="N694">
        <f>AVERAGE(J694:L694)</f>
        <v>15240696.666666666</v>
      </c>
      <c r="O694">
        <v>18821842</v>
      </c>
      <c r="P694">
        <v>19083399</v>
      </c>
      <c r="Q694">
        <v>17731986</v>
      </c>
      <c r="S694">
        <f>B694/A694</f>
        <v>1.3333333333333333</v>
      </c>
      <c r="T694">
        <f>D694/A694</f>
        <v>0.44444444444444442</v>
      </c>
      <c r="V694" s="4">
        <f>A694*12+(B694-1)*1.007825+C694*14.003074+D694*15.9949146+E694*31.9720707+F694*30.9737615+0.0005485799</f>
        <v>367.13984037990002</v>
      </c>
      <c r="W694">
        <f>1+A694-B694/2+C694/2+F694/2</f>
        <v>7</v>
      </c>
      <c r="X694">
        <f>W694/A694</f>
        <v>0.3888888888888889</v>
      </c>
      <c r="Y694">
        <f>W694/B694</f>
        <v>0.29166666666666669</v>
      </c>
      <c r="Z694">
        <f>W694/D694</f>
        <v>0.875</v>
      </c>
      <c r="AA694" t="str">
        <f>IF(X694&gt;=0.3,IF(X694&lt;=0.68,IF(Y694&gt;=0.2,IF(Y694&lt;=0.95,IF(Z694&gt;=0.77,IF(Z694&lt;=1.75,"CRAM","O"),"O"),"O"),"O"),"O"),"O")</f>
        <v>CRAM</v>
      </c>
      <c r="AD694">
        <f>(1+A694-D694/2-E694-B694/2)/(A694-D694/2-E694-C694-F694)</f>
        <v>0.21428571428571427</v>
      </c>
      <c r="AF694" t="str">
        <f>IF(AD694&gt;0.66,"CondAr","----")</f>
        <v>----</v>
      </c>
      <c r="AG694" t="str">
        <f>IF(AND((AD694&gt;0.5),(AD694&lt;=0.66)),"Aromatic","----")</f>
        <v>----</v>
      </c>
      <c r="AH694" t="str">
        <f>IF(AND((AD694&lt;=0.5),(S694&lt;1.5)),"HUnSatLig","----")</f>
        <v>HUnSatLig</v>
      </c>
      <c r="AI694" t="str">
        <f>IF(AND((T694&lt;0.6),(S694&gt;=1.5),(C694=0)),"AlipatNoN","----")</f>
        <v>----</v>
      </c>
      <c r="AJ694" t="str">
        <f>IF(AND((S694&gt;=1.5),(T694&gt;=0.6)),"SatFACarb","----")</f>
        <v>----</v>
      </c>
      <c r="AK694" t="str">
        <f>IF(AND((T694&lt;0.6),(S694&gt;=1.5),(C694&gt;0)),"Alipat+N","----")</f>
        <v>----</v>
      </c>
      <c r="AM694" s="4">
        <f>V694*(44/43.989828)</f>
        <v>367.22473606206415</v>
      </c>
      <c r="AN694" s="4">
        <f>INT(AM694)</f>
        <v>367</v>
      </c>
      <c r="AO694" s="4">
        <f>AM694-AN694</f>
        <v>0.22473606206415297</v>
      </c>
    </row>
    <row r="695" spans="1:41" x14ac:dyDescent="0.25">
      <c r="A695">
        <v>18</v>
      </c>
      <c r="B695">
        <v>26</v>
      </c>
      <c r="C695">
        <v>0</v>
      </c>
      <c r="D695">
        <v>7</v>
      </c>
      <c r="E695">
        <v>0</v>
      </c>
      <c r="F695">
        <v>0</v>
      </c>
      <c r="H695">
        <v>353.1605758</v>
      </c>
      <c r="J695">
        <v>11448328</v>
      </c>
      <c r="K695">
        <v>12855674</v>
      </c>
      <c r="L695">
        <v>13061237</v>
      </c>
      <c r="M695" t="str">
        <f>IF(J695&gt;0,"Yes","No")</f>
        <v>Yes</v>
      </c>
      <c r="N695">
        <f>AVERAGE(J695:L695)</f>
        <v>12455079.666666666</v>
      </c>
      <c r="O695">
        <v>18948631</v>
      </c>
      <c r="P695">
        <v>19877993</v>
      </c>
      <c r="Q695">
        <v>17338755</v>
      </c>
      <c r="S695">
        <f>B695/A695</f>
        <v>1.4444444444444444</v>
      </c>
      <c r="T695">
        <f>D695/A695</f>
        <v>0.3888888888888889</v>
      </c>
      <c r="V695" s="4">
        <f>A695*12+(B695-1)*1.007825+C695*14.003074+D695*15.9949146+E695*31.9720707+F695*30.9737615+0.0005485799</f>
        <v>353.1605757799</v>
      </c>
      <c r="W695">
        <f>1+A695-B695/2+C695/2+F695/2</f>
        <v>6</v>
      </c>
      <c r="X695">
        <f>W695/A695</f>
        <v>0.33333333333333331</v>
      </c>
      <c r="Y695">
        <f>W695/B695</f>
        <v>0.23076923076923078</v>
      </c>
      <c r="Z695">
        <f>W695/D695</f>
        <v>0.8571428571428571</v>
      </c>
      <c r="AA695" t="str">
        <f>IF(X695&gt;=0.3,IF(X695&lt;=0.68,IF(Y695&gt;=0.2,IF(Y695&lt;=0.95,IF(Z695&gt;=0.77,IF(Z695&lt;=1.75,"CRAM","O"),"O"),"O"),"O"),"O"),"O")</f>
        <v>CRAM</v>
      </c>
      <c r="AD695">
        <f>(1+A695-D695/2-E695-B695/2)/(A695-D695/2-E695-C695-F695)</f>
        <v>0.17241379310344829</v>
      </c>
      <c r="AF695" t="str">
        <f>IF(AD695&gt;0.66,"CondAr","----")</f>
        <v>----</v>
      </c>
      <c r="AG695" t="str">
        <f>IF(AND((AD695&gt;0.5),(AD695&lt;=0.66)),"Aromatic","----")</f>
        <v>----</v>
      </c>
      <c r="AH695" t="str">
        <f>IF(AND((AD695&lt;=0.5),(S695&lt;1.5)),"HUnSatLig","----")</f>
        <v>HUnSatLig</v>
      </c>
      <c r="AI695" t="str">
        <f>IF(AND((T695&lt;0.6),(S695&gt;=1.5),(C695=0)),"AlipatNoN","----")</f>
        <v>----</v>
      </c>
      <c r="AJ695" t="str">
        <f>IF(AND((S695&gt;=1.5),(T695&gt;=0.6)),"SatFACarb","----")</f>
        <v>----</v>
      </c>
      <c r="AK695" t="str">
        <f>IF(AND((T695&lt;0.6),(S695&gt;=1.5),(C695&gt;0)),"Alipat+N","----")</f>
        <v>----</v>
      </c>
      <c r="AM695" s="4">
        <f>V695*(44/43.989828)</f>
        <v>353.24223896296201</v>
      </c>
      <c r="AN695" s="4">
        <f>INT(AM695)</f>
        <v>353</v>
      </c>
      <c r="AO695" s="4">
        <f>AM695-AN695</f>
        <v>0.24223896296200564</v>
      </c>
    </row>
    <row r="696" spans="1:41" x14ac:dyDescent="0.25">
      <c r="A696">
        <v>20</v>
      </c>
      <c r="B696">
        <v>28</v>
      </c>
      <c r="C696">
        <v>0</v>
      </c>
      <c r="D696">
        <v>5</v>
      </c>
      <c r="E696">
        <v>0</v>
      </c>
      <c r="F696">
        <v>0</v>
      </c>
      <c r="H696">
        <v>347.18639660000002</v>
      </c>
      <c r="J696">
        <v>11196482</v>
      </c>
      <c r="K696">
        <v>11922253</v>
      </c>
      <c r="L696">
        <v>11371968</v>
      </c>
      <c r="M696" t="str">
        <f>IF(J696&gt;0,"Yes","No")</f>
        <v>Yes</v>
      </c>
      <c r="N696">
        <f>AVERAGE(J696:L696)</f>
        <v>11496901</v>
      </c>
      <c r="O696">
        <v>18971436</v>
      </c>
      <c r="P696">
        <v>22964709</v>
      </c>
      <c r="Q696">
        <v>18217687</v>
      </c>
      <c r="S696">
        <f>B696/A696</f>
        <v>1.4</v>
      </c>
      <c r="T696">
        <f>D696/A696</f>
        <v>0.25</v>
      </c>
      <c r="V696" s="4">
        <f>A696*12+(B696-1)*1.007825+C696*14.003074+D696*15.9949146+E696*31.9720707+F696*30.9737615+0.0005485799</f>
        <v>347.18639657989996</v>
      </c>
      <c r="W696">
        <f>1+A696-B696/2+C696/2+F696/2</f>
        <v>7</v>
      </c>
      <c r="X696">
        <f>W696/A696</f>
        <v>0.35</v>
      </c>
      <c r="Y696">
        <f>W696/B696</f>
        <v>0.25</v>
      </c>
      <c r="Z696">
        <f>W696/D696</f>
        <v>1.4</v>
      </c>
      <c r="AA696" t="str">
        <f>IF(X696&gt;=0.3,IF(X696&lt;=0.68,IF(Y696&gt;=0.2,IF(Y696&lt;=0.95,IF(Z696&gt;=0.77,IF(Z696&lt;=1.75,"CRAM","O"),"O"),"O"),"O"),"O"),"O")</f>
        <v>CRAM</v>
      </c>
      <c r="AD696">
        <f>(1+A696-D696/2-E696-B696/2)/(A696-D696/2-E696-C696-F696)</f>
        <v>0.25714285714285712</v>
      </c>
      <c r="AF696" t="str">
        <f>IF(AD696&gt;0.66,"CondAr","----")</f>
        <v>----</v>
      </c>
      <c r="AG696" t="str">
        <f>IF(AND((AD696&gt;0.5),(AD696&lt;=0.66)),"Aromatic","----")</f>
        <v>----</v>
      </c>
      <c r="AH696" t="str">
        <f>IF(AND((AD696&lt;=0.5),(S696&lt;1.5)),"HUnSatLig","----")</f>
        <v>HUnSatLig</v>
      </c>
      <c r="AI696" t="str">
        <f>IF(AND((T696&lt;0.6),(S696&gt;=1.5),(C696=0)),"AlipatNoN","----")</f>
        <v>----</v>
      </c>
      <c r="AJ696" t="str">
        <f>IF(AND((S696&gt;=1.5),(T696&gt;=0.6)),"SatFACarb","----")</f>
        <v>----</v>
      </c>
      <c r="AK696" t="str">
        <f>IF(AND((T696&lt;0.6),(S696&gt;=1.5),(C696&gt;0)),"Alipat+N","----")</f>
        <v>----</v>
      </c>
      <c r="AM696" s="4">
        <f>V696*(44/43.989828)</f>
        <v>347.26667832198837</v>
      </c>
      <c r="AN696" s="4">
        <f>INT(AM696)</f>
        <v>347</v>
      </c>
      <c r="AO696" s="4">
        <f>AM696-AN696</f>
        <v>0.2666783219883655</v>
      </c>
    </row>
    <row r="697" spans="1:41" x14ac:dyDescent="0.25">
      <c r="A697">
        <v>20</v>
      </c>
      <c r="B697">
        <v>24</v>
      </c>
      <c r="C697">
        <v>0</v>
      </c>
      <c r="D697">
        <v>8</v>
      </c>
      <c r="E697">
        <v>0</v>
      </c>
      <c r="F697">
        <v>0</v>
      </c>
      <c r="H697">
        <v>391.13984040000003</v>
      </c>
      <c r="J697">
        <v>16360510</v>
      </c>
      <c r="K697">
        <v>16426987</v>
      </c>
      <c r="L697">
        <v>15367581</v>
      </c>
      <c r="M697" t="str">
        <f>IF(J697&gt;0,"Yes","No")</f>
        <v>Yes</v>
      </c>
      <c r="N697">
        <f>AVERAGE(J697:L697)</f>
        <v>16051692.666666666</v>
      </c>
      <c r="O697">
        <v>19135361</v>
      </c>
      <c r="P697">
        <v>18692411</v>
      </c>
      <c r="Q697">
        <v>18053258</v>
      </c>
      <c r="S697">
        <f>B697/A697</f>
        <v>1.2</v>
      </c>
      <c r="T697">
        <f>D697/A697</f>
        <v>0.4</v>
      </c>
      <c r="V697" s="4">
        <f>A697*12+(B697-1)*1.007825+C697*14.003074+D697*15.9949146+E697*31.9720707+F697*30.9737615+0.0005485799</f>
        <v>391.13984037990002</v>
      </c>
      <c r="W697">
        <f>1+A697-B697/2+C697/2+F697/2</f>
        <v>9</v>
      </c>
      <c r="X697">
        <f>W697/A697</f>
        <v>0.45</v>
      </c>
      <c r="Y697">
        <f>W697/B697</f>
        <v>0.375</v>
      </c>
      <c r="Z697">
        <f>W697/D697</f>
        <v>1.125</v>
      </c>
      <c r="AA697" t="str">
        <f>IF(X697&gt;=0.3,IF(X697&lt;=0.68,IF(Y697&gt;=0.2,IF(Y697&lt;=0.95,IF(Z697&gt;=0.77,IF(Z697&lt;=1.75,"CRAM","O"),"O"),"O"),"O"),"O"),"O")</f>
        <v>CRAM</v>
      </c>
      <c r="AD697">
        <f>(1+A697-D697/2-E697-B697/2)/(A697-D697/2-E697-C697-F697)</f>
        <v>0.3125</v>
      </c>
      <c r="AF697" t="str">
        <f>IF(AD697&gt;0.66,"CondAr","----")</f>
        <v>----</v>
      </c>
      <c r="AG697" t="str">
        <f>IF(AND((AD697&gt;0.5),(AD697&lt;=0.66)),"Aromatic","----")</f>
        <v>----</v>
      </c>
      <c r="AH697" t="str">
        <f>IF(AND((AD697&lt;=0.5),(S697&lt;1.5)),"HUnSatLig","----")</f>
        <v>HUnSatLig</v>
      </c>
      <c r="AI697" t="str">
        <f>IF(AND((T697&lt;0.6),(S697&gt;=1.5),(C697=0)),"AlipatNoN","----")</f>
        <v>----</v>
      </c>
      <c r="AJ697" t="str">
        <f>IF(AND((S697&gt;=1.5),(T697&gt;=0.6)),"SatFACarb","----")</f>
        <v>----</v>
      </c>
      <c r="AK697" t="str">
        <f>IF(AND((T697&lt;0.6),(S697&gt;=1.5),(C697&gt;0)),"Alipat+N","----")</f>
        <v>----</v>
      </c>
      <c r="AM697" s="4">
        <f>V697*(44/43.989828)</f>
        <v>391.23028570867791</v>
      </c>
      <c r="AN697" s="4">
        <f>INT(AM697)</f>
        <v>391</v>
      </c>
      <c r="AO697" s="4">
        <f>AM697-AN697</f>
        <v>0.23028570867791132</v>
      </c>
    </row>
    <row r="698" spans="1:41" x14ac:dyDescent="0.25">
      <c r="A698">
        <v>18</v>
      </c>
      <c r="B698">
        <v>26</v>
      </c>
      <c r="C698">
        <v>0</v>
      </c>
      <c r="D698">
        <v>8</v>
      </c>
      <c r="E698">
        <v>0</v>
      </c>
      <c r="F698">
        <v>0</v>
      </c>
      <c r="H698">
        <v>369.15549040000002</v>
      </c>
      <c r="J698">
        <v>15404868</v>
      </c>
      <c r="K698">
        <v>15749857</v>
      </c>
      <c r="L698">
        <v>14380877</v>
      </c>
      <c r="M698" t="str">
        <f>IF(J698&gt;0,"Yes","No")</f>
        <v>Yes</v>
      </c>
      <c r="N698">
        <f>AVERAGE(J698:L698)</f>
        <v>15178534</v>
      </c>
      <c r="O698">
        <v>19379505</v>
      </c>
      <c r="P698">
        <v>20239065</v>
      </c>
      <c r="Q698">
        <v>19313621</v>
      </c>
      <c r="S698">
        <f>B698/A698</f>
        <v>1.4444444444444444</v>
      </c>
      <c r="T698">
        <f>D698/A698</f>
        <v>0.44444444444444442</v>
      </c>
      <c r="V698" s="4">
        <f>A698*12+(B698-1)*1.007825+C698*14.003074+D698*15.9949146+E698*31.9720707+F698*30.9737615+0.0005485799</f>
        <v>369.15549037990002</v>
      </c>
      <c r="W698">
        <f>1+A698-B698/2+C698/2+F698/2</f>
        <v>6</v>
      </c>
      <c r="X698">
        <f>W698/A698</f>
        <v>0.33333333333333331</v>
      </c>
      <c r="Y698">
        <f>W698/B698</f>
        <v>0.23076923076923078</v>
      </c>
      <c r="Z698">
        <f>W698/D698</f>
        <v>0.75</v>
      </c>
      <c r="AA698" t="str">
        <f>IF(X698&gt;=0.3,IF(X698&lt;=0.68,IF(Y698&gt;=0.2,IF(Y698&lt;=0.95,IF(Z698&gt;=0.77,IF(Z698&lt;=1.75,"CRAM","O"),"O"),"O"),"O"),"O"),"O")</f>
        <v>O</v>
      </c>
      <c r="AD698">
        <f>(1+A698-D698/2-E698-B698/2)/(A698-D698/2-E698-C698-F698)</f>
        <v>0.14285714285714285</v>
      </c>
      <c r="AF698" t="str">
        <f>IF(AD698&gt;0.66,"CondAr","----")</f>
        <v>----</v>
      </c>
      <c r="AG698" t="str">
        <f>IF(AND((AD698&gt;0.5),(AD698&lt;=0.66)),"Aromatic","----")</f>
        <v>----</v>
      </c>
      <c r="AH698" t="str">
        <f>IF(AND((AD698&lt;=0.5),(S698&lt;1.5)),"HUnSatLig","----")</f>
        <v>HUnSatLig</v>
      </c>
      <c r="AI698" t="str">
        <f>IF(AND((T698&lt;0.6),(S698&gt;=1.5),(C698=0)),"AlipatNoN","----")</f>
        <v>----</v>
      </c>
      <c r="AJ698" t="str">
        <f>IF(AND((S698&gt;=1.5),(T698&gt;=0.6)),"SatFACarb","----")</f>
        <v>----</v>
      </c>
      <c r="AK698" t="str">
        <f>IF(AND((T698&lt;0.6),(S698&gt;=1.5),(C698&gt;0)),"Alipat+N","----")</f>
        <v>----</v>
      </c>
      <c r="AM698" s="4">
        <f>V698*(44/43.989828)</f>
        <v>369.24085215144731</v>
      </c>
      <c r="AN698" s="4">
        <f>INT(AM698)</f>
        <v>369</v>
      </c>
      <c r="AO698" s="4">
        <f>AM698-AN698</f>
        <v>0.24085215144731364</v>
      </c>
    </row>
    <row r="699" spans="1:41" x14ac:dyDescent="0.25">
      <c r="A699">
        <v>19</v>
      </c>
      <c r="B699">
        <v>24</v>
      </c>
      <c r="C699">
        <v>0</v>
      </c>
      <c r="D699">
        <v>7</v>
      </c>
      <c r="E699">
        <v>0</v>
      </c>
      <c r="F699">
        <v>0</v>
      </c>
      <c r="H699">
        <v>363.14492580000001</v>
      </c>
      <c r="J699">
        <v>14263897</v>
      </c>
      <c r="K699">
        <v>15461458</v>
      </c>
      <c r="L699">
        <v>14901304</v>
      </c>
      <c r="M699" t="str">
        <f>IF(J699&gt;0,"Yes","No")</f>
        <v>Yes</v>
      </c>
      <c r="N699">
        <f>AVERAGE(J699:L699)</f>
        <v>14875553</v>
      </c>
      <c r="O699">
        <v>19459597</v>
      </c>
      <c r="P699">
        <v>21736420</v>
      </c>
      <c r="Q699">
        <v>18779396</v>
      </c>
      <c r="S699">
        <f>B699/A699</f>
        <v>1.263157894736842</v>
      </c>
      <c r="T699">
        <f>D699/A699</f>
        <v>0.36842105263157893</v>
      </c>
      <c r="V699" s="4">
        <f>A699*12+(B699-1)*1.007825+C699*14.003074+D699*15.9949146+E699*31.9720707+F699*30.9737615+0.0005485799</f>
        <v>363.14492577990001</v>
      </c>
      <c r="W699">
        <f>1+A699-B699/2+C699/2+F699/2</f>
        <v>8</v>
      </c>
      <c r="X699">
        <f>W699/A699</f>
        <v>0.42105263157894735</v>
      </c>
      <c r="Y699">
        <f>W699/B699</f>
        <v>0.33333333333333331</v>
      </c>
      <c r="Z699">
        <f>W699/D699</f>
        <v>1.1428571428571428</v>
      </c>
      <c r="AA699" t="str">
        <f>IF(X699&gt;=0.3,IF(X699&lt;=0.68,IF(Y699&gt;=0.2,IF(Y699&lt;=0.95,IF(Z699&gt;=0.77,IF(Z699&lt;=1.75,"CRAM","O"),"O"),"O"),"O"),"O"),"O")</f>
        <v>CRAM</v>
      </c>
      <c r="AD699">
        <f>(1+A699-D699/2-E699-B699/2)/(A699-D699/2-E699-C699-F699)</f>
        <v>0.29032258064516131</v>
      </c>
      <c r="AF699" t="str">
        <f>IF(AD699&gt;0.66,"CondAr","----")</f>
        <v>----</v>
      </c>
      <c r="AG699" t="str">
        <f>IF(AND((AD699&gt;0.5),(AD699&lt;=0.66)),"Aromatic","----")</f>
        <v>----</v>
      </c>
      <c r="AH699" t="str">
        <f>IF(AND((AD699&lt;=0.5),(S699&lt;1.5)),"HUnSatLig","----")</f>
        <v>HUnSatLig</v>
      </c>
      <c r="AI699" t="str">
        <f>IF(AND((T699&lt;0.6),(S699&gt;=1.5),(C699=0)),"AlipatNoN","----")</f>
        <v>----</v>
      </c>
      <c r="AJ699" t="str">
        <f>IF(AND((S699&gt;=1.5),(T699&gt;=0.6)),"SatFACarb","----")</f>
        <v>----</v>
      </c>
      <c r="AK699" t="str">
        <f>IF(AND((T699&lt;0.6),(S699&gt;=1.5),(C699&gt;0)),"Alipat+N","----")</f>
        <v>----</v>
      </c>
      <c r="AM699" s="4">
        <f>V699*(44/43.989828)</f>
        <v>363.22889769688572</v>
      </c>
      <c r="AN699" s="4">
        <f>INT(AM699)</f>
        <v>363</v>
      </c>
      <c r="AO699" s="4">
        <f>AM699-AN699</f>
        <v>0.22889769688572414</v>
      </c>
    </row>
    <row r="700" spans="1:41" x14ac:dyDescent="0.25">
      <c r="A700">
        <v>19</v>
      </c>
      <c r="B700">
        <v>24</v>
      </c>
      <c r="C700">
        <v>0</v>
      </c>
      <c r="D700">
        <v>8</v>
      </c>
      <c r="E700">
        <v>0</v>
      </c>
      <c r="F700">
        <v>0</v>
      </c>
      <c r="H700">
        <v>379.13984040000003</v>
      </c>
      <c r="J700">
        <v>17757592</v>
      </c>
      <c r="K700">
        <v>17538372</v>
      </c>
      <c r="L700">
        <v>17797743</v>
      </c>
      <c r="M700" t="str">
        <f>IF(J700&gt;0,"Yes","No")</f>
        <v>Yes</v>
      </c>
      <c r="N700">
        <f>AVERAGE(J700:L700)</f>
        <v>17697902.333333332</v>
      </c>
      <c r="O700">
        <v>19767384</v>
      </c>
      <c r="P700">
        <v>21143012</v>
      </c>
      <c r="Q700">
        <v>19611225</v>
      </c>
      <c r="S700">
        <f>B700/A700</f>
        <v>1.263157894736842</v>
      </c>
      <c r="T700">
        <f>D700/A700</f>
        <v>0.42105263157894735</v>
      </c>
      <c r="V700" s="4">
        <f>A700*12+(B700-1)*1.007825+C700*14.003074+D700*15.9949146+E700*31.9720707+F700*30.9737615+0.0005485799</f>
        <v>379.13984037990002</v>
      </c>
      <c r="W700">
        <f>1+A700-B700/2+C700/2+F700/2</f>
        <v>8</v>
      </c>
      <c r="X700">
        <f>W700/A700</f>
        <v>0.42105263157894735</v>
      </c>
      <c r="Y700">
        <f>W700/B700</f>
        <v>0.33333333333333331</v>
      </c>
      <c r="Z700">
        <f>W700/D700</f>
        <v>1</v>
      </c>
      <c r="AA700" t="str">
        <f>IF(X700&gt;=0.3,IF(X700&lt;=0.68,IF(Y700&gt;=0.2,IF(Y700&lt;=0.95,IF(Z700&gt;=0.77,IF(Z700&lt;=1.75,"CRAM","O"),"O"),"O"),"O"),"O"),"O")</f>
        <v>CRAM</v>
      </c>
      <c r="AD700">
        <f>(1+A700-D700/2-E700-B700/2)/(A700-D700/2-E700-C700-F700)</f>
        <v>0.26666666666666666</v>
      </c>
      <c r="AF700" t="str">
        <f>IF(AD700&gt;0.66,"CondAr","----")</f>
        <v>----</v>
      </c>
      <c r="AG700" t="str">
        <f>IF(AND((AD700&gt;0.5),(AD700&lt;=0.66)),"Aromatic","----")</f>
        <v>----</v>
      </c>
      <c r="AH700" t="str">
        <f>IF(AND((AD700&lt;=0.5),(S700&lt;1.5)),"HUnSatLig","----")</f>
        <v>HUnSatLig</v>
      </c>
      <c r="AI700" t="str">
        <f>IF(AND((T700&lt;0.6),(S700&gt;=1.5),(C700=0)),"AlipatNoN","----")</f>
        <v>----</v>
      </c>
      <c r="AJ700" t="str">
        <f>IF(AND((S700&gt;=1.5),(T700&gt;=0.6)),"SatFACarb","----")</f>
        <v>----</v>
      </c>
      <c r="AK700" t="str">
        <f>IF(AND((T700&lt;0.6),(S700&gt;=1.5),(C700&gt;0)),"Alipat+N","----")</f>
        <v>----</v>
      </c>
      <c r="AM700" s="4">
        <f>V700*(44/43.989828)</f>
        <v>379.22751088537103</v>
      </c>
      <c r="AN700" s="4">
        <f>INT(AM700)</f>
        <v>379</v>
      </c>
      <c r="AO700" s="4">
        <f>AM700-AN700</f>
        <v>0.22751088537103215</v>
      </c>
    </row>
    <row r="701" spans="1:41" x14ac:dyDescent="0.25">
      <c r="A701">
        <v>19</v>
      </c>
      <c r="B701">
        <v>28</v>
      </c>
      <c r="C701">
        <v>0</v>
      </c>
      <c r="D701">
        <v>6</v>
      </c>
      <c r="E701">
        <v>0</v>
      </c>
      <c r="F701">
        <v>0</v>
      </c>
      <c r="H701">
        <v>351.18131119999998</v>
      </c>
      <c r="J701">
        <v>11908446</v>
      </c>
      <c r="K701">
        <v>12765028</v>
      </c>
      <c r="L701">
        <v>12059186</v>
      </c>
      <c r="M701" t="str">
        <f>IF(J701&gt;0,"Yes","No")</f>
        <v>Yes</v>
      </c>
      <c r="N701">
        <f>AVERAGE(J701:L701)</f>
        <v>12244220</v>
      </c>
      <c r="O701">
        <v>19939268</v>
      </c>
      <c r="P701">
        <v>21147189</v>
      </c>
      <c r="Q701">
        <v>18640709</v>
      </c>
      <c r="S701">
        <f>B701/A701</f>
        <v>1.4736842105263157</v>
      </c>
      <c r="T701">
        <f>D701/A701</f>
        <v>0.31578947368421051</v>
      </c>
      <c r="V701" s="4">
        <f>A701*12+(B701-1)*1.007825+C701*14.003074+D701*15.9949146+E701*31.9720707+F701*30.9737615+0.0005485799</f>
        <v>351.18131117989998</v>
      </c>
      <c r="W701">
        <f>1+A701-B701/2+C701/2+F701/2</f>
        <v>6</v>
      </c>
      <c r="X701">
        <f>W701/A701</f>
        <v>0.31578947368421051</v>
      </c>
      <c r="Y701">
        <f>W701/B701</f>
        <v>0.21428571428571427</v>
      </c>
      <c r="Z701">
        <f>W701/D701</f>
        <v>1</v>
      </c>
      <c r="AA701" t="str">
        <f>IF(X701&gt;=0.3,IF(X701&lt;=0.68,IF(Y701&gt;=0.2,IF(Y701&lt;=0.95,IF(Z701&gt;=0.77,IF(Z701&lt;=1.75,"CRAM","O"),"O"),"O"),"O"),"O"),"O")</f>
        <v>CRAM</v>
      </c>
      <c r="AD701">
        <f>(1+A701-D701/2-E701-B701/2)/(A701-D701/2-E701-C701-F701)</f>
        <v>0.1875</v>
      </c>
      <c r="AF701" t="str">
        <f>IF(AD701&gt;0.66,"CondAr","----")</f>
        <v>----</v>
      </c>
      <c r="AG701" t="str">
        <f>IF(AND((AD701&gt;0.5),(AD701&lt;=0.66)),"Aromatic","----")</f>
        <v>----</v>
      </c>
      <c r="AH701" t="str">
        <f>IF(AND((AD701&lt;=0.5),(S701&lt;1.5)),"HUnSatLig","----")</f>
        <v>HUnSatLig</v>
      </c>
      <c r="AI701" t="str">
        <f>IF(AND((T701&lt;0.6),(S701&gt;=1.5),(C701=0)),"AlipatNoN","----")</f>
        <v>----</v>
      </c>
      <c r="AJ701" t="str">
        <f>IF(AND((S701&gt;=1.5),(T701&gt;=0.6)),"SatFACarb","----")</f>
        <v>----</v>
      </c>
      <c r="AK701" t="str">
        <f>IF(AND((T701&lt;0.6),(S701&gt;=1.5),(C701&gt;0)),"Alipat+N","----")</f>
        <v>----</v>
      </c>
      <c r="AM701" s="4">
        <f>V701*(44/43.989828)</f>
        <v>351.26251668716679</v>
      </c>
      <c r="AN701" s="4">
        <f>INT(AM701)</f>
        <v>351</v>
      </c>
      <c r="AO701" s="4">
        <f>AM701-AN701</f>
        <v>0.26251668716679433</v>
      </c>
    </row>
    <row r="702" spans="1:41" x14ac:dyDescent="0.25">
      <c r="A702">
        <v>21</v>
      </c>
      <c r="B702">
        <v>28</v>
      </c>
      <c r="C702">
        <v>0</v>
      </c>
      <c r="D702">
        <v>8</v>
      </c>
      <c r="E702">
        <v>0</v>
      </c>
      <c r="F702">
        <v>0</v>
      </c>
      <c r="H702">
        <v>407.17114040000001</v>
      </c>
      <c r="J702">
        <v>15425383</v>
      </c>
      <c r="K702">
        <v>15757508</v>
      </c>
      <c r="L702">
        <v>14718514</v>
      </c>
      <c r="M702" t="str">
        <f>IF(J702&gt;0,"Yes","No")</f>
        <v>Yes</v>
      </c>
      <c r="N702">
        <f>AVERAGE(J702:L702)</f>
        <v>15300468.333333334</v>
      </c>
      <c r="O702">
        <v>20018210</v>
      </c>
      <c r="P702">
        <v>22106782</v>
      </c>
      <c r="Q702">
        <v>18939754</v>
      </c>
      <c r="S702">
        <f>B702/A702</f>
        <v>1.3333333333333333</v>
      </c>
      <c r="T702">
        <f>D702/A702</f>
        <v>0.38095238095238093</v>
      </c>
      <c r="V702" s="4">
        <f>A702*12+(B702-1)*1.007825+C702*14.003074+D702*15.9949146+E702*31.9720707+F702*30.9737615+0.0005485799</f>
        <v>407.17114037990001</v>
      </c>
      <c r="W702">
        <f>1+A702-B702/2+C702/2+F702/2</f>
        <v>8</v>
      </c>
      <c r="X702">
        <f>W702/A702</f>
        <v>0.38095238095238093</v>
      </c>
      <c r="Y702">
        <f>W702/B702</f>
        <v>0.2857142857142857</v>
      </c>
      <c r="Z702">
        <f>W702/D702</f>
        <v>1</v>
      </c>
      <c r="AA702" t="str">
        <f>IF(X702&gt;=0.3,IF(X702&lt;=0.68,IF(Y702&gt;=0.2,IF(Y702&lt;=0.95,IF(Z702&gt;=0.77,IF(Z702&lt;=1.75,"CRAM","O"),"O"),"O"),"O"),"O"),"O")</f>
        <v>CRAM</v>
      </c>
      <c r="AD702">
        <f>(1+A702-D702/2-E702-B702/2)/(A702-D702/2-E702-C702-F702)</f>
        <v>0.23529411764705882</v>
      </c>
      <c r="AF702" t="str">
        <f>IF(AD702&gt;0.66,"CondAr","----")</f>
        <v>----</v>
      </c>
      <c r="AG702" t="str">
        <f>IF(AND((AD702&gt;0.5),(AD702&lt;=0.66)),"Aromatic","----")</f>
        <v>----</v>
      </c>
      <c r="AH702" t="str">
        <f>IF(AND((AD702&lt;=0.5),(S702&lt;1.5)),"HUnSatLig","----")</f>
        <v>HUnSatLig</v>
      </c>
      <c r="AI702" t="str">
        <f>IF(AND((T702&lt;0.6),(S702&gt;=1.5),(C702=0)),"AlipatNoN","----")</f>
        <v>----</v>
      </c>
      <c r="AJ702" t="str">
        <f>IF(AND((S702&gt;=1.5),(T702&gt;=0.6)),"SatFACarb","----")</f>
        <v>----</v>
      </c>
      <c r="AK702" t="str">
        <f>IF(AND((T702&lt;0.6),(S702&gt;=1.5),(C702&gt;0)),"Alipat+N","----")</f>
        <v>----</v>
      </c>
      <c r="AM702" s="4">
        <f>V702*(44/43.989828)</f>
        <v>407.26529271075117</v>
      </c>
      <c r="AN702" s="4">
        <f>INT(AM702)</f>
        <v>407</v>
      </c>
      <c r="AO702" s="4">
        <f>AM702-AN702</f>
        <v>0.26529271075116867</v>
      </c>
    </row>
    <row r="703" spans="1:41" x14ac:dyDescent="0.25">
      <c r="A703">
        <v>21</v>
      </c>
      <c r="B703">
        <v>30</v>
      </c>
      <c r="C703">
        <v>0</v>
      </c>
      <c r="D703">
        <v>8</v>
      </c>
      <c r="E703">
        <v>0</v>
      </c>
      <c r="F703">
        <v>0</v>
      </c>
      <c r="H703">
        <v>409.18679040000001</v>
      </c>
      <c r="J703">
        <v>14987246</v>
      </c>
      <c r="K703">
        <v>15577429</v>
      </c>
      <c r="L703">
        <v>14341793</v>
      </c>
      <c r="M703" t="str">
        <f>IF(J703&gt;0,"Yes","No")</f>
        <v>Yes</v>
      </c>
      <c r="N703">
        <f>AVERAGE(J703:L703)</f>
        <v>14968822.666666666</v>
      </c>
      <c r="O703">
        <v>20649112</v>
      </c>
      <c r="P703">
        <v>21533495</v>
      </c>
      <c r="Q703">
        <v>19922845</v>
      </c>
      <c r="S703">
        <f>B703/A703</f>
        <v>1.4285714285714286</v>
      </c>
      <c r="T703">
        <f>D703/A703</f>
        <v>0.38095238095238093</v>
      </c>
      <c r="V703" s="4">
        <f>A703*12+(B703-1)*1.007825+C703*14.003074+D703*15.9949146+E703*31.9720707+F703*30.9737615+0.0005485799</f>
        <v>409.1867903799</v>
      </c>
      <c r="W703">
        <f>1+A703-B703/2+C703/2+F703/2</f>
        <v>7</v>
      </c>
      <c r="X703">
        <f>W703/A703</f>
        <v>0.33333333333333331</v>
      </c>
      <c r="Y703">
        <f>W703/B703</f>
        <v>0.23333333333333334</v>
      </c>
      <c r="Z703">
        <f>W703/D703</f>
        <v>0.875</v>
      </c>
      <c r="AA703" t="str">
        <f>IF(X703&gt;=0.3,IF(X703&lt;=0.68,IF(Y703&gt;=0.2,IF(Y703&lt;=0.95,IF(Z703&gt;=0.77,IF(Z703&lt;=1.75,"CRAM","O"),"O"),"O"),"O"),"O"),"O")</f>
        <v>CRAM</v>
      </c>
      <c r="AD703">
        <f>(1+A703-D703/2-E703-B703/2)/(A703-D703/2-E703-C703-F703)</f>
        <v>0.17647058823529413</v>
      </c>
      <c r="AF703" t="str">
        <f>IF(AD703&gt;0.66,"CondAr","----")</f>
        <v>----</v>
      </c>
      <c r="AG703" t="str">
        <f>IF(AND((AD703&gt;0.5),(AD703&lt;=0.66)),"Aromatic","----")</f>
        <v>----</v>
      </c>
      <c r="AH703" t="str">
        <f>IF(AND((AD703&lt;=0.5),(S703&lt;1.5)),"HUnSatLig","----")</f>
        <v>HUnSatLig</v>
      </c>
      <c r="AI703" t="str">
        <f>IF(AND((T703&lt;0.6),(S703&gt;=1.5),(C703=0)),"AlipatNoN","----")</f>
        <v>----</v>
      </c>
      <c r="AJ703" t="str">
        <f>IF(AND((S703&gt;=1.5),(T703&gt;=0.6)),"SatFACarb","----")</f>
        <v>----</v>
      </c>
      <c r="AK703" t="str">
        <f>IF(AND((T703&lt;0.6),(S703&gt;=1.5),(C703&gt;0)),"Alipat+N","----")</f>
        <v>----</v>
      </c>
      <c r="AM703" s="4">
        <f>V703*(44/43.989828)</f>
        <v>409.28140880013439</v>
      </c>
      <c r="AN703" s="4">
        <f>INT(AM703)</f>
        <v>409</v>
      </c>
      <c r="AO703" s="4">
        <f>AM703-AN703</f>
        <v>0.28140880013438618</v>
      </c>
    </row>
    <row r="704" spans="1:41" x14ac:dyDescent="0.25">
      <c r="A704">
        <v>21</v>
      </c>
      <c r="B704">
        <v>28</v>
      </c>
      <c r="C704">
        <v>0</v>
      </c>
      <c r="D704">
        <v>7</v>
      </c>
      <c r="E704">
        <v>0</v>
      </c>
      <c r="F704">
        <v>0</v>
      </c>
      <c r="H704">
        <v>391.1762258</v>
      </c>
      <c r="J704">
        <v>12948552</v>
      </c>
      <c r="K704">
        <v>13004786</v>
      </c>
      <c r="L704">
        <v>12199333</v>
      </c>
      <c r="M704" t="str">
        <f>IF(J704&gt;0,"Yes","No")</f>
        <v>Yes</v>
      </c>
      <c r="N704">
        <f>AVERAGE(J704:L704)</f>
        <v>12717557</v>
      </c>
      <c r="O704">
        <v>20867976</v>
      </c>
      <c r="P704">
        <v>21354819</v>
      </c>
      <c r="Q704">
        <v>18401425</v>
      </c>
      <c r="S704">
        <f>B704/A704</f>
        <v>1.3333333333333333</v>
      </c>
      <c r="T704">
        <f>D704/A704</f>
        <v>0.33333333333333331</v>
      </c>
      <c r="V704" s="4">
        <f>A704*12+(B704-1)*1.007825+C704*14.003074+D704*15.9949146+E704*31.9720707+F704*30.9737615+0.0005485799</f>
        <v>391.17622577989999</v>
      </c>
      <c r="W704">
        <f>1+A704-B704/2+C704/2+F704/2</f>
        <v>8</v>
      </c>
      <c r="X704">
        <f>W704/A704</f>
        <v>0.38095238095238093</v>
      </c>
      <c r="Y704">
        <f>W704/B704</f>
        <v>0.2857142857142857</v>
      </c>
      <c r="Z704">
        <f>W704/D704</f>
        <v>1.1428571428571428</v>
      </c>
      <c r="AA704" t="str">
        <f>IF(X704&gt;=0.3,IF(X704&lt;=0.68,IF(Y704&gt;=0.2,IF(Y704&lt;=0.95,IF(Z704&gt;=0.77,IF(Z704&lt;=1.75,"CRAM","O"),"O"),"O"),"O"),"O"),"O")</f>
        <v>CRAM</v>
      </c>
      <c r="AD704">
        <f>(1+A704-D704/2-E704-B704/2)/(A704-D704/2-E704-C704-F704)</f>
        <v>0.25714285714285712</v>
      </c>
      <c r="AF704" t="str">
        <f>IF(AD704&gt;0.66,"CondAr","----")</f>
        <v>----</v>
      </c>
      <c r="AG704" t="str">
        <f>IF(AND((AD704&gt;0.5),(AD704&lt;=0.66)),"Aromatic","----")</f>
        <v>----</v>
      </c>
      <c r="AH704" t="str">
        <f>IF(AND((AD704&lt;=0.5),(S704&lt;1.5)),"HUnSatLig","----")</f>
        <v>HUnSatLig</v>
      </c>
      <c r="AI704" t="str">
        <f>IF(AND((T704&lt;0.6),(S704&gt;=1.5),(C704=0)),"AlipatNoN","----")</f>
        <v>----</v>
      </c>
      <c r="AJ704" t="str">
        <f>IF(AND((S704&gt;=1.5),(T704&gt;=0.6)),"SatFACarb","----")</f>
        <v>----</v>
      </c>
      <c r="AK704" t="str">
        <f>IF(AND((T704&lt;0.6),(S704&gt;=1.5),(C704&gt;0)),"Alipat+N","----")</f>
        <v>----</v>
      </c>
      <c r="AM704" s="4">
        <f>V704*(44/43.989828)</f>
        <v>391.26667952226586</v>
      </c>
      <c r="AN704" s="4">
        <f>INT(AM704)</f>
        <v>391</v>
      </c>
      <c r="AO704" s="4">
        <f>AM704-AN704</f>
        <v>0.26667952226586067</v>
      </c>
    </row>
    <row r="705" spans="1:41" x14ac:dyDescent="0.25">
      <c r="A705">
        <v>21</v>
      </c>
      <c r="B705">
        <v>30</v>
      </c>
      <c r="C705">
        <v>0</v>
      </c>
      <c r="D705">
        <v>7</v>
      </c>
      <c r="E705">
        <v>0</v>
      </c>
      <c r="F705">
        <v>0</v>
      </c>
      <c r="H705">
        <v>393.19187579999999</v>
      </c>
      <c r="J705">
        <v>13186637</v>
      </c>
      <c r="K705">
        <v>14408051</v>
      </c>
      <c r="L705">
        <v>13328174</v>
      </c>
      <c r="M705" t="str">
        <f>IF(J705&gt;0,"Yes","No")</f>
        <v>Yes</v>
      </c>
      <c r="N705">
        <f>AVERAGE(J705:L705)</f>
        <v>13640954</v>
      </c>
      <c r="O705">
        <v>22867217</v>
      </c>
      <c r="P705">
        <v>24341211</v>
      </c>
      <c r="Q705">
        <v>21641705</v>
      </c>
      <c r="S705">
        <f>B705/A705</f>
        <v>1.4285714285714286</v>
      </c>
      <c r="T705">
        <f>D705/A705</f>
        <v>0.33333333333333331</v>
      </c>
      <c r="V705" s="4">
        <f>A705*12+(B705-1)*1.007825+C705*14.003074+D705*15.9949146+E705*31.9720707+F705*30.9737615+0.0005485799</f>
        <v>393.19187577989999</v>
      </c>
      <c r="W705">
        <f>1+A705-B705/2+C705/2+F705/2</f>
        <v>7</v>
      </c>
      <c r="X705">
        <f>W705/A705</f>
        <v>0.33333333333333331</v>
      </c>
      <c r="Y705">
        <f>W705/B705</f>
        <v>0.23333333333333334</v>
      </c>
      <c r="Z705">
        <f>W705/D705</f>
        <v>1</v>
      </c>
      <c r="AA705" t="str">
        <f>IF(X705&gt;=0.3,IF(X705&lt;=0.68,IF(Y705&gt;=0.2,IF(Y705&lt;=0.95,IF(Z705&gt;=0.77,IF(Z705&lt;=1.75,"CRAM","O"),"O"),"O"),"O"),"O"),"O")</f>
        <v>CRAM</v>
      </c>
      <c r="AD705">
        <f>(1+A705-D705/2-E705-B705/2)/(A705-D705/2-E705-C705-F705)</f>
        <v>0.2</v>
      </c>
      <c r="AF705" t="str">
        <f>IF(AD705&gt;0.66,"CondAr","----")</f>
        <v>----</v>
      </c>
      <c r="AG705" t="str">
        <f>IF(AND((AD705&gt;0.5),(AD705&lt;=0.66)),"Aromatic","----")</f>
        <v>----</v>
      </c>
      <c r="AH705" t="str">
        <f>IF(AND((AD705&lt;=0.5),(S705&lt;1.5)),"HUnSatLig","----")</f>
        <v>HUnSatLig</v>
      </c>
      <c r="AI705" t="str">
        <f>IF(AND((T705&lt;0.6),(S705&gt;=1.5),(C705=0)),"AlipatNoN","----")</f>
        <v>----</v>
      </c>
      <c r="AJ705" t="str">
        <f>IF(AND((S705&gt;=1.5),(T705&gt;=0.6)),"SatFACarb","----")</f>
        <v>----</v>
      </c>
      <c r="AK705" t="str">
        <f>IF(AND((T705&lt;0.6),(S705&gt;=1.5),(C705&gt;0)),"Alipat+N","----")</f>
        <v>----</v>
      </c>
      <c r="AM705" s="4">
        <f>V705*(44/43.989828)</f>
        <v>393.28279561164908</v>
      </c>
      <c r="AN705" s="4">
        <f>INT(AM705)</f>
        <v>393</v>
      </c>
      <c r="AO705" s="4">
        <f>AM705-AN705</f>
        <v>0.28279561164907818</v>
      </c>
    </row>
    <row r="706" spans="1:41" x14ac:dyDescent="0.25">
      <c r="A706">
        <v>19</v>
      </c>
      <c r="B706">
        <v>28</v>
      </c>
      <c r="C706">
        <v>0</v>
      </c>
      <c r="D706">
        <v>8</v>
      </c>
      <c r="E706">
        <v>0</v>
      </c>
      <c r="F706">
        <v>0</v>
      </c>
      <c r="H706">
        <v>383.17114040000001</v>
      </c>
      <c r="J706">
        <v>16767727</v>
      </c>
      <c r="K706">
        <v>17191200</v>
      </c>
      <c r="L706">
        <v>16402055</v>
      </c>
      <c r="M706" t="str">
        <f>IF(J706&gt;0,"Yes","No")</f>
        <v>Yes</v>
      </c>
      <c r="N706">
        <f>AVERAGE(J706:L706)</f>
        <v>16786994</v>
      </c>
      <c r="O706">
        <v>23012462</v>
      </c>
      <c r="P706">
        <v>24363520</v>
      </c>
      <c r="Q706">
        <v>22323748</v>
      </c>
      <c r="S706">
        <f>B706/A706</f>
        <v>1.4736842105263157</v>
      </c>
      <c r="T706">
        <f>D706/A706</f>
        <v>0.42105263157894735</v>
      </c>
      <c r="V706" s="4">
        <f>A706*12+(B706-1)*1.007825+C706*14.003074+D706*15.9949146+E706*31.9720707+F706*30.9737615+0.0005485799</f>
        <v>383.17114037990001</v>
      </c>
      <c r="W706">
        <f>1+A706-B706/2+C706/2+F706/2</f>
        <v>6</v>
      </c>
      <c r="X706">
        <f>W706/A706</f>
        <v>0.31578947368421051</v>
      </c>
      <c r="Y706">
        <f>W706/B706</f>
        <v>0.21428571428571427</v>
      </c>
      <c r="Z706">
        <f>W706/D706</f>
        <v>0.75</v>
      </c>
      <c r="AA706" t="str">
        <f>IF(X706&gt;=0.3,IF(X706&lt;=0.68,IF(Y706&gt;=0.2,IF(Y706&lt;=0.95,IF(Z706&gt;=0.77,IF(Z706&lt;=1.75,"CRAM","O"),"O"),"O"),"O"),"O"),"O")</f>
        <v>O</v>
      </c>
      <c r="AD706">
        <f>(1+A706-D706/2-E706-B706/2)/(A706-D706/2-E706-C706-F706)</f>
        <v>0.13333333333333333</v>
      </c>
      <c r="AF706" t="str">
        <f>IF(AD706&gt;0.66,"CondAr","----")</f>
        <v>----</v>
      </c>
      <c r="AG706" t="str">
        <f>IF(AND((AD706&gt;0.5),(AD706&lt;=0.66)),"Aromatic","----")</f>
        <v>----</v>
      </c>
      <c r="AH706" t="str">
        <f>IF(AND((AD706&lt;=0.5),(S706&lt;1.5)),"HUnSatLig","----")</f>
        <v>HUnSatLig</v>
      </c>
      <c r="AI706" t="str">
        <f>IF(AND((T706&lt;0.6),(S706&gt;=1.5),(C706=0)),"AlipatNoN","----")</f>
        <v>----</v>
      </c>
      <c r="AJ706" t="str">
        <f>IF(AND((S706&gt;=1.5),(T706&gt;=0.6)),"SatFACarb","----")</f>
        <v>----</v>
      </c>
      <c r="AK706" t="str">
        <f>IF(AND((T706&lt;0.6),(S706&gt;=1.5),(C706&gt;0)),"Alipat+N","----")</f>
        <v>----</v>
      </c>
      <c r="AM706" s="4">
        <f>V706*(44/43.989828)</f>
        <v>383.25974306413741</v>
      </c>
      <c r="AN706" s="4">
        <f>INT(AM706)</f>
        <v>383</v>
      </c>
      <c r="AO706" s="4">
        <f>AM706-AN706</f>
        <v>0.25974306413741033</v>
      </c>
    </row>
    <row r="707" spans="1:41" x14ac:dyDescent="0.25">
      <c r="A707">
        <v>19</v>
      </c>
      <c r="B707">
        <v>26</v>
      </c>
      <c r="C707">
        <v>0</v>
      </c>
      <c r="D707">
        <v>8</v>
      </c>
      <c r="E707">
        <v>0</v>
      </c>
      <c r="F707">
        <v>0</v>
      </c>
      <c r="H707">
        <v>381.15549040000002</v>
      </c>
      <c r="J707">
        <v>18475087</v>
      </c>
      <c r="K707">
        <v>18341690</v>
      </c>
      <c r="L707">
        <v>18457732</v>
      </c>
      <c r="M707" t="str">
        <f>IF(J707&gt;0,"Yes","No")</f>
        <v>Yes</v>
      </c>
      <c r="N707">
        <f>AVERAGE(J707:L707)</f>
        <v>18424836.333333332</v>
      </c>
      <c r="O707">
        <v>23372396</v>
      </c>
      <c r="P707">
        <v>23814139</v>
      </c>
      <c r="Q707">
        <v>21999689</v>
      </c>
      <c r="S707">
        <f>B707/A707</f>
        <v>1.368421052631579</v>
      </c>
      <c r="T707">
        <f>D707/A707</f>
        <v>0.42105263157894735</v>
      </c>
      <c r="V707" s="4">
        <f>A707*12+(B707-1)*1.007825+C707*14.003074+D707*15.9949146+E707*31.9720707+F707*30.9737615+0.0005485799</f>
        <v>381.15549037990002</v>
      </c>
      <c r="W707">
        <f>1+A707-B707/2+C707/2+F707/2</f>
        <v>7</v>
      </c>
      <c r="X707">
        <f>W707/A707</f>
        <v>0.36842105263157893</v>
      </c>
      <c r="Y707">
        <f>W707/B707</f>
        <v>0.26923076923076922</v>
      </c>
      <c r="Z707">
        <f>W707/D707</f>
        <v>0.875</v>
      </c>
      <c r="AA707" t="str">
        <f>IF(X707&gt;=0.3,IF(X707&lt;=0.68,IF(Y707&gt;=0.2,IF(Y707&lt;=0.95,IF(Z707&gt;=0.77,IF(Z707&lt;=1.75,"CRAM","O"),"O"),"O"),"O"),"O"),"O")</f>
        <v>CRAM</v>
      </c>
      <c r="AD707">
        <f>(1+A707-D707/2-E707-B707/2)/(A707-D707/2-E707-C707-F707)</f>
        <v>0.2</v>
      </c>
      <c r="AF707" t="str">
        <f>IF(AD707&gt;0.66,"CondAr","----")</f>
        <v>----</v>
      </c>
      <c r="AG707" t="str">
        <f>IF(AND((AD707&gt;0.5),(AD707&lt;=0.66)),"Aromatic","----")</f>
        <v>----</v>
      </c>
      <c r="AH707" t="str">
        <f>IF(AND((AD707&lt;=0.5),(S707&lt;1.5)),"HUnSatLig","----")</f>
        <v>HUnSatLig</v>
      </c>
      <c r="AI707" t="str">
        <f>IF(AND((T707&lt;0.6),(S707&gt;=1.5),(C707=0)),"AlipatNoN","----")</f>
        <v>----</v>
      </c>
      <c r="AJ707" t="str">
        <f>IF(AND((S707&gt;=1.5),(T707&gt;=0.6)),"SatFACarb","----")</f>
        <v>----</v>
      </c>
      <c r="AK707" t="str">
        <f>IF(AND((T707&lt;0.6),(S707&gt;=1.5),(C707&gt;0)),"Alipat+N","----")</f>
        <v>----</v>
      </c>
      <c r="AM707" s="4">
        <f>V707*(44/43.989828)</f>
        <v>381.24362697475419</v>
      </c>
      <c r="AN707" s="4">
        <f>INT(AM707)</f>
        <v>381</v>
      </c>
      <c r="AO707" s="4">
        <f>AM707-AN707</f>
        <v>0.24362697475419282</v>
      </c>
    </row>
    <row r="708" spans="1:41" x14ac:dyDescent="0.25">
      <c r="A708">
        <v>20</v>
      </c>
      <c r="B708">
        <v>26</v>
      </c>
      <c r="C708">
        <v>0</v>
      </c>
      <c r="D708">
        <v>7</v>
      </c>
      <c r="E708">
        <v>0</v>
      </c>
      <c r="F708">
        <v>0</v>
      </c>
      <c r="H708">
        <v>377.1605758</v>
      </c>
      <c r="J708">
        <v>18076379</v>
      </c>
      <c r="K708">
        <v>19295049</v>
      </c>
      <c r="L708">
        <v>19357779</v>
      </c>
      <c r="M708" t="str">
        <f>IF(J708&gt;0,"Yes","No")</f>
        <v>Yes</v>
      </c>
      <c r="N708">
        <f>AVERAGE(J708:L708)</f>
        <v>18909735.666666668</v>
      </c>
      <c r="O708">
        <v>25669180</v>
      </c>
      <c r="P708">
        <v>28322761</v>
      </c>
      <c r="Q708">
        <v>25246817</v>
      </c>
      <c r="S708">
        <f>B708/A708</f>
        <v>1.3</v>
      </c>
      <c r="T708">
        <f>D708/A708</f>
        <v>0.35</v>
      </c>
      <c r="V708" s="4">
        <f>A708*12+(B708-1)*1.007825+C708*14.003074+D708*15.9949146+E708*31.9720707+F708*30.9737615+0.0005485799</f>
        <v>377.1605757799</v>
      </c>
      <c r="W708">
        <f>1+A708-B708/2+C708/2+F708/2</f>
        <v>8</v>
      </c>
      <c r="X708">
        <f>W708/A708</f>
        <v>0.4</v>
      </c>
      <c r="Y708">
        <f>W708/B708</f>
        <v>0.30769230769230771</v>
      </c>
      <c r="Z708">
        <f>W708/D708</f>
        <v>1.1428571428571428</v>
      </c>
      <c r="AA708" t="str">
        <f>IF(X708&gt;=0.3,IF(X708&lt;=0.68,IF(Y708&gt;=0.2,IF(Y708&lt;=0.95,IF(Z708&gt;=0.77,IF(Z708&lt;=1.75,"CRAM","O"),"O"),"O"),"O"),"O"),"O")</f>
        <v>CRAM</v>
      </c>
      <c r="AD708">
        <f>(1+A708-D708/2-E708-B708/2)/(A708-D708/2-E708-C708-F708)</f>
        <v>0.27272727272727271</v>
      </c>
      <c r="AF708" t="str">
        <f>IF(AD708&gt;0.66,"CondAr","----")</f>
        <v>----</v>
      </c>
      <c r="AG708" t="str">
        <f>IF(AND((AD708&gt;0.5),(AD708&lt;=0.66)),"Aromatic","----")</f>
        <v>----</v>
      </c>
      <c r="AH708" t="str">
        <f>IF(AND((AD708&lt;=0.5),(S708&lt;1.5)),"HUnSatLig","----")</f>
        <v>HUnSatLig</v>
      </c>
      <c r="AI708" t="str">
        <f>IF(AND((T708&lt;0.6),(S708&gt;=1.5),(C708=0)),"AlipatNoN","----")</f>
        <v>----</v>
      </c>
      <c r="AJ708" t="str">
        <f>IF(AND((S708&gt;=1.5),(T708&gt;=0.6)),"SatFACarb","----")</f>
        <v>----</v>
      </c>
      <c r="AK708" t="str">
        <f>IF(AND((T708&lt;0.6),(S708&gt;=1.5),(C708&gt;0)),"Alipat+N","----")</f>
        <v>----</v>
      </c>
      <c r="AM708" s="4">
        <f>V708*(44/43.989828)</f>
        <v>377.24778860957576</v>
      </c>
      <c r="AN708" s="4">
        <f>INT(AM708)</f>
        <v>377</v>
      </c>
      <c r="AO708" s="4">
        <f>AM708-AN708</f>
        <v>0.24778860957576399</v>
      </c>
    </row>
    <row r="709" spans="1:41" x14ac:dyDescent="0.25">
      <c r="A709">
        <v>19</v>
      </c>
      <c r="B709">
        <v>26</v>
      </c>
      <c r="C709">
        <v>0</v>
      </c>
      <c r="D709">
        <v>7</v>
      </c>
      <c r="E709">
        <v>0</v>
      </c>
      <c r="F709">
        <v>0</v>
      </c>
      <c r="H709">
        <v>365.1605758</v>
      </c>
      <c r="J709">
        <v>17088854</v>
      </c>
      <c r="K709">
        <v>17747592</v>
      </c>
      <c r="L709">
        <v>17371804</v>
      </c>
      <c r="M709" t="str">
        <f>IF(J709&gt;0,"Yes","No")</f>
        <v>Yes</v>
      </c>
      <c r="N709">
        <f>AVERAGE(J709:L709)</f>
        <v>17402750</v>
      </c>
      <c r="O709">
        <v>26447991</v>
      </c>
      <c r="P709">
        <v>28999228</v>
      </c>
      <c r="Q709">
        <v>25300819</v>
      </c>
      <c r="S709">
        <f>B709/A709</f>
        <v>1.368421052631579</v>
      </c>
      <c r="T709">
        <f>D709/A709</f>
        <v>0.36842105263157893</v>
      </c>
      <c r="V709" s="4">
        <f>A709*12+(B709-1)*1.007825+C709*14.003074+D709*15.9949146+E709*31.9720707+F709*30.9737615+0.0005485799</f>
        <v>365.1605757799</v>
      </c>
      <c r="W709">
        <f>1+A709-B709/2+C709/2+F709/2</f>
        <v>7</v>
      </c>
      <c r="X709">
        <f>W709/A709</f>
        <v>0.36842105263157893</v>
      </c>
      <c r="Y709">
        <f>W709/B709</f>
        <v>0.26923076923076922</v>
      </c>
      <c r="Z709">
        <f>W709/D709</f>
        <v>1</v>
      </c>
      <c r="AA709" t="str">
        <f>IF(X709&gt;=0.3,IF(X709&lt;=0.68,IF(Y709&gt;=0.2,IF(Y709&lt;=0.95,IF(Z709&gt;=0.77,IF(Z709&lt;=1.75,"CRAM","O"),"O"),"O"),"O"),"O"),"O")</f>
        <v>CRAM</v>
      </c>
      <c r="AD709">
        <f>(1+A709-D709/2-E709-B709/2)/(A709-D709/2-E709-C709-F709)</f>
        <v>0.22580645161290322</v>
      </c>
      <c r="AF709" t="str">
        <f>IF(AD709&gt;0.66,"CondAr","----")</f>
        <v>----</v>
      </c>
      <c r="AG709" t="str">
        <f>IF(AND((AD709&gt;0.5),(AD709&lt;=0.66)),"Aromatic","----")</f>
        <v>----</v>
      </c>
      <c r="AH709" t="str">
        <f>IF(AND((AD709&lt;=0.5),(S709&lt;1.5)),"HUnSatLig","----")</f>
        <v>HUnSatLig</v>
      </c>
      <c r="AI709" t="str">
        <f>IF(AND((T709&lt;0.6),(S709&gt;=1.5),(C709=0)),"AlipatNoN","----")</f>
        <v>----</v>
      </c>
      <c r="AJ709" t="str">
        <f>IF(AND((S709&gt;=1.5),(T709&gt;=0.6)),"SatFACarb","----")</f>
        <v>----</v>
      </c>
      <c r="AK709" t="str">
        <f>IF(AND((T709&lt;0.6),(S709&gt;=1.5),(C709&gt;0)),"Alipat+N","----")</f>
        <v>----</v>
      </c>
      <c r="AM709" s="4">
        <f>V709*(44/43.989828)</f>
        <v>365.24501378626888</v>
      </c>
      <c r="AN709" s="4">
        <f>INT(AM709)</f>
        <v>365</v>
      </c>
      <c r="AO709" s="4">
        <f>AM709-AN709</f>
        <v>0.24501378626888481</v>
      </c>
    </row>
    <row r="710" spans="1:41" x14ac:dyDescent="0.25">
      <c r="A710">
        <v>20</v>
      </c>
      <c r="B710">
        <v>26</v>
      </c>
      <c r="C710">
        <v>0</v>
      </c>
      <c r="D710">
        <v>8</v>
      </c>
      <c r="E710">
        <v>0</v>
      </c>
      <c r="F710">
        <v>0</v>
      </c>
      <c r="H710">
        <v>393.15549040000002</v>
      </c>
      <c r="J710">
        <v>19904068</v>
      </c>
      <c r="K710">
        <v>19913068</v>
      </c>
      <c r="L710">
        <v>18845479</v>
      </c>
      <c r="M710" t="str">
        <f>IF(J710&gt;0,"Yes","No")</f>
        <v>Yes</v>
      </c>
      <c r="N710">
        <f>AVERAGE(J710:L710)</f>
        <v>19554205</v>
      </c>
      <c r="O710">
        <v>28654858</v>
      </c>
      <c r="P710">
        <v>28277460</v>
      </c>
      <c r="Q710">
        <v>26081763</v>
      </c>
      <c r="S710">
        <f>B710/A710</f>
        <v>1.3</v>
      </c>
      <c r="T710">
        <f>D710/A710</f>
        <v>0.4</v>
      </c>
      <c r="V710" s="4">
        <f>A710*12+(B710-1)*1.007825+C710*14.003074+D710*15.9949146+E710*31.9720707+F710*30.9737615+0.0005485799</f>
        <v>393.15549037990002</v>
      </c>
      <c r="W710">
        <f>1+A710-B710/2+C710/2+F710/2</f>
        <v>8</v>
      </c>
      <c r="X710">
        <f>W710/A710</f>
        <v>0.4</v>
      </c>
      <c r="Y710">
        <f>W710/B710</f>
        <v>0.30769230769230771</v>
      </c>
      <c r="Z710">
        <f>W710/D710</f>
        <v>1</v>
      </c>
      <c r="AA710" t="str">
        <f>IF(X710&gt;=0.3,IF(X710&lt;=0.68,IF(Y710&gt;=0.2,IF(Y710&lt;=0.95,IF(Z710&gt;=0.77,IF(Z710&lt;=1.75,"CRAM","O"),"O"),"O"),"O"),"O"),"O")</f>
        <v>CRAM</v>
      </c>
      <c r="AD710">
        <f>(1+A710-D710/2-E710-B710/2)/(A710-D710/2-E710-C710-F710)</f>
        <v>0.25</v>
      </c>
      <c r="AF710" t="str">
        <f>IF(AD710&gt;0.66,"CondAr","----")</f>
        <v>----</v>
      </c>
      <c r="AG710" t="str">
        <f>IF(AND((AD710&gt;0.5),(AD710&lt;=0.66)),"Aromatic","----")</f>
        <v>----</v>
      </c>
      <c r="AH710" t="str">
        <f>IF(AND((AD710&lt;=0.5),(S710&lt;1.5)),"HUnSatLig","----")</f>
        <v>HUnSatLig</v>
      </c>
      <c r="AI710" t="str">
        <f>IF(AND((T710&lt;0.6),(S710&gt;=1.5),(C710=0)),"AlipatNoN","----")</f>
        <v>----</v>
      </c>
      <c r="AJ710" t="str">
        <f>IF(AND((S710&gt;=1.5),(T710&gt;=0.6)),"SatFACarb","----")</f>
        <v>----</v>
      </c>
      <c r="AK710" t="str">
        <f>IF(AND((T710&lt;0.6),(S710&gt;=1.5),(C710&gt;0)),"Alipat+N","----")</f>
        <v>----</v>
      </c>
      <c r="AM710" s="4">
        <f>V710*(44/43.989828)</f>
        <v>393.24640179806107</v>
      </c>
      <c r="AN710" s="4">
        <f>INT(AM710)</f>
        <v>393</v>
      </c>
      <c r="AO710" s="4">
        <f>AM710-AN710</f>
        <v>0.24640179806107199</v>
      </c>
    </row>
    <row r="711" spans="1:41" x14ac:dyDescent="0.25">
      <c r="A711">
        <v>19</v>
      </c>
      <c r="B711">
        <v>28</v>
      </c>
      <c r="C711">
        <v>0</v>
      </c>
      <c r="D711">
        <v>7</v>
      </c>
      <c r="E711">
        <v>0</v>
      </c>
      <c r="F711">
        <v>0</v>
      </c>
      <c r="H711">
        <v>367.1762258</v>
      </c>
      <c r="J711">
        <v>17990741</v>
      </c>
      <c r="K711">
        <v>18735291</v>
      </c>
      <c r="L711">
        <v>17327357</v>
      </c>
      <c r="M711" t="str">
        <f>IF(J711&gt;0,"Yes","No")</f>
        <v>Yes</v>
      </c>
      <c r="N711">
        <f>AVERAGE(J711:L711)</f>
        <v>18017796.333333332</v>
      </c>
      <c r="O711">
        <v>28893917</v>
      </c>
      <c r="P711">
        <v>30474386</v>
      </c>
      <c r="Q711">
        <v>27214237</v>
      </c>
      <c r="S711">
        <f>B711/A711</f>
        <v>1.4736842105263157</v>
      </c>
      <c r="T711">
        <f>D711/A711</f>
        <v>0.36842105263157893</v>
      </c>
      <c r="V711" s="4">
        <f>A711*12+(B711-1)*1.007825+C711*14.003074+D711*15.9949146+E711*31.9720707+F711*30.9737615+0.0005485799</f>
        <v>367.17622577989999</v>
      </c>
      <c r="W711">
        <f>1+A711-B711/2+C711/2+F711/2</f>
        <v>6</v>
      </c>
      <c r="X711">
        <f>W711/A711</f>
        <v>0.31578947368421051</v>
      </c>
      <c r="Y711">
        <f>W711/B711</f>
        <v>0.21428571428571427</v>
      </c>
      <c r="Z711">
        <f>W711/D711</f>
        <v>0.8571428571428571</v>
      </c>
      <c r="AA711" t="str">
        <f>IF(X711&gt;=0.3,IF(X711&lt;=0.68,IF(Y711&gt;=0.2,IF(Y711&lt;=0.95,IF(Z711&gt;=0.77,IF(Z711&lt;=1.75,"CRAM","O"),"O"),"O"),"O"),"O"),"O")</f>
        <v>CRAM</v>
      </c>
      <c r="AD711">
        <f>(1+A711-D711/2-E711-B711/2)/(A711-D711/2-E711-C711-F711)</f>
        <v>0.16129032258064516</v>
      </c>
      <c r="AF711" t="str">
        <f>IF(AD711&gt;0.66,"CondAr","----")</f>
        <v>----</v>
      </c>
      <c r="AG711" t="str">
        <f>IF(AND((AD711&gt;0.5),(AD711&lt;=0.66)),"Aromatic","----")</f>
        <v>----</v>
      </c>
      <c r="AH711" t="str">
        <f>IF(AND((AD711&lt;=0.5),(S711&lt;1.5)),"HUnSatLig","----")</f>
        <v>HUnSatLig</v>
      </c>
      <c r="AI711" t="str">
        <f>IF(AND((T711&lt;0.6),(S711&gt;=1.5),(C711=0)),"AlipatNoN","----")</f>
        <v>----</v>
      </c>
      <c r="AJ711" t="str">
        <f>IF(AND((S711&gt;=1.5),(T711&gt;=0.6)),"SatFACarb","----")</f>
        <v>----</v>
      </c>
      <c r="AK711" t="str">
        <f>IF(AND((T711&lt;0.6),(S711&gt;=1.5),(C711&gt;0)),"Alipat+N","----")</f>
        <v>----</v>
      </c>
      <c r="AM711" s="4">
        <f>V711*(44/43.989828)</f>
        <v>367.2611298756521</v>
      </c>
      <c r="AN711" s="4">
        <f>INT(AM711)</f>
        <v>367</v>
      </c>
      <c r="AO711" s="4">
        <f>AM711-AN711</f>
        <v>0.26112987565210233</v>
      </c>
    </row>
    <row r="712" spans="1:41" x14ac:dyDescent="0.25">
      <c r="A712">
        <v>20</v>
      </c>
      <c r="B712">
        <v>28</v>
      </c>
      <c r="C712">
        <v>0</v>
      </c>
      <c r="D712">
        <v>8</v>
      </c>
      <c r="E712">
        <v>0</v>
      </c>
      <c r="F712">
        <v>0</v>
      </c>
      <c r="H712">
        <v>395.17114040000001</v>
      </c>
      <c r="J712">
        <v>22210594</v>
      </c>
      <c r="K712">
        <v>23628499</v>
      </c>
      <c r="L712">
        <v>21872787</v>
      </c>
      <c r="M712" t="str">
        <f>IF(J712&gt;0,"Yes","No")</f>
        <v>Yes</v>
      </c>
      <c r="N712">
        <f>AVERAGE(J712:L712)</f>
        <v>22570626.666666668</v>
      </c>
      <c r="O712">
        <v>31546998</v>
      </c>
      <c r="P712">
        <v>33274962</v>
      </c>
      <c r="Q712">
        <v>29506332</v>
      </c>
      <c r="S712">
        <f>B712/A712</f>
        <v>1.4</v>
      </c>
      <c r="T712">
        <f>D712/A712</f>
        <v>0.4</v>
      </c>
      <c r="V712" s="4">
        <f>A712*12+(B712-1)*1.007825+C712*14.003074+D712*15.9949146+E712*31.9720707+F712*30.9737615+0.0005485799</f>
        <v>395.17114037990001</v>
      </c>
      <c r="W712">
        <f>1+A712-B712/2+C712/2+F712/2</f>
        <v>7</v>
      </c>
      <c r="X712">
        <f>W712/A712</f>
        <v>0.35</v>
      </c>
      <c r="Y712">
        <f>W712/B712</f>
        <v>0.25</v>
      </c>
      <c r="Z712">
        <f>W712/D712</f>
        <v>0.875</v>
      </c>
      <c r="AA712" t="str">
        <f>IF(X712&gt;=0.3,IF(X712&lt;=0.68,IF(Y712&gt;=0.2,IF(Y712&lt;=0.95,IF(Z712&gt;=0.77,IF(Z712&lt;=1.75,"CRAM","O"),"O"),"O"),"O"),"O"),"O")</f>
        <v>CRAM</v>
      </c>
      <c r="AD712">
        <f>(1+A712-D712/2-E712-B712/2)/(A712-D712/2-E712-C712-F712)</f>
        <v>0.1875</v>
      </c>
      <c r="AF712" t="str">
        <f>IF(AD712&gt;0.66,"CondAr","----")</f>
        <v>----</v>
      </c>
      <c r="AG712" t="str">
        <f>IF(AND((AD712&gt;0.5),(AD712&lt;=0.66)),"Aromatic","----")</f>
        <v>----</v>
      </c>
      <c r="AH712" t="str">
        <f>IF(AND((AD712&lt;=0.5),(S712&lt;1.5)),"HUnSatLig","----")</f>
        <v>HUnSatLig</v>
      </c>
      <c r="AI712" t="str">
        <f>IF(AND((T712&lt;0.6),(S712&gt;=1.5),(C712=0)),"AlipatNoN","----")</f>
        <v>----</v>
      </c>
      <c r="AJ712" t="str">
        <f>IF(AND((S712&gt;=1.5),(T712&gt;=0.6)),"SatFACarb","----")</f>
        <v>----</v>
      </c>
      <c r="AK712" t="str">
        <f>IF(AND((T712&lt;0.6),(S712&gt;=1.5),(C712&gt;0)),"Alipat+N","----")</f>
        <v>----</v>
      </c>
      <c r="AM712" s="4">
        <f>V712*(44/43.989828)</f>
        <v>395.26251788744429</v>
      </c>
      <c r="AN712" s="4">
        <f>INT(AM712)</f>
        <v>395</v>
      </c>
      <c r="AO712" s="4">
        <f>AM712-AN712</f>
        <v>0.2625178874442895</v>
      </c>
    </row>
    <row r="713" spans="1:41" x14ac:dyDescent="0.25">
      <c r="A713">
        <v>19</v>
      </c>
      <c r="B713">
        <v>25</v>
      </c>
      <c r="C713">
        <v>2</v>
      </c>
      <c r="D713">
        <v>5</v>
      </c>
      <c r="E713">
        <v>0</v>
      </c>
      <c r="F713">
        <v>1</v>
      </c>
      <c r="H713">
        <v>391.14283110000002</v>
      </c>
      <c r="J713">
        <v>19887167</v>
      </c>
      <c r="K713">
        <v>18450412</v>
      </c>
      <c r="L713">
        <v>20524446</v>
      </c>
      <c r="M713" t="str">
        <f>IF(J713&gt;0,"Yes","No")</f>
        <v>Yes</v>
      </c>
      <c r="N713">
        <f>AVERAGE(J713:L713)</f>
        <v>19620675</v>
      </c>
      <c r="O713">
        <v>31964033</v>
      </c>
      <c r="P713">
        <v>29571388</v>
      </c>
      <c r="Q713">
        <v>29849739</v>
      </c>
      <c r="S713">
        <f>B713/A713</f>
        <v>1.3157894736842106</v>
      </c>
      <c r="T713">
        <f>D713/A713</f>
        <v>0.26315789473684209</v>
      </c>
      <c r="V713" s="4">
        <f>A713*12+(B713-1)*1.007825+C713*14.003074+D713*15.9949146+E713*31.9720707+F713*30.9737615+0.0005485799</f>
        <v>391.14283107990008</v>
      </c>
      <c r="W713">
        <f>1+A713-B713/2+C713/2+F713/2</f>
        <v>9</v>
      </c>
      <c r="X713">
        <f>W713/A713</f>
        <v>0.47368421052631576</v>
      </c>
      <c r="Y713">
        <f>W713/B713</f>
        <v>0.36</v>
      </c>
      <c r="Z713">
        <f>W713/D713</f>
        <v>1.8</v>
      </c>
      <c r="AA713" t="str">
        <f>IF(X713&gt;=0.3,IF(X713&lt;=0.68,IF(Y713&gt;=0.2,IF(Y713&lt;=0.95,IF(Z713&gt;=0.77,IF(Z713&lt;=1.75,"CRAM","O"),"O"),"O"),"O"),"O"),"O")</f>
        <v>O</v>
      </c>
      <c r="AD713">
        <f>(1+A713-D713/2-E713-B713/2)/(A713-D713/2-E713-C713-F713)</f>
        <v>0.37037037037037035</v>
      </c>
      <c r="AF713" t="str">
        <f>IF(AD713&gt;0.66,"CondAr","----")</f>
        <v>----</v>
      </c>
      <c r="AG713" t="str">
        <f>IF(AND((AD713&gt;0.5),(AD713&lt;=0.66)),"Aromatic","----")</f>
        <v>----</v>
      </c>
      <c r="AH713" t="str">
        <f>IF(AND((AD713&lt;=0.5),(S713&lt;1.5)),"HUnSatLig","----")</f>
        <v>HUnSatLig</v>
      </c>
      <c r="AI713" t="str">
        <f>IF(AND((T713&lt;0.6),(S713&gt;=1.5),(C713=0)),"AlipatNoN","----")</f>
        <v>----</v>
      </c>
      <c r="AJ713" t="str">
        <f>IF(AND((S713&gt;=1.5),(T713&gt;=0.6)),"SatFACarb","----")</f>
        <v>----</v>
      </c>
      <c r="AK713" t="str">
        <f>IF(AND((T713&lt;0.6),(S713&gt;=1.5),(C713&gt;0)),"Alipat+N","----")</f>
        <v>----</v>
      </c>
      <c r="AM713" s="4">
        <f>V713*(44/43.989828)</f>
        <v>391.23327710023329</v>
      </c>
      <c r="AN713" s="4">
        <f>INT(AM713)</f>
        <v>391</v>
      </c>
      <c r="AO713" s="4">
        <f>AM713-AN713</f>
        <v>0.23327710023329473</v>
      </c>
    </row>
    <row r="714" spans="1:41" x14ac:dyDescent="0.25">
      <c r="A714">
        <v>20</v>
      </c>
      <c r="B714">
        <v>28</v>
      </c>
      <c r="C714">
        <v>0</v>
      </c>
      <c r="D714">
        <v>6</v>
      </c>
      <c r="E714">
        <v>0</v>
      </c>
      <c r="F714">
        <v>0</v>
      </c>
      <c r="H714">
        <v>363.18131119999998</v>
      </c>
      <c r="J714">
        <v>20979303</v>
      </c>
      <c r="K714">
        <v>20765788</v>
      </c>
      <c r="L714">
        <v>20545603</v>
      </c>
      <c r="M714" t="str">
        <f>IF(J714&gt;0,"Yes","No")</f>
        <v>Yes</v>
      </c>
      <c r="N714">
        <f>AVERAGE(J714:L714)</f>
        <v>20763564.666666668</v>
      </c>
      <c r="O714">
        <v>34618905</v>
      </c>
      <c r="P714">
        <v>39017454</v>
      </c>
      <c r="Q714">
        <v>32750862</v>
      </c>
      <c r="S714">
        <f>B714/A714</f>
        <v>1.4</v>
      </c>
      <c r="T714">
        <f>D714/A714</f>
        <v>0.3</v>
      </c>
      <c r="V714" s="4">
        <f>A714*12+(B714-1)*1.007825+C714*14.003074+D714*15.9949146+E714*31.9720707+F714*30.9737615+0.0005485799</f>
        <v>363.18131117989998</v>
      </c>
      <c r="W714">
        <f>1+A714-B714/2+C714/2+F714/2</f>
        <v>7</v>
      </c>
      <c r="X714">
        <f>W714/A714</f>
        <v>0.35</v>
      </c>
      <c r="Y714">
        <f>W714/B714</f>
        <v>0.25</v>
      </c>
      <c r="Z714">
        <f>W714/D714</f>
        <v>1.1666666666666667</v>
      </c>
      <c r="AA714" t="str">
        <f>IF(X714&gt;=0.3,IF(X714&lt;=0.68,IF(Y714&gt;=0.2,IF(Y714&lt;=0.95,IF(Z714&gt;=0.77,IF(Z714&lt;=1.75,"CRAM","O"),"O"),"O"),"O"),"O"),"O")</f>
        <v>CRAM</v>
      </c>
      <c r="AD714">
        <f>(1+A714-D714/2-E714-B714/2)/(A714-D714/2-E714-C714-F714)</f>
        <v>0.23529411764705882</v>
      </c>
      <c r="AF714" t="str">
        <f>IF(AD714&gt;0.66,"CondAr","----")</f>
        <v>----</v>
      </c>
      <c r="AG714" t="str">
        <f>IF(AND((AD714&gt;0.5),(AD714&lt;=0.66)),"Aromatic","----")</f>
        <v>----</v>
      </c>
      <c r="AH714" t="str">
        <f>IF(AND((AD714&lt;=0.5),(S714&lt;1.5)),"HUnSatLig","----")</f>
        <v>HUnSatLig</v>
      </c>
      <c r="AI714" t="str">
        <f>IF(AND((T714&lt;0.6),(S714&gt;=1.5),(C714=0)),"AlipatNoN","----")</f>
        <v>----</v>
      </c>
      <c r="AJ714" t="str">
        <f>IF(AND((S714&gt;=1.5),(T714&gt;=0.6)),"SatFACarb","----")</f>
        <v>----</v>
      </c>
      <c r="AK714" t="str">
        <f>IF(AND((T714&lt;0.6),(S714&gt;=1.5),(C714&gt;0)),"Alipat+N","----")</f>
        <v>----</v>
      </c>
      <c r="AM714" s="4">
        <f>V714*(44/43.989828)</f>
        <v>363.26529151047367</v>
      </c>
      <c r="AN714" s="4">
        <f>INT(AM714)</f>
        <v>363</v>
      </c>
      <c r="AO714" s="4">
        <f>AM714-AN714</f>
        <v>0.2652915104736735</v>
      </c>
    </row>
    <row r="715" spans="1:41" x14ac:dyDescent="0.25">
      <c r="A715">
        <v>20</v>
      </c>
      <c r="B715">
        <v>28</v>
      </c>
      <c r="C715">
        <v>0</v>
      </c>
      <c r="D715">
        <v>7</v>
      </c>
      <c r="E715">
        <v>0</v>
      </c>
      <c r="F715">
        <v>0</v>
      </c>
      <c r="H715">
        <v>379.1762258</v>
      </c>
      <c r="J715">
        <v>23434660</v>
      </c>
      <c r="K715">
        <v>24714573</v>
      </c>
      <c r="L715">
        <v>24392312</v>
      </c>
      <c r="M715" t="str">
        <f>IF(J715&gt;0,"Yes","No")</f>
        <v>Yes</v>
      </c>
      <c r="N715">
        <f>AVERAGE(J715:L715)</f>
        <v>24180515</v>
      </c>
      <c r="O715">
        <v>36221025</v>
      </c>
      <c r="P715">
        <v>38981102</v>
      </c>
      <c r="Q715">
        <v>33418850</v>
      </c>
      <c r="S715">
        <f>B715/A715</f>
        <v>1.4</v>
      </c>
      <c r="T715">
        <f>D715/A715</f>
        <v>0.35</v>
      </c>
      <c r="V715" s="4">
        <f>A715*12+(B715-1)*1.007825+C715*14.003074+D715*15.9949146+E715*31.9720707+F715*30.9737615+0.0005485799</f>
        <v>379.17622577989999</v>
      </c>
      <c r="W715">
        <f>1+A715-B715/2+C715/2+F715/2</f>
        <v>7</v>
      </c>
      <c r="X715">
        <f>W715/A715</f>
        <v>0.35</v>
      </c>
      <c r="Y715">
        <f>W715/B715</f>
        <v>0.25</v>
      </c>
      <c r="Z715">
        <f>W715/D715</f>
        <v>1</v>
      </c>
      <c r="AA715" t="str">
        <f>IF(X715&gt;=0.3,IF(X715&lt;=0.68,IF(Y715&gt;=0.2,IF(Y715&lt;=0.95,IF(Z715&gt;=0.77,IF(Z715&lt;=1.75,"CRAM","O"),"O"),"O"),"O"),"O"),"O")</f>
        <v>CRAM</v>
      </c>
      <c r="AD715">
        <f>(1+A715-D715/2-E715-B715/2)/(A715-D715/2-E715-C715-F715)</f>
        <v>0.21212121212121213</v>
      </c>
      <c r="AF715" t="str">
        <f>IF(AD715&gt;0.66,"CondAr","----")</f>
        <v>----</v>
      </c>
      <c r="AG715" t="str">
        <f>IF(AND((AD715&gt;0.5),(AD715&lt;=0.66)),"Aromatic","----")</f>
        <v>----</v>
      </c>
      <c r="AH715" t="str">
        <f>IF(AND((AD715&lt;=0.5),(S715&lt;1.5)),"HUnSatLig","----")</f>
        <v>HUnSatLig</v>
      </c>
      <c r="AI715" t="str">
        <f>IF(AND((T715&lt;0.6),(S715&gt;=1.5),(C715=0)),"AlipatNoN","----")</f>
        <v>----</v>
      </c>
      <c r="AJ715" t="str">
        <f>IF(AND((S715&gt;=1.5),(T715&gt;=0.6)),"SatFACarb","----")</f>
        <v>----</v>
      </c>
      <c r="AK715" t="str">
        <f>IF(AND((T715&lt;0.6),(S715&gt;=1.5),(C715&gt;0)),"Alipat+N","----")</f>
        <v>----</v>
      </c>
      <c r="AM715" s="4">
        <f>V715*(44/43.989828)</f>
        <v>379.26390469895898</v>
      </c>
      <c r="AN715" s="4">
        <f>INT(AM715)</f>
        <v>379</v>
      </c>
      <c r="AO715" s="4">
        <f>AM715-AN715</f>
        <v>0.2639046989589815</v>
      </c>
    </row>
    <row r="716" spans="1:41" x14ac:dyDescent="0.25">
      <c r="A716">
        <v>21</v>
      </c>
      <c r="B716">
        <v>30</v>
      </c>
      <c r="C716">
        <v>0</v>
      </c>
      <c r="D716">
        <v>10</v>
      </c>
      <c r="E716">
        <v>0</v>
      </c>
      <c r="F716">
        <v>0</v>
      </c>
      <c r="H716">
        <v>441.17661959999998</v>
      </c>
      <c r="J716">
        <v>30771006</v>
      </c>
      <c r="K716">
        <v>27893604</v>
      </c>
      <c r="L716">
        <v>29270201</v>
      </c>
      <c r="M716" t="str">
        <f>IF(J716&gt;0,"Yes","No")</f>
        <v>Yes</v>
      </c>
      <c r="N716">
        <f>AVERAGE(J716:L716)</f>
        <v>29311603.666666668</v>
      </c>
      <c r="O716">
        <v>51134477</v>
      </c>
      <c r="P716">
        <v>47038789</v>
      </c>
      <c r="Q716">
        <v>46044890</v>
      </c>
      <c r="S716">
        <f>B716/A716</f>
        <v>1.4285714285714286</v>
      </c>
      <c r="T716">
        <f>D716/A716</f>
        <v>0.47619047619047616</v>
      </c>
      <c r="V716" s="4">
        <f>A716*12+(B716-1)*1.007825+C716*14.003074+D716*15.9949146+E716*31.9720707+F716*30.9737615+0.0005485799</f>
        <v>441.17661957989998</v>
      </c>
      <c r="W716">
        <f>1+A716-B716/2+C716/2+F716/2</f>
        <v>7</v>
      </c>
      <c r="X716">
        <f>W716/A716</f>
        <v>0.33333333333333331</v>
      </c>
      <c r="Y716">
        <f>W716/B716</f>
        <v>0.23333333333333334</v>
      </c>
      <c r="Z716">
        <f>W716/D716</f>
        <v>0.7</v>
      </c>
      <c r="AA716" t="str">
        <f>IF(X716&gt;=0.3,IF(X716&lt;=0.68,IF(Y716&gt;=0.2,IF(Y716&lt;=0.95,IF(Z716&gt;=0.77,IF(Z716&lt;=1.75,"CRAM","O"),"O"),"O"),"O"),"O"),"O")</f>
        <v>O</v>
      </c>
      <c r="AD716">
        <f>(1+A716-D716/2-E716-B716/2)/(A716-D716/2-E716-C716-F716)</f>
        <v>0.125</v>
      </c>
      <c r="AF716" t="str">
        <f>IF(AD716&gt;0.66,"CondAr","----")</f>
        <v>----</v>
      </c>
      <c r="AG716" t="str">
        <f>IF(AND((AD716&gt;0.5),(AD716&lt;=0.66)),"Aromatic","----")</f>
        <v>----</v>
      </c>
      <c r="AH716" t="str">
        <f>IF(AND((AD716&lt;=0.5),(S716&lt;1.5)),"HUnSatLig","----")</f>
        <v>HUnSatLig</v>
      </c>
      <c r="AI716" t="str">
        <f>IF(AND((T716&lt;0.6),(S716&gt;=1.5),(C716=0)),"AlipatNoN","----")</f>
        <v>----</v>
      </c>
      <c r="AJ716" t="str">
        <f>IF(AND((S716&gt;=1.5),(T716&gt;=0.6)),"SatFACarb","----")</f>
        <v>----</v>
      </c>
      <c r="AK716" t="str">
        <f>IF(AND((T716&lt;0.6),(S716&gt;=1.5),(C716&gt;0)),"Alipat+N","----")</f>
        <v>----</v>
      </c>
      <c r="AM716" s="4">
        <f>V716*(44/43.989828)</f>
        <v>441.27863517710495</v>
      </c>
      <c r="AN716" s="4">
        <f>INT(AM716)</f>
        <v>441</v>
      </c>
      <c r="AO716" s="4">
        <f>AM716-AN716</f>
        <v>0.27863517710494534</v>
      </c>
    </row>
    <row r="717" spans="1:41" x14ac:dyDescent="0.25">
      <c r="A717">
        <v>19</v>
      </c>
      <c r="B717">
        <v>23</v>
      </c>
      <c r="C717">
        <v>2</v>
      </c>
      <c r="D717">
        <v>5</v>
      </c>
      <c r="E717">
        <v>0</v>
      </c>
      <c r="F717">
        <v>1</v>
      </c>
      <c r="H717">
        <v>389.12718109999997</v>
      </c>
      <c r="J717">
        <v>31793684</v>
      </c>
      <c r="K717">
        <v>29824595</v>
      </c>
      <c r="L717">
        <v>32660472</v>
      </c>
      <c r="M717" t="str">
        <f>IF(J717&gt;0,"Yes","No")</f>
        <v>Yes</v>
      </c>
      <c r="N717">
        <f>AVERAGE(J717:L717)</f>
        <v>31426250.333333332</v>
      </c>
      <c r="O717">
        <v>52451804</v>
      </c>
      <c r="P717">
        <v>48576393</v>
      </c>
      <c r="Q717">
        <v>47798036</v>
      </c>
      <c r="S717">
        <f>B717/A717</f>
        <v>1.2105263157894737</v>
      </c>
      <c r="T717">
        <f>D717/A717</f>
        <v>0.26315789473684209</v>
      </c>
      <c r="V717" s="4">
        <f>A717*12+(B717-1)*1.007825+C717*14.003074+D717*15.9949146+E717*31.9720707+F717*30.9737615+0.0005485799</f>
        <v>389.12718107990003</v>
      </c>
      <c r="W717">
        <f>1+A717-B717/2+C717/2+F717/2</f>
        <v>10</v>
      </c>
      <c r="X717">
        <f>W717/A717</f>
        <v>0.52631578947368418</v>
      </c>
      <c r="Y717">
        <f>W717/B717</f>
        <v>0.43478260869565216</v>
      </c>
      <c r="Z717">
        <f>W717/D717</f>
        <v>2</v>
      </c>
      <c r="AA717" t="str">
        <f>IF(X717&gt;=0.3,IF(X717&lt;=0.68,IF(Y717&gt;=0.2,IF(Y717&lt;=0.95,IF(Z717&gt;=0.77,IF(Z717&lt;=1.75,"CRAM","O"),"O"),"O"),"O"),"O"),"O")</f>
        <v>O</v>
      </c>
      <c r="AD717">
        <f>(1+A717-D717/2-E717-B717/2)/(A717-D717/2-E717-C717-F717)</f>
        <v>0.44444444444444442</v>
      </c>
      <c r="AF717" t="str">
        <f>IF(AD717&gt;0.66,"CondAr","----")</f>
        <v>----</v>
      </c>
      <c r="AG717" t="str">
        <f>IF(AND((AD717&gt;0.5),(AD717&lt;=0.66)),"Aromatic","----")</f>
        <v>----</v>
      </c>
      <c r="AH717" t="str">
        <f>IF(AND((AD717&lt;=0.5),(S717&lt;1.5)),"HUnSatLig","----")</f>
        <v>HUnSatLig</v>
      </c>
      <c r="AI717" t="str">
        <f>IF(AND((T717&lt;0.6),(S717&gt;=1.5),(C717=0)),"AlipatNoN","----")</f>
        <v>----</v>
      </c>
      <c r="AJ717" t="str">
        <f>IF(AND((S717&gt;=1.5),(T717&gt;=0.6)),"SatFACarb","----")</f>
        <v>----</v>
      </c>
      <c r="AK717" t="str">
        <f>IF(AND((T717&lt;0.6),(S717&gt;=1.5),(C717&gt;0)),"Alipat+N","----")</f>
        <v>----</v>
      </c>
      <c r="AM717" s="4">
        <f>V717*(44/43.989828)</f>
        <v>389.21716101085002</v>
      </c>
      <c r="AN717" s="4">
        <f>INT(AM717)</f>
        <v>389</v>
      </c>
      <c r="AO717" s="4">
        <f>AM717-AN717</f>
        <v>0.21716101085002038</v>
      </c>
    </row>
    <row r="718" spans="1:41" x14ac:dyDescent="0.25">
      <c r="A718">
        <v>24</v>
      </c>
      <c r="B718">
        <v>36</v>
      </c>
      <c r="C718">
        <v>0</v>
      </c>
      <c r="D718">
        <v>5</v>
      </c>
      <c r="E718">
        <v>0</v>
      </c>
      <c r="F718">
        <v>0</v>
      </c>
      <c r="H718">
        <v>403.2489966</v>
      </c>
      <c r="J718">
        <v>3811792</v>
      </c>
      <c r="K718">
        <v>3417424</v>
      </c>
      <c r="L718">
        <v>3351791</v>
      </c>
      <c r="M718" t="str">
        <f>IF(J718&gt;0,"Yes","No")</f>
        <v>Yes</v>
      </c>
      <c r="N718">
        <f>AVERAGE(J718:L718)</f>
        <v>3527002.3333333335</v>
      </c>
      <c r="O718">
        <v>2903255</v>
      </c>
      <c r="P718">
        <v>3473686</v>
      </c>
      <c r="Q718">
        <v>3144346</v>
      </c>
      <c r="S718">
        <f>B718/A718</f>
        <v>1.5</v>
      </c>
      <c r="T718">
        <f>D718/A718</f>
        <v>0.20833333333333334</v>
      </c>
      <c r="V718" s="4">
        <f>A718*12+(B718-1)*1.007825+C718*14.003074+D718*15.9949146+E718*31.9720707+F718*30.9737615+0.0005485799</f>
        <v>403.24899657989994</v>
      </c>
      <c r="W718">
        <f>1+A718-B718/2+C718/2+F718/2</f>
        <v>7</v>
      </c>
      <c r="X718">
        <f>W718/A718</f>
        <v>0.29166666666666669</v>
      </c>
      <c r="Y718">
        <f>W718/B718</f>
        <v>0.19444444444444445</v>
      </c>
      <c r="Z718">
        <f>W718/D718</f>
        <v>1.4</v>
      </c>
      <c r="AA718" t="str">
        <f>IF(X718&gt;=0.3,IF(X718&lt;=0.68,IF(Y718&gt;=0.2,IF(Y718&lt;=0.95,IF(Z718&gt;=0.77,IF(Z718&lt;=1.75,"CRAM","O"),"O"),"O"),"O"),"O"),"O")</f>
        <v>O</v>
      </c>
      <c r="AD718">
        <f>(1+A718-D718/2-E718-B718/2)/(A718-D718/2-E718-C718-F718)</f>
        <v>0.20930232558139536</v>
      </c>
      <c r="AF718" t="str">
        <f>IF(AD718&gt;0.66,"CondAr","----")</f>
        <v>----</v>
      </c>
      <c r="AG718" t="str">
        <f>IF(AND((AD718&gt;0.5),(AD718&lt;=0.66)),"Aromatic","----")</f>
        <v>----</v>
      </c>
      <c r="AH718" t="str">
        <f>IF(AND((AD718&lt;=0.5),(S718&lt;1.5)),"HUnSatLig","----")</f>
        <v>----</v>
      </c>
      <c r="AI718" t="str">
        <f>IF(AND((T718&lt;0.6),(S718&gt;=1.5),(C718=0)),"AlipatNoN","----")</f>
        <v>AlipatNoN</v>
      </c>
      <c r="AJ718" t="str">
        <f>IF(AND((S718&gt;=1.5),(T718&gt;=0.6)),"SatFACarb","----")</f>
        <v>----</v>
      </c>
      <c r="AK718" t="str">
        <f>IF(AND((T718&lt;0.6),(S718&gt;=1.5),(C718&gt;0)),"Alipat+N","----")</f>
        <v>----</v>
      </c>
      <c r="AM718" s="4">
        <f>V718*(44/43.989828)</f>
        <v>403.3422419727487</v>
      </c>
      <c r="AN718" s="4">
        <f>INT(AM718)</f>
        <v>403</v>
      </c>
      <c r="AO718" s="4">
        <f>AM718-AN718</f>
        <v>0.34224197274869539</v>
      </c>
    </row>
    <row r="719" spans="1:41" x14ac:dyDescent="0.25">
      <c r="A719">
        <v>18</v>
      </c>
      <c r="B719">
        <v>36</v>
      </c>
      <c r="C719">
        <v>0</v>
      </c>
      <c r="D719">
        <v>2</v>
      </c>
      <c r="E719">
        <v>0</v>
      </c>
      <c r="F719">
        <v>0</v>
      </c>
      <c r="H719">
        <v>283.26425280000001</v>
      </c>
      <c r="J719">
        <v>4850208</v>
      </c>
      <c r="K719">
        <v>4134056</v>
      </c>
      <c r="L719">
        <v>3731742</v>
      </c>
      <c r="M719" t="str">
        <f>IF(J719&gt;0,"Yes","No")</f>
        <v>Yes</v>
      </c>
      <c r="N719">
        <f>AVERAGE(J719:L719)</f>
        <v>4238668.666666667</v>
      </c>
      <c r="O719">
        <v>3233218</v>
      </c>
      <c r="P719">
        <v>3535825</v>
      </c>
      <c r="Q719">
        <v>3295305</v>
      </c>
      <c r="S719">
        <f>B719/A719</f>
        <v>2</v>
      </c>
      <c r="T719">
        <f>D719/A719</f>
        <v>0.1111111111111111</v>
      </c>
      <c r="V719" s="4">
        <f>A719*12+(B719-1)*1.007825+C719*14.003074+D719*15.9949146+E719*31.9720707+F719*30.9737615+0.0005485799</f>
        <v>283.2642527799</v>
      </c>
      <c r="W719">
        <f>1+A719-B719/2+C719/2+F719/2</f>
        <v>1</v>
      </c>
      <c r="X719">
        <f>W719/A719</f>
        <v>5.5555555555555552E-2</v>
      </c>
      <c r="Y719">
        <f>W719/B719</f>
        <v>2.7777777777777776E-2</v>
      </c>
      <c r="Z719">
        <f>W719/D719</f>
        <v>0.5</v>
      </c>
      <c r="AA719" t="str">
        <f>IF(X719&gt;=0.3,IF(X719&lt;=0.68,IF(Y719&gt;=0.2,IF(Y719&lt;=0.95,IF(Z719&gt;=0.77,IF(Z719&lt;=1.75,"CRAM","O"),"O"),"O"),"O"),"O"),"O")</f>
        <v>O</v>
      </c>
      <c r="AD719">
        <f>(1+A719-D719/2-E719-B719/2)/(A719-D719/2-E719-C719-F719)</f>
        <v>0</v>
      </c>
      <c r="AF719" t="str">
        <f>IF(AD719&gt;0.66,"CondAr","----")</f>
        <v>----</v>
      </c>
      <c r="AG719" t="str">
        <f>IF(AND((AD719&gt;0.5),(AD719&lt;=0.66)),"Aromatic","----")</f>
        <v>----</v>
      </c>
      <c r="AH719" t="str">
        <f>IF(AND((AD719&lt;=0.5),(S719&lt;1.5)),"HUnSatLig","----")</f>
        <v>----</v>
      </c>
      <c r="AI719" t="str">
        <f>IF(AND((T719&lt;0.6),(S719&gt;=1.5),(C719=0)),"AlipatNoN","----")</f>
        <v>AlipatNoN</v>
      </c>
      <c r="AJ719" t="str">
        <f>IF(AND((S719&gt;=1.5),(T719&gt;=0.6)),"SatFACarb","----")</f>
        <v>----</v>
      </c>
      <c r="AK719" t="str">
        <f>IF(AND((T719&lt;0.6),(S719&gt;=1.5),(C719&gt;0)),"Alipat+N","----")</f>
        <v>----</v>
      </c>
      <c r="AM719" s="4">
        <f>V719*(44/43.989828)</f>
        <v>283.32975346745155</v>
      </c>
      <c r="AN719" s="4">
        <f>INT(AM719)</f>
        <v>283</v>
      </c>
      <c r="AO719" s="4">
        <f>AM719-AN719</f>
        <v>0.32975346745155321</v>
      </c>
    </row>
    <row r="720" spans="1:41" x14ac:dyDescent="0.25">
      <c r="A720">
        <v>17</v>
      </c>
      <c r="B720">
        <v>26</v>
      </c>
      <c r="C720">
        <v>0</v>
      </c>
      <c r="D720">
        <v>10</v>
      </c>
      <c r="E720">
        <v>0</v>
      </c>
      <c r="F720">
        <v>0</v>
      </c>
      <c r="H720">
        <v>389.14531959999999</v>
      </c>
      <c r="J720">
        <v>3654169</v>
      </c>
      <c r="K720">
        <v>3305047</v>
      </c>
      <c r="L720">
        <v>3193340</v>
      </c>
      <c r="M720" t="str">
        <f>IF(J720&gt;0,"Yes","No")</f>
        <v>Yes</v>
      </c>
      <c r="N720">
        <f>AVERAGE(J720:L720)</f>
        <v>3384185.3333333335</v>
      </c>
      <c r="O720">
        <v>3298784</v>
      </c>
      <c r="P720">
        <v>2643341</v>
      </c>
      <c r="Q720">
        <v>3162903</v>
      </c>
      <c r="S720">
        <f>B720/A720</f>
        <v>1.5294117647058822</v>
      </c>
      <c r="T720">
        <f>D720/A720</f>
        <v>0.58823529411764708</v>
      </c>
      <c r="V720" s="4">
        <f>A720*12+(B720-1)*1.007825+C720*14.003074+D720*15.9949146+E720*31.9720707+F720*30.9737615+0.0005485799</f>
        <v>389.14531957989999</v>
      </c>
      <c r="W720">
        <f>1+A720-B720/2+C720/2+F720/2</f>
        <v>5</v>
      </c>
      <c r="X720">
        <f>W720/A720</f>
        <v>0.29411764705882354</v>
      </c>
      <c r="Y720">
        <f>W720/B720</f>
        <v>0.19230769230769232</v>
      </c>
      <c r="Z720">
        <f>W720/D720</f>
        <v>0.5</v>
      </c>
      <c r="AA720" t="str">
        <f>IF(X720&gt;=0.3,IF(X720&lt;=0.68,IF(Y720&gt;=0.2,IF(Y720&lt;=0.95,IF(Z720&gt;=0.77,IF(Z720&lt;=1.75,"CRAM","O"),"O"),"O"),"O"),"O"),"O")</f>
        <v>O</v>
      </c>
      <c r="AD720">
        <f>(1+A720-D720/2-E720-B720/2)/(A720-D720/2-E720-C720-F720)</f>
        <v>0</v>
      </c>
      <c r="AF720" t="str">
        <f>IF(AD720&gt;0.66,"CondAr","----")</f>
        <v>----</v>
      </c>
      <c r="AG720" t="str">
        <f>IF(AND((AD720&gt;0.5),(AD720&lt;=0.66)),"Aromatic","----")</f>
        <v>----</v>
      </c>
      <c r="AH720" t="str">
        <f>IF(AND((AD720&lt;=0.5),(S720&lt;1.5)),"HUnSatLig","----")</f>
        <v>----</v>
      </c>
      <c r="AI720" t="str">
        <f>IF(AND((T720&lt;0.6),(S720&gt;=1.5),(C720=0)),"AlipatNoN","----")</f>
        <v>AlipatNoN</v>
      </c>
      <c r="AJ720" t="str">
        <f>IF(AND((S720&gt;=1.5),(T720&gt;=0.6)),"SatFACarb","----")</f>
        <v>----</v>
      </c>
      <c r="AK720" t="str">
        <f>IF(AND((T720&lt;0.6),(S720&gt;=1.5),(C720&gt;0)),"Alipat+N","----")</f>
        <v>----</v>
      </c>
      <c r="AM720" s="4">
        <f>V720*(44/43.989828)</f>
        <v>389.23530370511105</v>
      </c>
      <c r="AN720" s="4">
        <f>INT(AM720)</f>
        <v>389</v>
      </c>
      <c r="AO720" s="4">
        <f>AM720-AN720</f>
        <v>0.23530370511105048</v>
      </c>
    </row>
    <row r="721" spans="1:41" x14ac:dyDescent="0.25">
      <c r="A721">
        <v>20</v>
      </c>
      <c r="B721">
        <v>30</v>
      </c>
      <c r="C721">
        <v>0</v>
      </c>
      <c r="D721">
        <v>11</v>
      </c>
      <c r="E721">
        <v>0</v>
      </c>
      <c r="F721">
        <v>0</v>
      </c>
      <c r="H721">
        <v>445.1715342</v>
      </c>
      <c r="J721">
        <v>3242275</v>
      </c>
      <c r="K721">
        <v>3317356</v>
      </c>
      <c r="L721">
        <v>3302688</v>
      </c>
      <c r="M721" t="str">
        <f>IF(J721&gt;0,"Yes","No")</f>
        <v>Yes</v>
      </c>
      <c r="N721">
        <f>AVERAGE(J721:L721)</f>
        <v>3287439.6666666665</v>
      </c>
      <c r="O721">
        <v>3535566</v>
      </c>
      <c r="P721">
        <v>3222611</v>
      </c>
      <c r="Q721">
        <v>3311923</v>
      </c>
      <c r="S721">
        <f>B721/A721</f>
        <v>1.5</v>
      </c>
      <c r="T721">
        <f>D721/A721</f>
        <v>0.55000000000000004</v>
      </c>
      <c r="V721" s="4">
        <f>A721*12+(B721-1)*1.007825+C721*14.003074+D721*15.9949146+E721*31.9720707+F721*30.9737615+0.0005485799</f>
        <v>445.17153417989999</v>
      </c>
      <c r="W721">
        <f>1+A721-B721/2+C721/2+F721/2</f>
        <v>6</v>
      </c>
      <c r="X721">
        <f>W721/A721</f>
        <v>0.3</v>
      </c>
      <c r="Y721">
        <f>W721/B721</f>
        <v>0.2</v>
      </c>
      <c r="Z721">
        <f>W721/D721</f>
        <v>0.54545454545454541</v>
      </c>
      <c r="AA721" t="str">
        <f>IF(X721&gt;=0.3,IF(X721&lt;=0.68,IF(Y721&gt;=0.2,IF(Y721&lt;=0.95,IF(Z721&gt;=0.77,IF(Z721&lt;=1.75,"CRAM","O"),"O"),"O"),"O"),"O"),"O")</f>
        <v>O</v>
      </c>
      <c r="AD721">
        <f>(1+A721-D721/2-E721-B721/2)/(A721-D721/2-E721-C721-F721)</f>
        <v>3.4482758620689655E-2</v>
      </c>
      <c r="AF721" t="str">
        <f>IF(AD721&gt;0.66,"CondAr","----")</f>
        <v>----</v>
      </c>
      <c r="AG721" t="str">
        <f>IF(AND((AD721&gt;0.5),(AD721&lt;=0.66)),"Aromatic","----")</f>
        <v>----</v>
      </c>
      <c r="AH721" t="str">
        <f>IF(AND((AD721&lt;=0.5),(S721&lt;1.5)),"HUnSatLig","----")</f>
        <v>----</v>
      </c>
      <c r="AI721" t="str">
        <f>IF(AND((T721&lt;0.6),(S721&gt;=1.5),(C721=0)),"AlipatNoN","----")</f>
        <v>AlipatNoN</v>
      </c>
      <c r="AJ721" t="str">
        <f>IF(AND((S721&gt;=1.5),(T721&gt;=0.6)),"SatFACarb","----")</f>
        <v>----</v>
      </c>
      <c r="AK721" t="str">
        <f>IF(AND((T721&lt;0.6),(S721&gt;=1.5),(C721&gt;0)),"Alipat+N","----")</f>
        <v>----</v>
      </c>
      <c r="AM721" s="4">
        <f>V721*(44/43.989828)</f>
        <v>445.27447354228337</v>
      </c>
      <c r="AN721" s="4">
        <f>INT(AM721)</f>
        <v>445</v>
      </c>
      <c r="AO721" s="4">
        <f>AM721-AN721</f>
        <v>0.27447354228337417</v>
      </c>
    </row>
    <row r="722" spans="1:41" x14ac:dyDescent="0.25">
      <c r="A722">
        <v>15</v>
      </c>
      <c r="B722">
        <v>24</v>
      </c>
      <c r="C722">
        <v>0</v>
      </c>
      <c r="D722">
        <v>8</v>
      </c>
      <c r="E722">
        <v>0</v>
      </c>
      <c r="F722">
        <v>0</v>
      </c>
      <c r="H722">
        <v>331.13984040000003</v>
      </c>
      <c r="J722">
        <v>3323882</v>
      </c>
      <c r="K722">
        <v>3348179</v>
      </c>
      <c r="L722">
        <v>3232277</v>
      </c>
      <c r="M722" t="str">
        <f>IF(J722&gt;0,"Yes","No")</f>
        <v>Yes</v>
      </c>
      <c r="N722">
        <f>AVERAGE(J722:L722)</f>
        <v>3301446</v>
      </c>
      <c r="O722">
        <v>4141727</v>
      </c>
      <c r="P722">
        <v>3905217</v>
      </c>
      <c r="Q722">
        <v>3667677</v>
      </c>
      <c r="S722">
        <f>B722/A722</f>
        <v>1.6</v>
      </c>
      <c r="T722">
        <f>D722/A722</f>
        <v>0.53333333333333333</v>
      </c>
      <c r="V722" s="4">
        <f>A722*12+(B722-1)*1.007825+C722*14.003074+D722*15.9949146+E722*31.9720707+F722*30.9737615+0.0005485799</f>
        <v>331.13984037990002</v>
      </c>
      <c r="W722">
        <f>1+A722-B722/2+C722/2+F722/2</f>
        <v>4</v>
      </c>
      <c r="X722">
        <f>W722/A722</f>
        <v>0.26666666666666666</v>
      </c>
      <c r="Y722">
        <f>W722/B722</f>
        <v>0.16666666666666666</v>
      </c>
      <c r="Z722">
        <f>W722/D722</f>
        <v>0.5</v>
      </c>
      <c r="AA722" t="str">
        <f>IF(X722&gt;=0.3,IF(X722&lt;=0.68,IF(Y722&gt;=0.2,IF(Y722&lt;=0.95,IF(Z722&gt;=0.77,IF(Z722&lt;=1.75,"CRAM","O"),"O"),"O"),"O"),"O"),"O")</f>
        <v>O</v>
      </c>
      <c r="AD722">
        <f>(1+A722-D722/2-E722-B722/2)/(A722-D722/2-E722-C722-F722)</f>
        <v>0</v>
      </c>
      <c r="AF722" t="str">
        <f>IF(AD722&gt;0.66,"CondAr","----")</f>
        <v>----</v>
      </c>
      <c r="AG722" t="str">
        <f>IF(AND((AD722&gt;0.5),(AD722&lt;=0.66)),"Aromatic","----")</f>
        <v>----</v>
      </c>
      <c r="AH722" t="str">
        <f>IF(AND((AD722&lt;=0.5),(S722&lt;1.5)),"HUnSatLig","----")</f>
        <v>----</v>
      </c>
      <c r="AI722" t="str">
        <f>IF(AND((T722&lt;0.6),(S722&gt;=1.5),(C722=0)),"AlipatNoN","----")</f>
        <v>AlipatNoN</v>
      </c>
      <c r="AJ722" t="str">
        <f>IF(AND((S722&gt;=1.5),(T722&gt;=0.6)),"SatFACarb","----")</f>
        <v>----</v>
      </c>
      <c r="AK722" t="str">
        <f>IF(AND((T722&lt;0.6),(S722&gt;=1.5),(C722&gt;0)),"Alipat+N","----")</f>
        <v>----</v>
      </c>
      <c r="AM722" s="4">
        <f>V722*(44/43.989828)</f>
        <v>331.21641159214352</v>
      </c>
      <c r="AN722" s="4">
        <f>INT(AM722)</f>
        <v>331</v>
      </c>
      <c r="AO722" s="4">
        <f>AM722-AN722</f>
        <v>0.21641159214351546</v>
      </c>
    </row>
    <row r="723" spans="1:41" x14ac:dyDescent="0.25">
      <c r="A723">
        <v>19</v>
      </c>
      <c r="B723">
        <v>32</v>
      </c>
      <c r="C723">
        <v>0</v>
      </c>
      <c r="D723">
        <v>10</v>
      </c>
      <c r="E723">
        <v>0</v>
      </c>
      <c r="F723">
        <v>0</v>
      </c>
      <c r="H723">
        <v>419.19226959999997</v>
      </c>
      <c r="J723">
        <v>3607568</v>
      </c>
      <c r="K723">
        <v>2896534</v>
      </c>
      <c r="L723">
        <v>3395833</v>
      </c>
      <c r="M723" t="str">
        <f>IF(J723&gt;0,"Yes","No")</f>
        <v>Yes</v>
      </c>
      <c r="N723">
        <f>AVERAGE(J723:L723)</f>
        <v>3299978.3333333335</v>
      </c>
      <c r="O723">
        <v>4244772</v>
      </c>
      <c r="P723">
        <v>3911301</v>
      </c>
      <c r="Q723">
        <v>4159179</v>
      </c>
      <c r="S723">
        <f>B723/A723</f>
        <v>1.6842105263157894</v>
      </c>
      <c r="T723">
        <f>D723/A723</f>
        <v>0.52631578947368418</v>
      </c>
      <c r="V723" s="4">
        <f>A723*12+(B723-1)*1.007825+C723*14.003074+D723*15.9949146+E723*31.9720707+F723*30.9737615+0.0005485799</f>
        <v>419.19226957989997</v>
      </c>
      <c r="W723">
        <f>1+A723-B723/2+C723/2+F723/2</f>
        <v>4</v>
      </c>
      <c r="X723">
        <f>W723/A723</f>
        <v>0.21052631578947367</v>
      </c>
      <c r="Y723">
        <f>W723/B723</f>
        <v>0.125</v>
      </c>
      <c r="Z723">
        <f>W723/D723</f>
        <v>0.4</v>
      </c>
      <c r="AA723" t="str">
        <f>IF(X723&gt;=0.3,IF(X723&lt;=0.68,IF(Y723&gt;=0.2,IF(Y723&lt;=0.95,IF(Z723&gt;=0.77,IF(Z723&lt;=1.75,"CRAM","O"),"O"),"O"),"O"),"O"),"O")</f>
        <v>O</v>
      </c>
      <c r="AD723">
        <f>(1+A723-D723/2-E723-B723/2)/(A723-D723/2-E723-C723-F723)</f>
        <v>-7.1428571428571425E-2</v>
      </c>
      <c r="AF723" t="str">
        <f>IF(AD723&gt;0.66,"CondAr","----")</f>
        <v>----</v>
      </c>
      <c r="AG723" t="str">
        <f>IF(AND((AD723&gt;0.5),(AD723&lt;=0.66)),"Aromatic","----")</f>
        <v>----</v>
      </c>
      <c r="AH723" t="str">
        <f>IF(AND((AD723&lt;=0.5),(S723&lt;1.5)),"HUnSatLig","----")</f>
        <v>----</v>
      </c>
      <c r="AI723" t="str">
        <f>IF(AND((T723&lt;0.6),(S723&gt;=1.5),(C723=0)),"AlipatNoN","----")</f>
        <v>AlipatNoN</v>
      </c>
      <c r="AJ723" t="str">
        <f>IF(AND((S723&gt;=1.5),(T723&gt;=0.6)),"SatFACarb","----")</f>
        <v>----</v>
      </c>
      <c r="AK723" t="str">
        <f>IF(AND((T723&lt;0.6),(S723&gt;=1.5),(C723&gt;0)),"Alipat+N","----")</f>
        <v>----</v>
      </c>
      <c r="AM723" s="4">
        <f>V723*(44/43.989828)</f>
        <v>419.2892016198744</v>
      </c>
      <c r="AN723" s="4">
        <f>INT(AM723)</f>
        <v>419</v>
      </c>
      <c r="AO723" s="4">
        <f>AM723-AN723</f>
        <v>0.28920161987440451</v>
      </c>
    </row>
    <row r="724" spans="1:41" x14ac:dyDescent="0.25">
      <c r="A724">
        <v>15</v>
      </c>
      <c r="B724">
        <v>24</v>
      </c>
      <c r="C724">
        <v>0</v>
      </c>
      <c r="D724">
        <v>7</v>
      </c>
      <c r="E724">
        <v>0</v>
      </c>
      <c r="F724">
        <v>0</v>
      </c>
      <c r="H724">
        <v>315.14492580000001</v>
      </c>
      <c r="J724">
        <v>3390224</v>
      </c>
      <c r="K724">
        <v>3347263</v>
      </c>
      <c r="L724">
        <v>2685117</v>
      </c>
      <c r="M724" t="str">
        <f>IF(J724&gt;0,"Yes","No")</f>
        <v>Yes</v>
      </c>
      <c r="N724">
        <f>AVERAGE(J724:L724)</f>
        <v>3140868</v>
      </c>
      <c r="O724">
        <v>4419899</v>
      </c>
      <c r="P724">
        <v>4302027</v>
      </c>
      <c r="Q724">
        <v>3882462</v>
      </c>
      <c r="S724">
        <f>B724/A724</f>
        <v>1.6</v>
      </c>
      <c r="T724">
        <f>D724/A724</f>
        <v>0.46666666666666667</v>
      </c>
      <c r="V724" s="4">
        <f>A724*12+(B724-1)*1.007825+C724*14.003074+D724*15.9949146+E724*31.9720707+F724*30.9737615+0.0005485799</f>
        <v>315.14492577990001</v>
      </c>
      <c r="W724">
        <f>1+A724-B724/2+C724/2+F724/2</f>
        <v>4</v>
      </c>
      <c r="X724">
        <f>W724/A724</f>
        <v>0.26666666666666666</v>
      </c>
      <c r="Y724">
        <f>W724/B724</f>
        <v>0.16666666666666666</v>
      </c>
      <c r="Z724">
        <f>W724/D724</f>
        <v>0.5714285714285714</v>
      </c>
      <c r="AA724" t="str">
        <f>IF(X724&gt;=0.3,IF(X724&lt;=0.68,IF(Y724&gt;=0.2,IF(Y724&lt;=0.95,IF(Z724&gt;=0.77,IF(Z724&lt;=1.75,"CRAM","O"),"O"),"O"),"O"),"O"),"O")</f>
        <v>O</v>
      </c>
      <c r="AD724">
        <f>(1+A724-D724/2-E724-B724/2)/(A724-D724/2-E724-C724-F724)</f>
        <v>4.3478260869565216E-2</v>
      </c>
      <c r="AF724" t="str">
        <f>IF(AD724&gt;0.66,"CondAr","----")</f>
        <v>----</v>
      </c>
      <c r="AG724" t="str">
        <f>IF(AND((AD724&gt;0.5),(AD724&lt;=0.66)),"Aromatic","----")</f>
        <v>----</v>
      </c>
      <c r="AH724" t="str">
        <f>IF(AND((AD724&lt;=0.5),(S724&lt;1.5)),"HUnSatLig","----")</f>
        <v>----</v>
      </c>
      <c r="AI724" t="str">
        <f>IF(AND((T724&lt;0.6),(S724&gt;=1.5),(C724=0)),"AlipatNoN","----")</f>
        <v>AlipatNoN</v>
      </c>
      <c r="AJ724" t="str">
        <f>IF(AND((S724&gt;=1.5),(T724&gt;=0.6)),"SatFACarb","----")</f>
        <v>----</v>
      </c>
      <c r="AK724" t="str">
        <f>IF(AND((T724&lt;0.6),(S724&gt;=1.5),(C724&gt;0)),"Alipat+N","----")</f>
        <v>----</v>
      </c>
      <c r="AM724" s="4">
        <f>V724*(44/43.989828)</f>
        <v>315.21779840365821</v>
      </c>
      <c r="AN724" s="4">
        <f>INT(AM724)</f>
        <v>315</v>
      </c>
      <c r="AO724" s="4">
        <f>AM724-AN724</f>
        <v>0.21779840365820746</v>
      </c>
    </row>
    <row r="725" spans="1:41" x14ac:dyDescent="0.25">
      <c r="A725">
        <v>20</v>
      </c>
      <c r="B725">
        <v>38</v>
      </c>
      <c r="C725">
        <v>0</v>
      </c>
      <c r="D725">
        <v>6</v>
      </c>
      <c r="E725">
        <v>0</v>
      </c>
      <c r="F725">
        <v>0</v>
      </c>
      <c r="H725">
        <v>373.25956120000001</v>
      </c>
      <c r="J725">
        <v>3044170</v>
      </c>
      <c r="K725">
        <v>3227458</v>
      </c>
      <c r="L725">
        <v>2871811</v>
      </c>
      <c r="M725" t="str">
        <f>IF(J725&gt;0,"Yes","No")</f>
        <v>Yes</v>
      </c>
      <c r="N725">
        <f>AVERAGE(J725:L725)</f>
        <v>3047813</v>
      </c>
      <c r="O725">
        <v>4424171</v>
      </c>
      <c r="P725">
        <v>5852033</v>
      </c>
      <c r="Q725">
        <v>4868176</v>
      </c>
      <c r="S725">
        <f>B725/A725</f>
        <v>1.9</v>
      </c>
      <c r="T725">
        <f>D725/A725</f>
        <v>0.3</v>
      </c>
      <c r="V725" s="4">
        <f>A725*12+(B725-1)*1.007825+C725*14.003074+D725*15.9949146+E725*31.9720707+F725*30.9737615+0.0005485799</f>
        <v>373.2595611799</v>
      </c>
      <c r="W725">
        <f>1+A725-B725/2+C725/2+F725/2</f>
        <v>2</v>
      </c>
      <c r="X725">
        <f>W725/A725</f>
        <v>0.1</v>
      </c>
      <c r="Y725">
        <f>W725/B725</f>
        <v>5.2631578947368418E-2</v>
      </c>
      <c r="Z725">
        <f>W725/D725</f>
        <v>0.33333333333333331</v>
      </c>
      <c r="AA725" t="str">
        <f>IF(X725&gt;=0.3,IF(X725&lt;=0.68,IF(Y725&gt;=0.2,IF(Y725&lt;=0.95,IF(Z725&gt;=0.77,IF(Z725&lt;=1.75,"CRAM","O"),"O"),"O"),"O"),"O"),"O")</f>
        <v>O</v>
      </c>
      <c r="AD725">
        <f>(1+A725-D725/2-E725-B725/2)/(A725-D725/2-E725-C725-F725)</f>
        <v>-5.8823529411764705E-2</v>
      </c>
      <c r="AF725" t="str">
        <f>IF(AD725&gt;0.66,"CondAr","----")</f>
        <v>----</v>
      </c>
      <c r="AG725" t="str">
        <f>IF(AND((AD725&gt;0.5),(AD725&lt;=0.66)),"Aromatic","----")</f>
        <v>----</v>
      </c>
      <c r="AH725" t="str">
        <f>IF(AND((AD725&lt;=0.5),(S725&lt;1.5)),"HUnSatLig","----")</f>
        <v>----</v>
      </c>
      <c r="AI725" t="str">
        <f>IF(AND((T725&lt;0.6),(S725&gt;=1.5),(C725=0)),"AlipatNoN","----")</f>
        <v>AlipatNoN</v>
      </c>
      <c r="AJ725" t="str">
        <f>IF(AND((S725&gt;=1.5),(T725&gt;=0.6)),"SatFACarb","----")</f>
        <v>----</v>
      </c>
      <c r="AK725" t="str">
        <f>IF(AND((T725&lt;0.6),(S725&gt;=1.5),(C725&gt;0)),"Alipat+N","----")</f>
        <v>----</v>
      </c>
      <c r="AM725" s="4">
        <f>V725*(44/43.989828)</f>
        <v>373.34587195738976</v>
      </c>
      <c r="AN725" s="4">
        <f>INT(AM725)</f>
        <v>373</v>
      </c>
      <c r="AO725" s="4">
        <f>AM725-AN725</f>
        <v>0.34587195738976106</v>
      </c>
    </row>
    <row r="726" spans="1:41" x14ac:dyDescent="0.25">
      <c r="A726">
        <v>24</v>
      </c>
      <c r="B726">
        <v>36</v>
      </c>
      <c r="C726">
        <v>0</v>
      </c>
      <c r="D726">
        <v>11</v>
      </c>
      <c r="E726">
        <v>0</v>
      </c>
      <c r="F726">
        <v>0</v>
      </c>
      <c r="H726">
        <v>499.21848419999998</v>
      </c>
      <c r="J726">
        <v>3534620</v>
      </c>
      <c r="K726">
        <v>3615684</v>
      </c>
      <c r="L726">
        <v>2583170</v>
      </c>
      <c r="M726" t="str">
        <f>IF(J726&gt;0,"Yes","No")</f>
        <v>Yes</v>
      </c>
      <c r="N726">
        <f>AVERAGE(J726:L726)</f>
        <v>3244491.3333333335</v>
      </c>
      <c r="O726">
        <v>4598365</v>
      </c>
      <c r="P726">
        <v>4850878</v>
      </c>
      <c r="Q726">
        <v>4373894</v>
      </c>
      <c r="S726">
        <f>B726/A726</f>
        <v>1.5</v>
      </c>
      <c r="T726">
        <f>D726/A726</f>
        <v>0.45833333333333331</v>
      </c>
      <c r="V726" s="4">
        <f>A726*12+(B726-1)*1.007825+C726*14.003074+D726*15.9949146+E726*31.9720707+F726*30.9737615+0.0005485799</f>
        <v>499.21848417989997</v>
      </c>
      <c r="W726">
        <f>1+A726-B726/2+C726/2+F726/2</f>
        <v>7</v>
      </c>
      <c r="X726">
        <f>W726/A726</f>
        <v>0.29166666666666669</v>
      </c>
      <c r="Y726">
        <f>W726/B726</f>
        <v>0.19444444444444445</v>
      </c>
      <c r="Z726">
        <f>W726/D726</f>
        <v>0.63636363636363635</v>
      </c>
      <c r="AA726" t="str">
        <f>IF(X726&gt;=0.3,IF(X726&lt;=0.68,IF(Y726&gt;=0.2,IF(Y726&lt;=0.95,IF(Z726&gt;=0.77,IF(Z726&lt;=1.75,"CRAM","O"),"O"),"O"),"O"),"O"),"O")</f>
        <v>O</v>
      </c>
      <c r="AD726">
        <f>(1+A726-D726/2-E726-B726/2)/(A726-D726/2-E726-C726-F726)</f>
        <v>8.1081081081081086E-2</v>
      </c>
      <c r="AF726" t="str">
        <f>IF(AD726&gt;0.66,"CondAr","----")</f>
        <v>----</v>
      </c>
      <c r="AG726" t="str">
        <f>IF(AND((AD726&gt;0.5),(AD726&lt;=0.66)),"Aromatic","----")</f>
        <v>----</v>
      </c>
      <c r="AH726" t="str">
        <f>IF(AND((AD726&lt;=0.5),(S726&lt;1.5)),"HUnSatLig","----")</f>
        <v>----</v>
      </c>
      <c r="AI726" t="str">
        <f>IF(AND((T726&lt;0.6),(S726&gt;=1.5),(C726=0)),"AlipatNoN","----")</f>
        <v>AlipatNoN</v>
      </c>
      <c r="AJ726" t="str">
        <f>IF(AND((S726&gt;=1.5),(T726&gt;=0.6)),"SatFACarb","----")</f>
        <v>----</v>
      </c>
      <c r="AK726" t="str">
        <f>IF(AND((T726&lt;0.6),(S726&gt;=1.5),(C726&gt;0)),"Alipat+N","----")</f>
        <v>----</v>
      </c>
      <c r="AM726" s="4">
        <f>V726*(44/43.989828)</f>
        <v>499.33392110366049</v>
      </c>
      <c r="AN726" s="4">
        <f>INT(AM726)</f>
        <v>499</v>
      </c>
      <c r="AO726" s="4">
        <f>AM726-AN726</f>
        <v>0.33392110366048655</v>
      </c>
    </row>
    <row r="727" spans="1:41" x14ac:dyDescent="0.25">
      <c r="A727">
        <v>18</v>
      </c>
      <c r="B727">
        <v>36</v>
      </c>
      <c r="C727">
        <v>0</v>
      </c>
      <c r="D727">
        <v>8</v>
      </c>
      <c r="E727">
        <v>1</v>
      </c>
      <c r="F727">
        <v>0</v>
      </c>
      <c r="H727">
        <v>411.20581110000001</v>
      </c>
      <c r="J727">
        <v>2875974</v>
      </c>
      <c r="K727">
        <v>2694089</v>
      </c>
      <c r="L727">
        <v>3125999</v>
      </c>
      <c r="M727" t="str">
        <f>IF(J727&gt;0,"Yes","No")</f>
        <v>Yes</v>
      </c>
      <c r="N727">
        <f>AVERAGE(J727:L727)</f>
        <v>2898687.3333333335</v>
      </c>
      <c r="O727">
        <v>4619502</v>
      </c>
      <c r="P727">
        <v>6808496</v>
      </c>
      <c r="Q727">
        <v>3454894</v>
      </c>
      <c r="S727">
        <f>B727/A727</f>
        <v>2</v>
      </c>
      <c r="T727">
        <f>D727/A727</f>
        <v>0.44444444444444442</v>
      </c>
      <c r="V727" s="4">
        <f>A727*12+(B727-1)*1.007825+C727*14.003074+D727*15.9949146+E727*31.9720707+F727*30.9737615+0.0005485799</f>
        <v>411.2058110799</v>
      </c>
      <c r="W727">
        <f>1+A727-B727/2+C727/2+F727/2</f>
        <v>1</v>
      </c>
      <c r="X727">
        <f>W727/A727</f>
        <v>5.5555555555555552E-2</v>
      </c>
      <c r="Y727">
        <f>W727/B727</f>
        <v>2.7777777777777776E-2</v>
      </c>
      <c r="Z727">
        <f>W727/D727</f>
        <v>0.125</v>
      </c>
      <c r="AA727" t="str">
        <f>IF(X727&gt;=0.3,IF(X727&lt;=0.68,IF(Y727&gt;=0.2,IF(Y727&lt;=0.95,IF(Z727&gt;=0.77,IF(Z727&lt;=1.75,"CRAM","O"),"O"),"O"),"O"),"O"),"O")</f>
        <v>O</v>
      </c>
      <c r="AD727">
        <f>(1+A727-D727/2-E727-B727/2)/(A727-D727/2-E727-C727-F727)</f>
        <v>-0.30769230769230771</v>
      </c>
      <c r="AF727" t="str">
        <f>IF(AD727&gt;0.66,"CondAr","----")</f>
        <v>----</v>
      </c>
      <c r="AG727" t="str">
        <f>IF(AND((AD727&gt;0.5),(AD727&lt;=0.66)),"Aromatic","----")</f>
        <v>----</v>
      </c>
      <c r="AH727" t="str">
        <f>IF(AND((AD727&lt;=0.5),(S727&lt;1.5)),"HUnSatLig","----")</f>
        <v>----</v>
      </c>
      <c r="AI727" t="str">
        <f>IF(AND((T727&lt;0.6),(S727&gt;=1.5),(C727=0)),"AlipatNoN","----")</f>
        <v>AlipatNoN</v>
      </c>
      <c r="AJ727" t="str">
        <f>IF(AND((S727&gt;=1.5),(T727&gt;=0.6)),"SatFACarb","----")</f>
        <v>----</v>
      </c>
      <c r="AK727" t="str">
        <f>IF(AND((T727&lt;0.6),(S727&gt;=1.5),(C727&gt;0)),"Alipat+N","----")</f>
        <v>----</v>
      </c>
      <c r="AM727" s="4">
        <f>V727*(44/43.989828)</f>
        <v>411.30089636894235</v>
      </c>
      <c r="AN727" s="4">
        <f>INT(AM727)</f>
        <v>411</v>
      </c>
      <c r="AO727" s="4">
        <f>AM727-AN727</f>
        <v>0.30089636894234673</v>
      </c>
    </row>
    <row r="728" spans="1:41" x14ac:dyDescent="0.25">
      <c r="A728">
        <v>24</v>
      </c>
      <c r="B728">
        <v>48</v>
      </c>
      <c r="C728">
        <v>0</v>
      </c>
      <c r="D728">
        <v>2</v>
      </c>
      <c r="E728">
        <v>0</v>
      </c>
      <c r="F728">
        <v>0</v>
      </c>
      <c r="H728">
        <v>367.35815280000003</v>
      </c>
      <c r="J728">
        <v>8203418</v>
      </c>
      <c r="K728">
        <v>7309550</v>
      </c>
      <c r="L728">
        <v>5417267</v>
      </c>
      <c r="M728" t="str">
        <f>IF(J728&gt;0,"Yes","No")</f>
        <v>Yes</v>
      </c>
      <c r="N728">
        <f>AVERAGE(J728:L728)</f>
        <v>6976745</v>
      </c>
      <c r="O728">
        <v>4736788</v>
      </c>
      <c r="P728">
        <v>3251912</v>
      </c>
      <c r="Q728">
        <v>2906065</v>
      </c>
      <c r="S728">
        <f>B728/A728</f>
        <v>2</v>
      </c>
      <c r="T728">
        <f>D728/A728</f>
        <v>8.3333333333333329E-2</v>
      </c>
      <c r="V728" s="4">
        <f>A728*12+(B728-1)*1.007825+C728*14.003074+D728*15.9949146+E728*31.9720707+F728*30.9737615+0.0005485799</f>
        <v>367.35815277989997</v>
      </c>
      <c r="W728">
        <f>1+A728-B728/2+C728/2+F728/2</f>
        <v>1</v>
      </c>
      <c r="X728">
        <f>W728/A728</f>
        <v>4.1666666666666664E-2</v>
      </c>
      <c r="Y728">
        <f>W728/B728</f>
        <v>2.0833333333333332E-2</v>
      </c>
      <c r="Z728">
        <f>W728/D728</f>
        <v>0.5</v>
      </c>
      <c r="AA728" t="str">
        <f>IF(X728&gt;=0.3,IF(X728&lt;=0.68,IF(Y728&gt;=0.2,IF(Y728&lt;=0.95,IF(Z728&gt;=0.77,IF(Z728&lt;=1.75,"CRAM","O"),"O"),"O"),"O"),"O"),"O")</f>
        <v>O</v>
      </c>
      <c r="AD728">
        <f>(1+A728-D728/2-E728-B728/2)/(A728-D728/2-E728-C728-F728)</f>
        <v>0</v>
      </c>
      <c r="AF728" t="str">
        <f>IF(AD728&gt;0.66,"CondAr","----")</f>
        <v>----</v>
      </c>
      <c r="AG728" t="str">
        <f>IF(AND((AD728&gt;0.5),(AD728&lt;=0.66)),"Aromatic","----")</f>
        <v>----</v>
      </c>
      <c r="AH728" t="str">
        <f>IF(AND((AD728&lt;=0.5),(S728&lt;1.5)),"HUnSatLig","----")</f>
        <v>----</v>
      </c>
      <c r="AI728" t="str">
        <f>IF(AND((T728&lt;0.6),(S728&gt;=1.5),(C728=0)),"AlipatNoN","----")</f>
        <v>AlipatNoN</v>
      </c>
      <c r="AJ728" t="str">
        <f>IF(AND((S728&gt;=1.5),(T728&gt;=0.6)),"SatFACarb","----")</f>
        <v>----</v>
      </c>
      <c r="AK728" t="str">
        <f>IF(AND((T728&lt;0.6),(S728&gt;=1.5),(C728&gt;0)),"Alipat+N","----")</f>
        <v>----</v>
      </c>
      <c r="AM728" s="4">
        <f>V728*(44/43.989828)</f>
        <v>367.44309894359208</v>
      </c>
      <c r="AN728" s="4">
        <f>INT(AM728)</f>
        <v>367</v>
      </c>
      <c r="AO728" s="4">
        <f>AM728-AN728</f>
        <v>0.44309894359207647</v>
      </c>
    </row>
    <row r="729" spans="1:41" x14ac:dyDescent="0.25">
      <c r="A729">
        <v>17</v>
      </c>
      <c r="B729">
        <v>28</v>
      </c>
      <c r="C729">
        <v>0</v>
      </c>
      <c r="D729">
        <v>10</v>
      </c>
      <c r="E729">
        <v>0</v>
      </c>
      <c r="F729">
        <v>0</v>
      </c>
      <c r="H729">
        <v>391.16096959999999</v>
      </c>
      <c r="J729">
        <v>3756100</v>
      </c>
      <c r="K729">
        <v>3897327</v>
      </c>
      <c r="L729">
        <v>4059554</v>
      </c>
      <c r="M729" t="str">
        <f>IF(J729&gt;0,"Yes","No")</f>
        <v>Yes</v>
      </c>
      <c r="N729">
        <f>AVERAGE(J729:L729)</f>
        <v>3904327</v>
      </c>
      <c r="O729">
        <v>4759429</v>
      </c>
      <c r="P729">
        <v>4660543</v>
      </c>
      <c r="Q729">
        <v>3970190</v>
      </c>
      <c r="S729">
        <f>B729/A729</f>
        <v>1.6470588235294117</v>
      </c>
      <c r="T729">
        <f>D729/A729</f>
        <v>0.58823529411764708</v>
      </c>
      <c r="V729" s="4">
        <f>A729*12+(B729-1)*1.007825+C729*14.003074+D729*15.9949146+E729*31.9720707+F729*30.9737615+0.0005485799</f>
        <v>391.16096957989998</v>
      </c>
      <c r="W729">
        <f>1+A729-B729/2+C729/2+F729/2</f>
        <v>4</v>
      </c>
      <c r="X729">
        <f>W729/A729</f>
        <v>0.23529411764705882</v>
      </c>
      <c r="Y729">
        <f>W729/B729</f>
        <v>0.14285714285714285</v>
      </c>
      <c r="Z729">
        <f>W729/D729</f>
        <v>0.4</v>
      </c>
      <c r="AA729" t="str">
        <f>IF(X729&gt;=0.3,IF(X729&lt;=0.68,IF(Y729&gt;=0.2,IF(Y729&lt;=0.95,IF(Z729&gt;=0.77,IF(Z729&lt;=1.75,"CRAM","O"),"O"),"O"),"O"),"O"),"O")</f>
        <v>O</v>
      </c>
      <c r="AD729">
        <f>(1+A729-D729/2-E729-B729/2)/(A729-D729/2-E729-C729-F729)</f>
        <v>-8.3333333333333329E-2</v>
      </c>
      <c r="AF729" t="str">
        <f>IF(AD729&gt;0.66,"CondAr","----")</f>
        <v>----</v>
      </c>
      <c r="AG729" t="str">
        <f>IF(AND((AD729&gt;0.5),(AD729&lt;=0.66)),"Aromatic","----")</f>
        <v>----</v>
      </c>
      <c r="AH729" t="str">
        <f>IF(AND((AD729&lt;=0.5),(S729&lt;1.5)),"HUnSatLig","----")</f>
        <v>----</v>
      </c>
      <c r="AI729" t="str">
        <f>IF(AND((T729&lt;0.6),(S729&gt;=1.5),(C729=0)),"AlipatNoN","----")</f>
        <v>AlipatNoN</v>
      </c>
      <c r="AJ729" t="str">
        <f>IF(AND((S729&gt;=1.5),(T729&gt;=0.6)),"SatFACarb","----")</f>
        <v>----</v>
      </c>
      <c r="AK729" t="str">
        <f>IF(AND((T729&lt;0.6),(S729&gt;=1.5),(C729&gt;0)),"Alipat+N","----")</f>
        <v>----</v>
      </c>
      <c r="AM729" s="4">
        <f>V729*(44/43.989828)</f>
        <v>391.25141979449421</v>
      </c>
      <c r="AN729" s="4">
        <f>INT(AM729)</f>
        <v>391</v>
      </c>
      <c r="AO729" s="4">
        <f>AM729-AN729</f>
        <v>0.25141979449421115</v>
      </c>
    </row>
    <row r="730" spans="1:41" x14ac:dyDescent="0.25">
      <c r="A730">
        <v>18</v>
      </c>
      <c r="B730">
        <v>30</v>
      </c>
      <c r="C730">
        <v>0</v>
      </c>
      <c r="D730">
        <v>10</v>
      </c>
      <c r="E730">
        <v>0</v>
      </c>
      <c r="F730">
        <v>0</v>
      </c>
      <c r="H730">
        <v>405.17661959999998</v>
      </c>
      <c r="J730">
        <v>4566705</v>
      </c>
      <c r="K730">
        <v>4340758</v>
      </c>
      <c r="L730">
        <v>4113823</v>
      </c>
      <c r="M730" t="str">
        <f>IF(J730&gt;0,"Yes","No")</f>
        <v>Yes</v>
      </c>
      <c r="N730">
        <f>AVERAGE(J730:L730)</f>
        <v>4340428.666666667</v>
      </c>
      <c r="O730">
        <v>4899723</v>
      </c>
      <c r="P730">
        <v>5060071</v>
      </c>
      <c r="Q730">
        <v>4663059</v>
      </c>
      <c r="S730">
        <f>B730/A730</f>
        <v>1.6666666666666667</v>
      </c>
      <c r="T730">
        <f>D730/A730</f>
        <v>0.55555555555555558</v>
      </c>
      <c r="V730" s="4">
        <f>A730*12+(B730-1)*1.007825+C730*14.003074+D730*15.9949146+E730*31.9720707+F730*30.9737615+0.0005485799</f>
        <v>405.17661957989998</v>
      </c>
      <c r="W730">
        <f>1+A730-B730/2+C730/2+F730/2</f>
        <v>4</v>
      </c>
      <c r="X730">
        <f>W730/A730</f>
        <v>0.22222222222222221</v>
      </c>
      <c r="Y730">
        <f>W730/B730</f>
        <v>0.13333333333333333</v>
      </c>
      <c r="Z730">
        <f>W730/D730</f>
        <v>0.4</v>
      </c>
      <c r="AA730" t="str">
        <f>IF(X730&gt;=0.3,IF(X730&lt;=0.68,IF(Y730&gt;=0.2,IF(Y730&lt;=0.95,IF(Z730&gt;=0.77,IF(Z730&lt;=1.75,"CRAM","O"),"O"),"O"),"O"),"O"),"O")</f>
        <v>O</v>
      </c>
      <c r="AD730">
        <f>(1+A730-D730/2-E730-B730/2)/(A730-D730/2-E730-C730-F730)</f>
        <v>-7.6923076923076927E-2</v>
      </c>
      <c r="AF730" t="str">
        <f>IF(AD730&gt;0.66,"CondAr","----")</f>
        <v>----</v>
      </c>
      <c r="AG730" t="str">
        <f>IF(AND((AD730&gt;0.5),(AD730&lt;=0.66)),"Aromatic","----")</f>
        <v>----</v>
      </c>
      <c r="AH730" t="str">
        <f>IF(AND((AD730&lt;=0.5),(S730&lt;1.5)),"HUnSatLig","----")</f>
        <v>----</v>
      </c>
      <c r="AI730" t="str">
        <f>IF(AND((T730&lt;0.6),(S730&gt;=1.5),(C730=0)),"AlipatNoN","----")</f>
        <v>AlipatNoN</v>
      </c>
      <c r="AJ730" t="str">
        <f>IF(AND((S730&gt;=1.5),(T730&gt;=0.6)),"SatFACarb","----")</f>
        <v>----</v>
      </c>
      <c r="AK730" t="str">
        <f>IF(AND((T730&lt;0.6),(S730&gt;=1.5),(C730&gt;0)),"Alipat+N","----")</f>
        <v>----</v>
      </c>
      <c r="AM730" s="4">
        <f>V730*(44/43.989828)</f>
        <v>405.27031070718431</v>
      </c>
      <c r="AN730" s="4">
        <f>INT(AM730)</f>
        <v>405</v>
      </c>
      <c r="AO730" s="4">
        <f>AM730-AN730</f>
        <v>0.27031070718430783</v>
      </c>
    </row>
    <row r="731" spans="1:41" x14ac:dyDescent="0.25">
      <c r="A731">
        <v>18</v>
      </c>
      <c r="B731">
        <v>28</v>
      </c>
      <c r="C731">
        <v>0</v>
      </c>
      <c r="D731">
        <v>10</v>
      </c>
      <c r="E731">
        <v>0</v>
      </c>
      <c r="F731">
        <v>0</v>
      </c>
      <c r="H731">
        <v>403.16096959999999</v>
      </c>
      <c r="J731">
        <v>5957061</v>
      </c>
      <c r="K731">
        <v>5846854</v>
      </c>
      <c r="L731">
        <v>5156070</v>
      </c>
      <c r="M731" t="str">
        <f>IF(J731&gt;0,"Yes","No")</f>
        <v>Yes</v>
      </c>
      <c r="N731">
        <f>AVERAGE(J731:L731)</f>
        <v>5653328.333333333</v>
      </c>
      <c r="O731">
        <v>4904654</v>
      </c>
      <c r="P731">
        <v>4679947</v>
      </c>
      <c r="Q731">
        <v>4784788</v>
      </c>
      <c r="S731">
        <f>B731/A731</f>
        <v>1.5555555555555556</v>
      </c>
      <c r="T731">
        <f>D731/A731</f>
        <v>0.55555555555555558</v>
      </c>
      <c r="V731" s="4">
        <f>A731*12+(B731-1)*1.007825+C731*14.003074+D731*15.9949146+E731*31.9720707+F731*30.9737615+0.0005485799</f>
        <v>403.16096957989998</v>
      </c>
      <c r="W731">
        <f>1+A731-B731/2+C731/2+F731/2</f>
        <v>5</v>
      </c>
      <c r="X731">
        <f>W731/A731</f>
        <v>0.27777777777777779</v>
      </c>
      <c r="Y731">
        <f>W731/B731</f>
        <v>0.17857142857142858</v>
      </c>
      <c r="Z731">
        <f>W731/D731</f>
        <v>0.5</v>
      </c>
      <c r="AA731" t="str">
        <f>IF(X731&gt;=0.3,IF(X731&lt;=0.68,IF(Y731&gt;=0.2,IF(Y731&lt;=0.95,IF(Z731&gt;=0.77,IF(Z731&lt;=1.75,"CRAM","O"),"O"),"O"),"O"),"O"),"O")</f>
        <v>O</v>
      </c>
      <c r="AD731">
        <f>(1+A731-D731/2-E731-B731/2)/(A731-D731/2-E731-C731-F731)</f>
        <v>0</v>
      </c>
      <c r="AF731" t="str">
        <f>IF(AD731&gt;0.66,"CondAr","----")</f>
        <v>----</v>
      </c>
      <c r="AG731" t="str">
        <f>IF(AND((AD731&gt;0.5),(AD731&lt;=0.66)),"Aromatic","----")</f>
        <v>----</v>
      </c>
      <c r="AH731" t="str">
        <f>IF(AND((AD731&lt;=0.5),(S731&lt;1.5)),"HUnSatLig","----")</f>
        <v>----</v>
      </c>
      <c r="AI731" t="str">
        <f>IF(AND((T731&lt;0.6),(S731&gt;=1.5),(C731=0)),"AlipatNoN","----")</f>
        <v>AlipatNoN</v>
      </c>
      <c r="AJ731" t="str">
        <f>IF(AND((S731&gt;=1.5),(T731&gt;=0.6)),"SatFACarb","----")</f>
        <v>----</v>
      </c>
      <c r="AK731" t="str">
        <f>IF(AND((T731&lt;0.6),(S731&gt;=1.5),(C731&gt;0)),"Alipat+N","----")</f>
        <v>----</v>
      </c>
      <c r="AM731" s="4">
        <f>V731*(44/43.989828)</f>
        <v>403.25419461780109</v>
      </c>
      <c r="AN731" s="4">
        <f>INT(AM731)</f>
        <v>403</v>
      </c>
      <c r="AO731" s="4">
        <f>AM731-AN731</f>
        <v>0.25419461780109032</v>
      </c>
    </row>
    <row r="732" spans="1:41" x14ac:dyDescent="0.25">
      <c r="A732">
        <v>23</v>
      </c>
      <c r="B732">
        <v>36</v>
      </c>
      <c r="C732">
        <v>0</v>
      </c>
      <c r="D732">
        <v>6</v>
      </c>
      <c r="E732">
        <v>0</v>
      </c>
      <c r="F732">
        <v>0</v>
      </c>
      <c r="H732">
        <v>407.24391120000001</v>
      </c>
      <c r="J732">
        <v>3300205</v>
      </c>
      <c r="K732">
        <v>3164873</v>
      </c>
      <c r="L732">
        <v>2940982</v>
      </c>
      <c r="M732" t="str">
        <f>IF(J732&gt;0,"Yes","No")</f>
        <v>Yes</v>
      </c>
      <c r="N732">
        <f>AVERAGE(J732:L732)</f>
        <v>3135353.3333333335</v>
      </c>
      <c r="O732">
        <v>4941863</v>
      </c>
      <c r="P732">
        <v>6170276</v>
      </c>
      <c r="Q732">
        <v>5379948</v>
      </c>
      <c r="S732">
        <f>B732/A732</f>
        <v>1.5652173913043479</v>
      </c>
      <c r="T732">
        <f>D732/A732</f>
        <v>0.2608695652173913</v>
      </c>
      <c r="V732" s="4">
        <f>A732*12+(B732-1)*1.007825+C732*14.003074+D732*15.9949146+E732*31.9720707+F732*30.9737615+0.0005485799</f>
        <v>407.24391117989995</v>
      </c>
      <c r="W732">
        <f>1+A732-B732/2+C732/2+F732/2</f>
        <v>6</v>
      </c>
      <c r="X732">
        <f>W732/A732</f>
        <v>0.2608695652173913</v>
      </c>
      <c r="Y732">
        <f>W732/B732</f>
        <v>0.16666666666666666</v>
      </c>
      <c r="Z732">
        <f>W732/D732</f>
        <v>1</v>
      </c>
      <c r="AA732" t="str">
        <f>IF(X732&gt;=0.3,IF(X732&lt;=0.68,IF(Y732&gt;=0.2,IF(Y732&lt;=0.95,IF(Z732&gt;=0.77,IF(Z732&lt;=1.75,"CRAM","O"),"O"),"O"),"O"),"O"),"O")</f>
        <v>O</v>
      </c>
      <c r="AD732">
        <f>(1+A732-D732/2-E732-B732/2)/(A732-D732/2-E732-C732-F732)</f>
        <v>0.15</v>
      </c>
      <c r="AF732" t="str">
        <f>IF(AD732&gt;0.66,"CondAr","----")</f>
        <v>----</v>
      </c>
      <c r="AG732" t="str">
        <f>IF(AND((AD732&gt;0.5),(AD732&lt;=0.66)),"Aromatic","----")</f>
        <v>----</v>
      </c>
      <c r="AH732" t="str">
        <f>IF(AND((AD732&lt;=0.5),(S732&lt;1.5)),"HUnSatLig","----")</f>
        <v>----</v>
      </c>
      <c r="AI732" t="str">
        <f>IF(AND((T732&lt;0.6),(S732&gt;=1.5),(C732=0)),"AlipatNoN","----")</f>
        <v>AlipatNoN</v>
      </c>
      <c r="AJ732" t="str">
        <f>IF(AND((S732&gt;=1.5),(T732&gt;=0.6)),"SatFACarb","----")</f>
        <v>----</v>
      </c>
      <c r="AK732" t="str">
        <f>IF(AND((T732&lt;0.6),(S732&gt;=1.5),(C732&gt;0)),"Alipat+N","----")</f>
        <v>----</v>
      </c>
      <c r="AM732" s="4">
        <f>V732*(44/43.989828)</f>
        <v>407.33808033792712</v>
      </c>
      <c r="AN732" s="4">
        <f>INT(AM732)</f>
        <v>407</v>
      </c>
      <c r="AO732" s="4">
        <f>AM732-AN732</f>
        <v>0.33808033792712422</v>
      </c>
    </row>
    <row r="733" spans="1:41" x14ac:dyDescent="0.25">
      <c r="A733">
        <v>22</v>
      </c>
      <c r="B733">
        <v>34</v>
      </c>
      <c r="C733">
        <v>0</v>
      </c>
      <c r="D733">
        <v>11</v>
      </c>
      <c r="E733">
        <v>0</v>
      </c>
      <c r="F733">
        <v>0</v>
      </c>
      <c r="H733">
        <v>473.20283419999998</v>
      </c>
      <c r="J733">
        <v>4182065</v>
      </c>
      <c r="K733">
        <v>3585590</v>
      </c>
      <c r="L733">
        <v>3186420</v>
      </c>
      <c r="M733" t="str">
        <f>IF(J733&gt;0,"Yes","No")</f>
        <v>Yes</v>
      </c>
      <c r="N733">
        <f>AVERAGE(J733:L733)</f>
        <v>3651358.3333333335</v>
      </c>
      <c r="O733">
        <v>4972188</v>
      </c>
      <c r="P733">
        <v>4889928</v>
      </c>
      <c r="Q733">
        <v>4250671</v>
      </c>
      <c r="S733">
        <f>B733/A733</f>
        <v>1.5454545454545454</v>
      </c>
      <c r="T733">
        <f>D733/A733</f>
        <v>0.5</v>
      </c>
      <c r="V733" s="4">
        <f>A733*12+(B733-1)*1.007825+C733*14.003074+D733*15.9949146+E733*31.9720707+F733*30.9737615+0.0005485799</f>
        <v>473.20283417989998</v>
      </c>
      <c r="W733">
        <f>1+A733-B733/2+C733/2+F733/2</f>
        <v>6</v>
      </c>
      <c r="X733">
        <f>W733/A733</f>
        <v>0.27272727272727271</v>
      </c>
      <c r="Y733">
        <f>W733/B733</f>
        <v>0.17647058823529413</v>
      </c>
      <c r="Z733">
        <f>W733/D733</f>
        <v>0.54545454545454541</v>
      </c>
      <c r="AA733" t="str">
        <f>IF(X733&gt;=0.3,IF(X733&lt;=0.68,IF(Y733&gt;=0.2,IF(Y733&lt;=0.95,IF(Z733&gt;=0.77,IF(Z733&lt;=1.75,"CRAM","O"),"O"),"O"),"O"),"O"),"O")</f>
        <v>O</v>
      </c>
      <c r="AD733">
        <f>(1+A733-D733/2-E733-B733/2)/(A733-D733/2-E733-C733-F733)</f>
        <v>3.0303030303030304E-2</v>
      </c>
      <c r="AF733" t="str">
        <f>IF(AD733&gt;0.66,"CondAr","----")</f>
        <v>----</v>
      </c>
      <c r="AG733" t="str">
        <f>IF(AND((AD733&gt;0.5),(AD733&lt;=0.66)),"Aromatic","----")</f>
        <v>----</v>
      </c>
      <c r="AH733" t="str">
        <f>IF(AND((AD733&lt;=0.5),(S733&lt;1.5)),"HUnSatLig","----")</f>
        <v>----</v>
      </c>
      <c r="AI733" t="str">
        <f>IF(AND((T733&lt;0.6),(S733&gt;=1.5),(C733=0)),"AlipatNoN","----")</f>
        <v>AlipatNoN</v>
      </c>
      <c r="AJ733" t="str">
        <f>IF(AND((S733&gt;=1.5),(T733&gt;=0.6)),"SatFACarb","----")</f>
        <v>----</v>
      </c>
      <c r="AK733" t="str">
        <f>IF(AND((T733&lt;0.6),(S733&gt;=1.5),(C733&gt;0)),"Alipat+N","----")</f>
        <v>----</v>
      </c>
      <c r="AM733" s="4">
        <f>V733*(44/43.989828)</f>
        <v>473.31225536766357</v>
      </c>
      <c r="AN733" s="4">
        <f>INT(AM733)</f>
        <v>473</v>
      </c>
      <c r="AO733" s="4">
        <f>AM733-AN733</f>
        <v>0.31225536766356754</v>
      </c>
    </row>
    <row r="734" spans="1:41" x14ac:dyDescent="0.25">
      <c r="A734">
        <v>20</v>
      </c>
      <c r="B734">
        <v>36</v>
      </c>
      <c r="C734">
        <v>0</v>
      </c>
      <c r="D734">
        <v>10</v>
      </c>
      <c r="E734">
        <v>0</v>
      </c>
      <c r="F734">
        <v>0</v>
      </c>
      <c r="H734">
        <v>435.22356960000002</v>
      </c>
      <c r="J734">
        <v>3317327</v>
      </c>
      <c r="K734">
        <v>2793149</v>
      </c>
      <c r="L734">
        <v>2892540</v>
      </c>
      <c r="M734" t="str">
        <f>IF(J734&gt;0,"Yes","No")</f>
        <v>Yes</v>
      </c>
      <c r="N734">
        <f>AVERAGE(J734:L734)</f>
        <v>3001005.3333333335</v>
      </c>
      <c r="O734">
        <v>5054945</v>
      </c>
      <c r="P734">
        <v>4658845</v>
      </c>
      <c r="Q734">
        <v>3786079</v>
      </c>
      <c r="S734">
        <f>B734/A734</f>
        <v>1.8</v>
      </c>
      <c r="T734">
        <f>D734/A734</f>
        <v>0.5</v>
      </c>
      <c r="V734" s="4">
        <f>A734*12+(B734-1)*1.007825+C734*14.003074+D734*15.9949146+E734*31.9720707+F734*30.9737615+0.0005485799</f>
        <v>435.22356957989996</v>
      </c>
      <c r="W734">
        <f>1+A734-B734/2+C734/2+F734/2</f>
        <v>3</v>
      </c>
      <c r="X734">
        <f>W734/A734</f>
        <v>0.15</v>
      </c>
      <c r="Y734">
        <f>W734/B734</f>
        <v>8.3333333333333329E-2</v>
      </c>
      <c r="Z734">
        <f>W734/D734</f>
        <v>0.3</v>
      </c>
      <c r="AA734" t="str">
        <f>IF(X734&gt;=0.3,IF(X734&lt;=0.68,IF(Y734&gt;=0.2,IF(Y734&lt;=0.95,IF(Z734&gt;=0.77,IF(Z734&lt;=1.75,"CRAM","O"),"O"),"O"),"O"),"O"),"O")</f>
        <v>O</v>
      </c>
      <c r="AD734">
        <f>(1+A734-D734/2-E734-B734/2)/(A734-D734/2-E734-C734-F734)</f>
        <v>-0.13333333333333333</v>
      </c>
      <c r="AF734" t="str">
        <f>IF(AD734&gt;0.66,"CondAr","----")</f>
        <v>----</v>
      </c>
      <c r="AG734" t="str">
        <f>IF(AND((AD734&gt;0.5),(AD734&lt;=0.66)),"Aromatic","----")</f>
        <v>----</v>
      </c>
      <c r="AH734" t="str">
        <f>IF(AND((AD734&lt;=0.5),(S734&lt;1.5)),"HUnSatLig","----")</f>
        <v>----</v>
      </c>
      <c r="AI734" t="str">
        <f>IF(AND((T734&lt;0.6),(S734&gt;=1.5),(C734=0)),"AlipatNoN","----")</f>
        <v>AlipatNoN</v>
      </c>
      <c r="AJ734" t="str">
        <f>IF(AND((S734&gt;=1.5),(T734&gt;=0.6)),"SatFACarb","----")</f>
        <v>----</v>
      </c>
      <c r="AK734" t="str">
        <f>IF(AND((T734&lt;0.6),(S734&gt;=1.5),(C734&gt;0)),"Alipat+N","----")</f>
        <v>----</v>
      </c>
      <c r="AM734" s="4">
        <f>V734*(44/43.989828)</f>
        <v>435.32420862194766</v>
      </c>
      <c r="AN734" s="4">
        <f>INT(AM734)</f>
        <v>435</v>
      </c>
      <c r="AO734" s="4">
        <f>AM734-AN734</f>
        <v>0.32420862194766187</v>
      </c>
    </row>
    <row r="735" spans="1:41" x14ac:dyDescent="0.25">
      <c r="A735">
        <v>18</v>
      </c>
      <c r="B735">
        <v>36</v>
      </c>
      <c r="C735">
        <v>0</v>
      </c>
      <c r="D735">
        <v>8</v>
      </c>
      <c r="E735">
        <v>0</v>
      </c>
      <c r="F735">
        <v>0</v>
      </c>
      <c r="H735">
        <v>379.23374039999999</v>
      </c>
      <c r="J735">
        <v>3913145</v>
      </c>
      <c r="K735">
        <v>4183387</v>
      </c>
      <c r="L735">
        <v>3964552</v>
      </c>
      <c r="M735" t="str">
        <f>IF(J735&gt;0,"Yes","No")</f>
        <v>Yes</v>
      </c>
      <c r="N735">
        <f>AVERAGE(J735:L735)</f>
        <v>4020361.3333333335</v>
      </c>
      <c r="O735">
        <v>5106801</v>
      </c>
      <c r="P735">
        <v>6616574</v>
      </c>
      <c r="Q735">
        <v>5577329</v>
      </c>
      <c r="S735">
        <f>B735/A735</f>
        <v>2</v>
      </c>
      <c r="T735">
        <f>D735/A735</f>
        <v>0.44444444444444442</v>
      </c>
      <c r="V735" s="4">
        <f>A735*12+(B735-1)*1.007825+C735*14.003074+D735*15.9949146+E735*31.9720707+F735*30.9737615+0.0005485799</f>
        <v>379.23374037989998</v>
      </c>
      <c r="W735">
        <f>1+A735-B735/2+C735/2+F735/2</f>
        <v>1</v>
      </c>
      <c r="X735">
        <f>W735/A735</f>
        <v>5.5555555555555552E-2</v>
      </c>
      <c r="Y735">
        <f>W735/B735</f>
        <v>2.7777777777777776E-2</v>
      </c>
      <c r="Z735">
        <f>W735/D735</f>
        <v>0.125</v>
      </c>
      <c r="AA735" t="str">
        <f>IF(X735&gt;=0.3,IF(X735&lt;=0.68,IF(Y735&gt;=0.2,IF(Y735&lt;=0.95,IF(Z735&gt;=0.77,IF(Z735&lt;=1.75,"CRAM","O"),"O"),"O"),"O"),"O"),"O")</f>
        <v>O</v>
      </c>
      <c r="AD735">
        <f>(1+A735-D735/2-E735-B735/2)/(A735-D735/2-E735-C735-F735)</f>
        <v>-0.21428571428571427</v>
      </c>
      <c r="AF735" t="str">
        <f>IF(AD735&gt;0.66,"CondAr","----")</f>
        <v>----</v>
      </c>
      <c r="AG735" t="str">
        <f>IF(AND((AD735&gt;0.5),(AD735&lt;=0.66)),"Aromatic","----")</f>
        <v>----</v>
      </c>
      <c r="AH735" t="str">
        <f>IF(AND((AD735&lt;=0.5),(S735&lt;1.5)),"HUnSatLig","----")</f>
        <v>----</v>
      </c>
      <c r="AI735" t="str">
        <f>IF(AND((T735&lt;0.6),(S735&gt;=1.5),(C735=0)),"AlipatNoN","----")</f>
        <v>AlipatNoN</v>
      </c>
      <c r="AJ735" t="str">
        <f>IF(AND((S735&gt;=1.5),(T735&gt;=0.6)),"SatFACarb","----")</f>
        <v>----</v>
      </c>
      <c r="AK735" t="str">
        <f>IF(AND((T735&lt;0.6),(S735&gt;=1.5),(C735&gt;0)),"Alipat+N","----")</f>
        <v>----</v>
      </c>
      <c r="AM735" s="4">
        <f>V735*(44/43.989828)</f>
        <v>379.32143259836334</v>
      </c>
      <c r="AN735" s="4">
        <f>INT(AM735)</f>
        <v>379</v>
      </c>
      <c r="AO735" s="4">
        <f>AM735-AN735</f>
        <v>0.32143259836334437</v>
      </c>
    </row>
    <row r="736" spans="1:41" x14ac:dyDescent="0.25">
      <c r="A736">
        <v>17</v>
      </c>
      <c r="B736">
        <v>30</v>
      </c>
      <c r="C736">
        <v>0</v>
      </c>
      <c r="D736">
        <v>10</v>
      </c>
      <c r="E736">
        <v>0</v>
      </c>
      <c r="F736">
        <v>0</v>
      </c>
      <c r="H736">
        <v>393.17661959999998</v>
      </c>
      <c r="J736">
        <v>2977353</v>
      </c>
      <c r="K736">
        <v>2934128</v>
      </c>
      <c r="L736">
        <v>2756907</v>
      </c>
      <c r="M736" t="str">
        <f>IF(J736&gt;0,"Yes","No")</f>
        <v>Yes</v>
      </c>
      <c r="N736">
        <f>AVERAGE(J736:L736)</f>
        <v>2889462.6666666665</v>
      </c>
      <c r="O736">
        <v>5168398</v>
      </c>
      <c r="P736">
        <v>5431000</v>
      </c>
      <c r="Q736">
        <v>4878822</v>
      </c>
      <c r="S736">
        <f>B736/A736</f>
        <v>1.7647058823529411</v>
      </c>
      <c r="T736">
        <f>D736/A736</f>
        <v>0.58823529411764708</v>
      </c>
      <c r="V736" s="4">
        <f>A736*12+(B736-1)*1.007825+C736*14.003074+D736*15.9949146+E736*31.9720707+F736*30.9737615+0.0005485799</f>
        <v>393.17661957989998</v>
      </c>
      <c r="W736">
        <f>1+A736-B736/2+C736/2+F736/2</f>
        <v>3</v>
      </c>
      <c r="X736">
        <f>W736/A736</f>
        <v>0.17647058823529413</v>
      </c>
      <c r="Y736">
        <f>W736/B736</f>
        <v>0.1</v>
      </c>
      <c r="Z736">
        <f>W736/D736</f>
        <v>0.3</v>
      </c>
      <c r="AA736" t="str">
        <f>IF(X736&gt;=0.3,IF(X736&lt;=0.68,IF(Y736&gt;=0.2,IF(Y736&lt;=0.95,IF(Z736&gt;=0.77,IF(Z736&lt;=1.75,"CRAM","O"),"O"),"O"),"O"),"O"),"O")</f>
        <v>O</v>
      </c>
      <c r="AD736">
        <f>(1+A736-D736/2-E736-B736/2)/(A736-D736/2-E736-C736-F736)</f>
        <v>-0.16666666666666666</v>
      </c>
      <c r="AF736" t="str">
        <f>IF(AD736&gt;0.66,"CondAr","----")</f>
        <v>----</v>
      </c>
      <c r="AG736" t="str">
        <f>IF(AND((AD736&gt;0.5),(AD736&lt;=0.66)),"Aromatic","----")</f>
        <v>----</v>
      </c>
      <c r="AH736" t="str">
        <f>IF(AND((AD736&lt;=0.5),(S736&lt;1.5)),"HUnSatLig","----")</f>
        <v>----</v>
      </c>
      <c r="AI736" t="str">
        <f>IF(AND((T736&lt;0.6),(S736&gt;=1.5),(C736=0)),"AlipatNoN","----")</f>
        <v>AlipatNoN</v>
      </c>
      <c r="AJ736" t="str">
        <f>IF(AND((S736&gt;=1.5),(T736&gt;=0.6)),"SatFACarb","----")</f>
        <v>----</v>
      </c>
      <c r="AK736" t="str">
        <f>IF(AND((T736&lt;0.6),(S736&gt;=1.5),(C736&gt;0)),"Alipat+N","----")</f>
        <v>----</v>
      </c>
      <c r="AM736" s="4">
        <f>V736*(44/43.989828)</f>
        <v>393.26753588387743</v>
      </c>
      <c r="AN736" s="4">
        <f>INT(AM736)</f>
        <v>393</v>
      </c>
      <c r="AO736" s="4">
        <f>AM736-AN736</f>
        <v>0.26753588387742866</v>
      </c>
    </row>
    <row r="737" spans="1:41" x14ac:dyDescent="0.25">
      <c r="A737">
        <v>24</v>
      </c>
      <c r="B737">
        <v>36</v>
      </c>
      <c r="C737">
        <v>0</v>
      </c>
      <c r="D737">
        <v>6</v>
      </c>
      <c r="E737">
        <v>0</v>
      </c>
      <c r="F737">
        <v>0</v>
      </c>
      <c r="H737">
        <v>419.24391120000001</v>
      </c>
      <c r="J737">
        <v>3312654</v>
      </c>
      <c r="K737">
        <v>3511958</v>
      </c>
      <c r="L737">
        <v>3005688</v>
      </c>
      <c r="M737" t="str">
        <f>IF(J737&gt;0,"Yes","No")</f>
        <v>Yes</v>
      </c>
      <c r="N737">
        <f>AVERAGE(J737:L737)</f>
        <v>3276766.6666666665</v>
      </c>
      <c r="O737">
        <v>5420323</v>
      </c>
      <c r="P737">
        <v>6759557</v>
      </c>
      <c r="Q737">
        <v>5214920</v>
      </c>
      <c r="S737">
        <f>B737/A737</f>
        <v>1.5</v>
      </c>
      <c r="T737">
        <f>D737/A737</f>
        <v>0.25</v>
      </c>
      <c r="V737" s="4">
        <f>A737*12+(B737-1)*1.007825+C737*14.003074+D737*15.9949146+E737*31.9720707+F737*30.9737615+0.0005485799</f>
        <v>419.24391117989995</v>
      </c>
      <c r="W737">
        <f>1+A737-B737/2+C737/2+F737/2</f>
        <v>7</v>
      </c>
      <c r="X737">
        <f>W737/A737</f>
        <v>0.29166666666666669</v>
      </c>
      <c r="Y737">
        <f>W737/B737</f>
        <v>0.19444444444444445</v>
      </c>
      <c r="Z737">
        <f>W737/D737</f>
        <v>1.1666666666666667</v>
      </c>
      <c r="AA737" t="str">
        <f>IF(X737&gt;=0.3,IF(X737&lt;=0.68,IF(Y737&gt;=0.2,IF(Y737&lt;=0.95,IF(Z737&gt;=0.77,IF(Z737&lt;=1.75,"CRAM","O"),"O"),"O"),"O"),"O"),"O")</f>
        <v>O</v>
      </c>
      <c r="AD737">
        <f>(1+A737-D737/2-E737-B737/2)/(A737-D737/2-E737-C737-F737)</f>
        <v>0.19047619047619047</v>
      </c>
      <c r="AF737" t="str">
        <f>IF(AD737&gt;0.66,"CondAr","----")</f>
        <v>----</v>
      </c>
      <c r="AG737" t="str">
        <f>IF(AND((AD737&gt;0.5),(AD737&lt;=0.66)),"Aromatic","----")</f>
        <v>----</v>
      </c>
      <c r="AH737" t="str">
        <f>IF(AND((AD737&lt;=0.5),(S737&lt;1.5)),"HUnSatLig","----")</f>
        <v>----</v>
      </c>
      <c r="AI737" t="str">
        <f>IF(AND((T737&lt;0.6),(S737&gt;=1.5),(C737=0)),"AlipatNoN","----")</f>
        <v>AlipatNoN</v>
      </c>
      <c r="AJ737" t="str">
        <f>IF(AND((S737&gt;=1.5),(T737&gt;=0.6)),"SatFACarb","----")</f>
        <v>----</v>
      </c>
      <c r="AK737" t="str">
        <f>IF(AND((T737&lt;0.6),(S737&gt;=1.5),(C737&gt;0)),"Alipat+N","----")</f>
        <v>----</v>
      </c>
      <c r="AM737" s="4">
        <f>V737*(44/43.989828)</f>
        <v>419.340855161234</v>
      </c>
      <c r="AN737" s="4">
        <f>INT(AM737)</f>
        <v>419</v>
      </c>
      <c r="AO737" s="4">
        <f>AM737-AN737</f>
        <v>0.34085516123400339</v>
      </c>
    </row>
    <row r="738" spans="1:41" x14ac:dyDescent="0.25">
      <c r="A738">
        <v>17</v>
      </c>
      <c r="B738">
        <v>32</v>
      </c>
      <c r="C738">
        <v>0</v>
      </c>
      <c r="D738">
        <v>7</v>
      </c>
      <c r="E738">
        <v>0</v>
      </c>
      <c r="F738">
        <v>0</v>
      </c>
      <c r="H738">
        <v>347.20752579999998</v>
      </c>
      <c r="J738">
        <v>2376265</v>
      </c>
      <c r="K738">
        <v>3082066</v>
      </c>
      <c r="L738">
        <v>3125702</v>
      </c>
      <c r="M738" t="str">
        <f>IF(J738&gt;0,"Yes","No")</f>
        <v>Yes</v>
      </c>
      <c r="N738">
        <f>AVERAGE(J738:L738)</f>
        <v>2861344.3333333335</v>
      </c>
      <c r="O738">
        <v>5431091</v>
      </c>
      <c r="P738">
        <v>5981675</v>
      </c>
      <c r="Q738">
        <v>4993757</v>
      </c>
      <c r="S738">
        <f>B738/A738</f>
        <v>1.8823529411764706</v>
      </c>
      <c r="T738">
        <f>D738/A738</f>
        <v>0.41176470588235292</v>
      </c>
      <c r="V738" s="4">
        <f>A738*12+(B738-1)*1.007825+C738*14.003074+D738*15.9949146+E738*31.9720707+F738*30.9737615+0.0005485799</f>
        <v>347.20752577989998</v>
      </c>
      <c r="W738">
        <f>1+A738-B738/2+C738/2+F738/2</f>
        <v>2</v>
      </c>
      <c r="X738">
        <f>W738/A738</f>
        <v>0.11764705882352941</v>
      </c>
      <c r="Y738">
        <f>W738/B738</f>
        <v>6.25E-2</v>
      </c>
      <c r="Z738">
        <f>W738/D738</f>
        <v>0.2857142857142857</v>
      </c>
      <c r="AA738" t="str">
        <f>IF(X738&gt;=0.3,IF(X738&lt;=0.68,IF(Y738&gt;=0.2,IF(Y738&lt;=0.95,IF(Z738&gt;=0.77,IF(Z738&lt;=1.75,"CRAM","O"),"O"),"O"),"O"),"O"),"O")</f>
        <v>O</v>
      </c>
      <c r="AD738">
        <f>(1+A738-D738/2-E738-B738/2)/(A738-D738/2-E738-C738-F738)</f>
        <v>-0.1111111111111111</v>
      </c>
      <c r="AF738" t="str">
        <f>IF(AD738&gt;0.66,"CondAr","----")</f>
        <v>----</v>
      </c>
      <c r="AG738" t="str">
        <f>IF(AND((AD738&gt;0.5),(AD738&lt;=0.66)),"Aromatic","----")</f>
        <v>----</v>
      </c>
      <c r="AH738" t="str">
        <f>IF(AND((AD738&lt;=0.5),(S738&lt;1.5)),"HUnSatLig","----")</f>
        <v>----</v>
      </c>
      <c r="AI738" t="str">
        <f>IF(AND((T738&lt;0.6),(S738&gt;=1.5),(C738=0)),"AlipatNoN","----")</f>
        <v>AlipatNoN</v>
      </c>
      <c r="AJ738" t="str">
        <f>IF(AND((S738&gt;=1.5),(T738&gt;=0.6)),"SatFACarb","----")</f>
        <v>----</v>
      </c>
      <c r="AK738" t="str">
        <f>IF(AND((T738&lt;0.6),(S738&gt;=1.5),(C738&gt;0)),"Alipat+N","----")</f>
        <v>----</v>
      </c>
      <c r="AM738" s="4">
        <f>V738*(44/43.989828)</f>
        <v>347.28781240780478</v>
      </c>
      <c r="AN738" s="4">
        <f>INT(AM738)</f>
        <v>347</v>
      </c>
      <c r="AO738" s="4">
        <f>AM738-AN738</f>
        <v>0.28781240780477901</v>
      </c>
    </row>
    <row r="739" spans="1:41" x14ac:dyDescent="0.25">
      <c r="A739">
        <v>20</v>
      </c>
      <c r="B739">
        <v>42</v>
      </c>
      <c r="C739">
        <v>0</v>
      </c>
      <c r="D739">
        <v>8</v>
      </c>
      <c r="E739">
        <v>1</v>
      </c>
      <c r="F739">
        <v>0</v>
      </c>
      <c r="H739">
        <v>441.25276109999999</v>
      </c>
      <c r="J739">
        <v>3525428</v>
      </c>
      <c r="K739">
        <v>2770783</v>
      </c>
      <c r="L739">
        <v>2517681</v>
      </c>
      <c r="M739" t="str">
        <f>IF(J739&gt;0,"Yes","No")</f>
        <v>Yes</v>
      </c>
      <c r="N739">
        <f>AVERAGE(J739:L739)</f>
        <v>2937964</v>
      </c>
      <c r="O739">
        <v>5452807</v>
      </c>
      <c r="P739">
        <v>5483840</v>
      </c>
      <c r="Q739">
        <v>3299026</v>
      </c>
      <c r="S739">
        <f>B739/A739</f>
        <v>2.1</v>
      </c>
      <c r="T739">
        <f>D739/A739</f>
        <v>0.4</v>
      </c>
      <c r="V739" s="4">
        <f>A739*12+(B739-1)*1.007825+C739*14.003074+D739*15.9949146+E739*31.9720707+F739*30.9737615+0.0005485799</f>
        <v>441.25276107990004</v>
      </c>
      <c r="W739">
        <f>1+A739-B739/2+C739/2+F739/2</f>
        <v>0</v>
      </c>
      <c r="X739">
        <f>W739/A739</f>
        <v>0</v>
      </c>
      <c r="Y739">
        <f>W739/B739</f>
        <v>0</v>
      </c>
      <c r="Z739">
        <f>W739/D739</f>
        <v>0</v>
      </c>
      <c r="AA739" t="str">
        <f>IF(X739&gt;=0.3,IF(X739&lt;=0.68,IF(Y739&gt;=0.2,IF(Y739&lt;=0.95,IF(Z739&gt;=0.77,IF(Z739&lt;=1.75,"CRAM","O"),"O"),"O"),"O"),"O"),"O")</f>
        <v>O</v>
      </c>
      <c r="AD739">
        <f>(1+A739-D739/2-E739-B739/2)/(A739-D739/2-E739-C739-F739)</f>
        <v>-0.33333333333333331</v>
      </c>
      <c r="AF739" t="str">
        <f>IF(AD739&gt;0.66,"CondAr","----")</f>
        <v>----</v>
      </c>
      <c r="AG739" t="str">
        <f>IF(AND((AD739&gt;0.5),(AD739&lt;=0.66)),"Aromatic","----")</f>
        <v>----</v>
      </c>
      <c r="AH739" t="str">
        <f>IF(AND((AD739&lt;=0.5),(S739&lt;1.5)),"HUnSatLig","----")</f>
        <v>----</v>
      </c>
      <c r="AI739" t="str">
        <f>IF(AND((T739&lt;0.6),(S739&gt;=1.5),(C739=0)),"AlipatNoN","----")</f>
        <v>AlipatNoN</v>
      </c>
      <c r="AJ739" t="str">
        <f>IF(AND((S739&gt;=1.5),(T739&gt;=0.6)),"SatFACarb","----")</f>
        <v>----</v>
      </c>
      <c r="AK739" t="str">
        <f>IF(AND((T739&lt;0.6),(S739&gt;=1.5),(C739&gt;0)),"Alipat+N","----")</f>
        <v>----</v>
      </c>
      <c r="AM739" s="4">
        <f>V739*(44/43.989828)</f>
        <v>441.35479428370576</v>
      </c>
      <c r="AN739" s="4">
        <f>INT(AM739)</f>
        <v>441</v>
      </c>
      <c r="AO739" s="4">
        <f>AM739-AN739</f>
        <v>0.35479428370575761</v>
      </c>
    </row>
    <row r="740" spans="1:41" x14ac:dyDescent="0.25">
      <c r="A740">
        <v>24</v>
      </c>
      <c r="B740">
        <v>40</v>
      </c>
      <c r="C740">
        <v>0</v>
      </c>
      <c r="D740">
        <v>9</v>
      </c>
      <c r="E740">
        <v>0</v>
      </c>
      <c r="F740">
        <v>0</v>
      </c>
      <c r="H740">
        <v>471.25995499999999</v>
      </c>
      <c r="J740">
        <v>2962514</v>
      </c>
      <c r="K740">
        <v>3292738</v>
      </c>
      <c r="L740">
        <v>2273594</v>
      </c>
      <c r="M740" t="str">
        <f>IF(J740&gt;0,"Yes","No")</f>
        <v>Yes</v>
      </c>
      <c r="N740">
        <f>AVERAGE(J740:L740)</f>
        <v>2842948.6666666665</v>
      </c>
      <c r="O740">
        <v>5506698</v>
      </c>
      <c r="P740">
        <v>5201201</v>
      </c>
      <c r="Q740">
        <v>4762636</v>
      </c>
      <c r="S740">
        <f>B740/A740</f>
        <v>1.6666666666666667</v>
      </c>
      <c r="T740">
        <f>D740/A740</f>
        <v>0.375</v>
      </c>
      <c r="V740" s="4">
        <f>A740*12+(B740-1)*1.007825+C740*14.003074+D740*15.9949146+E740*31.9720707+F740*30.9737615+0.0005485799</f>
        <v>471.25995497989999</v>
      </c>
      <c r="W740">
        <f>1+A740-B740/2+C740/2+F740/2</f>
        <v>5</v>
      </c>
      <c r="X740">
        <f>W740/A740</f>
        <v>0.20833333333333334</v>
      </c>
      <c r="Y740">
        <f>W740/B740</f>
        <v>0.125</v>
      </c>
      <c r="Z740">
        <f>W740/D740</f>
        <v>0.55555555555555558</v>
      </c>
      <c r="AA740" t="str">
        <f>IF(X740&gt;=0.3,IF(X740&lt;=0.68,IF(Y740&gt;=0.2,IF(Y740&lt;=0.95,IF(Z740&gt;=0.77,IF(Z740&lt;=1.75,"CRAM","O"),"O"),"O"),"O"),"O"),"O")</f>
        <v>O</v>
      </c>
      <c r="AD740">
        <f>(1+A740-D740/2-E740-B740/2)/(A740-D740/2-E740-C740-F740)</f>
        <v>2.564102564102564E-2</v>
      </c>
      <c r="AF740" t="str">
        <f>IF(AD740&gt;0.66,"CondAr","----")</f>
        <v>----</v>
      </c>
      <c r="AG740" t="str">
        <f>IF(AND((AD740&gt;0.5),(AD740&lt;=0.66)),"Aromatic","----")</f>
        <v>----</v>
      </c>
      <c r="AH740" t="str">
        <f>IF(AND((AD740&lt;=0.5),(S740&lt;1.5)),"HUnSatLig","----")</f>
        <v>----</v>
      </c>
      <c r="AI740" t="str">
        <f>IF(AND((T740&lt;0.6),(S740&gt;=1.5),(C740=0)),"AlipatNoN","----")</f>
        <v>AlipatNoN</v>
      </c>
      <c r="AJ740" t="str">
        <f>IF(AND((S740&gt;=1.5),(T740&gt;=0.6)),"SatFACarb","----")</f>
        <v>----</v>
      </c>
      <c r="AK740" t="str">
        <f>IF(AND((T740&lt;0.6),(S740&gt;=1.5),(C740&gt;0)),"Alipat+N","----")</f>
        <v>----</v>
      </c>
      <c r="AM740" s="4">
        <f>V740*(44/43.989828)</f>
        <v>471.36892690545636</v>
      </c>
      <c r="AN740" s="4">
        <f>INT(AM740)</f>
        <v>471</v>
      </c>
      <c r="AO740" s="4">
        <f>AM740-AN740</f>
        <v>0.36892690545636242</v>
      </c>
    </row>
    <row r="741" spans="1:41" x14ac:dyDescent="0.25">
      <c r="A741">
        <v>25</v>
      </c>
      <c r="B741">
        <v>40</v>
      </c>
      <c r="C741">
        <v>0</v>
      </c>
      <c r="D741">
        <v>8</v>
      </c>
      <c r="E741">
        <v>0</v>
      </c>
      <c r="F741">
        <v>0</v>
      </c>
      <c r="H741">
        <v>467.26504039999998</v>
      </c>
      <c r="J741">
        <v>3669197</v>
      </c>
      <c r="K741">
        <v>3052152</v>
      </c>
      <c r="L741">
        <v>3110381</v>
      </c>
      <c r="M741" t="str">
        <f>IF(J741&gt;0,"Yes","No")</f>
        <v>Yes</v>
      </c>
      <c r="N741">
        <f>AVERAGE(J741:L741)</f>
        <v>3277243.3333333335</v>
      </c>
      <c r="O741">
        <v>5516939</v>
      </c>
      <c r="P741">
        <v>6016290</v>
      </c>
      <c r="Q741">
        <v>4985848</v>
      </c>
      <c r="S741">
        <f>B741/A741</f>
        <v>1.6</v>
      </c>
      <c r="T741">
        <f>D741/A741</f>
        <v>0.32</v>
      </c>
      <c r="V741" s="4">
        <f>A741*12+(B741-1)*1.007825+C741*14.003074+D741*15.9949146+E741*31.9720707+F741*30.9737615+0.0005485799</f>
        <v>467.26504037990003</v>
      </c>
      <c r="W741">
        <f>1+A741-B741/2+C741/2+F741/2</f>
        <v>6</v>
      </c>
      <c r="X741">
        <f>W741/A741</f>
        <v>0.24</v>
      </c>
      <c r="Y741">
        <f>W741/B741</f>
        <v>0.15</v>
      </c>
      <c r="Z741">
        <f>W741/D741</f>
        <v>0.75</v>
      </c>
      <c r="AA741" t="str">
        <f>IF(X741&gt;=0.3,IF(X741&lt;=0.68,IF(Y741&gt;=0.2,IF(Y741&lt;=0.95,IF(Z741&gt;=0.77,IF(Z741&lt;=1.75,"CRAM","O"),"O"),"O"),"O"),"O"),"O")</f>
        <v>O</v>
      </c>
      <c r="AD741">
        <f>(1+A741-D741/2-E741-B741/2)/(A741-D741/2-E741-C741-F741)</f>
        <v>9.5238095238095233E-2</v>
      </c>
      <c r="AF741" t="str">
        <f>IF(AD741&gt;0.66,"CondAr","----")</f>
        <v>----</v>
      </c>
      <c r="AG741" t="str">
        <f>IF(AND((AD741&gt;0.5),(AD741&lt;=0.66)),"Aromatic","----")</f>
        <v>----</v>
      </c>
      <c r="AH741" t="str">
        <f>IF(AND((AD741&lt;=0.5),(S741&lt;1.5)),"HUnSatLig","----")</f>
        <v>----</v>
      </c>
      <c r="AI741" t="str">
        <f>IF(AND((T741&lt;0.6),(S741&gt;=1.5),(C741=0)),"AlipatNoN","----")</f>
        <v>AlipatNoN</v>
      </c>
      <c r="AJ741" t="str">
        <f>IF(AND((S741&gt;=1.5),(T741&gt;=0.6)),"SatFACarb","----")</f>
        <v>----</v>
      </c>
      <c r="AK741" t="str">
        <f>IF(AND((T741&lt;0.6),(S741&gt;=1.5),(C741&gt;0)),"Alipat+N","----")</f>
        <v>----</v>
      </c>
      <c r="AM741" s="4">
        <f>V741*(44/43.989828)</f>
        <v>467.37308854027793</v>
      </c>
      <c r="AN741" s="4">
        <f>INT(AM741)</f>
        <v>467</v>
      </c>
      <c r="AO741" s="4">
        <f>AM741-AN741</f>
        <v>0.37308854027793359</v>
      </c>
    </row>
    <row r="742" spans="1:41" x14ac:dyDescent="0.25">
      <c r="A742">
        <v>23</v>
      </c>
      <c r="B742">
        <v>38</v>
      </c>
      <c r="C742">
        <v>0</v>
      </c>
      <c r="D742">
        <v>10</v>
      </c>
      <c r="E742">
        <v>0</v>
      </c>
      <c r="F742">
        <v>0</v>
      </c>
      <c r="H742">
        <v>473.23921960000001</v>
      </c>
      <c r="J742">
        <v>3166256</v>
      </c>
      <c r="K742">
        <v>3029558</v>
      </c>
      <c r="L742">
        <v>2982643</v>
      </c>
      <c r="M742" t="str">
        <f>IF(J742&gt;0,"Yes","No")</f>
        <v>Yes</v>
      </c>
      <c r="N742">
        <f>AVERAGE(J742:L742)</f>
        <v>3059485.6666666665</v>
      </c>
      <c r="O742">
        <v>5522076</v>
      </c>
      <c r="P742">
        <v>5965128</v>
      </c>
      <c r="Q742">
        <v>4415535</v>
      </c>
      <c r="S742">
        <f>B742/A742</f>
        <v>1.6521739130434783</v>
      </c>
      <c r="T742">
        <f>D742/A742</f>
        <v>0.43478260869565216</v>
      </c>
      <c r="V742" s="4">
        <f>A742*12+(B742-1)*1.007825+C742*14.003074+D742*15.9949146+E742*31.9720707+F742*30.9737615+0.0005485799</f>
        <v>473.23921957990001</v>
      </c>
      <c r="W742">
        <f>1+A742-B742/2+C742/2+F742/2</f>
        <v>5</v>
      </c>
      <c r="X742">
        <f>W742/A742</f>
        <v>0.21739130434782608</v>
      </c>
      <c r="Y742">
        <f>W742/B742</f>
        <v>0.13157894736842105</v>
      </c>
      <c r="Z742">
        <f>W742/D742</f>
        <v>0.5</v>
      </c>
      <c r="AA742" t="str">
        <f>IF(X742&gt;=0.3,IF(X742&lt;=0.68,IF(Y742&gt;=0.2,IF(Y742&lt;=0.95,IF(Z742&gt;=0.77,IF(Z742&lt;=1.75,"CRAM","O"),"O"),"O"),"O"),"O"),"O")</f>
        <v>O</v>
      </c>
      <c r="AD742">
        <f>(1+A742-D742/2-E742-B742/2)/(A742-D742/2-E742-C742-F742)</f>
        <v>0</v>
      </c>
      <c r="AF742" t="str">
        <f>IF(AD742&gt;0.66,"CondAr","----")</f>
        <v>----</v>
      </c>
      <c r="AG742" t="str">
        <f>IF(AND((AD742&gt;0.5),(AD742&lt;=0.66)),"Aromatic","----")</f>
        <v>----</v>
      </c>
      <c r="AH742" t="str">
        <f>IF(AND((AD742&lt;=0.5),(S742&lt;1.5)),"HUnSatLig","----")</f>
        <v>----</v>
      </c>
      <c r="AI742" t="str">
        <f>IF(AND((T742&lt;0.6),(S742&gt;=1.5),(C742=0)),"AlipatNoN","----")</f>
        <v>AlipatNoN</v>
      </c>
      <c r="AJ742" t="str">
        <f>IF(AND((S742&gt;=1.5),(T742&gt;=0.6)),"SatFACarb","----")</f>
        <v>----</v>
      </c>
      <c r="AK742" t="str">
        <f>IF(AND((T742&lt;0.6),(S742&gt;=1.5),(C742&gt;0)),"Alipat+N","----")</f>
        <v>----</v>
      </c>
      <c r="AM742" s="4">
        <f>V742*(44/43.989828)</f>
        <v>473.34864918125157</v>
      </c>
      <c r="AN742" s="4">
        <f>INT(AM742)</f>
        <v>473</v>
      </c>
      <c r="AO742" s="4">
        <f>AM742-AN742</f>
        <v>0.34864918125157374</v>
      </c>
    </row>
    <row r="743" spans="1:41" x14ac:dyDescent="0.25">
      <c r="A743">
        <v>23</v>
      </c>
      <c r="B743">
        <v>38</v>
      </c>
      <c r="C743">
        <v>0</v>
      </c>
      <c r="D743">
        <v>7</v>
      </c>
      <c r="E743">
        <v>0</v>
      </c>
      <c r="F743">
        <v>0</v>
      </c>
      <c r="H743">
        <v>425.25447580000002</v>
      </c>
      <c r="J743">
        <v>3231368</v>
      </c>
      <c r="K743">
        <v>3620434</v>
      </c>
      <c r="L743">
        <v>2660345</v>
      </c>
      <c r="M743" t="str">
        <f>IF(J743&gt;0,"Yes","No")</f>
        <v>Yes</v>
      </c>
      <c r="N743">
        <f>AVERAGE(J743:L743)</f>
        <v>3170715.6666666665</v>
      </c>
      <c r="O743">
        <v>5591129</v>
      </c>
      <c r="P743">
        <v>6434876</v>
      </c>
      <c r="Q743">
        <v>4950312</v>
      </c>
      <c r="S743">
        <f>B743/A743</f>
        <v>1.6521739130434783</v>
      </c>
      <c r="T743">
        <f>D743/A743</f>
        <v>0.30434782608695654</v>
      </c>
      <c r="V743" s="4">
        <f>A743*12+(B743-1)*1.007825+C743*14.003074+D743*15.9949146+E743*31.9720707+F743*30.9737615+0.0005485799</f>
        <v>425.25447577990002</v>
      </c>
      <c r="W743">
        <f>1+A743-B743/2+C743/2+F743/2</f>
        <v>5</v>
      </c>
      <c r="X743">
        <f>W743/A743</f>
        <v>0.21739130434782608</v>
      </c>
      <c r="Y743">
        <f>W743/B743</f>
        <v>0.13157894736842105</v>
      </c>
      <c r="Z743">
        <f>W743/D743</f>
        <v>0.7142857142857143</v>
      </c>
      <c r="AA743" t="str">
        <f>IF(X743&gt;=0.3,IF(X743&lt;=0.68,IF(Y743&gt;=0.2,IF(Y743&lt;=0.95,IF(Z743&gt;=0.77,IF(Z743&lt;=1.75,"CRAM","O"),"O"),"O"),"O"),"O"),"O")</f>
        <v>O</v>
      </c>
      <c r="AD743">
        <f>(1+A743-D743/2-E743-B743/2)/(A743-D743/2-E743-C743-F743)</f>
        <v>7.6923076923076927E-2</v>
      </c>
      <c r="AF743" t="str">
        <f>IF(AD743&gt;0.66,"CondAr","----")</f>
        <v>----</v>
      </c>
      <c r="AG743" t="str">
        <f>IF(AND((AD743&gt;0.5),(AD743&lt;=0.66)),"Aromatic","----")</f>
        <v>----</v>
      </c>
      <c r="AH743" t="str">
        <f>IF(AND((AD743&lt;=0.5),(S743&lt;1.5)),"HUnSatLig","----")</f>
        <v>----</v>
      </c>
      <c r="AI743" t="str">
        <f>IF(AND((T743&lt;0.6),(S743&gt;=1.5),(C743=0)),"AlipatNoN","----")</f>
        <v>AlipatNoN</v>
      </c>
      <c r="AJ743" t="str">
        <f>IF(AND((S743&gt;=1.5),(T743&gt;=0.6)),"SatFACarb","----")</f>
        <v>----</v>
      </c>
      <c r="AK743" t="str">
        <f>IF(AND((T743&lt;0.6),(S743&gt;=1.5),(C743&gt;0)),"Alipat+N","----")</f>
        <v>----</v>
      </c>
      <c r="AM743" s="4">
        <f>V743*(44/43.989828)</f>
        <v>425.35280961579571</v>
      </c>
      <c r="AN743" s="4">
        <f>INT(AM743)</f>
        <v>425</v>
      </c>
      <c r="AO743" s="4">
        <f>AM743-AN743</f>
        <v>0.35280961579570658</v>
      </c>
    </row>
    <row r="744" spans="1:41" x14ac:dyDescent="0.25">
      <c r="A744">
        <v>24</v>
      </c>
      <c r="B744">
        <v>38</v>
      </c>
      <c r="C744">
        <v>0</v>
      </c>
      <c r="D744">
        <v>7</v>
      </c>
      <c r="E744">
        <v>0</v>
      </c>
      <c r="F744">
        <v>0</v>
      </c>
      <c r="H744">
        <v>437.25447580000002</v>
      </c>
      <c r="J744">
        <v>3480906</v>
      </c>
      <c r="K744">
        <v>3393613</v>
      </c>
      <c r="L744">
        <v>2915901</v>
      </c>
      <c r="M744" t="str">
        <f>IF(J744&gt;0,"Yes","No")</f>
        <v>Yes</v>
      </c>
      <c r="N744">
        <f>AVERAGE(J744:L744)</f>
        <v>3263473.3333333335</v>
      </c>
      <c r="O744">
        <v>5666117</v>
      </c>
      <c r="P744">
        <v>6691372</v>
      </c>
      <c r="Q744">
        <v>5131396</v>
      </c>
      <c r="S744">
        <f>B744/A744</f>
        <v>1.5833333333333333</v>
      </c>
      <c r="T744">
        <f>D744/A744</f>
        <v>0.29166666666666669</v>
      </c>
      <c r="V744" s="4">
        <f>A744*12+(B744-1)*1.007825+C744*14.003074+D744*15.9949146+E744*31.9720707+F744*30.9737615+0.0005485799</f>
        <v>437.25447577990002</v>
      </c>
      <c r="W744">
        <f>1+A744-B744/2+C744/2+F744/2</f>
        <v>6</v>
      </c>
      <c r="X744">
        <f>W744/A744</f>
        <v>0.25</v>
      </c>
      <c r="Y744">
        <f>W744/B744</f>
        <v>0.15789473684210525</v>
      </c>
      <c r="Z744">
        <f>W744/D744</f>
        <v>0.8571428571428571</v>
      </c>
      <c r="AA744" t="str">
        <f>IF(X744&gt;=0.3,IF(X744&lt;=0.68,IF(Y744&gt;=0.2,IF(Y744&lt;=0.95,IF(Z744&gt;=0.77,IF(Z744&lt;=1.75,"CRAM","O"),"O"),"O"),"O"),"O"),"O")</f>
        <v>O</v>
      </c>
      <c r="AD744">
        <f>(1+A744-D744/2-E744-B744/2)/(A744-D744/2-E744-C744-F744)</f>
        <v>0.12195121951219512</v>
      </c>
      <c r="AF744" t="str">
        <f>IF(AD744&gt;0.66,"CondAr","----")</f>
        <v>----</v>
      </c>
      <c r="AG744" t="str">
        <f>IF(AND((AD744&gt;0.5),(AD744&lt;=0.66)),"Aromatic","----")</f>
        <v>----</v>
      </c>
      <c r="AH744" t="str">
        <f>IF(AND((AD744&lt;=0.5),(S744&lt;1.5)),"HUnSatLig","----")</f>
        <v>----</v>
      </c>
      <c r="AI744" t="str">
        <f>IF(AND((T744&lt;0.6),(S744&gt;=1.5),(C744=0)),"AlipatNoN","----")</f>
        <v>AlipatNoN</v>
      </c>
      <c r="AJ744" t="str">
        <f>IF(AND((S744&gt;=1.5),(T744&gt;=0.6)),"SatFACarb","----")</f>
        <v>----</v>
      </c>
      <c r="AK744" t="str">
        <f>IF(AND((T744&lt;0.6),(S744&gt;=1.5),(C744&gt;0)),"Alipat+N","----")</f>
        <v>----</v>
      </c>
      <c r="AM744" s="4">
        <f>V744*(44/43.989828)</f>
        <v>437.35558443910259</v>
      </c>
      <c r="AN744" s="4">
        <f>INT(AM744)</f>
        <v>437</v>
      </c>
      <c r="AO744" s="4">
        <f>AM744-AN744</f>
        <v>0.35558443910258575</v>
      </c>
    </row>
    <row r="745" spans="1:41" x14ac:dyDescent="0.25">
      <c r="A745">
        <v>18</v>
      </c>
      <c r="B745">
        <v>30</v>
      </c>
      <c r="C745">
        <v>0</v>
      </c>
      <c r="D745">
        <v>5</v>
      </c>
      <c r="E745">
        <v>0</v>
      </c>
      <c r="F745">
        <v>0</v>
      </c>
      <c r="H745">
        <v>325.20204660000002</v>
      </c>
      <c r="J745">
        <v>3031898</v>
      </c>
      <c r="K745">
        <v>3686968</v>
      </c>
      <c r="L745">
        <v>3550501</v>
      </c>
      <c r="M745" t="str">
        <f>IF(J745&gt;0,"Yes","No")</f>
        <v>Yes</v>
      </c>
      <c r="N745">
        <f>AVERAGE(J745:L745)</f>
        <v>3423122.3333333335</v>
      </c>
      <c r="O745">
        <v>5743946</v>
      </c>
      <c r="P745">
        <v>7356923</v>
      </c>
      <c r="Q745">
        <v>5604788</v>
      </c>
      <c r="S745">
        <f>B745/A745</f>
        <v>1.6666666666666667</v>
      </c>
      <c r="T745">
        <f>D745/A745</f>
        <v>0.27777777777777779</v>
      </c>
      <c r="V745" s="4">
        <f>A745*12+(B745-1)*1.007825+C745*14.003074+D745*15.9949146+E745*31.9720707+F745*30.9737615+0.0005485799</f>
        <v>325.20204657990001</v>
      </c>
      <c r="W745">
        <f>1+A745-B745/2+C745/2+F745/2</f>
        <v>4</v>
      </c>
      <c r="X745">
        <f>W745/A745</f>
        <v>0.22222222222222221</v>
      </c>
      <c r="Y745">
        <f>W745/B745</f>
        <v>0.13333333333333333</v>
      </c>
      <c r="Z745">
        <f>W745/D745</f>
        <v>0.8</v>
      </c>
      <c r="AA745" t="str">
        <f>IF(X745&gt;=0.3,IF(X745&lt;=0.68,IF(Y745&gt;=0.2,IF(Y745&lt;=0.95,IF(Z745&gt;=0.77,IF(Z745&lt;=1.75,"CRAM","O"),"O"),"O"),"O"),"O"),"O")</f>
        <v>O</v>
      </c>
      <c r="AD745">
        <f>(1+A745-D745/2-E745-B745/2)/(A745-D745/2-E745-C745-F745)</f>
        <v>9.6774193548387094E-2</v>
      </c>
      <c r="AF745" t="str">
        <f>IF(AD745&gt;0.66,"CondAr","----")</f>
        <v>----</v>
      </c>
      <c r="AG745" t="str">
        <f>IF(AND((AD745&gt;0.5),(AD745&lt;=0.66)),"Aromatic","----")</f>
        <v>----</v>
      </c>
      <c r="AH745" t="str">
        <f>IF(AND((AD745&lt;=0.5),(S745&lt;1.5)),"HUnSatLig","----")</f>
        <v>----</v>
      </c>
      <c r="AI745" t="str">
        <f>IF(AND((T745&lt;0.6),(S745&gt;=1.5),(C745=0)),"AlipatNoN","----")</f>
        <v>AlipatNoN</v>
      </c>
      <c r="AJ745" t="str">
        <f>IF(AND((S745&gt;=1.5),(T745&gt;=0.6)),"SatFACarb","----")</f>
        <v>----</v>
      </c>
      <c r="AK745" t="str">
        <f>IF(AND((T745&lt;0.6),(S745&gt;=1.5),(C745&gt;0)),"Alipat+N","----")</f>
        <v>----</v>
      </c>
      <c r="AM745" s="4">
        <f>V745*(44/43.989828)</f>
        <v>325.27724476475788</v>
      </c>
      <c r="AN745" s="4">
        <f>INT(AM745)</f>
        <v>325</v>
      </c>
      <c r="AO745" s="4">
        <f>AM745-AN745</f>
        <v>0.27724476475788151</v>
      </c>
    </row>
    <row r="746" spans="1:41" x14ac:dyDescent="0.25">
      <c r="A746">
        <v>20</v>
      </c>
      <c r="B746">
        <v>35</v>
      </c>
      <c r="C746">
        <v>0</v>
      </c>
      <c r="D746">
        <v>11</v>
      </c>
      <c r="E746">
        <v>0</v>
      </c>
      <c r="F746">
        <v>1</v>
      </c>
      <c r="H746">
        <v>481.18442069999998</v>
      </c>
      <c r="J746">
        <v>3737674</v>
      </c>
      <c r="K746">
        <v>3600977</v>
      </c>
      <c r="L746">
        <v>3037245</v>
      </c>
      <c r="M746" t="str">
        <f>IF(J746&gt;0,"Yes","No")</f>
        <v>Yes</v>
      </c>
      <c r="N746">
        <f>AVERAGE(J746:L746)</f>
        <v>3458632</v>
      </c>
      <c r="O746">
        <v>5894995</v>
      </c>
      <c r="P746">
        <v>9444863</v>
      </c>
      <c r="Q746">
        <v>10633544</v>
      </c>
      <c r="S746">
        <f>B746/A746</f>
        <v>1.75</v>
      </c>
      <c r="T746">
        <f>D746/A746</f>
        <v>0.55000000000000004</v>
      </c>
      <c r="V746" s="4">
        <f>A746*12+(B746-1)*1.007825+C746*14.003074+D746*15.9949146+E746*31.9720707+F746*30.9737615+0.0005485799</f>
        <v>481.18442067990003</v>
      </c>
      <c r="W746">
        <f>1+A746-B746/2+C746/2+F746/2</f>
        <v>4</v>
      </c>
      <c r="X746">
        <f>W746/A746</f>
        <v>0.2</v>
      </c>
      <c r="Y746">
        <f>W746/B746</f>
        <v>0.11428571428571428</v>
      </c>
      <c r="Z746">
        <f>W746/D746</f>
        <v>0.36363636363636365</v>
      </c>
      <c r="AA746" t="str">
        <f>IF(X746&gt;=0.3,IF(X746&lt;=0.68,IF(Y746&gt;=0.2,IF(Y746&lt;=0.95,IF(Z746&gt;=0.77,IF(Z746&lt;=1.75,"CRAM","O"),"O"),"O"),"O"),"O"),"O")</f>
        <v>O</v>
      </c>
      <c r="AD746">
        <f>(1+A746-D746/2-E746-B746/2)/(A746-D746/2-E746-C746-F746)</f>
        <v>-0.14814814814814814</v>
      </c>
      <c r="AF746" t="str">
        <f>IF(AD746&gt;0.66,"CondAr","----")</f>
        <v>----</v>
      </c>
      <c r="AG746" t="str">
        <f>IF(AND((AD746&gt;0.5),(AD746&lt;=0.66)),"Aromatic","----")</f>
        <v>----</v>
      </c>
      <c r="AH746" t="str">
        <f>IF(AND((AD746&lt;=0.5),(S746&lt;1.5)),"HUnSatLig","----")</f>
        <v>----</v>
      </c>
      <c r="AI746" t="str">
        <f>IF(AND((T746&lt;0.6),(S746&gt;=1.5),(C746=0)),"AlipatNoN","----")</f>
        <v>AlipatNoN</v>
      </c>
      <c r="AJ746" t="str">
        <f>IF(AND((S746&gt;=1.5),(T746&gt;=0.6)),"SatFACarb","----")</f>
        <v>----</v>
      </c>
      <c r="AK746" t="str">
        <f>IF(AND((T746&lt;0.6),(S746&gt;=1.5),(C746&gt;0)),"Alipat+N","----")</f>
        <v>----</v>
      </c>
      <c r="AM746" s="4">
        <f>V746*(44/43.989828)</f>
        <v>481.29568749201746</v>
      </c>
      <c r="AN746" s="4">
        <f>INT(AM746)</f>
        <v>481</v>
      </c>
      <c r="AO746" s="4">
        <f>AM746-AN746</f>
        <v>0.29568749201746414</v>
      </c>
    </row>
    <row r="747" spans="1:41" x14ac:dyDescent="0.25">
      <c r="A747">
        <v>26</v>
      </c>
      <c r="B747">
        <v>40</v>
      </c>
      <c r="C747">
        <v>0</v>
      </c>
      <c r="D747">
        <v>8</v>
      </c>
      <c r="E747">
        <v>0</v>
      </c>
      <c r="F747">
        <v>0</v>
      </c>
      <c r="H747">
        <v>479.26504039999998</v>
      </c>
      <c r="J747">
        <v>3945519</v>
      </c>
      <c r="K747">
        <v>3769920</v>
      </c>
      <c r="L747">
        <v>3237467</v>
      </c>
      <c r="M747" t="str">
        <f>IF(J747&gt;0,"Yes","No")</f>
        <v>Yes</v>
      </c>
      <c r="N747">
        <f>AVERAGE(J747:L747)</f>
        <v>3650968.6666666665</v>
      </c>
      <c r="O747">
        <v>5903129</v>
      </c>
      <c r="P747">
        <v>7163335</v>
      </c>
      <c r="Q747">
        <v>5045490</v>
      </c>
      <c r="S747">
        <f>B747/A747</f>
        <v>1.5384615384615385</v>
      </c>
      <c r="T747">
        <f>D747/A747</f>
        <v>0.30769230769230771</v>
      </c>
      <c r="V747" s="4">
        <f>A747*12+(B747-1)*1.007825+C747*14.003074+D747*15.9949146+E747*31.9720707+F747*30.9737615+0.0005485799</f>
        <v>479.26504037990003</v>
      </c>
      <c r="W747">
        <f>1+A747-B747/2+C747/2+F747/2</f>
        <v>7</v>
      </c>
      <c r="X747">
        <f>W747/A747</f>
        <v>0.26923076923076922</v>
      </c>
      <c r="Y747">
        <f>W747/B747</f>
        <v>0.17499999999999999</v>
      </c>
      <c r="Z747">
        <f>W747/D747</f>
        <v>0.875</v>
      </c>
      <c r="AA747" t="str">
        <f>IF(X747&gt;=0.3,IF(X747&lt;=0.68,IF(Y747&gt;=0.2,IF(Y747&lt;=0.95,IF(Z747&gt;=0.77,IF(Z747&lt;=1.75,"CRAM","O"),"O"),"O"),"O"),"O"),"O")</f>
        <v>O</v>
      </c>
      <c r="AD747">
        <f>(1+A747-D747/2-E747-B747/2)/(A747-D747/2-E747-C747-F747)</f>
        <v>0.13636363636363635</v>
      </c>
      <c r="AF747" t="str">
        <f>IF(AD747&gt;0.66,"CondAr","----")</f>
        <v>----</v>
      </c>
      <c r="AG747" t="str">
        <f>IF(AND((AD747&gt;0.5),(AD747&lt;=0.66)),"Aromatic","----")</f>
        <v>----</v>
      </c>
      <c r="AH747" t="str">
        <f>IF(AND((AD747&lt;=0.5),(S747&lt;1.5)),"HUnSatLig","----")</f>
        <v>----</v>
      </c>
      <c r="AI747" t="str">
        <f>IF(AND((T747&lt;0.6),(S747&gt;=1.5),(C747=0)),"AlipatNoN","----")</f>
        <v>AlipatNoN</v>
      </c>
      <c r="AJ747" t="str">
        <f>IF(AND((S747&gt;=1.5),(T747&gt;=0.6)),"SatFACarb","----")</f>
        <v>----</v>
      </c>
      <c r="AK747" t="str">
        <f>IF(AND((T747&lt;0.6),(S747&gt;=1.5),(C747&gt;0)),"Alipat+N","----")</f>
        <v>----</v>
      </c>
      <c r="AM747" s="4">
        <f>V747*(44/43.989828)</f>
        <v>479.37586336358481</v>
      </c>
      <c r="AN747" s="4">
        <f>INT(AM747)</f>
        <v>479</v>
      </c>
      <c r="AO747" s="4">
        <f>AM747-AN747</f>
        <v>0.37586336358481276</v>
      </c>
    </row>
    <row r="748" spans="1:41" x14ac:dyDescent="0.25">
      <c r="A748">
        <v>17</v>
      </c>
      <c r="B748">
        <v>26</v>
      </c>
      <c r="C748">
        <v>0</v>
      </c>
      <c r="D748">
        <v>5</v>
      </c>
      <c r="E748">
        <v>0</v>
      </c>
      <c r="F748">
        <v>0</v>
      </c>
      <c r="H748">
        <v>309.17074659999997</v>
      </c>
      <c r="J748">
        <v>3214341</v>
      </c>
      <c r="K748">
        <v>3499917</v>
      </c>
      <c r="L748">
        <v>2861537</v>
      </c>
      <c r="M748" t="str">
        <f>IF(J748&gt;0,"Yes","No")</f>
        <v>Yes</v>
      </c>
      <c r="N748">
        <f>AVERAGE(J748:L748)</f>
        <v>3191931.6666666665</v>
      </c>
      <c r="O748">
        <v>5949702</v>
      </c>
      <c r="P748">
        <v>8800000</v>
      </c>
      <c r="Q748">
        <v>5937598</v>
      </c>
      <c r="S748">
        <f>B748/A748</f>
        <v>1.5294117647058822</v>
      </c>
      <c r="T748">
        <f>D748/A748</f>
        <v>0.29411764705882354</v>
      </c>
      <c r="V748" s="4">
        <f>A748*12+(B748-1)*1.007825+C748*14.003074+D748*15.9949146+E748*31.9720707+F748*30.9737615+0.0005485799</f>
        <v>309.17074657990003</v>
      </c>
      <c r="W748">
        <f>1+A748-B748/2+C748/2+F748/2</f>
        <v>5</v>
      </c>
      <c r="X748">
        <f>W748/A748</f>
        <v>0.29411764705882354</v>
      </c>
      <c r="Y748">
        <f>W748/B748</f>
        <v>0.19230769230769232</v>
      </c>
      <c r="Z748">
        <f>W748/D748</f>
        <v>1</v>
      </c>
      <c r="AA748" t="str">
        <f>IF(X748&gt;=0.3,IF(X748&lt;=0.68,IF(Y748&gt;=0.2,IF(Y748&lt;=0.95,IF(Z748&gt;=0.77,IF(Z748&lt;=1.75,"CRAM","O"),"O"),"O"),"O"),"O"),"O")</f>
        <v>O</v>
      </c>
      <c r="AD748">
        <f>(1+A748-D748/2-E748-B748/2)/(A748-D748/2-E748-C748-F748)</f>
        <v>0.17241379310344829</v>
      </c>
      <c r="AF748" t="str">
        <f>IF(AD748&gt;0.66,"CondAr","----")</f>
        <v>----</v>
      </c>
      <c r="AG748" t="str">
        <f>IF(AND((AD748&gt;0.5),(AD748&lt;=0.66)),"Aromatic","----")</f>
        <v>----</v>
      </c>
      <c r="AH748" t="str">
        <f>IF(AND((AD748&lt;=0.5),(S748&lt;1.5)),"HUnSatLig","----")</f>
        <v>----</v>
      </c>
      <c r="AI748" t="str">
        <f>IF(AND((T748&lt;0.6),(S748&gt;=1.5),(C748=0)),"AlipatNoN","----")</f>
        <v>AlipatNoN</v>
      </c>
      <c r="AJ748" t="str">
        <f>IF(AND((S748&gt;=1.5),(T748&gt;=0.6)),"SatFACarb","----")</f>
        <v>----</v>
      </c>
      <c r="AK748" t="str">
        <f>IF(AND((T748&lt;0.6),(S748&gt;=1.5),(C748&gt;0)),"Alipat+N","----")</f>
        <v>----</v>
      </c>
      <c r="AM748" s="4">
        <f>V748*(44/43.989828)</f>
        <v>309.24223776268457</v>
      </c>
      <c r="AN748" s="4">
        <f>INT(AM748)</f>
        <v>309</v>
      </c>
      <c r="AO748" s="4">
        <f>AM748-AN748</f>
        <v>0.24223776268456731</v>
      </c>
    </row>
    <row r="749" spans="1:41" x14ac:dyDescent="0.25">
      <c r="A749">
        <v>19</v>
      </c>
      <c r="B749">
        <v>30</v>
      </c>
      <c r="C749">
        <v>0</v>
      </c>
      <c r="D749">
        <v>10</v>
      </c>
      <c r="E749">
        <v>0</v>
      </c>
      <c r="F749">
        <v>0</v>
      </c>
      <c r="H749">
        <v>417.17661959999998</v>
      </c>
      <c r="J749">
        <v>5466197</v>
      </c>
      <c r="K749">
        <v>5752453</v>
      </c>
      <c r="L749">
        <v>5528352</v>
      </c>
      <c r="M749" t="str">
        <f>IF(J749&gt;0,"Yes","No")</f>
        <v>Yes</v>
      </c>
      <c r="N749">
        <f>AVERAGE(J749:L749)</f>
        <v>5582334</v>
      </c>
      <c r="O749">
        <v>5962045</v>
      </c>
      <c r="P749">
        <v>6884468</v>
      </c>
      <c r="Q749">
        <v>5605163</v>
      </c>
      <c r="S749">
        <f>B749/A749</f>
        <v>1.5789473684210527</v>
      </c>
      <c r="T749">
        <f>D749/A749</f>
        <v>0.52631578947368418</v>
      </c>
      <c r="V749" s="4">
        <f>A749*12+(B749-1)*1.007825+C749*14.003074+D749*15.9949146+E749*31.9720707+F749*30.9737615+0.0005485799</f>
        <v>417.17661957989998</v>
      </c>
      <c r="W749">
        <f>1+A749-B749/2+C749/2+F749/2</f>
        <v>5</v>
      </c>
      <c r="X749">
        <f>W749/A749</f>
        <v>0.26315789473684209</v>
      </c>
      <c r="Y749">
        <f>W749/B749</f>
        <v>0.16666666666666666</v>
      </c>
      <c r="Z749">
        <f>W749/D749</f>
        <v>0.5</v>
      </c>
      <c r="AA749" t="str">
        <f>IF(X749&gt;=0.3,IF(X749&lt;=0.68,IF(Y749&gt;=0.2,IF(Y749&lt;=0.95,IF(Z749&gt;=0.77,IF(Z749&lt;=1.75,"CRAM","O"),"O"),"O"),"O"),"O"),"O")</f>
        <v>O</v>
      </c>
      <c r="AD749">
        <f>(1+A749-D749/2-E749-B749/2)/(A749-D749/2-E749-C749-F749)</f>
        <v>0</v>
      </c>
      <c r="AF749" t="str">
        <f>IF(AD749&gt;0.66,"CondAr","----")</f>
        <v>----</v>
      </c>
      <c r="AG749" t="str">
        <f>IF(AND((AD749&gt;0.5),(AD749&lt;=0.66)),"Aromatic","----")</f>
        <v>----</v>
      </c>
      <c r="AH749" t="str">
        <f>IF(AND((AD749&lt;=0.5),(S749&lt;1.5)),"HUnSatLig","----")</f>
        <v>----</v>
      </c>
      <c r="AI749" t="str">
        <f>IF(AND((T749&lt;0.6),(S749&gt;=1.5),(C749=0)),"AlipatNoN","----")</f>
        <v>AlipatNoN</v>
      </c>
      <c r="AJ749" t="str">
        <f>IF(AND((S749&gt;=1.5),(T749&gt;=0.6)),"SatFACarb","----")</f>
        <v>----</v>
      </c>
      <c r="AK749" t="str">
        <f>IF(AND((T749&lt;0.6),(S749&gt;=1.5),(C749&gt;0)),"Alipat+N","----")</f>
        <v>----</v>
      </c>
      <c r="AM749" s="4">
        <f>V749*(44/43.989828)</f>
        <v>417.27308553049119</v>
      </c>
      <c r="AN749" s="4">
        <f>INT(AM749)</f>
        <v>417</v>
      </c>
      <c r="AO749" s="4">
        <f>AM749-AN749</f>
        <v>0.273085530491187</v>
      </c>
    </row>
    <row r="750" spans="1:41" x14ac:dyDescent="0.25">
      <c r="A750">
        <v>19</v>
      </c>
      <c r="B750">
        <v>34</v>
      </c>
      <c r="C750">
        <v>0</v>
      </c>
      <c r="D750">
        <v>9</v>
      </c>
      <c r="E750">
        <v>0</v>
      </c>
      <c r="F750">
        <v>0</v>
      </c>
      <c r="H750">
        <v>405.21300500000001</v>
      </c>
      <c r="J750">
        <v>3866293</v>
      </c>
      <c r="K750">
        <v>4745241</v>
      </c>
      <c r="L750">
        <v>3977634</v>
      </c>
      <c r="M750" t="str">
        <f>IF(J750&gt;0,"Yes","No")</f>
        <v>Yes</v>
      </c>
      <c r="N750">
        <f>AVERAGE(J750:L750)</f>
        <v>4196389.333333333</v>
      </c>
      <c r="O750">
        <v>6100878</v>
      </c>
      <c r="P750">
        <v>6078955</v>
      </c>
      <c r="Q750">
        <v>5972757</v>
      </c>
      <c r="S750">
        <f>B750/A750</f>
        <v>1.7894736842105263</v>
      </c>
      <c r="T750">
        <f>D750/A750</f>
        <v>0.47368421052631576</v>
      </c>
      <c r="V750" s="4">
        <f>A750*12+(B750-1)*1.007825+C750*14.003074+D750*15.9949146+E750*31.9720707+F750*30.9737615+0.0005485799</f>
        <v>405.21300497989995</v>
      </c>
      <c r="W750">
        <f>1+A750-B750/2+C750/2+F750/2</f>
        <v>3</v>
      </c>
      <c r="X750">
        <f>W750/A750</f>
        <v>0.15789473684210525</v>
      </c>
      <c r="Y750">
        <f>W750/B750</f>
        <v>8.8235294117647065E-2</v>
      </c>
      <c r="Z750">
        <f>W750/D750</f>
        <v>0.33333333333333331</v>
      </c>
      <c r="AA750" t="str">
        <f>IF(X750&gt;=0.3,IF(X750&lt;=0.68,IF(Y750&gt;=0.2,IF(Y750&lt;=0.95,IF(Z750&gt;=0.77,IF(Z750&lt;=1.75,"CRAM","O"),"O"),"O"),"O"),"O"),"O")</f>
        <v>O</v>
      </c>
      <c r="AD750">
        <f>(1+A750-D750/2-E750-B750/2)/(A750-D750/2-E750-C750-F750)</f>
        <v>-0.10344827586206896</v>
      </c>
      <c r="AF750" t="str">
        <f>IF(AD750&gt;0.66,"CondAr","----")</f>
        <v>----</v>
      </c>
      <c r="AG750" t="str">
        <f>IF(AND((AD750&gt;0.5),(AD750&lt;=0.66)),"Aromatic","----")</f>
        <v>----</v>
      </c>
      <c r="AH750" t="str">
        <f>IF(AND((AD750&lt;=0.5),(S750&lt;1.5)),"HUnSatLig","----")</f>
        <v>----</v>
      </c>
      <c r="AI750" t="str">
        <f>IF(AND((T750&lt;0.6),(S750&gt;=1.5),(C750=0)),"AlipatNoN","----")</f>
        <v>AlipatNoN</v>
      </c>
      <c r="AJ750" t="str">
        <f>IF(AND((S750&gt;=1.5),(T750&gt;=0.6)),"SatFACarb","----")</f>
        <v>----</v>
      </c>
      <c r="AK750" t="str">
        <f>IF(AND((T750&lt;0.6),(S750&gt;=1.5),(C750&gt;0)),"Alipat+N","----")</f>
        <v>----</v>
      </c>
      <c r="AM750" s="4">
        <f>V750*(44/43.989828)</f>
        <v>405.30670452077231</v>
      </c>
      <c r="AN750" s="4">
        <f>INT(AM750)</f>
        <v>405</v>
      </c>
      <c r="AO750" s="4">
        <f>AM750-AN750</f>
        <v>0.30670452077231403</v>
      </c>
    </row>
    <row r="751" spans="1:41" x14ac:dyDescent="0.25">
      <c r="A751">
        <v>24</v>
      </c>
      <c r="B751">
        <v>38</v>
      </c>
      <c r="C751">
        <v>0</v>
      </c>
      <c r="D751">
        <v>10</v>
      </c>
      <c r="E751">
        <v>0</v>
      </c>
      <c r="F751">
        <v>0</v>
      </c>
      <c r="H751">
        <v>485.23921960000001</v>
      </c>
      <c r="J751">
        <v>3435692</v>
      </c>
      <c r="K751">
        <v>4045448</v>
      </c>
      <c r="L751">
        <v>2762265</v>
      </c>
      <c r="M751" t="str">
        <f>IF(J751&gt;0,"Yes","No")</f>
        <v>Yes</v>
      </c>
      <c r="N751">
        <f>AVERAGE(J751:L751)</f>
        <v>3414468.3333333335</v>
      </c>
      <c r="O751">
        <v>6112228</v>
      </c>
      <c r="P751">
        <v>6241926</v>
      </c>
      <c r="Q751">
        <v>4707865</v>
      </c>
      <c r="S751">
        <f>B751/A751</f>
        <v>1.5833333333333333</v>
      </c>
      <c r="T751">
        <f>D751/A751</f>
        <v>0.41666666666666669</v>
      </c>
      <c r="V751" s="4">
        <f>A751*12+(B751-1)*1.007825+C751*14.003074+D751*15.9949146+E751*31.9720707+F751*30.9737615+0.0005485799</f>
        <v>485.23921957990001</v>
      </c>
      <c r="W751">
        <f>1+A751-B751/2+C751/2+F751/2</f>
        <v>6</v>
      </c>
      <c r="X751">
        <f>W751/A751</f>
        <v>0.25</v>
      </c>
      <c r="Y751">
        <f>W751/B751</f>
        <v>0.15789473684210525</v>
      </c>
      <c r="Z751">
        <f>W751/D751</f>
        <v>0.6</v>
      </c>
      <c r="AA751" t="str">
        <f>IF(X751&gt;=0.3,IF(X751&lt;=0.68,IF(Y751&gt;=0.2,IF(Y751&lt;=0.95,IF(Z751&gt;=0.77,IF(Z751&lt;=1.75,"CRAM","O"),"O"),"O"),"O"),"O"),"O")</f>
        <v>O</v>
      </c>
      <c r="AD751">
        <f>(1+A751-D751/2-E751-B751/2)/(A751-D751/2-E751-C751-F751)</f>
        <v>5.2631578947368418E-2</v>
      </c>
      <c r="AF751" t="str">
        <f>IF(AD751&gt;0.66,"CondAr","----")</f>
        <v>----</v>
      </c>
      <c r="AG751" t="str">
        <f>IF(AND((AD751&gt;0.5),(AD751&lt;=0.66)),"Aromatic","----")</f>
        <v>----</v>
      </c>
      <c r="AH751" t="str">
        <f>IF(AND((AD751&lt;=0.5),(S751&lt;1.5)),"HUnSatLig","----")</f>
        <v>----</v>
      </c>
      <c r="AI751" t="str">
        <f>IF(AND((T751&lt;0.6),(S751&gt;=1.5),(C751=0)),"AlipatNoN","----")</f>
        <v>AlipatNoN</v>
      </c>
      <c r="AJ751" t="str">
        <f>IF(AND((S751&gt;=1.5),(T751&gt;=0.6)),"SatFACarb","----")</f>
        <v>----</v>
      </c>
      <c r="AK751" t="str">
        <f>IF(AND((T751&lt;0.6),(S751&gt;=1.5),(C751&gt;0)),"Alipat+N","----")</f>
        <v>----</v>
      </c>
      <c r="AM751" s="4">
        <f>V751*(44/43.989828)</f>
        <v>485.35142400455845</v>
      </c>
      <c r="AN751" s="4">
        <f>INT(AM751)</f>
        <v>485</v>
      </c>
      <c r="AO751" s="4">
        <f>AM751-AN751</f>
        <v>0.35142400455845291</v>
      </c>
    </row>
    <row r="752" spans="1:41" x14ac:dyDescent="0.25">
      <c r="A752">
        <v>20</v>
      </c>
      <c r="B752">
        <v>40</v>
      </c>
      <c r="C752">
        <v>0</v>
      </c>
      <c r="D752">
        <v>6</v>
      </c>
      <c r="E752">
        <v>0</v>
      </c>
      <c r="F752">
        <v>0</v>
      </c>
      <c r="H752">
        <v>375.2752112</v>
      </c>
      <c r="J752">
        <v>3694128</v>
      </c>
      <c r="K752">
        <v>4214108</v>
      </c>
      <c r="L752">
        <v>4344387</v>
      </c>
      <c r="M752" t="str">
        <f>IF(J752&gt;0,"Yes","No")</f>
        <v>Yes</v>
      </c>
      <c r="N752">
        <f>AVERAGE(J752:L752)</f>
        <v>4084207.6666666665</v>
      </c>
      <c r="O752">
        <v>6123564</v>
      </c>
      <c r="P752">
        <v>9591229</v>
      </c>
      <c r="Q752">
        <v>6546033</v>
      </c>
      <c r="S752">
        <f>B752/A752</f>
        <v>2</v>
      </c>
      <c r="T752">
        <f>D752/A752</f>
        <v>0.3</v>
      </c>
      <c r="V752" s="4">
        <f>A752*12+(B752-1)*1.007825+C752*14.003074+D752*15.9949146+E752*31.9720707+F752*30.9737615+0.0005485799</f>
        <v>375.2752111799</v>
      </c>
      <c r="W752">
        <f>1+A752-B752/2+C752/2+F752/2</f>
        <v>1</v>
      </c>
      <c r="X752">
        <f>W752/A752</f>
        <v>0.05</v>
      </c>
      <c r="Y752">
        <f>W752/B752</f>
        <v>2.5000000000000001E-2</v>
      </c>
      <c r="Z752">
        <f>W752/D752</f>
        <v>0.16666666666666666</v>
      </c>
      <c r="AA752" t="str">
        <f>IF(X752&gt;=0.3,IF(X752&lt;=0.68,IF(Y752&gt;=0.2,IF(Y752&lt;=0.95,IF(Z752&gt;=0.77,IF(Z752&lt;=1.75,"CRAM","O"),"O"),"O"),"O"),"O"),"O")</f>
        <v>O</v>
      </c>
      <c r="AD752">
        <f>(1+A752-D752/2-E752-B752/2)/(A752-D752/2-E752-C752-F752)</f>
        <v>-0.11764705882352941</v>
      </c>
      <c r="AF752" t="str">
        <f>IF(AD752&gt;0.66,"CondAr","----")</f>
        <v>----</v>
      </c>
      <c r="AG752" t="str">
        <f>IF(AND((AD752&gt;0.5),(AD752&lt;=0.66)),"Aromatic","----")</f>
        <v>----</v>
      </c>
      <c r="AH752" t="str">
        <f>IF(AND((AD752&lt;=0.5),(S752&lt;1.5)),"HUnSatLig","----")</f>
        <v>----</v>
      </c>
      <c r="AI752" t="str">
        <f>IF(AND((T752&lt;0.6),(S752&gt;=1.5),(C752=0)),"AlipatNoN","----")</f>
        <v>AlipatNoN</v>
      </c>
      <c r="AJ752" t="str">
        <f>IF(AND((S752&gt;=1.5),(T752&gt;=0.6)),"SatFACarb","----")</f>
        <v>----</v>
      </c>
      <c r="AK752" t="str">
        <f>IF(AND((T752&lt;0.6),(S752&gt;=1.5),(C752&gt;0)),"Alipat+N","----")</f>
        <v>----</v>
      </c>
      <c r="AM752" s="4">
        <f>V752*(44/43.989828)</f>
        <v>375.36198804677292</v>
      </c>
      <c r="AN752" s="4">
        <f>INT(AM752)</f>
        <v>375</v>
      </c>
      <c r="AO752" s="4">
        <f>AM752-AN752</f>
        <v>0.36198804677292173</v>
      </c>
    </row>
    <row r="753" spans="1:41" x14ac:dyDescent="0.25">
      <c r="A753">
        <v>20</v>
      </c>
      <c r="B753">
        <v>42</v>
      </c>
      <c r="C753">
        <v>0</v>
      </c>
      <c r="D753">
        <v>7</v>
      </c>
      <c r="E753">
        <v>1</v>
      </c>
      <c r="F753">
        <v>0</v>
      </c>
      <c r="H753">
        <v>425.25784650000003</v>
      </c>
      <c r="J753">
        <v>3757704</v>
      </c>
      <c r="K753">
        <v>3075666</v>
      </c>
      <c r="L753">
        <v>2467833</v>
      </c>
      <c r="M753" t="str">
        <f>IF(J753&gt;0,"Yes","No")</f>
        <v>Yes</v>
      </c>
      <c r="N753">
        <f>AVERAGE(J753:L753)</f>
        <v>3100401</v>
      </c>
      <c r="O753">
        <v>6125657</v>
      </c>
      <c r="P753">
        <v>5508156</v>
      </c>
      <c r="Q753">
        <v>4298023</v>
      </c>
      <c r="S753">
        <f>B753/A753</f>
        <v>2.1</v>
      </c>
      <c r="T753">
        <f>D753/A753</f>
        <v>0.35</v>
      </c>
      <c r="V753" s="4">
        <f>A753*12+(B753-1)*1.007825+C753*14.003074+D753*15.9949146+E753*31.9720707+F753*30.9737615+0.0005485799</f>
        <v>425.25784647990002</v>
      </c>
      <c r="W753">
        <f>1+A753-B753/2+C753/2+F753/2</f>
        <v>0</v>
      </c>
      <c r="X753">
        <f>W753/A753</f>
        <v>0</v>
      </c>
      <c r="Y753">
        <f>W753/B753</f>
        <v>0</v>
      </c>
      <c r="Z753">
        <f>W753/D753</f>
        <v>0</v>
      </c>
      <c r="AA753" t="str">
        <f>IF(X753&gt;=0.3,IF(X753&lt;=0.68,IF(Y753&gt;=0.2,IF(Y753&lt;=0.95,IF(Z753&gt;=0.77,IF(Z753&lt;=1.75,"CRAM","O"),"O"),"O"),"O"),"O"),"O")</f>
        <v>O</v>
      </c>
      <c r="AD753">
        <f>(1+A753-D753/2-E753-B753/2)/(A753-D753/2-E753-C753-F753)</f>
        <v>-0.29032258064516131</v>
      </c>
      <c r="AF753" t="str">
        <f>IF(AD753&gt;0.66,"CondAr","----")</f>
        <v>----</v>
      </c>
      <c r="AG753" t="str">
        <f>IF(AND((AD753&gt;0.5),(AD753&lt;=0.66)),"Aromatic","----")</f>
        <v>----</v>
      </c>
      <c r="AH753" t="str">
        <f>IF(AND((AD753&lt;=0.5),(S753&lt;1.5)),"HUnSatLig","----")</f>
        <v>----</v>
      </c>
      <c r="AI753" t="str">
        <f>IF(AND((T753&lt;0.6),(S753&gt;=1.5),(C753=0)),"AlipatNoN","----")</f>
        <v>AlipatNoN</v>
      </c>
      <c r="AJ753" t="str">
        <f>IF(AND((S753&gt;=1.5),(T753&gt;=0.6)),"SatFACarb","----")</f>
        <v>----</v>
      </c>
      <c r="AK753" t="str">
        <f>IF(AND((T753&lt;0.6),(S753&gt;=1.5),(C753&gt;0)),"Alipat+N","----")</f>
        <v>----</v>
      </c>
      <c r="AM753" s="4">
        <f>V753*(44/43.989828)</f>
        <v>425.35618109522045</v>
      </c>
      <c r="AN753" s="4">
        <f>INT(AM753)</f>
        <v>425</v>
      </c>
      <c r="AO753" s="4">
        <f>AM753-AN753</f>
        <v>0.35618109522044961</v>
      </c>
    </row>
    <row r="754" spans="1:41" x14ac:dyDescent="0.25">
      <c r="A754">
        <v>21</v>
      </c>
      <c r="B754">
        <v>38</v>
      </c>
      <c r="C754">
        <v>0</v>
      </c>
      <c r="D754">
        <v>7</v>
      </c>
      <c r="E754">
        <v>0</v>
      </c>
      <c r="F754">
        <v>0</v>
      </c>
      <c r="H754">
        <v>401.25447580000002</v>
      </c>
      <c r="J754">
        <v>2746548</v>
      </c>
      <c r="K754">
        <v>3818083</v>
      </c>
      <c r="L754">
        <v>2543122</v>
      </c>
      <c r="M754" t="str">
        <f>IF(J754&gt;0,"Yes","No")</f>
        <v>Yes</v>
      </c>
      <c r="N754">
        <f>AVERAGE(J754:L754)</f>
        <v>3035917.6666666665</v>
      </c>
      <c r="O754">
        <v>6127096</v>
      </c>
      <c r="P754">
        <v>6799387</v>
      </c>
      <c r="Q754">
        <v>6368759</v>
      </c>
      <c r="S754">
        <f>B754/A754</f>
        <v>1.8095238095238095</v>
      </c>
      <c r="T754">
        <f>D754/A754</f>
        <v>0.33333333333333331</v>
      </c>
      <c r="V754" s="4">
        <f>A754*12+(B754-1)*1.007825+C754*14.003074+D754*15.9949146+E754*31.9720707+F754*30.9737615+0.0005485799</f>
        <v>401.25447577990002</v>
      </c>
      <c r="W754">
        <f>1+A754-B754/2+C754/2+F754/2</f>
        <v>3</v>
      </c>
      <c r="X754">
        <f>W754/A754</f>
        <v>0.14285714285714285</v>
      </c>
      <c r="Y754">
        <f>W754/B754</f>
        <v>7.8947368421052627E-2</v>
      </c>
      <c r="Z754">
        <f>W754/D754</f>
        <v>0.42857142857142855</v>
      </c>
      <c r="AA754" t="str">
        <f>IF(X754&gt;=0.3,IF(X754&lt;=0.68,IF(Y754&gt;=0.2,IF(Y754&lt;=0.95,IF(Z754&gt;=0.77,IF(Z754&lt;=1.75,"CRAM","O"),"O"),"O"),"O"),"O"),"O")</f>
        <v>O</v>
      </c>
      <c r="AD754">
        <f>(1+A754-D754/2-E754-B754/2)/(A754-D754/2-E754-C754-F754)</f>
        <v>-2.8571428571428571E-2</v>
      </c>
      <c r="AF754" t="str">
        <f>IF(AD754&gt;0.66,"CondAr","----")</f>
        <v>----</v>
      </c>
      <c r="AG754" t="str">
        <f>IF(AND((AD754&gt;0.5),(AD754&lt;=0.66)),"Aromatic","----")</f>
        <v>----</v>
      </c>
      <c r="AH754" t="str">
        <f>IF(AND((AD754&lt;=0.5),(S754&lt;1.5)),"HUnSatLig","----")</f>
        <v>----</v>
      </c>
      <c r="AI754" t="str">
        <f>IF(AND((T754&lt;0.6),(S754&gt;=1.5),(C754=0)),"AlipatNoN","----")</f>
        <v>AlipatNoN</v>
      </c>
      <c r="AJ754" t="str">
        <f>IF(AND((S754&gt;=1.5),(T754&gt;=0.6)),"SatFACarb","----")</f>
        <v>----</v>
      </c>
      <c r="AK754" t="str">
        <f>IF(AND((T754&lt;0.6),(S754&gt;=1.5),(C754&gt;0)),"Alipat+N","----")</f>
        <v>----</v>
      </c>
      <c r="AM754" s="4">
        <f>V754*(44/43.989828)</f>
        <v>401.34725996918195</v>
      </c>
      <c r="AN754" s="4">
        <f>INT(AM754)</f>
        <v>401</v>
      </c>
      <c r="AO754" s="4">
        <f>AM754-AN754</f>
        <v>0.34725996918194824</v>
      </c>
    </row>
    <row r="755" spans="1:41" x14ac:dyDescent="0.25">
      <c r="A755">
        <v>17</v>
      </c>
      <c r="B755">
        <v>30</v>
      </c>
      <c r="C755">
        <v>0</v>
      </c>
      <c r="D755">
        <v>9</v>
      </c>
      <c r="E755">
        <v>0</v>
      </c>
      <c r="F755">
        <v>0</v>
      </c>
      <c r="H755">
        <v>377.18170500000002</v>
      </c>
      <c r="J755">
        <v>3893986</v>
      </c>
      <c r="K755">
        <v>4067151</v>
      </c>
      <c r="L755">
        <v>3706969</v>
      </c>
      <c r="M755" t="str">
        <f>IF(J755&gt;0,"Yes","No")</f>
        <v>Yes</v>
      </c>
      <c r="N755">
        <f>AVERAGE(J755:L755)</f>
        <v>3889368.6666666665</v>
      </c>
      <c r="O755">
        <v>6179394</v>
      </c>
      <c r="P755">
        <v>6822863</v>
      </c>
      <c r="Q755">
        <v>6047846</v>
      </c>
      <c r="S755">
        <f>B755/A755</f>
        <v>1.7647058823529411</v>
      </c>
      <c r="T755">
        <f>D755/A755</f>
        <v>0.52941176470588236</v>
      </c>
      <c r="V755" s="4">
        <f>A755*12+(B755-1)*1.007825+C755*14.003074+D755*15.9949146+E755*31.9720707+F755*30.9737615+0.0005485799</f>
        <v>377.18170497989996</v>
      </c>
      <c r="W755">
        <f>1+A755-B755/2+C755/2+F755/2</f>
        <v>3</v>
      </c>
      <c r="X755">
        <f>W755/A755</f>
        <v>0.17647058823529413</v>
      </c>
      <c r="Y755">
        <f>W755/B755</f>
        <v>0.1</v>
      </c>
      <c r="Z755">
        <f>W755/D755</f>
        <v>0.33333333333333331</v>
      </c>
      <c r="AA755" t="str">
        <f>IF(X755&gt;=0.3,IF(X755&lt;=0.68,IF(Y755&gt;=0.2,IF(Y755&lt;=0.95,IF(Z755&gt;=0.77,IF(Z755&lt;=1.75,"CRAM","O"),"O"),"O"),"O"),"O"),"O")</f>
        <v>O</v>
      </c>
      <c r="AD755">
        <f>(1+A755-D755/2-E755-B755/2)/(A755-D755/2-E755-C755-F755)</f>
        <v>-0.12</v>
      </c>
      <c r="AF755" t="str">
        <f>IF(AD755&gt;0.66,"CondAr","----")</f>
        <v>----</v>
      </c>
      <c r="AG755" t="str">
        <f>IF(AND((AD755&gt;0.5),(AD755&lt;=0.66)),"Aromatic","----")</f>
        <v>----</v>
      </c>
      <c r="AH755" t="str">
        <f>IF(AND((AD755&lt;=0.5),(S755&lt;1.5)),"HUnSatLig","----")</f>
        <v>----</v>
      </c>
      <c r="AI755" t="str">
        <f>IF(AND((T755&lt;0.6),(S755&gt;=1.5),(C755=0)),"AlipatNoN","----")</f>
        <v>AlipatNoN</v>
      </c>
      <c r="AJ755" t="str">
        <f>IF(AND((S755&gt;=1.5),(T755&gt;=0.6)),"SatFACarb","----")</f>
        <v>----</v>
      </c>
      <c r="AK755" t="str">
        <f>IF(AND((T755&lt;0.6),(S755&gt;=1.5),(C755&gt;0)),"Alipat+N","----")</f>
        <v>----</v>
      </c>
      <c r="AM755" s="4">
        <f>V755*(44/43.989828)</f>
        <v>377.26892269539212</v>
      </c>
      <c r="AN755" s="4">
        <f>INT(AM755)</f>
        <v>377</v>
      </c>
      <c r="AO755" s="4">
        <f>AM755-AN755</f>
        <v>0.26892269539212066</v>
      </c>
    </row>
    <row r="756" spans="1:41" x14ac:dyDescent="0.25">
      <c r="A756">
        <v>23</v>
      </c>
      <c r="B756">
        <v>36</v>
      </c>
      <c r="C756">
        <v>0</v>
      </c>
      <c r="D756">
        <v>10</v>
      </c>
      <c r="E756">
        <v>0</v>
      </c>
      <c r="F756">
        <v>0</v>
      </c>
      <c r="H756">
        <v>471.22356960000002</v>
      </c>
      <c r="J756">
        <v>4256850</v>
      </c>
      <c r="K756">
        <v>4009539</v>
      </c>
      <c r="L756">
        <v>3872572</v>
      </c>
      <c r="M756" t="str">
        <f>IF(J756&gt;0,"Yes","No")</f>
        <v>Yes</v>
      </c>
      <c r="N756">
        <f>AVERAGE(J756:L756)</f>
        <v>4046320.3333333335</v>
      </c>
      <c r="O756">
        <v>6290057</v>
      </c>
      <c r="P756">
        <v>6622512</v>
      </c>
      <c r="Q756">
        <v>5941260</v>
      </c>
      <c r="S756">
        <f>B756/A756</f>
        <v>1.5652173913043479</v>
      </c>
      <c r="T756">
        <f>D756/A756</f>
        <v>0.43478260869565216</v>
      </c>
      <c r="V756" s="4">
        <f>A756*12+(B756-1)*1.007825+C756*14.003074+D756*15.9949146+E756*31.9720707+F756*30.9737615+0.0005485799</f>
        <v>471.22356957989996</v>
      </c>
      <c r="W756">
        <f>1+A756-B756/2+C756/2+F756/2</f>
        <v>6</v>
      </c>
      <c r="X756">
        <f>W756/A756</f>
        <v>0.2608695652173913</v>
      </c>
      <c r="Y756">
        <f>W756/B756</f>
        <v>0.16666666666666666</v>
      </c>
      <c r="Z756">
        <f>W756/D756</f>
        <v>0.6</v>
      </c>
      <c r="AA756" t="str">
        <f>IF(X756&gt;=0.3,IF(X756&lt;=0.68,IF(Y756&gt;=0.2,IF(Y756&lt;=0.95,IF(Z756&gt;=0.77,IF(Z756&lt;=1.75,"CRAM","O"),"O"),"O"),"O"),"O"),"O")</f>
        <v>O</v>
      </c>
      <c r="AD756">
        <f>(1+A756-D756/2-E756-B756/2)/(A756-D756/2-E756-C756-F756)</f>
        <v>5.5555555555555552E-2</v>
      </c>
      <c r="AF756" t="str">
        <f>IF(AD756&gt;0.66,"CondAr","----")</f>
        <v>----</v>
      </c>
      <c r="AG756" t="str">
        <f>IF(AND((AD756&gt;0.5),(AD756&lt;=0.66)),"Aromatic","----")</f>
        <v>----</v>
      </c>
      <c r="AH756" t="str">
        <f>IF(AND((AD756&lt;=0.5),(S756&lt;1.5)),"HUnSatLig","----")</f>
        <v>----</v>
      </c>
      <c r="AI756" t="str">
        <f>IF(AND((T756&lt;0.6),(S756&gt;=1.5),(C756=0)),"AlipatNoN","----")</f>
        <v>AlipatNoN</v>
      </c>
      <c r="AJ756" t="str">
        <f>IF(AND((S756&gt;=1.5),(T756&gt;=0.6)),"SatFACarb","----")</f>
        <v>----</v>
      </c>
      <c r="AK756" t="str">
        <f>IF(AND((T756&lt;0.6),(S756&gt;=1.5),(C756&gt;0)),"Alipat+N","----")</f>
        <v>----</v>
      </c>
      <c r="AM756" s="4">
        <f>V756*(44/43.989828)</f>
        <v>471.3325330918683</v>
      </c>
      <c r="AN756" s="4">
        <f>INT(AM756)</f>
        <v>471</v>
      </c>
      <c r="AO756" s="4">
        <f>AM756-AN756</f>
        <v>0.33253309186829938</v>
      </c>
    </row>
    <row r="757" spans="1:41" x14ac:dyDescent="0.25">
      <c r="A757">
        <v>28</v>
      </c>
      <c r="B757">
        <v>42</v>
      </c>
      <c r="C757">
        <v>0</v>
      </c>
      <c r="D757">
        <v>10</v>
      </c>
      <c r="E757">
        <v>0</v>
      </c>
      <c r="F757">
        <v>0</v>
      </c>
      <c r="H757">
        <v>537.27051959999994</v>
      </c>
      <c r="J757">
        <v>3594648</v>
      </c>
      <c r="K757">
        <v>3518008</v>
      </c>
      <c r="L757">
        <v>3241513</v>
      </c>
      <c r="M757" t="str">
        <f>IF(J757&gt;0,"Yes","No")</f>
        <v>Yes</v>
      </c>
      <c r="N757">
        <f>AVERAGE(J757:L757)</f>
        <v>3451389.6666666665</v>
      </c>
      <c r="O757">
        <v>6371628</v>
      </c>
      <c r="P757">
        <v>6154966</v>
      </c>
      <c r="Q757">
        <v>4616362</v>
      </c>
      <c r="S757">
        <f>B757/A757</f>
        <v>1.5</v>
      </c>
      <c r="T757">
        <f>D757/A757</f>
        <v>0.35714285714285715</v>
      </c>
      <c r="V757" s="4">
        <f>A757*12+(B757-1)*1.007825+C757*14.003074+D757*15.9949146+E757*31.9720707+F757*30.9737615+0.0005485799</f>
        <v>537.2705195799</v>
      </c>
      <c r="W757">
        <f>1+A757-B757/2+C757/2+F757/2</f>
        <v>8</v>
      </c>
      <c r="X757">
        <f>W757/A757</f>
        <v>0.2857142857142857</v>
      </c>
      <c r="Y757">
        <f>W757/B757</f>
        <v>0.19047619047619047</v>
      </c>
      <c r="Z757">
        <f>W757/D757</f>
        <v>0.8</v>
      </c>
      <c r="AA757" t="str">
        <f>IF(X757&gt;=0.3,IF(X757&lt;=0.68,IF(Y757&gt;=0.2,IF(Y757&lt;=0.95,IF(Z757&gt;=0.77,IF(Z757&lt;=1.75,"CRAM","O"),"O"),"O"),"O"),"O"),"O")</f>
        <v>O</v>
      </c>
      <c r="AD757">
        <f>(1+A757-D757/2-E757-B757/2)/(A757-D757/2-E757-C757-F757)</f>
        <v>0.13043478260869565</v>
      </c>
      <c r="AF757" t="str">
        <f>IF(AD757&gt;0.66,"CondAr","----")</f>
        <v>----</v>
      </c>
      <c r="AG757" t="str">
        <f>IF(AND((AD757&gt;0.5),(AD757&lt;=0.66)),"Aromatic","----")</f>
        <v>----</v>
      </c>
      <c r="AH757" t="str">
        <f>IF(AND((AD757&lt;=0.5),(S757&lt;1.5)),"HUnSatLig","----")</f>
        <v>----</v>
      </c>
      <c r="AI757" t="str">
        <f>IF(AND((T757&lt;0.6),(S757&gt;=1.5),(C757=0)),"AlipatNoN","----")</f>
        <v>AlipatNoN</v>
      </c>
      <c r="AJ757" t="str">
        <f>IF(AND((S757&gt;=1.5),(T757&gt;=0.6)),"SatFACarb","----")</f>
        <v>----</v>
      </c>
      <c r="AK757" t="str">
        <f>IF(AND((T757&lt;0.6),(S757&gt;=1.5),(C757&gt;0)),"Alipat+N","----")</f>
        <v>----</v>
      </c>
      <c r="AM757" s="4">
        <f>V757*(44/43.989828)</f>
        <v>537.3947554765524</v>
      </c>
      <c r="AN757" s="4">
        <f>INT(AM757)</f>
        <v>537</v>
      </c>
      <c r="AO757" s="4">
        <f>AM757-AN757</f>
        <v>0.39475547655240462</v>
      </c>
    </row>
    <row r="758" spans="1:41" x14ac:dyDescent="0.25">
      <c r="A758">
        <v>26</v>
      </c>
      <c r="B758">
        <v>40</v>
      </c>
      <c r="C758">
        <v>0</v>
      </c>
      <c r="D758">
        <v>9</v>
      </c>
      <c r="E758">
        <v>0</v>
      </c>
      <c r="F758">
        <v>0</v>
      </c>
      <c r="H758">
        <v>495.25995499999999</v>
      </c>
      <c r="J758">
        <v>3865162</v>
      </c>
      <c r="K758">
        <v>4116317</v>
      </c>
      <c r="L758">
        <v>3726919</v>
      </c>
      <c r="M758" t="str">
        <f>IF(J758&gt;0,"Yes","No")</f>
        <v>Yes</v>
      </c>
      <c r="N758">
        <f>AVERAGE(J758:L758)</f>
        <v>3902799.3333333335</v>
      </c>
      <c r="O758">
        <v>6389153</v>
      </c>
      <c r="P758">
        <v>7159831</v>
      </c>
      <c r="Q758">
        <v>5297285</v>
      </c>
      <c r="S758">
        <f>B758/A758</f>
        <v>1.5384615384615385</v>
      </c>
      <c r="T758">
        <f>D758/A758</f>
        <v>0.34615384615384615</v>
      </c>
      <c r="V758" s="4">
        <f>A758*12+(B758-1)*1.007825+C758*14.003074+D758*15.9949146+E758*31.9720707+F758*30.9737615+0.0005485799</f>
        <v>495.25995497989999</v>
      </c>
      <c r="W758">
        <f>1+A758-B758/2+C758/2+F758/2</f>
        <v>7</v>
      </c>
      <c r="X758">
        <f>W758/A758</f>
        <v>0.26923076923076922</v>
      </c>
      <c r="Y758">
        <f>W758/B758</f>
        <v>0.17499999999999999</v>
      </c>
      <c r="Z758">
        <f>W758/D758</f>
        <v>0.77777777777777779</v>
      </c>
      <c r="AA758" t="str">
        <f>IF(X758&gt;=0.3,IF(X758&lt;=0.68,IF(Y758&gt;=0.2,IF(Y758&lt;=0.95,IF(Z758&gt;=0.77,IF(Z758&lt;=1.75,"CRAM","O"),"O"),"O"),"O"),"O"),"O")</f>
        <v>O</v>
      </c>
      <c r="AD758">
        <f>(1+A758-D758/2-E758-B758/2)/(A758-D758/2-E758-C758-F758)</f>
        <v>0.11627906976744186</v>
      </c>
      <c r="AF758" t="str">
        <f>IF(AD758&gt;0.66,"CondAr","----")</f>
        <v>----</v>
      </c>
      <c r="AG758" t="str">
        <f>IF(AND((AD758&gt;0.5),(AD758&lt;=0.66)),"Aromatic","----")</f>
        <v>----</v>
      </c>
      <c r="AH758" t="str">
        <f>IF(AND((AD758&lt;=0.5),(S758&lt;1.5)),"HUnSatLig","----")</f>
        <v>----</v>
      </c>
      <c r="AI758" t="str">
        <f>IF(AND((T758&lt;0.6),(S758&gt;=1.5),(C758=0)),"AlipatNoN","----")</f>
        <v>AlipatNoN</v>
      </c>
      <c r="AJ758" t="str">
        <f>IF(AND((S758&gt;=1.5),(T758&gt;=0.6)),"SatFACarb","----")</f>
        <v>----</v>
      </c>
      <c r="AK758" t="str">
        <f>IF(AND((T758&lt;0.6),(S758&gt;=1.5),(C758&gt;0)),"Alipat+N","----")</f>
        <v>----</v>
      </c>
      <c r="AM758" s="4">
        <f>V758*(44/43.989828)</f>
        <v>495.37447655207012</v>
      </c>
      <c r="AN758" s="4">
        <f>INT(AM758)</f>
        <v>495</v>
      </c>
      <c r="AO758" s="4">
        <f>AM758-AN758</f>
        <v>0.37447655207012076</v>
      </c>
    </row>
    <row r="759" spans="1:41" x14ac:dyDescent="0.25">
      <c r="A759">
        <v>25</v>
      </c>
      <c r="B759">
        <v>38</v>
      </c>
      <c r="C759">
        <v>0</v>
      </c>
      <c r="D759">
        <v>7</v>
      </c>
      <c r="E759">
        <v>0</v>
      </c>
      <c r="F759">
        <v>0</v>
      </c>
      <c r="H759">
        <v>449.25447580000002</v>
      </c>
      <c r="J759">
        <v>3279628</v>
      </c>
      <c r="K759">
        <v>3642736</v>
      </c>
      <c r="L759">
        <v>3116416</v>
      </c>
      <c r="M759" t="str">
        <f>IF(J759&gt;0,"Yes","No")</f>
        <v>Yes</v>
      </c>
      <c r="N759">
        <f>AVERAGE(J759:L759)</f>
        <v>3346260</v>
      </c>
      <c r="O759">
        <v>6398359</v>
      </c>
      <c r="P759">
        <v>6909796</v>
      </c>
      <c r="Q759">
        <v>5648289</v>
      </c>
      <c r="S759">
        <f>B759/A759</f>
        <v>1.52</v>
      </c>
      <c r="T759">
        <f>D759/A759</f>
        <v>0.28000000000000003</v>
      </c>
      <c r="V759" s="4">
        <f>A759*12+(B759-1)*1.007825+C759*14.003074+D759*15.9949146+E759*31.9720707+F759*30.9737615+0.0005485799</f>
        <v>449.25447577990002</v>
      </c>
      <c r="W759">
        <f>1+A759-B759/2+C759/2+F759/2</f>
        <v>7</v>
      </c>
      <c r="X759">
        <f>W759/A759</f>
        <v>0.28000000000000003</v>
      </c>
      <c r="Y759">
        <f>W759/B759</f>
        <v>0.18421052631578946</v>
      </c>
      <c r="Z759">
        <f>W759/D759</f>
        <v>1</v>
      </c>
      <c r="AA759" t="str">
        <f>IF(X759&gt;=0.3,IF(X759&lt;=0.68,IF(Y759&gt;=0.2,IF(Y759&lt;=0.95,IF(Z759&gt;=0.77,IF(Z759&lt;=1.75,"CRAM","O"),"O"),"O"),"O"),"O"),"O")</f>
        <v>O</v>
      </c>
      <c r="AD759">
        <f>(1+A759-D759/2-E759-B759/2)/(A759-D759/2-E759-C759-F759)</f>
        <v>0.16279069767441862</v>
      </c>
      <c r="AF759" t="str">
        <f>IF(AD759&gt;0.66,"CondAr","----")</f>
        <v>----</v>
      </c>
      <c r="AG759" t="str">
        <f>IF(AND((AD759&gt;0.5),(AD759&lt;=0.66)),"Aromatic","----")</f>
        <v>----</v>
      </c>
      <c r="AH759" t="str">
        <f>IF(AND((AD759&lt;=0.5),(S759&lt;1.5)),"HUnSatLig","----")</f>
        <v>----</v>
      </c>
      <c r="AI759" t="str">
        <f>IF(AND((T759&lt;0.6),(S759&gt;=1.5),(C759=0)),"AlipatNoN","----")</f>
        <v>AlipatNoN</v>
      </c>
      <c r="AJ759" t="str">
        <f>IF(AND((S759&gt;=1.5),(T759&gt;=0.6)),"SatFACarb","----")</f>
        <v>----</v>
      </c>
      <c r="AK759" t="str">
        <f>IF(AND((T759&lt;0.6),(S759&gt;=1.5),(C759&gt;0)),"Alipat+N","----")</f>
        <v>----</v>
      </c>
      <c r="AM759" s="4">
        <f>V759*(44/43.989828)</f>
        <v>449.35835926240946</v>
      </c>
      <c r="AN759" s="4">
        <f>INT(AM759)</f>
        <v>449</v>
      </c>
      <c r="AO759" s="4">
        <f>AM759-AN759</f>
        <v>0.35835926240946492</v>
      </c>
    </row>
    <row r="760" spans="1:41" x14ac:dyDescent="0.25">
      <c r="A760">
        <v>18</v>
      </c>
      <c r="B760">
        <v>32</v>
      </c>
      <c r="C760">
        <v>0</v>
      </c>
      <c r="D760">
        <v>10</v>
      </c>
      <c r="E760">
        <v>0</v>
      </c>
      <c r="F760">
        <v>0</v>
      </c>
      <c r="H760">
        <v>407.19226959999997</v>
      </c>
      <c r="J760">
        <v>3920744</v>
      </c>
      <c r="K760">
        <v>4257989</v>
      </c>
      <c r="L760">
        <v>4330035</v>
      </c>
      <c r="M760" t="str">
        <f>IF(J760&gt;0,"Yes","No")</f>
        <v>Yes</v>
      </c>
      <c r="N760">
        <f>AVERAGE(J760:L760)</f>
        <v>4169589.3333333335</v>
      </c>
      <c r="O760">
        <v>6429732</v>
      </c>
      <c r="P760">
        <v>6559392</v>
      </c>
      <c r="Q760">
        <v>5736298</v>
      </c>
      <c r="S760">
        <f>B760/A760</f>
        <v>1.7777777777777777</v>
      </c>
      <c r="T760">
        <f>D760/A760</f>
        <v>0.55555555555555558</v>
      </c>
      <c r="V760" s="4">
        <f>A760*12+(B760-1)*1.007825+C760*14.003074+D760*15.9949146+E760*31.9720707+F760*30.9737615+0.0005485799</f>
        <v>407.19226957989997</v>
      </c>
      <c r="W760">
        <f>1+A760-B760/2+C760/2+F760/2</f>
        <v>3</v>
      </c>
      <c r="X760">
        <f>W760/A760</f>
        <v>0.16666666666666666</v>
      </c>
      <c r="Y760">
        <f>W760/B760</f>
        <v>9.375E-2</v>
      </c>
      <c r="Z760">
        <f>W760/D760</f>
        <v>0.3</v>
      </c>
      <c r="AA760" t="str">
        <f>IF(X760&gt;=0.3,IF(X760&lt;=0.68,IF(Y760&gt;=0.2,IF(Y760&lt;=0.95,IF(Z760&gt;=0.77,IF(Z760&lt;=1.75,"CRAM","O"),"O"),"O"),"O"),"O"),"O")</f>
        <v>O</v>
      </c>
      <c r="AD760">
        <f>(1+A760-D760/2-E760-B760/2)/(A760-D760/2-E760-C760-F760)</f>
        <v>-0.15384615384615385</v>
      </c>
      <c r="AF760" t="str">
        <f>IF(AD760&gt;0.66,"CondAr","----")</f>
        <v>----</v>
      </c>
      <c r="AG760" t="str">
        <f>IF(AND((AD760&gt;0.5),(AD760&lt;=0.66)),"Aromatic","----")</f>
        <v>----</v>
      </c>
      <c r="AH760" t="str">
        <f>IF(AND((AD760&lt;=0.5),(S760&lt;1.5)),"HUnSatLig","----")</f>
        <v>----</v>
      </c>
      <c r="AI760" t="str">
        <f>IF(AND((T760&lt;0.6),(S760&gt;=1.5),(C760=0)),"AlipatNoN","----")</f>
        <v>AlipatNoN</v>
      </c>
      <c r="AJ760" t="str">
        <f>IF(AND((S760&gt;=1.5),(T760&gt;=0.6)),"SatFACarb","----")</f>
        <v>----</v>
      </c>
      <c r="AK760" t="str">
        <f>IF(AND((T760&lt;0.6),(S760&gt;=1.5),(C760&gt;0)),"Alipat+N","----")</f>
        <v>----</v>
      </c>
      <c r="AM760" s="4">
        <f>V760*(44/43.989828)</f>
        <v>407.28642679656753</v>
      </c>
      <c r="AN760" s="4">
        <f>INT(AM760)</f>
        <v>407</v>
      </c>
      <c r="AO760" s="4">
        <f>AM760-AN760</f>
        <v>0.28642679656752534</v>
      </c>
    </row>
    <row r="761" spans="1:41" x14ac:dyDescent="0.25">
      <c r="A761">
        <v>17</v>
      </c>
      <c r="B761">
        <v>32</v>
      </c>
      <c r="C761">
        <v>0</v>
      </c>
      <c r="D761">
        <v>8</v>
      </c>
      <c r="E761">
        <v>0</v>
      </c>
      <c r="F761">
        <v>0</v>
      </c>
      <c r="H761">
        <v>363.2024404</v>
      </c>
      <c r="J761">
        <v>2845807</v>
      </c>
      <c r="K761">
        <v>3369058</v>
      </c>
      <c r="L761">
        <v>2560586</v>
      </c>
      <c r="M761" t="str">
        <f>IF(J761&gt;0,"Yes","No")</f>
        <v>Yes</v>
      </c>
      <c r="N761">
        <f>AVERAGE(J761:L761)</f>
        <v>2925150.3333333335</v>
      </c>
      <c r="O761">
        <v>6457887</v>
      </c>
      <c r="P761">
        <v>7425013</v>
      </c>
      <c r="Q761">
        <v>5240085</v>
      </c>
      <c r="S761">
        <f>B761/A761</f>
        <v>1.8823529411764706</v>
      </c>
      <c r="T761">
        <f>D761/A761</f>
        <v>0.47058823529411764</v>
      </c>
      <c r="V761" s="4">
        <f>A761*12+(B761-1)*1.007825+C761*14.003074+D761*15.9949146+E761*31.9720707+F761*30.9737615+0.0005485799</f>
        <v>363.2024403799</v>
      </c>
      <c r="W761">
        <f>1+A761-B761/2+C761/2+F761/2</f>
        <v>2</v>
      </c>
      <c r="X761">
        <f>W761/A761</f>
        <v>0.11764705882352941</v>
      </c>
      <c r="Y761">
        <f>W761/B761</f>
        <v>6.25E-2</v>
      </c>
      <c r="Z761">
        <f>W761/D761</f>
        <v>0.25</v>
      </c>
      <c r="AA761" t="str">
        <f>IF(X761&gt;=0.3,IF(X761&lt;=0.68,IF(Y761&gt;=0.2,IF(Y761&lt;=0.95,IF(Z761&gt;=0.77,IF(Z761&lt;=1.75,"CRAM","O"),"O"),"O"),"O"),"O"),"O")</f>
        <v>O</v>
      </c>
      <c r="AD761">
        <f>(1+A761-D761/2-E761-B761/2)/(A761-D761/2-E761-C761-F761)</f>
        <v>-0.15384615384615385</v>
      </c>
      <c r="AF761" t="str">
        <f>IF(AD761&gt;0.66,"CondAr","----")</f>
        <v>----</v>
      </c>
      <c r="AG761" t="str">
        <f>IF(AND((AD761&gt;0.5),(AD761&lt;=0.66)),"Aromatic","----")</f>
        <v>----</v>
      </c>
      <c r="AH761" t="str">
        <f>IF(AND((AD761&lt;=0.5),(S761&lt;1.5)),"HUnSatLig","----")</f>
        <v>----</v>
      </c>
      <c r="AI761" t="str">
        <f>IF(AND((T761&lt;0.6),(S761&gt;=1.5),(C761=0)),"AlipatNoN","----")</f>
        <v>AlipatNoN</v>
      </c>
      <c r="AJ761" t="str">
        <f>IF(AND((S761&gt;=1.5),(T761&gt;=0.6)),"SatFACarb","----")</f>
        <v>----</v>
      </c>
      <c r="AK761" t="str">
        <f>IF(AND((T761&lt;0.6),(S761&gt;=1.5),(C761&gt;0)),"Alipat+N","----")</f>
        <v>----</v>
      </c>
      <c r="AM761" s="4">
        <f>V761*(44/43.989828)</f>
        <v>363.28642559629009</v>
      </c>
      <c r="AN761" s="4">
        <f>INT(AM761)</f>
        <v>363</v>
      </c>
      <c r="AO761" s="4">
        <f>AM761-AN761</f>
        <v>0.28642559629008701</v>
      </c>
    </row>
    <row r="762" spans="1:41" x14ac:dyDescent="0.25">
      <c r="A762">
        <v>22</v>
      </c>
      <c r="B762">
        <v>38</v>
      </c>
      <c r="C762">
        <v>0</v>
      </c>
      <c r="D762">
        <v>7</v>
      </c>
      <c r="E762">
        <v>0</v>
      </c>
      <c r="F762">
        <v>0</v>
      </c>
      <c r="H762">
        <v>413.25447580000002</v>
      </c>
      <c r="J762">
        <v>3144818</v>
      </c>
      <c r="K762">
        <v>3474978</v>
      </c>
      <c r="L762">
        <v>3240733</v>
      </c>
      <c r="M762" t="str">
        <f>IF(J762&gt;0,"Yes","No")</f>
        <v>Yes</v>
      </c>
      <c r="N762">
        <f>AVERAGE(J762:L762)</f>
        <v>3286843</v>
      </c>
      <c r="O762">
        <v>6480165</v>
      </c>
      <c r="P762">
        <v>6151182</v>
      </c>
      <c r="Q762">
        <v>5632926</v>
      </c>
      <c r="S762">
        <f>B762/A762</f>
        <v>1.7272727272727273</v>
      </c>
      <c r="T762">
        <f>D762/A762</f>
        <v>0.31818181818181818</v>
      </c>
      <c r="V762" s="4">
        <f>A762*12+(B762-1)*1.007825+C762*14.003074+D762*15.9949146+E762*31.9720707+F762*30.9737615+0.0005485799</f>
        <v>413.25447577990002</v>
      </c>
      <c r="W762">
        <f>1+A762-B762/2+C762/2+F762/2</f>
        <v>4</v>
      </c>
      <c r="X762">
        <f>W762/A762</f>
        <v>0.18181818181818182</v>
      </c>
      <c r="Y762">
        <f>W762/B762</f>
        <v>0.10526315789473684</v>
      </c>
      <c r="Z762">
        <f>W762/D762</f>
        <v>0.5714285714285714</v>
      </c>
      <c r="AA762" t="str">
        <f>IF(X762&gt;=0.3,IF(X762&lt;=0.68,IF(Y762&gt;=0.2,IF(Y762&lt;=0.95,IF(Z762&gt;=0.77,IF(Z762&lt;=1.75,"CRAM","O"),"O"),"O"),"O"),"O"),"O")</f>
        <v>O</v>
      </c>
      <c r="AD762">
        <f>(1+A762-D762/2-E762-B762/2)/(A762-D762/2-E762-C762-F762)</f>
        <v>2.7027027027027029E-2</v>
      </c>
      <c r="AF762" t="str">
        <f>IF(AD762&gt;0.66,"CondAr","----")</f>
        <v>----</v>
      </c>
      <c r="AG762" t="str">
        <f>IF(AND((AD762&gt;0.5),(AD762&lt;=0.66)),"Aromatic","----")</f>
        <v>----</v>
      </c>
      <c r="AH762" t="str">
        <f>IF(AND((AD762&lt;=0.5),(S762&lt;1.5)),"HUnSatLig","----")</f>
        <v>----</v>
      </c>
      <c r="AI762" t="str">
        <f>IF(AND((T762&lt;0.6),(S762&gt;=1.5),(C762=0)),"AlipatNoN","----")</f>
        <v>AlipatNoN</v>
      </c>
      <c r="AJ762" t="str">
        <f>IF(AND((S762&gt;=1.5),(T762&gt;=0.6)),"SatFACarb","----")</f>
        <v>----</v>
      </c>
      <c r="AK762" t="str">
        <f>IF(AND((T762&lt;0.6),(S762&gt;=1.5),(C762&gt;0)),"Alipat+N","----")</f>
        <v>----</v>
      </c>
      <c r="AM762" s="4">
        <f>V762*(44/43.989828)</f>
        <v>413.35003479248883</v>
      </c>
      <c r="AN762" s="4">
        <f>INT(AM762)</f>
        <v>413</v>
      </c>
      <c r="AO762" s="4">
        <f>AM762-AN762</f>
        <v>0.35003479248882741</v>
      </c>
    </row>
    <row r="763" spans="1:41" x14ac:dyDescent="0.25">
      <c r="A763">
        <v>28</v>
      </c>
      <c r="B763">
        <v>42</v>
      </c>
      <c r="C763">
        <v>0</v>
      </c>
      <c r="D763">
        <v>8</v>
      </c>
      <c r="E763">
        <v>0</v>
      </c>
      <c r="F763">
        <v>0</v>
      </c>
      <c r="H763">
        <v>505.28069040000003</v>
      </c>
      <c r="J763">
        <v>3645556</v>
      </c>
      <c r="K763">
        <v>3617897</v>
      </c>
      <c r="L763">
        <v>3369727</v>
      </c>
      <c r="M763" t="str">
        <f>IF(J763&gt;0,"Yes","No")</f>
        <v>Yes</v>
      </c>
      <c r="N763">
        <f>AVERAGE(J763:L763)</f>
        <v>3544393.3333333335</v>
      </c>
      <c r="O763">
        <v>6510450</v>
      </c>
      <c r="P763">
        <v>6889905</v>
      </c>
      <c r="Q763">
        <v>5597946</v>
      </c>
      <c r="S763">
        <f>B763/A763</f>
        <v>1.5</v>
      </c>
      <c r="T763">
        <f>D763/A763</f>
        <v>0.2857142857142857</v>
      </c>
      <c r="V763" s="4">
        <f>A763*12+(B763-1)*1.007825+C763*14.003074+D763*15.9949146+E763*31.9720707+F763*30.9737615+0.0005485799</f>
        <v>505.28069037990002</v>
      </c>
      <c r="W763">
        <f>1+A763-B763/2+C763/2+F763/2</f>
        <v>8</v>
      </c>
      <c r="X763">
        <f>W763/A763</f>
        <v>0.2857142857142857</v>
      </c>
      <c r="Y763">
        <f>W763/B763</f>
        <v>0.19047619047619047</v>
      </c>
      <c r="Z763">
        <f>W763/D763</f>
        <v>1</v>
      </c>
      <c r="AA763" t="str">
        <f>IF(X763&gt;=0.3,IF(X763&lt;=0.68,IF(Y763&gt;=0.2,IF(Y763&lt;=0.95,IF(Z763&gt;=0.77,IF(Z763&lt;=1.75,"CRAM","O"),"O"),"O"),"O"),"O"),"O")</f>
        <v>O</v>
      </c>
      <c r="AD763">
        <f>(1+A763-D763/2-E763-B763/2)/(A763-D763/2-E763-C763-F763)</f>
        <v>0.16666666666666666</v>
      </c>
      <c r="AF763" t="str">
        <f>IF(AD763&gt;0.66,"CondAr","----")</f>
        <v>----</v>
      </c>
      <c r="AG763" t="str">
        <f>IF(AND((AD763&gt;0.5),(AD763&lt;=0.66)),"Aromatic","----")</f>
        <v>----</v>
      </c>
      <c r="AH763" t="str">
        <f>IF(AND((AD763&lt;=0.5),(S763&lt;1.5)),"HUnSatLig","----")</f>
        <v>----</v>
      </c>
      <c r="AI763" t="str">
        <f>IF(AND((T763&lt;0.6),(S763&gt;=1.5),(C763=0)),"AlipatNoN","----")</f>
        <v>AlipatNoN</v>
      </c>
      <c r="AJ763" t="str">
        <f>IF(AND((S763&gt;=1.5),(T763&gt;=0.6)),"SatFACarb","----")</f>
        <v>----</v>
      </c>
      <c r="AK763" t="str">
        <f>IF(AND((T763&lt;0.6),(S763&gt;=1.5),(C763&gt;0)),"Alipat+N","----")</f>
        <v>----</v>
      </c>
      <c r="AM763" s="4">
        <f>V763*(44/43.989828)</f>
        <v>505.39752909958179</v>
      </c>
      <c r="AN763" s="4">
        <f>INT(AM763)</f>
        <v>505</v>
      </c>
      <c r="AO763" s="4">
        <f>AM763-AN763</f>
        <v>0.39752909958178861</v>
      </c>
    </row>
    <row r="764" spans="1:41" x14ac:dyDescent="0.25">
      <c r="A764">
        <v>21</v>
      </c>
      <c r="B764">
        <v>40</v>
      </c>
      <c r="C764">
        <v>0</v>
      </c>
      <c r="D764">
        <v>8</v>
      </c>
      <c r="E764">
        <v>0</v>
      </c>
      <c r="F764">
        <v>0</v>
      </c>
      <c r="H764">
        <v>419.26504039999998</v>
      </c>
      <c r="J764">
        <v>3645453</v>
      </c>
      <c r="K764">
        <v>4069015</v>
      </c>
      <c r="L764">
        <v>4246263</v>
      </c>
      <c r="M764" t="str">
        <f>IF(J764&gt;0,"Yes","No")</f>
        <v>Yes</v>
      </c>
      <c r="N764">
        <f>AVERAGE(J764:L764)</f>
        <v>3986910.3333333335</v>
      </c>
      <c r="O764">
        <v>6523171</v>
      </c>
      <c r="P764">
        <v>8774790</v>
      </c>
      <c r="Q764">
        <v>6083271</v>
      </c>
      <c r="S764">
        <f>B764/A764</f>
        <v>1.9047619047619047</v>
      </c>
      <c r="T764">
        <f>D764/A764</f>
        <v>0.38095238095238093</v>
      </c>
      <c r="V764" s="4">
        <f>A764*12+(B764-1)*1.007825+C764*14.003074+D764*15.9949146+E764*31.9720707+F764*30.9737615+0.0005485799</f>
        <v>419.26504037990003</v>
      </c>
      <c r="W764">
        <f>1+A764-B764/2+C764/2+F764/2</f>
        <v>2</v>
      </c>
      <c r="X764">
        <f>W764/A764</f>
        <v>9.5238095238095233E-2</v>
      </c>
      <c r="Y764">
        <f>W764/B764</f>
        <v>0.05</v>
      </c>
      <c r="Z764">
        <f>W764/D764</f>
        <v>0.25</v>
      </c>
      <c r="AA764" t="str">
        <f>IF(X764&gt;=0.3,IF(X764&lt;=0.68,IF(Y764&gt;=0.2,IF(Y764&lt;=0.95,IF(Z764&gt;=0.77,IF(Z764&lt;=1.75,"CRAM","O"),"O"),"O"),"O"),"O"),"O")</f>
        <v>O</v>
      </c>
      <c r="AD764">
        <f>(1+A764-D764/2-E764-B764/2)/(A764-D764/2-E764-C764-F764)</f>
        <v>-0.11764705882352941</v>
      </c>
      <c r="AF764" t="str">
        <f>IF(AD764&gt;0.66,"CondAr","----")</f>
        <v>----</v>
      </c>
      <c r="AG764" t="str">
        <f>IF(AND((AD764&gt;0.5),(AD764&lt;=0.66)),"Aromatic","----")</f>
        <v>----</v>
      </c>
      <c r="AH764" t="str">
        <f>IF(AND((AD764&lt;=0.5),(S764&lt;1.5)),"HUnSatLig","----")</f>
        <v>----</v>
      </c>
      <c r="AI764" t="str">
        <f>IF(AND((T764&lt;0.6),(S764&gt;=1.5),(C764=0)),"AlipatNoN","----")</f>
        <v>AlipatNoN</v>
      </c>
      <c r="AJ764" t="str">
        <f>IF(AND((S764&gt;=1.5),(T764&gt;=0.6)),"SatFACarb","----")</f>
        <v>----</v>
      </c>
      <c r="AK764" t="str">
        <f>IF(AND((T764&lt;0.6),(S764&gt;=1.5),(C764&gt;0)),"Alipat+N","----")</f>
        <v>----</v>
      </c>
      <c r="AM764" s="4">
        <f>V764*(44/43.989828)</f>
        <v>419.36198924705047</v>
      </c>
      <c r="AN764" s="4">
        <f>INT(AM764)</f>
        <v>419</v>
      </c>
      <c r="AO764" s="4">
        <f>AM764-AN764</f>
        <v>0.36198924705047375</v>
      </c>
    </row>
    <row r="765" spans="1:41" x14ac:dyDescent="0.25">
      <c r="A765">
        <v>20</v>
      </c>
      <c r="B765">
        <v>38</v>
      </c>
      <c r="C765">
        <v>0</v>
      </c>
      <c r="D765">
        <v>8</v>
      </c>
      <c r="E765">
        <v>0</v>
      </c>
      <c r="F765">
        <v>0</v>
      </c>
      <c r="H765">
        <v>405.24939039999998</v>
      </c>
      <c r="J765">
        <v>4111032</v>
      </c>
      <c r="K765">
        <v>5400605</v>
      </c>
      <c r="L765">
        <v>4617637</v>
      </c>
      <c r="M765" t="str">
        <f>IF(J765&gt;0,"Yes","No")</f>
        <v>Yes</v>
      </c>
      <c r="N765">
        <f>AVERAGE(J765:L765)</f>
        <v>4709758</v>
      </c>
      <c r="O765">
        <v>6534033</v>
      </c>
      <c r="P765">
        <v>9214446</v>
      </c>
      <c r="Q765">
        <v>6488855</v>
      </c>
      <c r="S765">
        <f>B765/A765</f>
        <v>1.9</v>
      </c>
      <c r="T765">
        <f>D765/A765</f>
        <v>0.4</v>
      </c>
      <c r="V765" s="4">
        <f>A765*12+(B765-1)*1.007825+C765*14.003074+D765*15.9949146+E765*31.9720707+F765*30.9737615+0.0005485799</f>
        <v>405.24939037990003</v>
      </c>
      <c r="W765">
        <f>1+A765-B765/2+C765/2+F765/2</f>
        <v>2</v>
      </c>
      <c r="X765">
        <f>W765/A765</f>
        <v>0.1</v>
      </c>
      <c r="Y765">
        <f>W765/B765</f>
        <v>5.2631578947368418E-2</v>
      </c>
      <c r="Z765">
        <f>W765/D765</f>
        <v>0.25</v>
      </c>
      <c r="AA765" t="str">
        <f>IF(X765&gt;=0.3,IF(X765&lt;=0.68,IF(Y765&gt;=0.2,IF(Y765&lt;=0.95,IF(Z765&gt;=0.77,IF(Z765&lt;=1.75,"CRAM","O"),"O"),"O"),"O"),"O"),"O")</f>
        <v>O</v>
      </c>
      <c r="AD765">
        <f>(1+A765-D765/2-E765-B765/2)/(A765-D765/2-E765-C765-F765)</f>
        <v>-0.125</v>
      </c>
      <c r="AF765" t="str">
        <f>IF(AD765&gt;0.66,"CondAr","----")</f>
        <v>----</v>
      </c>
      <c r="AG765" t="str">
        <f>IF(AND((AD765&gt;0.5),(AD765&lt;=0.66)),"Aromatic","----")</f>
        <v>----</v>
      </c>
      <c r="AH765" t="str">
        <f>IF(AND((AD765&lt;=0.5),(S765&lt;1.5)),"HUnSatLig","----")</f>
        <v>----</v>
      </c>
      <c r="AI765" t="str">
        <f>IF(AND((T765&lt;0.6),(S765&gt;=1.5),(C765=0)),"AlipatNoN","----")</f>
        <v>AlipatNoN</v>
      </c>
      <c r="AJ765" t="str">
        <f>IF(AND((S765&gt;=1.5),(T765&gt;=0.6)),"SatFACarb","----")</f>
        <v>----</v>
      </c>
      <c r="AK765" t="str">
        <f>IF(AND((T765&lt;0.6),(S765&gt;=1.5),(C765&gt;0)),"Alipat+N","----")</f>
        <v>----</v>
      </c>
      <c r="AM765" s="4">
        <f>V765*(44/43.989828)</f>
        <v>405.34309833436038</v>
      </c>
      <c r="AN765" s="4">
        <f>INT(AM765)</f>
        <v>405</v>
      </c>
      <c r="AO765" s="4">
        <f>AM765-AN765</f>
        <v>0.34309833436037707</v>
      </c>
    </row>
    <row r="766" spans="1:41" x14ac:dyDescent="0.25">
      <c r="A766">
        <v>25</v>
      </c>
      <c r="B766">
        <v>38</v>
      </c>
      <c r="C766">
        <v>0</v>
      </c>
      <c r="D766">
        <v>10</v>
      </c>
      <c r="E766">
        <v>0</v>
      </c>
      <c r="F766">
        <v>0</v>
      </c>
      <c r="H766">
        <v>497.23921960000001</v>
      </c>
      <c r="J766">
        <v>4046513</v>
      </c>
      <c r="K766">
        <v>4119440</v>
      </c>
      <c r="L766">
        <v>3644002</v>
      </c>
      <c r="M766" t="str">
        <f>IF(J766&gt;0,"Yes","No")</f>
        <v>Yes</v>
      </c>
      <c r="N766">
        <f>AVERAGE(J766:L766)</f>
        <v>3936651.6666666665</v>
      </c>
      <c r="O766">
        <v>6534655</v>
      </c>
      <c r="P766">
        <v>7178347</v>
      </c>
      <c r="Q766">
        <v>5184774</v>
      </c>
      <c r="S766">
        <f>B766/A766</f>
        <v>1.52</v>
      </c>
      <c r="T766">
        <f>D766/A766</f>
        <v>0.4</v>
      </c>
      <c r="V766" s="4">
        <f>A766*12+(B766-1)*1.007825+C766*14.003074+D766*15.9949146+E766*31.9720707+F766*30.9737615+0.0005485799</f>
        <v>497.23921957990001</v>
      </c>
      <c r="W766">
        <f>1+A766-B766/2+C766/2+F766/2</f>
        <v>7</v>
      </c>
      <c r="X766">
        <f>W766/A766</f>
        <v>0.28000000000000003</v>
      </c>
      <c r="Y766">
        <f>W766/B766</f>
        <v>0.18421052631578946</v>
      </c>
      <c r="Z766">
        <f>W766/D766</f>
        <v>0.7</v>
      </c>
      <c r="AA766" t="str">
        <f>IF(X766&gt;=0.3,IF(X766&lt;=0.68,IF(Y766&gt;=0.2,IF(Y766&lt;=0.95,IF(Z766&gt;=0.77,IF(Z766&lt;=1.75,"CRAM","O"),"O"),"O"),"O"),"O"),"O")</f>
        <v>O</v>
      </c>
      <c r="AD766">
        <f>(1+A766-D766/2-E766-B766/2)/(A766-D766/2-E766-C766-F766)</f>
        <v>0.1</v>
      </c>
      <c r="AF766" t="str">
        <f>IF(AD766&gt;0.66,"CondAr","----")</f>
        <v>----</v>
      </c>
      <c r="AG766" t="str">
        <f>IF(AND((AD766&gt;0.5),(AD766&lt;=0.66)),"Aromatic","----")</f>
        <v>----</v>
      </c>
      <c r="AH766" t="str">
        <f>IF(AND((AD766&lt;=0.5),(S766&lt;1.5)),"HUnSatLig","----")</f>
        <v>----</v>
      </c>
      <c r="AI766" t="str">
        <f>IF(AND((T766&lt;0.6),(S766&gt;=1.5),(C766=0)),"AlipatNoN","----")</f>
        <v>AlipatNoN</v>
      </c>
      <c r="AJ766" t="str">
        <f>IF(AND((S766&gt;=1.5),(T766&gt;=0.6)),"SatFACarb","----")</f>
        <v>----</v>
      </c>
      <c r="AK766" t="str">
        <f>IF(AND((T766&lt;0.6),(S766&gt;=1.5),(C766&gt;0)),"Alipat+N","----")</f>
        <v>----</v>
      </c>
      <c r="AM766" s="4">
        <f>V766*(44/43.989828)</f>
        <v>497.35419882786533</v>
      </c>
      <c r="AN766" s="4">
        <f>INT(AM766)</f>
        <v>497</v>
      </c>
      <c r="AO766" s="4">
        <f>AM766-AN766</f>
        <v>0.35419882786533208</v>
      </c>
    </row>
    <row r="767" spans="1:41" x14ac:dyDescent="0.25">
      <c r="A767">
        <v>16</v>
      </c>
      <c r="B767">
        <v>26</v>
      </c>
      <c r="C767">
        <v>0</v>
      </c>
      <c r="D767">
        <v>6</v>
      </c>
      <c r="E767">
        <v>0</v>
      </c>
      <c r="F767">
        <v>0</v>
      </c>
      <c r="H767">
        <v>313.16566119999999</v>
      </c>
      <c r="J767">
        <v>3931649</v>
      </c>
      <c r="K767">
        <v>4426237</v>
      </c>
      <c r="L767">
        <v>3743851</v>
      </c>
      <c r="M767" t="str">
        <f>IF(J767&gt;0,"Yes","No")</f>
        <v>Yes</v>
      </c>
      <c r="N767">
        <f>AVERAGE(J767:L767)</f>
        <v>4033912.3333333335</v>
      </c>
      <c r="O767">
        <v>6610890</v>
      </c>
      <c r="P767">
        <v>7626112</v>
      </c>
      <c r="Q767">
        <v>6310005</v>
      </c>
      <c r="S767">
        <f>B767/A767</f>
        <v>1.625</v>
      </c>
      <c r="T767">
        <f>D767/A767</f>
        <v>0.375</v>
      </c>
      <c r="V767" s="4">
        <f>A767*12+(B767-1)*1.007825+C767*14.003074+D767*15.9949146+E767*31.9720707+F767*30.9737615+0.0005485799</f>
        <v>313.16566117989998</v>
      </c>
      <c r="W767">
        <f>1+A767-B767/2+C767/2+F767/2</f>
        <v>4</v>
      </c>
      <c r="X767">
        <f>W767/A767</f>
        <v>0.25</v>
      </c>
      <c r="Y767">
        <f>W767/B767</f>
        <v>0.15384615384615385</v>
      </c>
      <c r="Z767">
        <f>W767/D767</f>
        <v>0.66666666666666663</v>
      </c>
      <c r="AA767" t="str">
        <f>IF(X767&gt;=0.3,IF(X767&lt;=0.68,IF(Y767&gt;=0.2,IF(Y767&lt;=0.95,IF(Z767&gt;=0.77,IF(Z767&lt;=1.75,"CRAM","O"),"O"),"O"),"O"),"O"),"O")</f>
        <v>O</v>
      </c>
      <c r="AD767">
        <f>(1+A767-D767/2-E767-B767/2)/(A767-D767/2-E767-C767-F767)</f>
        <v>7.6923076923076927E-2</v>
      </c>
      <c r="AF767" t="str">
        <f>IF(AD767&gt;0.66,"CondAr","----")</f>
        <v>----</v>
      </c>
      <c r="AG767" t="str">
        <f>IF(AND((AD767&gt;0.5),(AD767&lt;=0.66)),"Aromatic","----")</f>
        <v>----</v>
      </c>
      <c r="AH767" t="str">
        <f>IF(AND((AD767&lt;=0.5),(S767&lt;1.5)),"HUnSatLig","----")</f>
        <v>----</v>
      </c>
      <c r="AI767" t="str">
        <f>IF(AND((T767&lt;0.6),(S767&gt;=1.5),(C767=0)),"AlipatNoN","----")</f>
        <v>AlipatNoN</v>
      </c>
      <c r="AJ767" t="str">
        <f>IF(AND((S767&gt;=1.5),(T767&gt;=0.6)),"SatFACarb","----")</f>
        <v>----</v>
      </c>
      <c r="AK767" t="str">
        <f>IF(AND((T767&lt;0.6),(S767&gt;=1.5),(C767&gt;0)),"Alipat+N","----")</f>
        <v>----</v>
      </c>
      <c r="AM767" s="4">
        <f>V767*(44/43.989828)</f>
        <v>313.23807612786294</v>
      </c>
      <c r="AN767" s="4">
        <f>INT(AM767)</f>
        <v>313</v>
      </c>
      <c r="AO767" s="4">
        <f>AM767-AN767</f>
        <v>0.2380761278629393</v>
      </c>
    </row>
    <row r="768" spans="1:41" x14ac:dyDescent="0.25">
      <c r="A768">
        <v>25</v>
      </c>
      <c r="B768">
        <v>40</v>
      </c>
      <c r="C768">
        <v>0</v>
      </c>
      <c r="D768">
        <v>9</v>
      </c>
      <c r="E768">
        <v>0</v>
      </c>
      <c r="F768">
        <v>0</v>
      </c>
      <c r="H768">
        <v>483.25995499999999</v>
      </c>
      <c r="J768">
        <v>3702902</v>
      </c>
      <c r="K768">
        <v>3163242</v>
      </c>
      <c r="L768">
        <v>3405350</v>
      </c>
      <c r="M768" t="str">
        <f>IF(J768&gt;0,"Yes","No")</f>
        <v>Yes</v>
      </c>
      <c r="N768">
        <f>AVERAGE(J768:L768)</f>
        <v>3423831.3333333335</v>
      </c>
      <c r="O768">
        <v>6624154</v>
      </c>
      <c r="P768">
        <v>6522433</v>
      </c>
      <c r="Q768">
        <v>5657006</v>
      </c>
      <c r="S768">
        <f>B768/A768</f>
        <v>1.6</v>
      </c>
      <c r="T768">
        <f>D768/A768</f>
        <v>0.36</v>
      </c>
      <c r="V768" s="4">
        <f>A768*12+(B768-1)*1.007825+C768*14.003074+D768*15.9949146+E768*31.9720707+F768*30.9737615+0.0005485799</f>
        <v>483.25995497989999</v>
      </c>
      <c r="W768">
        <f>1+A768-B768/2+C768/2+F768/2</f>
        <v>6</v>
      </c>
      <c r="X768">
        <f>W768/A768</f>
        <v>0.24</v>
      </c>
      <c r="Y768">
        <f>W768/B768</f>
        <v>0.15</v>
      </c>
      <c r="Z768">
        <f>W768/D768</f>
        <v>0.66666666666666663</v>
      </c>
      <c r="AA768" t="str">
        <f>IF(X768&gt;=0.3,IF(X768&lt;=0.68,IF(Y768&gt;=0.2,IF(Y768&lt;=0.95,IF(Z768&gt;=0.77,IF(Z768&lt;=1.75,"CRAM","O"),"O"),"O"),"O"),"O"),"O")</f>
        <v>O</v>
      </c>
      <c r="AD768">
        <f>(1+A768-D768/2-E768-B768/2)/(A768-D768/2-E768-C768-F768)</f>
        <v>7.3170731707317069E-2</v>
      </c>
      <c r="AF768" t="str">
        <f>IF(AD768&gt;0.66,"CondAr","----")</f>
        <v>----</v>
      </c>
      <c r="AG768" t="str">
        <f>IF(AND((AD768&gt;0.5),(AD768&lt;=0.66)),"Aromatic","----")</f>
        <v>----</v>
      </c>
      <c r="AH768" t="str">
        <f>IF(AND((AD768&lt;=0.5),(S768&lt;1.5)),"HUnSatLig","----")</f>
        <v>----</v>
      </c>
      <c r="AI768" t="str">
        <f>IF(AND((T768&lt;0.6),(S768&gt;=1.5),(C768=0)),"AlipatNoN","----")</f>
        <v>AlipatNoN</v>
      </c>
      <c r="AJ768" t="str">
        <f>IF(AND((S768&gt;=1.5),(T768&gt;=0.6)),"SatFACarb","----")</f>
        <v>----</v>
      </c>
      <c r="AK768" t="str">
        <f>IF(AND((T768&lt;0.6),(S768&gt;=1.5),(C768&gt;0)),"Alipat+N","----")</f>
        <v>----</v>
      </c>
      <c r="AM768" s="4">
        <f>V768*(44/43.989828)</f>
        <v>483.37170172876324</v>
      </c>
      <c r="AN768" s="4">
        <f>INT(AM768)</f>
        <v>483</v>
      </c>
      <c r="AO768" s="4">
        <f>AM768-AN768</f>
        <v>0.37170172876324159</v>
      </c>
    </row>
    <row r="769" spans="1:41" x14ac:dyDescent="0.25">
      <c r="A769">
        <v>23</v>
      </c>
      <c r="B769">
        <v>38</v>
      </c>
      <c r="C769">
        <v>0</v>
      </c>
      <c r="D769">
        <v>9</v>
      </c>
      <c r="E769">
        <v>0</v>
      </c>
      <c r="F769">
        <v>0</v>
      </c>
      <c r="H769">
        <v>457.244305</v>
      </c>
      <c r="J769">
        <v>3603325</v>
      </c>
      <c r="K769">
        <v>3450811</v>
      </c>
      <c r="L769">
        <v>3533459</v>
      </c>
      <c r="M769" t="str">
        <f>IF(J769&gt;0,"Yes","No")</f>
        <v>Yes</v>
      </c>
      <c r="N769">
        <f>AVERAGE(J769:L769)</f>
        <v>3529198.3333333335</v>
      </c>
      <c r="O769">
        <v>6710180</v>
      </c>
      <c r="P769">
        <v>6419941</v>
      </c>
      <c r="Q769">
        <v>5827890</v>
      </c>
      <c r="S769">
        <f>B769/A769</f>
        <v>1.6521739130434783</v>
      </c>
      <c r="T769">
        <f>D769/A769</f>
        <v>0.39130434782608697</v>
      </c>
      <c r="V769" s="4">
        <f>A769*12+(B769-1)*1.007825+C769*14.003074+D769*15.9949146+E769*31.9720707+F769*30.9737615+0.0005485799</f>
        <v>457.24430497990005</v>
      </c>
      <c r="W769">
        <f>1+A769-B769/2+C769/2+F769/2</f>
        <v>5</v>
      </c>
      <c r="X769">
        <f>W769/A769</f>
        <v>0.21739130434782608</v>
      </c>
      <c r="Y769">
        <f>W769/B769</f>
        <v>0.13157894736842105</v>
      </c>
      <c r="Z769">
        <f>W769/D769</f>
        <v>0.55555555555555558</v>
      </c>
      <c r="AA769" t="str">
        <f>IF(X769&gt;=0.3,IF(X769&lt;=0.68,IF(Y769&gt;=0.2,IF(Y769&lt;=0.95,IF(Z769&gt;=0.77,IF(Z769&lt;=1.75,"CRAM","O"),"O"),"O"),"O"),"O"),"O")</f>
        <v>O</v>
      </c>
      <c r="AD769">
        <f>(1+A769-D769/2-E769-B769/2)/(A769-D769/2-E769-C769-F769)</f>
        <v>2.7027027027027029E-2</v>
      </c>
      <c r="AF769" t="str">
        <f>IF(AD769&gt;0.66,"CondAr","----")</f>
        <v>----</v>
      </c>
      <c r="AG769" t="str">
        <f>IF(AND((AD769&gt;0.5),(AD769&lt;=0.66)),"Aromatic","----")</f>
        <v>----</v>
      </c>
      <c r="AH769" t="str">
        <f>IF(AND((AD769&lt;=0.5),(S769&lt;1.5)),"HUnSatLig","----")</f>
        <v>----</v>
      </c>
      <c r="AI769" t="str">
        <f>IF(AND((T769&lt;0.6),(S769&gt;=1.5),(C769=0)),"AlipatNoN","----")</f>
        <v>AlipatNoN</v>
      </c>
      <c r="AJ769" t="str">
        <f>IF(AND((S769&gt;=1.5),(T769&gt;=0.6)),"SatFACarb","----")</f>
        <v>----</v>
      </c>
      <c r="AK769" t="str">
        <f>IF(AND((T769&lt;0.6),(S769&gt;=1.5),(C769&gt;0)),"Alipat+N","----")</f>
        <v>----</v>
      </c>
      <c r="AM769" s="4">
        <f>V769*(44/43.989828)</f>
        <v>457.35003599276632</v>
      </c>
      <c r="AN769" s="4">
        <f>INT(AM769)</f>
        <v>457</v>
      </c>
      <c r="AO769" s="4">
        <f>AM769-AN769</f>
        <v>0.35003599276632258</v>
      </c>
    </row>
    <row r="770" spans="1:41" x14ac:dyDescent="0.25">
      <c r="A770">
        <v>20</v>
      </c>
      <c r="B770">
        <v>40</v>
      </c>
      <c r="C770">
        <v>0</v>
      </c>
      <c r="D770">
        <v>7</v>
      </c>
      <c r="E770">
        <v>0</v>
      </c>
      <c r="F770">
        <v>0</v>
      </c>
      <c r="H770">
        <v>391.27012580000002</v>
      </c>
      <c r="J770">
        <v>3889249</v>
      </c>
      <c r="K770">
        <v>3935237</v>
      </c>
      <c r="L770">
        <v>3980728</v>
      </c>
      <c r="M770" t="str">
        <f>IF(J770&gt;0,"Yes","No")</f>
        <v>Yes</v>
      </c>
      <c r="N770">
        <f>AVERAGE(J770:L770)</f>
        <v>3935071.3333333335</v>
      </c>
      <c r="O770">
        <v>6729627</v>
      </c>
      <c r="P770">
        <v>9443670</v>
      </c>
      <c r="Q770">
        <v>6245537</v>
      </c>
      <c r="S770">
        <f>B770/A770</f>
        <v>2</v>
      </c>
      <c r="T770">
        <f>D770/A770</f>
        <v>0.35</v>
      </c>
      <c r="V770" s="4">
        <f>A770*12+(B770-1)*1.007825+C770*14.003074+D770*15.9949146+E770*31.9720707+F770*30.9737615+0.0005485799</f>
        <v>391.27012577990001</v>
      </c>
      <c r="W770">
        <f>1+A770-B770/2+C770/2+F770/2</f>
        <v>1</v>
      </c>
      <c r="X770">
        <f>W770/A770</f>
        <v>0.05</v>
      </c>
      <c r="Y770">
        <f>W770/B770</f>
        <v>2.5000000000000001E-2</v>
      </c>
      <c r="Z770">
        <f>W770/D770</f>
        <v>0.14285714285714285</v>
      </c>
      <c r="AA770" t="str">
        <f>IF(X770&gt;=0.3,IF(X770&lt;=0.68,IF(Y770&gt;=0.2,IF(Y770&lt;=0.95,IF(Z770&gt;=0.77,IF(Z770&lt;=1.75,"CRAM","O"),"O"),"O"),"O"),"O"),"O")</f>
        <v>O</v>
      </c>
      <c r="AD770">
        <f>(1+A770-D770/2-E770-B770/2)/(A770-D770/2-E770-C770-F770)</f>
        <v>-0.15151515151515152</v>
      </c>
      <c r="AF770" t="str">
        <f>IF(AD770&gt;0.66,"CondAr","----")</f>
        <v>----</v>
      </c>
      <c r="AG770" t="str">
        <f>IF(AND((AD770&gt;0.5),(AD770&lt;=0.66)),"Aromatic","----")</f>
        <v>----</v>
      </c>
      <c r="AH770" t="str">
        <f>IF(AND((AD770&lt;=0.5),(S770&lt;1.5)),"HUnSatLig","----")</f>
        <v>----</v>
      </c>
      <c r="AI770" t="str">
        <f>IF(AND((T770&lt;0.6),(S770&gt;=1.5),(C770=0)),"AlipatNoN","----")</f>
        <v>AlipatNoN</v>
      </c>
      <c r="AJ770" t="str">
        <f>IF(AND((S770&gt;=1.5),(T770&gt;=0.6)),"SatFACarb","----")</f>
        <v>----</v>
      </c>
      <c r="AK770" t="str">
        <f>IF(AND((T770&lt;0.6),(S770&gt;=1.5),(C770&gt;0)),"Alipat+N","----")</f>
        <v>----</v>
      </c>
      <c r="AM770" s="4">
        <f>V770*(44/43.989828)</f>
        <v>391.36060123525823</v>
      </c>
      <c r="AN770" s="4">
        <f>INT(AM770)</f>
        <v>391</v>
      </c>
      <c r="AO770" s="4">
        <f>AM770-AN770</f>
        <v>0.36060123525822974</v>
      </c>
    </row>
    <row r="771" spans="1:41" x14ac:dyDescent="0.25">
      <c r="A771">
        <v>22</v>
      </c>
      <c r="B771">
        <v>36</v>
      </c>
      <c r="C771">
        <v>0</v>
      </c>
      <c r="D771">
        <v>11</v>
      </c>
      <c r="E771">
        <v>0</v>
      </c>
      <c r="F771">
        <v>0</v>
      </c>
      <c r="H771">
        <v>475.21848419999998</v>
      </c>
      <c r="J771">
        <v>4313120</v>
      </c>
      <c r="K771">
        <v>4234801</v>
      </c>
      <c r="L771">
        <v>3787447</v>
      </c>
      <c r="M771" t="str">
        <f>IF(J771&gt;0,"Yes","No")</f>
        <v>Yes</v>
      </c>
      <c r="N771">
        <f>AVERAGE(J771:L771)</f>
        <v>4111789.3333333335</v>
      </c>
      <c r="O771">
        <v>6798011</v>
      </c>
      <c r="P771">
        <v>6051177</v>
      </c>
      <c r="Q771">
        <v>5719138</v>
      </c>
      <c r="S771">
        <f>B771/A771</f>
        <v>1.6363636363636365</v>
      </c>
      <c r="T771">
        <f>D771/A771</f>
        <v>0.5</v>
      </c>
      <c r="V771" s="4">
        <f>A771*12+(B771-1)*1.007825+C771*14.003074+D771*15.9949146+E771*31.9720707+F771*30.9737615+0.0005485799</f>
        <v>475.21848417989997</v>
      </c>
      <c r="W771">
        <f>1+A771-B771/2+C771/2+F771/2</f>
        <v>5</v>
      </c>
      <c r="X771">
        <f>W771/A771</f>
        <v>0.22727272727272727</v>
      </c>
      <c r="Y771">
        <f>W771/B771</f>
        <v>0.1388888888888889</v>
      </c>
      <c r="Z771">
        <f>W771/D771</f>
        <v>0.45454545454545453</v>
      </c>
      <c r="AA771" t="str">
        <f>IF(X771&gt;=0.3,IF(X771&lt;=0.68,IF(Y771&gt;=0.2,IF(Y771&lt;=0.95,IF(Z771&gt;=0.77,IF(Z771&lt;=1.75,"CRAM","O"),"O"),"O"),"O"),"O"),"O")</f>
        <v>O</v>
      </c>
      <c r="AD771">
        <f>(1+A771-D771/2-E771-B771/2)/(A771-D771/2-E771-C771-F771)</f>
        <v>-3.0303030303030304E-2</v>
      </c>
      <c r="AF771" t="str">
        <f>IF(AD771&gt;0.66,"CondAr","----")</f>
        <v>----</v>
      </c>
      <c r="AG771" t="str">
        <f>IF(AND((AD771&gt;0.5),(AD771&lt;=0.66)),"Aromatic","----")</f>
        <v>----</v>
      </c>
      <c r="AH771" t="str">
        <f>IF(AND((AD771&lt;=0.5),(S771&lt;1.5)),"HUnSatLig","----")</f>
        <v>----</v>
      </c>
      <c r="AI771" t="str">
        <f>IF(AND((T771&lt;0.6),(S771&gt;=1.5),(C771=0)),"AlipatNoN","----")</f>
        <v>AlipatNoN</v>
      </c>
      <c r="AJ771" t="str">
        <f>IF(AND((S771&gt;=1.5),(T771&gt;=0.6)),"SatFACarb","----")</f>
        <v>----</v>
      </c>
      <c r="AK771" t="str">
        <f>IF(AND((T771&lt;0.6),(S771&gt;=1.5),(C771&gt;0)),"Alipat+N","----")</f>
        <v>----</v>
      </c>
      <c r="AM771" s="4">
        <f>V771*(44/43.989828)</f>
        <v>475.32837145704673</v>
      </c>
      <c r="AN771" s="4">
        <f>INT(AM771)</f>
        <v>475</v>
      </c>
      <c r="AO771" s="4">
        <f>AM771-AN771</f>
        <v>0.32837145704672821</v>
      </c>
    </row>
    <row r="772" spans="1:41" x14ac:dyDescent="0.25">
      <c r="A772">
        <v>26</v>
      </c>
      <c r="B772">
        <v>40</v>
      </c>
      <c r="C772">
        <v>0</v>
      </c>
      <c r="D772">
        <v>10</v>
      </c>
      <c r="E772">
        <v>0</v>
      </c>
      <c r="F772">
        <v>0</v>
      </c>
      <c r="H772">
        <v>511.25486960000001</v>
      </c>
      <c r="J772">
        <v>3854793</v>
      </c>
      <c r="K772">
        <v>3784964</v>
      </c>
      <c r="L772">
        <v>3467157</v>
      </c>
      <c r="M772" t="str">
        <f>IF(J772&gt;0,"Yes","No")</f>
        <v>Yes</v>
      </c>
      <c r="N772">
        <f>AVERAGE(J772:L772)</f>
        <v>3702304.6666666665</v>
      </c>
      <c r="O772">
        <v>6799453</v>
      </c>
      <c r="P772">
        <v>7545468</v>
      </c>
      <c r="Q772">
        <v>5716015</v>
      </c>
      <c r="S772">
        <f>B772/A772</f>
        <v>1.5384615384615385</v>
      </c>
      <c r="T772">
        <f>D772/A772</f>
        <v>0.38461538461538464</v>
      </c>
      <c r="V772" s="4">
        <f>A772*12+(B772-1)*1.007825+C772*14.003074+D772*15.9949146+E772*31.9720707+F772*30.9737615+0.0005485799</f>
        <v>511.2548695799</v>
      </c>
      <c r="W772">
        <f>1+A772-B772/2+C772/2+F772/2</f>
        <v>7</v>
      </c>
      <c r="X772">
        <f>W772/A772</f>
        <v>0.26923076923076922</v>
      </c>
      <c r="Y772">
        <f>W772/B772</f>
        <v>0.17499999999999999</v>
      </c>
      <c r="Z772">
        <f>W772/D772</f>
        <v>0.7</v>
      </c>
      <c r="AA772" t="str">
        <f>IF(X772&gt;=0.3,IF(X772&lt;=0.68,IF(Y772&gt;=0.2,IF(Y772&lt;=0.95,IF(Z772&gt;=0.77,IF(Z772&lt;=1.75,"CRAM","O"),"O"),"O"),"O"),"O"),"O")</f>
        <v>O</v>
      </c>
      <c r="AD772">
        <f>(1+A772-D772/2-E772-B772/2)/(A772-D772/2-E772-C772-F772)</f>
        <v>9.5238095238095233E-2</v>
      </c>
      <c r="AF772" t="str">
        <f>IF(AD772&gt;0.66,"CondAr","----")</f>
        <v>----</v>
      </c>
      <c r="AG772" t="str">
        <f>IF(AND((AD772&gt;0.5),(AD772&lt;=0.66)),"Aromatic","----")</f>
        <v>----</v>
      </c>
      <c r="AH772" t="str">
        <f>IF(AND((AD772&lt;=0.5),(S772&lt;1.5)),"HUnSatLig","----")</f>
        <v>----</v>
      </c>
      <c r="AI772" t="str">
        <f>IF(AND((T772&lt;0.6),(S772&gt;=1.5),(C772=0)),"AlipatNoN","----")</f>
        <v>AlipatNoN</v>
      </c>
      <c r="AJ772" t="str">
        <f>IF(AND((S772&gt;=1.5),(T772&gt;=0.6)),"SatFACarb","----")</f>
        <v>----</v>
      </c>
      <c r="AK772" t="str">
        <f>IF(AND((T772&lt;0.6),(S772&gt;=1.5),(C772&gt;0)),"Alipat+N","----")</f>
        <v>----</v>
      </c>
      <c r="AM772" s="4">
        <f>V772*(44/43.989828)</f>
        <v>511.37308974055543</v>
      </c>
      <c r="AN772" s="4">
        <f>INT(AM772)</f>
        <v>511</v>
      </c>
      <c r="AO772" s="4">
        <f>AM772-AN772</f>
        <v>0.37308974055542876</v>
      </c>
    </row>
    <row r="773" spans="1:41" x14ac:dyDescent="0.25">
      <c r="A773">
        <v>19</v>
      </c>
      <c r="B773">
        <v>36</v>
      </c>
      <c r="C773">
        <v>0</v>
      </c>
      <c r="D773">
        <v>8</v>
      </c>
      <c r="E773">
        <v>0</v>
      </c>
      <c r="F773">
        <v>0</v>
      </c>
      <c r="H773">
        <v>391.23374039999999</v>
      </c>
      <c r="J773">
        <v>3881047</v>
      </c>
      <c r="K773">
        <v>4050942</v>
      </c>
      <c r="L773">
        <v>4016560</v>
      </c>
      <c r="M773" t="str">
        <f>IF(J773&gt;0,"Yes","No")</f>
        <v>Yes</v>
      </c>
      <c r="N773">
        <f>AVERAGE(J773:L773)</f>
        <v>3982849.6666666665</v>
      </c>
      <c r="O773">
        <v>6812564</v>
      </c>
      <c r="P773">
        <v>7758159</v>
      </c>
      <c r="Q773">
        <v>6578331</v>
      </c>
      <c r="S773">
        <f>B773/A773</f>
        <v>1.8947368421052631</v>
      </c>
      <c r="T773">
        <f>D773/A773</f>
        <v>0.42105263157894735</v>
      </c>
      <c r="V773" s="4">
        <f>A773*12+(B773-1)*1.007825+C773*14.003074+D773*15.9949146+E773*31.9720707+F773*30.9737615+0.0005485799</f>
        <v>391.23374037989998</v>
      </c>
      <c r="W773">
        <f>1+A773-B773/2+C773/2+F773/2</f>
        <v>2</v>
      </c>
      <c r="X773">
        <f>W773/A773</f>
        <v>0.10526315789473684</v>
      </c>
      <c r="Y773">
        <f>W773/B773</f>
        <v>5.5555555555555552E-2</v>
      </c>
      <c r="Z773">
        <f>W773/D773</f>
        <v>0.25</v>
      </c>
      <c r="AA773" t="str">
        <f>IF(X773&gt;=0.3,IF(X773&lt;=0.68,IF(Y773&gt;=0.2,IF(Y773&lt;=0.95,IF(Z773&gt;=0.77,IF(Z773&lt;=1.75,"CRAM","O"),"O"),"O"),"O"),"O"),"O")</f>
        <v>O</v>
      </c>
      <c r="AD773">
        <f>(1+A773-D773/2-E773-B773/2)/(A773-D773/2-E773-C773-F773)</f>
        <v>-0.13333333333333333</v>
      </c>
      <c r="AF773" t="str">
        <f>IF(AD773&gt;0.66,"CondAr","----")</f>
        <v>----</v>
      </c>
      <c r="AG773" t="str">
        <f>IF(AND((AD773&gt;0.5),(AD773&lt;=0.66)),"Aromatic","----")</f>
        <v>----</v>
      </c>
      <c r="AH773" t="str">
        <f>IF(AND((AD773&lt;=0.5),(S773&lt;1.5)),"HUnSatLig","----")</f>
        <v>----</v>
      </c>
      <c r="AI773" t="str">
        <f>IF(AND((T773&lt;0.6),(S773&gt;=1.5),(C773=0)),"AlipatNoN","----")</f>
        <v>AlipatNoN</v>
      </c>
      <c r="AJ773" t="str">
        <f>IF(AND((S773&gt;=1.5),(T773&gt;=0.6)),"SatFACarb","----")</f>
        <v>----</v>
      </c>
      <c r="AK773" t="str">
        <f>IF(AND((T773&lt;0.6),(S773&gt;=1.5),(C773&gt;0)),"Alipat+N","----")</f>
        <v>----</v>
      </c>
      <c r="AM773" s="4">
        <f>V773*(44/43.989828)</f>
        <v>391.32420742167022</v>
      </c>
      <c r="AN773" s="4">
        <f>INT(AM773)</f>
        <v>391</v>
      </c>
      <c r="AO773" s="4">
        <f>AM773-AN773</f>
        <v>0.32420742167022354</v>
      </c>
    </row>
    <row r="774" spans="1:41" x14ac:dyDescent="0.25">
      <c r="A774">
        <v>17</v>
      </c>
      <c r="B774">
        <v>30</v>
      </c>
      <c r="C774">
        <v>0</v>
      </c>
      <c r="D774">
        <v>6</v>
      </c>
      <c r="E774">
        <v>0</v>
      </c>
      <c r="F774">
        <v>0</v>
      </c>
      <c r="H774">
        <v>329.19696119999998</v>
      </c>
      <c r="J774">
        <v>3642968</v>
      </c>
      <c r="K774">
        <v>4101958</v>
      </c>
      <c r="L774">
        <v>3791467</v>
      </c>
      <c r="M774" t="str">
        <f>IF(J774&gt;0,"Yes","No")</f>
        <v>Yes</v>
      </c>
      <c r="N774">
        <f>AVERAGE(J774:L774)</f>
        <v>3845464.3333333335</v>
      </c>
      <c r="O774">
        <v>6966484</v>
      </c>
      <c r="P774">
        <v>7825701</v>
      </c>
      <c r="Q774">
        <v>6867233</v>
      </c>
      <c r="S774">
        <f>B774/A774</f>
        <v>1.7647058823529411</v>
      </c>
      <c r="T774">
        <f>D774/A774</f>
        <v>0.35294117647058826</v>
      </c>
      <c r="V774" s="4">
        <f>A774*12+(B774-1)*1.007825+C774*14.003074+D774*15.9949146+E774*31.9720707+F774*30.9737615+0.0005485799</f>
        <v>329.19696117989997</v>
      </c>
      <c r="W774">
        <f>1+A774-B774/2+C774/2+F774/2</f>
        <v>3</v>
      </c>
      <c r="X774">
        <f>W774/A774</f>
        <v>0.17647058823529413</v>
      </c>
      <c r="Y774">
        <f>W774/B774</f>
        <v>0.1</v>
      </c>
      <c r="Z774">
        <f>W774/D774</f>
        <v>0.5</v>
      </c>
      <c r="AA774" t="str">
        <f>IF(X774&gt;=0.3,IF(X774&lt;=0.68,IF(Y774&gt;=0.2,IF(Y774&lt;=0.95,IF(Z774&gt;=0.77,IF(Z774&lt;=1.75,"CRAM","O"),"O"),"O"),"O"),"O"),"O")</f>
        <v>O</v>
      </c>
      <c r="AD774">
        <f>(1+A774-D774/2-E774-B774/2)/(A774-D774/2-E774-C774-F774)</f>
        <v>0</v>
      </c>
      <c r="AF774" t="str">
        <f>IF(AD774&gt;0.66,"CondAr","----")</f>
        <v>----</v>
      </c>
      <c r="AG774" t="str">
        <f>IF(AND((AD774&gt;0.5),(AD774&lt;=0.66)),"Aromatic","----")</f>
        <v>----</v>
      </c>
      <c r="AH774" t="str">
        <f>IF(AND((AD774&lt;=0.5),(S774&lt;1.5)),"HUnSatLig","----")</f>
        <v>----</v>
      </c>
      <c r="AI774" t="str">
        <f>IF(AND((T774&lt;0.6),(S774&gt;=1.5),(C774=0)),"AlipatNoN","----")</f>
        <v>AlipatNoN</v>
      </c>
      <c r="AJ774" t="str">
        <f>IF(AND((S774&gt;=1.5),(T774&gt;=0.6)),"SatFACarb","----")</f>
        <v>----</v>
      </c>
      <c r="AK774" t="str">
        <f>IF(AND((T774&lt;0.6),(S774&gt;=1.5),(C774&gt;0)),"Alipat+N","----")</f>
        <v>----</v>
      </c>
      <c r="AM774" s="4">
        <f>V774*(44/43.989828)</f>
        <v>329.27308312993625</v>
      </c>
      <c r="AN774" s="4">
        <f>INT(AM774)</f>
        <v>329</v>
      </c>
      <c r="AO774" s="4">
        <f>AM774-AN774</f>
        <v>0.2730831299362535</v>
      </c>
    </row>
    <row r="775" spans="1:41" x14ac:dyDescent="0.25">
      <c r="A775">
        <v>17</v>
      </c>
      <c r="B775">
        <v>32</v>
      </c>
      <c r="C775">
        <v>0</v>
      </c>
      <c r="D775">
        <v>10</v>
      </c>
      <c r="E775">
        <v>0</v>
      </c>
      <c r="F775">
        <v>0</v>
      </c>
      <c r="H775">
        <v>395.19226959999997</v>
      </c>
      <c r="J775">
        <v>3086375</v>
      </c>
      <c r="K775">
        <v>2736855</v>
      </c>
      <c r="L775">
        <v>3152535</v>
      </c>
      <c r="M775" t="str">
        <f>IF(J775&gt;0,"Yes","No")</f>
        <v>Yes</v>
      </c>
      <c r="N775">
        <f>AVERAGE(J775:L775)</f>
        <v>2991921.6666666665</v>
      </c>
      <c r="O775">
        <v>6973049</v>
      </c>
      <c r="P775">
        <v>6937686</v>
      </c>
      <c r="Q775">
        <v>7077663</v>
      </c>
      <c r="S775">
        <f>B775/A775</f>
        <v>1.8823529411764706</v>
      </c>
      <c r="T775">
        <f>D775/A775</f>
        <v>0.58823529411764708</v>
      </c>
      <c r="V775" s="4">
        <f>A775*12+(B775-1)*1.007825+C775*14.003074+D775*15.9949146+E775*31.9720707+F775*30.9737615+0.0005485799</f>
        <v>395.19226957989997</v>
      </c>
      <c r="W775">
        <f>1+A775-B775/2+C775/2+F775/2</f>
        <v>2</v>
      </c>
      <c r="X775">
        <f>W775/A775</f>
        <v>0.11764705882352941</v>
      </c>
      <c r="Y775">
        <f>W775/B775</f>
        <v>6.25E-2</v>
      </c>
      <c r="Z775">
        <f>W775/D775</f>
        <v>0.2</v>
      </c>
      <c r="AA775" t="str">
        <f>IF(X775&gt;=0.3,IF(X775&lt;=0.68,IF(Y775&gt;=0.2,IF(Y775&lt;=0.95,IF(Z775&gt;=0.77,IF(Z775&lt;=1.75,"CRAM","O"),"O"),"O"),"O"),"O"),"O")</f>
        <v>O</v>
      </c>
      <c r="AD775">
        <f>(1+A775-D775/2-E775-B775/2)/(A775-D775/2-E775-C775-F775)</f>
        <v>-0.25</v>
      </c>
      <c r="AF775" t="str">
        <f>IF(AD775&gt;0.66,"CondAr","----")</f>
        <v>----</v>
      </c>
      <c r="AG775" t="str">
        <f>IF(AND((AD775&gt;0.5),(AD775&lt;=0.66)),"Aromatic","----")</f>
        <v>----</v>
      </c>
      <c r="AH775" t="str">
        <f>IF(AND((AD775&lt;=0.5),(S775&lt;1.5)),"HUnSatLig","----")</f>
        <v>----</v>
      </c>
      <c r="AI775" t="str">
        <f>IF(AND((T775&lt;0.6),(S775&gt;=1.5),(C775=0)),"AlipatNoN","----")</f>
        <v>AlipatNoN</v>
      </c>
      <c r="AJ775" t="str">
        <f>IF(AND((S775&gt;=1.5),(T775&gt;=0.6)),"SatFACarb","----")</f>
        <v>----</v>
      </c>
      <c r="AK775" t="str">
        <f>IF(AND((T775&lt;0.6),(S775&gt;=1.5),(C775&gt;0)),"Alipat+N","----")</f>
        <v>----</v>
      </c>
      <c r="AM775" s="4">
        <f>V775*(44/43.989828)</f>
        <v>395.28365197326065</v>
      </c>
      <c r="AN775" s="4">
        <f>INT(AM775)</f>
        <v>395</v>
      </c>
      <c r="AO775" s="4">
        <f>AM775-AN775</f>
        <v>0.28365197326064617</v>
      </c>
    </row>
    <row r="776" spans="1:41" x14ac:dyDescent="0.25">
      <c r="A776">
        <v>20</v>
      </c>
      <c r="B776">
        <v>32</v>
      </c>
      <c r="C776">
        <v>0</v>
      </c>
      <c r="D776">
        <v>10</v>
      </c>
      <c r="E776">
        <v>0</v>
      </c>
      <c r="F776">
        <v>0</v>
      </c>
      <c r="H776">
        <v>431.19226959999997</v>
      </c>
      <c r="J776">
        <v>4794421</v>
      </c>
      <c r="K776">
        <v>5305731</v>
      </c>
      <c r="L776">
        <v>4738137</v>
      </c>
      <c r="M776" t="str">
        <f>IF(J776&gt;0,"Yes","No")</f>
        <v>Yes</v>
      </c>
      <c r="N776">
        <f>AVERAGE(J776:L776)</f>
        <v>4946096.333333333</v>
      </c>
      <c r="O776">
        <v>7013122</v>
      </c>
      <c r="P776">
        <v>6225767</v>
      </c>
      <c r="Q776">
        <v>6212355</v>
      </c>
      <c r="S776">
        <f>B776/A776</f>
        <v>1.6</v>
      </c>
      <c r="T776">
        <f>D776/A776</f>
        <v>0.5</v>
      </c>
      <c r="V776" s="4">
        <f>A776*12+(B776-1)*1.007825+C776*14.003074+D776*15.9949146+E776*31.9720707+F776*30.9737615+0.0005485799</f>
        <v>431.19226957989997</v>
      </c>
      <c r="W776">
        <f>1+A776-B776/2+C776/2+F776/2</f>
        <v>5</v>
      </c>
      <c r="X776">
        <f>W776/A776</f>
        <v>0.25</v>
      </c>
      <c r="Y776">
        <f>W776/B776</f>
        <v>0.15625</v>
      </c>
      <c r="Z776">
        <f>W776/D776</f>
        <v>0.5</v>
      </c>
      <c r="AA776" t="str">
        <f>IF(X776&gt;=0.3,IF(X776&lt;=0.68,IF(Y776&gt;=0.2,IF(Y776&lt;=0.95,IF(Z776&gt;=0.77,IF(Z776&lt;=1.75,"CRAM","O"),"O"),"O"),"O"),"O"),"O")</f>
        <v>O</v>
      </c>
      <c r="AD776">
        <f>(1+A776-D776/2-E776-B776/2)/(A776-D776/2-E776-C776-F776)</f>
        <v>0</v>
      </c>
      <c r="AF776" t="str">
        <f>IF(AD776&gt;0.66,"CondAr","----")</f>
        <v>----</v>
      </c>
      <c r="AG776" t="str">
        <f>IF(AND((AD776&gt;0.5),(AD776&lt;=0.66)),"Aromatic","----")</f>
        <v>----</v>
      </c>
      <c r="AH776" t="str">
        <f>IF(AND((AD776&lt;=0.5),(S776&lt;1.5)),"HUnSatLig","----")</f>
        <v>----</v>
      </c>
      <c r="AI776" t="str">
        <f>IF(AND((T776&lt;0.6),(S776&gt;=1.5),(C776=0)),"AlipatNoN","----")</f>
        <v>AlipatNoN</v>
      </c>
      <c r="AJ776" t="str">
        <f>IF(AND((S776&gt;=1.5),(T776&gt;=0.6)),"SatFACarb","----")</f>
        <v>----</v>
      </c>
      <c r="AK776" t="str">
        <f>IF(AND((T776&lt;0.6),(S776&gt;=1.5),(C776&gt;0)),"Alipat+N","----")</f>
        <v>----</v>
      </c>
      <c r="AM776" s="4">
        <f>V776*(44/43.989828)</f>
        <v>431.29197644318128</v>
      </c>
      <c r="AN776" s="4">
        <f>INT(AM776)</f>
        <v>431</v>
      </c>
      <c r="AO776" s="4">
        <f>AM776-AN776</f>
        <v>0.29197644318128368</v>
      </c>
    </row>
    <row r="777" spans="1:41" x14ac:dyDescent="0.25">
      <c r="A777">
        <v>21</v>
      </c>
      <c r="B777">
        <v>36</v>
      </c>
      <c r="C777">
        <v>0</v>
      </c>
      <c r="D777">
        <v>6</v>
      </c>
      <c r="E777">
        <v>0</v>
      </c>
      <c r="F777">
        <v>0</v>
      </c>
      <c r="H777">
        <v>383.24391120000001</v>
      </c>
      <c r="J777">
        <v>3489543</v>
      </c>
      <c r="K777">
        <v>3932466</v>
      </c>
      <c r="L777">
        <v>3452569</v>
      </c>
      <c r="M777" t="str">
        <f>IF(J777&gt;0,"Yes","No")</f>
        <v>Yes</v>
      </c>
      <c r="N777">
        <f>AVERAGE(J777:L777)</f>
        <v>3624859.3333333335</v>
      </c>
      <c r="O777">
        <v>7027840</v>
      </c>
      <c r="P777">
        <v>7006739</v>
      </c>
      <c r="Q777">
        <v>5943860</v>
      </c>
      <c r="S777">
        <f>B777/A777</f>
        <v>1.7142857142857142</v>
      </c>
      <c r="T777">
        <f>D777/A777</f>
        <v>0.2857142857142857</v>
      </c>
      <c r="V777" s="4">
        <f>A777*12+(B777-1)*1.007825+C777*14.003074+D777*15.9949146+E777*31.9720707+F777*30.9737615+0.0005485799</f>
        <v>383.24391117989995</v>
      </c>
      <c r="W777">
        <f>1+A777-B777/2+C777/2+F777/2</f>
        <v>4</v>
      </c>
      <c r="X777">
        <f>W777/A777</f>
        <v>0.19047619047619047</v>
      </c>
      <c r="Y777">
        <f>W777/B777</f>
        <v>0.1111111111111111</v>
      </c>
      <c r="Z777">
        <f>W777/D777</f>
        <v>0.66666666666666663</v>
      </c>
      <c r="AA777" t="str">
        <f>IF(X777&gt;=0.3,IF(X777&lt;=0.68,IF(Y777&gt;=0.2,IF(Y777&lt;=0.95,IF(Z777&gt;=0.77,IF(Z777&lt;=1.75,"CRAM","O"),"O"),"O"),"O"),"O"),"O")</f>
        <v>O</v>
      </c>
      <c r="AD777">
        <f>(1+A777-D777/2-E777-B777/2)/(A777-D777/2-E777-C777-F777)</f>
        <v>5.5555555555555552E-2</v>
      </c>
      <c r="AF777" t="str">
        <f>IF(AD777&gt;0.66,"CondAr","----")</f>
        <v>----</v>
      </c>
      <c r="AG777" t="str">
        <f>IF(AND((AD777&gt;0.5),(AD777&lt;=0.66)),"Aromatic","----")</f>
        <v>----</v>
      </c>
      <c r="AH777" t="str">
        <f>IF(AND((AD777&lt;=0.5),(S777&lt;1.5)),"HUnSatLig","----")</f>
        <v>----</v>
      </c>
      <c r="AI777" t="str">
        <f>IF(AND((T777&lt;0.6),(S777&gt;=1.5),(C777=0)),"AlipatNoN","----")</f>
        <v>AlipatNoN</v>
      </c>
      <c r="AJ777" t="str">
        <f>IF(AND((S777&gt;=1.5),(T777&gt;=0.6)),"SatFACarb","----")</f>
        <v>----</v>
      </c>
      <c r="AK777" t="str">
        <f>IF(AND((T777&lt;0.6),(S777&gt;=1.5),(C777&gt;0)),"Alipat+N","----")</f>
        <v>----</v>
      </c>
      <c r="AM777" s="4">
        <f>V777*(44/43.989828)</f>
        <v>383.33253069131337</v>
      </c>
      <c r="AN777" s="4">
        <f>INT(AM777)</f>
        <v>383</v>
      </c>
      <c r="AO777" s="4">
        <f>AM777-AN777</f>
        <v>0.33253069131336588</v>
      </c>
    </row>
    <row r="778" spans="1:41" x14ac:dyDescent="0.25">
      <c r="A778">
        <v>23</v>
      </c>
      <c r="B778">
        <v>38</v>
      </c>
      <c r="C778">
        <v>0</v>
      </c>
      <c r="D778">
        <v>8</v>
      </c>
      <c r="E778">
        <v>0</v>
      </c>
      <c r="F778">
        <v>0</v>
      </c>
      <c r="H778">
        <v>441.24939039999998</v>
      </c>
      <c r="J778">
        <v>3756340</v>
      </c>
      <c r="K778">
        <v>3616607</v>
      </c>
      <c r="L778">
        <v>3450033</v>
      </c>
      <c r="M778" t="str">
        <f>IF(J778&gt;0,"Yes","No")</f>
        <v>Yes</v>
      </c>
      <c r="N778">
        <f>AVERAGE(J778:L778)</f>
        <v>3607660</v>
      </c>
      <c r="O778">
        <v>7071751</v>
      </c>
      <c r="P778">
        <v>6483264</v>
      </c>
      <c r="Q778">
        <v>5966546</v>
      </c>
      <c r="S778">
        <f>B778/A778</f>
        <v>1.6521739130434783</v>
      </c>
      <c r="T778">
        <f>D778/A778</f>
        <v>0.34782608695652173</v>
      </c>
      <c r="V778" s="4">
        <f>A778*12+(B778-1)*1.007825+C778*14.003074+D778*15.9949146+E778*31.9720707+F778*30.9737615+0.0005485799</f>
        <v>441.24939037990003</v>
      </c>
      <c r="W778">
        <f>1+A778-B778/2+C778/2+F778/2</f>
        <v>5</v>
      </c>
      <c r="X778">
        <f>W778/A778</f>
        <v>0.21739130434782608</v>
      </c>
      <c r="Y778">
        <f>W778/B778</f>
        <v>0.13157894736842105</v>
      </c>
      <c r="Z778">
        <f>W778/D778</f>
        <v>0.625</v>
      </c>
      <c r="AA778" t="str">
        <f>IF(X778&gt;=0.3,IF(X778&lt;=0.68,IF(Y778&gt;=0.2,IF(Y778&lt;=0.95,IF(Z778&gt;=0.77,IF(Z778&lt;=1.75,"CRAM","O"),"O"),"O"),"O"),"O"),"O")</f>
        <v>O</v>
      </c>
      <c r="AD778">
        <f>(1+A778-D778/2-E778-B778/2)/(A778-D778/2-E778-C778-F778)</f>
        <v>5.2631578947368418E-2</v>
      </c>
      <c r="AF778" t="str">
        <f>IF(AD778&gt;0.66,"CondAr","----")</f>
        <v>----</v>
      </c>
      <c r="AG778" t="str">
        <f>IF(AND((AD778&gt;0.5),(AD778&lt;=0.66)),"Aromatic","----")</f>
        <v>----</v>
      </c>
      <c r="AH778" t="str">
        <f>IF(AND((AD778&lt;=0.5),(S778&lt;1.5)),"HUnSatLig","----")</f>
        <v>----</v>
      </c>
      <c r="AI778" t="str">
        <f>IF(AND((T778&lt;0.6),(S778&gt;=1.5),(C778=0)),"AlipatNoN","----")</f>
        <v>AlipatNoN</v>
      </c>
      <c r="AJ778" t="str">
        <f>IF(AND((S778&gt;=1.5),(T778&gt;=0.6)),"SatFACarb","----")</f>
        <v>----</v>
      </c>
      <c r="AK778" t="str">
        <f>IF(AND((T778&lt;0.6),(S778&gt;=1.5),(C778&gt;0)),"Alipat+N","----")</f>
        <v>----</v>
      </c>
      <c r="AM778" s="4">
        <f>V778*(44/43.989828)</f>
        <v>441.35142280428101</v>
      </c>
      <c r="AN778" s="4">
        <f>INT(AM778)</f>
        <v>441</v>
      </c>
      <c r="AO778" s="4">
        <f>AM778-AN778</f>
        <v>0.35142280428101458</v>
      </c>
    </row>
    <row r="779" spans="1:41" x14ac:dyDescent="0.25">
      <c r="A779">
        <v>22</v>
      </c>
      <c r="B779">
        <v>34</v>
      </c>
      <c r="C779">
        <v>0</v>
      </c>
      <c r="D779">
        <v>10</v>
      </c>
      <c r="E779">
        <v>0</v>
      </c>
      <c r="F779">
        <v>0</v>
      </c>
      <c r="H779">
        <v>457.20791960000003</v>
      </c>
      <c r="J779">
        <v>4748161</v>
      </c>
      <c r="K779">
        <v>5456829</v>
      </c>
      <c r="L779">
        <v>4710038</v>
      </c>
      <c r="M779" t="str">
        <f>IF(J779&gt;0,"Yes","No")</f>
        <v>Yes</v>
      </c>
      <c r="N779">
        <f>AVERAGE(J779:L779)</f>
        <v>4971676</v>
      </c>
      <c r="O779">
        <v>7162790</v>
      </c>
      <c r="P779">
        <v>7337446</v>
      </c>
      <c r="Q779">
        <v>6392117</v>
      </c>
      <c r="S779">
        <f>B779/A779</f>
        <v>1.5454545454545454</v>
      </c>
      <c r="T779">
        <f>D779/A779</f>
        <v>0.45454545454545453</v>
      </c>
      <c r="V779" s="4">
        <f>A779*12+(B779-1)*1.007825+C779*14.003074+D779*15.9949146+E779*31.9720707+F779*30.9737615+0.0005485799</f>
        <v>457.20791957989996</v>
      </c>
      <c r="W779">
        <f>1+A779-B779/2+C779/2+F779/2</f>
        <v>6</v>
      </c>
      <c r="X779">
        <f>W779/A779</f>
        <v>0.27272727272727271</v>
      </c>
      <c r="Y779">
        <f>W779/B779</f>
        <v>0.17647058823529413</v>
      </c>
      <c r="Z779">
        <f>W779/D779</f>
        <v>0.6</v>
      </c>
      <c r="AA779" t="str">
        <f>IF(X779&gt;=0.3,IF(X779&lt;=0.68,IF(Y779&gt;=0.2,IF(Y779&lt;=0.95,IF(Z779&gt;=0.77,IF(Z779&lt;=1.75,"CRAM","O"),"O"),"O"),"O"),"O"),"O")</f>
        <v>O</v>
      </c>
      <c r="AD779">
        <f>(1+A779-D779/2-E779-B779/2)/(A779-D779/2-E779-C779-F779)</f>
        <v>5.8823529411764705E-2</v>
      </c>
      <c r="AF779" t="str">
        <f>IF(AD779&gt;0.66,"CondAr","----")</f>
        <v>----</v>
      </c>
      <c r="AG779" t="str">
        <f>IF(AND((AD779&gt;0.5),(AD779&lt;=0.66)),"Aromatic","----")</f>
        <v>----</v>
      </c>
      <c r="AH779" t="str">
        <f>IF(AND((AD779&lt;=0.5),(S779&lt;1.5)),"HUnSatLig","----")</f>
        <v>----</v>
      </c>
      <c r="AI779" t="str">
        <f>IF(AND((T779&lt;0.6),(S779&gt;=1.5),(C779=0)),"AlipatNoN","----")</f>
        <v>AlipatNoN</v>
      </c>
      <c r="AJ779" t="str">
        <f>IF(AND((S779&gt;=1.5),(T779&gt;=0.6)),"SatFACarb","----")</f>
        <v>----</v>
      </c>
      <c r="AK779" t="str">
        <f>IF(AND((T779&lt;0.6),(S779&gt;=1.5),(C779&gt;0)),"Alipat+N","----")</f>
        <v>----</v>
      </c>
      <c r="AM779" s="4">
        <f>V779*(44/43.989828)</f>
        <v>457.31364217917826</v>
      </c>
      <c r="AN779" s="4">
        <f>INT(AM779)</f>
        <v>457</v>
      </c>
      <c r="AO779" s="4">
        <f>AM779-AN779</f>
        <v>0.31364217917825954</v>
      </c>
    </row>
    <row r="780" spans="1:41" x14ac:dyDescent="0.25">
      <c r="A780">
        <v>20</v>
      </c>
      <c r="B780">
        <v>38</v>
      </c>
      <c r="C780">
        <v>0</v>
      </c>
      <c r="D780">
        <v>7</v>
      </c>
      <c r="E780">
        <v>0</v>
      </c>
      <c r="F780">
        <v>0</v>
      </c>
      <c r="H780">
        <v>389.25447580000002</v>
      </c>
      <c r="J780">
        <v>3761720</v>
      </c>
      <c r="K780">
        <v>4291182</v>
      </c>
      <c r="L780">
        <v>3758099</v>
      </c>
      <c r="M780" t="str">
        <f>IF(J780&gt;0,"Yes","No")</f>
        <v>Yes</v>
      </c>
      <c r="N780">
        <f>AVERAGE(J780:L780)</f>
        <v>3937000.3333333335</v>
      </c>
      <c r="O780">
        <v>7178744</v>
      </c>
      <c r="P780">
        <v>8390565</v>
      </c>
      <c r="Q780">
        <v>6069036</v>
      </c>
      <c r="S780">
        <f>B780/A780</f>
        <v>1.9</v>
      </c>
      <c r="T780">
        <f>D780/A780</f>
        <v>0.35</v>
      </c>
      <c r="V780" s="4">
        <f>A780*12+(B780-1)*1.007825+C780*14.003074+D780*15.9949146+E780*31.9720707+F780*30.9737615+0.0005485799</f>
        <v>389.25447577990002</v>
      </c>
      <c r="W780">
        <f>1+A780-B780/2+C780/2+F780/2</f>
        <v>2</v>
      </c>
      <c r="X780">
        <f>W780/A780</f>
        <v>0.1</v>
      </c>
      <c r="Y780">
        <f>W780/B780</f>
        <v>5.2631578947368418E-2</v>
      </c>
      <c r="Z780">
        <f>W780/D780</f>
        <v>0.2857142857142857</v>
      </c>
      <c r="AA780" t="str">
        <f>IF(X780&gt;=0.3,IF(X780&lt;=0.68,IF(Y780&gt;=0.2,IF(Y780&lt;=0.95,IF(Z780&gt;=0.77,IF(Z780&lt;=1.75,"CRAM","O"),"O"),"O"),"O"),"O"),"O")</f>
        <v>O</v>
      </c>
      <c r="AD780">
        <f>(1+A780-D780/2-E780-B780/2)/(A780-D780/2-E780-C780-F780)</f>
        <v>-9.0909090909090912E-2</v>
      </c>
      <c r="AF780" t="str">
        <f>IF(AD780&gt;0.66,"CondAr","----")</f>
        <v>----</v>
      </c>
      <c r="AG780" t="str">
        <f>IF(AND((AD780&gt;0.5),(AD780&lt;=0.66)),"Aromatic","----")</f>
        <v>----</v>
      </c>
      <c r="AH780" t="str">
        <f>IF(AND((AD780&lt;=0.5),(S780&lt;1.5)),"HUnSatLig","----")</f>
        <v>----</v>
      </c>
      <c r="AI780" t="str">
        <f>IF(AND((T780&lt;0.6),(S780&gt;=1.5),(C780=0)),"AlipatNoN","----")</f>
        <v>AlipatNoN</v>
      </c>
      <c r="AJ780" t="str">
        <f>IF(AND((S780&gt;=1.5),(T780&gt;=0.6)),"SatFACarb","----")</f>
        <v>----</v>
      </c>
      <c r="AK780" t="str">
        <f>IF(AND((T780&lt;0.6),(S780&gt;=1.5),(C780&gt;0)),"Alipat+N","----")</f>
        <v>----</v>
      </c>
      <c r="AM780" s="4">
        <f>V780*(44/43.989828)</f>
        <v>389.34448514587507</v>
      </c>
      <c r="AN780" s="4">
        <f>INT(AM780)</f>
        <v>389</v>
      </c>
      <c r="AO780" s="4">
        <f>AM780-AN780</f>
        <v>0.34448514587506907</v>
      </c>
    </row>
    <row r="781" spans="1:41" x14ac:dyDescent="0.25">
      <c r="A781">
        <v>16</v>
      </c>
      <c r="B781">
        <v>30</v>
      </c>
      <c r="C781">
        <v>0</v>
      </c>
      <c r="D781">
        <v>9</v>
      </c>
      <c r="E781">
        <v>0</v>
      </c>
      <c r="F781">
        <v>0</v>
      </c>
      <c r="H781">
        <v>365.18170500000002</v>
      </c>
      <c r="J781">
        <v>4421982</v>
      </c>
      <c r="K781">
        <v>4177550</v>
      </c>
      <c r="L781">
        <v>5093026</v>
      </c>
      <c r="M781" t="str">
        <f>IF(J781&gt;0,"Yes","No")</f>
        <v>Yes</v>
      </c>
      <c r="N781">
        <f>AVERAGE(J781:L781)</f>
        <v>4564186</v>
      </c>
      <c r="O781">
        <v>7246974</v>
      </c>
      <c r="P781">
        <v>8185410</v>
      </c>
      <c r="Q781">
        <v>6935385</v>
      </c>
      <c r="S781">
        <f>B781/A781</f>
        <v>1.875</v>
      </c>
      <c r="T781">
        <f>D781/A781</f>
        <v>0.5625</v>
      </c>
      <c r="V781" s="4">
        <f>A781*12+(B781-1)*1.007825+C781*14.003074+D781*15.9949146+E781*31.9720707+F781*30.9737615+0.0005485799</f>
        <v>365.18170497989996</v>
      </c>
      <c r="W781">
        <f>1+A781-B781/2+C781/2+F781/2</f>
        <v>2</v>
      </c>
      <c r="X781">
        <f>W781/A781</f>
        <v>0.125</v>
      </c>
      <c r="Y781">
        <f>W781/B781</f>
        <v>6.6666666666666666E-2</v>
      </c>
      <c r="Z781">
        <f>W781/D781</f>
        <v>0.22222222222222221</v>
      </c>
      <c r="AA781" t="str">
        <f>IF(X781&gt;=0.3,IF(X781&lt;=0.68,IF(Y781&gt;=0.2,IF(Y781&lt;=0.95,IF(Z781&gt;=0.77,IF(Z781&lt;=1.75,"CRAM","O"),"O"),"O"),"O"),"O"),"O")</f>
        <v>O</v>
      </c>
      <c r="AD781">
        <f>(1+A781-D781/2-E781-B781/2)/(A781-D781/2-E781-C781-F781)</f>
        <v>-0.21739130434782608</v>
      </c>
      <c r="AF781" t="str">
        <f>IF(AD781&gt;0.66,"CondAr","----")</f>
        <v>----</v>
      </c>
      <c r="AG781" t="str">
        <f>IF(AND((AD781&gt;0.5),(AD781&lt;=0.66)),"Aromatic","----")</f>
        <v>----</v>
      </c>
      <c r="AH781" t="str">
        <f>IF(AND((AD781&lt;=0.5),(S781&lt;1.5)),"HUnSatLig","----")</f>
        <v>----</v>
      </c>
      <c r="AI781" t="str">
        <f>IF(AND((T781&lt;0.6),(S781&gt;=1.5),(C781=0)),"AlipatNoN","----")</f>
        <v>AlipatNoN</v>
      </c>
      <c r="AJ781" t="str">
        <f>IF(AND((S781&gt;=1.5),(T781&gt;=0.6)),"SatFACarb","----")</f>
        <v>----</v>
      </c>
      <c r="AK781" t="str">
        <f>IF(AND((T781&lt;0.6),(S781&gt;=1.5),(C781&gt;0)),"Alipat+N","----")</f>
        <v>----</v>
      </c>
      <c r="AM781" s="4">
        <f>V781*(44/43.989828)</f>
        <v>365.26614787208524</v>
      </c>
      <c r="AN781" s="4">
        <f>INT(AM781)</f>
        <v>365</v>
      </c>
      <c r="AO781" s="4">
        <f>AM781-AN781</f>
        <v>0.26614787208524149</v>
      </c>
    </row>
    <row r="782" spans="1:41" x14ac:dyDescent="0.25">
      <c r="A782">
        <v>19</v>
      </c>
      <c r="B782">
        <v>40</v>
      </c>
      <c r="C782">
        <v>0</v>
      </c>
      <c r="D782">
        <v>6</v>
      </c>
      <c r="E782">
        <v>1</v>
      </c>
      <c r="F782">
        <v>0</v>
      </c>
      <c r="H782">
        <v>395.24728190000002</v>
      </c>
      <c r="J782">
        <v>3583028</v>
      </c>
      <c r="K782">
        <v>3109088</v>
      </c>
      <c r="L782">
        <v>1907872</v>
      </c>
      <c r="M782" t="str">
        <f>IF(J782&gt;0,"Yes","No")</f>
        <v>Yes</v>
      </c>
      <c r="N782">
        <f>AVERAGE(J782:L782)</f>
        <v>2866662.6666666665</v>
      </c>
      <c r="O782">
        <v>7276163</v>
      </c>
      <c r="P782">
        <v>3351136</v>
      </c>
      <c r="Q782">
        <v>4622119</v>
      </c>
      <c r="S782">
        <f>B782/A782</f>
        <v>2.1052631578947367</v>
      </c>
      <c r="T782">
        <f>D782/A782</f>
        <v>0.31578947368421051</v>
      </c>
      <c r="V782" s="4">
        <f>A782*12+(B782-1)*1.007825+C782*14.003074+D782*15.9949146+E782*31.9720707+F782*30.9737615+0.0005485799</f>
        <v>395.24728187990002</v>
      </c>
      <c r="W782">
        <f>1+A782-B782/2+C782/2+F782/2</f>
        <v>0</v>
      </c>
      <c r="X782">
        <f>W782/A782</f>
        <v>0</v>
      </c>
      <c r="Y782">
        <f>W782/B782</f>
        <v>0</v>
      </c>
      <c r="Z782">
        <f>W782/D782</f>
        <v>0</v>
      </c>
      <c r="AA782" t="str">
        <f>IF(X782&gt;=0.3,IF(X782&lt;=0.68,IF(Y782&gt;=0.2,IF(Y782&lt;=0.95,IF(Z782&gt;=0.77,IF(Z782&lt;=1.75,"CRAM","O"),"O"),"O"),"O"),"O"),"O")</f>
        <v>O</v>
      </c>
      <c r="AD782">
        <f>(1+A782-D782/2-E782-B782/2)/(A782-D782/2-E782-C782-F782)</f>
        <v>-0.26666666666666666</v>
      </c>
      <c r="AF782" t="str">
        <f>IF(AD782&gt;0.66,"CondAr","----")</f>
        <v>----</v>
      </c>
      <c r="AG782" t="str">
        <f>IF(AND((AD782&gt;0.5),(AD782&lt;=0.66)),"Aromatic","----")</f>
        <v>----</v>
      </c>
      <c r="AH782" t="str">
        <f>IF(AND((AD782&lt;=0.5),(S782&lt;1.5)),"HUnSatLig","----")</f>
        <v>----</v>
      </c>
      <c r="AI782" t="str">
        <f>IF(AND((T782&lt;0.6),(S782&gt;=1.5),(C782=0)),"AlipatNoN","----")</f>
        <v>AlipatNoN</v>
      </c>
      <c r="AJ782" t="str">
        <f>IF(AND((S782&gt;=1.5),(T782&gt;=0.6)),"SatFACarb","----")</f>
        <v>----</v>
      </c>
      <c r="AK782" t="str">
        <f>IF(AND((T782&lt;0.6),(S782&gt;=1.5),(C782&gt;0)),"Alipat+N","----")</f>
        <v>----</v>
      </c>
      <c r="AM782" s="4">
        <f>V782*(44/43.989828)</f>
        <v>395.33867699404504</v>
      </c>
      <c r="AN782" s="4">
        <f>INT(AM782)</f>
        <v>395</v>
      </c>
      <c r="AO782" s="4">
        <f>AM782-AN782</f>
        <v>0.33867699404504492</v>
      </c>
    </row>
    <row r="783" spans="1:41" x14ac:dyDescent="0.25">
      <c r="A783">
        <v>24</v>
      </c>
      <c r="B783">
        <v>38</v>
      </c>
      <c r="C783">
        <v>0</v>
      </c>
      <c r="D783">
        <v>9</v>
      </c>
      <c r="E783">
        <v>0</v>
      </c>
      <c r="F783">
        <v>0</v>
      </c>
      <c r="H783">
        <v>469.244305</v>
      </c>
      <c r="J783">
        <v>3959942</v>
      </c>
      <c r="K783">
        <v>4675160</v>
      </c>
      <c r="L783">
        <v>3960719</v>
      </c>
      <c r="M783" t="str">
        <f>IF(J783&gt;0,"Yes","No")</f>
        <v>Yes</v>
      </c>
      <c r="N783">
        <f>AVERAGE(J783:L783)</f>
        <v>4198607</v>
      </c>
      <c r="O783">
        <v>7277187</v>
      </c>
      <c r="P783">
        <v>8148259</v>
      </c>
      <c r="Q783">
        <v>6514681</v>
      </c>
      <c r="S783">
        <f>B783/A783</f>
        <v>1.5833333333333333</v>
      </c>
      <c r="T783">
        <f>D783/A783</f>
        <v>0.375</v>
      </c>
      <c r="V783" s="4">
        <f>A783*12+(B783-1)*1.007825+C783*14.003074+D783*15.9949146+E783*31.9720707+F783*30.9737615+0.0005485799</f>
        <v>469.24430497990005</v>
      </c>
      <c r="W783">
        <f>1+A783-B783/2+C783/2+F783/2</f>
        <v>6</v>
      </c>
      <c r="X783">
        <f>W783/A783</f>
        <v>0.25</v>
      </c>
      <c r="Y783">
        <f>W783/B783</f>
        <v>0.15789473684210525</v>
      </c>
      <c r="Z783">
        <f>W783/D783</f>
        <v>0.66666666666666663</v>
      </c>
      <c r="AA783" t="str">
        <f>IF(X783&gt;=0.3,IF(X783&lt;=0.68,IF(Y783&gt;=0.2,IF(Y783&lt;=0.95,IF(Z783&gt;=0.77,IF(Z783&lt;=1.75,"CRAM","O"),"O"),"O"),"O"),"O"),"O")</f>
        <v>O</v>
      </c>
      <c r="AD783">
        <f>(1+A783-D783/2-E783-B783/2)/(A783-D783/2-E783-C783-F783)</f>
        <v>7.6923076923076927E-2</v>
      </c>
      <c r="AF783" t="str">
        <f>IF(AD783&gt;0.66,"CondAr","----")</f>
        <v>----</v>
      </c>
      <c r="AG783" t="str">
        <f>IF(AND((AD783&gt;0.5),(AD783&lt;=0.66)),"Aromatic","----")</f>
        <v>----</v>
      </c>
      <c r="AH783" t="str">
        <f>IF(AND((AD783&lt;=0.5),(S783&lt;1.5)),"HUnSatLig","----")</f>
        <v>----</v>
      </c>
      <c r="AI783" t="str">
        <f>IF(AND((T783&lt;0.6),(S783&gt;=1.5),(C783=0)),"AlipatNoN","----")</f>
        <v>AlipatNoN</v>
      </c>
      <c r="AJ783" t="str">
        <f>IF(AND((S783&gt;=1.5),(T783&gt;=0.6)),"SatFACarb","----")</f>
        <v>----</v>
      </c>
      <c r="AK783" t="str">
        <f>IF(AND((T783&lt;0.6),(S783&gt;=1.5),(C783&gt;0)),"Alipat+N","----")</f>
        <v>----</v>
      </c>
      <c r="AM783" s="4">
        <f>V783*(44/43.989828)</f>
        <v>469.3528108160732</v>
      </c>
      <c r="AN783" s="4">
        <f>INT(AM783)</f>
        <v>469</v>
      </c>
      <c r="AO783" s="4">
        <f>AM783-AN783</f>
        <v>0.35281081607320175</v>
      </c>
    </row>
    <row r="784" spans="1:41" x14ac:dyDescent="0.25">
      <c r="A784">
        <v>28</v>
      </c>
      <c r="B784">
        <v>42</v>
      </c>
      <c r="C784">
        <v>0</v>
      </c>
      <c r="D784">
        <v>9</v>
      </c>
      <c r="E784">
        <v>0</v>
      </c>
      <c r="F784">
        <v>0</v>
      </c>
      <c r="H784">
        <v>521.27560500000004</v>
      </c>
      <c r="J784">
        <v>4584381</v>
      </c>
      <c r="K784">
        <v>4109776</v>
      </c>
      <c r="L784">
        <v>3825832</v>
      </c>
      <c r="M784" t="str">
        <f>IF(J784&gt;0,"Yes","No")</f>
        <v>Yes</v>
      </c>
      <c r="N784">
        <f>AVERAGE(J784:L784)</f>
        <v>4173329.6666666665</v>
      </c>
      <c r="O784">
        <v>7356748</v>
      </c>
      <c r="P784">
        <v>8438594</v>
      </c>
      <c r="Q784">
        <v>5616979</v>
      </c>
      <c r="S784">
        <f>B784/A784</f>
        <v>1.5</v>
      </c>
      <c r="T784">
        <f>D784/A784</f>
        <v>0.32142857142857145</v>
      </c>
      <c r="V784" s="4">
        <f>A784*12+(B784-1)*1.007825+C784*14.003074+D784*15.9949146+E784*31.9720707+F784*30.9737615+0.0005485799</f>
        <v>521.27560497990009</v>
      </c>
      <c r="W784">
        <f>1+A784-B784/2+C784/2+F784/2</f>
        <v>8</v>
      </c>
      <c r="X784">
        <f>W784/A784</f>
        <v>0.2857142857142857</v>
      </c>
      <c r="Y784">
        <f>W784/B784</f>
        <v>0.19047619047619047</v>
      </c>
      <c r="Z784">
        <f>W784/D784</f>
        <v>0.88888888888888884</v>
      </c>
      <c r="AA784" t="str">
        <f>IF(X784&gt;=0.3,IF(X784&lt;=0.68,IF(Y784&gt;=0.2,IF(Y784&lt;=0.95,IF(Z784&gt;=0.77,IF(Z784&lt;=1.75,"CRAM","O"),"O"),"O"),"O"),"O"),"O")</f>
        <v>O</v>
      </c>
      <c r="AD784">
        <f>(1+A784-D784/2-E784-B784/2)/(A784-D784/2-E784-C784-F784)</f>
        <v>0.14893617021276595</v>
      </c>
      <c r="AF784" t="str">
        <f>IF(AD784&gt;0.66,"CondAr","----")</f>
        <v>----</v>
      </c>
      <c r="AG784" t="str">
        <f>IF(AND((AD784&gt;0.5),(AD784&lt;=0.66)),"Aromatic","----")</f>
        <v>----</v>
      </c>
      <c r="AH784" t="str">
        <f>IF(AND((AD784&lt;=0.5),(S784&lt;1.5)),"HUnSatLig","----")</f>
        <v>----</v>
      </c>
      <c r="AI784" t="str">
        <f>IF(AND((T784&lt;0.6),(S784&gt;=1.5),(C784=0)),"AlipatNoN","----")</f>
        <v>AlipatNoN</v>
      </c>
      <c r="AJ784" t="str">
        <f>IF(AND((S784&gt;=1.5),(T784&gt;=0.6)),"SatFACarb","----")</f>
        <v>----</v>
      </c>
      <c r="AK784" t="str">
        <f>IF(AND((T784&lt;0.6),(S784&gt;=1.5),(C784&gt;0)),"Alipat+N","----")</f>
        <v>----</v>
      </c>
      <c r="AM784" s="4">
        <f>V784*(44/43.989828)</f>
        <v>521.39614228806715</v>
      </c>
      <c r="AN784" s="4">
        <f>INT(AM784)</f>
        <v>521</v>
      </c>
      <c r="AO784" s="4">
        <f>AM784-AN784</f>
        <v>0.39614228806715346</v>
      </c>
    </row>
    <row r="785" spans="1:41" x14ac:dyDescent="0.25">
      <c r="A785">
        <v>20</v>
      </c>
      <c r="B785">
        <v>36</v>
      </c>
      <c r="C785">
        <v>0</v>
      </c>
      <c r="D785">
        <v>9</v>
      </c>
      <c r="E785">
        <v>0</v>
      </c>
      <c r="F785">
        <v>0</v>
      </c>
      <c r="H785">
        <v>419.228655</v>
      </c>
      <c r="J785">
        <v>3819534</v>
      </c>
      <c r="K785">
        <v>4974230</v>
      </c>
      <c r="L785">
        <v>4465400</v>
      </c>
      <c r="M785" t="str">
        <f>IF(J785&gt;0,"Yes","No")</f>
        <v>Yes</v>
      </c>
      <c r="N785">
        <f>AVERAGE(J785:L785)</f>
        <v>4419721.333333333</v>
      </c>
      <c r="O785">
        <v>7376164</v>
      </c>
      <c r="P785">
        <v>8420485</v>
      </c>
      <c r="Q785">
        <v>7038665</v>
      </c>
      <c r="S785">
        <f>B785/A785</f>
        <v>1.8</v>
      </c>
      <c r="T785">
        <f>D785/A785</f>
        <v>0.45</v>
      </c>
      <c r="V785" s="4">
        <f>A785*12+(B785-1)*1.007825+C785*14.003074+D785*15.9949146+E785*31.9720707+F785*30.9737615+0.0005485799</f>
        <v>419.2286549799</v>
      </c>
      <c r="W785">
        <f>1+A785-B785/2+C785/2+F785/2</f>
        <v>3</v>
      </c>
      <c r="X785">
        <f>W785/A785</f>
        <v>0.15</v>
      </c>
      <c r="Y785">
        <f>W785/B785</f>
        <v>8.3333333333333329E-2</v>
      </c>
      <c r="Z785">
        <f>W785/D785</f>
        <v>0.33333333333333331</v>
      </c>
      <c r="AA785" t="str">
        <f>IF(X785&gt;=0.3,IF(X785&lt;=0.68,IF(Y785&gt;=0.2,IF(Y785&lt;=0.95,IF(Z785&gt;=0.77,IF(Z785&lt;=1.75,"CRAM","O"),"O"),"O"),"O"),"O"),"O")</f>
        <v>O</v>
      </c>
      <c r="AD785">
        <f>(1+A785-D785/2-E785-B785/2)/(A785-D785/2-E785-C785-F785)</f>
        <v>-9.6774193548387094E-2</v>
      </c>
      <c r="AF785" t="str">
        <f>IF(AD785&gt;0.66,"CondAr","----")</f>
        <v>----</v>
      </c>
      <c r="AG785" t="str">
        <f>IF(AND((AD785&gt;0.5),(AD785&lt;=0.66)),"Aromatic","----")</f>
        <v>----</v>
      </c>
      <c r="AH785" t="str">
        <f>IF(AND((AD785&lt;=0.5),(S785&lt;1.5)),"HUnSatLig","----")</f>
        <v>----</v>
      </c>
      <c r="AI785" t="str">
        <f>IF(AND((T785&lt;0.6),(S785&gt;=1.5),(C785=0)),"AlipatNoN","----")</f>
        <v>AlipatNoN</v>
      </c>
      <c r="AJ785" t="str">
        <f>IF(AND((S785&gt;=1.5),(T785&gt;=0.6)),"SatFACarb","----")</f>
        <v>----</v>
      </c>
      <c r="AK785" t="str">
        <f>IF(AND((T785&lt;0.6),(S785&gt;=1.5),(C785&gt;0)),"Alipat+N","----")</f>
        <v>----</v>
      </c>
      <c r="AM785" s="4">
        <f>V785*(44/43.989828)</f>
        <v>419.32559543346241</v>
      </c>
      <c r="AN785" s="4">
        <f>INT(AM785)</f>
        <v>419</v>
      </c>
      <c r="AO785" s="4">
        <f>AM785-AN785</f>
        <v>0.32559543346241071</v>
      </c>
    </row>
    <row r="786" spans="1:41" x14ac:dyDescent="0.25">
      <c r="A786">
        <v>22</v>
      </c>
      <c r="B786">
        <v>38</v>
      </c>
      <c r="C786">
        <v>0</v>
      </c>
      <c r="D786">
        <v>8</v>
      </c>
      <c r="E786">
        <v>0</v>
      </c>
      <c r="F786">
        <v>0</v>
      </c>
      <c r="H786">
        <v>429.24939039999998</v>
      </c>
      <c r="J786">
        <v>3865866</v>
      </c>
      <c r="K786">
        <v>3669459</v>
      </c>
      <c r="L786">
        <v>3318000</v>
      </c>
      <c r="M786" t="str">
        <f>IF(J786&gt;0,"Yes","No")</f>
        <v>Yes</v>
      </c>
      <c r="N786">
        <f>AVERAGE(J786:L786)</f>
        <v>3617775</v>
      </c>
      <c r="O786">
        <v>7420799</v>
      </c>
      <c r="P786">
        <v>6677433</v>
      </c>
      <c r="Q786">
        <v>5917634</v>
      </c>
      <c r="S786">
        <f>B786/A786</f>
        <v>1.7272727272727273</v>
      </c>
      <c r="T786">
        <f>D786/A786</f>
        <v>0.36363636363636365</v>
      </c>
      <c r="V786" s="4">
        <f>A786*12+(B786-1)*1.007825+C786*14.003074+D786*15.9949146+E786*31.9720707+F786*30.9737615+0.0005485799</f>
        <v>429.24939037990003</v>
      </c>
      <c r="W786">
        <f>1+A786-B786/2+C786/2+F786/2</f>
        <v>4</v>
      </c>
      <c r="X786">
        <f>W786/A786</f>
        <v>0.18181818181818182</v>
      </c>
      <c r="Y786">
        <f>W786/B786</f>
        <v>0.10526315789473684</v>
      </c>
      <c r="Z786">
        <f>W786/D786</f>
        <v>0.5</v>
      </c>
      <c r="AA786" t="str">
        <f>IF(X786&gt;=0.3,IF(X786&lt;=0.68,IF(Y786&gt;=0.2,IF(Y786&lt;=0.95,IF(Z786&gt;=0.77,IF(Z786&lt;=1.75,"CRAM","O"),"O"),"O"),"O"),"O"),"O")</f>
        <v>O</v>
      </c>
      <c r="AD786">
        <f>(1+A786-D786/2-E786-B786/2)/(A786-D786/2-E786-C786-F786)</f>
        <v>0</v>
      </c>
      <c r="AF786" t="str">
        <f>IF(AD786&gt;0.66,"CondAr","----")</f>
        <v>----</v>
      </c>
      <c r="AG786" t="str">
        <f>IF(AND((AD786&gt;0.5),(AD786&lt;=0.66)),"Aromatic","----")</f>
        <v>----</v>
      </c>
      <c r="AH786" t="str">
        <f>IF(AND((AD786&lt;=0.5),(S786&lt;1.5)),"HUnSatLig","----")</f>
        <v>----</v>
      </c>
      <c r="AI786" t="str">
        <f>IF(AND((T786&lt;0.6),(S786&gt;=1.5),(C786=0)),"AlipatNoN","----")</f>
        <v>AlipatNoN</v>
      </c>
      <c r="AJ786" t="str">
        <f>IF(AND((S786&gt;=1.5),(T786&gt;=0.6)),"SatFACarb","----")</f>
        <v>----</v>
      </c>
      <c r="AK786" t="str">
        <f>IF(AND((T786&lt;0.6),(S786&gt;=1.5),(C786&gt;0)),"Alipat+N","----")</f>
        <v>----</v>
      </c>
      <c r="AM786" s="4">
        <f>V786*(44/43.989828)</f>
        <v>429.34864798097414</v>
      </c>
      <c r="AN786" s="4">
        <f>INT(AM786)</f>
        <v>429</v>
      </c>
      <c r="AO786" s="4">
        <f>AM786-AN786</f>
        <v>0.34864798097413541</v>
      </c>
    </row>
    <row r="787" spans="1:41" x14ac:dyDescent="0.25">
      <c r="A787">
        <v>17</v>
      </c>
      <c r="B787">
        <v>30</v>
      </c>
      <c r="C787">
        <v>0</v>
      </c>
      <c r="D787">
        <v>7</v>
      </c>
      <c r="E787">
        <v>0</v>
      </c>
      <c r="F787">
        <v>0</v>
      </c>
      <c r="H787">
        <v>345.19187579999999</v>
      </c>
      <c r="J787">
        <v>3896285</v>
      </c>
      <c r="K787">
        <v>4658516</v>
      </c>
      <c r="L787">
        <v>4284316</v>
      </c>
      <c r="M787" t="str">
        <f>IF(J787&gt;0,"Yes","No")</f>
        <v>Yes</v>
      </c>
      <c r="N787">
        <f>AVERAGE(J787:L787)</f>
        <v>4279705.666666667</v>
      </c>
      <c r="O787">
        <v>7466226</v>
      </c>
      <c r="P787">
        <v>7367634</v>
      </c>
      <c r="Q787">
        <v>6656177</v>
      </c>
      <c r="S787">
        <f>B787/A787</f>
        <v>1.7647058823529411</v>
      </c>
      <c r="T787">
        <f>D787/A787</f>
        <v>0.41176470588235292</v>
      </c>
      <c r="V787" s="4">
        <f>A787*12+(B787-1)*1.007825+C787*14.003074+D787*15.9949146+E787*31.9720707+F787*30.9737615+0.0005485799</f>
        <v>345.19187577989999</v>
      </c>
      <c r="W787">
        <f>1+A787-B787/2+C787/2+F787/2</f>
        <v>3</v>
      </c>
      <c r="X787">
        <f>W787/A787</f>
        <v>0.17647058823529413</v>
      </c>
      <c r="Y787">
        <f>W787/B787</f>
        <v>0.1</v>
      </c>
      <c r="Z787">
        <f>W787/D787</f>
        <v>0.42857142857142855</v>
      </c>
      <c r="AA787" t="str">
        <f>IF(X787&gt;=0.3,IF(X787&lt;=0.68,IF(Y787&gt;=0.2,IF(Y787&lt;=0.95,IF(Z787&gt;=0.77,IF(Z787&lt;=1.75,"CRAM","O"),"O"),"O"),"O"),"O"),"O")</f>
        <v>O</v>
      </c>
      <c r="AD787">
        <f>(1+A787-D787/2-E787-B787/2)/(A787-D787/2-E787-C787-F787)</f>
        <v>-3.7037037037037035E-2</v>
      </c>
      <c r="AF787" t="str">
        <f>IF(AD787&gt;0.66,"CondAr","----")</f>
        <v>----</v>
      </c>
      <c r="AG787" t="str">
        <f>IF(AND((AD787&gt;0.5),(AD787&lt;=0.66)),"Aromatic","----")</f>
        <v>----</v>
      </c>
      <c r="AH787" t="str">
        <f>IF(AND((AD787&lt;=0.5),(S787&lt;1.5)),"HUnSatLig","----")</f>
        <v>----</v>
      </c>
      <c r="AI787" t="str">
        <f>IF(AND((T787&lt;0.6),(S787&gt;=1.5),(C787=0)),"AlipatNoN","----")</f>
        <v>AlipatNoN</v>
      </c>
      <c r="AJ787" t="str">
        <f>IF(AND((S787&gt;=1.5),(T787&gt;=0.6)),"SatFACarb","----")</f>
        <v>----</v>
      </c>
      <c r="AK787" t="str">
        <f>IF(AND((T787&lt;0.6),(S787&gt;=1.5),(C787&gt;0)),"Alipat+N","----")</f>
        <v>----</v>
      </c>
      <c r="AM787" s="4">
        <f>V787*(44/43.989828)</f>
        <v>345.27169631842156</v>
      </c>
      <c r="AN787" s="4">
        <f>INT(AM787)</f>
        <v>345</v>
      </c>
      <c r="AO787" s="4">
        <f>AM787-AN787</f>
        <v>0.2716963184215615</v>
      </c>
    </row>
    <row r="788" spans="1:41" x14ac:dyDescent="0.25">
      <c r="A788">
        <v>16</v>
      </c>
      <c r="B788">
        <v>24</v>
      </c>
      <c r="C788">
        <v>0</v>
      </c>
      <c r="D788">
        <v>9</v>
      </c>
      <c r="E788">
        <v>0</v>
      </c>
      <c r="F788">
        <v>0</v>
      </c>
      <c r="H788">
        <v>359.13475499999998</v>
      </c>
      <c r="J788">
        <v>7073911</v>
      </c>
      <c r="K788">
        <v>7620589</v>
      </c>
      <c r="L788">
        <v>7469941</v>
      </c>
      <c r="M788" t="str">
        <f>IF(J788&gt;0,"Yes","No")</f>
        <v>Yes</v>
      </c>
      <c r="N788">
        <f>AVERAGE(J788:L788)</f>
        <v>7388147</v>
      </c>
      <c r="O788">
        <v>7553338</v>
      </c>
      <c r="P788">
        <v>7598907</v>
      </c>
      <c r="Q788">
        <v>7739491</v>
      </c>
      <c r="S788">
        <f>B788/A788</f>
        <v>1.5</v>
      </c>
      <c r="T788">
        <f>D788/A788</f>
        <v>0.5625</v>
      </c>
      <c r="V788" s="4">
        <f>A788*12+(B788-1)*1.007825+C788*14.003074+D788*15.9949146+E788*31.9720707+F788*30.9737615+0.0005485799</f>
        <v>359.13475497990004</v>
      </c>
      <c r="W788">
        <f>1+A788-B788/2+C788/2+F788/2</f>
        <v>5</v>
      </c>
      <c r="X788">
        <f>W788/A788</f>
        <v>0.3125</v>
      </c>
      <c r="Y788">
        <f>W788/B788</f>
        <v>0.20833333333333334</v>
      </c>
      <c r="Z788">
        <f>W788/D788</f>
        <v>0.55555555555555558</v>
      </c>
      <c r="AA788" t="str">
        <f>IF(X788&gt;=0.3,IF(X788&lt;=0.68,IF(Y788&gt;=0.2,IF(Y788&lt;=0.95,IF(Z788&gt;=0.77,IF(Z788&lt;=1.75,"CRAM","O"),"O"),"O"),"O"),"O"),"O")</f>
        <v>O</v>
      </c>
      <c r="AD788">
        <f>(1+A788-D788/2-E788-B788/2)/(A788-D788/2-E788-C788-F788)</f>
        <v>4.3478260869565216E-2</v>
      </c>
      <c r="AF788" t="str">
        <f>IF(AD788&gt;0.66,"CondAr","----")</f>
        <v>----</v>
      </c>
      <c r="AG788" t="str">
        <f>IF(AND((AD788&gt;0.5),(AD788&lt;=0.66)),"Aromatic","----")</f>
        <v>----</v>
      </c>
      <c r="AH788" t="str">
        <f>IF(AND((AD788&lt;=0.5),(S788&lt;1.5)),"HUnSatLig","----")</f>
        <v>----</v>
      </c>
      <c r="AI788" t="str">
        <f>IF(AND((T788&lt;0.6),(S788&gt;=1.5),(C788=0)),"AlipatNoN","----")</f>
        <v>AlipatNoN</v>
      </c>
      <c r="AJ788" t="str">
        <f>IF(AND((S788&gt;=1.5),(T788&gt;=0.6)),"SatFACarb","----")</f>
        <v>----</v>
      </c>
      <c r="AK788" t="str">
        <f>IF(AND((T788&lt;0.6),(S788&gt;=1.5),(C788&gt;0)),"Alipat+N","----")</f>
        <v>----</v>
      </c>
      <c r="AM788" s="4">
        <f>V788*(44/43.989828)</f>
        <v>359.2177996039357</v>
      </c>
      <c r="AN788" s="4">
        <f>INT(AM788)</f>
        <v>359</v>
      </c>
      <c r="AO788" s="4">
        <f>AM788-AN788</f>
        <v>0.21779960393570263</v>
      </c>
    </row>
    <row r="789" spans="1:41" x14ac:dyDescent="0.25">
      <c r="A789">
        <v>15</v>
      </c>
      <c r="B789">
        <v>28</v>
      </c>
      <c r="C789">
        <v>0</v>
      </c>
      <c r="D789">
        <v>8</v>
      </c>
      <c r="E789">
        <v>0</v>
      </c>
      <c r="F789">
        <v>0</v>
      </c>
      <c r="H789">
        <v>335.17114040000001</v>
      </c>
      <c r="J789">
        <v>4649838</v>
      </c>
      <c r="K789">
        <v>5514283</v>
      </c>
      <c r="L789">
        <v>4773297</v>
      </c>
      <c r="M789" t="str">
        <f>IF(J789&gt;0,"Yes","No")</f>
        <v>Yes</v>
      </c>
      <c r="N789">
        <f>AVERAGE(J789:L789)</f>
        <v>4979139.333333333</v>
      </c>
      <c r="O789">
        <v>7563900</v>
      </c>
      <c r="P789">
        <v>10483261</v>
      </c>
      <c r="Q789">
        <v>6975128</v>
      </c>
      <c r="S789">
        <f>B789/A789</f>
        <v>1.8666666666666667</v>
      </c>
      <c r="T789">
        <f>D789/A789</f>
        <v>0.53333333333333333</v>
      </c>
      <c r="V789" s="4">
        <f>A789*12+(B789-1)*1.007825+C789*14.003074+D789*15.9949146+E789*31.9720707+F789*30.9737615+0.0005485799</f>
        <v>335.17114037990001</v>
      </c>
      <c r="W789">
        <f>1+A789-B789/2+C789/2+F789/2</f>
        <v>2</v>
      </c>
      <c r="X789">
        <f>W789/A789</f>
        <v>0.13333333333333333</v>
      </c>
      <c r="Y789">
        <f>W789/B789</f>
        <v>7.1428571428571425E-2</v>
      </c>
      <c r="Z789">
        <f>W789/D789</f>
        <v>0.25</v>
      </c>
      <c r="AA789" t="str">
        <f>IF(X789&gt;=0.3,IF(X789&lt;=0.68,IF(Y789&gt;=0.2,IF(Y789&lt;=0.95,IF(Z789&gt;=0.77,IF(Z789&lt;=1.75,"CRAM","O"),"O"),"O"),"O"),"O"),"O")</f>
        <v>O</v>
      </c>
      <c r="AD789">
        <f>(1+A789-D789/2-E789-B789/2)/(A789-D789/2-E789-C789-F789)</f>
        <v>-0.18181818181818182</v>
      </c>
      <c r="AF789" t="str">
        <f>IF(AD789&gt;0.66,"CondAr","----")</f>
        <v>----</v>
      </c>
      <c r="AG789" t="str">
        <f>IF(AND((AD789&gt;0.5),(AD789&lt;=0.66)),"Aromatic","----")</f>
        <v>----</v>
      </c>
      <c r="AH789" t="str">
        <f>IF(AND((AD789&lt;=0.5),(S789&lt;1.5)),"HUnSatLig","----")</f>
        <v>----</v>
      </c>
      <c r="AI789" t="str">
        <f>IF(AND((T789&lt;0.6),(S789&gt;=1.5),(C789=0)),"AlipatNoN","----")</f>
        <v>AlipatNoN</v>
      </c>
      <c r="AJ789" t="str">
        <f>IF(AND((S789&gt;=1.5),(T789&gt;=0.6)),"SatFACarb","----")</f>
        <v>----</v>
      </c>
      <c r="AK789" t="str">
        <f>IF(AND((T789&lt;0.6),(S789&gt;=1.5),(C789&gt;0)),"Alipat+N","----")</f>
        <v>----</v>
      </c>
      <c r="AM789" s="4">
        <f>V789*(44/43.989828)</f>
        <v>335.24864377090989</v>
      </c>
      <c r="AN789" s="4">
        <f>INT(AM789)</f>
        <v>335</v>
      </c>
      <c r="AO789" s="4">
        <f>AM789-AN789</f>
        <v>0.24864377090989365</v>
      </c>
    </row>
    <row r="790" spans="1:41" x14ac:dyDescent="0.25">
      <c r="A790">
        <v>24</v>
      </c>
      <c r="B790">
        <v>36</v>
      </c>
      <c r="C790">
        <v>0</v>
      </c>
      <c r="D790">
        <v>10</v>
      </c>
      <c r="E790">
        <v>0</v>
      </c>
      <c r="F790">
        <v>0</v>
      </c>
      <c r="H790">
        <v>483.22356960000002</v>
      </c>
      <c r="J790">
        <v>4738165</v>
      </c>
      <c r="K790">
        <v>4252266</v>
      </c>
      <c r="L790">
        <v>3970599</v>
      </c>
      <c r="M790" t="str">
        <f>IF(J790&gt;0,"Yes","No")</f>
        <v>Yes</v>
      </c>
      <c r="N790">
        <f>AVERAGE(J790:L790)</f>
        <v>4320343.333333333</v>
      </c>
      <c r="O790">
        <v>7592857</v>
      </c>
      <c r="P790">
        <v>7337536</v>
      </c>
      <c r="Q790">
        <v>5505452</v>
      </c>
      <c r="S790">
        <f>B790/A790</f>
        <v>1.5</v>
      </c>
      <c r="T790">
        <f>D790/A790</f>
        <v>0.41666666666666669</v>
      </c>
      <c r="V790" s="4">
        <f>A790*12+(B790-1)*1.007825+C790*14.003074+D790*15.9949146+E790*31.9720707+F790*30.9737615+0.0005485799</f>
        <v>483.22356957989996</v>
      </c>
      <c r="W790">
        <f>1+A790-B790/2+C790/2+F790/2</f>
        <v>7</v>
      </c>
      <c r="X790">
        <f>W790/A790</f>
        <v>0.29166666666666669</v>
      </c>
      <c r="Y790">
        <f>W790/B790</f>
        <v>0.19444444444444445</v>
      </c>
      <c r="Z790">
        <f>W790/D790</f>
        <v>0.7</v>
      </c>
      <c r="AA790" t="str">
        <f>IF(X790&gt;=0.3,IF(X790&lt;=0.68,IF(Y790&gt;=0.2,IF(Y790&lt;=0.95,IF(Z790&gt;=0.77,IF(Z790&lt;=1.75,"CRAM","O"),"O"),"O"),"O"),"O"),"O")</f>
        <v>O</v>
      </c>
      <c r="AD790">
        <f>(1+A790-D790/2-E790-B790/2)/(A790-D790/2-E790-C790-F790)</f>
        <v>0.10526315789473684</v>
      </c>
      <c r="AF790" t="str">
        <f>IF(AD790&gt;0.66,"CondAr","----")</f>
        <v>----</v>
      </c>
      <c r="AG790" t="str">
        <f>IF(AND((AD790&gt;0.5),(AD790&lt;=0.66)),"Aromatic","----")</f>
        <v>----</v>
      </c>
      <c r="AH790" t="str">
        <f>IF(AND((AD790&lt;=0.5),(S790&lt;1.5)),"HUnSatLig","----")</f>
        <v>----</v>
      </c>
      <c r="AI790" t="str">
        <f>IF(AND((T790&lt;0.6),(S790&gt;=1.5),(C790=0)),"AlipatNoN","----")</f>
        <v>AlipatNoN</v>
      </c>
      <c r="AJ790" t="str">
        <f>IF(AND((S790&gt;=1.5),(T790&gt;=0.6)),"SatFACarb","----")</f>
        <v>----</v>
      </c>
      <c r="AK790" t="str">
        <f>IF(AND((T790&lt;0.6),(S790&gt;=1.5),(C790&gt;0)),"Alipat+N","----")</f>
        <v>----</v>
      </c>
      <c r="AM790" s="4">
        <f>V790*(44/43.989828)</f>
        <v>483.33530791517518</v>
      </c>
      <c r="AN790" s="4">
        <f>INT(AM790)</f>
        <v>483</v>
      </c>
      <c r="AO790" s="4">
        <f>AM790-AN790</f>
        <v>0.33530791517517855</v>
      </c>
    </row>
    <row r="791" spans="1:41" x14ac:dyDescent="0.25">
      <c r="A791">
        <v>17</v>
      </c>
      <c r="B791">
        <v>26</v>
      </c>
      <c r="C791">
        <v>0</v>
      </c>
      <c r="D791">
        <v>9</v>
      </c>
      <c r="E791">
        <v>0</v>
      </c>
      <c r="F791">
        <v>0</v>
      </c>
      <c r="H791">
        <v>373.15040499999998</v>
      </c>
      <c r="J791">
        <v>7548193</v>
      </c>
      <c r="K791">
        <v>7388964</v>
      </c>
      <c r="L791">
        <v>7326691</v>
      </c>
      <c r="M791" t="str">
        <f>IF(J791&gt;0,"Yes","No")</f>
        <v>Yes</v>
      </c>
      <c r="N791">
        <f>AVERAGE(J791:L791)</f>
        <v>7421282.666666667</v>
      </c>
      <c r="O791">
        <v>7612875</v>
      </c>
      <c r="P791">
        <v>7339873</v>
      </c>
      <c r="Q791">
        <v>7567410</v>
      </c>
      <c r="S791">
        <f>B791/A791</f>
        <v>1.5294117647058822</v>
      </c>
      <c r="T791">
        <f>D791/A791</f>
        <v>0.52941176470588236</v>
      </c>
      <c r="V791" s="4">
        <f>A791*12+(B791-1)*1.007825+C791*14.003074+D791*15.9949146+E791*31.9720707+F791*30.9737615+0.0005485799</f>
        <v>373.15040497989997</v>
      </c>
      <c r="W791">
        <f>1+A791-B791/2+C791/2+F791/2</f>
        <v>5</v>
      </c>
      <c r="X791">
        <f>W791/A791</f>
        <v>0.29411764705882354</v>
      </c>
      <c r="Y791">
        <f>W791/B791</f>
        <v>0.19230769230769232</v>
      </c>
      <c r="Z791">
        <f>W791/D791</f>
        <v>0.55555555555555558</v>
      </c>
      <c r="AA791" t="str">
        <f>IF(X791&gt;=0.3,IF(X791&lt;=0.68,IF(Y791&gt;=0.2,IF(Y791&lt;=0.95,IF(Z791&gt;=0.77,IF(Z791&lt;=1.75,"CRAM","O"),"O"),"O"),"O"),"O"),"O")</f>
        <v>O</v>
      </c>
      <c r="AD791">
        <f>(1+A791-D791/2-E791-B791/2)/(A791-D791/2-E791-C791-F791)</f>
        <v>0.04</v>
      </c>
      <c r="AF791" t="str">
        <f>IF(AD791&gt;0.66,"CondAr","----")</f>
        <v>----</v>
      </c>
      <c r="AG791" t="str">
        <f>IF(AND((AD791&gt;0.5),(AD791&lt;=0.66)),"Aromatic","----")</f>
        <v>----</v>
      </c>
      <c r="AH791" t="str">
        <f>IF(AND((AD791&lt;=0.5),(S791&lt;1.5)),"HUnSatLig","----")</f>
        <v>----</v>
      </c>
      <c r="AI791" t="str">
        <f>IF(AND((T791&lt;0.6),(S791&gt;=1.5),(C791=0)),"AlipatNoN","----")</f>
        <v>AlipatNoN</v>
      </c>
      <c r="AJ791" t="str">
        <f>IF(AND((S791&gt;=1.5),(T791&gt;=0.6)),"SatFACarb","----")</f>
        <v>----</v>
      </c>
      <c r="AK791" t="str">
        <f>IF(AND((T791&lt;0.6),(S791&gt;=1.5),(C791&gt;0)),"Alipat+N","----")</f>
        <v>----</v>
      </c>
      <c r="AM791" s="4">
        <f>V791*(44/43.989828)</f>
        <v>373.23669051662574</v>
      </c>
      <c r="AN791" s="4">
        <f>INT(AM791)</f>
        <v>373</v>
      </c>
      <c r="AO791" s="4">
        <f>AM791-AN791</f>
        <v>0.23669051662574248</v>
      </c>
    </row>
    <row r="792" spans="1:41" x14ac:dyDescent="0.25">
      <c r="A792">
        <v>16</v>
      </c>
      <c r="B792">
        <v>28</v>
      </c>
      <c r="C792">
        <v>0</v>
      </c>
      <c r="D792">
        <v>6</v>
      </c>
      <c r="E792">
        <v>0</v>
      </c>
      <c r="F792">
        <v>0</v>
      </c>
      <c r="H792">
        <v>315.18131119999998</v>
      </c>
      <c r="J792">
        <v>4038933</v>
      </c>
      <c r="K792">
        <v>4900165</v>
      </c>
      <c r="L792">
        <v>4326340</v>
      </c>
      <c r="M792" t="str">
        <f>IF(J792&gt;0,"Yes","No")</f>
        <v>Yes</v>
      </c>
      <c r="N792">
        <f>AVERAGE(J792:L792)</f>
        <v>4421812.666666667</v>
      </c>
      <c r="O792">
        <v>7683394</v>
      </c>
      <c r="P792">
        <v>8685265</v>
      </c>
      <c r="Q792">
        <v>8045029</v>
      </c>
      <c r="S792">
        <f>B792/A792</f>
        <v>1.75</v>
      </c>
      <c r="T792">
        <f>D792/A792</f>
        <v>0.375</v>
      </c>
      <c r="V792" s="4">
        <f>A792*12+(B792-1)*1.007825+C792*14.003074+D792*15.9949146+E792*31.9720707+F792*30.9737615+0.0005485799</f>
        <v>315.18131117989998</v>
      </c>
      <c r="W792">
        <f>1+A792-B792/2+C792/2+F792/2</f>
        <v>3</v>
      </c>
      <c r="X792">
        <f>W792/A792</f>
        <v>0.1875</v>
      </c>
      <c r="Y792">
        <f>W792/B792</f>
        <v>0.10714285714285714</v>
      </c>
      <c r="Z792">
        <f>W792/D792</f>
        <v>0.5</v>
      </c>
      <c r="AA792" t="str">
        <f>IF(X792&gt;=0.3,IF(X792&lt;=0.68,IF(Y792&gt;=0.2,IF(Y792&lt;=0.95,IF(Z792&gt;=0.77,IF(Z792&lt;=1.75,"CRAM","O"),"O"),"O"),"O"),"O"),"O")</f>
        <v>O</v>
      </c>
      <c r="AD792">
        <f>(1+A792-D792/2-E792-B792/2)/(A792-D792/2-E792-C792-F792)</f>
        <v>0</v>
      </c>
      <c r="AF792" t="str">
        <f>IF(AD792&gt;0.66,"CondAr","----")</f>
        <v>----</v>
      </c>
      <c r="AG792" t="str">
        <f>IF(AND((AD792&gt;0.5),(AD792&lt;=0.66)),"Aromatic","----")</f>
        <v>----</v>
      </c>
      <c r="AH792" t="str">
        <f>IF(AND((AD792&lt;=0.5),(S792&lt;1.5)),"HUnSatLig","----")</f>
        <v>----</v>
      </c>
      <c r="AI792" t="str">
        <f>IF(AND((T792&lt;0.6),(S792&gt;=1.5),(C792=0)),"AlipatNoN","----")</f>
        <v>AlipatNoN</v>
      </c>
      <c r="AJ792" t="str">
        <f>IF(AND((S792&gt;=1.5),(T792&gt;=0.6)),"SatFACarb","----")</f>
        <v>----</v>
      </c>
      <c r="AK792" t="str">
        <f>IF(AND((T792&lt;0.6),(S792&gt;=1.5),(C792&gt;0)),"Alipat+N","----")</f>
        <v>----</v>
      </c>
      <c r="AM792" s="4">
        <f>V792*(44/43.989828)</f>
        <v>315.25419221724616</v>
      </c>
      <c r="AN792" s="4">
        <f>INT(AM792)</f>
        <v>315</v>
      </c>
      <c r="AO792" s="4">
        <f>AM792-AN792</f>
        <v>0.25419221724615682</v>
      </c>
    </row>
    <row r="793" spans="1:41" x14ac:dyDescent="0.25">
      <c r="A793">
        <v>17</v>
      </c>
      <c r="B793">
        <v>26</v>
      </c>
      <c r="C793">
        <v>0</v>
      </c>
      <c r="D793">
        <v>6</v>
      </c>
      <c r="E793">
        <v>0</v>
      </c>
      <c r="F793">
        <v>0</v>
      </c>
      <c r="H793">
        <v>325.16566119999999</v>
      </c>
      <c r="J793">
        <v>5242708</v>
      </c>
      <c r="K793">
        <v>4691505</v>
      </c>
      <c r="L793">
        <v>4753693</v>
      </c>
      <c r="M793" t="str">
        <f>IF(J793&gt;0,"Yes","No")</f>
        <v>Yes</v>
      </c>
      <c r="N793">
        <f>AVERAGE(J793:L793)</f>
        <v>4895968.666666667</v>
      </c>
      <c r="O793">
        <v>7694658</v>
      </c>
      <c r="P793">
        <v>8452596</v>
      </c>
      <c r="Q793">
        <v>7125420</v>
      </c>
      <c r="S793">
        <f>B793/A793</f>
        <v>1.5294117647058822</v>
      </c>
      <c r="T793">
        <f>D793/A793</f>
        <v>0.35294117647058826</v>
      </c>
      <c r="V793" s="4">
        <f>A793*12+(B793-1)*1.007825+C793*14.003074+D793*15.9949146+E793*31.9720707+F793*30.9737615+0.0005485799</f>
        <v>325.16566117989998</v>
      </c>
      <c r="W793">
        <f>1+A793-B793/2+C793/2+F793/2</f>
        <v>5</v>
      </c>
      <c r="X793">
        <f>W793/A793</f>
        <v>0.29411764705882354</v>
      </c>
      <c r="Y793">
        <f>W793/B793</f>
        <v>0.19230769230769232</v>
      </c>
      <c r="Z793">
        <f>W793/D793</f>
        <v>0.83333333333333337</v>
      </c>
      <c r="AA793" t="str">
        <f>IF(X793&gt;=0.3,IF(X793&lt;=0.68,IF(Y793&gt;=0.2,IF(Y793&lt;=0.95,IF(Z793&gt;=0.77,IF(Z793&lt;=1.75,"CRAM","O"),"O"),"O"),"O"),"O"),"O")</f>
        <v>O</v>
      </c>
      <c r="AD793">
        <f>(1+A793-D793/2-E793-B793/2)/(A793-D793/2-E793-C793-F793)</f>
        <v>0.14285714285714285</v>
      </c>
      <c r="AF793" t="str">
        <f>IF(AD793&gt;0.66,"CondAr","----")</f>
        <v>----</v>
      </c>
      <c r="AG793" t="str">
        <f>IF(AND((AD793&gt;0.5),(AD793&lt;=0.66)),"Aromatic","----")</f>
        <v>----</v>
      </c>
      <c r="AH793" t="str">
        <f>IF(AND((AD793&lt;=0.5),(S793&lt;1.5)),"HUnSatLig","----")</f>
        <v>----</v>
      </c>
      <c r="AI793" t="str">
        <f>IF(AND((T793&lt;0.6),(S793&gt;=1.5),(C793=0)),"AlipatNoN","----")</f>
        <v>AlipatNoN</v>
      </c>
      <c r="AJ793" t="str">
        <f>IF(AND((S793&gt;=1.5),(T793&gt;=0.6)),"SatFACarb","----")</f>
        <v>----</v>
      </c>
      <c r="AK793" t="str">
        <f>IF(AND((T793&lt;0.6),(S793&gt;=1.5),(C793&gt;0)),"Alipat+N","----")</f>
        <v>----</v>
      </c>
      <c r="AM793" s="4">
        <f>V793*(44/43.989828)</f>
        <v>325.24085095116982</v>
      </c>
      <c r="AN793" s="4">
        <f>INT(AM793)</f>
        <v>325</v>
      </c>
      <c r="AO793" s="4">
        <f>AM793-AN793</f>
        <v>0.24085095116981847</v>
      </c>
    </row>
    <row r="794" spans="1:41" x14ac:dyDescent="0.25">
      <c r="A794">
        <v>17</v>
      </c>
      <c r="B794">
        <v>28</v>
      </c>
      <c r="C794">
        <v>0</v>
      </c>
      <c r="D794">
        <v>6</v>
      </c>
      <c r="E794">
        <v>0</v>
      </c>
      <c r="F794">
        <v>0</v>
      </c>
      <c r="H794">
        <v>327.18131119999998</v>
      </c>
      <c r="J794">
        <v>3897548</v>
      </c>
      <c r="K794">
        <v>4465590</v>
      </c>
      <c r="L794">
        <v>3724478</v>
      </c>
      <c r="M794" t="str">
        <f>IF(J794&gt;0,"Yes","No")</f>
        <v>Yes</v>
      </c>
      <c r="N794">
        <f>AVERAGE(J794:L794)</f>
        <v>4029205.3333333335</v>
      </c>
      <c r="O794">
        <v>7776005</v>
      </c>
      <c r="P794">
        <v>8071047</v>
      </c>
      <c r="Q794">
        <v>7548769</v>
      </c>
      <c r="S794">
        <f>B794/A794</f>
        <v>1.6470588235294117</v>
      </c>
      <c r="T794">
        <f>D794/A794</f>
        <v>0.35294117647058826</v>
      </c>
      <c r="V794" s="4">
        <f>A794*12+(B794-1)*1.007825+C794*14.003074+D794*15.9949146+E794*31.9720707+F794*30.9737615+0.0005485799</f>
        <v>327.18131117989998</v>
      </c>
      <c r="W794">
        <f>1+A794-B794/2+C794/2+F794/2</f>
        <v>4</v>
      </c>
      <c r="X794">
        <f>W794/A794</f>
        <v>0.23529411764705882</v>
      </c>
      <c r="Y794">
        <f>W794/B794</f>
        <v>0.14285714285714285</v>
      </c>
      <c r="Z794">
        <f>W794/D794</f>
        <v>0.66666666666666663</v>
      </c>
      <c r="AA794" t="str">
        <f>IF(X794&gt;=0.3,IF(X794&lt;=0.68,IF(Y794&gt;=0.2,IF(Y794&lt;=0.95,IF(Z794&gt;=0.77,IF(Z794&lt;=1.75,"CRAM","O"),"O"),"O"),"O"),"O"),"O")</f>
        <v>O</v>
      </c>
      <c r="AD794">
        <f>(1+A794-D794/2-E794-B794/2)/(A794-D794/2-E794-C794-F794)</f>
        <v>7.1428571428571425E-2</v>
      </c>
      <c r="AF794" t="str">
        <f>IF(AD794&gt;0.66,"CondAr","----")</f>
        <v>----</v>
      </c>
      <c r="AG794" t="str">
        <f>IF(AND((AD794&gt;0.5),(AD794&lt;=0.66)),"Aromatic","----")</f>
        <v>----</v>
      </c>
      <c r="AH794" t="str">
        <f>IF(AND((AD794&lt;=0.5),(S794&lt;1.5)),"HUnSatLig","----")</f>
        <v>----</v>
      </c>
      <c r="AI794" t="str">
        <f>IF(AND((T794&lt;0.6),(S794&gt;=1.5),(C794=0)),"AlipatNoN","----")</f>
        <v>AlipatNoN</v>
      </c>
      <c r="AJ794" t="str">
        <f>IF(AND((S794&gt;=1.5),(T794&gt;=0.6)),"SatFACarb","----")</f>
        <v>----</v>
      </c>
      <c r="AK794" t="str">
        <f>IF(AND((T794&lt;0.6),(S794&gt;=1.5),(C794&gt;0)),"Alipat+N","----")</f>
        <v>----</v>
      </c>
      <c r="AM794" s="4">
        <f>V794*(44/43.989828)</f>
        <v>327.25696704055304</v>
      </c>
      <c r="AN794" s="4">
        <f>INT(AM794)</f>
        <v>327</v>
      </c>
      <c r="AO794" s="4">
        <f>AM794-AN794</f>
        <v>0.25696704055303599</v>
      </c>
    </row>
    <row r="795" spans="1:41" x14ac:dyDescent="0.25">
      <c r="A795">
        <v>26</v>
      </c>
      <c r="B795">
        <v>42</v>
      </c>
      <c r="C795">
        <v>0</v>
      </c>
      <c r="D795">
        <v>10</v>
      </c>
      <c r="E795">
        <v>0</v>
      </c>
      <c r="F795">
        <v>0</v>
      </c>
      <c r="H795">
        <v>513.27051959999994</v>
      </c>
      <c r="J795">
        <v>3248696</v>
      </c>
      <c r="K795">
        <v>3259188</v>
      </c>
      <c r="L795">
        <v>2982347</v>
      </c>
      <c r="M795" t="str">
        <f>IF(J795&gt;0,"Yes","No")</f>
        <v>Yes</v>
      </c>
      <c r="N795">
        <f>AVERAGE(J795:L795)</f>
        <v>3163410.3333333335</v>
      </c>
      <c r="O795">
        <v>7776415</v>
      </c>
      <c r="P795">
        <v>8852148</v>
      </c>
      <c r="Q795">
        <v>7104644</v>
      </c>
      <c r="S795">
        <f>B795/A795</f>
        <v>1.6153846153846154</v>
      </c>
      <c r="T795">
        <f>D795/A795</f>
        <v>0.38461538461538464</v>
      </c>
      <c r="V795" s="4">
        <f>A795*12+(B795-1)*1.007825+C795*14.003074+D795*15.9949146+E795*31.9720707+F795*30.9737615+0.0005485799</f>
        <v>513.2705195799</v>
      </c>
      <c r="W795">
        <f>1+A795-B795/2+C795/2+F795/2</f>
        <v>6</v>
      </c>
      <c r="X795">
        <f>W795/A795</f>
        <v>0.23076923076923078</v>
      </c>
      <c r="Y795">
        <f>W795/B795</f>
        <v>0.14285714285714285</v>
      </c>
      <c r="Z795">
        <f>W795/D795</f>
        <v>0.6</v>
      </c>
      <c r="AA795" t="str">
        <f>IF(X795&gt;=0.3,IF(X795&lt;=0.68,IF(Y795&gt;=0.2,IF(Y795&lt;=0.95,IF(Z795&gt;=0.77,IF(Z795&lt;=1.75,"CRAM","O"),"O"),"O"),"O"),"O"),"O")</f>
        <v>O</v>
      </c>
      <c r="AD795">
        <f>(1+A795-D795/2-E795-B795/2)/(A795-D795/2-E795-C795-F795)</f>
        <v>4.7619047619047616E-2</v>
      </c>
      <c r="AF795" t="str">
        <f>IF(AD795&gt;0.66,"CondAr","----")</f>
        <v>----</v>
      </c>
      <c r="AG795" t="str">
        <f>IF(AND((AD795&gt;0.5),(AD795&lt;=0.66)),"Aromatic","----")</f>
        <v>----</v>
      </c>
      <c r="AH795" t="str">
        <f>IF(AND((AD795&lt;=0.5),(S795&lt;1.5)),"HUnSatLig","----")</f>
        <v>----</v>
      </c>
      <c r="AI795" t="str">
        <f>IF(AND((T795&lt;0.6),(S795&gt;=1.5),(C795=0)),"AlipatNoN","----")</f>
        <v>AlipatNoN</v>
      </c>
      <c r="AJ795" t="str">
        <f>IF(AND((S795&gt;=1.5),(T795&gt;=0.6)),"SatFACarb","----")</f>
        <v>----</v>
      </c>
      <c r="AK795" t="str">
        <f>IF(AND((T795&lt;0.6),(S795&gt;=1.5),(C795&gt;0)),"Alipat+N","----")</f>
        <v>----</v>
      </c>
      <c r="AM795" s="4">
        <f>V795*(44/43.989828)</f>
        <v>513.38920582993865</v>
      </c>
      <c r="AN795" s="4">
        <f>INT(AM795)</f>
        <v>513</v>
      </c>
      <c r="AO795" s="4">
        <f>AM795-AN795</f>
        <v>0.38920582993864627</v>
      </c>
    </row>
    <row r="796" spans="1:41" x14ac:dyDescent="0.25">
      <c r="A796">
        <v>20</v>
      </c>
      <c r="B796">
        <v>30</v>
      </c>
      <c r="C796">
        <v>0</v>
      </c>
      <c r="D796">
        <v>10</v>
      </c>
      <c r="E796">
        <v>0</v>
      </c>
      <c r="F796">
        <v>0</v>
      </c>
      <c r="H796">
        <v>429.17661959999998</v>
      </c>
      <c r="J796">
        <v>7009554</v>
      </c>
      <c r="K796">
        <v>6924758</v>
      </c>
      <c r="L796">
        <v>5958902</v>
      </c>
      <c r="M796" t="str">
        <f>IF(J796&gt;0,"Yes","No")</f>
        <v>Yes</v>
      </c>
      <c r="N796">
        <f>AVERAGE(J796:L796)</f>
        <v>6631071.333333333</v>
      </c>
      <c r="O796">
        <v>7801731</v>
      </c>
      <c r="P796">
        <v>7013308</v>
      </c>
      <c r="Q796">
        <v>6826953</v>
      </c>
      <c r="S796">
        <f>B796/A796</f>
        <v>1.5</v>
      </c>
      <c r="T796">
        <f>D796/A796</f>
        <v>0.5</v>
      </c>
      <c r="V796" s="4">
        <f>A796*12+(B796-1)*1.007825+C796*14.003074+D796*15.9949146+E796*31.9720707+F796*30.9737615+0.0005485799</f>
        <v>429.17661957989998</v>
      </c>
      <c r="W796">
        <f>1+A796-B796/2+C796/2+F796/2</f>
        <v>6</v>
      </c>
      <c r="X796">
        <f>W796/A796</f>
        <v>0.3</v>
      </c>
      <c r="Y796">
        <f>W796/B796</f>
        <v>0.2</v>
      </c>
      <c r="Z796">
        <f>W796/D796</f>
        <v>0.6</v>
      </c>
      <c r="AA796" t="str">
        <f>IF(X796&gt;=0.3,IF(X796&lt;=0.68,IF(Y796&gt;=0.2,IF(Y796&lt;=0.95,IF(Z796&gt;=0.77,IF(Z796&lt;=1.75,"CRAM","O"),"O"),"O"),"O"),"O"),"O")</f>
        <v>O</v>
      </c>
      <c r="AD796">
        <f>(1+A796-D796/2-E796-B796/2)/(A796-D796/2-E796-C796-F796)</f>
        <v>6.6666666666666666E-2</v>
      </c>
      <c r="AF796" t="str">
        <f>IF(AD796&gt;0.66,"CondAr","----")</f>
        <v>----</v>
      </c>
      <c r="AG796" t="str">
        <f>IF(AND((AD796&gt;0.5),(AD796&lt;=0.66)),"Aromatic","----")</f>
        <v>----</v>
      </c>
      <c r="AH796" t="str">
        <f>IF(AND((AD796&lt;=0.5),(S796&lt;1.5)),"HUnSatLig","----")</f>
        <v>----</v>
      </c>
      <c r="AI796" t="str">
        <f>IF(AND((T796&lt;0.6),(S796&gt;=1.5),(C796=0)),"AlipatNoN","----")</f>
        <v>AlipatNoN</v>
      </c>
      <c r="AJ796" t="str">
        <f>IF(AND((S796&gt;=1.5),(T796&gt;=0.6)),"SatFACarb","----")</f>
        <v>----</v>
      </c>
      <c r="AK796" t="str">
        <f>IF(AND((T796&lt;0.6),(S796&gt;=1.5),(C796&gt;0)),"Alipat+N","----")</f>
        <v>----</v>
      </c>
      <c r="AM796" s="4">
        <f>V796*(44/43.989828)</f>
        <v>429.27586035379807</v>
      </c>
      <c r="AN796" s="4">
        <f>INT(AM796)</f>
        <v>429</v>
      </c>
      <c r="AO796" s="4">
        <f>AM796-AN796</f>
        <v>0.27586035379806617</v>
      </c>
    </row>
    <row r="797" spans="1:41" x14ac:dyDescent="0.25">
      <c r="A797">
        <v>21</v>
      </c>
      <c r="B797">
        <v>38</v>
      </c>
      <c r="C797">
        <v>0</v>
      </c>
      <c r="D797">
        <v>8</v>
      </c>
      <c r="E797">
        <v>0</v>
      </c>
      <c r="F797">
        <v>0</v>
      </c>
      <c r="H797">
        <v>417.24939039999998</v>
      </c>
      <c r="J797">
        <v>4193363</v>
      </c>
      <c r="K797">
        <v>4912774</v>
      </c>
      <c r="L797">
        <v>4622111</v>
      </c>
      <c r="M797" t="str">
        <f>IF(J797&gt;0,"Yes","No")</f>
        <v>Yes</v>
      </c>
      <c r="N797">
        <f>AVERAGE(J797:L797)</f>
        <v>4576082.666666667</v>
      </c>
      <c r="O797">
        <v>7910717</v>
      </c>
      <c r="P797">
        <v>8594549</v>
      </c>
      <c r="Q797">
        <v>7501608</v>
      </c>
      <c r="S797">
        <f>B797/A797</f>
        <v>1.8095238095238095</v>
      </c>
      <c r="T797">
        <f>D797/A797</f>
        <v>0.38095238095238093</v>
      </c>
      <c r="V797" s="4">
        <f>A797*12+(B797-1)*1.007825+C797*14.003074+D797*15.9949146+E797*31.9720707+F797*30.9737615+0.0005485799</f>
        <v>417.24939037990003</v>
      </c>
      <c r="W797">
        <f>1+A797-B797/2+C797/2+F797/2</f>
        <v>3</v>
      </c>
      <c r="X797">
        <f>W797/A797</f>
        <v>0.14285714285714285</v>
      </c>
      <c r="Y797">
        <f>W797/B797</f>
        <v>7.8947368421052627E-2</v>
      </c>
      <c r="Z797">
        <f>W797/D797</f>
        <v>0.375</v>
      </c>
      <c r="AA797" t="str">
        <f>IF(X797&gt;=0.3,IF(X797&lt;=0.68,IF(Y797&gt;=0.2,IF(Y797&lt;=0.95,IF(Z797&gt;=0.77,IF(Z797&lt;=1.75,"CRAM","O"),"O"),"O"),"O"),"O"),"O")</f>
        <v>O</v>
      </c>
      <c r="AD797">
        <f>(1+A797-D797/2-E797-B797/2)/(A797-D797/2-E797-C797-F797)</f>
        <v>-5.8823529411764705E-2</v>
      </c>
      <c r="AF797" t="str">
        <f>IF(AD797&gt;0.66,"CondAr","----")</f>
        <v>----</v>
      </c>
      <c r="AG797" t="str">
        <f>IF(AND((AD797&gt;0.5),(AD797&lt;=0.66)),"Aromatic","----")</f>
        <v>----</v>
      </c>
      <c r="AH797" t="str">
        <f>IF(AND((AD797&lt;=0.5),(S797&lt;1.5)),"HUnSatLig","----")</f>
        <v>----</v>
      </c>
      <c r="AI797" t="str">
        <f>IF(AND((T797&lt;0.6),(S797&gt;=1.5),(C797=0)),"AlipatNoN","----")</f>
        <v>AlipatNoN</v>
      </c>
      <c r="AJ797" t="str">
        <f>IF(AND((S797&gt;=1.5),(T797&gt;=0.6)),"SatFACarb","----")</f>
        <v>----</v>
      </c>
      <c r="AK797" t="str">
        <f>IF(AND((T797&lt;0.6),(S797&gt;=1.5),(C797&gt;0)),"Alipat+N","----")</f>
        <v>----</v>
      </c>
      <c r="AM797" s="4">
        <f>V797*(44/43.989828)</f>
        <v>417.34587315766726</v>
      </c>
      <c r="AN797" s="4">
        <f>INT(AM797)</f>
        <v>417</v>
      </c>
      <c r="AO797" s="4">
        <f>AM797-AN797</f>
        <v>0.34587315766725624</v>
      </c>
    </row>
    <row r="798" spans="1:41" x14ac:dyDescent="0.25">
      <c r="A798">
        <v>20</v>
      </c>
      <c r="B798">
        <v>36</v>
      </c>
      <c r="C798">
        <v>0</v>
      </c>
      <c r="D798">
        <v>6</v>
      </c>
      <c r="E798">
        <v>0</v>
      </c>
      <c r="F798">
        <v>0</v>
      </c>
      <c r="H798">
        <v>371.24391120000001</v>
      </c>
      <c r="J798">
        <v>3510361</v>
      </c>
      <c r="K798">
        <v>4477215</v>
      </c>
      <c r="L798">
        <v>4578743</v>
      </c>
      <c r="M798" t="str">
        <f>IF(J798&gt;0,"Yes","No")</f>
        <v>Yes</v>
      </c>
      <c r="N798">
        <f>AVERAGE(J798:L798)</f>
        <v>4188773</v>
      </c>
      <c r="O798">
        <v>7946142</v>
      </c>
      <c r="P798">
        <v>9141563</v>
      </c>
      <c r="Q798">
        <v>7689763</v>
      </c>
      <c r="S798">
        <f>B798/A798</f>
        <v>1.8</v>
      </c>
      <c r="T798">
        <f>D798/A798</f>
        <v>0.3</v>
      </c>
      <c r="V798" s="4">
        <f>A798*12+(B798-1)*1.007825+C798*14.003074+D798*15.9949146+E798*31.9720707+F798*30.9737615+0.0005485799</f>
        <v>371.24391117989995</v>
      </c>
      <c r="W798">
        <f>1+A798-B798/2+C798/2+F798/2</f>
        <v>3</v>
      </c>
      <c r="X798">
        <f>W798/A798</f>
        <v>0.15</v>
      </c>
      <c r="Y798">
        <f>W798/B798</f>
        <v>8.3333333333333329E-2</v>
      </c>
      <c r="Z798">
        <f>W798/D798</f>
        <v>0.5</v>
      </c>
      <c r="AA798" t="str">
        <f>IF(X798&gt;=0.3,IF(X798&lt;=0.68,IF(Y798&gt;=0.2,IF(Y798&lt;=0.95,IF(Z798&gt;=0.77,IF(Z798&lt;=1.75,"CRAM","O"),"O"),"O"),"O"),"O"),"O")</f>
        <v>O</v>
      </c>
      <c r="AD798">
        <f>(1+A798-D798/2-E798-B798/2)/(A798-D798/2-E798-C798-F798)</f>
        <v>0</v>
      </c>
      <c r="AF798" t="str">
        <f>IF(AD798&gt;0.66,"CondAr","----")</f>
        <v>----</v>
      </c>
      <c r="AG798" t="str">
        <f>IF(AND((AD798&gt;0.5),(AD798&lt;=0.66)),"Aromatic","----")</f>
        <v>----</v>
      </c>
      <c r="AH798" t="str">
        <f>IF(AND((AD798&lt;=0.5),(S798&lt;1.5)),"HUnSatLig","----")</f>
        <v>----</v>
      </c>
      <c r="AI798" t="str">
        <f>IF(AND((T798&lt;0.6),(S798&gt;=1.5),(C798=0)),"AlipatNoN","----")</f>
        <v>AlipatNoN</v>
      </c>
      <c r="AJ798" t="str">
        <f>IF(AND((S798&gt;=1.5),(T798&gt;=0.6)),"SatFACarb","----")</f>
        <v>----</v>
      </c>
      <c r="AK798" t="str">
        <f>IF(AND((T798&lt;0.6),(S798&gt;=1.5),(C798&gt;0)),"Alipat+N","----")</f>
        <v>----</v>
      </c>
      <c r="AM798" s="4">
        <f>V798*(44/43.989828)</f>
        <v>371.32975586800649</v>
      </c>
      <c r="AN798" s="4">
        <f>INT(AM798)</f>
        <v>371</v>
      </c>
      <c r="AO798" s="4">
        <f>AM798-AN798</f>
        <v>0.32975586800648671</v>
      </c>
    </row>
    <row r="799" spans="1:41" x14ac:dyDescent="0.25">
      <c r="A799">
        <v>26</v>
      </c>
      <c r="B799">
        <v>42</v>
      </c>
      <c r="C799">
        <v>0</v>
      </c>
      <c r="D799">
        <v>11</v>
      </c>
      <c r="E799">
        <v>0</v>
      </c>
      <c r="F799">
        <v>0</v>
      </c>
      <c r="H799">
        <v>529.26543419999996</v>
      </c>
      <c r="J799">
        <v>3076319</v>
      </c>
      <c r="K799">
        <v>3623464</v>
      </c>
      <c r="L799">
        <v>2569594</v>
      </c>
      <c r="M799" t="str">
        <f>IF(J799&gt;0,"Yes","No")</f>
        <v>Yes</v>
      </c>
      <c r="N799">
        <f>AVERAGE(J799:L799)</f>
        <v>3089792.3333333335</v>
      </c>
      <c r="O799">
        <v>8030575</v>
      </c>
      <c r="P799">
        <v>8940361</v>
      </c>
      <c r="Q799">
        <v>6578516</v>
      </c>
      <c r="S799">
        <f>B799/A799</f>
        <v>1.6153846153846154</v>
      </c>
      <c r="T799">
        <f>D799/A799</f>
        <v>0.42307692307692307</v>
      </c>
      <c r="V799" s="4">
        <f>A799*12+(B799-1)*1.007825+C799*14.003074+D799*15.9949146+E799*31.9720707+F799*30.9737615+0.0005485799</f>
        <v>529.26543417990013</v>
      </c>
      <c r="W799">
        <f>1+A799-B799/2+C799/2+F799/2</f>
        <v>6</v>
      </c>
      <c r="X799">
        <f>W799/A799</f>
        <v>0.23076923076923078</v>
      </c>
      <c r="Y799">
        <f>W799/B799</f>
        <v>0.14285714285714285</v>
      </c>
      <c r="Z799">
        <f>W799/D799</f>
        <v>0.54545454545454541</v>
      </c>
      <c r="AA799" t="str">
        <f>IF(X799&gt;=0.3,IF(X799&lt;=0.68,IF(Y799&gt;=0.2,IF(Y799&lt;=0.95,IF(Z799&gt;=0.77,IF(Z799&lt;=1.75,"CRAM","O"),"O"),"O"),"O"),"O"),"O")</f>
        <v>O</v>
      </c>
      <c r="AD799">
        <f>(1+A799-D799/2-E799-B799/2)/(A799-D799/2-E799-C799-F799)</f>
        <v>2.4390243902439025E-2</v>
      </c>
      <c r="AF799" t="str">
        <f>IF(AD799&gt;0.66,"CondAr","----")</f>
        <v>----</v>
      </c>
      <c r="AG799" t="str">
        <f>IF(AND((AD799&gt;0.5),(AD799&lt;=0.66)),"Aromatic","----")</f>
        <v>----</v>
      </c>
      <c r="AH799" t="str">
        <f>IF(AND((AD799&lt;=0.5),(S799&lt;1.5)),"HUnSatLig","----")</f>
        <v>----</v>
      </c>
      <c r="AI799" t="str">
        <f>IF(AND((T799&lt;0.6),(S799&gt;=1.5),(C799=0)),"AlipatNoN","----")</f>
        <v>AlipatNoN</v>
      </c>
      <c r="AJ799" t="str">
        <f>IF(AND((S799&gt;=1.5),(T799&gt;=0.6)),"SatFACarb","----")</f>
        <v>----</v>
      </c>
      <c r="AK799" t="str">
        <f>IF(AND((T799&lt;0.6),(S799&gt;=1.5),(C799&gt;0)),"Alipat+N","----")</f>
        <v>----</v>
      </c>
      <c r="AM799" s="4">
        <f>V799*(44/43.989828)</f>
        <v>529.38781901842401</v>
      </c>
      <c r="AN799" s="4">
        <f>INT(AM799)</f>
        <v>529</v>
      </c>
      <c r="AO799" s="4">
        <f>AM799-AN799</f>
        <v>0.38781901842401112</v>
      </c>
    </row>
    <row r="800" spans="1:41" x14ac:dyDescent="0.25">
      <c r="A800">
        <v>22</v>
      </c>
      <c r="B800">
        <v>36</v>
      </c>
      <c r="C800">
        <v>0</v>
      </c>
      <c r="D800">
        <v>10</v>
      </c>
      <c r="E800">
        <v>0</v>
      </c>
      <c r="F800">
        <v>0</v>
      </c>
      <c r="H800">
        <v>459.22356960000002</v>
      </c>
      <c r="J800">
        <v>4519623</v>
      </c>
      <c r="K800">
        <v>4502372</v>
      </c>
      <c r="L800">
        <v>4766194</v>
      </c>
      <c r="M800" t="str">
        <f>IF(J800&gt;0,"Yes","No")</f>
        <v>Yes</v>
      </c>
      <c r="N800">
        <f>AVERAGE(J800:L800)</f>
        <v>4596063</v>
      </c>
      <c r="O800">
        <v>8039242</v>
      </c>
      <c r="P800">
        <v>8005026</v>
      </c>
      <c r="Q800">
        <v>7542983</v>
      </c>
      <c r="S800">
        <f>B800/A800</f>
        <v>1.6363636363636365</v>
      </c>
      <c r="T800">
        <f>D800/A800</f>
        <v>0.45454545454545453</v>
      </c>
      <c r="V800" s="4">
        <f>A800*12+(B800-1)*1.007825+C800*14.003074+D800*15.9949146+E800*31.9720707+F800*30.9737615+0.0005485799</f>
        <v>459.22356957989996</v>
      </c>
      <c r="W800">
        <f>1+A800-B800/2+C800/2+F800/2</f>
        <v>5</v>
      </c>
      <c r="X800">
        <f>W800/A800</f>
        <v>0.22727272727272727</v>
      </c>
      <c r="Y800">
        <f>W800/B800</f>
        <v>0.1388888888888889</v>
      </c>
      <c r="Z800">
        <f>W800/D800</f>
        <v>0.5</v>
      </c>
      <c r="AA800" t="str">
        <f>IF(X800&gt;=0.3,IF(X800&lt;=0.68,IF(Y800&gt;=0.2,IF(Y800&lt;=0.95,IF(Z800&gt;=0.77,IF(Z800&lt;=1.75,"CRAM","O"),"O"),"O"),"O"),"O"),"O")</f>
        <v>O</v>
      </c>
      <c r="AD800">
        <f>(1+A800-D800/2-E800-B800/2)/(A800-D800/2-E800-C800-F800)</f>
        <v>0</v>
      </c>
      <c r="AF800" t="str">
        <f>IF(AD800&gt;0.66,"CondAr","----")</f>
        <v>----</v>
      </c>
      <c r="AG800" t="str">
        <f>IF(AND((AD800&gt;0.5),(AD800&lt;=0.66)),"Aromatic","----")</f>
        <v>----</v>
      </c>
      <c r="AH800" t="str">
        <f>IF(AND((AD800&lt;=0.5),(S800&lt;1.5)),"HUnSatLig","----")</f>
        <v>----</v>
      </c>
      <c r="AI800" t="str">
        <f>IF(AND((T800&lt;0.6),(S800&gt;=1.5),(C800=0)),"AlipatNoN","----")</f>
        <v>AlipatNoN</v>
      </c>
      <c r="AJ800" t="str">
        <f>IF(AND((S800&gt;=1.5),(T800&gt;=0.6)),"SatFACarb","----")</f>
        <v>----</v>
      </c>
      <c r="AK800" t="str">
        <f>IF(AND((T800&lt;0.6),(S800&gt;=1.5),(C800&gt;0)),"Alipat+N","----")</f>
        <v>----</v>
      </c>
      <c r="AM800" s="4">
        <f>V800*(44/43.989828)</f>
        <v>459.32975826856142</v>
      </c>
      <c r="AN800" s="4">
        <f>INT(AM800)</f>
        <v>459</v>
      </c>
      <c r="AO800" s="4">
        <f>AM800-AN800</f>
        <v>0.32975826856142021</v>
      </c>
    </row>
    <row r="801" spans="1:41" x14ac:dyDescent="0.25">
      <c r="A801">
        <v>18</v>
      </c>
      <c r="B801">
        <v>34</v>
      </c>
      <c r="C801">
        <v>0</v>
      </c>
      <c r="D801">
        <v>8</v>
      </c>
      <c r="E801">
        <v>0</v>
      </c>
      <c r="F801">
        <v>0</v>
      </c>
      <c r="H801">
        <v>377.21809039999999</v>
      </c>
      <c r="J801">
        <v>6644463</v>
      </c>
      <c r="K801">
        <v>6725464</v>
      </c>
      <c r="L801">
        <v>6223971</v>
      </c>
      <c r="M801" t="str">
        <f>IF(J801&gt;0,"Yes","No")</f>
        <v>Yes</v>
      </c>
      <c r="N801">
        <f>AVERAGE(J801:L801)</f>
        <v>6531299.333333333</v>
      </c>
      <c r="O801">
        <v>8128076</v>
      </c>
      <c r="P801">
        <v>10984409</v>
      </c>
      <c r="Q801">
        <v>7939184</v>
      </c>
      <c r="S801">
        <f>B801/A801</f>
        <v>1.8888888888888888</v>
      </c>
      <c r="T801">
        <f>D801/A801</f>
        <v>0.44444444444444442</v>
      </c>
      <c r="V801" s="4">
        <f>A801*12+(B801-1)*1.007825+C801*14.003074+D801*15.9949146+E801*31.9720707+F801*30.9737615+0.0005485799</f>
        <v>377.21809037989999</v>
      </c>
      <c r="W801">
        <f>1+A801-B801/2+C801/2+F801/2</f>
        <v>2</v>
      </c>
      <c r="X801">
        <f>W801/A801</f>
        <v>0.1111111111111111</v>
      </c>
      <c r="Y801">
        <f>W801/B801</f>
        <v>5.8823529411764705E-2</v>
      </c>
      <c r="Z801">
        <f>W801/D801</f>
        <v>0.25</v>
      </c>
      <c r="AA801" t="str">
        <f>IF(X801&gt;=0.3,IF(X801&lt;=0.68,IF(Y801&gt;=0.2,IF(Y801&lt;=0.95,IF(Z801&gt;=0.77,IF(Z801&lt;=1.75,"CRAM","O"),"O"),"O"),"O"),"O"),"O")</f>
        <v>O</v>
      </c>
      <c r="AD801">
        <f>(1+A801-D801/2-E801-B801/2)/(A801-D801/2-E801-C801-F801)</f>
        <v>-0.14285714285714285</v>
      </c>
      <c r="AF801" t="str">
        <f>IF(AD801&gt;0.66,"CondAr","----")</f>
        <v>----</v>
      </c>
      <c r="AG801" t="str">
        <f>IF(AND((AD801&gt;0.5),(AD801&lt;=0.66)),"Aromatic","----")</f>
        <v>----</v>
      </c>
      <c r="AH801" t="str">
        <f>IF(AND((AD801&lt;=0.5),(S801&lt;1.5)),"HUnSatLig","----")</f>
        <v>----</v>
      </c>
      <c r="AI801" t="str">
        <f>IF(AND((T801&lt;0.6),(S801&gt;=1.5),(C801=0)),"AlipatNoN","----")</f>
        <v>AlipatNoN</v>
      </c>
      <c r="AJ801" t="str">
        <f>IF(AND((S801&gt;=1.5),(T801&gt;=0.6)),"SatFACarb","----")</f>
        <v>----</v>
      </c>
      <c r="AK801" t="str">
        <f>IF(AND((T801&lt;0.6),(S801&gt;=1.5),(C801&gt;0)),"Alipat+N","----")</f>
        <v>----</v>
      </c>
      <c r="AM801" s="4">
        <f>V801*(44/43.989828)</f>
        <v>377.30531650898013</v>
      </c>
      <c r="AN801" s="4">
        <f>INT(AM801)</f>
        <v>377</v>
      </c>
      <c r="AO801" s="4">
        <f>AM801-AN801</f>
        <v>0.30531650898012686</v>
      </c>
    </row>
    <row r="802" spans="1:41" x14ac:dyDescent="0.25">
      <c r="A802">
        <v>17</v>
      </c>
      <c r="B802">
        <v>28</v>
      </c>
      <c r="C802">
        <v>0</v>
      </c>
      <c r="D802">
        <v>9</v>
      </c>
      <c r="E802">
        <v>0</v>
      </c>
      <c r="F802">
        <v>0</v>
      </c>
      <c r="H802">
        <v>375.16605499999997</v>
      </c>
      <c r="J802">
        <v>6053896</v>
      </c>
      <c r="K802">
        <v>5805375</v>
      </c>
      <c r="L802">
        <v>5913124</v>
      </c>
      <c r="M802" t="str">
        <f>IF(J802&gt;0,"Yes","No")</f>
        <v>Yes</v>
      </c>
      <c r="N802">
        <f>AVERAGE(J802:L802)</f>
        <v>5924131.666666667</v>
      </c>
      <c r="O802">
        <v>8129549</v>
      </c>
      <c r="P802">
        <v>7692702</v>
      </c>
      <c r="Q802">
        <v>7799380</v>
      </c>
      <c r="S802">
        <f>B802/A802</f>
        <v>1.6470588235294117</v>
      </c>
      <c r="T802">
        <f>D802/A802</f>
        <v>0.52941176470588236</v>
      </c>
      <c r="V802" s="4">
        <f>A802*12+(B802-1)*1.007825+C802*14.003074+D802*15.9949146+E802*31.9720707+F802*30.9737615+0.0005485799</f>
        <v>375.16605497990003</v>
      </c>
      <c r="W802">
        <f>1+A802-B802/2+C802/2+F802/2</f>
        <v>4</v>
      </c>
      <c r="X802">
        <f>W802/A802</f>
        <v>0.23529411764705882</v>
      </c>
      <c r="Y802">
        <f>W802/B802</f>
        <v>0.14285714285714285</v>
      </c>
      <c r="Z802">
        <f>W802/D802</f>
        <v>0.44444444444444442</v>
      </c>
      <c r="AA802" t="str">
        <f>IF(X802&gt;=0.3,IF(X802&lt;=0.68,IF(Y802&gt;=0.2,IF(Y802&lt;=0.95,IF(Z802&gt;=0.77,IF(Z802&lt;=1.75,"CRAM","O"),"O"),"O"),"O"),"O"),"O")</f>
        <v>O</v>
      </c>
      <c r="AD802">
        <f>(1+A802-D802/2-E802-B802/2)/(A802-D802/2-E802-C802-F802)</f>
        <v>-0.04</v>
      </c>
      <c r="AF802" t="str">
        <f>IF(AD802&gt;0.66,"CondAr","----")</f>
        <v>----</v>
      </c>
      <c r="AG802" t="str">
        <f>IF(AND((AD802&gt;0.5),(AD802&lt;=0.66)),"Aromatic","----")</f>
        <v>----</v>
      </c>
      <c r="AH802" t="str">
        <f>IF(AND((AD802&lt;=0.5),(S802&lt;1.5)),"HUnSatLig","----")</f>
        <v>----</v>
      </c>
      <c r="AI802" t="str">
        <f>IF(AND((T802&lt;0.6),(S802&gt;=1.5),(C802=0)),"AlipatNoN","----")</f>
        <v>AlipatNoN</v>
      </c>
      <c r="AJ802" t="str">
        <f>IF(AND((S802&gt;=1.5),(T802&gt;=0.6)),"SatFACarb","----")</f>
        <v>----</v>
      </c>
      <c r="AK802" t="str">
        <f>IF(AND((T802&lt;0.6),(S802&gt;=1.5),(C802&gt;0)),"Alipat+N","----")</f>
        <v>----</v>
      </c>
      <c r="AM802" s="4">
        <f>V802*(44/43.989828)</f>
        <v>375.25280660600896</v>
      </c>
      <c r="AN802" s="4">
        <f>INT(AM802)</f>
        <v>375</v>
      </c>
      <c r="AO802" s="4">
        <f>AM802-AN802</f>
        <v>0.25280660600895999</v>
      </c>
    </row>
    <row r="803" spans="1:41" x14ac:dyDescent="0.25">
      <c r="A803">
        <v>24</v>
      </c>
      <c r="B803">
        <v>38</v>
      </c>
      <c r="C803">
        <v>0</v>
      </c>
      <c r="D803">
        <v>8</v>
      </c>
      <c r="E803">
        <v>0</v>
      </c>
      <c r="F803">
        <v>0</v>
      </c>
      <c r="H803">
        <v>453.24939039999998</v>
      </c>
      <c r="J803">
        <v>4304167</v>
      </c>
      <c r="K803">
        <v>4611208</v>
      </c>
      <c r="L803">
        <v>4184058</v>
      </c>
      <c r="M803" t="str">
        <f>IF(J803&gt;0,"Yes","No")</f>
        <v>Yes</v>
      </c>
      <c r="N803">
        <f>AVERAGE(J803:L803)</f>
        <v>4366477.666666667</v>
      </c>
      <c r="O803">
        <v>8223878</v>
      </c>
      <c r="P803">
        <v>8275602</v>
      </c>
      <c r="Q803">
        <v>6662729</v>
      </c>
      <c r="S803">
        <f>B803/A803</f>
        <v>1.5833333333333333</v>
      </c>
      <c r="T803">
        <f>D803/A803</f>
        <v>0.33333333333333331</v>
      </c>
      <c r="V803" s="4">
        <f>A803*12+(B803-1)*1.007825+C803*14.003074+D803*15.9949146+E803*31.9720707+F803*30.9737615+0.0005485799</f>
        <v>453.24939037990003</v>
      </c>
      <c r="W803">
        <f>1+A803-B803/2+C803/2+F803/2</f>
        <v>6</v>
      </c>
      <c r="X803">
        <f>W803/A803</f>
        <v>0.25</v>
      </c>
      <c r="Y803">
        <f>W803/B803</f>
        <v>0.15789473684210525</v>
      </c>
      <c r="Z803">
        <f>W803/D803</f>
        <v>0.75</v>
      </c>
      <c r="AA803" t="str">
        <f>IF(X803&gt;=0.3,IF(X803&lt;=0.68,IF(Y803&gt;=0.2,IF(Y803&lt;=0.95,IF(Z803&gt;=0.77,IF(Z803&lt;=1.75,"CRAM","O"),"O"),"O"),"O"),"O"),"O")</f>
        <v>O</v>
      </c>
      <c r="AD803">
        <f>(1+A803-D803/2-E803-B803/2)/(A803-D803/2-E803-C803-F803)</f>
        <v>0.1</v>
      </c>
      <c r="AF803" t="str">
        <f>IF(AD803&gt;0.66,"CondAr","----")</f>
        <v>----</v>
      </c>
      <c r="AG803" t="str">
        <f>IF(AND((AD803&gt;0.5),(AD803&lt;=0.66)),"Aromatic","----")</f>
        <v>----</v>
      </c>
      <c r="AH803" t="str">
        <f>IF(AND((AD803&lt;=0.5),(S803&lt;1.5)),"HUnSatLig","----")</f>
        <v>----</v>
      </c>
      <c r="AI803" t="str">
        <f>IF(AND((T803&lt;0.6),(S803&gt;=1.5),(C803=0)),"AlipatNoN","----")</f>
        <v>AlipatNoN</v>
      </c>
      <c r="AJ803" t="str">
        <f>IF(AND((S803&gt;=1.5),(T803&gt;=0.6)),"SatFACarb","----")</f>
        <v>----</v>
      </c>
      <c r="AK803" t="str">
        <f>IF(AND((T803&lt;0.6),(S803&gt;=1.5),(C803&gt;0)),"Alipat+N","----")</f>
        <v>----</v>
      </c>
      <c r="AM803" s="4">
        <f>V803*(44/43.989828)</f>
        <v>453.35419762758789</v>
      </c>
      <c r="AN803" s="4">
        <f>INT(AM803)</f>
        <v>453</v>
      </c>
      <c r="AO803" s="4">
        <f>AM803-AN803</f>
        <v>0.35419762758789375</v>
      </c>
    </row>
    <row r="804" spans="1:41" x14ac:dyDescent="0.25">
      <c r="A804">
        <v>25</v>
      </c>
      <c r="B804">
        <v>38</v>
      </c>
      <c r="C804">
        <v>0</v>
      </c>
      <c r="D804">
        <v>8</v>
      </c>
      <c r="E804">
        <v>0</v>
      </c>
      <c r="F804">
        <v>0</v>
      </c>
      <c r="H804">
        <v>465.24939039999998</v>
      </c>
      <c r="J804">
        <v>4575530</v>
      </c>
      <c r="K804">
        <v>4908706</v>
      </c>
      <c r="L804">
        <v>4293723</v>
      </c>
      <c r="M804" t="str">
        <f>IF(J804&gt;0,"Yes","No")</f>
        <v>Yes</v>
      </c>
      <c r="N804">
        <f>AVERAGE(J804:L804)</f>
        <v>4592653</v>
      </c>
      <c r="O804">
        <v>8293026</v>
      </c>
      <c r="P804">
        <v>8461613</v>
      </c>
      <c r="Q804">
        <v>6989835</v>
      </c>
      <c r="S804">
        <f>B804/A804</f>
        <v>1.52</v>
      </c>
      <c r="T804">
        <f>D804/A804</f>
        <v>0.32</v>
      </c>
      <c r="V804" s="4">
        <f>A804*12+(B804-1)*1.007825+C804*14.003074+D804*15.9949146+E804*31.9720707+F804*30.9737615+0.0005485799</f>
        <v>465.24939037990003</v>
      </c>
      <c r="W804">
        <f>1+A804-B804/2+C804/2+F804/2</f>
        <v>7</v>
      </c>
      <c r="X804">
        <f>W804/A804</f>
        <v>0.28000000000000003</v>
      </c>
      <c r="Y804">
        <f>W804/B804</f>
        <v>0.18421052631578946</v>
      </c>
      <c r="Z804">
        <f>W804/D804</f>
        <v>0.875</v>
      </c>
      <c r="AA804" t="str">
        <f>IF(X804&gt;=0.3,IF(X804&lt;=0.68,IF(Y804&gt;=0.2,IF(Y804&lt;=0.95,IF(Z804&gt;=0.77,IF(Z804&lt;=1.75,"CRAM","O"),"O"),"O"),"O"),"O"),"O")</f>
        <v>O</v>
      </c>
      <c r="AD804">
        <f>(1+A804-D804/2-E804-B804/2)/(A804-D804/2-E804-C804-F804)</f>
        <v>0.14285714285714285</v>
      </c>
      <c r="AF804" t="str">
        <f>IF(AD804&gt;0.66,"CondAr","----")</f>
        <v>----</v>
      </c>
      <c r="AG804" t="str">
        <f>IF(AND((AD804&gt;0.5),(AD804&lt;=0.66)),"Aromatic","----")</f>
        <v>----</v>
      </c>
      <c r="AH804" t="str">
        <f>IF(AND((AD804&lt;=0.5),(S804&lt;1.5)),"HUnSatLig","----")</f>
        <v>----</v>
      </c>
      <c r="AI804" t="str">
        <f>IF(AND((T804&lt;0.6),(S804&gt;=1.5),(C804=0)),"AlipatNoN","----")</f>
        <v>AlipatNoN</v>
      </c>
      <c r="AJ804" t="str">
        <f>IF(AND((S804&gt;=1.5),(T804&gt;=0.6)),"SatFACarb","----")</f>
        <v>----</v>
      </c>
      <c r="AK804" t="str">
        <f>IF(AND((T804&lt;0.6),(S804&gt;=1.5),(C804&gt;0)),"Alipat+N","----")</f>
        <v>----</v>
      </c>
      <c r="AM804" s="4">
        <f>V804*(44/43.989828)</f>
        <v>465.35697245089477</v>
      </c>
      <c r="AN804" s="4">
        <f>INT(AM804)</f>
        <v>465</v>
      </c>
      <c r="AO804" s="4">
        <f>AM804-AN804</f>
        <v>0.35697245089477292</v>
      </c>
    </row>
    <row r="805" spans="1:41" x14ac:dyDescent="0.25">
      <c r="A805">
        <v>16</v>
      </c>
      <c r="B805">
        <v>32</v>
      </c>
      <c r="C805">
        <v>0</v>
      </c>
      <c r="D805">
        <v>6</v>
      </c>
      <c r="E805">
        <v>0</v>
      </c>
      <c r="F805">
        <v>0</v>
      </c>
      <c r="H805">
        <v>319.21261120000003</v>
      </c>
      <c r="J805">
        <v>4570985</v>
      </c>
      <c r="K805">
        <v>5290995</v>
      </c>
      <c r="L805">
        <v>5212312</v>
      </c>
      <c r="M805" t="str">
        <f>IF(J805&gt;0,"Yes","No")</f>
        <v>Yes</v>
      </c>
      <c r="N805">
        <f>AVERAGE(J805:L805)</f>
        <v>5024764</v>
      </c>
      <c r="O805">
        <v>8312920</v>
      </c>
      <c r="P805">
        <v>10959250</v>
      </c>
      <c r="Q805">
        <v>8055014</v>
      </c>
      <c r="S805">
        <f>B805/A805</f>
        <v>2</v>
      </c>
      <c r="T805">
        <f>D805/A805</f>
        <v>0.375</v>
      </c>
      <c r="V805" s="4">
        <f>A805*12+(B805-1)*1.007825+C805*14.003074+D805*15.9949146+E805*31.9720707+F805*30.9737615+0.0005485799</f>
        <v>319.21261117989997</v>
      </c>
      <c r="W805">
        <f>1+A805-B805/2+C805/2+F805/2</f>
        <v>1</v>
      </c>
      <c r="X805">
        <f>W805/A805</f>
        <v>6.25E-2</v>
      </c>
      <c r="Y805">
        <f>W805/B805</f>
        <v>3.125E-2</v>
      </c>
      <c r="Z805">
        <f>W805/D805</f>
        <v>0.16666666666666666</v>
      </c>
      <c r="AA805" t="str">
        <f>IF(X805&gt;=0.3,IF(X805&lt;=0.68,IF(Y805&gt;=0.2,IF(Y805&lt;=0.95,IF(Z805&gt;=0.77,IF(Z805&lt;=1.75,"CRAM","O"),"O"),"O"),"O"),"O"),"O")</f>
        <v>O</v>
      </c>
      <c r="AD805">
        <f>(1+A805-D805/2-E805-B805/2)/(A805-D805/2-E805-C805-F805)</f>
        <v>-0.15384615384615385</v>
      </c>
      <c r="AF805" t="str">
        <f>IF(AD805&gt;0.66,"CondAr","----")</f>
        <v>----</v>
      </c>
      <c r="AG805" t="str">
        <f>IF(AND((AD805&gt;0.5),(AD805&lt;=0.66)),"Aromatic","----")</f>
        <v>----</v>
      </c>
      <c r="AH805" t="str">
        <f>IF(AND((AD805&lt;=0.5),(S805&lt;1.5)),"HUnSatLig","----")</f>
        <v>----</v>
      </c>
      <c r="AI805" t="str">
        <f>IF(AND((T805&lt;0.6),(S805&gt;=1.5),(C805=0)),"AlipatNoN","----")</f>
        <v>AlipatNoN</v>
      </c>
      <c r="AJ805" t="str">
        <f>IF(AND((S805&gt;=1.5),(T805&gt;=0.6)),"SatFACarb","----")</f>
        <v>----</v>
      </c>
      <c r="AK805" t="str">
        <f>IF(AND((T805&lt;0.6),(S805&gt;=1.5),(C805&gt;0)),"Alipat+N","----")</f>
        <v>----</v>
      </c>
      <c r="AM805" s="4">
        <f>V805*(44/43.989828)</f>
        <v>319.28642439601259</v>
      </c>
      <c r="AN805" s="4">
        <f>INT(AM805)</f>
        <v>319</v>
      </c>
      <c r="AO805" s="4">
        <f>AM805-AN805</f>
        <v>0.28642439601259184</v>
      </c>
    </row>
    <row r="806" spans="1:41" x14ac:dyDescent="0.25">
      <c r="A806">
        <v>25</v>
      </c>
      <c r="B806">
        <v>38</v>
      </c>
      <c r="C806">
        <v>0</v>
      </c>
      <c r="D806">
        <v>9</v>
      </c>
      <c r="E806">
        <v>0</v>
      </c>
      <c r="F806">
        <v>0</v>
      </c>
      <c r="H806">
        <v>481.244305</v>
      </c>
      <c r="J806">
        <v>5088331</v>
      </c>
      <c r="K806">
        <v>4928082</v>
      </c>
      <c r="L806">
        <v>4683324</v>
      </c>
      <c r="M806" t="str">
        <f>IF(J806&gt;0,"Yes","No")</f>
        <v>Yes</v>
      </c>
      <c r="N806">
        <f>AVERAGE(J806:L806)</f>
        <v>4899912.333333333</v>
      </c>
      <c r="O806">
        <v>8328021</v>
      </c>
      <c r="P806">
        <v>8603136</v>
      </c>
      <c r="Q806">
        <v>7059786</v>
      </c>
      <c r="S806">
        <f>B806/A806</f>
        <v>1.52</v>
      </c>
      <c r="T806">
        <f>D806/A806</f>
        <v>0.36</v>
      </c>
      <c r="V806" s="4">
        <f>A806*12+(B806-1)*1.007825+C806*14.003074+D806*15.9949146+E806*31.9720707+F806*30.9737615+0.0005485799</f>
        <v>481.24430497990005</v>
      </c>
      <c r="W806">
        <f>1+A806-B806/2+C806/2+F806/2</f>
        <v>7</v>
      </c>
      <c r="X806">
        <f>W806/A806</f>
        <v>0.28000000000000003</v>
      </c>
      <c r="Y806">
        <f>W806/B806</f>
        <v>0.18421052631578946</v>
      </c>
      <c r="Z806">
        <f>W806/D806</f>
        <v>0.77777777777777779</v>
      </c>
      <c r="AA806" t="str">
        <f>IF(X806&gt;=0.3,IF(X806&lt;=0.68,IF(Y806&gt;=0.2,IF(Y806&lt;=0.95,IF(Z806&gt;=0.77,IF(Z806&lt;=1.75,"CRAM","O"),"O"),"O"),"O"),"O"),"O")</f>
        <v>O</v>
      </c>
      <c r="AD806">
        <f>(1+A806-D806/2-E806-B806/2)/(A806-D806/2-E806-C806-F806)</f>
        <v>0.12195121951219512</v>
      </c>
      <c r="AF806" t="str">
        <f>IF(AD806&gt;0.66,"CondAr","----")</f>
        <v>----</v>
      </c>
      <c r="AG806" t="str">
        <f>IF(AND((AD806&gt;0.5),(AD806&lt;=0.66)),"Aromatic","----")</f>
        <v>----</v>
      </c>
      <c r="AH806" t="str">
        <f>IF(AND((AD806&lt;=0.5),(S806&lt;1.5)),"HUnSatLig","----")</f>
        <v>----</v>
      </c>
      <c r="AI806" t="str">
        <f>IF(AND((T806&lt;0.6),(S806&gt;=1.5),(C806=0)),"AlipatNoN","----")</f>
        <v>AlipatNoN</v>
      </c>
      <c r="AJ806" t="str">
        <f>IF(AND((S806&gt;=1.5),(T806&gt;=0.6)),"SatFACarb","----")</f>
        <v>----</v>
      </c>
      <c r="AK806" t="str">
        <f>IF(AND((T806&lt;0.6),(S806&gt;=1.5),(C806&gt;0)),"Alipat+N","----")</f>
        <v>----</v>
      </c>
      <c r="AM806" s="4">
        <f>V806*(44/43.989828)</f>
        <v>481.35558563938008</v>
      </c>
      <c r="AN806" s="4">
        <f>INT(AM806)</f>
        <v>481</v>
      </c>
      <c r="AO806" s="4">
        <f>AM806-AN806</f>
        <v>0.35558563938008092</v>
      </c>
    </row>
    <row r="807" spans="1:41" x14ac:dyDescent="0.25">
      <c r="A807">
        <v>24</v>
      </c>
      <c r="B807">
        <v>42</v>
      </c>
      <c r="C807">
        <v>0</v>
      </c>
      <c r="D807">
        <v>13</v>
      </c>
      <c r="E807">
        <v>0</v>
      </c>
      <c r="F807">
        <v>0</v>
      </c>
      <c r="H807">
        <v>537.25526339999999</v>
      </c>
      <c r="J807">
        <v>5868951</v>
      </c>
      <c r="K807">
        <v>6346296</v>
      </c>
      <c r="L807">
        <v>5679657</v>
      </c>
      <c r="M807" t="str">
        <f>IF(J807&gt;0,"Yes","No")</f>
        <v>Yes</v>
      </c>
      <c r="N807">
        <f>AVERAGE(J807:L807)</f>
        <v>5964968</v>
      </c>
      <c r="O807">
        <v>8501548</v>
      </c>
      <c r="P807">
        <v>11313878</v>
      </c>
      <c r="Q807">
        <v>7850155</v>
      </c>
      <c r="S807">
        <f>B807/A807</f>
        <v>1.75</v>
      </c>
      <c r="T807">
        <f>D807/A807</f>
        <v>0.54166666666666663</v>
      </c>
      <c r="V807" s="4">
        <f>A807*12+(B807-1)*1.007825+C807*14.003074+D807*15.9949146+E807*31.9720707+F807*30.9737615+0.0005485799</f>
        <v>537.25526337990004</v>
      </c>
      <c r="W807">
        <f>1+A807-B807/2+C807/2+F807/2</f>
        <v>4</v>
      </c>
      <c r="X807">
        <f>W807/A807</f>
        <v>0.16666666666666666</v>
      </c>
      <c r="Y807">
        <f>W807/B807</f>
        <v>9.5238095238095233E-2</v>
      </c>
      <c r="Z807">
        <f>W807/D807</f>
        <v>0.30769230769230771</v>
      </c>
      <c r="AA807" t="str">
        <f>IF(X807&gt;=0.3,IF(X807&lt;=0.68,IF(Y807&gt;=0.2,IF(Y807&lt;=0.95,IF(Z807&gt;=0.77,IF(Z807&lt;=1.75,"CRAM","O"),"O"),"O"),"O"),"O"),"O")</f>
        <v>O</v>
      </c>
      <c r="AD807">
        <f>(1+A807-D807/2-E807-B807/2)/(A807-D807/2-E807-C807-F807)</f>
        <v>-0.14285714285714285</v>
      </c>
      <c r="AF807" t="str">
        <f>IF(AD807&gt;0.66,"CondAr","----")</f>
        <v>----</v>
      </c>
      <c r="AG807" t="str">
        <f>IF(AND((AD807&gt;0.5),(AD807&lt;=0.66)),"Aromatic","----")</f>
        <v>----</v>
      </c>
      <c r="AH807" t="str">
        <f>IF(AND((AD807&lt;=0.5),(S807&lt;1.5)),"HUnSatLig","----")</f>
        <v>----</v>
      </c>
      <c r="AI807" t="str">
        <f>IF(AND((T807&lt;0.6),(S807&gt;=1.5),(C807=0)),"AlipatNoN","----")</f>
        <v>AlipatNoN</v>
      </c>
      <c r="AJ807" t="str">
        <f>IF(AND((S807&gt;=1.5),(T807&gt;=0.6)),"SatFACarb","----")</f>
        <v>----</v>
      </c>
      <c r="AK807" t="str">
        <f>IF(AND((T807&lt;0.6),(S807&gt;=1.5),(C807&gt;0)),"Alipat+N","----")</f>
        <v>----</v>
      </c>
      <c r="AM807" s="4">
        <f>V807*(44/43.989828)</f>
        <v>537.37949574878076</v>
      </c>
      <c r="AN807" s="4">
        <f>INT(AM807)</f>
        <v>537</v>
      </c>
      <c r="AO807" s="4">
        <f>AM807-AN807</f>
        <v>0.37949574878075509</v>
      </c>
    </row>
    <row r="808" spans="1:41" x14ac:dyDescent="0.25">
      <c r="A808">
        <v>17</v>
      </c>
      <c r="B808">
        <v>30</v>
      </c>
      <c r="C808">
        <v>0</v>
      </c>
      <c r="D808">
        <v>8</v>
      </c>
      <c r="E808">
        <v>0</v>
      </c>
      <c r="F808">
        <v>0</v>
      </c>
      <c r="H808">
        <v>361.18679040000001</v>
      </c>
      <c r="J808">
        <v>5333878</v>
      </c>
      <c r="K808">
        <v>5072428</v>
      </c>
      <c r="L808">
        <v>4858341</v>
      </c>
      <c r="M808" t="str">
        <f>IF(J808&gt;0,"Yes","No")</f>
        <v>Yes</v>
      </c>
      <c r="N808">
        <f>AVERAGE(J808:L808)</f>
        <v>5088215.666666667</v>
      </c>
      <c r="O808">
        <v>8534963</v>
      </c>
      <c r="P808">
        <v>8116636</v>
      </c>
      <c r="Q808">
        <v>8002242</v>
      </c>
      <c r="S808">
        <f>B808/A808</f>
        <v>1.7647058823529411</v>
      </c>
      <c r="T808">
        <f>D808/A808</f>
        <v>0.47058823529411764</v>
      </c>
      <c r="V808" s="4">
        <f>A808*12+(B808-1)*1.007825+C808*14.003074+D808*15.9949146+E808*31.9720707+F808*30.9737615+0.0005485799</f>
        <v>361.1867903799</v>
      </c>
      <c r="W808">
        <f>1+A808-B808/2+C808/2+F808/2</f>
        <v>3</v>
      </c>
      <c r="X808">
        <f>W808/A808</f>
        <v>0.17647058823529413</v>
      </c>
      <c r="Y808">
        <f>W808/B808</f>
        <v>0.1</v>
      </c>
      <c r="Z808">
        <f>W808/D808</f>
        <v>0.375</v>
      </c>
      <c r="AA808" t="str">
        <f>IF(X808&gt;=0.3,IF(X808&lt;=0.68,IF(Y808&gt;=0.2,IF(Y808&lt;=0.95,IF(Z808&gt;=0.77,IF(Z808&lt;=1.75,"CRAM","O"),"O"),"O"),"O"),"O"),"O")</f>
        <v>O</v>
      </c>
      <c r="AD808">
        <f>(1+A808-D808/2-E808-B808/2)/(A808-D808/2-E808-C808-F808)</f>
        <v>-7.6923076923076927E-2</v>
      </c>
      <c r="AF808" t="str">
        <f>IF(AD808&gt;0.66,"CondAr","----")</f>
        <v>----</v>
      </c>
      <c r="AG808" t="str">
        <f>IF(AND((AD808&gt;0.5),(AD808&lt;=0.66)),"Aromatic","----")</f>
        <v>----</v>
      </c>
      <c r="AH808" t="str">
        <f>IF(AND((AD808&lt;=0.5),(S808&lt;1.5)),"HUnSatLig","----")</f>
        <v>----</v>
      </c>
      <c r="AI808" t="str">
        <f>IF(AND((T808&lt;0.6),(S808&gt;=1.5),(C808=0)),"AlipatNoN","----")</f>
        <v>AlipatNoN</v>
      </c>
      <c r="AJ808" t="str">
        <f>IF(AND((S808&gt;=1.5),(T808&gt;=0.6)),"SatFACarb","----")</f>
        <v>----</v>
      </c>
      <c r="AK808" t="str">
        <f>IF(AND((T808&lt;0.6),(S808&gt;=1.5),(C808&gt;0)),"Alipat+N","----")</f>
        <v>----</v>
      </c>
      <c r="AM808" s="4">
        <f>V808*(44/43.989828)</f>
        <v>361.27030950690687</v>
      </c>
      <c r="AN808" s="4">
        <f>INT(AM808)</f>
        <v>361</v>
      </c>
      <c r="AO808" s="4">
        <f>AM808-AN808</f>
        <v>0.2703095069068695</v>
      </c>
    </row>
    <row r="809" spans="1:41" x14ac:dyDescent="0.25">
      <c r="A809">
        <v>22</v>
      </c>
      <c r="B809">
        <v>38</v>
      </c>
      <c r="C809">
        <v>0</v>
      </c>
      <c r="D809">
        <v>12</v>
      </c>
      <c r="E809">
        <v>0</v>
      </c>
      <c r="F809">
        <v>0</v>
      </c>
      <c r="H809">
        <v>493.22904879999999</v>
      </c>
      <c r="J809">
        <v>5083622</v>
      </c>
      <c r="K809">
        <v>4490027</v>
      </c>
      <c r="L809">
        <v>5126704</v>
      </c>
      <c r="M809" t="str">
        <f>IF(J809&gt;0,"Yes","No")</f>
        <v>Yes</v>
      </c>
      <c r="N809">
        <f>AVERAGE(J809:L809)</f>
        <v>4900117.666666667</v>
      </c>
      <c r="O809">
        <v>8717633</v>
      </c>
      <c r="P809">
        <v>8153026</v>
      </c>
      <c r="Q809">
        <v>7896065</v>
      </c>
      <c r="S809">
        <f>B809/A809</f>
        <v>1.7272727272727273</v>
      </c>
      <c r="T809">
        <f>D809/A809</f>
        <v>0.54545454545454541</v>
      </c>
      <c r="V809" s="4">
        <f>A809*12+(B809-1)*1.007825+C809*14.003074+D809*15.9949146+E809*31.9720707+F809*30.9737615+0.0005485799</f>
        <v>493.22904877989998</v>
      </c>
      <c r="W809">
        <f>1+A809-B809/2+C809/2+F809/2</f>
        <v>4</v>
      </c>
      <c r="X809">
        <f>W809/A809</f>
        <v>0.18181818181818182</v>
      </c>
      <c r="Y809">
        <f>W809/B809</f>
        <v>0.10526315789473684</v>
      </c>
      <c r="Z809">
        <f>W809/D809</f>
        <v>0.33333333333333331</v>
      </c>
      <c r="AA809" t="str">
        <f>IF(X809&gt;=0.3,IF(X809&lt;=0.68,IF(Y809&gt;=0.2,IF(Y809&lt;=0.95,IF(Z809&gt;=0.77,IF(Z809&lt;=1.75,"CRAM","O"),"O"),"O"),"O"),"O"),"O")</f>
        <v>O</v>
      </c>
      <c r="AD809">
        <f>(1+A809-D809/2-E809-B809/2)/(A809-D809/2-E809-C809-F809)</f>
        <v>-0.125</v>
      </c>
      <c r="AF809" t="str">
        <f>IF(AD809&gt;0.66,"CondAr","----")</f>
        <v>----</v>
      </c>
      <c r="AG809" t="str">
        <f>IF(AND((AD809&gt;0.5),(AD809&lt;=0.66)),"Aromatic","----")</f>
        <v>----</v>
      </c>
      <c r="AH809" t="str">
        <f>IF(AND((AD809&lt;=0.5),(S809&lt;1.5)),"HUnSatLig","----")</f>
        <v>----</v>
      </c>
      <c r="AI809" t="str">
        <f>IF(AND((T809&lt;0.6),(S809&gt;=1.5),(C809=0)),"AlipatNoN","----")</f>
        <v>AlipatNoN</v>
      </c>
      <c r="AJ809" t="str">
        <f>IF(AND((S809&gt;=1.5),(T809&gt;=0.6)),"SatFACarb","----")</f>
        <v>----</v>
      </c>
      <c r="AK809" t="str">
        <f>IF(AND((T809&lt;0.6),(S809&gt;=1.5),(C809&gt;0)),"Alipat+N","----")</f>
        <v>----</v>
      </c>
      <c r="AM809" s="4">
        <f>V809*(44/43.989828)</f>
        <v>493.34310073491525</v>
      </c>
      <c r="AN809" s="4">
        <f>INT(AM809)</f>
        <v>493</v>
      </c>
      <c r="AO809" s="4">
        <f>AM809-AN809</f>
        <v>0.34310073491525372</v>
      </c>
    </row>
    <row r="810" spans="1:41" x14ac:dyDescent="0.25">
      <c r="A810">
        <v>22</v>
      </c>
      <c r="B810">
        <v>36</v>
      </c>
      <c r="C810">
        <v>0</v>
      </c>
      <c r="D810">
        <v>6</v>
      </c>
      <c r="E810">
        <v>0</v>
      </c>
      <c r="F810">
        <v>0</v>
      </c>
      <c r="H810">
        <v>395.24391120000001</v>
      </c>
      <c r="J810">
        <v>4325427</v>
      </c>
      <c r="K810">
        <v>5059295</v>
      </c>
      <c r="L810">
        <v>4530336</v>
      </c>
      <c r="M810" t="str">
        <f>IF(J810&gt;0,"Yes","No")</f>
        <v>Yes</v>
      </c>
      <c r="N810">
        <f>AVERAGE(J810:L810)</f>
        <v>4638352.666666667</v>
      </c>
      <c r="O810">
        <v>8726146</v>
      </c>
      <c r="P810">
        <v>8606815</v>
      </c>
      <c r="Q810">
        <v>8688422</v>
      </c>
      <c r="S810">
        <f>B810/A810</f>
        <v>1.6363636363636365</v>
      </c>
      <c r="T810">
        <f>D810/A810</f>
        <v>0.27272727272727271</v>
      </c>
      <c r="V810" s="4">
        <f>A810*12+(B810-1)*1.007825+C810*14.003074+D810*15.9949146+E810*31.9720707+F810*30.9737615+0.0005485799</f>
        <v>395.24391117989995</v>
      </c>
      <c r="W810">
        <f>1+A810-B810/2+C810/2+F810/2</f>
        <v>5</v>
      </c>
      <c r="X810">
        <f>W810/A810</f>
        <v>0.22727272727272727</v>
      </c>
      <c r="Y810">
        <f>W810/B810</f>
        <v>0.1388888888888889</v>
      </c>
      <c r="Z810">
        <f>W810/D810</f>
        <v>0.83333333333333337</v>
      </c>
      <c r="AA810" t="str">
        <f>IF(X810&gt;=0.3,IF(X810&lt;=0.68,IF(Y810&gt;=0.2,IF(Y810&lt;=0.95,IF(Z810&gt;=0.77,IF(Z810&lt;=1.75,"CRAM","O"),"O"),"O"),"O"),"O"),"O")</f>
        <v>O</v>
      </c>
      <c r="AD810">
        <f>(1+A810-D810/2-E810-B810/2)/(A810-D810/2-E810-C810-F810)</f>
        <v>0.10526315789473684</v>
      </c>
      <c r="AF810" t="str">
        <f>IF(AD810&gt;0.66,"CondAr","----")</f>
        <v>----</v>
      </c>
      <c r="AG810" t="str">
        <f>IF(AND((AD810&gt;0.5),(AD810&lt;=0.66)),"Aromatic","----")</f>
        <v>----</v>
      </c>
      <c r="AH810" t="str">
        <f>IF(AND((AD810&lt;=0.5),(S810&lt;1.5)),"HUnSatLig","----")</f>
        <v>----</v>
      </c>
      <c r="AI810" t="str">
        <f>IF(AND((T810&lt;0.6),(S810&gt;=1.5),(C810=0)),"AlipatNoN","----")</f>
        <v>AlipatNoN</v>
      </c>
      <c r="AJ810" t="str">
        <f>IF(AND((S810&gt;=1.5),(T810&gt;=0.6)),"SatFACarb","----")</f>
        <v>----</v>
      </c>
      <c r="AK810" t="str">
        <f>IF(AND((T810&lt;0.6),(S810&gt;=1.5),(C810&gt;0)),"Alipat+N","----")</f>
        <v>----</v>
      </c>
      <c r="AM810" s="4">
        <f>V810*(44/43.989828)</f>
        <v>395.33530551462025</v>
      </c>
      <c r="AN810" s="4">
        <f>INT(AM810)</f>
        <v>395</v>
      </c>
      <c r="AO810" s="4">
        <f>AM810-AN810</f>
        <v>0.33530551462024505</v>
      </c>
    </row>
    <row r="811" spans="1:41" x14ac:dyDescent="0.25">
      <c r="A811">
        <v>15</v>
      </c>
      <c r="B811">
        <v>26</v>
      </c>
      <c r="C811">
        <v>0</v>
      </c>
      <c r="D811">
        <v>8</v>
      </c>
      <c r="E811">
        <v>0</v>
      </c>
      <c r="F811">
        <v>0</v>
      </c>
      <c r="H811">
        <v>333.15549040000002</v>
      </c>
      <c r="J811">
        <v>5409184</v>
      </c>
      <c r="K811">
        <v>6328953</v>
      </c>
      <c r="L811">
        <v>5896157</v>
      </c>
      <c r="M811" t="str">
        <f>IF(J811&gt;0,"Yes","No")</f>
        <v>Yes</v>
      </c>
      <c r="N811">
        <f>AVERAGE(J811:L811)</f>
        <v>5878098</v>
      </c>
      <c r="O811">
        <v>8873095</v>
      </c>
      <c r="P811">
        <v>9364600</v>
      </c>
      <c r="Q811">
        <v>9213109</v>
      </c>
      <c r="S811">
        <f>B811/A811</f>
        <v>1.7333333333333334</v>
      </c>
      <c r="T811">
        <f>D811/A811</f>
        <v>0.53333333333333333</v>
      </c>
      <c r="V811" s="4">
        <f>A811*12+(B811-1)*1.007825+C811*14.003074+D811*15.9949146+E811*31.9720707+F811*30.9737615+0.0005485799</f>
        <v>333.15549037990002</v>
      </c>
      <c r="W811">
        <f>1+A811-B811/2+C811/2+F811/2</f>
        <v>3</v>
      </c>
      <c r="X811">
        <f>W811/A811</f>
        <v>0.2</v>
      </c>
      <c r="Y811">
        <f>W811/B811</f>
        <v>0.11538461538461539</v>
      </c>
      <c r="Z811">
        <f>W811/D811</f>
        <v>0.375</v>
      </c>
      <c r="AA811" t="str">
        <f>IF(X811&gt;=0.3,IF(X811&lt;=0.68,IF(Y811&gt;=0.2,IF(Y811&lt;=0.95,IF(Z811&gt;=0.77,IF(Z811&lt;=1.75,"CRAM","O"),"O"),"O"),"O"),"O"),"O")</f>
        <v>O</v>
      </c>
      <c r="AD811">
        <f>(1+A811-D811/2-E811-B811/2)/(A811-D811/2-E811-C811-F811)</f>
        <v>-9.0909090909090912E-2</v>
      </c>
      <c r="AF811" t="str">
        <f>IF(AD811&gt;0.66,"CondAr","----")</f>
        <v>----</v>
      </c>
      <c r="AG811" t="str">
        <f>IF(AND((AD811&gt;0.5),(AD811&lt;=0.66)),"Aromatic","----")</f>
        <v>----</v>
      </c>
      <c r="AH811" t="str">
        <f>IF(AND((AD811&lt;=0.5),(S811&lt;1.5)),"HUnSatLig","----")</f>
        <v>----</v>
      </c>
      <c r="AI811" t="str">
        <f>IF(AND((T811&lt;0.6),(S811&gt;=1.5),(C811=0)),"AlipatNoN","----")</f>
        <v>AlipatNoN</v>
      </c>
      <c r="AJ811" t="str">
        <f>IF(AND((S811&gt;=1.5),(T811&gt;=0.6)),"SatFACarb","----")</f>
        <v>----</v>
      </c>
      <c r="AK811" t="str">
        <f>IF(AND((T811&lt;0.6),(S811&gt;=1.5),(C811&gt;0)),"Alipat+N","----")</f>
        <v>----</v>
      </c>
      <c r="AM811" s="4">
        <f>V811*(44/43.989828)</f>
        <v>333.23252768152673</v>
      </c>
      <c r="AN811" s="4">
        <f>INT(AM811)</f>
        <v>333</v>
      </c>
      <c r="AO811" s="4">
        <f>AM811-AN811</f>
        <v>0.23252768152673298</v>
      </c>
    </row>
    <row r="812" spans="1:41" x14ac:dyDescent="0.25">
      <c r="A812">
        <v>23</v>
      </c>
      <c r="B812">
        <v>36</v>
      </c>
      <c r="C812">
        <v>0</v>
      </c>
      <c r="D812">
        <v>9</v>
      </c>
      <c r="E812">
        <v>0</v>
      </c>
      <c r="F812">
        <v>0</v>
      </c>
      <c r="H812">
        <v>455.228655</v>
      </c>
      <c r="J812">
        <v>4789323</v>
      </c>
      <c r="K812">
        <v>5077022</v>
      </c>
      <c r="L812">
        <v>4738883</v>
      </c>
      <c r="M812" t="str">
        <f>IF(J812&gt;0,"Yes","No")</f>
        <v>Yes</v>
      </c>
      <c r="N812">
        <f>AVERAGE(J812:L812)</f>
        <v>4868409.333333333</v>
      </c>
      <c r="O812">
        <v>8911887</v>
      </c>
      <c r="P812">
        <v>9215543</v>
      </c>
      <c r="Q812">
        <v>7627189</v>
      </c>
      <c r="S812">
        <f>B812/A812</f>
        <v>1.5652173913043479</v>
      </c>
      <c r="T812">
        <f>D812/A812</f>
        <v>0.39130434782608697</v>
      </c>
      <c r="V812" s="4">
        <f>A812*12+(B812-1)*1.007825+C812*14.003074+D812*15.9949146+E812*31.9720707+F812*30.9737615+0.0005485799</f>
        <v>455.2286549799</v>
      </c>
      <c r="W812">
        <f>1+A812-B812/2+C812/2+F812/2</f>
        <v>6</v>
      </c>
      <c r="X812">
        <f>W812/A812</f>
        <v>0.2608695652173913</v>
      </c>
      <c r="Y812">
        <f>W812/B812</f>
        <v>0.16666666666666666</v>
      </c>
      <c r="Z812">
        <f>W812/D812</f>
        <v>0.66666666666666663</v>
      </c>
      <c r="AA812" t="str">
        <f>IF(X812&gt;=0.3,IF(X812&lt;=0.68,IF(Y812&gt;=0.2,IF(Y812&lt;=0.95,IF(Z812&gt;=0.77,IF(Z812&lt;=1.75,"CRAM","O"),"O"),"O"),"O"),"O"),"O")</f>
        <v>O</v>
      </c>
      <c r="AD812">
        <f>(1+A812-D812/2-E812-B812/2)/(A812-D812/2-E812-C812-F812)</f>
        <v>8.1081081081081086E-2</v>
      </c>
      <c r="AF812" t="str">
        <f>IF(AD812&gt;0.66,"CondAr","----")</f>
        <v>----</v>
      </c>
      <c r="AG812" t="str">
        <f>IF(AND((AD812&gt;0.5),(AD812&lt;=0.66)),"Aromatic","----")</f>
        <v>----</v>
      </c>
      <c r="AH812" t="str">
        <f>IF(AND((AD812&lt;=0.5),(S812&lt;1.5)),"HUnSatLig","----")</f>
        <v>----</v>
      </c>
      <c r="AI812" t="str">
        <f>IF(AND((T812&lt;0.6),(S812&gt;=1.5),(C812=0)),"AlipatNoN","----")</f>
        <v>AlipatNoN</v>
      </c>
      <c r="AJ812" t="str">
        <f>IF(AND((S812&gt;=1.5),(T812&gt;=0.6)),"SatFACarb","----")</f>
        <v>----</v>
      </c>
      <c r="AK812" t="str">
        <f>IF(AND((T812&lt;0.6),(S812&gt;=1.5),(C812&gt;0)),"Alipat+N","----")</f>
        <v>----</v>
      </c>
      <c r="AM812" s="4">
        <f>V812*(44/43.989828)</f>
        <v>455.33391990338305</v>
      </c>
      <c r="AN812" s="4">
        <f>INT(AM812)</f>
        <v>455</v>
      </c>
      <c r="AO812" s="4">
        <f>AM812-AN812</f>
        <v>0.33391990338304822</v>
      </c>
    </row>
    <row r="813" spans="1:41" x14ac:dyDescent="0.25">
      <c r="A813">
        <v>23</v>
      </c>
      <c r="B813">
        <v>36</v>
      </c>
      <c r="C813">
        <v>0</v>
      </c>
      <c r="D813">
        <v>7</v>
      </c>
      <c r="E813">
        <v>0</v>
      </c>
      <c r="F813">
        <v>0</v>
      </c>
      <c r="H813">
        <v>423.23882579999997</v>
      </c>
      <c r="J813">
        <v>4661030</v>
      </c>
      <c r="K813">
        <v>5316219</v>
      </c>
      <c r="L813">
        <v>4643428</v>
      </c>
      <c r="M813" t="str">
        <f>IF(J813&gt;0,"Yes","No")</f>
        <v>Yes</v>
      </c>
      <c r="N813">
        <f>AVERAGE(J813:L813)</f>
        <v>4873559</v>
      </c>
      <c r="O813">
        <v>8967344</v>
      </c>
      <c r="P813">
        <v>9565287</v>
      </c>
      <c r="Q813">
        <v>7855558</v>
      </c>
      <c r="S813">
        <f>B813/A813</f>
        <v>1.5652173913043479</v>
      </c>
      <c r="T813">
        <f>D813/A813</f>
        <v>0.30434782608695654</v>
      </c>
      <c r="V813" s="4">
        <f>A813*12+(B813-1)*1.007825+C813*14.003074+D813*15.9949146+E813*31.9720707+F813*30.9737615+0.0005485799</f>
        <v>423.23882577989997</v>
      </c>
      <c r="W813">
        <f>1+A813-B813/2+C813/2+F813/2</f>
        <v>6</v>
      </c>
      <c r="X813">
        <f>W813/A813</f>
        <v>0.2608695652173913</v>
      </c>
      <c r="Y813">
        <f>W813/B813</f>
        <v>0.16666666666666666</v>
      </c>
      <c r="Z813">
        <f>W813/D813</f>
        <v>0.8571428571428571</v>
      </c>
      <c r="AA813" t="str">
        <f>IF(X813&gt;=0.3,IF(X813&lt;=0.68,IF(Y813&gt;=0.2,IF(Y813&lt;=0.95,IF(Z813&gt;=0.77,IF(Z813&lt;=1.75,"CRAM","O"),"O"),"O"),"O"),"O"),"O")</f>
        <v>O</v>
      </c>
      <c r="AD813">
        <f>(1+A813-D813/2-E813-B813/2)/(A813-D813/2-E813-C813-F813)</f>
        <v>0.12820512820512819</v>
      </c>
      <c r="AF813" t="str">
        <f>IF(AD813&gt;0.66,"CondAr","----")</f>
        <v>----</v>
      </c>
      <c r="AG813" t="str">
        <f>IF(AND((AD813&gt;0.5),(AD813&lt;=0.66)),"Aromatic","----")</f>
        <v>----</v>
      </c>
      <c r="AH813" t="str">
        <f>IF(AND((AD813&lt;=0.5),(S813&lt;1.5)),"HUnSatLig","----")</f>
        <v>----</v>
      </c>
      <c r="AI813" t="str">
        <f>IF(AND((T813&lt;0.6),(S813&gt;=1.5),(C813=0)),"AlipatNoN","----")</f>
        <v>AlipatNoN</v>
      </c>
      <c r="AJ813" t="str">
        <f>IF(AND((S813&gt;=1.5),(T813&gt;=0.6)),"SatFACarb","----")</f>
        <v>----</v>
      </c>
      <c r="AK813" t="str">
        <f>IF(AND((T813&lt;0.6),(S813&gt;=1.5),(C813&gt;0)),"Alipat+N","----")</f>
        <v>----</v>
      </c>
      <c r="AM813" s="4">
        <f>V813*(44/43.989828)</f>
        <v>423.33669352641243</v>
      </c>
      <c r="AN813" s="4">
        <f>INT(AM813)</f>
        <v>423</v>
      </c>
      <c r="AO813" s="4">
        <f>AM813-AN813</f>
        <v>0.33669352641243222</v>
      </c>
    </row>
    <row r="814" spans="1:41" x14ac:dyDescent="0.25">
      <c r="A814">
        <v>18</v>
      </c>
      <c r="B814">
        <v>32</v>
      </c>
      <c r="C814">
        <v>0</v>
      </c>
      <c r="D814">
        <v>5</v>
      </c>
      <c r="E814">
        <v>0</v>
      </c>
      <c r="F814">
        <v>0</v>
      </c>
      <c r="H814">
        <v>327.21769660000001</v>
      </c>
      <c r="J814">
        <v>4510419</v>
      </c>
      <c r="K814">
        <v>6568381</v>
      </c>
      <c r="L814">
        <v>5624517</v>
      </c>
      <c r="M814" t="str">
        <f>IF(J814&gt;0,"Yes","No")</f>
        <v>Yes</v>
      </c>
      <c r="N814">
        <f>AVERAGE(J814:L814)</f>
        <v>5567772.333333333</v>
      </c>
      <c r="O814">
        <v>9060109</v>
      </c>
      <c r="P814">
        <v>13121422</v>
      </c>
      <c r="Q814">
        <v>9153385</v>
      </c>
      <c r="S814">
        <f>B814/A814</f>
        <v>1.7777777777777777</v>
      </c>
      <c r="T814">
        <f>D814/A814</f>
        <v>0.27777777777777779</v>
      </c>
      <c r="V814" s="4">
        <f>A814*12+(B814-1)*1.007825+C814*14.003074+D814*15.9949146+E814*31.9720707+F814*30.9737615+0.0005485799</f>
        <v>327.21769657989995</v>
      </c>
      <c r="W814">
        <f>1+A814-B814/2+C814/2+F814/2</f>
        <v>3</v>
      </c>
      <c r="X814">
        <f>W814/A814</f>
        <v>0.16666666666666666</v>
      </c>
      <c r="Y814">
        <f>W814/B814</f>
        <v>9.375E-2</v>
      </c>
      <c r="Z814">
        <f>W814/D814</f>
        <v>0.6</v>
      </c>
      <c r="AA814" t="str">
        <f>IF(X814&gt;=0.3,IF(X814&lt;=0.68,IF(Y814&gt;=0.2,IF(Y814&lt;=0.95,IF(Z814&gt;=0.77,IF(Z814&lt;=1.75,"CRAM","O"),"O"),"O"),"O"),"O"),"O")</f>
        <v>O</v>
      </c>
      <c r="AD814">
        <f>(1+A814-D814/2-E814-B814/2)/(A814-D814/2-E814-C814-F814)</f>
        <v>3.2258064516129031E-2</v>
      </c>
      <c r="AF814" t="str">
        <f>IF(AD814&gt;0.66,"CondAr","----")</f>
        <v>----</v>
      </c>
      <c r="AG814" t="str">
        <f>IF(AND((AD814&gt;0.5),(AD814&lt;=0.66)),"Aromatic","----")</f>
        <v>----</v>
      </c>
      <c r="AH814" t="str">
        <f>IF(AND((AD814&lt;=0.5),(S814&lt;1.5)),"HUnSatLig","----")</f>
        <v>----</v>
      </c>
      <c r="AI814" t="str">
        <f>IF(AND((T814&lt;0.6),(S814&gt;=1.5),(C814=0)),"AlipatNoN","----")</f>
        <v>AlipatNoN</v>
      </c>
      <c r="AJ814" t="str">
        <f>IF(AND((S814&gt;=1.5),(T814&gt;=0.6)),"SatFACarb","----")</f>
        <v>----</v>
      </c>
      <c r="AK814" t="str">
        <f>IF(AND((T814&lt;0.6),(S814&gt;=1.5),(C814&gt;0)),"Alipat+N","----")</f>
        <v>----</v>
      </c>
      <c r="AM814" s="4">
        <f>V814*(44/43.989828)</f>
        <v>327.29336085414099</v>
      </c>
      <c r="AN814" s="4">
        <f>INT(AM814)</f>
        <v>327</v>
      </c>
      <c r="AO814" s="4">
        <f>AM814-AN814</f>
        <v>0.29336085414098534</v>
      </c>
    </row>
    <row r="815" spans="1:41" x14ac:dyDescent="0.25">
      <c r="A815">
        <v>22</v>
      </c>
      <c r="B815">
        <v>38</v>
      </c>
      <c r="C815">
        <v>0</v>
      </c>
      <c r="D815">
        <v>11</v>
      </c>
      <c r="E815">
        <v>0</v>
      </c>
      <c r="F815">
        <v>0</v>
      </c>
      <c r="H815">
        <v>477.23413420000003</v>
      </c>
      <c r="J815">
        <v>5911583</v>
      </c>
      <c r="K815">
        <v>5259829</v>
      </c>
      <c r="L815">
        <v>5373572</v>
      </c>
      <c r="M815" t="str">
        <f>IF(J815&gt;0,"Yes","No")</f>
        <v>Yes</v>
      </c>
      <c r="N815">
        <f>AVERAGE(J815:L815)</f>
        <v>5514994.666666667</v>
      </c>
      <c r="O815">
        <v>9312997</v>
      </c>
      <c r="P815">
        <v>8887700</v>
      </c>
      <c r="Q815">
        <v>8577187</v>
      </c>
      <c r="S815">
        <f>B815/A815</f>
        <v>1.7272727272727273</v>
      </c>
      <c r="T815">
        <f>D815/A815</f>
        <v>0.5</v>
      </c>
      <c r="V815" s="4">
        <f>A815*12+(B815-1)*1.007825+C815*14.003074+D815*15.9949146+E815*31.9720707+F815*30.9737615+0.0005485799</f>
        <v>477.23413417990002</v>
      </c>
      <c r="W815">
        <f>1+A815-B815/2+C815/2+F815/2</f>
        <v>4</v>
      </c>
      <c r="X815">
        <f>W815/A815</f>
        <v>0.18181818181818182</v>
      </c>
      <c r="Y815">
        <f>W815/B815</f>
        <v>0.10526315789473684</v>
      </c>
      <c r="Z815">
        <f>W815/D815</f>
        <v>0.36363636363636365</v>
      </c>
      <c r="AA815" t="str">
        <f>IF(X815&gt;=0.3,IF(X815&lt;=0.68,IF(Y815&gt;=0.2,IF(Y815&lt;=0.95,IF(Z815&gt;=0.77,IF(Z815&lt;=1.75,"CRAM","O"),"O"),"O"),"O"),"O"),"O")</f>
        <v>O</v>
      </c>
      <c r="AD815">
        <f>(1+A815-D815/2-E815-B815/2)/(A815-D815/2-E815-C815-F815)</f>
        <v>-9.0909090909090912E-2</v>
      </c>
      <c r="AF815" t="str">
        <f>IF(AD815&gt;0.66,"CondAr","----")</f>
        <v>----</v>
      </c>
      <c r="AG815" t="str">
        <f>IF(AND((AD815&gt;0.5),(AD815&lt;=0.66)),"Aromatic","----")</f>
        <v>----</v>
      </c>
      <c r="AH815" t="str">
        <f>IF(AND((AD815&lt;=0.5),(S815&lt;1.5)),"HUnSatLig","----")</f>
        <v>----</v>
      </c>
      <c r="AI815" t="str">
        <f>IF(AND((T815&lt;0.6),(S815&gt;=1.5),(C815=0)),"AlipatNoN","----")</f>
        <v>AlipatNoN</v>
      </c>
      <c r="AJ815" t="str">
        <f>IF(AND((S815&gt;=1.5),(T815&gt;=0.6)),"SatFACarb","----")</f>
        <v>----</v>
      </c>
      <c r="AK815" t="str">
        <f>IF(AND((T815&lt;0.6),(S815&gt;=1.5),(C815&gt;0)),"Alipat+N","----")</f>
        <v>----</v>
      </c>
      <c r="AM815" s="4">
        <f>V815*(44/43.989828)</f>
        <v>477.34448754643</v>
      </c>
      <c r="AN815" s="4">
        <f>INT(AM815)</f>
        <v>477</v>
      </c>
      <c r="AO815" s="4">
        <f>AM815-AN815</f>
        <v>0.34448754643000257</v>
      </c>
    </row>
    <row r="816" spans="1:41" x14ac:dyDescent="0.25">
      <c r="A816">
        <v>16</v>
      </c>
      <c r="B816">
        <v>24</v>
      </c>
      <c r="C816">
        <v>0</v>
      </c>
      <c r="D816">
        <v>7</v>
      </c>
      <c r="E816">
        <v>0</v>
      </c>
      <c r="F816">
        <v>0</v>
      </c>
      <c r="H816">
        <v>327.14492580000001</v>
      </c>
      <c r="J816">
        <v>5986501</v>
      </c>
      <c r="K816">
        <v>6432175</v>
      </c>
      <c r="L816">
        <v>6152886</v>
      </c>
      <c r="M816" t="str">
        <f>IF(J816&gt;0,"Yes","No")</f>
        <v>Yes</v>
      </c>
      <c r="N816">
        <f>AVERAGE(J816:L816)</f>
        <v>6190520.666666667</v>
      </c>
      <c r="O816">
        <v>9330429</v>
      </c>
      <c r="P816">
        <v>9567103</v>
      </c>
      <c r="Q816">
        <v>9030489</v>
      </c>
      <c r="S816">
        <f>B816/A816</f>
        <v>1.5</v>
      </c>
      <c r="T816">
        <f>D816/A816</f>
        <v>0.4375</v>
      </c>
      <c r="V816" s="4">
        <f>A816*12+(B816-1)*1.007825+C816*14.003074+D816*15.9949146+E816*31.9720707+F816*30.9737615+0.0005485799</f>
        <v>327.14492577990001</v>
      </c>
      <c r="W816">
        <f>1+A816-B816/2+C816/2+F816/2</f>
        <v>5</v>
      </c>
      <c r="X816">
        <f>W816/A816</f>
        <v>0.3125</v>
      </c>
      <c r="Y816">
        <f>W816/B816</f>
        <v>0.20833333333333334</v>
      </c>
      <c r="Z816">
        <f>W816/D816</f>
        <v>0.7142857142857143</v>
      </c>
      <c r="AA816" t="str">
        <f>IF(X816&gt;=0.3,IF(X816&lt;=0.68,IF(Y816&gt;=0.2,IF(Y816&lt;=0.95,IF(Z816&gt;=0.77,IF(Z816&lt;=1.75,"CRAM","O"),"O"),"O"),"O"),"O"),"O")</f>
        <v>O</v>
      </c>
      <c r="AD816">
        <f>(1+A816-D816/2-E816-B816/2)/(A816-D816/2-E816-C816-F816)</f>
        <v>0.12</v>
      </c>
      <c r="AF816" t="str">
        <f>IF(AD816&gt;0.66,"CondAr","----")</f>
        <v>----</v>
      </c>
      <c r="AG816" t="str">
        <f>IF(AND((AD816&gt;0.5),(AD816&lt;=0.66)),"Aromatic","----")</f>
        <v>----</v>
      </c>
      <c r="AH816" t="str">
        <f>IF(AND((AD816&lt;=0.5),(S816&lt;1.5)),"HUnSatLig","----")</f>
        <v>----</v>
      </c>
      <c r="AI816" t="str">
        <f>IF(AND((T816&lt;0.6),(S816&gt;=1.5),(C816=0)),"AlipatNoN","----")</f>
        <v>AlipatNoN</v>
      </c>
      <c r="AJ816" t="str">
        <f>IF(AND((S816&gt;=1.5),(T816&gt;=0.6)),"SatFACarb","----")</f>
        <v>----</v>
      </c>
      <c r="AK816" t="str">
        <f>IF(AND((T816&lt;0.6),(S816&gt;=1.5),(C816&gt;0)),"Alipat+N","----")</f>
        <v>----</v>
      </c>
      <c r="AM816" s="4">
        <f>V816*(44/43.989828)</f>
        <v>327.22057322696509</v>
      </c>
      <c r="AN816" s="4">
        <f>INT(AM816)</f>
        <v>327</v>
      </c>
      <c r="AO816" s="4">
        <f>AM816-AN816</f>
        <v>0.22057322696508663</v>
      </c>
    </row>
    <row r="817" spans="1:41" x14ac:dyDescent="0.25">
      <c r="A817">
        <v>16</v>
      </c>
      <c r="B817">
        <v>28</v>
      </c>
      <c r="C817">
        <v>0</v>
      </c>
      <c r="D817">
        <v>9</v>
      </c>
      <c r="E817">
        <v>0</v>
      </c>
      <c r="F817">
        <v>0</v>
      </c>
      <c r="H817">
        <v>363.16605499999997</v>
      </c>
      <c r="J817">
        <v>5977697</v>
      </c>
      <c r="K817">
        <v>6507608</v>
      </c>
      <c r="L817">
        <v>7015486</v>
      </c>
      <c r="M817" t="str">
        <f>IF(J817&gt;0,"Yes","No")</f>
        <v>Yes</v>
      </c>
      <c r="N817">
        <f>AVERAGE(J817:L817)</f>
        <v>6500263.666666667</v>
      </c>
      <c r="O817">
        <v>9391636</v>
      </c>
      <c r="P817">
        <v>10658794</v>
      </c>
      <c r="Q817">
        <v>9391370</v>
      </c>
      <c r="S817">
        <f>B817/A817</f>
        <v>1.75</v>
      </c>
      <c r="T817">
        <f>D817/A817</f>
        <v>0.5625</v>
      </c>
      <c r="V817" s="4">
        <f>A817*12+(B817-1)*1.007825+C817*14.003074+D817*15.9949146+E817*31.9720707+F817*30.9737615+0.0005485799</f>
        <v>363.16605497990003</v>
      </c>
      <c r="W817">
        <f>1+A817-B817/2+C817/2+F817/2</f>
        <v>3</v>
      </c>
      <c r="X817">
        <f>W817/A817</f>
        <v>0.1875</v>
      </c>
      <c r="Y817">
        <f>W817/B817</f>
        <v>0.10714285714285714</v>
      </c>
      <c r="Z817">
        <f>W817/D817</f>
        <v>0.33333333333333331</v>
      </c>
      <c r="AA817" t="str">
        <f>IF(X817&gt;=0.3,IF(X817&lt;=0.68,IF(Y817&gt;=0.2,IF(Y817&lt;=0.95,IF(Z817&gt;=0.77,IF(Z817&lt;=1.75,"CRAM","O"),"O"),"O"),"O"),"O"),"O")</f>
        <v>O</v>
      </c>
      <c r="AD817">
        <f>(1+A817-D817/2-E817-B817/2)/(A817-D817/2-E817-C817-F817)</f>
        <v>-0.13043478260869565</v>
      </c>
      <c r="AF817" t="str">
        <f>IF(AD817&gt;0.66,"CondAr","----")</f>
        <v>----</v>
      </c>
      <c r="AG817" t="str">
        <f>IF(AND((AD817&gt;0.5),(AD817&lt;=0.66)),"Aromatic","----")</f>
        <v>----</v>
      </c>
      <c r="AH817" t="str">
        <f>IF(AND((AD817&lt;=0.5),(S817&lt;1.5)),"HUnSatLig","----")</f>
        <v>----</v>
      </c>
      <c r="AI817" t="str">
        <f>IF(AND((T817&lt;0.6),(S817&gt;=1.5),(C817=0)),"AlipatNoN","----")</f>
        <v>AlipatNoN</v>
      </c>
      <c r="AJ817" t="str">
        <f>IF(AND((S817&gt;=1.5),(T817&gt;=0.6)),"SatFACarb","----")</f>
        <v>----</v>
      </c>
      <c r="AK817" t="str">
        <f>IF(AND((T817&lt;0.6),(S817&gt;=1.5),(C817&gt;0)),"Alipat+N","----")</f>
        <v>----</v>
      </c>
      <c r="AM817" s="4">
        <f>V817*(44/43.989828)</f>
        <v>363.25003178270208</v>
      </c>
      <c r="AN817" s="4">
        <f>INT(AM817)</f>
        <v>363</v>
      </c>
      <c r="AO817" s="4">
        <f>AM817-AN817</f>
        <v>0.25003178270208082</v>
      </c>
    </row>
    <row r="818" spans="1:41" x14ac:dyDescent="0.25">
      <c r="A818">
        <v>16</v>
      </c>
      <c r="B818">
        <v>30</v>
      </c>
      <c r="C818">
        <v>0</v>
      </c>
      <c r="D818">
        <v>8</v>
      </c>
      <c r="E818">
        <v>0</v>
      </c>
      <c r="F818">
        <v>0</v>
      </c>
      <c r="H818">
        <v>349.18679040000001</v>
      </c>
      <c r="J818">
        <v>5581509</v>
      </c>
      <c r="K818">
        <v>6035796</v>
      </c>
      <c r="L818">
        <v>6250484</v>
      </c>
      <c r="M818" t="str">
        <f>IF(J818&gt;0,"Yes","No")</f>
        <v>Yes</v>
      </c>
      <c r="N818">
        <f>AVERAGE(J818:L818)</f>
        <v>5955929.666666667</v>
      </c>
      <c r="O818">
        <v>9450868</v>
      </c>
      <c r="P818">
        <v>12354568</v>
      </c>
      <c r="Q818">
        <v>10630410</v>
      </c>
      <c r="S818">
        <f>B818/A818</f>
        <v>1.875</v>
      </c>
      <c r="T818">
        <f>D818/A818</f>
        <v>0.5</v>
      </c>
      <c r="V818" s="4">
        <f>A818*12+(B818-1)*1.007825+C818*14.003074+D818*15.9949146+E818*31.9720707+F818*30.9737615+0.0005485799</f>
        <v>349.1867903799</v>
      </c>
      <c r="W818">
        <f>1+A818-B818/2+C818/2+F818/2</f>
        <v>2</v>
      </c>
      <c r="X818">
        <f>W818/A818</f>
        <v>0.125</v>
      </c>
      <c r="Y818">
        <f>W818/B818</f>
        <v>6.6666666666666666E-2</v>
      </c>
      <c r="Z818">
        <f>W818/D818</f>
        <v>0.25</v>
      </c>
      <c r="AA818" t="str">
        <f>IF(X818&gt;=0.3,IF(X818&lt;=0.68,IF(Y818&gt;=0.2,IF(Y818&lt;=0.95,IF(Z818&gt;=0.77,IF(Z818&lt;=1.75,"CRAM","O"),"O"),"O"),"O"),"O"),"O")</f>
        <v>O</v>
      </c>
      <c r="AD818">
        <f>(1+A818-D818/2-E818-B818/2)/(A818-D818/2-E818-C818-F818)</f>
        <v>-0.16666666666666666</v>
      </c>
      <c r="AF818" t="str">
        <f>IF(AD818&gt;0.66,"CondAr","----")</f>
        <v>----</v>
      </c>
      <c r="AG818" t="str">
        <f>IF(AND((AD818&gt;0.5),(AD818&lt;=0.66)),"Aromatic","----")</f>
        <v>----</v>
      </c>
      <c r="AH818" t="str">
        <f>IF(AND((AD818&lt;=0.5),(S818&lt;1.5)),"HUnSatLig","----")</f>
        <v>----</v>
      </c>
      <c r="AI818" t="str">
        <f>IF(AND((T818&lt;0.6),(S818&gt;=1.5),(C818=0)),"AlipatNoN","----")</f>
        <v>AlipatNoN</v>
      </c>
      <c r="AJ818" t="str">
        <f>IF(AND((S818&gt;=1.5),(T818&gt;=0.6)),"SatFACarb","----")</f>
        <v>----</v>
      </c>
      <c r="AK818" t="str">
        <f>IF(AND((T818&lt;0.6),(S818&gt;=1.5),(C818&gt;0)),"Alipat+N","----")</f>
        <v>----</v>
      </c>
      <c r="AM818" s="4">
        <f>V818*(44/43.989828)</f>
        <v>349.26753468359999</v>
      </c>
      <c r="AN818" s="4">
        <f>INT(AM818)</f>
        <v>349</v>
      </c>
      <c r="AO818" s="4">
        <f>AM818-AN818</f>
        <v>0.26753468359999033</v>
      </c>
    </row>
    <row r="819" spans="1:41" x14ac:dyDescent="0.25">
      <c r="A819">
        <v>21</v>
      </c>
      <c r="B819">
        <v>32</v>
      </c>
      <c r="C819">
        <v>0</v>
      </c>
      <c r="D819">
        <v>5</v>
      </c>
      <c r="E819">
        <v>0</v>
      </c>
      <c r="F819">
        <v>0</v>
      </c>
      <c r="H819">
        <v>363.21769660000001</v>
      </c>
      <c r="J819">
        <v>4098677</v>
      </c>
      <c r="K819">
        <v>4467815</v>
      </c>
      <c r="L819">
        <v>3726414</v>
      </c>
      <c r="M819" t="str">
        <f>IF(J819&gt;0,"Yes","No")</f>
        <v>Yes</v>
      </c>
      <c r="N819">
        <f>AVERAGE(J819:L819)</f>
        <v>4097635.3333333335</v>
      </c>
      <c r="O819">
        <v>9479716</v>
      </c>
      <c r="P819">
        <v>8560633</v>
      </c>
      <c r="Q819">
        <v>8545561</v>
      </c>
      <c r="S819">
        <f>B819/A819</f>
        <v>1.5238095238095237</v>
      </c>
      <c r="T819">
        <f>D819/A819</f>
        <v>0.23809523809523808</v>
      </c>
      <c r="V819" s="4">
        <f>A819*12+(B819-1)*1.007825+C819*14.003074+D819*15.9949146+E819*31.9720707+F819*30.9737615+0.0005485799</f>
        <v>363.21769657989995</v>
      </c>
      <c r="W819">
        <f>1+A819-B819/2+C819/2+F819/2</f>
        <v>6</v>
      </c>
      <c r="X819">
        <f>W819/A819</f>
        <v>0.2857142857142857</v>
      </c>
      <c r="Y819">
        <f>W819/B819</f>
        <v>0.1875</v>
      </c>
      <c r="Z819">
        <f>W819/D819</f>
        <v>1.2</v>
      </c>
      <c r="AA819" t="str">
        <f>IF(X819&gt;=0.3,IF(X819&lt;=0.68,IF(Y819&gt;=0.2,IF(Y819&lt;=0.95,IF(Z819&gt;=0.77,IF(Z819&lt;=1.75,"CRAM","O"),"O"),"O"),"O"),"O"),"O")</f>
        <v>O</v>
      </c>
      <c r="AD819">
        <f>(1+A819-D819/2-E819-B819/2)/(A819-D819/2-E819-C819-F819)</f>
        <v>0.1891891891891892</v>
      </c>
      <c r="AF819" t="str">
        <f>IF(AD819&gt;0.66,"CondAr","----")</f>
        <v>----</v>
      </c>
      <c r="AG819" t="str">
        <f>IF(AND((AD819&gt;0.5),(AD819&lt;=0.66)),"Aromatic","----")</f>
        <v>----</v>
      </c>
      <c r="AH819" t="str">
        <f>IF(AND((AD819&lt;=0.5),(S819&lt;1.5)),"HUnSatLig","----")</f>
        <v>----</v>
      </c>
      <c r="AI819" t="str">
        <f>IF(AND((T819&lt;0.6),(S819&gt;=1.5),(C819=0)),"AlipatNoN","----")</f>
        <v>AlipatNoN</v>
      </c>
      <c r="AJ819" t="str">
        <f>IF(AND((S819&gt;=1.5),(T819&gt;=0.6)),"SatFACarb","----")</f>
        <v>----</v>
      </c>
      <c r="AK819" t="str">
        <f>IF(AND((T819&lt;0.6),(S819&gt;=1.5),(C819&gt;0)),"Alipat+N","----")</f>
        <v>----</v>
      </c>
      <c r="AM819" s="4">
        <f>V819*(44/43.989828)</f>
        <v>363.30168532406162</v>
      </c>
      <c r="AN819" s="4">
        <f>INT(AM819)</f>
        <v>363</v>
      </c>
      <c r="AO819" s="4">
        <f>AM819-AN819</f>
        <v>0.30168532406162285</v>
      </c>
    </row>
    <row r="820" spans="1:41" x14ac:dyDescent="0.25">
      <c r="A820">
        <v>20</v>
      </c>
      <c r="B820">
        <v>36</v>
      </c>
      <c r="C820">
        <v>0</v>
      </c>
      <c r="D820">
        <v>8</v>
      </c>
      <c r="E820">
        <v>0</v>
      </c>
      <c r="F820">
        <v>0</v>
      </c>
      <c r="H820">
        <v>403.23374039999999</v>
      </c>
      <c r="J820">
        <v>5397966</v>
      </c>
      <c r="K820">
        <v>6005582</v>
      </c>
      <c r="L820">
        <v>5553389</v>
      </c>
      <c r="M820" t="str">
        <f>IF(J820&gt;0,"Yes","No")</f>
        <v>Yes</v>
      </c>
      <c r="N820">
        <f>AVERAGE(J820:L820)</f>
        <v>5652312.333333333</v>
      </c>
      <c r="O820">
        <v>9532117</v>
      </c>
      <c r="P820">
        <v>10281236</v>
      </c>
      <c r="Q820">
        <v>8234649</v>
      </c>
      <c r="S820">
        <f>B820/A820</f>
        <v>1.8</v>
      </c>
      <c r="T820">
        <f>D820/A820</f>
        <v>0.4</v>
      </c>
      <c r="V820" s="4">
        <f>A820*12+(B820-1)*1.007825+C820*14.003074+D820*15.9949146+E820*31.9720707+F820*30.9737615+0.0005485799</f>
        <v>403.23374037989998</v>
      </c>
      <c r="W820">
        <f>1+A820-B820/2+C820/2+F820/2</f>
        <v>3</v>
      </c>
      <c r="X820">
        <f>W820/A820</f>
        <v>0.15</v>
      </c>
      <c r="Y820">
        <f>W820/B820</f>
        <v>8.3333333333333329E-2</v>
      </c>
      <c r="Z820">
        <f>W820/D820</f>
        <v>0.375</v>
      </c>
      <c r="AA820" t="str">
        <f>IF(X820&gt;=0.3,IF(X820&lt;=0.68,IF(Y820&gt;=0.2,IF(Y820&lt;=0.95,IF(Z820&gt;=0.77,IF(Z820&lt;=1.75,"CRAM","O"),"O"),"O"),"O"),"O"),"O")</f>
        <v>O</v>
      </c>
      <c r="AD820">
        <f>(1+A820-D820/2-E820-B820/2)/(A820-D820/2-E820-C820-F820)</f>
        <v>-6.25E-2</v>
      </c>
      <c r="AF820" t="str">
        <f>IF(AD820&gt;0.66,"CondAr","----")</f>
        <v>----</v>
      </c>
      <c r="AG820" t="str">
        <f>IF(AND((AD820&gt;0.5),(AD820&lt;=0.66)),"Aromatic","----")</f>
        <v>----</v>
      </c>
      <c r="AH820" t="str">
        <f>IF(AND((AD820&lt;=0.5),(S820&lt;1.5)),"HUnSatLig","----")</f>
        <v>----</v>
      </c>
      <c r="AI820" t="str">
        <f>IF(AND((T820&lt;0.6),(S820&gt;=1.5),(C820=0)),"AlipatNoN","----")</f>
        <v>AlipatNoN</v>
      </c>
      <c r="AJ820" t="str">
        <f>IF(AND((S820&gt;=1.5),(T820&gt;=0.6)),"SatFACarb","----")</f>
        <v>----</v>
      </c>
      <c r="AK820" t="str">
        <f>IF(AND((T820&lt;0.6),(S820&gt;=1.5),(C820&gt;0)),"Alipat+N","----")</f>
        <v>----</v>
      </c>
      <c r="AM820" s="4">
        <f>V820*(44/43.989828)</f>
        <v>403.3269822449771</v>
      </c>
      <c r="AN820" s="4">
        <f>INT(AM820)</f>
        <v>403</v>
      </c>
      <c r="AO820" s="4">
        <f>AM820-AN820</f>
        <v>0.32698224497710271</v>
      </c>
    </row>
    <row r="821" spans="1:41" x14ac:dyDescent="0.25">
      <c r="A821">
        <v>22</v>
      </c>
      <c r="B821">
        <v>38</v>
      </c>
      <c r="C821">
        <v>0</v>
      </c>
      <c r="D821">
        <v>10</v>
      </c>
      <c r="E821">
        <v>0</v>
      </c>
      <c r="F821">
        <v>0</v>
      </c>
      <c r="H821">
        <v>461.23921960000001</v>
      </c>
      <c r="J821">
        <v>4306469</v>
      </c>
      <c r="K821">
        <v>5004055</v>
      </c>
      <c r="L821">
        <v>5878108</v>
      </c>
      <c r="M821" t="str">
        <f>IF(J821&gt;0,"Yes","No")</f>
        <v>Yes</v>
      </c>
      <c r="N821">
        <f>AVERAGE(J821:L821)</f>
        <v>5062877.333333333</v>
      </c>
      <c r="O821">
        <v>9532160</v>
      </c>
      <c r="P821">
        <v>10280300</v>
      </c>
      <c r="Q821">
        <v>8890481</v>
      </c>
      <c r="S821">
        <f>B821/A821</f>
        <v>1.7272727272727273</v>
      </c>
      <c r="T821">
        <f>D821/A821</f>
        <v>0.45454545454545453</v>
      </c>
      <c r="V821" s="4">
        <f>A821*12+(B821-1)*1.007825+C821*14.003074+D821*15.9949146+E821*31.9720707+F821*30.9737615+0.0005485799</f>
        <v>461.23921957990001</v>
      </c>
      <c r="W821">
        <f>1+A821-B821/2+C821/2+F821/2</f>
        <v>4</v>
      </c>
      <c r="X821">
        <f>W821/A821</f>
        <v>0.18181818181818182</v>
      </c>
      <c r="Y821">
        <f>W821/B821</f>
        <v>0.10526315789473684</v>
      </c>
      <c r="Z821">
        <f>W821/D821</f>
        <v>0.4</v>
      </c>
      <c r="AA821" t="str">
        <f>IF(X821&gt;=0.3,IF(X821&lt;=0.68,IF(Y821&gt;=0.2,IF(Y821&lt;=0.95,IF(Z821&gt;=0.77,IF(Z821&lt;=1.75,"CRAM","O"),"O"),"O"),"O"),"O"),"O")</f>
        <v>O</v>
      </c>
      <c r="AD821">
        <f>(1+A821-D821/2-E821-B821/2)/(A821-D821/2-E821-C821-F821)</f>
        <v>-5.8823529411764705E-2</v>
      </c>
      <c r="AF821" t="str">
        <f>IF(AD821&gt;0.66,"CondAr","----")</f>
        <v>----</v>
      </c>
      <c r="AG821" t="str">
        <f>IF(AND((AD821&gt;0.5),(AD821&lt;=0.66)),"Aromatic","----")</f>
        <v>----</v>
      </c>
      <c r="AH821" t="str">
        <f>IF(AND((AD821&lt;=0.5),(S821&lt;1.5)),"HUnSatLig","----")</f>
        <v>----</v>
      </c>
      <c r="AI821" t="str">
        <f>IF(AND((T821&lt;0.6),(S821&gt;=1.5),(C821=0)),"AlipatNoN","----")</f>
        <v>AlipatNoN</v>
      </c>
      <c r="AJ821" t="str">
        <f>IF(AND((S821&gt;=1.5),(T821&gt;=0.6)),"SatFACarb","----")</f>
        <v>----</v>
      </c>
      <c r="AK821" t="str">
        <f>IF(AND((T821&lt;0.6),(S821&gt;=1.5),(C821&gt;0)),"Alipat+N","----")</f>
        <v>----</v>
      </c>
      <c r="AM821" s="4">
        <f>V821*(44/43.989828)</f>
        <v>461.34587435794469</v>
      </c>
      <c r="AN821" s="4">
        <f>INT(AM821)</f>
        <v>461</v>
      </c>
      <c r="AO821" s="4">
        <f>AM821-AN821</f>
        <v>0.34587435794469457</v>
      </c>
    </row>
    <row r="822" spans="1:41" x14ac:dyDescent="0.25">
      <c r="A822">
        <v>24</v>
      </c>
      <c r="B822">
        <v>36</v>
      </c>
      <c r="C822">
        <v>0</v>
      </c>
      <c r="D822">
        <v>7</v>
      </c>
      <c r="E822">
        <v>0</v>
      </c>
      <c r="F822">
        <v>0</v>
      </c>
      <c r="H822">
        <v>435.23882579999997</v>
      </c>
      <c r="J822">
        <v>5965389</v>
      </c>
      <c r="K822">
        <v>5599420</v>
      </c>
      <c r="L822">
        <v>4655866</v>
      </c>
      <c r="M822" t="str">
        <f>IF(J822&gt;0,"Yes","No")</f>
        <v>Yes</v>
      </c>
      <c r="N822">
        <f>AVERAGE(J822:L822)</f>
        <v>5406891.666666667</v>
      </c>
      <c r="O822">
        <v>9572832</v>
      </c>
      <c r="P822">
        <v>9769628</v>
      </c>
      <c r="Q822">
        <v>8182109</v>
      </c>
      <c r="S822">
        <f>B822/A822</f>
        <v>1.5</v>
      </c>
      <c r="T822">
        <f>D822/A822</f>
        <v>0.29166666666666669</v>
      </c>
      <c r="V822" s="4">
        <f>A822*12+(B822-1)*1.007825+C822*14.003074+D822*15.9949146+E822*31.9720707+F822*30.9737615+0.0005485799</f>
        <v>435.23882577989997</v>
      </c>
      <c r="W822">
        <f>1+A822-B822/2+C822/2+F822/2</f>
        <v>7</v>
      </c>
      <c r="X822">
        <f>W822/A822</f>
        <v>0.29166666666666669</v>
      </c>
      <c r="Y822">
        <f>W822/B822</f>
        <v>0.19444444444444445</v>
      </c>
      <c r="Z822">
        <f>W822/D822</f>
        <v>1</v>
      </c>
      <c r="AA822" t="str">
        <f>IF(X822&gt;=0.3,IF(X822&lt;=0.68,IF(Y822&gt;=0.2,IF(Y822&lt;=0.95,IF(Z822&gt;=0.77,IF(Z822&lt;=1.75,"CRAM","O"),"O"),"O"),"O"),"O"),"O")</f>
        <v>O</v>
      </c>
      <c r="AD822">
        <f>(1+A822-D822/2-E822-B822/2)/(A822-D822/2-E822-C822-F822)</f>
        <v>0.17073170731707318</v>
      </c>
      <c r="AF822" t="str">
        <f>IF(AD822&gt;0.66,"CondAr","----")</f>
        <v>----</v>
      </c>
      <c r="AG822" t="str">
        <f>IF(AND((AD822&gt;0.5),(AD822&lt;=0.66)),"Aromatic","----")</f>
        <v>----</v>
      </c>
      <c r="AH822" t="str">
        <f>IF(AND((AD822&lt;=0.5),(S822&lt;1.5)),"HUnSatLig","----")</f>
        <v>----</v>
      </c>
      <c r="AI822" t="str">
        <f>IF(AND((T822&lt;0.6),(S822&gt;=1.5),(C822=0)),"AlipatNoN","----")</f>
        <v>AlipatNoN</v>
      </c>
      <c r="AJ822" t="str">
        <f>IF(AND((S822&gt;=1.5),(T822&gt;=0.6)),"SatFACarb","----")</f>
        <v>----</v>
      </c>
      <c r="AK822" t="str">
        <f>IF(AND((T822&lt;0.6),(S822&gt;=1.5),(C822&gt;0)),"Alipat+N","----")</f>
        <v>----</v>
      </c>
      <c r="AM822" s="4">
        <f>V822*(44/43.989828)</f>
        <v>435.33946834971931</v>
      </c>
      <c r="AN822" s="4">
        <f>INT(AM822)</f>
        <v>435</v>
      </c>
      <c r="AO822" s="4">
        <f>AM822-AN822</f>
        <v>0.33946834971931139</v>
      </c>
    </row>
    <row r="823" spans="1:41" x14ac:dyDescent="0.25">
      <c r="A823">
        <v>24</v>
      </c>
      <c r="B823">
        <v>36</v>
      </c>
      <c r="C823">
        <v>0</v>
      </c>
      <c r="D823">
        <v>9</v>
      </c>
      <c r="E823">
        <v>0</v>
      </c>
      <c r="F823">
        <v>0</v>
      </c>
      <c r="H823">
        <v>467.228655</v>
      </c>
      <c r="J823">
        <v>6116559</v>
      </c>
      <c r="K823">
        <v>6197880</v>
      </c>
      <c r="L823">
        <v>5467119</v>
      </c>
      <c r="M823" t="str">
        <f>IF(J823&gt;0,"Yes","No")</f>
        <v>Yes</v>
      </c>
      <c r="N823">
        <f>AVERAGE(J823:L823)</f>
        <v>5927186</v>
      </c>
      <c r="O823">
        <v>9648779</v>
      </c>
      <c r="P823">
        <v>9489698</v>
      </c>
      <c r="Q823">
        <v>7948280</v>
      </c>
      <c r="S823">
        <f>B823/A823</f>
        <v>1.5</v>
      </c>
      <c r="T823">
        <f>D823/A823</f>
        <v>0.375</v>
      </c>
      <c r="V823" s="4">
        <f>A823*12+(B823-1)*1.007825+C823*14.003074+D823*15.9949146+E823*31.9720707+F823*30.9737615+0.0005485799</f>
        <v>467.2286549799</v>
      </c>
      <c r="W823">
        <f>1+A823-B823/2+C823/2+F823/2</f>
        <v>7</v>
      </c>
      <c r="X823">
        <f>W823/A823</f>
        <v>0.29166666666666669</v>
      </c>
      <c r="Y823">
        <f>W823/B823</f>
        <v>0.19444444444444445</v>
      </c>
      <c r="Z823">
        <f>W823/D823</f>
        <v>0.77777777777777779</v>
      </c>
      <c r="AA823" t="str">
        <f>IF(X823&gt;=0.3,IF(X823&lt;=0.68,IF(Y823&gt;=0.2,IF(Y823&lt;=0.95,IF(Z823&gt;=0.77,IF(Z823&lt;=1.75,"CRAM","O"),"O"),"O"),"O"),"O"),"O")</f>
        <v>O</v>
      </c>
      <c r="AD823">
        <f>(1+A823-D823/2-E823-B823/2)/(A823-D823/2-E823-C823-F823)</f>
        <v>0.12820512820512819</v>
      </c>
      <c r="AF823" t="str">
        <f>IF(AD823&gt;0.66,"CondAr","----")</f>
        <v>----</v>
      </c>
      <c r="AG823" t="str">
        <f>IF(AND((AD823&gt;0.5),(AD823&lt;=0.66)),"Aromatic","----")</f>
        <v>----</v>
      </c>
      <c r="AH823" t="str">
        <f>IF(AND((AD823&lt;=0.5),(S823&lt;1.5)),"HUnSatLig","----")</f>
        <v>----</v>
      </c>
      <c r="AI823" t="str">
        <f>IF(AND((T823&lt;0.6),(S823&gt;=1.5),(C823=0)),"AlipatNoN","----")</f>
        <v>AlipatNoN</v>
      </c>
      <c r="AJ823" t="str">
        <f>IF(AND((S823&gt;=1.5),(T823&gt;=0.6)),"SatFACarb","----")</f>
        <v>----</v>
      </c>
      <c r="AK823" t="str">
        <f>IF(AND((T823&lt;0.6),(S823&gt;=1.5),(C823&gt;0)),"Alipat+N","----")</f>
        <v>----</v>
      </c>
      <c r="AM823" s="4">
        <f>V823*(44/43.989828)</f>
        <v>467.33669472668993</v>
      </c>
      <c r="AN823" s="4">
        <f>INT(AM823)</f>
        <v>467</v>
      </c>
      <c r="AO823" s="4">
        <f>AM823-AN823</f>
        <v>0.33669472668992739</v>
      </c>
    </row>
    <row r="824" spans="1:41" x14ac:dyDescent="0.25">
      <c r="A824">
        <v>22</v>
      </c>
      <c r="B824">
        <v>36</v>
      </c>
      <c r="C824">
        <v>0</v>
      </c>
      <c r="D824">
        <v>9</v>
      </c>
      <c r="E824">
        <v>0</v>
      </c>
      <c r="F824">
        <v>0</v>
      </c>
      <c r="H824">
        <v>443.228655</v>
      </c>
      <c r="J824">
        <v>5207593</v>
      </c>
      <c r="K824">
        <v>4680421</v>
      </c>
      <c r="L824">
        <v>4934631</v>
      </c>
      <c r="M824" t="str">
        <f>IF(J824&gt;0,"Yes","No")</f>
        <v>Yes</v>
      </c>
      <c r="N824">
        <f>AVERAGE(J824:L824)</f>
        <v>4940881.666666667</v>
      </c>
      <c r="O824">
        <v>9809769</v>
      </c>
      <c r="P824">
        <v>8722632</v>
      </c>
      <c r="Q824">
        <v>7978494</v>
      </c>
      <c r="S824">
        <f>B824/A824</f>
        <v>1.6363636363636365</v>
      </c>
      <c r="T824">
        <f>D824/A824</f>
        <v>0.40909090909090912</v>
      </c>
      <c r="V824" s="4">
        <f>A824*12+(B824-1)*1.007825+C824*14.003074+D824*15.9949146+E824*31.9720707+F824*30.9737615+0.0005485799</f>
        <v>443.2286549799</v>
      </c>
      <c r="W824">
        <f>1+A824-B824/2+C824/2+F824/2</f>
        <v>5</v>
      </c>
      <c r="X824">
        <f>W824/A824</f>
        <v>0.22727272727272727</v>
      </c>
      <c r="Y824">
        <f>W824/B824</f>
        <v>0.1388888888888889</v>
      </c>
      <c r="Z824">
        <f>W824/D824</f>
        <v>0.55555555555555558</v>
      </c>
      <c r="AA824" t="str">
        <f>IF(X824&gt;=0.3,IF(X824&lt;=0.68,IF(Y824&gt;=0.2,IF(Y824&lt;=0.95,IF(Z824&gt;=0.77,IF(Z824&lt;=1.75,"CRAM","O"),"O"),"O"),"O"),"O"),"O")</f>
        <v>O</v>
      </c>
      <c r="AD824">
        <f>(1+A824-D824/2-E824-B824/2)/(A824-D824/2-E824-C824-F824)</f>
        <v>2.8571428571428571E-2</v>
      </c>
      <c r="AF824" t="str">
        <f>IF(AD824&gt;0.66,"CondAr","----")</f>
        <v>----</v>
      </c>
      <c r="AG824" t="str">
        <f>IF(AND((AD824&gt;0.5),(AD824&lt;=0.66)),"Aromatic","----")</f>
        <v>----</v>
      </c>
      <c r="AH824" t="str">
        <f>IF(AND((AD824&lt;=0.5),(S824&lt;1.5)),"HUnSatLig","----")</f>
        <v>----</v>
      </c>
      <c r="AI824" t="str">
        <f>IF(AND((T824&lt;0.6),(S824&gt;=1.5),(C824=0)),"AlipatNoN","----")</f>
        <v>AlipatNoN</v>
      </c>
      <c r="AJ824" t="str">
        <f>IF(AND((S824&gt;=1.5),(T824&gt;=0.6)),"SatFACarb","----")</f>
        <v>----</v>
      </c>
      <c r="AK824" t="str">
        <f>IF(AND((T824&lt;0.6),(S824&gt;=1.5),(C824&gt;0)),"Alipat+N","----")</f>
        <v>----</v>
      </c>
      <c r="AM824" s="4">
        <f>V824*(44/43.989828)</f>
        <v>443.33114508007617</v>
      </c>
      <c r="AN824" s="4">
        <f>INT(AM824)</f>
        <v>443</v>
      </c>
      <c r="AO824" s="4">
        <f>AM824-AN824</f>
        <v>0.33114508007616905</v>
      </c>
    </row>
    <row r="825" spans="1:41" x14ac:dyDescent="0.25">
      <c r="A825">
        <v>23</v>
      </c>
      <c r="B825">
        <v>36</v>
      </c>
      <c r="C825">
        <v>0</v>
      </c>
      <c r="D825">
        <v>8</v>
      </c>
      <c r="E825">
        <v>0</v>
      </c>
      <c r="F825">
        <v>0</v>
      </c>
      <c r="H825">
        <v>439.23374039999999</v>
      </c>
      <c r="J825">
        <v>5406788</v>
      </c>
      <c r="K825">
        <v>5923801</v>
      </c>
      <c r="L825">
        <v>5249403</v>
      </c>
      <c r="M825" t="str">
        <f>IF(J825&gt;0,"Yes","No")</f>
        <v>Yes</v>
      </c>
      <c r="N825">
        <f>AVERAGE(J825:L825)</f>
        <v>5526664</v>
      </c>
      <c r="O825">
        <v>9910441</v>
      </c>
      <c r="P825">
        <v>10545593</v>
      </c>
      <c r="Q825">
        <v>8681389</v>
      </c>
      <c r="S825">
        <f>B825/A825</f>
        <v>1.5652173913043479</v>
      </c>
      <c r="T825">
        <f>D825/A825</f>
        <v>0.34782608695652173</v>
      </c>
      <c r="V825" s="4">
        <f>A825*12+(B825-1)*1.007825+C825*14.003074+D825*15.9949146+E825*31.9720707+F825*30.9737615+0.0005485799</f>
        <v>439.23374037989998</v>
      </c>
      <c r="W825">
        <f>1+A825-B825/2+C825/2+F825/2</f>
        <v>6</v>
      </c>
      <c r="X825">
        <f>W825/A825</f>
        <v>0.2608695652173913</v>
      </c>
      <c r="Y825">
        <f>W825/B825</f>
        <v>0.16666666666666666</v>
      </c>
      <c r="Z825">
        <f>W825/D825</f>
        <v>0.75</v>
      </c>
      <c r="AA825" t="str">
        <f>IF(X825&gt;=0.3,IF(X825&lt;=0.68,IF(Y825&gt;=0.2,IF(Y825&lt;=0.95,IF(Z825&gt;=0.77,IF(Z825&lt;=1.75,"CRAM","O"),"O"),"O"),"O"),"O"),"O")</f>
        <v>O</v>
      </c>
      <c r="AD825">
        <f>(1+A825-D825/2-E825-B825/2)/(A825-D825/2-E825-C825-F825)</f>
        <v>0.10526315789473684</v>
      </c>
      <c r="AF825" t="str">
        <f>IF(AD825&gt;0.66,"CondAr","----")</f>
        <v>----</v>
      </c>
      <c r="AG825" t="str">
        <f>IF(AND((AD825&gt;0.5),(AD825&lt;=0.66)),"Aromatic","----")</f>
        <v>----</v>
      </c>
      <c r="AH825" t="str">
        <f>IF(AND((AD825&lt;=0.5),(S825&lt;1.5)),"HUnSatLig","----")</f>
        <v>----</v>
      </c>
      <c r="AI825" t="str">
        <f>IF(AND((T825&lt;0.6),(S825&gt;=1.5),(C825=0)),"AlipatNoN","----")</f>
        <v>AlipatNoN</v>
      </c>
      <c r="AJ825" t="str">
        <f>IF(AND((S825&gt;=1.5),(T825&gt;=0.6)),"SatFACarb","----")</f>
        <v>----</v>
      </c>
      <c r="AK825" t="str">
        <f>IF(AND((T825&lt;0.6),(S825&gt;=1.5),(C825&gt;0)),"Alipat+N","----")</f>
        <v>----</v>
      </c>
      <c r="AM825" s="4">
        <f>V825*(44/43.989828)</f>
        <v>439.33530671489774</v>
      </c>
      <c r="AN825" s="4">
        <f>INT(AM825)</f>
        <v>439</v>
      </c>
      <c r="AO825" s="4">
        <f>AM825-AN825</f>
        <v>0.33530671489774022</v>
      </c>
    </row>
    <row r="826" spans="1:41" x14ac:dyDescent="0.25">
      <c r="A826">
        <v>21</v>
      </c>
      <c r="B826">
        <v>32</v>
      </c>
      <c r="C826">
        <v>0</v>
      </c>
      <c r="D826">
        <v>10</v>
      </c>
      <c r="E826">
        <v>0</v>
      </c>
      <c r="F826">
        <v>0</v>
      </c>
      <c r="H826">
        <v>443.19226959999997</v>
      </c>
      <c r="J826">
        <v>6860334</v>
      </c>
      <c r="K826">
        <v>7304935</v>
      </c>
      <c r="L826">
        <v>6707179</v>
      </c>
      <c r="M826" t="str">
        <f>IF(J826&gt;0,"Yes","No")</f>
        <v>Yes</v>
      </c>
      <c r="N826">
        <f>AVERAGE(J826:L826)</f>
        <v>6957482.666666667</v>
      </c>
      <c r="O826">
        <v>9926508</v>
      </c>
      <c r="P826">
        <v>9167051</v>
      </c>
      <c r="Q826">
        <v>8173058</v>
      </c>
      <c r="S826">
        <f>B826/A826</f>
        <v>1.5238095238095237</v>
      </c>
      <c r="T826">
        <f>D826/A826</f>
        <v>0.47619047619047616</v>
      </c>
      <c r="V826" s="4">
        <f>A826*12+(B826-1)*1.007825+C826*14.003074+D826*15.9949146+E826*31.9720707+F826*30.9737615+0.0005485799</f>
        <v>443.19226957989997</v>
      </c>
      <c r="W826">
        <f>1+A826-B826/2+C826/2+F826/2</f>
        <v>6</v>
      </c>
      <c r="X826">
        <f>W826/A826</f>
        <v>0.2857142857142857</v>
      </c>
      <c r="Y826">
        <f>W826/B826</f>
        <v>0.1875</v>
      </c>
      <c r="Z826">
        <f>W826/D826</f>
        <v>0.6</v>
      </c>
      <c r="AA826" t="str">
        <f>IF(X826&gt;=0.3,IF(X826&lt;=0.68,IF(Y826&gt;=0.2,IF(Y826&lt;=0.95,IF(Z826&gt;=0.77,IF(Z826&lt;=1.75,"CRAM","O"),"O"),"O"),"O"),"O"),"O")</f>
        <v>O</v>
      </c>
      <c r="AD826">
        <f>(1+A826-D826/2-E826-B826/2)/(A826-D826/2-E826-C826-F826)</f>
        <v>6.25E-2</v>
      </c>
      <c r="AF826" t="str">
        <f>IF(AD826&gt;0.66,"CondAr","----")</f>
        <v>----</v>
      </c>
      <c r="AG826" t="str">
        <f>IF(AND((AD826&gt;0.5),(AD826&lt;=0.66)),"Aromatic","----")</f>
        <v>----</v>
      </c>
      <c r="AH826" t="str">
        <f>IF(AND((AD826&lt;=0.5),(S826&lt;1.5)),"HUnSatLig","----")</f>
        <v>----</v>
      </c>
      <c r="AI826" t="str">
        <f>IF(AND((T826&lt;0.6),(S826&gt;=1.5),(C826=0)),"AlipatNoN","----")</f>
        <v>AlipatNoN</v>
      </c>
      <c r="AJ826" t="str">
        <f>IF(AND((S826&gt;=1.5),(T826&gt;=0.6)),"SatFACarb","----")</f>
        <v>----</v>
      </c>
      <c r="AK826" t="str">
        <f>IF(AND((T826&lt;0.6),(S826&gt;=1.5),(C826&gt;0)),"Alipat+N","----")</f>
        <v>----</v>
      </c>
      <c r="AM826" s="4">
        <f>V826*(44/43.989828)</f>
        <v>443.29475126648816</v>
      </c>
      <c r="AN826" s="4">
        <f>INT(AM826)</f>
        <v>443</v>
      </c>
      <c r="AO826" s="4">
        <f>AM826-AN826</f>
        <v>0.29475126648816286</v>
      </c>
    </row>
    <row r="827" spans="1:41" x14ac:dyDescent="0.25">
      <c r="A827">
        <v>19</v>
      </c>
      <c r="B827">
        <v>32</v>
      </c>
      <c r="C827">
        <v>0</v>
      </c>
      <c r="D827">
        <v>9</v>
      </c>
      <c r="E827">
        <v>0</v>
      </c>
      <c r="F827">
        <v>0</v>
      </c>
      <c r="H827">
        <v>403.19735500000002</v>
      </c>
      <c r="J827">
        <v>6712778</v>
      </c>
      <c r="K827">
        <v>7739210</v>
      </c>
      <c r="L827">
        <v>6898921</v>
      </c>
      <c r="M827" t="str">
        <f>IF(J827&gt;0,"Yes","No")</f>
        <v>Yes</v>
      </c>
      <c r="N827">
        <f>AVERAGE(J827:L827)</f>
        <v>7116969.666666667</v>
      </c>
      <c r="O827">
        <v>10040018</v>
      </c>
      <c r="P827">
        <v>9394448</v>
      </c>
      <c r="Q827">
        <v>10426007</v>
      </c>
      <c r="S827">
        <f>B827/A827</f>
        <v>1.6842105263157894</v>
      </c>
      <c r="T827">
        <f>D827/A827</f>
        <v>0.47368421052631576</v>
      </c>
      <c r="V827" s="4">
        <f>A827*12+(B827-1)*1.007825+C827*14.003074+D827*15.9949146+E827*31.9720707+F827*30.9737615+0.0005485799</f>
        <v>403.19735497990001</v>
      </c>
      <c r="W827">
        <f>1+A827-B827/2+C827/2+F827/2</f>
        <v>4</v>
      </c>
      <c r="X827">
        <f>W827/A827</f>
        <v>0.21052631578947367</v>
      </c>
      <c r="Y827">
        <f>W827/B827</f>
        <v>0.125</v>
      </c>
      <c r="Z827">
        <f>W827/D827</f>
        <v>0.44444444444444442</v>
      </c>
      <c r="AA827" t="str">
        <f>IF(X827&gt;=0.3,IF(X827&lt;=0.68,IF(Y827&gt;=0.2,IF(Y827&lt;=0.95,IF(Z827&gt;=0.77,IF(Z827&lt;=1.75,"CRAM","O"),"O"),"O"),"O"),"O"),"O")</f>
        <v>O</v>
      </c>
      <c r="AD827">
        <f>(1+A827-D827/2-E827-B827/2)/(A827-D827/2-E827-C827-F827)</f>
        <v>-3.4482758620689655E-2</v>
      </c>
      <c r="AF827" t="str">
        <f>IF(AD827&gt;0.66,"CondAr","----")</f>
        <v>----</v>
      </c>
      <c r="AG827" t="str">
        <f>IF(AND((AD827&gt;0.5),(AD827&lt;=0.66)),"Aromatic","----")</f>
        <v>----</v>
      </c>
      <c r="AH827" t="str">
        <f>IF(AND((AD827&lt;=0.5),(S827&lt;1.5)),"HUnSatLig","----")</f>
        <v>----</v>
      </c>
      <c r="AI827" t="str">
        <f>IF(AND((T827&lt;0.6),(S827&gt;=1.5),(C827=0)),"AlipatNoN","----")</f>
        <v>AlipatNoN</v>
      </c>
      <c r="AJ827" t="str">
        <f>IF(AND((S827&gt;=1.5),(T827&gt;=0.6)),"SatFACarb","----")</f>
        <v>----</v>
      </c>
      <c r="AK827" t="str">
        <f>IF(AND((T827&lt;0.6),(S827&gt;=1.5),(C827&gt;0)),"Alipat+N","----")</f>
        <v>----</v>
      </c>
      <c r="AM827" s="4">
        <f>V827*(44/43.989828)</f>
        <v>403.29058843138915</v>
      </c>
      <c r="AN827" s="4">
        <f>INT(AM827)</f>
        <v>403</v>
      </c>
      <c r="AO827" s="4">
        <f>AM827-AN827</f>
        <v>0.29058843138915336</v>
      </c>
    </row>
    <row r="828" spans="1:41" x14ac:dyDescent="0.25">
      <c r="A828">
        <v>16</v>
      </c>
      <c r="B828">
        <v>32</v>
      </c>
      <c r="C828">
        <v>0</v>
      </c>
      <c r="D828">
        <v>7</v>
      </c>
      <c r="E828">
        <v>0</v>
      </c>
      <c r="F828">
        <v>0</v>
      </c>
      <c r="H828">
        <v>335.20752579999998</v>
      </c>
      <c r="J828">
        <v>5491575</v>
      </c>
      <c r="K828">
        <v>6186035</v>
      </c>
      <c r="L828">
        <v>5618106</v>
      </c>
      <c r="M828" t="str">
        <f>IF(J828&gt;0,"Yes","No")</f>
        <v>Yes</v>
      </c>
      <c r="N828">
        <f>AVERAGE(J828:L828)</f>
        <v>5765238.666666667</v>
      </c>
      <c r="O828">
        <v>10067590</v>
      </c>
      <c r="P828">
        <v>12320325</v>
      </c>
      <c r="Q828">
        <v>9324193</v>
      </c>
      <c r="S828">
        <f>B828/A828</f>
        <v>2</v>
      </c>
      <c r="T828">
        <f>D828/A828</f>
        <v>0.4375</v>
      </c>
      <c r="V828" s="4">
        <f>A828*12+(B828-1)*1.007825+C828*14.003074+D828*15.9949146+E828*31.9720707+F828*30.9737615+0.0005485799</f>
        <v>335.20752577989998</v>
      </c>
      <c r="W828">
        <f>1+A828-B828/2+C828/2+F828/2</f>
        <v>1</v>
      </c>
      <c r="X828">
        <f>W828/A828</f>
        <v>6.25E-2</v>
      </c>
      <c r="Y828">
        <f>W828/B828</f>
        <v>3.125E-2</v>
      </c>
      <c r="Z828">
        <f>W828/D828</f>
        <v>0.14285714285714285</v>
      </c>
      <c r="AA828" t="str">
        <f>IF(X828&gt;=0.3,IF(X828&lt;=0.68,IF(Y828&gt;=0.2,IF(Y828&lt;=0.95,IF(Z828&gt;=0.77,IF(Z828&lt;=1.75,"CRAM","O"),"O"),"O"),"O"),"O"),"O")</f>
        <v>O</v>
      </c>
      <c r="AD828">
        <f>(1+A828-D828/2-E828-B828/2)/(A828-D828/2-E828-C828-F828)</f>
        <v>-0.2</v>
      </c>
      <c r="AF828" t="str">
        <f>IF(AD828&gt;0.66,"CondAr","----")</f>
        <v>----</v>
      </c>
      <c r="AG828" t="str">
        <f>IF(AND((AD828&gt;0.5),(AD828&lt;=0.66)),"Aromatic","----")</f>
        <v>----</v>
      </c>
      <c r="AH828" t="str">
        <f>IF(AND((AD828&lt;=0.5),(S828&lt;1.5)),"HUnSatLig","----")</f>
        <v>----</v>
      </c>
      <c r="AI828" t="str">
        <f>IF(AND((T828&lt;0.6),(S828&gt;=1.5),(C828=0)),"AlipatNoN","----")</f>
        <v>AlipatNoN</v>
      </c>
      <c r="AJ828" t="str">
        <f>IF(AND((S828&gt;=1.5),(T828&gt;=0.6)),"SatFACarb","----")</f>
        <v>----</v>
      </c>
      <c r="AK828" t="str">
        <f>IF(AND((T828&lt;0.6),(S828&gt;=1.5),(C828&gt;0)),"Alipat+N","----")</f>
        <v>----</v>
      </c>
      <c r="AM828" s="4">
        <f>V828*(44/43.989828)</f>
        <v>335.2850375844979</v>
      </c>
      <c r="AN828" s="4">
        <f>INT(AM828)</f>
        <v>335</v>
      </c>
      <c r="AO828" s="4">
        <f>AM828-AN828</f>
        <v>0.28503758449789984</v>
      </c>
    </row>
    <row r="829" spans="1:41" x14ac:dyDescent="0.25">
      <c r="A829">
        <v>19</v>
      </c>
      <c r="B829">
        <v>30</v>
      </c>
      <c r="C829">
        <v>0</v>
      </c>
      <c r="D829">
        <v>5</v>
      </c>
      <c r="E829">
        <v>0</v>
      </c>
      <c r="F829">
        <v>0</v>
      </c>
      <c r="H829">
        <v>337.20204660000002</v>
      </c>
      <c r="J829">
        <v>5174616</v>
      </c>
      <c r="K829">
        <v>6107629</v>
      </c>
      <c r="L829">
        <v>5429143</v>
      </c>
      <c r="M829" t="str">
        <f>IF(J829&gt;0,"Yes","No")</f>
        <v>Yes</v>
      </c>
      <c r="N829">
        <f>AVERAGE(J829:L829)</f>
        <v>5570462.666666667</v>
      </c>
      <c r="O829">
        <v>10250370</v>
      </c>
      <c r="P829">
        <v>11819026</v>
      </c>
      <c r="Q829">
        <v>9818252</v>
      </c>
      <c r="S829">
        <f>B829/A829</f>
        <v>1.5789473684210527</v>
      </c>
      <c r="T829">
        <f>D829/A829</f>
        <v>0.26315789473684209</v>
      </c>
      <c r="V829" s="4">
        <f>A829*12+(B829-1)*1.007825+C829*14.003074+D829*15.9949146+E829*31.9720707+F829*30.9737615+0.0005485799</f>
        <v>337.20204657990001</v>
      </c>
      <c r="W829">
        <f>1+A829-B829/2+C829/2+F829/2</f>
        <v>5</v>
      </c>
      <c r="X829">
        <f>W829/A829</f>
        <v>0.26315789473684209</v>
      </c>
      <c r="Y829">
        <f>W829/B829</f>
        <v>0.16666666666666666</v>
      </c>
      <c r="Z829">
        <f>W829/D829</f>
        <v>1</v>
      </c>
      <c r="AA829" t="str">
        <f>IF(X829&gt;=0.3,IF(X829&lt;=0.68,IF(Y829&gt;=0.2,IF(Y829&lt;=0.95,IF(Z829&gt;=0.77,IF(Z829&lt;=1.75,"CRAM","O"),"O"),"O"),"O"),"O"),"O")</f>
        <v>O</v>
      </c>
      <c r="AD829">
        <f>(1+A829-D829/2-E829-B829/2)/(A829-D829/2-E829-C829-F829)</f>
        <v>0.15151515151515152</v>
      </c>
      <c r="AF829" t="str">
        <f>IF(AD829&gt;0.66,"CondAr","----")</f>
        <v>----</v>
      </c>
      <c r="AG829" t="str">
        <f>IF(AND((AD829&gt;0.5),(AD829&lt;=0.66)),"Aromatic","----")</f>
        <v>----</v>
      </c>
      <c r="AH829" t="str">
        <f>IF(AND((AD829&lt;=0.5),(S829&lt;1.5)),"HUnSatLig","----")</f>
        <v>----</v>
      </c>
      <c r="AI829" t="str">
        <f>IF(AND((T829&lt;0.6),(S829&gt;=1.5),(C829=0)),"AlipatNoN","----")</f>
        <v>AlipatNoN</v>
      </c>
      <c r="AJ829" t="str">
        <f>IF(AND((S829&gt;=1.5),(T829&gt;=0.6)),"SatFACarb","----")</f>
        <v>----</v>
      </c>
      <c r="AK829" t="str">
        <f>IF(AND((T829&lt;0.6),(S829&gt;=1.5),(C829&gt;0)),"Alipat+N","----")</f>
        <v>----</v>
      </c>
      <c r="AM829" s="4">
        <f>V829*(44/43.989828)</f>
        <v>337.28001958806476</v>
      </c>
      <c r="AN829" s="4">
        <f>INT(AM829)</f>
        <v>337</v>
      </c>
      <c r="AO829" s="4">
        <f>AM829-AN829</f>
        <v>0.28001958806476068</v>
      </c>
    </row>
    <row r="830" spans="1:41" x14ac:dyDescent="0.25">
      <c r="A830">
        <v>16</v>
      </c>
      <c r="B830">
        <v>34</v>
      </c>
      <c r="C830">
        <v>0</v>
      </c>
      <c r="D830">
        <v>6</v>
      </c>
      <c r="E830">
        <v>1</v>
      </c>
      <c r="F830">
        <v>0</v>
      </c>
      <c r="H830">
        <v>353.20033189999998</v>
      </c>
      <c r="J830">
        <v>5921814</v>
      </c>
      <c r="K830">
        <v>5598597</v>
      </c>
      <c r="L830">
        <v>4706433</v>
      </c>
      <c r="M830" t="str">
        <f>IF(J830&gt;0,"Yes","No")</f>
        <v>Yes</v>
      </c>
      <c r="N830">
        <f>AVERAGE(J830:L830)</f>
        <v>5408948</v>
      </c>
      <c r="O830">
        <v>10353187</v>
      </c>
      <c r="P830">
        <v>10117236</v>
      </c>
      <c r="Q830">
        <v>6342031</v>
      </c>
      <c r="S830">
        <f>B830/A830</f>
        <v>2.125</v>
      </c>
      <c r="T830">
        <f>D830/A830</f>
        <v>0.375</v>
      </c>
      <c r="V830" s="4">
        <f>A830*12+(B830-1)*1.007825+C830*14.003074+D830*15.9949146+E830*31.9720707+F830*30.9737615+0.0005485799</f>
        <v>353.20033187989998</v>
      </c>
      <c r="W830">
        <f>1+A830-B830/2+C830/2+F830/2</f>
        <v>0</v>
      </c>
      <c r="X830">
        <f>W830/A830</f>
        <v>0</v>
      </c>
      <c r="Y830">
        <f>W830/B830</f>
        <v>0</v>
      </c>
      <c r="Z830">
        <f>W830/D830</f>
        <v>0</v>
      </c>
      <c r="AA830" t="str">
        <f>IF(X830&gt;=0.3,IF(X830&lt;=0.68,IF(Y830&gt;=0.2,IF(Y830&lt;=0.95,IF(Z830&gt;=0.77,IF(Z830&lt;=1.75,"CRAM","O"),"O"),"O"),"O"),"O"),"O")</f>
        <v>O</v>
      </c>
      <c r="AD830">
        <f>(1+A830-D830/2-E830-B830/2)/(A830-D830/2-E830-C830-F830)</f>
        <v>-0.33333333333333331</v>
      </c>
      <c r="AF830" t="str">
        <f>IF(AD830&gt;0.66,"CondAr","----")</f>
        <v>----</v>
      </c>
      <c r="AG830" t="str">
        <f>IF(AND((AD830&gt;0.5),(AD830&lt;=0.66)),"Aromatic","----")</f>
        <v>----</v>
      </c>
      <c r="AH830" t="str">
        <f>IF(AND((AD830&lt;=0.5),(S830&lt;1.5)),"HUnSatLig","----")</f>
        <v>----</v>
      </c>
      <c r="AI830" t="str">
        <f>IF(AND((T830&lt;0.6),(S830&gt;=1.5),(C830=0)),"AlipatNoN","----")</f>
        <v>AlipatNoN</v>
      </c>
      <c r="AJ830" t="str">
        <f>IF(AND((S830&gt;=1.5),(T830&gt;=0.6)),"SatFACarb","----")</f>
        <v>----</v>
      </c>
      <c r="AK830" t="str">
        <f>IF(AND((T830&lt;0.6),(S830&gt;=1.5),(C830&gt;0)),"Alipat+N","----")</f>
        <v>----</v>
      </c>
      <c r="AM830" s="4">
        <f>V830*(44/43.989828)</f>
        <v>353.28200425597475</v>
      </c>
      <c r="AN830" s="4">
        <f>INT(AM830)</f>
        <v>353</v>
      </c>
      <c r="AO830" s="4">
        <f>AM830-AN830</f>
        <v>0.28200425597475487</v>
      </c>
    </row>
    <row r="831" spans="1:41" x14ac:dyDescent="0.25">
      <c r="A831">
        <v>24</v>
      </c>
      <c r="B831">
        <v>36</v>
      </c>
      <c r="C831">
        <v>0</v>
      </c>
      <c r="D831">
        <v>8</v>
      </c>
      <c r="E831">
        <v>0</v>
      </c>
      <c r="F831">
        <v>0</v>
      </c>
      <c r="H831">
        <v>451.23374039999999</v>
      </c>
      <c r="J831">
        <v>6654485</v>
      </c>
      <c r="K831">
        <v>6376698</v>
      </c>
      <c r="L831">
        <v>6515899</v>
      </c>
      <c r="M831" t="str">
        <f>IF(J831&gt;0,"Yes","No")</f>
        <v>Yes</v>
      </c>
      <c r="N831">
        <f>AVERAGE(J831:L831)</f>
        <v>6515694</v>
      </c>
      <c r="O831">
        <v>10433803</v>
      </c>
      <c r="P831">
        <v>10675960</v>
      </c>
      <c r="Q831">
        <v>9018096</v>
      </c>
      <c r="S831">
        <f>B831/A831</f>
        <v>1.5</v>
      </c>
      <c r="T831">
        <f>D831/A831</f>
        <v>0.33333333333333331</v>
      </c>
      <c r="V831" s="4">
        <f>A831*12+(B831-1)*1.007825+C831*14.003074+D831*15.9949146+E831*31.9720707+F831*30.9737615+0.0005485799</f>
        <v>451.23374037989998</v>
      </c>
      <c r="W831">
        <f>1+A831-B831/2+C831/2+F831/2</f>
        <v>7</v>
      </c>
      <c r="X831">
        <f>W831/A831</f>
        <v>0.29166666666666669</v>
      </c>
      <c r="Y831">
        <f>W831/B831</f>
        <v>0.19444444444444445</v>
      </c>
      <c r="Z831">
        <f>W831/D831</f>
        <v>0.875</v>
      </c>
      <c r="AA831" t="str">
        <f>IF(X831&gt;=0.3,IF(X831&lt;=0.68,IF(Y831&gt;=0.2,IF(Y831&lt;=0.95,IF(Z831&gt;=0.77,IF(Z831&lt;=1.75,"CRAM","O"),"O"),"O"),"O"),"O"),"O")</f>
        <v>O</v>
      </c>
      <c r="AD831">
        <f>(1+A831-D831/2-E831-B831/2)/(A831-D831/2-E831-C831-F831)</f>
        <v>0.15</v>
      </c>
      <c r="AF831" t="str">
        <f>IF(AD831&gt;0.66,"CondAr","----")</f>
        <v>----</v>
      </c>
      <c r="AG831" t="str">
        <f>IF(AND((AD831&gt;0.5),(AD831&lt;=0.66)),"Aromatic","----")</f>
        <v>----</v>
      </c>
      <c r="AH831" t="str">
        <f>IF(AND((AD831&lt;=0.5),(S831&lt;1.5)),"HUnSatLig","----")</f>
        <v>----</v>
      </c>
      <c r="AI831" t="str">
        <f>IF(AND((T831&lt;0.6),(S831&gt;=1.5),(C831=0)),"AlipatNoN","----")</f>
        <v>AlipatNoN</v>
      </c>
      <c r="AJ831" t="str">
        <f>IF(AND((S831&gt;=1.5),(T831&gt;=0.6)),"SatFACarb","----")</f>
        <v>----</v>
      </c>
      <c r="AK831" t="str">
        <f>IF(AND((T831&lt;0.6),(S831&gt;=1.5),(C831&gt;0)),"Alipat+N","----")</f>
        <v>----</v>
      </c>
      <c r="AM831" s="4">
        <f>V831*(44/43.989828)</f>
        <v>451.33808153820462</v>
      </c>
      <c r="AN831" s="4">
        <f>INT(AM831)</f>
        <v>451</v>
      </c>
      <c r="AO831" s="4">
        <f>AM831-AN831</f>
        <v>0.33808153820461939</v>
      </c>
    </row>
    <row r="832" spans="1:41" x14ac:dyDescent="0.25">
      <c r="A832">
        <v>20</v>
      </c>
      <c r="B832">
        <v>37</v>
      </c>
      <c r="C832">
        <v>0</v>
      </c>
      <c r="D832">
        <v>11</v>
      </c>
      <c r="E832">
        <v>0</v>
      </c>
      <c r="F832">
        <v>1</v>
      </c>
      <c r="H832">
        <v>483.20007070000003</v>
      </c>
      <c r="J832">
        <v>5811317</v>
      </c>
      <c r="K832">
        <v>6326889</v>
      </c>
      <c r="L832">
        <v>6063655</v>
      </c>
      <c r="M832" t="str">
        <f>IF(J832&gt;0,"Yes","No")</f>
        <v>Yes</v>
      </c>
      <c r="N832">
        <f>AVERAGE(J832:L832)</f>
        <v>6067287</v>
      </c>
      <c r="O832">
        <v>10460056</v>
      </c>
      <c r="P832">
        <v>16440895</v>
      </c>
      <c r="Q832">
        <v>16462251</v>
      </c>
      <c r="S832">
        <f>B832/A832</f>
        <v>1.85</v>
      </c>
      <c r="T832">
        <f>D832/A832</f>
        <v>0.55000000000000004</v>
      </c>
      <c r="V832" s="4">
        <f>A832*12+(B832-1)*1.007825+C832*14.003074+D832*15.9949146+E832*31.9720707+F832*30.9737615+0.0005485799</f>
        <v>483.20007067990002</v>
      </c>
      <c r="W832">
        <f>1+A832-B832/2+C832/2+F832/2</f>
        <v>3</v>
      </c>
      <c r="X832">
        <f>W832/A832</f>
        <v>0.15</v>
      </c>
      <c r="Y832">
        <f>W832/B832</f>
        <v>8.1081081081081086E-2</v>
      </c>
      <c r="Z832">
        <f>W832/D832</f>
        <v>0.27272727272727271</v>
      </c>
      <c r="AA832" t="str">
        <f>IF(X832&gt;=0.3,IF(X832&lt;=0.68,IF(Y832&gt;=0.2,IF(Y832&lt;=0.95,IF(Z832&gt;=0.77,IF(Z832&lt;=1.75,"CRAM","O"),"O"),"O"),"O"),"O"),"O")</f>
        <v>O</v>
      </c>
      <c r="AD832">
        <f>(1+A832-D832/2-E832-B832/2)/(A832-D832/2-E832-C832-F832)</f>
        <v>-0.22222222222222221</v>
      </c>
      <c r="AF832" t="str">
        <f>IF(AD832&gt;0.66,"CondAr","----")</f>
        <v>----</v>
      </c>
      <c r="AG832" t="str">
        <f>IF(AND((AD832&gt;0.5),(AD832&lt;=0.66)),"Aromatic","----")</f>
        <v>----</v>
      </c>
      <c r="AH832" t="str">
        <f>IF(AND((AD832&lt;=0.5),(S832&lt;1.5)),"HUnSatLig","----")</f>
        <v>----</v>
      </c>
      <c r="AI832" t="str">
        <f>IF(AND((T832&lt;0.6),(S832&gt;=1.5),(C832=0)),"AlipatNoN","----")</f>
        <v>AlipatNoN</v>
      </c>
      <c r="AJ832" t="str">
        <f>IF(AND((S832&gt;=1.5),(T832&gt;=0.6)),"SatFACarb","----")</f>
        <v>----</v>
      </c>
      <c r="AK832" t="str">
        <f>IF(AND((T832&lt;0.6),(S832&gt;=1.5),(C832&gt;0)),"Alipat+N","----")</f>
        <v>----</v>
      </c>
      <c r="AM832" s="4">
        <f>V832*(44/43.989828)</f>
        <v>483.31180358140062</v>
      </c>
      <c r="AN832" s="4">
        <f>INT(AM832)</f>
        <v>483</v>
      </c>
      <c r="AO832" s="4">
        <f>AM832-AN832</f>
        <v>0.31180358140062481</v>
      </c>
    </row>
    <row r="833" spans="1:41" x14ac:dyDescent="0.25">
      <c r="A833">
        <v>22</v>
      </c>
      <c r="B833">
        <v>38</v>
      </c>
      <c r="C833">
        <v>0</v>
      </c>
      <c r="D833">
        <v>9</v>
      </c>
      <c r="E833">
        <v>0</v>
      </c>
      <c r="F833">
        <v>0</v>
      </c>
      <c r="H833">
        <v>445.244305</v>
      </c>
      <c r="J833">
        <v>4589849</v>
      </c>
      <c r="K833">
        <v>3982951</v>
      </c>
      <c r="L833">
        <v>4304664</v>
      </c>
      <c r="M833" t="str">
        <f>IF(J833&gt;0,"Yes","No")</f>
        <v>Yes</v>
      </c>
      <c r="N833">
        <f>AVERAGE(J833:L833)</f>
        <v>4292488</v>
      </c>
      <c r="O833">
        <v>10903241</v>
      </c>
      <c r="P833">
        <v>11712591</v>
      </c>
      <c r="Q833">
        <v>8527148</v>
      </c>
      <c r="S833">
        <f>B833/A833</f>
        <v>1.7272727272727273</v>
      </c>
      <c r="T833">
        <f>D833/A833</f>
        <v>0.40909090909090912</v>
      </c>
      <c r="V833" s="4">
        <f>A833*12+(B833-1)*1.007825+C833*14.003074+D833*15.9949146+E833*31.9720707+F833*30.9737615+0.0005485799</f>
        <v>445.24430497990005</v>
      </c>
      <c r="W833">
        <f>1+A833-B833/2+C833/2+F833/2</f>
        <v>4</v>
      </c>
      <c r="X833">
        <f>W833/A833</f>
        <v>0.18181818181818182</v>
      </c>
      <c r="Y833">
        <f>W833/B833</f>
        <v>0.10526315789473684</v>
      </c>
      <c r="Z833">
        <f>W833/D833</f>
        <v>0.44444444444444442</v>
      </c>
      <c r="AA833" t="str">
        <f>IF(X833&gt;=0.3,IF(X833&lt;=0.68,IF(Y833&gt;=0.2,IF(Y833&lt;=0.95,IF(Z833&gt;=0.77,IF(Z833&lt;=1.75,"CRAM","O"),"O"),"O"),"O"),"O"),"O")</f>
        <v>O</v>
      </c>
      <c r="AD833">
        <f>(1+A833-D833/2-E833-B833/2)/(A833-D833/2-E833-C833-F833)</f>
        <v>-2.8571428571428571E-2</v>
      </c>
      <c r="AF833" t="str">
        <f>IF(AD833&gt;0.66,"CondAr","----")</f>
        <v>----</v>
      </c>
      <c r="AG833" t="str">
        <f>IF(AND((AD833&gt;0.5),(AD833&lt;=0.66)),"Aromatic","----")</f>
        <v>----</v>
      </c>
      <c r="AH833" t="str">
        <f>IF(AND((AD833&lt;=0.5),(S833&lt;1.5)),"HUnSatLig","----")</f>
        <v>----</v>
      </c>
      <c r="AI833" t="str">
        <f>IF(AND((T833&lt;0.6),(S833&gt;=1.5),(C833=0)),"AlipatNoN","----")</f>
        <v>AlipatNoN</v>
      </c>
      <c r="AJ833" t="str">
        <f>IF(AND((S833&gt;=1.5),(T833&gt;=0.6)),"SatFACarb","----")</f>
        <v>----</v>
      </c>
      <c r="AK833" t="str">
        <f>IF(AND((T833&lt;0.6),(S833&gt;=1.5),(C833&gt;0)),"Alipat+N","----")</f>
        <v>----</v>
      </c>
      <c r="AM833" s="4">
        <f>V833*(44/43.989828)</f>
        <v>445.34726116945944</v>
      </c>
      <c r="AN833" s="4">
        <f>INT(AM833)</f>
        <v>445</v>
      </c>
      <c r="AO833" s="4">
        <f>AM833-AN833</f>
        <v>0.34726116945944341</v>
      </c>
    </row>
    <row r="834" spans="1:41" x14ac:dyDescent="0.25">
      <c r="A834">
        <v>22</v>
      </c>
      <c r="B834">
        <v>34</v>
      </c>
      <c r="C834">
        <v>0</v>
      </c>
      <c r="D834">
        <v>6</v>
      </c>
      <c r="E834">
        <v>0</v>
      </c>
      <c r="F834">
        <v>0</v>
      </c>
      <c r="H834">
        <v>393.22826120000002</v>
      </c>
      <c r="J834">
        <v>5367382</v>
      </c>
      <c r="K834">
        <v>5652857</v>
      </c>
      <c r="L834">
        <v>4947765</v>
      </c>
      <c r="M834" t="str">
        <f>IF(J834&gt;0,"Yes","No")</f>
        <v>Yes</v>
      </c>
      <c r="N834">
        <f>AVERAGE(J834:L834)</f>
        <v>5322668</v>
      </c>
      <c r="O834">
        <v>10966296</v>
      </c>
      <c r="P834">
        <v>12294882</v>
      </c>
      <c r="Q834">
        <v>10740207</v>
      </c>
      <c r="S834">
        <f>B834/A834</f>
        <v>1.5454545454545454</v>
      </c>
      <c r="T834">
        <f>D834/A834</f>
        <v>0.27272727272727271</v>
      </c>
      <c r="V834" s="4">
        <f>A834*12+(B834-1)*1.007825+C834*14.003074+D834*15.9949146+E834*31.9720707+F834*30.9737615+0.0005485799</f>
        <v>393.22826117989996</v>
      </c>
      <c r="W834">
        <f>1+A834-B834/2+C834/2+F834/2</f>
        <v>6</v>
      </c>
      <c r="X834">
        <f>W834/A834</f>
        <v>0.27272727272727271</v>
      </c>
      <c r="Y834">
        <f>W834/B834</f>
        <v>0.17647058823529413</v>
      </c>
      <c r="Z834">
        <f>W834/D834</f>
        <v>1</v>
      </c>
      <c r="AA834" t="str">
        <f>IF(X834&gt;=0.3,IF(X834&lt;=0.68,IF(Y834&gt;=0.2,IF(Y834&lt;=0.95,IF(Z834&gt;=0.77,IF(Z834&lt;=1.75,"CRAM","O"),"O"),"O"),"O"),"O"),"O")</f>
        <v>O</v>
      </c>
      <c r="AD834">
        <f>(1+A834-D834/2-E834-B834/2)/(A834-D834/2-E834-C834-F834)</f>
        <v>0.15789473684210525</v>
      </c>
      <c r="AF834" t="str">
        <f>IF(AD834&gt;0.66,"CondAr","----")</f>
        <v>----</v>
      </c>
      <c r="AG834" t="str">
        <f>IF(AND((AD834&gt;0.5),(AD834&lt;=0.66)),"Aromatic","----")</f>
        <v>----</v>
      </c>
      <c r="AH834" t="str">
        <f>IF(AND((AD834&lt;=0.5),(S834&lt;1.5)),"HUnSatLig","----")</f>
        <v>----</v>
      </c>
      <c r="AI834" t="str">
        <f>IF(AND((T834&lt;0.6),(S834&gt;=1.5),(C834=0)),"AlipatNoN","----")</f>
        <v>AlipatNoN</v>
      </c>
      <c r="AJ834" t="str">
        <f>IF(AND((S834&gt;=1.5),(T834&gt;=0.6)),"SatFACarb","----")</f>
        <v>----</v>
      </c>
      <c r="AK834" t="str">
        <f>IF(AND((T834&lt;0.6),(S834&gt;=1.5),(C834&gt;0)),"Alipat+N","----")</f>
        <v>----</v>
      </c>
      <c r="AM834" s="4">
        <f>V834*(44/43.989828)</f>
        <v>393.31918942523703</v>
      </c>
      <c r="AN834" s="4">
        <f>INT(AM834)</f>
        <v>393</v>
      </c>
      <c r="AO834" s="4">
        <f>AM834-AN834</f>
        <v>0.31918942523702754</v>
      </c>
    </row>
    <row r="835" spans="1:41" x14ac:dyDescent="0.25">
      <c r="A835">
        <v>19</v>
      </c>
      <c r="B835">
        <v>32</v>
      </c>
      <c r="C835">
        <v>0</v>
      </c>
      <c r="D835">
        <v>6</v>
      </c>
      <c r="E835">
        <v>0</v>
      </c>
      <c r="F835">
        <v>0</v>
      </c>
      <c r="H835">
        <v>355.21261120000003</v>
      </c>
      <c r="J835">
        <v>5043934</v>
      </c>
      <c r="K835">
        <v>6634412</v>
      </c>
      <c r="L835">
        <v>5970647</v>
      </c>
      <c r="M835" t="str">
        <f>IF(J835&gt;0,"Yes","No")</f>
        <v>Yes</v>
      </c>
      <c r="N835">
        <f>AVERAGE(J835:L835)</f>
        <v>5882997.666666667</v>
      </c>
      <c r="O835">
        <v>11048071</v>
      </c>
      <c r="P835">
        <v>11971258</v>
      </c>
      <c r="Q835">
        <v>10933212</v>
      </c>
      <c r="S835">
        <f>B835/A835</f>
        <v>1.6842105263157894</v>
      </c>
      <c r="T835">
        <f>D835/A835</f>
        <v>0.31578947368421051</v>
      </c>
      <c r="V835" s="4">
        <f>A835*12+(B835-1)*1.007825+C835*14.003074+D835*15.9949146+E835*31.9720707+F835*30.9737615+0.0005485799</f>
        <v>355.21261117989997</v>
      </c>
      <c r="W835">
        <f>1+A835-B835/2+C835/2+F835/2</f>
        <v>4</v>
      </c>
      <c r="X835">
        <f>W835/A835</f>
        <v>0.21052631578947367</v>
      </c>
      <c r="Y835">
        <f>W835/B835</f>
        <v>0.125</v>
      </c>
      <c r="Z835">
        <f>W835/D835</f>
        <v>0.66666666666666663</v>
      </c>
      <c r="AA835" t="str">
        <f>IF(X835&gt;=0.3,IF(X835&lt;=0.68,IF(Y835&gt;=0.2,IF(Y835&lt;=0.95,IF(Z835&gt;=0.77,IF(Z835&lt;=1.75,"CRAM","O"),"O"),"O"),"O"),"O"),"O")</f>
        <v>O</v>
      </c>
      <c r="AD835">
        <f>(1+A835-D835/2-E835-B835/2)/(A835-D835/2-E835-C835-F835)</f>
        <v>6.25E-2</v>
      </c>
      <c r="AF835" t="str">
        <f>IF(AD835&gt;0.66,"CondAr","----")</f>
        <v>----</v>
      </c>
      <c r="AG835" t="str">
        <f>IF(AND((AD835&gt;0.5),(AD835&lt;=0.66)),"Aromatic","----")</f>
        <v>----</v>
      </c>
      <c r="AH835" t="str">
        <f>IF(AND((AD835&lt;=0.5),(S835&lt;1.5)),"HUnSatLig","----")</f>
        <v>----</v>
      </c>
      <c r="AI835" t="str">
        <f>IF(AND((T835&lt;0.6),(S835&gt;=1.5),(C835=0)),"AlipatNoN","----")</f>
        <v>AlipatNoN</v>
      </c>
      <c r="AJ835" t="str">
        <f>IF(AND((S835&gt;=1.5),(T835&gt;=0.6)),"SatFACarb","----")</f>
        <v>----</v>
      </c>
      <c r="AK835" t="str">
        <f>IF(AND((T835&lt;0.6),(S835&gt;=1.5),(C835&gt;0)),"Alipat+N","----")</f>
        <v>----</v>
      </c>
      <c r="AM835" s="4">
        <f>V835*(44/43.989828)</f>
        <v>355.29474886593317</v>
      </c>
      <c r="AN835" s="4">
        <f>INT(AM835)</f>
        <v>355</v>
      </c>
      <c r="AO835" s="4">
        <f>AM835-AN835</f>
        <v>0.29474886593317251</v>
      </c>
    </row>
    <row r="836" spans="1:41" x14ac:dyDescent="0.25">
      <c r="A836">
        <v>22</v>
      </c>
      <c r="B836">
        <v>36</v>
      </c>
      <c r="C836">
        <v>0</v>
      </c>
      <c r="D836">
        <v>12</v>
      </c>
      <c r="E836">
        <v>0</v>
      </c>
      <c r="F836">
        <v>0</v>
      </c>
      <c r="H836">
        <v>491.21339879999999</v>
      </c>
      <c r="J836">
        <v>5797258</v>
      </c>
      <c r="K836">
        <v>5122812</v>
      </c>
      <c r="L836">
        <v>6452768</v>
      </c>
      <c r="M836" t="str">
        <f>IF(J836&gt;0,"Yes","No")</f>
        <v>Yes</v>
      </c>
      <c r="N836">
        <f>AVERAGE(J836:L836)</f>
        <v>5790946</v>
      </c>
      <c r="O836">
        <v>11056356</v>
      </c>
      <c r="P836">
        <v>10121070</v>
      </c>
      <c r="Q836">
        <v>9257856</v>
      </c>
      <c r="S836">
        <f>B836/A836</f>
        <v>1.6363636363636365</v>
      </c>
      <c r="T836">
        <f>D836/A836</f>
        <v>0.54545454545454541</v>
      </c>
      <c r="V836" s="4">
        <f>A836*12+(B836-1)*1.007825+C836*14.003074+D836*15.9949146+E836*31.9720707+F836*30.9737615+0.0005485799</f>
        <v>491.21339877989993</v>
      </c>
      <c r="W836">
        <f>1+A836-B836/2+C836/2+F836/2</f>
        <v>5</v>
      </c>
      <c r="X836">
        <f>W836/A836</f>
        <v>0.22727272727272727</v>
      </c>
      <c r="Y836">
        <f>W836/B836</f>
        <v>0.1388888888888889</v>
      </c>
      <c r="Z836">
        <f>W836/D836</f>
        <v>0.41666666666666669</v>
      </c>
      <c r="AA836" t="str">
        <f>IF(X836&gt;=0.3,IF(X836&lt;=0.68,IF(Y836&gt;=0.2,IF(Y836&lt;=0.95,IF(Z836&gt;=0.77,IF(Z836&lt;=1.75,"CRAM","O"),"O"),"O"),"O"),"O"),"O")</f>
        <v>O</v>
      </c>
      <c r="AD836">
        <f>(1+A836-D836/2-E836-B836/2)/(A836-D836/2-E836-C836-F836)</f>
        <v>-6.25E-2</v>
      </c>
      <c r="AF836" t="str">
        <f>IF(AD836&gt;0.66,"CondAr","----")</f>
        <v>----</v>
      </c>
      <c r="AG836" t="str">
        <f>IF(AND((AD836&gt;0.5),(AD836&lt;=0.66)),"Aromatic","----")</f>
        <v>----</v>
      </c>
      <c r="AH836" t="str">
        <f>IF(AND((AD836&lt;=0.5),(S836&lt;1.5)),"HUnSatLig","----")</f>
        <v>----</v>
      </c>
      <c r="AI836" t="str">
        <f>IF(AND((T836&lt;0.6),(S836&gt;=1.5),(C836=0)),"AlipatNoN","----")</f>
        <v>AlipatNoN</v>
      </c>
      <c r="AJ836" t="str">
        <f>IF(AND((S836&gt;=1.5),(T836&gt;=0.6)),"SatFACarb","----")</f>
        <v>----</v>
      </c>
      <c r="AK836" t="str">
        <f>IF(AND((T836&lt;0.6),(S836&gt;=1.5),(C836&gt;0)),"Alipat+N","----")</f>
        <v>----</v>
      </c>
      <c r="AM836" s="4">
        <f>V836*(44/43.989828)</f>
        <v>491.32698464553204</v>
      </c>
      <c r="AN836" s="4">
        <f>INT(AM836)</f>
        <v>491</v>
      </c>
      <c r="AO836" s="4">
        <f>AM836-AN836</f>
        <v>0.32698464553203621</v>
      </c>
    </row>
    <row r="837" spans="1:41" x14ac:dyDescent="0.25">
      <c r="A837">
        <v>17</v>
      </c>
      <c r="B837">
        <v>28</v>
      </c>
      <c r="C837">
        <v>0</v>
      </c>
      <c r="D837">
        <v>7</v>
      </c>
      <c r="E837">
        <v>0</v>
      </c>
      <c r="F837">
        <v>0</v>
      </c>
      <c r="H837">
        <v>343.1762258</v>
      </c>
      <c r="J837">
        <v>6413199</v>
      </c>
      <c r="K837">
        <v>6748002</v>
      </c>
      <c r="L837">
        <v>5888385</v>
      </c>
      <c r="M837" t="str">
        <f>IF(J837&gt;0,"Yes","No")</f>
        <v>Yes</v>
      </c>
      <c r="N837">
        <f>AVERAGE(J837:L837)</f>
        <v>6349862</v>
      </c>
      <c r="O837">
        <v>11206334</v>
      </c>
      <c r="P837">
        <v>11384264</v>
      </c>
      <c r="Q837">
        <v>10219153</v>
      </c>
      <c r="S837">
        <f>B837/A837</f>
        <v>1.6470588235294117</v>
      </c>
      <c r="T837">
        <f>D837/A837</f>
        <v>0.41176470588235292</v>
      </c>
      <c r="V837" s="4">
        <f>A837*12+(B837-1)*1.007825+C837*14.003074+D837*15.9949146+E837*31.9720707+F837*30.9737615+0.0005485799</f>
        <v>343.17622577989999</v>
      </c>
      <c r="W837">
        <f>1+A837-B837/2+C837/2+F837/2</f>
        <v>4</v>
      </c>
      <c r="X837">
        <f>W837/A837</f>
        <v>0.23529411764705882</v>
      </c>
      <c r="Y837">
        <f>W837/B837</f>
        <v>0.14285714285714285</v>
      </c>
      <c r="Z837">
        <f>W837/D837</f>
        <v>0.5714285714285714</v>
      </c>
      <c r="AA837" t="str">
        <f>IF(X837&gt;=0.3,IF(X837&lt;=0.68,IF(Y837&gt;=0.2,IF(Y837&lt;=0.95,IF(Z837&gt;=0.77,IF(Z837&lt;=1.75,"CRAM","O"),"O"),"O"),"O"),"O"),"O")</f>
        <v>O</v>
      </c>
      <c r="AD837">
        <f>(1+A837-D837/2-E837-B837/2)/(A837-D837/2-E837-C837-F837)</f>
        <v>3.7037037037037035E-2</v>
      </c>
      <c r="AF837" t="str">
        <f>IF(AD837&gt;0.66,"CondAr","----")</f>
        <v>----</v>
      </c>
      <c r="AG837" t="str">
        <f>IF(AND((AD837&gt;0.5),(AD837&lt;=0.66)),"Aromatic","----")</f>
        <v>----</v>
      </c>
      <c r="AH837" t="str">
        <f>IF(AND((AD837&lt;=0.5),(S837&lt;1.5)),"HUnSatLig","----")</f>
        <v>----</v>
      </c>
      <c r="AI837" t="str">
        <f>IF(AND((T837&lt;0.6),(S837&gt;=1.5),(C837=0)),"AlipatNoN","----")</f>
        <v>AlipatNoN</v>
      </c>
      <c r="AJ837" t="str">
        <f>IF(AND((S837&gt;=1.5),(T837&gt;=0.6)),"SatFACarb","----")</f>
        <v>----</v>
      </c>
      <c r="AK837" t="str">
        <f>IF(AND((T837&lt;0.6),(S837&gt;=1.5),(C837&gt;0)),"Alipat+N","----")</f>
        <v>----</v>
      </c>
      <c r="AM837" s="4">
        <f>V837*(44/43.989828)</f>
        <v>343.25558022903834</v>
      </c>
      <c r="AN837" s="4">
        <f>INT(AM837)</f>
        <v>343</v>
      </c>
      <c r="AO837" s="4">
        <f>AM837-AN837</f>
        <v>0.25558022903834399</v>
      </c>
    </row>
    <row r="838" spans="1:41" x14ac:dyDescent="0.25">
      <c r="A838">
        <v>22</v>
      </c>
      <c r="B838">
        <v>34</v>
      </c>
      <c r="C838">
        <v>0</v>
      </c>
      <c r="D838">
        <v>9</v>
      </c>
      <c r="E838">
        <v>0</v>
      </c>
      <c r="F838">
        <v>0</v>
      </c>
      <c r="H838">
        <v>441.21300500000001</v>
      </c>
      <c r="J838">
        <v>6680377</v>
      </c>
      <c r="K838">
        <v>7225186</v>
      </c>
      <c r="L838">
        <v>6430901</v>
      </c>
      <c r="M838" t="str">
        <f>IF(J838&gt;0,"Yes","No")</f>
        <v>Yes</v>
      </c>
      <c r="N838">
        <f>AVERAGE(J838:L838)</f>
        <v>6778821.333333333</v>
      </c>
      <c r="O838">
        <v>11304970</v>
      </c>
      <c r="P838">
        <v>10856771</v>
      </c>
      <c r="Q838">
        <v>9164502</v>
      </c>
      <c r="S838">
        <f>B838/A838</f>
        <v>1.5454545454545454</v>
      </c>
      <c r="T838">
        <f>D838/A838</f>
        <v>0.40909090909090912</v>
      </c>
      <c r="V838" s="4">
        <f>A838*12+(B838-1)*1.007825+C838*14.003074+D838*15.9949146+E838*31.9720707+F838*30.9737615+0.0005485799</f>
        <v>441.21300497989995</v>
      </c>
      <c r="W838">
        <f>1+A838-B838/2+C838/2+F838/2</f>
        <v>6</v>
      </c>
      <c r="X838">
        <f>W838/A838</f>
        <v>0.27272727272727271</v>
      </c>
      <c r="Y838">
        <f>W838/B838</f>
        <v>0.17647058823529413</v>
      </c>
      <c r="Z838">
        <f>W838/D838</f>
        <v>0.66666666666666663</v>
      </c>
      <c r="AA838" t="str">
        <f>IF(X838&gt;=0.3,IF(X838&lt;=0.68,IF(Y838&gt;=0.2,IF(Y838&lt;=0.95,IF(Z838&gt;=0.77,IF(Z838&lt;=1.75,"CRAM","O"),"O"),"O"),"O"),"O"),"O")</f>
        <v>O</v>
      </c>
      <c r="AD838">
        <f>(1+A838-D838/2-E838-B838/2)/(A838-D838/2-E838-C838-F838)</f>
        <v>8.5714285714285715E-2</v>
      </c>
      <c r="AF838" t="str">
        <f>IF(AD838&gt;0.66,"CondAr","----")</f>
        <v>----</v>
      </c>
      <c r="AG838" t="str">
        <f>IF(AND((AD838&gt;0.5),(AD838&lt;=0.66)),"Aromatic","----")</f>
        <v>----</v>
      </c>
      <c r="AH838" t="str">
        <f>IF(AND((AD838&lt;=0.5),(S838&lt;1.5)),"HUnSatLig","----")</f>
        <v>----</v>
      </c>
      <c r="AI838" t="str">
        <f>IF(AND((T838&lt;0.6),(S838&gt;=1.5),(C838=0)),"AlipatNoN","----")</f>
        <v>AlipatNoN</v>
      </c>
      <c r="AJ838" t="str">
        <f>IF(AND((S838&gt;=1.5),(T838&gt;=0.6)),"SatFACarb","----")</f>
        <v>----</v>
      </c>
      <c r="AK838" t="str">
        <f>IF(AND((T838&lt;0.6),(S838&gt;=1.5),(C838&gt;0)),"Alipat+N","----")</f>
        <v>----</v>
      </c>
      <c r="AM838" s="4">
        <f>V838*(44/43.989828)</f>
        <v>441.31502899069289</v>
      </c>
      <c r="AN838" s="4">
        <f>INT(AM838)</f>
        <v>441</v>
      </c>
      <c r="AO838" s="4">
        <f>AM838-AN838</f>
        <v>0.31502899069289469</v>
      </c>
    </row>
    <row r="839" spans="1:41" x14ac:dyDescent="0.25">
      <c r="A839">
        <v>22</v>
      </c>
      <c r="B839">
        <v>36</v>
      </c>
      <c r="C839">
        <v>0</v>
      </c>
      <c r="D839">
        <v>7</v>
      </c>
      <c r="E839">
        <v>0</v>
      </c>
      <c r="F839">
        <v>0</v>
      </c>
      <c r="H839">
        <v>411.23882579999997</v>
      </c>
      <c r="J839">
        <v>5870663</v>
      </c>
      <c r="K839">
        <v>7016906</v>
      </c>
      <c r="L839">
        <v>5562096</v>
      </c>
      <c r="M839" t="str">
        <f>IF(J839&gt;0,"Yes","No")</f>
        <v>Yes</v>
      </c>
      <c r="N839">
        <f>AVERAGE(J839:L839)</f>
        <v>6149888.333333333</v>
      </c>
      <c r="O839">
        <v>11359471</v>
      </c>
      <c r="P839">
        <v>11852722</v>
      </c>
      <c r="Q839">
        <v>9709486</v>
      </c>
      <c r="S839">
        <f>B839/A839</f>
        <v>1.6363636363636365</v>
      </c>
      <c r="T839">
        <f>D839/A839</f>
        <v>0.31818181818181818</v>
      </c>
      <c r="V839" s="4">
        <f>A839*12+(B839-1)*1.007825+C839*14.003074+D839*15.9949146+E839*31.9720707+F839*30.9737615+0.0005485799</f>
        <v>411.23882577989997</v>
      </c>
      <c r="W839">
        <f>1+A839-B839/2+C839/2+F839/2</f>
        <v>5</v>
      </c>
      <c r="X839">
        <f>W839/A839</f>
        <v>0.22727272727272727</v>
      </c>
      <c r="Y839">
        <f>W839/B839</f>
        <v>0.1388888888888889</v>
      </c>
      <c r="Z839">
        <f>W839/D839</f>
        <v>0.7142857142857143</v>
      </c>
      <c r="AA839" t="str">
        <f>IF(X839&gt;=0.3,IF(X839&lt;=0.68,IF(Y839&gt;=0.2,IF(Y839&lt;=0.95,IF(Z839&gt;=0.77,IF(Z839&lt;=1.75,"CRAM","O"),"O"),"O"),"O"),"O"),"O")</f>
        <v>O</v>
      </c>
      <c r="AD839">
        <f>(1+A839-D839/2-E839-B839/2)/(A839-D839/2-E839-C839-F839)</f>
        <v>8.1081081081081086E-2</v>
      </c>
      <c r="AF839" t="str">
        <f>IF(AD839&gt;0.66,"CondAr","----")</f>
        <v>----</v>
      </c>
      <c r="AG839" t="str">
        <f>IF(AND((AD839&gt;0.5),(AD839&lt;=0.66)),"Aromatic","----")</f>
        <v>----</v>
      </c>
      <c r="AH839" t="str">
        <f>IF(AND((AD839&lt;=0.5),(S839&lt;1.5)),"HUnSatLig","----")</f>
        <v>----</v>
      </c>
      <c r="AI839" t="str">
        <f>IF(AND((T839&lt;0.6),(S839&gt;=1.5),(C839=0)),"AlipatNoN","----")</f>
        <v>AlipatNoN</v>
      </c>
      <c r="AJ839" t="str">
        <f>IF(AND((S839&gt;=1.5),(T839&gt;=0.6)),"SatFACarb","----")</f>
        <v>----</v>
      </c>
      <c r="AK839" t="str">
        <f>IF(AND((T839&lt;0.6),(S839&gt;=1.5),(C839&gt;0)),"Alipat+N","----")</f>
        <v>----</v>
      </c>
      <c r="AM839" s="4">
        <f>V839*(44/43.989828)</f>
        <v>411.33391870310555</v>
      </c>
      <c r="AN839" s="4">
        <f>INT(AM839)</f>
        <v>411</v>
      </c>
      <c r="AO839" s="4">
        <f>AM839-AN839</f>
        <v>0.33391870310555305</v>
      </c>
    </row>
    <row r="840" spans="1:41" x14ac:dyDescent="0.25">
      <c r="A840">
        <v>16</v>
      </c>
      <c r="B840">
        <v>24</v>
      </c>
      <c r="C840">
        <v>0</v>
      </c>
      <c r="D840">
        <v>8</v>
      </c>
      <c r="E840">
        <v>0</v>
      </c>
      <c r="F840">
        <v>0</v>
      </c>
      <c r="H840">
        <v>343.13984040000003</v>
      </c>
      <c r="J840">
        <v>8278916</v>
      </c>
      <c r="K840">
        <v>8738650</v>
      </c>
      <c r="L840">
        <v>8673655</v>
      </c>
      <c r="M840" t="str">
        <f>IF(J840&gt;0,"Yes","No")</f>
        <v>Yes</v>
      </c>
      <c r="N840">
        <f>AVERAGE(J840:L840)</f>
        <v>8563740.333333334</v>
      </c>
      <c r="O840">
        <v>11439796</v>
      </c>
      <c r="P840">
        <v>11822527</v>
      </c>
      <c r="Q840">
        <v>11464327</v>
      </c>
      <c r="S840">
        <f>B840/A840</f>
        <v>1.5</v>
      </c>
      <c r="T840">
        <f>D840/A840</f>
        <v>0.5</v>
      </c>
      <c r="V840" s="4">
        <f>A840*12+(B840-1)*1.007825+C840*14.003074+D840*15.9949146+E840*31.9720707+F840*30.9737615+0.0005485799</f>
        <v>343.13984037990002</v>
      </c>
      <c r="W840">
        <f>1+A840-B840/2+C840/2+F840/2</f>
        <v>5</v>
      </c>
      <c r="X840">
        <f>W840/A840</f>
        <v>0.3125</v>
      </c>
      <c r="Y840">
        <f>W840/B840</f>
        <v>0.20833333333333334</v>
      </c>
      <c r="Z840">
        <f>W840/D840</f>
        <v>0.625</v>
      </c>
      <c r="AA840" t="str">
        <f>IF(X840&gt;=0.3,IF(X840&lt;=0.68,IF(Y840&gt;=0.2,IF(Y840&lt;=0.95,IF(Z840&gt;=0.77,IF(Z840&lt;=1.75,"CRAM","O"),"O"),"O"),"O"),"O"),"O")</f>
        <v>O</v>
      </c>
      <c r="AD840">
        <f>(1+A840-D840/2-E840-B840/2)/(A840-D840/2-E840-C840-F840)</f>
        <v>8.3333333333333329E-2</v>
      </c>
      <c r="AF840" t="str">
        <f>IF(AD840&gt;0.66,"CondAr","----")</f>
        <v>----</v>
      </c>
      <c r="AG840" t="str">
        <f>IF(AND((AD840&gt;0.5),(AD840&lt;=0.66)),"Aromatic","----")</f>
        <v>----</v>
      </c>
      <c r="AH840" t="str">
        <f>IF(AND((AD840&lt;=0.5),(S840&lt;1.5)),"HUnSatLig","----")</f>
        <v>----</v>
      </c>
      <c r="AI840" t="str">
        <f>IF(AND((T840&lt;0.6),(S840&gt;=1.5),(C840=0)),"AlipatNoN","----")</f>
        <v>AlipatNoN</v>
      </c>
      <c r="AJ840" t="str">
        <f>IF(AND((S840&gt;=1.5),(T840&gt;=0.6)),"SatFACarb","----")</f>
        <v>----</v>
      </c>
      <c r="AK840" t="str">
        <f>IF(AND((T840&lt;0.6),(S840&gt;=1.5),(C840&gt;0)),"Alipat+N","----")</f>
        <v>----</v>
      </c>
      <c r="AM840" s="4">
        <f>V840*(44/43.989828)</f>
        <v>343.21918641545039</v>
      </c>
      <c r="AN840" s="4">
        <f>INT(AM840)</f>
        <v>343</v>
      </c>
      <c r="AO840" s="4">
        <f>AM840-AN840</f>
        <v>0.21918641545039463</v>
      </c>
    </row>
    <row r="841" spans="1:41" x14ac:dyDescent="0.25">
      <c r="A841">
        <v>20</v>
      </c>
      <c r="B841">
        <v>34</v>
      </c>
      <c r="C841">
        <v>0</v>
      </c>
      <c r="D841">
        <v>9</v>
      </c>
      <c r="E841">
        <v>0</v>
      </c>
      <c r="F841">
        <v>0</v>
      </c>
      <c r="H841">
        <v>417.21300500000001</v>
      </c>
      <c r="J841">
        <v>6959188</v>
      </c>
      <c r="K841">
        <v>7842438</v>
      </c>
      <c r="L841">
        <v>6741791</v>
      </c>
      <c r="M841" t="str">
        <f>IF(J841&gt;0,"Yes","No")</f>
        <v>Yes</v>
      </c>
      <c r="N841">
        <f>AVERAGE(J841:L841)</f>
        <v>7181139</v>
      </c>
      <c r="O841">
        <v>11498813</v>
      </c>
      <c r="P841">
        <v>12076149</v>
      </c>
      <c r="Q841">
        <v>10506026</v>
      </c>
      <c r="S841">
        <f>B841/A841</f>
        <v>1.7</v>
      </c>
      <c r="T841">
        <f>D841/A841</f>
        <v>0.45</v>
      </c>
      <c r="V841" s="4">
        <f>A841*12+(B841-1)*1.007825+C841*14.003074+D841*15.9949146+E841*31.9720707+F841*30.9737615+0.0005485799</f>
        <v>417.21300497989995</v>
      </c>
      <c r="W841">
        <f>1+A841-B841/2+C841/2+F841/2</f>
        <v>4</v>
      </c>
      <c r="X841">
        <f>W841/A841</f>
        <v>0.2</v>
      </c>
      <c r="Y841">
        <f>W841/B841</f>
        <v>0.11764705882352941</v>
      </c>
      <c r="Z841">
        <f>W841/D841</f>
        <v>0.44444444444444442</v>
      </c>
      <c r="AA841" t="str">
        <f>IF(X841&gt;=0.3,IF(X841&lt;=0.68,IF(Y841&gt;=0.2,IF(Y841&lt;=0.95,IF(Z841&gt;=0.77,IF(Z841&lt;=1.75,"CRAM","O"),"O"),"O"),"O"),"O"),"O")</f>
        <v>O</v>
      </c>
      <c r="AD841">
        <f>(1+A841-D841/2-E841-B841/2)/(A841-D841/2-E841-C841-F841)</f>
        <v>-3.2258064516129031E-2</v>
      </c>
      <c r="AF841" t="str">
        <f>IF(AD841&gt;0.66,"CondAr","----")</f>
        <v>----</v>
      </c>
      <c r="AG841" t="str">
        <f>IF(AND((AD841&gt;0.5),(AD841&lt;=0.66)),"Aromatic","----")</f>
        <v>----</v>
      </c>
      <c r="AH841" t="str">
        <f>IF(AND((AD841&lt;=0.5),(S841&lt;1.5)),"HUnSatLig","----")</f>
        <v>----</v>
      </c>
      <c r="AI841" t="str">
        <f>IF(AND((T841&lt;0.6),(S841&gt;=1.5),(C841=0)),"AlipatNoN","----")</f>
        <v>AlipatNoN</v>
      </c>
      <c r="AJ841" t="str">
        <f>IF(AND((S841&gt;=1.5),(T841&gt;=0.6)),"SatFACarb","----")</f>
        <v>----</v>
      </c>
      <c r="AK841" t="str">
        <f>IF(AND((T841&lt;0.6),(S841&gt;=1.5),(C841&gt;0)),"Alipat+N","----")</f>
        <v>----</v>
      </c>
      <c r="AM841" s="4">
        <f>V841*(44/43.989828)</f>
        <v>417.30947934407914</v>
      </c>
      <c r="AN841" s="4">
        <f>INT(AM841)</f>
        <v>417</v>
      </c>
      <c r="AO841" s="4">
        <f>AM841-AN841</f>
        <v>0.30947934407913635</v>
      </c>
    </row>
    <row r="842" spans="1:41" x14ac:dyDescent="0.25">
      <c r="A842">
        <v>22</v>
      </c>
      <c r="B842">
        <v>36</v>
      </c>
      <c r="C842">
        <v>0</v>
      </c>
      <c r="D842">
        <v>8</v>
      </c>
      <c r="E842">
        <v>0</v>
      </c>
      <c r="F842">
        <v>0</v>
      </c>
      <c r="H842">
        <v>427.23374039999999</v>
      </c>
      <c r="J842">
        <v>5875157</v>
      </c>
      <c r="K842">
        <v>5854746</v>
      </c>
      <c r="L842">
        <v>5691774</v>
      </c>
      <c r="M842" t="str">
        <f>IF(J842&gt;0,"Yes","No")</f>
        <v>Yes</v>
      </c>
      <c r="N842">
        <f>AVERAGE(J842:L842)</f>
        <v>5807225.666666667</v>
      </c>
      <c r="O842">
        <v>11564020</v>
      </c>
      <c r="P842">
        <v>10517506</v>
      </c>
      <c r="Q842">
        <v>9651325</v>
      </c>
      <c r="S842">
        <f>B842/A842</f>
        <v>1.6363636363636365</v>
      </c>
      <c r="T842">
        <f>D842/A842</f>
        <v>0.36363636363636365</v>
      </c>
      <c r="V842" s="4">
        <f>A842*12+(B842-1)*1.007825+C842*14.003074+D842*15.9949146+E842*31.9720707+F842*30.9737615+0.0005485799</f>
        <v>427.23374037989998</v>
      </c>
      <c r="W842">
        <f>1+A842-B842/2+C842/2+F842/2</f>
        <v>5</v>
      </c>
      <c r="X842">
        <f>W842/A842</f>
        <v>0.22727272727272727</v>
      </c>
      <c r="Y842">
        <f>W842/B842</f>
        <v>0.1388888888888889</v>
      </c>
      <c r="Z842">
        <f>W842/D842</f>
        <v>0.625</v>
      </c>
      <c r="AA842" t="str">
        <f>IF(X842&gt;=0.3,IF(X842&lt;=0.68,IF(Y842&gt;=0.2,IF(Y842&lt;=0.95,IF(Z842&gt;=0.77,IF(Z842&lt;=1.75,"CRAM","O"),"O"),"O"),"O"),"O"),"O")</f>
        <v>O</v>
      </c>
      <c r="AD842">
        <f>(1+A842-D842/2-E842-B842/2)/(A842-D842/2-E842-C842-F842)</f>
        <v>5.5555555555555552E-2</v>
      </c>
      <c r="AF842" t="str">
        <f>IF(AD842&gt;0.66,"CondAr","----")</f>
        <v>----</v>
      </c>
      <c r="AG842" t="str">
        <f>IF(AND((AD842&gt;0.5),(AD842&lt;=0.66)),"Aromatic","----")</f>
        <v>----</v>
      </c>
      <c r="AH842" t="str">
        <f>IF(AND((AD842&lt;=0.5),(S842&lt;1.5)),"HUnSatLig","----")</f>
        <v>----</v>
      </c>
      <c r="AI842" t="str">
        <f>IF(AND((T842&lt;0.6),(S842&gt;=1.5),(C842=0)),"AlipatNoN","----")</f>
        <v>AlipatNoN</v>
      </c>
      <c r="AJ842" t="str">
        <f>IF(AND((S842&gt;=1.5),(T842&gt;=0.6)),"SatFACarb","----")</f>
        <v>----</v>
      </c>
      <c r="AK842" t="str">
        <f>IF(AND((T842&lt;0.6),(S842&gt;=1.5),(C842&gt;0)),"Alipat+N","----")</f>
        <v>----</v>
      </c>
      <c r="AM842" s="4">
        <f>V842*(44/43.989828)</f>
        <v>427.33253189159086</v>
      </c>
      <c r="AN842" s="4">
        <f>INT(AM842)</f>
        <v>427</v>
      </c>
      <c r="AO842" s="4">
        <f>AM842-AN842</f>
        <v>0.33253189159086105</v>
      </c>
    </row>
    <row r="843" spans="1:41" x14ac:dyDescent="0.25">
      <c r="A843">
        <v>18</v>
      </c>
      <c r="B843">
        <v>38</v>
      </c>
      <c r="C843">
        <v>0</v>
      </c>
      <c r="D843">
        <v>6</v>
      </c>
      <c r="E843">
        <v>1</v>
      </c>
      <c r="F843">
        <v>0</v>
      </c>
      <c r="H843">
        <v>381.23163190000002</v>
      </c>
      <c r="J843">
        <v>6143080</v>
      </c>
      <c r="K843">
        <v>5247820</v>
      </c>
      <c r="L843">
        <v>4335768</v>
      </c>
      <c r="M843" t="str">
        <f>IF(J843&gt;0,"Yes","No")</f>
        <v>Yes</v>
      </c>
      <c r="N843">
        <f>AVERAGE(J843:L843)</f>
        <v>5242222.666666667</v>
      </c>
      <c r="O843">
        <v>11625088</v>
      </c>
      <c r="P843">
        <v>10328079</v>
      </c>
      <c r="Q843">
        <v>7663707</v>
      </c>
      <c r="S843">
        <f>B843/A843</f>
        <v>2.1111111111111112</v>
      </c>
      <c r="T843">
        <f>D843/A843</f>
        <v>0.33333333333333331</v>
      </c>
      <c r="V843" s="4">
        <f>A843*12+(B843-1)*1.007825+C843*14.003074+D843*15.9949146+E843*31.9720707+F843*30.9737615+0.0005485799</f>
        <v>381.23163187990002</v>
      </c>
      <c r="W843">
        <f>1+A843-B843/2+C843/2+F843/2</f>
        <v>0</v>
      </c>
      <c r="X843">
        <f>W843/A843</f>
        <v>0</v>
      </c>
      <c r="Y843">
        <f>W843/B843</f>
        <v>0</v>
      </c>
      <c r="Z843">
        <f>W843/D843</f>
        <v>0</v>
      </c>
      <c r="AA843" t="str">
        <f>IF(X843&gt;=0.3,IF(X843&lt;=0.68,IF(Y843&gt;=0.2,IF(Y843&lt;=0.95,IF(Z843&gt;=0.77,IF(Z843&lt;=1.75,"CRAM","O"),"O"),"O"),"O"),"O"),"O")</f>
        <v>O</v>
      </c>
      <c r="AD843">
        <f>(1+A843-D843/2-E843-B843/2)/(A843-D843/2-E843-C843-F843)</f>
        <v>-0.2857142857142857</v>
      </c>
      <c r="AF843" t="str">
        <f>IF(AD843&gt;0.66,"CondAr","----")</f>
        <v>----</v>
      </c>
      <c r="AG843" t="str">
        <f>IF(AND((AD843&gt;0.5),(AD843&lt;=0.66)),"Aromatic","----")</f>
        <v>----</v>
      </c>
      <c r="AH843" t="str">
        <f>IF(AND((AD843&lt;=0.5),(S843&lt;1.5)),"HUnSatLig","----")</f>
        <v>----</v>
      </c>
      <c r="AI843" t="str">
        <f>IF(AND((T843&lt;0.6),(S843&gt;=1.5),(C843=0)),"AlipatNoN","----")</f>
        <v>AlipatNoN</v>
      </c>
      <c r="AJ843" t="str">
        <f>IF(AND((S843&gt;=1.5),(T843&gt;=0.6)),"SatFACarb","----")</f>
        <v>----</v>
      </c>
      <c r="AK843" t="str">
        <f>IF(AND((T843&lt;0.6),(S843&gt;=1.5),(C843&gt;0)),"Alipat+N","----")</f>
        <v>----</v>
      </c>
      <c r="AM843" s="4">
        <f>V843*(44/43.989828)</f>
        <v>381.31978608135495</v>
      </c>
      <c r="AN843" s="4">
        <f>INT(AM843)</f>
        <v>381</v>
      </c>
      <c r="AO843" s="4">
        <f>AM843-AN843</f>
        <v>0.31978608135494824</v>
      </c>
    </row>
    <row r="844" spans="1:41" x14ac:dyDescent="0.25">
      <c r="A844">
        <v>20</v>
      </c>
      <c r="B844">
        <v>30</v>
      </c>
      <c r="C844">
        <v>0</v>
      </c>
      <c r="D844">
        <v>4</v>
      </c>
      <c r="E844">
        <v>0</v>
      </c>
      <c r="F844">
        <v>0</v>
      </c>
      <c r="H844">
        <v>333.207132</v>
      </c>
      <c r="J844">
        <v>6637996</v>
      </c>
      <c r="K844">
        <v>7671428</v>
      </c>
      <c r="L844">
        <v>6875112</v>
      </c>
      <c r="M844" t="str">
        <f>IF(J844&gt;0,"Yes","No")</f>
        <v>Yes</v>
      </c>
      <c r="N844">
        <f>AVERAGE(J844:L844)</f>
        <v>7061512</v>
      </c>
      <c r="O844">
        <v>11689108</v>
      </c>
      <c r="P844">
        <v>14931076</v>
      </c>
      <c r="Q844">
        <v>11486401</v>
      </c>
      <c r="S844">
        <f>B844/A844</f>
        <v>1.5</v>
      </c>
      <c r="T844">
        <f>D844/A844</f>
        <v>0.2</v>
      </c>
      <c r="V844" s="4">
        <f>A844*12+(B844-1)*1.007825+C844*14.003074+D844*15.9949146+E844*31.9720707+F844*30.9737615+0.0005485799</f>
        <v>333.2071319799</v>
      </c>
      <c r="W844">
        <f>1+A844-B844/2+C844/2+F844/2</f>
        <v>6</v>
      </c>
      <c r="X844">
        <f>W844/A844</f>
        <v>0.3</v>
      </c>
      <c r="Y844">
        <f>W844/B844</f>
        <v>0.2</v>
      </c>
      <c r="Z844">
        <f>W844/D844</f>
        <v>1.5</v>
      </c>
      <c r="AA844" t="str">
        <f>IF(X844&gt;=0.3,IF(X844&lt;=0.68,IF(Y844&gt;=0.2,IF(Y844&lt;=0.95,IF(Z844&gt;=0.77,IF(Z844&lt;=1.75,"CRAM","O"),"O"),"O"),"O"),"O"),"O")</f>
        <v>CRAM</v>
      </c>
      <c r="AD844">
        <f>(1+A844-D844/2-E844-B844/2)/(A844-D844/2-E844-C844-F844)</f>
        <v>0.22222222222222221</v>
      </c>
      <c r="AF844" t="str">
        <f>IF(AD844&gt;0.66,"CondAr","----")</f>
        <v>----</v>
      </c>
      <c r="AG844" t="str">
        <f>IF(AND((AD844&gt;0.5),(AD844&lt;=0.66)),"Aromatic","----")</f>
        <v>----</v>
      </c>
      <c r="AH844" t="str">
        <f>IF(AND((AD844&lt;=0.5),(S844&lt;1.5)),"HUnSatLig","----")</f>
        <v>----</v>
      </c>
      <c r="AI844" t="str">
        <f>IF(AND((T844&lt;0.6),(S844&gt;=1.5),(C844=0)),"AlipatNoN","----")</f>
        <v>AlipatNoN</v>
      </c>
      <c r="AJ844" t="str">
        <f>IF(AND((S844&gt;=1.5),(T844&gt;=0.6)),"SatFACarb","----")</f>
        <v>----</v>
      </c>
      <c r="AK844" t="str">
        <f>IF(AND((T844&lt;0.6),(S844&gt;=1.5),(C844&gt;0)),"Alipat+N","----")</f>
        <v>----</v>
      </c>
      <c r="AM844" s="4">
        <f>V844*(44/43.989828)</f>
        <v>333.28418122288628</v>
      </c>
      <c r="AN844" s="4">
        <f>INT(AM844)</f>
        <v>333</v>
      </c>
      <c r="AO844" s="4">
        <f>AM844-AN844</f>
        <v>0.28418122288627501</v>
      </c>
    </row>
    <row r="845" spans="1:41" x14ac:dyDescent="0.25">
      <c r="A845">
        <v>19</v>
      </c>
      <c r="B845">
        <v>32</v>
      </c>
      <c r="C845">
        <v>0</v>
      </c>
      <c r="D845">
        <v>3</v>
      </c>
      <c r="E845">
        <v>1</v>
      </c>
      <c r="F845">
        <v>0</v>
      </c>
      <c r="H845">
        <v>339.1999381</v>
      </c>
      <c r="J845">
        <v>6083410</v>
      </c>
      <c r="K845">
        <v>5241780</v>
      </c>
      <c r="L845">
        <v>6489475</v>
      </c>
      <c r="M845" t="str">
        <f>IF(J845&gt;0,"Yes","No")</f>
        <v>Yes</v>
      </c>
      <c r="N845">
        <f>AVERAGE(J845:L845)</f>
        <v>5938221.666666667</v>
      </c>
      <c r="O845">
        <v>11840139</v>
      </c>
      <c r="P845">
        <v>15888877</v>
      </c>
      <c r="Q845">
        <v>12051075</v>
      </c>
      <c r="S845">
        <f>B845/A845</f>
        <v>1.6842105263157894</v>
      </c>
      <c r="T845">
        <f>D845/A845</f>
        <v>0.15789473684210525</v>
      </c>
      <c r="V845" s="4">
        <f>A845*12+(B845-1)*1.007825+C845*14.003074+D845*15.9949146+E845*31.9720707+F845*30.9737615+0.0005485799</f>
        <v>339.19993807989999</v>
      </c>
      <c r="W845">
        <f>1+A845-B845/2+C845/2+F845/2</f>
        <v>4</v>
      </c>
      <c r="X845">
        <f>W845/A845</f>
        <v>0.21052631578947367</v>
      </c>
      <c r="Y845">
        <f>W845/B845</f>
        <v>0.125</v>
      </c>
      <c r="Z845">
        <f>W845/D845</f>
        <v>1.3333333333333333</v>
      </c>
      <c r="AA845" t="str">
        <f>IF(X845&gt;=0.3,IF(X845&lt;=0.68,IF(Y845&gt;=0.2,IF(Y845&lt;=0.95,IF(Z845&gt;=0.77,IF(Z845&lt;=1.75,"CRAM","O"),"O"),"O"),"O"),"O"),"O")</f>
        <v>O</v>
      </c>
      <c r="AD845">
        <f>(1+A845-D845/2-E845-B845/2)/(A845-D845/2-E845-C845-F845)</f>
        <v>9.0909090909090912E-2</v>
      </c>
      <c r="AF845" t="str">
        <f>IF(AD845&gt;0.66,"CondAr","----")</f>
        <v>----</v>
      </c>
      <c r="AG845" t="str">
        <f>IF(AND((AD845&gt;0.5),(AD845&lt;=0.66)),"Aromatic","----")</f>
        <v>----</v>
      </c>
      <c r="AH845" t="str">
        <f>IF(AND((AD845&lt;=0.5),(S845&lt;1.5)),"HUnSatLig","----")</f>
        <v>----</v>
      </c>
      <c r="AI845" t="str">
        <f>IF(AND((T845&lt;0.6),(S845&gt;=1.5),(C845=0)),"AlipatNoN","----")</f>
        <v>AlipatNoN</v>
      </c>
      <c r="AJ845" t="str">
        <f>IF(AND((S845&gt;=1.5),(T845&gt;=0.6)),"SatFACarb","----")</f>
        <v>----</v>
      </c>
      <c r="AK845" t="str">
        <f>IF(AND((T845&lt;0.6),(S845&gt;=1.5),(C845&gt;0)),"Alipat+N","----")</f>
        <v>----</v>
      </c>
      <c r="AM845" s="4">
        <f>V845*(44/43.989828)</f>
        <v>339.27837307105631</v>
      </c>
      <c r="AN845" s="4">
        <f>INT(AM845)</f>
        <v>339</v>
      </c>
      <c r="AO845" s="4">
        <f>AM845-AN845</f>
        <v>0.27837307105630771</v>
      </c>
    </row>
    <row r="846" spans="1:41" x14ac:dyDescent="0.25">
      <c r="A846">
        <v>19</v>
      </c>
      <c r="B846">
        <v>34</v>
      </c>
      <c r="C846">
        <v>0</v>
      </c>
      <c r="D846">
        <v>6</v>
      </c>
      <c r="E846">
        <v>0</v>
      </c>
      <c r="F846">
        <v>0</v>
      </c>
      <c r="H846">
        <v>357.22826120000002</v>
      </c>
      <c r="J846">
        <v>4754872</v>
      </c>
      <c r="K846">
        <v>5778906</v>
      </c>
      <c r="L846">
        <v>5594420</v>
      </c>
      <c r="M846" t="str">
        <f>IF(J846&gt;0,"Yes","No")</f>
        <v>Yes</v>
      </c>
      <c r="N846">
        <f>AVERAGE(J846:L846)</f>
        <v>5376066</v>
      </c>
      <c r="O846">
        <v>11855600</v>
      </c>
      <c r="P846">
        <v>11656456</v>
      </c>
      <c r="Q846">
        <v>11929134</v>
      </c>
      <c r="S846">
        <f>B846/A846</f>
        <v>1.7894736842105263</v>
      </c>
      <c r="T846">
        <f>D846/A846</f>
        <v>0.31578947368421051</v>
      </c>
      <c r="V846" s="4">
        <f>A846*12+(B846-1)*1.007825+C846*14.003074+D846*15.9949146+E846*31.9720707+F846*30.9737615+0.0005485799</f>
        <v>357.22826117989996</v>
      </c>
      <c r="W846">
        <f>1+A846-B846/2+C846/2+F846/2</f>
        <v>3</v>
      </c>
      <c r="X846">
        <f>W846/A846</f>
        <v>0.15789473684210525</v>
      </c>
      <c r="Y846">
        <f>W846/B846</f>
        <v>8.8235294117647065E-2</v>
      </c>
      <c r="Z846">
        <f>W846/D846</f>
        <v>0.5</v>
      </c>
      <c r="AA846" t="str">
        <f>IF(X846&gt;=0.3,IF(X846&lt;=0.68,IF(Y846&gt;=0.2,IF(Y846&lt;=0.95,IF(Z846&gt;=0.77,IF(Z846&lt;=1.75,"CRAM","O"),"O"),"O"),"O"),"O"),"O")</f>
        <v>O</v>
      </c>
      <c r="AD846">
        <f>(1+A846-D846/2-E846-B846/2)/(A846-D846/2-E846-C846-F846)</f>
        <v>0</v>
      </c>
      <c r="AF846" t="str">
        <f>IF(AD846&gt;0.66,"CondAr","----")</f>
        <v>----</v>
      </c>
      <c r="AG846" t="str">
        <f>IF(AND((AD846&gt;0.5),(AD846&lt;=0.66)),"Aromatic","----")</f>
        <v>----</v>
      </c>
      <c r="AH846" t="str">
        <f>IF(AND((AD846&lt;=0.5),(S846&lt;1.5)),"HUnSatLig","----")</f>
        <v>----</v>
      </c>
      <c r="AI846" t="str">
        <f>IF(AND((T846&lt;0.6),(S846&gt;=1.5),(C846=0)),"AlipatNoN","----")</f>
        <v>AlipatNoN</v>
      </c>
      <c r="AJ846" t="str">
        <f>IF(AND((S846&gt;=1.5),(T846&gt;=0.6)),"SatFACarb","----")</f>
        <v>----</v>
      </c>
      <c r="AK846" t="str">
        <f>IF(AND((T846&lt;0.6),(S846&gt;=1.5),(C846&gt;0)),"Alipat+N","----")</f>
        <v>----</v>
      </c>
      <c r="AM846" s="4">
        <f>V846*(44/43.989828)</f>
        <v>357.31086495531639</v>
      </c>
      <c r="AN846" s="4">
        <f>INT(AM846)</f>
        <v>357</v>
      </c>
      <c r="AO846" s="4">
        <f>AM846-AN846</f>
        <v>0.31086495531639002</v>
      </c>
    </row>
    <row r="847" spans="1:41" x14ac:dyDescent="0.25">
      <c r="A847">
        <v>18</v>
      </c>
      <c r="B847">
        <v>38</v>
      </c>
      <c r="C847">
        <v>0</v>
      </c>
      <c r="D847">
        <v>7</v>
      </c>
      <c r="E847">
        <v>1</v>
      </c>
      <c r="F847">
        <v>0</v>
      </c>
      <c r="H847">
        <v>397.22654649999998</v>
      </c>
      <c r="J847">
        <v>8131038</v>
      </c>
      <c r="K847">
        <v>6959141</v>
      </c>
      <c r="L847">
        <v>5382629</v>
      </c>
      <c r="M847" t="str">
        <f>IF(J847&gt;0,"Yes","No")</f>
        <v>Yes</v>
      </c>
      <c r="N847">
        <f>AVERAGE(J847:L847)</f>
        <v>6824269.333333333</v>
      </c>
      <c r="O847">
        <v>11921352</v>
      </c>
      <c r="P847">
        <v>12021178</v>
      </c>
      <c r="Q847">
        <v>7023672</v>
      </c>
      <c r="S847">
        <f>B847/A847</f>
        <v>2.1111111111111112</v>
      </c>
      <c r="T847">
        <f>D847/A847</f>
        <v>0.3888888888888889</v>
      </c>
      <c r="V847" s="4">
        <f>A847*12+(B847-1)*1.007825+C847*14.003074+D847*15.9949146+E847*31.9720707+F847*30.9737615+0.0005485799</f>
        <v>397.22654647990004</v>
      </c>
      <c r="W847">
        <f>1+A847-B847/2+C847/2+F847/2</f>
        <v>0</v>
      </c>
      <c r="X847">
        <f>W847/A847</f>
        <v>0</v>
      </c>
      <c r="Y847">
        <f>W847/B847</f>
        <v>0</v>
      </c>
      <c r="Z847">
        <f>W847/D847</f>
        <v>0</v>
      </c>
      <c r="AA847" t="str">
        <f>IF(X847&gt;=0.3,IF(X847&lt;=0.68,IF(Y847&gt;=0.2,IF(Y847&lt;=0.95,IF(Z847&gt;=0.77,IF(Z847&lt;=1.75,"CRAM","O"),"O"),"O"),"O"),"O"),"O")</f>
        <v>O</v>
      </c>
      <c r="AD847">
        <f>(1+A847-D847/2-E847-B847/2)/(A847-D847/2-E847-C847-F847)</f>
        <v>-0.33333333333333331</v>
      </c>
      <c r="AF847" t="str">
        <f>IF(AD847&gt;0.66,"CondAr","----")</f>
        <v>----</v>
      </c>
      <c r="AG847" t="str">
        <f>IF(AND((AD847&gt;0.5),(AD847&lt;=0.66)),"Aromatic","----")</f>
        <v>----</v>
      </c>
      <c r="AH847" t="str">
        <f>IF(AND((AD847&lt;=0.5),(S847&lt;1.5)),"HUnSatLig","----")</f>
        <v>----</v>
      </c>
      <c r="AI847" t="str">
        <f>IF(AND((T847&lt;0.6),(S847&gt;=1.5),(C847=0)),"AlipatNoN","----")</f>
        <v>AlipatNoN</v>
      </c>
      <c r="AJ847" t="str">
        <f>IF(AND((S847&gt;=1.5),(T847&gt;=0.6)),"SatFACarb","----")</f>
        <v>----</v>
      </c>
      <c r="AK847" t="str">
        <f>IF(AND((T847&lt;0.6),(S847&gt;=1.5),(C847&gt;0)),"Alipat+N","----")</f>
        <v>----</v>
      </c>
      <c r="AM847" s="4">
        <f>V847*(44/43.989828)</f>
        <v>397.31839926984026</v>
      </c>
      <c r="AN847" s="4">
        <f>INT(AM847)</f>
        <v>397</v>
      </c>
      <c r="AO847" s="4">
        <f>AM847-AN847</f>
        <v>0.31839926984025624</v>
      </c>
    </row>
    <row r="848" spans="1:41" x14ac:dyDescent="0.25">
      <c r="A848">
        <v>18</v>
      </c>
      <c r="B848">
        <v>30</v>
      </c>
      <c r="C848">
        <v>0</v>
      </c>
      <c r="D848">
        <v>9</v>
      </c>
      <c r="E848">
        <v>0</v>
      </c>
      <c r="F848">
        <v>0</v>
      </c>
      <c r="H848">
        <v>389.18170500000002</v>
      </c>
      <c r="J848">
        <v>8905251</v>
      </c>
      <c r="K848">
        <v>8959582</v>
      </c>
      <c r="L848">
        <v>8367108</v>
      </c>
      <c r="M848" t="str">
        <f>IF(J848&gt;0,"Yes","No")</f>
        <v>Yes</v>
      </c>
      <c r="N848">
        <f>AVERAGE(J848:L848)</f>
        <v>8743980.333333334</v>
      </c>
      <c r="O848">
        <v>11940328</v>
      </c>
      <c r="P848">
        <v>11915157</v>
      </c>
      <c r="Q848">
        <v>9996062</v>
      </c>
      <c r="S848">
        <f>B848/A848</f>
        <v>1.6666666666666667</v>
      </c>
      <c r="T848">
        <f>D848/A848</f>
        <v>0.5</v>
      </c>
      <c r="V848" s="4">
        <f>A848*12+(B848-1)*1.007825+C848*14.003074+D848*15.9949146+E848*31.9720707+F848*30.9737615+0.0005485799</f>
        <v>389.18170497989996</v>
      </c>
      <c r="W848">
        <f>1+A848-B848/2+C848/2+F848/2</f>
        <v>4</v>
      </c>
      <c r="X848">
        <f>W848/A848</f>
        <v>0.22222222222222221</v>
      </c>
      <c r="Y848">
        <f>W848/B848</f>
        <v>0.13333333333333333</v>
      </c>
      <c r="Z848">
        <f>W848/D848</f>
        <v>0.44444444444444442</v>
      </c>
      <c r="AA848" t="str">
        <f>IF(X848&gt;=0.3,IF(X848&lt;=0.68,IF(Y848&gt;=0.2,IF(Y848&lt;=0.95,IF(Z848&gt;=0.77,IF(Z848&lt;=1.75,"CRAM","O"),"O"),"O"),"O"),"O"),"O")</f>
        <v>O</v>
      </c>
      <c r="AD848">
        <f>(1+A848-D848/2-E848-B848/2)/(A848-D848/2-E848-C848-F848)</f>
        <v>-3.7037037037037035E-2</v>
      </c>
      <c r="AF848" t="str">
        <f>IF(AD848&gt;0.66,"CondAr","----")</f>
        <v>----</v>
      </c>
      <c r="AG848" t="str">
        <f>IF(AND((AD848&gt;0.5),(AD848&lt;=0.66)),"Aromatic","----")</f>
        <v>----</v>
      </c>
      <c r="AH848" t="str">
        <f>IF(AND((AD848&lt;=0.5),(S848&lt;1.5)),"HUnSatLig","----")</f>
        <v>----</v>
      </c>
      <c r="AI848" t="str">
        <f>IF(AND((T848&lt;0.6),(S848&gt;=1.5),(C848=0)),"AlipatNoN","----")</f>
        <v>AlipatNoN</v>
      </c>
      <c r="AJ848" t="str">
        <f>IF(AND((S848&gt;=1.5),(T848&gt;=0.6)),"SatFACarb","----")</f>
        <v>----</v>
      </c>
      <c r="AK848" t="str">
        <f>IF(AND((T848&lt;0.6),(S848&gt;=1.5),(C848&gt;0)),"Alipat+N","----")</f>
        <v>----</v>
      </c>
      <c r="AM848" s="4">
        <f>V848*(44/43.989828)</f>
        <v>389.271697518699</v>
      </c>
      <c r="AN848" s="4">
        <f>INT(AM848)</f>
        <v>389</v>
      </c>
      <c r="AO848" s="4">
        <f>AM848-AN848</f>
        <v>0.27169751869899983</v>
      </c>
    </row>
    <row r="849" spans="1:41" x14ac:dyDescent="0.25">
      <c r="A849">
        <v>20</v>
      </c>
      <c r="B849">
        <v>36</v>
      </c>
      <c r="C849">
        <v>0</v>
      </c>
      <c r="D849">
        <v>7</v>
      </c>
      <c r="E849">
        <v>0</v>
      </c>
      <c r="F849">
        <v>0</v>
      </c>
      <c r="H849">
        <v>387.23882579999997</v>
      </c>
      <c r="J849">
        <v>6081516</v>
      </c>
      <c r="K849">
        <v>6056128</v>
      </c>
      <c r="L849">
        <v>5471829</v>
      </c>
      <c r="M849" t="str">
        <f>IF(J849&gt;0,"Yes","No")</f>
        <v>Yes</v>
      </c>
      <c r="N849">
        <f>AVERAGE(J849:L849)</f>
        <v>5869824.333333333</v>
      </c>
      <c r="O849">
        <v>11948090</v>
      </c>
      <c r="P849">
        <v>12914140</v>
      </c>
      <c r="Q849">
        <v>10593691</v>
      </c>
      <c r="S849">
        <f>B849/A849</f>
        <v>1.8</v>
      </c>
      <c r="T849">
        <f>D849/A849</f>
        <v>0.35</v>
      </c>
      <c r="V849" s="4">
        <f>A849*12+(B849-1)*1.007825+C849*14.003074+D849*15.9949146+E849*31.9720707+F849*30.9737615+0.0005485799</f>
        <v>387.23882577989997</v>
      </c>
      <c r="W849">
        <f>1+A849-B849/2+C849/2+F849/2</f>
        <v>3</v>
      </c>
      <c r="X849">
        <f>W849/A849</f>
        <v>0.15</v>
      </c>
      <c r="Y849">
        <f>W849/B849</f>
        <v>8.3333333333333329E-2</v>
      </c>
      <c r="Z849">
        <f>W849/D849</f>
        <v>0.42857142857142855</v>
      </c>
      <c r="AA849" t="str">
        <f>IF(X849&gt;=0.3,IF(X849&lt;=0.68,IF(Y849&gt;=0.2,IF(Y849&lt;=0.95,IF(Z849&gt;=0.77,IF(Z849&lt;=1.75,"CRAM","O"),"O"),"O"),"O"),"O"),"O")</f>
        <v>O</v>
      </c>
      <c r="AD849">
        <f>(1+A849-D849/2-E849-B849/2)/(A849-D849/2-E849-C849-F849)</f>
        <v>-3.0303030303030304E-2</v>
      </c>
      <c r="AF849" t="str">
        <f>IF(AD849&gt;0.66,"CondAr","----")</f>
        <v>----</v>
      </c>
      <c r="AG849" t="str">
        <f>IF(AND((AD849&gt;0.5),(AD849&lt;=0.66)),"Aromatic","----")</f>
        <v>----</v>
      </c>
      <c r="AH849" t="str">
        <f>IF(AND((AD849&lt;=0.5),(S849&lt;1.5)),"HUnSatLig","----")</f>
        <v>----</v>
      </c>
      <c r="AI849" t="str">
        <f>IF(AND((T849&lt;0.6),(S849&gt;=1.5),(C849=0)),"AlipatNoN","----")</f>
        <v>AlipatNoN</v>
      </c>
      <c r="AJ849" t="str">
        <f>IF(AND((S849&gt;=1.5),(T849&gt;=0.6)),"SatFACarb","----")</f>
        <v>----</v>
      </c>
      <c r="AK849" t="str">
        <f>IF(AND((T849&lt;0.6),(S849&gt;=1.5),(C849&gt;0)),"Alipat+N","----")</f>
        <v>----</v>
      </c>
      <c r="AM849" s="4">
        <f>V849*(44/43.989828)</f>
        <v>387.32836905649179</v>
      </c>
      <c r="AN849" s="4">
        <f>INT(AM849)</f>
        <v>387</v>
      </c>
      <c r="AO849" s="4">
        <f>AM849-AN849</f>
        <v>0.32836905649179471</v>
      </c>
    </row>
    <row r="850" spans="1:41" x14ac:dyDescent="0.25">
      <c r="A850">
        <v>17</v>
      </c>
      <c r="B850">
        <v>28</v>
      </c>
      <c r="C850">
        <v>0</v>
      </c>
      <c r="D850">
        <v>8</v>
      </c>
      <c r="E850">
        <v>0</v>
      </c>
      <c r="F850">
        <v>0</v>
      </c>
      <c r="H850">
        <v>359.17114040000001</v>
      </c>
      <c r="J850">
        <v>7305349</v>
      </c>
      <c r="K850">
        <v>8609783</v>
      </c>
      <c r="L850">
        <v>8135552</v>
      </c>
      <c r="M850" t="str">
        <f>IF(J850&gt;0,"Yes","No")</f>
        <v>Yes</v>
      </c>
      <c r="N850">
        <f>AVERAGE(J850:L850)</f>
        <v>8016894.666666667</v>
      </c>
      <c r="O850">
        <v>12069190</v>
      </c>
      <c r="P850">
        <v>13125446</v>
      </c>
      <c r="Q850">
        <v>9662573</v>
      </c>
      <c r="S850">
        <f>B850/A850</f>
        <v>1.6470588235294117</v>
      </c>
      <c r="T850">
        <f>D850/A850</f>
        <v>0.47058823529411764</v>
      </c>
      <c r="V850" s="4">
        <f>A850*12+(B850-1)*1.007825+C850*14.003074+D850*15.9949146+E850*31.9720707+F850*30.9737615+0.0005485799</f>
        <v>359.17114037990001</v>
      </c>
      <c r="W850">
        <f>1+A850-B850/2+C850/2+F850/2</f>
        <v>4</v>
      </c>
      <c r="X850">
        <f>W850/A850</f>
        <v>0.23529411764705882</v>
      </c>
      <c r="Y850">
        <f>W850/B850</f>
        <v>0.14285714285714285</v>
      </c>
      <c r="Z850">
        <f>W850/D850</f>
        <v>0.5</v>
      </c>
      <c r="AA850" t="str">
        <f>IF(X850&gt;=0.3,IF(X850&lt;=0.68,IF(Y850&gt;=0.2,IF(Y850&lt;=0.95,IF(Z850&gt;=0.77,IF(Z850&lt;=1.75,"CRAM","O"),"O"),"O"),"O"),"O"),"O")</f>
        <v>O</v>
      </c>
      <c r="AD850">
        <f>(1+A850-D850/2-E850-B850/2)/(A850-D850/2-E850-C850-F850)</f>
        <v>0</v>
      </c>
      <c r="AF850" t="str">
        <f>IF(AD850&gt;0.66,"CondAr","----")</f>
        <v>----</v>
      </c>
      <c r="AG850" t="str">
        <f>IF(AND((AD850&gt;0.5),(AD850&lt;=0.66)),"Aromatic","----")</f>
        <v>----</v>
      </c>
      <c r="AH850" t="str">
        <f>IF(AND((AD850&lt;=0.5),(S850&lt;1.5)),"HUnSatLig","----")</f>
        <v>----</v>
      </c>
      <c r="AI850" t="str">
        <f>IF(AND((T850&lt;0.6),(S850&gt;=1.5),(C850=0)),"AlipatNoN","----")</f>
        <v>AlipatNoN</v>
      </c>
      <c r="AJ850" t="str">
        <f>IF(AND((S850&gt;=1.5),(T850&gt;=0.6)),"SatFACarb","----")</f>
        <v>----</v>
      </c>
      <c r="AK850" t="str">
        <f>IF(AND((T850&lt;0.6),(S850&gt;=1.5),(C850&gt;0)),"Alipat+N","----")</f>
        <v>----</v>
      </c>
      <c r="AM850" s="4">
        <f>V850*(44/43.989828)</f>
        <v>359.25419341752365</v>
      </c>
      <c r="AN850" s="4">
        <f>INT(AM850)</f>
        <v>359</v>
      </c>
      <c r="AO850" s="4">
        <f>AM850-AN850</f>
        <v>0.25419341752365199</v>
      </c>
    </row>
    <row r="851" spans="1:41" x14ac:dyDescent="0.25">
      <c r="A851">
        <v>20</v>
      </c>
      <c r="B851">
        <v>34</v>
      </c>
      <c r="C851">
        <v>0</v>
      </c>
      <c r="D851">
        <v>10</v>
      </c>
      <c r="E851">
        <v>0</v>
      </c>
      <c r="F851">
        <v>0</v>
      </c>
      <c r="H851">
        <v>433.20791960000003</v>
      </c>
      <c r="J851">
        <v>8592200</v>
      </c>
      <c r="K851">
        <v>8200485</v>
      </c>
      <c r="L851">
        <v>8328112</v>
      </c>
      <c r="M851" t="str">
        <f>IF(J851&gt;0,"Yes","No")</f>
        <v>Yes</v>
      </c>
      <c r="N851">
        <f>AVERAGE(J851:L851)</f>
        <v>8373599</v>
      </c>
      <c r="O851">
        <v>12147318</v>
      </c>
      <c r="P851">
        <v>11535110</v>
      </c>
      <c r="Q851">
        <v>10750516</v>
      </c>
      <c r="S851">
        <f>B851/A851</f>
        <v>1.7</v>
      </c>
      <c r="T851">
        <f>D851/A851</f>
        <v>0.5</v>
      </c>
      <c r="V851" s="4">
        <f>A851*12+(B851-1)*1.007825+C851*14.003074+D851*15.9949146+E851*31.9720707+F851*30.9737615+0.0005485799</f>
        <v>433.20791957989996</v>
      </c>
      <c r="W851">
        <f>1+A851-B851/2+C851/2+F851/2</f>
        <v>4</v>
      </c>
      <c r="X851">
        <f>W851/A851</f>
        <v>0.2</v>
      </c>
      <c r="Y851">
        <f>W851/B851</f>
        <v>0.11764705882352941</v>
      </c>
      <c r="Z851">
        <f>W851/D851</f>
        <v>0.4</v>
      </c>
      <c r="AA851" t="str">
        <f>IF(X851&gt;=0.3,IF(X851&lt;=0.68,IF(Y851&gt;=0.2,IF(Y851&lt;=0.95,IF(Z851&gt;=0.77,IF(Z851&lt;=1.75,"CRAM","O"),"O"),"O"),"O"),"O"),"O")</f>
        <v>O</v>
      </c>
      <c r="AD851">
        <f>(1+A851-D851/2-E851-B851/2)/(A851-D851/2-E851-C851-F851)</f>
        <v>-6.6666666666666666E-2</v>
      </c>
      <c r="AF851" t="str">
        <f>IF(AD851&gt;0.66,"CondAr","----")</f>
        <v>----</v>
      </c>
      <c r="AG851" t="str">
        <f>IF(AND((AD851&gt;0.5),(AD851&lt;=0.66)),"Aromatic","----")</f>
        <v>----</v>
      </c>
      <c r="AH851" t="str">
        <f>IF(AND((AD851&lt;=0.5),(S851&lt;1.5)),"HUnSatLig","----")</f>
        <v>----</v>
      </c>
      <c r="AI851" t="str">
        <f>IF(AND((T851&lt;0.6),(S851&gt;=1.5),(C851=0)),"AlipatNoN","----")</f>
        <v>AlipatNoN</v>
      </c>
      <c r="AJ851" t="str">
        <f>IF(AND((S851&gt;=1.5),(T851&gt;=0.6)),"SatFACarb","----")</f>
        <v>----</v>
      </c>
      <c r="AK851" t="str">
        <f>IF(AND((T851&lt;0.6),(S851&gt;=1.5),(C851&gt;0)),"Alipat+N","----")</f>
        <v>----</v>
      </c>
      <c r="AM851" s="4">
        <f>V851*(44/43.989828)</f>
        <v>433.3080925325645</v>
      </c>
      <c r="AN851" s="4">
        <f>INT(AM851)</f>
        <v>433</v>
      </c>
      <c r="AO851" s="4">
        <f>AM851-AN851</f>
        <v>0.3080925325645012</v>
      </c>
    </row>
    <row r="852" spans="1:41" x14ac:dyDescent="0.25">
      <c r="A852">
        <v>18</v>
      </c>
      <c r="B852">
        <v>28</v>
      </c>
      <c r="C852">
        <v>0</v>
      </c>
      <c r="D852">
        <v>6</v>
      </c>
      <c r="E852">
        <v>0</v>
      </c>
      <c r="F852">
        <v>0</v>
      </c>
      <c r="H852">
        <v>339.18131119999998</v>
      </c>
      <c r="J852">
        <v>7138125</v>
      </c>
      <c r="K852">
        <v>7784368</v>
      </c>
      <c r="L852">
        <v>7671167</v>
      </c>
      <c r="M852" t="str">
        <f>IF(J852&gt;0,"Yes","No")</f>
        <v>Yes</v>
      </c>
      <c r="N852">
        <f>AVERAGE(J852:L852)</f>
        <v>7531220</v>
      </c>
      <c r="O852">
        <v>12198535</v>
      </c>
      <c r="P852">
        <v>14354921</v>
      </c>
      <c r="Q852">
        <v>11428479</v>
      </c>
      <c r="S852">
        <f>B852/A852</f>
        <v>1.5555555555555556</v>
      </c>
      <c r="T852">
        <f>D852/A852</f>
        <v>0.33333333333333331</v>
      </c>
      <c r="V852" s="4">
        <f>A852*12+(B852-1)*1.007825+C852*14.003074+D852*15.9949146+E852*31.9720707+F852*30.9737615+0.0005485799</f>
        <v>339.18131117989998</v>
      </c>
      <c r="W852">
        <f>1+A852-B852/2+C852/2+F852/2</f>
        <v>5</v>
      </c>
      <c r="X852">
        <f>W852/A852</f>
        <v>0.27777777777777779</v>
      </c>
      <c r="Y852">
        <f>W852/B852</f>
        <v>0.17857142857142858</v>
      </c>
      <c r="Z852">
        <f>W852/D852</f>
        <v>0.83333333333333337</v>
      </c>
      <c r="AA852" t="str">
        <f>IF(X852&gt;=0.3,IF(X852&lt;=0.68,IF(Y852&gt;=0.2,IF(Y852&lt;=0.95,IF(Z852&gt;=0.77,IF(Z852&lt;=1.75,"CRAM","O"),"O"),"O"),"O"),"O"),"O")</f>
        <v>O</v>
      </c>
      <c r="AD852">
        <f>(1+A852-D852/2-E852-B852/2)/(A852-D852/2-E852-C852-F852)</f>
        <v>0.13333333333333333</v>
      </c>
      <c r="AF852" t="str">
        <f>IF(AD852&gt;0.66,"CondAr","----")</f>
        <v>----</v>
      </c>
      <c r="AG852" t="str">
        <f>IF(AND((AD852&gt;0.5),(AD852&lt;=0.66)),"Aromatic","----")</f>
        <v>----</v>
      </c>
      <c r="AH852" t="str">
        <f>IF(AND((AD852&lt;=0.5),(S852&lt;1.5)),"HUnSatLig","----")</f>
        <v>----</v>
      </c>
      <c r="AI852" t="str">
        <f>IF(AND((T852&lt;0.6),(S852&gt;=1.5),(C852=0)),"AlipatNoN","----")</f>
        <v>AlipatNoN</v>
      </c>
      <c r="AJ852" t="str">
        <f>IF(AND((S852&gt;=1.5),(T852&gt;=0.6)),"SatFACarb","----")</f>
        <v>----</v>
      </c>
      <c r="AK852" t="str">
        <f>IF(AND((T852&lt;0.6),(S852&gt;=1.5),(C852&gt;0)),"Alipat+N","----")</f>
        <v>----</v>
      </c>
      <c r="AM852" s="4">
        <f>V852*(44/43.989828)</f>
        <v>339.25974186385992</v>
      </c>
      <c r="AN852" s="4">
        <f>INT(AM852)</f>
        <v>339</v>
      </c>
      <c r="AO852" s="4">
        <f>AM852-AN852</f>
        <v>0.25974186385991516</v>
      </c>
    </row>
    <row r="853" spans="1:41" x14ac:dyDescent="0.25">
      <c r="A853">
        <v>21</v>
      </c>
      <c r="B853">
        <v>38</v>
      </c>
      <c r="C853">
        <v>0</v>
      </c>
      <c r="D853">
        <v>9</v>
      </c>
      <c r="E853">
        <v>0</v>
      </c>
      <c r="F853">
        <v>0</v>
      </c>
      <c r="H853">
        <v>433.244305</v>
      </c>
      <c r="J853">
        <v>7056196</v>
      </c>
      <c r="K853">
        <v>7323939</v>
      </c>
      <c r="L853">
        <v>6219693</v>
      </c>
      <c r="M853" t="str">
        <f>IF(J853&gt;0,"Yes","No")</f>
        <v>Yes</v>
      </c>
      <c r="N853">
        <f>AVERAGE(J853:L853)</f>
        <v>6866609.333333333</v>
      </c>
      <c r="O853">
        <v>12243571</v>
      </c>
      <c r="P853">
        <v>14934789</v>
      </c>
      <c r="Q853">
        <v>11186736</v>
      </c>
      <c r="S853">
        <f>B853/A853</f>
        <v>1.8095238095238095</v>
      </c>
      <c r="T853">
        <f>D853/A853</f>
        <v>0.42857142857142855</v>
      </c>
      <c r="V853" s="4">
        <f>A853*12+(B853-1)*1.007825+C853*14.003074+D853*15.9949146+E853*31.9720707+F853*30.9737615+0.0005485799</f>
        <v>433.24430497990005</v>
      </c>
      <c r="W853">
        <f>1+A853-B853/2+C853/2+F853/2</f>
        <v>3</v>
      </c>
      <c r="X853">
        <f>W853/A853</f>
        <v>0.14285714285714285</v>
      </c>
      <c r="Y853">
        <f>W853/B853</f>
        <v>7.8947368421052627E-2</v>
      </c>
      <c r="Z853">
        <f>W853/D853</f>
        <v>0.33333333333333331</v>
      </c>
      <c r="AA853" t="str">
        <f>IF(X853&gt;=0.3,IF(X853&lt;=0.68,IF(Y853&gt;=0.2,IF(Y853&lt;=0.95,IF(Z853&gt;=0.77,IF(Z853&lt;=1.75,"CRAM","O"),"O"),"O"),"O"),"O"),"O")</f>
        <v>O</v>
      </c>
      <c r="AD853">
        <f>(1+A853-D853/2-E853-B853/2)/(A853-D853/2-E853-C853-F853)</f>
        <v>-9.0909090909090912E-2</v>
      </c>
      <c r="AF853" t="str">
        <f>IF(AD853&gt;0.66,"CondAr","----")</f>
        <v>----</v>
      </c>
      <c r="AG853" t="str">
        <f>IF(AND((AD853&gt;0.5),(AD853&lt;=0.66)),"Aromatic","----")</f>
        <v>----</v>
      </c>
      <c r="AH853" t="str">
        <f>IF(AND((AD853&lt;=0.5),(S853&lt;1.5)),"HUnSatLig","----")</f>
        <v>----</v>
      </c>
      <c r="AI853" t="str">
        <f>IF(AND((T853&lt;0.6),(S853&gt;=1.5),(C853=0)),"AlipatNoN","----")</f>
        <v>AlipatNoN</v>
      </c>
      <c r="AJ853" t="str">
        <f>IF(AND((S853&gt;=1.5),(T853&gt;=0.6)),"SatFACarb","----")</f>
        <v>----</v>
      </c>
      <c r="AK853" t="str">
        <f>IF(AND((T853&lt;0.6),(S853&gt;=1.5),(C853&gt;0)),"Alipat+N","----")</f>
        <v>----</v>
      </c>
      <c r="AM853" s="4">
        <f>V853*(44/43.989828)</f>
        <v>433.34448634615256</v>
      </c>
      <c r="AN853" s="4">
        <f>INT(AM853)</f>
        <v>433</v>
      </c>
      <c r="AO853" s="4">
        <f>AM853-AN853</f>
        <v>0.34448634615256424</v>
      </c>
    </row>
    <row r="854" spans="1:41" x14ac:dyDescent="0.25">
      <c r="A854">
        <v>21</v>
      </c>
      <c r="B854">
        <v>34</v>
      </c>
      <c r="C854">
        <v>0</v>
      </c>
      <c r="D854">
        <v>6</v>
      </c>
      <c r="E854">
        <v>0</v>
      </c>
      <c r="F854">
        <v>0</v>
      </c>
      <c r="H854">
        <v>381.22826120000002</v>
      </c>
      <c r="J854">
        <v>5539943</v>
      </c>
      <c r="K854">
        <v>6669132</v>
      </c>
      <c r="L854">
        <v>6132887</v>
      </c>
      <c r="M854" t="str">
        <f>IF(J854&gt;0,"Yes","No")</f>
        <v>Yes</v>
      </c>
      <c r="N854">
        <f>AVERAGE(J854:L854)</f>
        <v>6113987.333333333</v>
      </c>
      <c r="O854">
        <v>12540543</v>
      </c>
      <c r="P854">
        <v>12611598</v>
      </c>
      <c r="Q854">
        <v>10557530</v>
      </c>
      <c r="S854">
        <f>B854/A854</f>
        <v>1.6190476190476191</v>
      </c>
      <c r="T854">
        <f>D854/A854</f>
        <v>0.2857142857142857</v>
      </c>
      <c r="V854" s="4">
        <f>A854*12+(B854-1)*1.007825+C854*14.003074+D854*15.9949146+E854*31.9720707+F854*30.9737615+0.0005485799</f>
        <v>381.22826117989996</v>
      </c>
      <c r="W854">
        <f>1+A854-B854/2+C854/2+F854/2</f>
        <v>5</v>
      </c>
      <c r="X854">
        <f>W854/A854</f>
        <v>0.23809523809523808</v>
      </c>
      <c r="Y854">
        <f>W854/B854</f>
        <v>0.14705882352941177</v>
      </c>
      <c r="Z854">
        <f>W854/D854</f>
        <v>0.83333333333333337</v>
      </c>
      <c r="AA854" t="str">
        <f>IF(X854&gt;=0.3,IF(X854&lt;=0.68,IF(Y854&gt;=0.2,IF(Y854&lt;=0.95,IF(Z854&gt;=0.77,IF(Z854&lt;=1.75,"CRAM","O"),"O"),"O"),"O"),"O"),"O")</f>
        <v>O</v>
      </c>
      <c r="AD854">
        <f>(1+A854-D854/2-E854-B854/2)/(A854-D854/2-E854-C854-F854)</f>
        <v>0.1111111111111111</v>
      </c>
      <c r="AF854" t="str">
        <f>IF(AD854&gt;0.66,"CondAr","----")</f>
        <v>----</v>
      </c>
      <c r="AG854" t="str">
        <f>IF(AND((AD854&gt;0.5),(AD854&lt;=0.66)),"Aromatic","----")</f>
        <v>----</v>
      </c>
      <c r="AH854" t="str">
        <f>IF(AND((AD854&lt;=0.5),(S854&lt;1.5)),"HUnSatLig","----")</f>
        <v>----</v>
      </c>
      <c r="AI854" t="str">
        <f>IF(AND((T854&lt;0.6),(S854&gt;=1.5),(C854=0)),"AlipatNoN","----")</f>
        <v>AlipatNoN</v>
      </c>
      <c r="AJ854" t="str">
        <f>IF(AND((S854&gt;=1.5),(T854&gt;=0.6)),"SatFACarb","----")</f>
        <v>----</v>
      </c>
      <c r="AK854" t="str">
        <f>IF(AND((T854&lt;0.6),(S854&gt;=1.5),(C854&gt;0)),"Alipat+N","----")</f>
        <v>----</v>
      </c>
      <c r="AM854" s="4">
        <f>V854*(44/43.989828)</f>
        <v>381.31641460193015</v>
      </c>
      <c r="AN854" s="4">
        <f>INT(AM854)</f>
        <v>381</v>
      </c>
      <c r="AO854" s="4">
        <f>AM854-AN854</f>
        <v>0.31641460193014836</v>
      </c>
    </row>
    <row r="855" spans="1:41" x14ac:dyDescent="0.25">
      <c r="A855">
        <v>18</v>
      </c>
      <c r="B855">
        <v>28</v>
      </c>
      <c r="C855">
        <v>0</v>
      </c>
      <c r="D855">
        <v>9</v>
      </c>
      <c r="E855">
        <v>0</v>
      </c>
      <c r="F855">
        <v>0</v>
      </c>
      <c r="H855">
        <v>387.16605499999997</v>
      </c>
      <c r="J855">
        <v>9676759</v>
      </c>
      <c r="K855">
        <v>9868464</v>
      </c>
      <c r="L855">
        <v>9400900</v>
      </c>
      <c r="M855" t="str">
        <f>IF(J855&gt;0,"Yes","No")</f>
        <v>Yes</v>
      </c>
      <c r="N855">
        <f>AVERAGE(J855:L855)</f>
        <v>9648707.666666666</v>
      </c>
      <c r="O855">
        <v>12816425</v>
      </c>
      <c r="P855">
        <v>12860875</v>
      </c>
      <c r="Q855">
        <v>10497420</v>
      </c>
      <c r="S855">
        <f>B855/A855</f>
        <v>1.5555555555555556</v>
      </c>
      <c r="T855">
        <f>D855/A855</f>
        <v>0.5</v>
      </c>
      <c r="V855" s="4">
        <f>A855*12+(B855-1)*1.007825+C855*14.003074+D855*15.9949146+E855*31.9720707+F855*30.9737615+0.0005485799</f>
        <v>387.16605497990003</v>
      </c>
      <c r="W855">
        <f>1+A855-B855/2+C855/2+F855/2</f>
        <v>5</v>
      </c>
      <c r="X855">
        <f>W855/A855</f>
        <v>0.27777777777777779</v>
      </c>
      <c r="Y855">
        <f>W855/B855</f>
        <v>0.17857142857142858</v>
      </c>
      <c r="Z855">
        <f>W855/D855</f>
        <v>0.55555555555555558</v>
      </c>
      <c r="AA855" t="str">
        <f>IF(X855&gt;=0.3,IF(X855&lt;=0.68,IF(Y855&gt;=0.2,IF(Y855&lt;=0.95,IF(Z855&gt;=0.77,IF(Z855&lt;=1.75,"CRAM","O"),"O"),"O"),"O"),"O"),"O")</f>
        <v>O</v>
      </c>
      <c r="AD855">
        <f>(1+A855-D855/2-E855-B855/2)/(A855-D855/2-E855-C855-F855)</f>
        <v>3.7037037037037035E-2</v>
      </c>
      <c r="AF855" t="str">
        <f>IF(AD855&gt;0.66,"CondAr","----")</f>
        <v>----</v>
      </c>
      <c r="AG855" t="str">
        <f>IF(AND((AD855&gt;0.5),(AD855&lt;=0.66)),"Aromatic","----")</f>
        <v>----</v>
      </c>
      <c r="AH855" t="str">
        <f>IF(AND((AD855&lt;=0.5),(S855&lt;1.5)),"HUnSatLig","----")</f>
        <v>----</v>
      </c>
      <c r="AI855" t="str">
        <f>IF(AND((T855&lt;0.6),(S855&gt;=1.5),(C855=0)),"AlipatNoN","----")</f>
        <v>AlipatNoN</v>
      </c>
      <c r="AJ855" t="str">
        <f>IF(AND((S855&gt;=1.5),(T855&gt;=0.6)),"SatFACarb","----")</f>
        <v>----</v>
      </c>
      <c r="AK855" t="str">
        <f>IF(AND((T855&lt;0.6),(S855&gt;=1.5),(C855&gt;0)),"Alipat+N","----")</f>
        <v>----</v>
      </c>
      <c r="AM855" s="4">
        <f>V855*(44/43.989828)</f>
        <v>387.25558142931584</v>
      </c>
      <c r="AN855" s="4">
        <f>INT(AM855)</f>
        <v>387</v>
      </c>
      <c r="AO855" s="4">
        <f>AM855-AN855</f>
        <v>0.25558142931583916</v>
      </c>
    </row>
    <row r="856" spans="1:41" x14ac:dyDescent="0.25">
      <c r="A856">
        <v>20</v>
      </c>
      <c r="B856">
        <v>32</v>
      </c>
      <c r="C856">
        <v>0</v>
      </c>
      <c r="D856">
        <v>9</v>
      </c>
      <c r="E856">
        <v>0</v>
      </c>
      <c r="F856">
        <v>0</v>
      </c>
      <c r="H856">
        <v>415.19735500000002</v>
      </c>
      <c r="J856">
        <v>9091190</v>
      </c>
      <c r="K856">
        <v>10377823</v>
      </c>
      <c r="L856">
        <v>8679212</v>
      </c>
      <c r="M856" t="str">
        <f>IF(J856&gt;0,"Yes","No")</f>
        <v>Yes</v>
      </c>
      <c r="N856">
        <f>AVERAGE(J856:L856)</f>
        <v>9382741.666666666</v>
      </c>
      <c r="O856">
        <v>12907837</v>
      </c>
      <c r="P856">
        <v>12864589</v>
      </c>
      <c r="Q856">
        <v>11358066</v>
      </c>
      <c r="S856">
        <f>B856/A856</f>
        <v>1.6</v>
      </c>
      <c r="T856">
        <f>D856/A856</f>
        <v>0.45</v>
      </c>
      <c r="V856" s="4">
        <f>A856*12+(B856-1)*1.007825+C856*14.003074+D856*15.9949146+E856*31.9720707+F856*30.9737615+0.0005485799</f>
        <v>415.19735497990001</v>
      </c>
      <c r="W856">
        <f>1+A856-B856/2+C856/2+F856/2</f>
        <v>5</v>
      </c>
      <c r="X856">
        <f>W856/A856</f>
        <v>0.25</v>
      </c>
      <c r="Y856">
        <f>W856/B856</f>
        <v>0.15625</v>
      </c>
      <c r="Z856">
        <f>W856/D856</f>
        <v>0.55555555555555558</v>
      </c>
      <c r="AA856" t="str">
        <f>IF(X856&gt;=0.3,IF(X856&lt;=0.68,IF(Y856&gt;=0.2,IF(Y856&lt;=0.95,IF(Z856&gt;=0.77,IF(Z856&lt;=1.75,"CRAM","O"),"O"),"O"),"O"),"O"),"O")</f>
        <v>O</v>
      </c>
      <c r="AD856">
        <f>(1+A856-D856/2-E856-B856/2)/(A856-D856/2-E856-C856-F856)</f>
        <v>3.2258064516129031E-2</v>
      </c>
      <c r="AF856" t="str">
        <f>IF(AD856&gt;0.66,"CondAr","----")</f>
        <v>----</v>
      </c>
      <c r="AG856" t="str">
        <f>IF(AND((AD856&gt;0.5),(AD856&lt;=0.66)),"Aromatic","----")</f>
        <v>----</v>
      </c>
      <c r="AH856" t="str">
        <f>IF(AND((AD856&lt;=0.5),(S856&lt;1.5)),"HUnSatLig","----")</f>
        <v>----</v>
      </c>
      <c r="AI856" t="str">
        <f>IF(AND((T856&lt;0.6),(S856&gt;=1.5),(C856=0)),"AlipatNoN","----")</f>
        <v>AlipatNoN</v>
      </c>
      <c r="AJ856" t="str">
        <f>IF(AND((S856&gt;=1.5),(T856&gt;=0.6)),"SatFACarb","----")</f>
        <v>----</v>
      </c>
      <c r="AK856" t="str">
        <f>IF(AND((T856&lt;0.6),(S856&gt;=1.5),(C856&gt;0)),"Alipat+N","----")</f>
        <v>----</v>
      </c>
      <c r="AM856" s="4">
        <f>V856*(44/43.989828)</f>
        <v>415.29336325469603</v>
      </c>
      <c r="AN856" s="4">
        <f>INT(AM856)</f>
        <v>415</v>
      </c>
      <c r="AO856" s="4">
        <f>AM856-AN856</f>
        <v>0.29336325469603253</v>
      </c>
    </row>
    <row r="857" spans="1:41" x14ac:dyDescent="0.25">
      <c r="A857">
        <v>17</v>
      </c>
      <c r="B857">
        <v>26</v>
      </c>
      <c r="C857">
        <v>0</v>
      </c>
      <c r="D857">
        <v>8</v>
      </c>
      <c r="E857">
        <v>0</v>
      </c>
      <c r="F857">
        <v>0</v>
      </c>
      <c r="H857">
        <v>357.15549040000002</v>
      </c>
      <c r="J857">
        <v>9469342</v>
      </c>
      <c r="K857">
        <v>9901509</v>
      </c>
      <c r="L857">
        <v>9064734</v>
      </c>
      <c r="M857" t="str">
        <f>IF(J857&gt;0,"Yes","No")</f>
        <v>Yes</v>
      </c>
      <c r="N857">
        <f>AVERAGE(J857:L857)</f>
        <v>9478528.333333334</v>
      </c>
      <c r="O857">
        <v>13117146</v>
      </c>
      <c r="P857">
        <v>11830515</v>
      </c>
      <c r="Q857">
        <v>11783705</v>
      </c>
      <c r="S857">
        <f>B857/A857</f>
        <v>1.5294117647058822</v>
      </c>
      <c r="T857">
        <f>D857/A857</f>
        <v>0.47058823529411764</v>
      </c>
      <c r="V857" s="4">
        <f>A857*12+(B857-1)*1.007825+C857*14.003074+D857*15.9949146+E857*31.9720707+F857*30.9737615+0.0005485799</f>
        <v>357.15549037990002</v>
      </c>
      <c r="W857">
        <f>1+A857-B857/2+C857/2+F857/2</f>
        <v>5</v>
      </c>
      <c r="X857">
        <f>W857/A857</f>
        <v>0.29411764705882354</v>
      </c>
      <c r="Y857">
        <f>W857/B857</f>
        <v>0.19230769230769232</v>
      </c>
      <c r="Z857">
        <f>W857/D857</f>
        <v>0.625</v>
      </c>
      <c r="AA857" t="str">
        <f>IF(X857&gt;=0.3,IF(X857&lt;=0.68,IF(Y857&gt;=0.2,IF(Y857&lt;=0.95,IF(Z857&gt;=0.77,IF(Z857&lt;=1.75,"CRAM","O"),"O"),"O"),"O"),"O"),"O")</f>
        <v>O</v>
      </c>
      <c r="AD857">
        <f>(1+A857-D857/2-E857-B857/2)/(A857-D857/2-E857-C857-F857)</f>
        <v>7.6923076923076927E-2</v>
      </c>
      <c r="AF857" t="str">
        <f>IF(AD857&gt;0.66,"CondAr","----")</f>
        <v>----</v>
      </c>
      <c r="AG857" t="str">
        <f>IF(AND((AD857&gt;0.5),(AD857&lt;=0.66)),"Aromatic","----")</f>
        <v>----</v>
      </c>
      <c r="AH857" t="str">
        <f>IF(AND((AD857&lt;=0.5),(S857&lt;1.5)),"HUnSatLig","----")</f>
        <v>----</v>
      </c>
      <c r="AI857" t="str">
        <f>IF(AND((T857&lt;0.6),(S857&gt;=1.5),(C857=0)),"AlipatNoN","----")</f>
        <v>AlipatNoN</v>
      </c>
      <c r="AJ857" t="str">
        <f>IF(AND((S857&gt;=1.5),(T857&gt;=0.6)),"SatFACarb","----")</f>
        <v>----</v>
      </c>
      <c r="AK857" t="str">
        <f>IF(AND((T857&lt;0.6),(S857&gt;=1.5),(C857&gt;0)),"Alipat+N","----")</f>
        <v>----</v>
      </c>
      <c r="AM857" s="4">
        <f>V857*(44/43.989828)</f>
        <v>357.23807732814049</v>
      </c>
      <c r="AN857" s="4">
        <f>INT(AM857)</f>
        <v>357</v>
      </c>
      <c r="AO857" s="4">
        <f>AM857-AN857</f>
        <v>0.23807732814049132</v>
      </c>
    </row>
    <row r="858" spans="1:41" x14ac:dyDescent="0.25">
      <c r="A858">
        <v>19</v>
      </c>
      <c r="B858">
        <v>30</v>
      </c>
      <c r="C858">
        <v>0</v>
      </c>
      <c r="D858">
        <v>9</v>
      </c>
      <c r="E858">
        <v>0</v>
      </c>
      <c r="F858">
        <v>0</v>
      </c>
      <c r="H858">
        <v>401.18170500000002</v>
      </c>
      <c r="J858">
        <v>10073257</v>
      </c>
      <c r="K858">
        <v>9690714</v>
      </c>
      <c r="L858">
        <v>8965129</v>
      </c>
      <c r="M858" t="str">
        <f>IF(J858&gt;0,"Yes","No")</f>
        <v>Yes</v>
      </c>
      <c r="N858">
        <f>AVERAGE(J858:L858)</f>
        <v>9576366.666666666</v>
      </c>
      <c r="O858">
        <v>13263343</v>
      </c>
      <c r="P858">
        <v>12621841</v>
      </c>
      <c r="Q858">
        <v>11963888</v>
      </c>
      <c r="S858">
        <f>B858/A858</f>
        <v>1.5789473684210527</v>
      </c>
      <c r="T858">
        <f>D858/A858</f>
        <v>0.47368421052631576</v>
      </c>
      <c r="V858" s="4">
        <f>A858*12+(B858-1)*1.007825+C858*14.003074+D858*15.9949146+E858*31.9720707+F858*30.9737615+0.0005485799</f>
        <v>401.18170497989996</v>
      </c>
      <c r="W858">
        <f>1+A858-B858/2+C858/2+F858/2</f>
        <v>5</v>
      </c>
      <c r="X858">
        <f>W858/A858</f>
        <v>0.26315789473684209</v>
      </c>
      <c r="Y858">
        <f>W858/B858</f>
        <v>0.16666666666666666</v>
      </c>
      <c r="Z858">
        <f>W858/D858</f>
        <v>0.55555555555555558</v>
      </c>
      <c r="AA858" t="str">
        <f>IF(X858&gt;=0.3,IF(X858&lt;=0.68,IF(Y858&gt;=0.2,IF(Y858&lt;=0.95,IF(Z858&gt;=0.77,IF(Z858&lt;=1.75,"CRAM","O"),"O"),"O"),"O"),"O"),"O")</f>
        <v>O</v>
      </c>
      <c r="AD858">
        <f>(1+A858-D858/2-E858-B858/2)/(A858-D858/2-E858-C858-F858)</f>
        <v>3.4482758620689655E-2</v>
      </c>
      <c r="AF858" t="str">
        <f>IF(AD858&gt;0.66,"CondAr","----")</f>
        <v>----</v>
      </c>
      <c r="AG858" t="str">
        <f>IF(AND((AD858&gt;0.5),(AD858&lt;=0.66)),"Aromatic","----")</f>
        <v>----</v>
      </c>
      <c r="AH858" t="str">
        <f>IF(AND((AD858&lt;=0.5),(S858&lt;1.5)),"HUnSatLig","----")</f>
        <v>----</v>
      </c>
      <c r="AI858" t="str">
        <f>IF(AND((T858&lt;0.6),(S858&gt;=1.5),(C858=0)),"AlipatNoN","----")</f>
        <v>AlipatNoN</v>
      </c>
      <c r="AJ858" t="str">
        <f>IF(AND((S858&gt;=1.5),(T858&gt;=0.6)),"SatFACarb","----")</f>
        <v>----</v>
      </c>
      <c r="AK858" t="str">
        <f>IF(AND((T858&lt;0.6),(S858&gt;=1.5),(C858&gt;0)),"Alipat+N","----")</f>
        <v>----</v>
      </c>
      <c r="AM858" s="4">
        <f>V858*(44/43.989828)</f>
        <v>401.27447234200588</v>
      </c>
      <c r="AN858" s="4">
        <f>INT(AM858)</f>
        <v>401</v>
      </c>
      <c r="AO858" s="4">
        <f>AM858-AN858</f>
        <v>0.274472342005879</v>
      </c>
    </row>
    <row r="859" spans="1:41" x14ac:dyDescent="0.25">
      <c r="A859">
        <v>21</v>
      </c>
      <c r="B859">
        <v>32</v>
      </c>
      <c r="C859">
        <v>0</v>
      </c>
      <c r="D859">
        <v>11</v>
      </c>
      <c r="E859">
        <v>0</v>
      </c>
      <c r="F859">
        <v>0</v>
      </c>
      <c r="H859">
        <v>459.18718419999999</v>
      </c>
      <c r="J859">
        <v>8597194</v>
      </c>
      <c r="K859">
        <v>8549222</v>
      </c>
      <c r="L859">
        <v>8874485</v>
      </c>
      <c r="M859" t="str">
        <f>IF(J859&gt;0,"Yes","No")</f>
        <v>Yes</v>
      </c>
      <c r="N859">
        <f>AVERAGE(J859:L859)</f>
        <v>8673633.666666666</v>
      </c>
      <c r="O859">
        <v>13351755</v>
      </c>
      <c r="P859">
        <v>12791203</v>
      </c>
      <c r="Q859">
        <v>11026633</v>
      </c>
      <c r="S859">
        <f>B859/A859</f>
        <v>1.5238095238095237</v>
      </c>
      <c r="T859">
        <f>D859/A859</f>
        <v>0.52380952380952384</v>
      </c>
      <c r="V859" s="4">
        <f>A859*12+(B859-1)*1.007825+C859*14.003074+D859*15.9949146+E859*31.9720707+F859*30.9737615+0.0005485799</f>
        <v>459.18718417989999</v>
      </c>
      <c r="W859">
        <f>1+A859-B859/2+C859/2+F859/2</f>
        <v>6</v>
      </c>
      <c r="X859">
        <f>W859/A859</f>
        <v>0.2857142857142857</v>
      </c>
      <c r="Y859">
        <f>W859/B859</f>
        <v>0.1875</v>
      </c>
      <c r="Z859">
        <f>W859/D859</f>
        <v>0.54545454545454541</v>
      </c>
      <c r="AA859" t="str">
        <f>IF(X859&gt;=0.3,IF(X859&lt;=0.68,IF(Y859&gt;=0.2,IF(Y859&lt;=0.95,IF(Z859&gt;=0.77,IF(Z859&lt;=1.75,"CRAM","O"),"O"),"O"),"O"),"O"),"O")</f>
        <v>O</v>
      </c>
      <c r="AD859">
        <f>(1+A859-D859/2-E859-B859/2)/(A859-D859/2-E859-C859-F859)</f>
        <v>3.2258064516129031E-2</v>
      </c>
      <c r="AF859" t="str">
        <f>IF(AD859&gt;0.66,"CondAr","----")</f>
        <v>----</v>
      </c>
      <c r="AG859" t="str">
        <f>IF(AND((AD859&gt;0.5),(AD859&lt;=0.66)),"Aromatic","----")</f>
        <v>----</v>
      </c>
      <c r="AH859" t="str">
        <f>IF(AND((AD859&lt;=0.5),(S859&lt;1.5)),"HUnSatLig","----")</f>
        <v>----</v>
      </c>
      <c r="AI859" t="str">
        <f>IF(AND((T859&lt;0.6),(S859&gt;=1.5),(C859=0)),"AlipatNoN","----")</f>
        <v>AlipatNoN</v>
      </c>
      <c r="AJ859" t="str">
        <f>IF(AND((S859&gt;=1.5),(T859&gt;=0.6)),"SatFACarb","----")</f>
        <v>----</v>
      </c>
      <c r="AK859" t="str">
        <f>IF(AND((T859&lt;0.6),(S859&gt;=1.5),(C859&gt;0)),"Alipat+N","----")</f>
        <v>----</v>
      </c>
      <c r="AM859" s="4">
        <f>V859*(44/43.989828)</f>
        <v>459.29336445497347</v>
      </c>
      <c r="AN859" s="4">
        <f>INT(AM859)</f>
        <v>459</v>
      </c>
      <c r="AO859" s="4">
        <f>AM859-AN859</f>
        <v>0.29336445497347086</v>
      </c>
    </row>
    <row r="860" spans="1:41" x14ac:dyDescent="0.25">
      <c r="A860">
        <v>20</v>
      </c>
      <c r="B860">
        <v>34</v>
      </c>
      <c r="C860">
        <v>0</v>
      </c>
      <c r="D860">
        <v>6</v>
      </c>
      <c r="E860">
        <v>0</v>
      </c>
      <c r="F860">
        <v>0</v>
      </c>
      <c r="H860">
        <v>369.22826120000002</v>
      </c>
      <c r="J860">
        <v>7386976</v>
      </c>
      <c r="K860">
        <v>7860981</v>
      </c>
      <c r="L860">
        <v>7747427</v>
      </c>
      <c r="M860" t="str">
        <f>IF(J860&gt;0,"Yes","No")</f>
        <v>Yes</v>
      </c>
      <c r="N860">
        <f>AVERAGE(J860:L860)</f>
        <v>7665128</v>
      </c>
      <c r="O860">
        <v>13393223</v>
      </c>
      <c r="P860">
        <v>15373039</v>
      </c>
      <c r="Q860">
        <v>12600298</v>
      </c>
      <c r="S860">
        <f>B860/A860</f>
        <v>1.7</v>
      </c>
      <c r="T860">
        <f>D860/A860</f>
        <v>0.3</v>
      </c>
      <c r="V860" s="4">
        <f>A860*12+(B860-1)*1.007825+C860*14.003074+D860*15.9949146+E860*31.9720707+F860*30.9737615+0.0005485799</f>
        <v>369.22826117989996</v>
      </c>
      <c r="W860">
        <f>1+A860-B860/2+C860/2+F860/2</f>
        <v>4</v>
      </c>
      <c r="X860">
        <f>W860/A860</f>
        <v>0.2</v>
      </c>
      <c r="Y860">
        <f>W860/B860</f>
        <v>0.11764705882352941</v>
      </c>
      <c r="Z860">
        <f>W860/D860</f>
        <v>0.66666666666666663</v>
      </c>
      <c r="AA860" t="str">
        <f>IF(X860&gt;=0.3,IF(X860&lt;=0.68,IF(Y860&gt;=0.2,IF(Y860&lt;=0.95,IF(Z860&gt;=0.77,IF(Z860&lt;=1.75,"CRAM","O"),"O"),"O"),"O"),"O"),"O")</f>
        <v>O</v>
      </c>
      <c r="AD860">
        <f>(1+A860-D860/2-E860-B860/2)/(A860-D860/2-E860-C860-F860)</f>
        <v>5.8823529411764705E-2</v>
      </c>
      <c r="AF860" t="str">
        <f>IF(AD860&gt;0.66,"CondAr","----")</f>
        <v>----</v>
      </c>
      <c r="AG860" t="str">
        <f>IF(AND((AD860&gt;0.5),(AD860&lt;=0.66)),"Aromatic","----")</f>
        <v>----</v>
      </c>
      <c r="AH860" t="str">
        <f>IF(AND((AD860&lt;=0.5),(S860&lt;1.5)),"HUnSatLig","----")</f>
        <v>----</v>
      </c>
      <c r="AI860" t="str">
        <f>IF(AND((T860&lt;0.6),(S860&gt;=1.5),(C860=0)),"AlipatNoN","----")</f>
        <v>AlipatNoN</v>
      </c>
      <c r="AJ860" t="str">
        <f>IF(AND((S860&gt;=1.5),(T860&gt;=0.6)),"SatFACarb","----")</f>
        <v>----</v>
      </c>
      <c r="AK860" t="str">
        <f>IF(AND((T860&lt;0.6),(S860&gt;=1.5),(C860&gt;0)),"Alipat+N","----")</f>
        <v>----</v>
      </c>
      <c r="AM860" s="4">
        <f>V860*(44/43.989828)</f>
        <v>369.31363977862327</v>
      </c>
      <c r="AN860" s="4">
        <f>INT(AM860)</f>
        <v>369</v>
      </c>
      <c r="AO860" s="4">
        <f>AM860-AN860</f>
        <v>0.31363977862326919</v>
      </c>
    </row>
    <row r="861" spans="1:41" x14ac:dyDescent="0.25">
      <c r="A861">
        <v>22</v>
      </c>
      <c r="B861">
        <v>34</v>
      </c>
      <c r="C861">
        <v>0</v>
      </c>
      <c r="D861">
        <v>7</v>
      </c>
      <c r="E861">
        <v>0</v>
      </c>
      <c r="F861">
        <v>0</v>
      </c>
      <c r="H861">
        <v>409.22317579999998</v>
      </c>
      <c r="J861">
        <v>7649264</v>
      </c>
      <c r="K861">
        <v>8671575</v>
      </c>
      <c r="L861">
        <v>8062627</v>
      </c>
      <c r="M861" t="str">
        <f>IF(J861&gt;0,"Yes","No")</f>
        <v>Yes</v>
      </c>
      <c r="N861">
        <f>AVERAGE(J861:L861)</f>
        <v>8127822</v>
      </c>
      <c r="O861">
        <v>13675674</v>
      </c>
      <c r="P861">
        <v>15389497</v>
      </c>
      <c r="Q861">
        <v>12095389</v>
      </c>
      <c r="S861">
        <f>B861/A861</f>
        <v>1.5454545454545454</v>
      </c>
      <c r="T861">
        <f>D861/A861</f>
        <v>0.31818181818181818</v>
      </c>
      <c r="V861" s="4">
        <f>A861*12+(B861-1)*1.007825+C861*14.003074+D861*15.9949146+E861*31.9720707+F861*30.9737615+0.0005485799</f>
        <v>409.22317577989998</v>
      </c>
      <c r="W861">
        <f>1+A861-B861/2+C861/2+F861/2</f>
        <v>6</v>
      </c>
      <c r="X861">
        <f>W861/A861</f>
        <v>0.27272727272727271</v>
      </c>
      <c r="Y861">
        <f>W861/B861</f>
        <v>0.17647058823529413</v>
      </c>
      <c r="Z861">
        <f>W861/D861</f>
        <v>0.8571428571428571</v>
      </c>
      <c r="AA861" t="str">
        <f>IF(X861&gt;=0.3,IF(X861&lt;=0.68,IF(Y861&gt;=0.2,IF(Y861&lt;=0.95,IF(Z861&gt;=0.77,IF(Z861&lt;=1.75,"CRAM","O"),"O"),"O"),"O"),"O"),"O")</f>
        <v>O</v>
      </c>
      <c r="AD861">
        <f>(1+A861-D861/2-E861-B861/2)/(A861-D861/2-E861-C861-F861)</f>
        <v>0.13513513513513514</v>
      </c>
      <c r="AF861" t="str">
        <f>IF(AD861&gt;0.66,"CondAr","----")</f>
        <v>----</v>
      </c>
      <c r="AG861" t="str">
        <f>IF(AND((AD861&gt;0.5),(AD861&lt;=0.66)),"Aromatic","----")</f>
        <v>----</v>
      </c>
      <c r="AH861" t="str">
        <f>IF(AND((AD861&lt;=0.5),(S861&lt;1.5)),"HUnSatLig","----")</f>
        <v>----</v>
      </c>
      <c r="AI861" t="str">
        <f>IF(AND((T861&lt;0.6),(S861&gt;=1.5),(C861=0)),"AlipatNoN","----")</f>
        <v>AlipatNoN</v>
      </c>
      <c r="AJ861" t="str">
        <f>IF(AND((S861&gt;=1.5),(T861&gt;=0.6)),"SatFACarb","----")</f>
        <v>----</v>
      </c>
      <c r="AK861" t="str">
        <f>IF(AND((T861&lt;0.6),(S861&gt;=1.5),(C861&gt;0)),"Alipat+N","----")</f>
        <v>----</v>
      </c>
      <c r="AM861" s="4">
        <f>V861*(44/43.989828)</f>
        <v>409.31780261372234</v>
      </c>
      <c r="AN861" s="4">
        <f>INT(AM861)</f>
        <v>409</v>
      </c>
      <c r="AO861" s="4">
        <f>AM861-AN861</f>
        <v>0.31780261372233554</v>
      </c>
    </row>
    <row r="862" spans="1:41" x14ac:dyDescent="0.25">
      <c r="A862">
        <v>18</v>
      </c>
      <c r="B862">
        <v>30</v>
      </c>
      <c r="C862">
        <v>0</v>
      </c>
      <c r="D862">
        <v>6</v>
      </c>
      <c r="E862">
        <v>0</v>
      </c>
      <c r="F862">
        <v>0</v>
      </c>
      <c r="H862">
        <v>341.19696119999998</v>
      </c>
      <c r="J862">
        <v>8171878</v>
      </c>
      <c r="K862">
        <v>9579911</v>
      </c>
      <c r="L862">
        <v>8427389</v>
      </c>
      <c r="M862" t="str">
        <f>IF(J862&gt;0,"Yes","No")</f>
        <v>Yes</v>
      </c>
      <c r="N862">
        <f>AVERAGE(J862:L862)</f>
        <v>8726392.666666666</v>
      </c>
      <c r="O862">
        <v>13706401</v>
      </c>
      <c r="P862">
        <v>17171414</v>
      </c>
      <c r="Q862">
        <v>13585542</v>
      </c>
      <c r="S862">
        <f>B862/A862</f>
        <v>1.6666666666666667</v>
      </c>
      <c r="T862">
        <f>D862/A862</f>
        <v>0.33333333333333331</v>
      </c>
      <c r="V862" s="4">
        <f>A862*12+(B862-1)*1.007825+C862*14.003074+D862*15.9949146+E862*31.9720707+F862*30.9737615+0.0005485799</f>
        <v>341.19696117989997</v>
      </c>
      <c r="W862">
        <f>1+A862-B862/2+C862/2+F862/2</f>
        <v>4</v>
      </c>
      <c r="X862">
        <f>W862/A862</f>
        <v>0.22222222222222221</v>
      </c>
      <c r="Y862">
        <f>W862/B862</f>
        <v>0.13333333333333333</v>
      </c>
      <c r="Z862">
        <f>W862/D862</f>
        <v>0.66666666666666663</v>
      </c>
      <c r="AA862" t="str">
        <f>IF(X862&gt;=0.3,IF(X862&lt;=0.68,IF(Y862&gt;=0.2,IF(Y862&lt;=0.95,IF(Z862&gt;=0.77,IF(Z862&lt;=1.75,"CRAM","O"),"O"),"O"),"O"),"O"),"O")</f>
        <v>O</v>
      </c>
      <c r="AD862">
        <f>(1+A862-D862/2-E862-B862/2)/(A862-D862/2-E862-C862-F862)</f>
        <v>6.6666666666666666E-2</v>
      </c>
      <c r="AF862" t="str">
        <f>IF(AD862&gt;0.66,"CondAr","----")</f>
        <v>----</v>
      </c>
      <c r="AG862" t="str">
        <f>IF(AND((AD862&gt;0.5),(AD862&lt;=0.66)),"Aromatic","----")</f>
        <v>----</v>
      </c>
      <c r="AH862" t="str">
        <f>IF(AND((AD862&lt;=0.5),(S862&lt;1.5)),"HUnSatLig","----")</f>
        <v>----</v>
      </c>
      <c r="AI862" t="str">
        <f>IF(AND((T862&lt;0.6),(S862&gt;=1.5),(C862=0)),"AlipatNoN","----")</f>
        <v>AlipatNoN</v>
      </c>
      <c r="AJ862" t="str">
        <f>IF(AND((S862&gt;=1.5),(T862&gt;=0.6)),"SatFACarb","----")</f>
        <v>----</v>
      </c>
      <c r="AK862" t="str">
        <f>IF(AND((T862&lt;0.6),(S862&gt;=1.5),(C862&gt;0)),"Alipat+N","----")</f>
        <v>----</v>
      </c>
      <c r="AM862" s="4">
        <f>V862*(44/43.989828)</f>
        <v>341.27585795324313</v>
      </c>
      <c r="AN862" s="4">
        <f>INT(AM862)</f>
        <v>341</v>
      </c>
      <c r="AO862" s="4">
        <f>AM862-AN862</f>
        <v>0.27585795324313267</v>
      </c>
    </row>
    <row r="863" spans="1:41" x14ac:dyDescent="0.25">
      <c r="A863">
        <v>17</v>
      </c>
      <c r="B863">
        <v>26</v>
      </c>
      <c r="C863">
        <v>0</v>
      </c>
      <c r="D863">
        <v>7</v>
      </c>
      <c r="E863">
        <v>0</v>
      </c>
      <c r="F863">
        <v>0</v>
      </c>
      <c r="H863">
        <v>341.1605758</v>
      </c>
      <c r="J863">
        <v>8151388</v>
      </c>
      <c r="K863">
        <v>9278846</v>
      </c>
      <c r="L863">
        <v>8474484</v>
      </c>
      <c r="M863" t="str">
        <f>IF(J863&gt;0,"Yes","No")</f>
        <v>Yes</v>
      </c>
      <c r="N863">
        <f>AVERAGE(J863:L863)</f>
        <v>8634906</v>
      </c>
      <c r="O863">
        <v>13937815</v>
      </c>
      <c r="P863">
        <v>14887885</v>
      </c>
      <c r="Q863">
        <v>12635261</v>
      </c>
      <c r="S863">
        <f>B863/A863</f>
        <v>1.5294117647058822</v>
      </c>
      <c r="T863">
        <f>D863/A863</f>
        <v>0.41176470588235292</v>
      </c>
      <c r="V863" s="4">
        <f>A863*12+(B863-1)*1.007825+C863*14.003074+D863*15.9949146+E863*31.9720707+F863*30.9737615+0.0005485799</f>
        <v>341.1605757799</v>
      </c>
      <c r="W863">
        <f>1+A863-B863/2+C863/2+F863/2</f>
        <v>5</v>
      </c>
      <c r="X863">
        <f>W863/A863</f>
        <v>0.29411764705882354</v>
      </c>
      <c r="Y863">
        <f>W863/B863</f>
        <v>0.19230769230769232</v>
      </c>
      <c r="Z863">
        <f>W863/D863</f>
        <v>0.7142857142857143</v>
      </c>
      <c r="AA863" t="str">
        <f>IF(X863&gt;=0.3,IF(X863&lt;=0.68,IF(Y863&gt;=0.2,IF(Y863&lt;=0.95,IF(Z863&gt;=0.77,IF(Z863&lt;=1.75,"CRAM","O"),"O"),"O"),"O"),"O"),"O")</f>
        <v>O</v>
      </c>
      <c r="AD863">
        <f>(1+A863-D863/2-E863-B863/2)/(A863-D863/2-E863-C863-F863)</f>
        <v>0.1111111111111111</v>
      </c>
      <c r="AF863" t="str">
        <f>IF(AD863&gt;0.66,"CondAr","----")</f>
        <v>----</v>
      </c>
      <c r="AG863" t="str">
        <f>IF(AND((AD863&gt;0.5),(AD863&lt;=0.66)),"Aromatic","----")</f>
        <v>----</v>
      </c>
      <c r="AH863" t="str">
        <f>IF(AND((AD863&lt;=0.5),(S863&lt;1.5)),"HUnSatLig","----")</f>
        <v>----</v>
      </c>
      <c r="AI863" t="str">
        <f>IF(AND((T863&lt;0.6),(S863&gt;=1.5),(C863=0)),"AlipatNoN","----")</f>
        <v>AlipatNoN</v>
      </c>
      <c r="AJ863" t="str">
        <f>IF(AND((S863&gt;=1.5),(T863&gt;=0.6)),"SatFACarb","----")</f>
        <v>----</v>
      </c>
      <c r="AK863" t="str">
        <f>IF(AND((T863&lt;0.6),(S863&gt;=1.5),(C863&gt;0)),"Alipat+N","----")</f>
        <v>----</v>
      </c>
      <c r="AM863" s="4">
        <f>V863*(44/43.989828)</f>
        <v>341.23946413965513</v>
      </c>
      <c r="AN863" s="4">
        <f>INT(AM863)</f>
        <v>341</v>
      </c>
      <c r="AO863" s="4">
        <f>AM863-AN863</f>
        <v>0.23946413965512647</v>
      </c>
    </row>
    <row r="864" spans="1:41" x14ac:dyDescent="0.25">
      <c r="A864">
        <v>21</v>
      </c>
      <c r="B864">
        <v>34</v>
      </c>
      <c r="C864">
        <v>0</v>
      </c>
      <c r="D864">
        <v>9</v>
      </c>
      <c r="E864">
        <v>0</v>
      </c>
      <c r="F864">
        <v>0</v>
      </c>
      <c r="H864">
        <v>429.21300500000001</v>
      </c>
      <c r="J864">
        <v>8826126</v>
      </c>
      <c r="K864">
        <v>8643029</v>
      </c>
      <c r="L864">
        <v>8039667</v>
      </c>
      <c r="M864" t="str">
        <f>IF(J864&gt;0,"Yes","No")</f>
        <v>Yes</v>
      </c>
      <c r="N864">
        <f>AVERAGE(J864:L864)</f>
        <v>8502940.666666666</v>
      </c>
      <c r="O864">
        <v>13955969</v>
      </c>
      <c r="P864">
        <v>15102907</v>
      </c>
      <c r="Q864">
        <v>13024197</v>
      </c>
      <c r="S864">
        <f>B864/A864</f>
        <v>1.6190476190476191</v>
      </c>
      <c r="T864">
        <f>D864/A864</f>
        <v>0.42857142857142855</v>
      </c>
      <c r="V864" s="4">
        <f>A864*12+(B864-1)*1.007825+C864*14.003074+D864*15.9949146+E864*31.9720707+F864*30.9737615+0.0005485799</f>
        <v>429.21300497989995</v>
      </c>
      <c r="W864">
        <f>1+A864-B864/2+C864/2+F864/2</f>
        <v>5</v>
      </c>
      <c r="X864">
        <f>W864/A864</f>
        <v>0.23809523809523808</v>
      </c>
      <c r="Y864">
        <f>W864/B864</f>
        <v>0.14705882352941177</v>
      </c>
      <c r="Z864">
        <f>W864/D864</f>
        <v>0.55555555555555558</v>
      </c>
      <c r="AA864" t="str">
        <f>IF(X864&gt;=0.3,IF(X864&lt;=0.68,IF(Y864&gt;=0.2,IF(Y864&lt;=0.95,IF(Z864&gt;=0.77,IF(Z864&lt;=1.75,"CRAM","O"),"O"),"O"),"O"),"O"),"O")</f>
        <v>O</v>
      </c>
      <c r="AD864">
        <f>(1+A864-D864/2-E864-B864/2)/(A864-D864/2-E864-C864-F864)</f>
        <v>3.0303030303030304E-2</v>
      </c>
      <c r="AF864" t="str">
        <f>IF(AD864&gt;0.66,"CondAr","----")</f>
        <v>----</v>
      </c>
      <c r="AG864" t="str">
        <f>IF(AND((AD864&gt;0.5),(AD864&lt;=0.66)),"Aromatic","----")</f>
        <v>----</v>
      </c>
      <c r="AH864" t="str">
        <f>IF(AND((AD864&lt;=0.5),(S864&lt;1.5)),"HUnSatLig","----")</f>
        <v>----</v>
      </c>
      <c r="AI864" t="str">
        <f>IF(AND((T864&lt;0.6),(S864&gt;=1.5),(C864=0)),"AlipatNoN","----")</f>
        <v>AlipatNoN</v>
      </c>
      <c r="AJ864" t="str">
        <f>IF(AND((S864&gt;=1.5),(T864&gt;=0.6)),"SatFACarb","----")</f>
        <v>----</v>
      </c>
      <c r="AK864" t="str">
        <f>IF(AND((T864&lt;0.6),(S864&gt;=1.5),(C864&gt;0)),"Alipat+N","----")</f>
        <v>----</v>
      </c>
      <c r="AM864" s="4">
        <f>V864*(44/43.989828)</f>
        <v>429.31225416738602</v>
      </c>
      <c r="AN864" s="4">
        <f>INT(AM864)</f>
        <v>429</v>
      </c>
      <c r="AO864" s="4">
        <f>AM864-AN864</f>
        <v>0.31225416738601552</v>
      </c>
    </row>
    <row r="865" spans="1:41" x14ac:dyDescent="0.25">
      <c r="A865">
        <v>21</v>
      </c>
      <c r="B865">
        <v>34</v>
      </c>
      <c r="C865">
        <v>0</v>
      </c>
      <c r="D865">
        <v>11</v>
      </c>
      <c r="E865">
        <v>0</v>
      </c>
      <c r="F865">
        <v>0</v>
      </c>
      <c r="H865">
        <v>461.20283419999998</v>
      </c>
      <c r="J865">
        <v>10223144</v>
      </c>
      <c r="K865">
        <v>9829145</v>
      </c>
      <c r="L865">
        <v>9916766</v>
      </c>
      <c r="M865" t="str">
        <f>IF(J865&gt;0,"Yes","No")</f>
        <v>Yes</v>
      </c>
      <c r="N865">
        <f>AVERAGE(J865:L865)</f>
        <v>9989685</v>
      </c>
      <c r="O865">
        <v>14428929</v>
      </c>
      <c r="P865">
        <v>14724461</v>
      </c>
      <c r="Q865">
        <v>12886130</v>
      </c>
      <c r="S865">
        <f>B865/A865</f>
        <v>1.6190476190476191</v>
      </c>
      <c r="T865">
        <f>D865/A865</f>
        <v>0.52380952380952384</v>
      </c>
      <c r="V865" s="4">
        <f>A865*12+(B865-1)*1.007825+C865*14.003074+D865*15.9949146+E865*31.9720707+F865*30.9737615+0.0005485799</f>
        <v>461.20283417989998</v>
      </c>
      <c r="W865">
        <f>1+A865-B865/2+C865/2+F865/2</f>
        <v>5</v>
      </c>
      <c r="X865">
        <f>W865/A865</f>
        <v>0.23809523809523808</v>
      </c>
      <c r="Y865">
        <f>W865/B865</f>
        <v>0.14705882352941177</v>
      </c>
      <c r="Z865">
        <f>W865/D865</f>
        <v>0.45454545454545453</v>
      </c>
      <c r="AA865" t="str">
        <f>IF(X865&gt;=0.3,IF(X865&lt;=0.68,IF(Y865&gt;=0.2,IF(Y865&lt;=0.95,IF(Z865&gt;=0.77,IF(Z865&lt;=1.75,"CRAM","O"),"O"),"O"),"O"),"O"),"O")</f>
        <v>O</v>
      </c>
      <c r="AD865">
        <f>(1+A865-D865/2-E865-B865/2)/(A865-D865/2-E865-C865-F865)</f>
        <v>-3.2258064516129031E-2</v>
      </c>
      <c r="AF865" t="str">
        <f>IF(AD865&gt;0.66,"CondAr","----")</f>
        <v>----</v>
      </c>
      <c r="AG865" t="str">
        <f>IF(AND((AD865&gt;0.5),(AD865&lt;=0.66)),"Aromatic","----")</f>
        <v>----</v>
      </c>
      <c r="AH865" t="str">
        <f>IF(AND((AD865&lt;=0.5),(S865&lt;1.5)),"HUnSatLig","----")</f>
        <v>----</v>
      </c>
      <c r="AI865" t="str">
        <f>IF(AND((T865&lt;0.6),(S865&gt;=1.5),(C865=0)),"AlipatNoN","----")</f>
        <v>AlipatNoN</v>
      </c>
      <c r="AJ865" t="str">
        <f>IF(AND((S865&gt;=1.5),(T865&gt;=0.6)),"SatFACarb","----")</f>
        <v>----</v>
      </c>
      <c r="AK865" t="str">
        <f>IF(AND((T865&lt;0.6),(S865&gt;=1.5),(C865&gt;0)),"Alipat+N","----")</f>
        <v>----</v>
      </c>
      <c r="AM865" s="4">
        <f>V865*(44/43.989828)</f>
        <v>461.30948054435669</v>
      </c>
      <c r="AN865" s="4">
        <f>INT(AM865)</f>
        <v>461</v>
      </c>
      <c r="AO865" s="4">
        <f>AM865-AN865</f>
        <v>0.30948054435668837</v>
      </c>
    </row>
    <row r="866" spans="1:41" x14ac:dyDescent="0.25">
      <c r="A866">
        <v>22</v>
      </c>
      <c r="B866">
        <v>34</v>
      </c>
      <c r="C866">
        <v>0</v>
      </c>
      <c r="D866">
        <v>8</v>
      </c>
      <c r="E866">
        <v>0</v>
      </c>
      <c r="F866">
        <v>0</v>
      </c>
      <c r="H866">
        <v>425.21809039999999</v>
      </c>
      <c r="J866">
        <v>8564363</v>
      </c>
      <c r="K866">
        <v>8776275</v>
      </c>
      <c r="L866">
        <v>7630331</v>
      </c>
      <c r="M866" t="str">
        <f>IF(J866&gt;0,"Yes","No")</f>
        <v>Yes</v>
      </c>
      <c r="N866">
        <f>AVERAGE(J866:L866)</f>
        <v>8323656.333333333</v>
      </c>
      <c r="O866">
        <v>14488667</v>
      </c>
      <c r="P866">
        <v>14521405</v>
      </c>
      <c r="Q866">
        <v>11801899</v>
      </c>
      <c r="S866">
        <f>B866/A866</f>
        <v>1.5454545454545454</v>
      </c>
      <c r="T866">
        <f>D866/A866</f>
        <v>0.36363636363636365</v>
      </c>
      <c r="V866" s="4">
        <f>A866*12+(B866-1)*1.007825+C866*14.003074+D866*15.9949146+E866*31.9720707+F866*30.9737615+0.0005485799</f>
        <v>425.21809037989999</v>
      </c>
      <c r="W866">
        <f>1+A866-B866/2+C866/2+F866/2</f>
        <v>6</v>
      </c>
      <c r="X866">
        <f>W866/A866</f>
        <v>0.27272727272727271</v>
      </c>
      <c r="Y866">
        <f>W866/B866</f>
        <v>0.17647058823529413</v>
      </c>
      <c r="Z866">
        <f>W866/D866</f>
        <v>0.75</v>
      </c>
      <c r="AA866" t="str">
        <f>IF(X866&gt;=0.3,IF(X866&lt;=0.68,IF(Y866&gt;=0.2,IF(Y866&lt;=0.95,IF(Z866&gt;=0.77,IF(Z866&lt;=1.75,"CRAM","O"),"O"),"O"),"O"),"O"),"O")</f>
        <v>O</v>
      </c>
      <c r="AD866">
        <f>(1+A866-D866/2-E866-B866/2)/(A866-D866/2-E866-C866-F866)</f>
        <v>0.1111111111111111</v>
      </c>
      <c r="AF866" t="str">
        <f>IF(AD866&gt;0.66,"CondAr","----")</f>
        <v>----</v>
      </c>
      <c r="AG866" t="str">
        <f>IF(AND((AD866&gt;0.5),(AD866&lt;=0.66)),"Aromatic","----")</f>
        <v>----</v>
      </c>
      <c r="AH866" t="str">
        <f>IF(AND((AD866&lt;=0.5),(S866&lt;1.5)),"HUnSatLig","----")</f>
        <v>----</v>
      </c>
      <c r="AI866" t="str">
        <f>IF(AND((T866&lt;0.6),(S866&gt;=1.5),(C866=0)),"AlipatNoN","----")</f>
        <v>AlipatNoN</v>
      </c>
      <c r="AJ866" t="str">
        <f>IF(AND((S866&gt;=1.5),(T866&gt;=0.6)),"SatFACarb","----")</f>
        <v>----</v>
      </c>
      <c r="AK866" t="str">
        <f>IF(AND((T866&lt;0.6),(S866&gt;=1.5),(C866&gt;0)),"Alipat+N","----")</f>
        <v>----</v>
      </c>
      <c r="AM866" s="4">
        <f>V866*(44/43.989828)</f>
        <v>425.31641580220764</v>
      </c>
      <c r="AN866" s="4">
        <f>INT(AM866)</f>
        <v>425</v>
      </c>
      <c r="AO866" s="4">
        <f>AM866-AN866</f>
        <v>0.31641580220764354</v>
      </c>
    </row>
    <row r="867" spans="1:41" x14ac:dyDescent="0.25">
      <c r="A867">
        <v>21</v>
      </c>
      <c r="B867">
        <v>32</v>
      </c>
      <c r="C867">
        <v>0</v>
      </c>
      <c r="D867">
        <v>9</v>
      </c>
      <c r="E867">
        <v>0</v>
      </c>
      <c r="F867">
        <v>0</v>
      </c>
      <c r="H867">
        <v>427.19735500000002</v>
      </c>
      <c r="J867">
        <v>9575897</v>
      </c>
      <c r="K867">
        <v>9849371</v>
      </c>
      <c r="L867">
        <v>9430401</v>
      </c>
      <c r="M867" t="str">
        <f>IF(J867&gt;0,"Yes","No")</f>
        <v>Yes</v>
      </c>
      <c r="N867">
        <f>AVERAGE(J867:L867)</f>
        <v>9618556.333333334</v>
      </c>
      <c r="O867">
        <v>14644214</v>
      </c>
      <c r="P867">
        <v>14345220</v>
      </c>
      <c r="Q867">
        <v>12424320</v>
      </c>
      <c r="S867">
        <f>B867/A867</f>
        <v>1.5238095238095237</v>
      </c>
      <c r="T867">
        <f>D867/A867</f>
        <v>0.42857142857142855</v>
      </c>
      <c r="V867" s="4">
        <f>A867*12+(B867-1)*1.007825+C867*14.003074+D867*15.9949146+E867*31.9720707+F867*30.9737615+0.0005485799</f>
        <v>427.19735497990001</v>
      </c>
      <c r="W867">
        <f>1+A867-B867/2+C867/2+F867/2</f>
        <v>6</v>
      </c>
      <c r="X867">
        <f>W867/A867</f>
        <v>0.2857142857142857</v>
      </c>
      <c r="Y867">
        <f>W867/B867</f>
        <v>0.1875</v>
      </c>
      <c r="Z867">
        <f>W867/D867</f>
        <v>0.66666666666666663</v>
      </c>
      <c r="AA867" t="str">
        <f>IF(X867&gt;=0.3,IF(X867&lt;=0.68,IF(Y867&gt;=0.2,IF(Y867&lt;=0.95,IF(Z867&gt;=0.77,IF(Z867&lt;=1.75,"CRAM","O"),"O"),"O"),"O"),"O"),"O")</f>
        <v>O</v>
      </c>
      <c r="AD867">
        <f>(1+A867-D867/2-E867-B867/2)/(A867-D867/2-E867-C867-F867)</f>
        <v>9.0909090909090912E-2</v>
      </c>
      <c r="AF867" t="str">
        <f>IF(AD867&gt;0.66,"CondAr","----")</f>
        <v>----</v>
      </c>
      <c r="AG867" t="str">
        <f>IF(AND((AD867&gt;0.5),(AD867&lt;=0.66)),"Aromatic","----")</f>
        <v>----</v>
      </c>
      <c r="AH867" t="str">
        <f>IF(AND((AD867&lt;=0.5),(S867&lt;1.5)),"HUnSatLig","----")</f>
        <v>----</v>
      </c>
      <c r="AI867" t="str">
        <f>IF(AND((T867&lt;0.6),(S867&gt;=1.5),(C867=0)),"AlipatNoN","----")</f>
        <v>AlipatNoN</v>
      </c>
      <c r="AJ867" t="str">
        <f>IF(AND((S867&gt;=1.5),(T867&gt;=0.6)),"SatFACarb","----")</f>
        <v>----</v>
      </c>
      <c r="AK867" t="str">
        <f>IF(AND((T867&lt;0.6),(S867&gt;=1.5),(C867&gt;0)),"Alipat+N","----")</f>
        <v>----</v>
      </c>
      <c r="AM867" s="4">
        <f>V867*(44/43.989828)</f>
        <v>427.29613807800291</v>
      </c>
      <c r="AN867" s="4">
        <f>INT(AM867)</f>
        <v>427</v>
      </c>
      <c r="AO867" s="4">
        <f>AM867-AN867</f>
        <v>0.2961380780029117</v>
      </c>
    </row>
    <row r="868" spans="1:41" x14ac:dyDescent="0.25">
      <c r="A868">
        <v>18</v>
      </c>
      <c r="B868">
        <v>34</v>
      </c>
      <c r="C868">
        <v>0</v>
      </c>
      <c r="D868">
        <v>5</v>
      </c>
      <c r="E868">
        <v>0</v>
      </c>
      <c r="F868">
        <v>0</v>
      </c>
      <c r="H868">
        <v>329.2333466</v>
      </c>
      <c r="J868">
        <v>7474783</v>
      </c>
      <c r="K868">
        <v>8108878</v>
      </c>
      <c r="L868">
        <v>8552563</v>
      </c>
      <c r="M868" t="str">
        <f>IF(J868&gt;0,"Yes","No")</f>
        <v>Yes</v>
      </c>
      <c r="N868">
        <f>AVERAGE(J868:L868)</f>
        <v>8045408</v>
      </c>
      <c r="O868">
        <v>14889181</v>
      </c>
      <c r="P868">
        <v>21342509</v>
      </c>
      <c r="Q868">
        <v>15845673</v>
      </c>
      <c r="S868">
        <f>B868/A868</f>
        <v>1.8888888888888888</v>
      </c>
      <c r="T868">
        <f>D868/A868</f>
        <v>0.27777777777777779</v>
      </c>
      <c r="V868" s="4">
        <f>A868*12+(B868-1)*1.007825+C868*14.003074+D868*15.9949146+E868*31.9720707+F868*30.9737615+0.0005485799</f>
        <v>329.2333465799</v>
      </c>
      <c r="W868">
        <f>1+A868-B868/2+C868/2+F868/2</f>
        <v>2</v>
      </c>
      <c r="X868">
        <f>W868/A868</f>
        <v>0.1111111111111111</v>
      </c>
      <c r="Y868">
        <f>W868/B868</f>
        <v>5.8823529411764705E-2</v>
      </c>
      <c r="Z868">
        <f>W868/D868</f>
        <v>0.4</v>
      </c>
      <c r="AA868" t="str">
        <f>IF(X868&gt;=0.3,IF(X868&lt;=0.68,IF(Y868&gt;=0.2,IF(Y868&lt;=0.95,IF(Z868&gt;=0.77,IF(Z868&lt;=1.75,"CRAM","O"),"O"),"O"),"O"),"O"),"O")</f>
        <v>O</v>
      </c>
      <c r="AD868">
        <f>(1+A868-D868/2-E868-B868/2)/(A868-D868/2-E868-C868-F868)</f>
        <v>-3.2258064516129031E-2</v>
      </c>
      <c r="AF868" t="str">
        <f>IF(AD868&gt;0.66,"CondAr","----")</f>
        <v>----</v>
      </c>
      <c r="AG868" t="str">
        <f>IF(AND((AD868&gt;0.5),(AD868&lt;=0.66)),"Aromatic","----")</f>
        <v>----</v>
      </c>
      <c r="AH868" t="str">
        <f>IF(AND((AD868&lt;=0.5),(S868&lt;1.5)),"HUnSatLig","----")</f>
        <v>----</v>
      </c>
      <c r="AI868" t="str">
        <f>IF(AND((T868&lt;0.6),(S868&gt;=1.5),(C868=0)),"AlipatNoN","----")</f>
        <v>AlipatNoN</v>
      </c>
      <c r="AJ868" t="str">
        <f>IF(AND((S868&gt;=1.5),(T868&gt;=0.6)),"SatFACarb","----")</f>
        <v>----</v>
      </c>
      <c r="AK868" t="str">
        <f>IF(AND((T868&lt;0.6),(S868&gt;=1.5),(C868&gt;0)),"Alipat+N","----")</f>
        <v>----</v>
      </c>
      <c r="AM868" s="4">
        <f>V868*(44/43.989828)</f>
        <v>329.30947694352426</v>
      </c>
      <c r="AN868" s="4">
        <f>INT(AM868)</f>
        <v>329</v>
      </c>
      <c r="AO868" s="4">
        <f>AM868-AN868</f>
        <v>0.3094769435242597</v>
      </c>
    </row>
    <row r="869" spans="1:41" x14ac:dyDescent="0.25">
      <c r="A869">
        <v>19</v>
      </c>
      <c r="B869">
        <v>36</v>
      </c>
      <c r="C869">
        <v>0</v>
      </c>
      <c r="D869">
        <v>6</v>
      </c>
      <c r="E869">
        <v>0</v>
      </c>
      <c r="F869">
        <v>0</v>
      </c>
      <c r="H869">
        <v>359.24391120000001</v>
      </c>
      <c r="J869">
        <v>4517024</v>
      </c>
      <c r="K869">
        <v>5011468</v>
      </c>
      <c r="L869">
        <v>5054358</v>
      </c>
      <c r="M869" t="str">
        <f>IF(J869&gt;0,"Yes","No")</f>
        <v>Yes</v>
      </c>
      <c r="N869">
        <f>AVERAGE(J869:L869)</f>
        <v>4860950</v>
      </c>
      <c r="O869">
        <v>15214940</v>
      </c>
      <c r="P869">
        <v>11394907</v>
      </c>
      <c r="Q869">
        <v>17844355</v>
      </c>
      <c r="S869">
        <f>B869/A869</f>
        <v>1.8947368421052631</v>
      </c>
      <c r="T869">
        <f>D869/A869</f>
        <v>0.31578947368421051</v>
      </c>
      <c r="V869" s="4">
        <f>A869*12+(B869-1)*1.007825+C869*14.003074+D869*15.9949146+E869*31.9720707+F869*30.9737615+0.0005485799</f>
        <v>359.24391117989995</v>
      </c>
      <c r="W869">
        <f>1+A869-B869/2+C869/2+F869/2</f>
        <v>2</v>
      </c>
      <c r="X869">
        <f>W869/A869</f>
        <v>0.10526315789473684</v>
      </c>
      <c r="Y869">
        <f>W869/B869</f>
        <v>5.5555555555555552E-2</v>
      </c>
      <c r="Z869">
        <f>W869/D869</f>
        <v>0.33333333333333331</v>
      </c>
      <c r="AA869" t="str">
        <f>IF(X869&gt;=0.3,IF(X869&lt;=0.68,IF(Y869&gt;=0.2,IF(Y869&lt;=0.95,IF(Z869&gt;=0.77,IF(Z869&lt;=1.75,"CRAM","O"),"O"),"O"),"O"),"O"),"O")</f>
        <v>O</v>
      </c>
      <c r="AD869">
        <f>(1+A869-D869/2-E869-B869/2)/(A869-D869/2-E869-C869-F869)</f>
        <v>-6.25E-2</v>
      </c>
      <c r="AF869" t="str">
        <f>IF(AD869&gt;0.66,"CondAr","----")</f>
        <v>----</v>
      </c>
      <c r="AG869" t="str">
        <f>IF(AND((AD869&gt;0.5),(AD869&lt;=0.66)),"Aromatic","----")</f>
        <v>----</v>
      </c>
      <c r="AH869" t="str">
        <f>IF(AND((AD869&lt;=0.5),(S869&lt;1.5)),"HUnSatLig","----")</f>
        <v>----</v>
      </c>
      <c r="AI869" t="str">
        <f>IF(AND((T869&lt;0.6),(S869&gt;=1.5),(C869=0)),"AlipatNoN","----")</f>
        <v>AlipatNoN</v>
      </c>
      <c r="AJ869" t="str">
        <f>IF(AND((S869&gt;=1.5),(T869&gt;=0.6)),"SatFACarb","----")</f>
        <v>----</v>
      </c>
      <c r="AK869" t="str">
        <f>IF(AND((T869&lt;0.6),(S869&gt;=1.5),(C869&gt;0)),"Alipat+N","----")</f>
        <v>----</v>
      </c>
      <c r="AM869" s="4">
        <f>V869*(44/43.989828)</f>
        <v>359.32698104469961</v>
      </c>
      <c r="AN869" s="4">
        <f>INT(AM869)</f>
        <v>359</v>
      </c>
      <c r="AO869" s="4">
        <f>AM869-AN869</f>
        <v>0.32698104469960754</v>
      </c>
    </row>
    <row r="870" spans="1:41" x14ac:dyDescent="0.25">
      <c r="A870">
        <v>18</v>
      </c>
      <c r="B870">
        <v>36</v>
      </c>
      <c r="C870">
        <v>0</v>
      </c>
      <c r="D870">
        <v>7</v>
      </c>
      <c r="E870">
        <v>0</v>
      </c>
      <c r="F870">
        <v>0</v>
      </c>
      <c r="H870">
        <v>363.23882579999997</v>
      </c>
      <c r="J870">
        <v>9287293</v>
      </c>
      <c r="K870">
        <v>9407597</v>
      </c>
      <c r="L870">
        <v>9523285</v>
      </c>
      <c r="M870" t="str">
        <f>IF(J870&gt;0,"Yes","No")</f>
        <v>Yes</v>
      </c>
      <c r="N870">
        <f>AVERAGE(J870:L870)</f>
        <v>9406058.333333334</v>
      </c>
      <c r="O870">
        <v>15427114</v>
      </c>
      <c r="P870">
        <v>19135488</v>
      </c>
      <c r="Q870">
        <v>13255967</v>
      </c>
      <c r="S870">
        <f>B870/A870</f>
        <v>2</v>
      </c>
      <c r="T870">
        <f>D870/A870</f>
        <v>0.3888888888888889</v>
      </c>
      <c r="V870" s="4">
        <f>A870*12+(B870-1)*1.007825+C870*14.003074+D870*15.9949146+E870*31.9720707+F870*30.9737615+0.0005485799</f>
        <v>363.23882577989997</v>
      </c>
      <c r="W870">
        <f>1+A870-B870/2+C870/2+F870/2</f>
        <v>1</v>
      </c>
      <c r="X870">
        <f>W870/A870</f>
        <v>5.5555555555555552E-2</v>
      </c>
      <c r="Y870">
        <f>W870/B870</f>
        <v>2.7777777777777776E-2</v>
      </c>
      <c r="Z870">
        <f>W870/D870</f>
        <v>0.14285714285714285</v>
      </c>
      <c r="AA870" t="str">
        <f>IF(X870&gt;=0.3,IF(X870&lt;=0.68,IF(Y870&gt;=0.2,IF(Y870&lt;=0.95,IF(Z870&gt;=0.77,IF(Z870&lt;=1.75,"CRAM","O"),"O"),"O"),"O"),"O"),"O")</f>
        <v>O</v>
      </c>
      <c r="AD870">
        <f>(1+A870-D870/2-E870-B870/2)/(A870-D870/2-E870-C870-F870)</f>
        <v>-0.17241379310344829</v>
      </c>
      <c r="AF870" t="str">
        <f>IF(AD870&gt;0.66,"CondAr","----")</f>
        <v>----</v>
      </c>
      <c r="AG870" t="str">
        <f>IF(AND((AD870&gt;0.5),(AD870&lt;=0.66)),"Aromatic","----")</f>
        <v>----</v>
      </c>
      <c r="AH870" t="str">
        <f>IF(AND((AD870&lt;=0.5),(S870&lt;1.5)),"HUnSatLig","----")</f>
        <v>----</v>
      </c>
      <c r="AI870" t="str">
        <f>IF(AND((T870&lt;0.6),(S870&gt;=1.5),(C870=0)),"AlipatNoN","----")</f>
        <v>AlipatNoN</v>
      </c>
      <c r="AJ870" t="str">
        <f>IF(AND((S870&gt;=1.5),(T870&gt;=0.6)),"SatFACarb","----")</f>
        <v>----</v>
      </c>
      <c r="AK870" t="str">
        <f>IF(AND((T870&lt;0.6),(S870&gt;=1.5),(C870&gt;0)),"Alipat+N","----")</f>
        <v>----</v>
      </c>
      <c r="AM870" s="4">
        <f>V870*(44/43.989828)</f>
        <v>363.32281940987804</v>
      </c>
      <c r="AN870" s="4">
        <f>INT(AM870)</f>
        <v>363</v>
      </c>
      <c r="AO870" s="4">
        <f>AM870-AN870</f>
        <v>0.32281940987803637</v>
      </c>
    </row>
    <row r="871" spans="1:41" x14ac:dyDescent="0.25">
      <c r="A871">
        <v>19</v>
      </c>
      <c r="B871">
        <v>36</v>
      </c>
      <c r="C871">
        <v>0</v>
      </c>
      <c r="D871">
        <v>7</v>
      </c>
      <c r="E871">
        <v>0</v>
      </c>
      <c r="F871">
        <v>0</v>
      </c>
      <c r="H871">
        <v>375.23882579999997</v>
      </c>
      <c r="J871">
        <v>6737955</v>
      </c>
      <c r="K871">
        <v>7465298</v>
      </c>
      <c r="L871">
        <v>7140921</v>
      </c>
      <c r="M871" t="str">
        <f>IF(J871&gt;0,"Yes","No")</f>
        <v>Yes</v>
      </c>
      <c r="N871">
        <f>AVERAGE(J871:L871)</f>
        <v>7114724.666666667</v>
      </c>
      <c r="O871">
        <v>15629346</v>
      </c>
      <c r="P871">
        <v>15063474</v>
      </c>
      <c r="Q871">
        <v>18197095</v>
      </c>
      <c r="S871">
        <f>B871/A871</f>
        <v>1.8947368421052631</v>
      </c>
      <c r="T871">
        <f>D871/A871</f>
        <v>0.36842105263157893</v>
      </c>
      <c r="V871" s="4">
        <f>A871*12+(B871-1)*1.007825+C871*14.003074+D871*15.9949146+E871*31.9720707+F871*30.9737615+0.0005485799</f>
        <v>375.23882577989997</v>
      </c>
      <c r="W871">
        <f>1+A871-B871/2+C871/2+F871/2</f>
        <v>2</v>
      </c>
      <c r="X871">
        <f>W871/A871</f>
        <v>0.10526315789473684</v>
      </c>
      <c r="Y871">
        <f>W871/B871</f>
        <v>5.5555555555555552E-2</v>
      </c>
      <c r="Z871">
        <f>W871/D871</f>
        <v>0.2857142857142857</v>
      </c>
      <c r="AA871" t="str">
        <f>IF(X871&gt;=0.3,IF(X871&lt;=0.68,IF(Y871&gt;=0.2,IF(Y871&lt;=0.95,IF(Z871&gt;=0.77,IF(Z871&lt;=1.75,"CRAM","O"),"O"),"O"),"O"),"O"),"O")</f>
        <v>O</v>
      </c>
      <c r="AD871">
        <f>(1+A871-D871/2-E871-B871/2)/(A871-D871/2-E871-C871-F871)</f>
        <v>-9.6774193548387094E-2</v>
      </c>
      <c r="AF871" t="str">
        <f>IF(AD871&gt;0.66,"CondAr","----")</f>
        <v>----</v>
      </c>
      <c r="AG871" t="str">
        <f>IF(AND((AD871&gt;0.5),(AD871&lt;=0.66)),"Aromatic","----")</f>
        <v>----</v>
      </c>
      <c r="AH871" t="str">
        <f>IF(AND((AD871&lt;=0.5),(S871&lt;1.5)),"HUnSatLig","----")</f>
        <v>----</v>
      </c>
      <c r="AI871" t="str">
        <f>IF(AND((T871&lt;0.6),(S871&gt;=1.5),(C871=0)),"AlipatNoN","----")</f>
        <v>AlipatNoN</v>
      </c>
      <c r="AJ871" t="str">
        <f>IF(AND((S871&gt;=1.5),(T871&gt;=0.6)),"SatFACarb","----")</f>
        <v>----</v>
      </c>
      <c r="AK871" t="str">
        <f>IF(AND((T871&lt;0.6),(S871&gt;=1.5),(C871&gt;0)),"Alipat+N","----")</f>
        <v>----</v>
      </c>
      <c r="AM871" s="4">
        <f>V871*(44/43.989828)</f>
        <v>375.32559423318492</v>
      </c>
      <c r="AN871" s="4">
        <f>INT(AM871)</f>
        <v>375</v>
      </c>
      <c r="AO871" s="4">
        <f>AM871-AN871</f>
        <v>0.32559423318491554</v>
      </c>
    </row>
    <row r="872" spans="1:41" x14ac:dyDescent="0.25">
      <c r="A872">
        <v>21</v>
      </c>
      <c r="B872">
        <v>36</v>
      </c>
      <c r="C872">
        <v>0</v>
      </c>
      <c r="D872">
        <v>7</v>
      </c>
      <c r="E872">
        <v>0</v>
      </c>
      <c r="F872">
        <v>0</v>
      </c>
      <c r="H872">
        <v>399.23882579999997</v>
      </c>
      <c r="J872">
        <v>8254305</v>
      </c>
      <c r="K872">
        <v>8795475</v>
      </c>
      <c r="L872">
        <v>8612621</v>
      </c>
      <c r="M872" t="str">
        <f>IF(J872&gt;0,"Yes","No")</f>
        <v>Yes</v>
      </c>
      <c r="N872">
        <f>AVERAGE(J872:L872)</f>
        <v>8554133.666666666</v>
      </c>
      <c r="O872">
        <v>15720689</v>
      </c>
      <c r="P872">
        <v>16240378</v>
      </c>
      <c r="Q872">
        <v>14282026</v>
      </c>
      <c r="S872">
        <f>B872/A872</f>
        <v>1.7142857142857142</v>
      </c>
      <c r="T872">
        <f>D872/A872</f>
        <v>0.33333333333333331</v>
      </c>
      <c r="V872" s="4">
        <f>A872*12+(B872-1)*1.007825+C872*14.003074+D872*15.9949146+E872*31.9720707+F872*30.9737615+0.0005485799</f>
        <v>399.23882577989997</v>
      </c>
      <c r="W872">
        <f>1+A872-B872/2+C872/2+F872/2</f>
        <v>4</v>
      </c>
      <c r="X872">
        <f>W872/A872</f>
        <v>0.19047619047619047</v>
      </c>
      <c r="Y872">
        <f>W872/B872</f>
        <v>0.1111111111111111</v>
      </c>
      <c r="Z872">
        <f>W872/D872</f>
        <v>0.5714285714285714</v>
      </c>
      <c r="AA872" t="str">
        <f>IF(X872&gt;=0.3,IF(X872&lt;=0.68,IF(Y872&gt;=0.2,IF(Y872&lt;=0.95,IF(Z872&gt;=0.77,IF(Z872&lt;=1.75,"CRAM","O"),"O"),"O"),"O"),"O"),"O")</f>
        <v>O</v>
      </c>
      <c r="AD872">
        <f>(1+A872-D872/2-E872-B872/2)/(A872-D872/2-E872-C872-F872)</f>
        <v>2.8571428571428571E-2</v>
      </c>
      <c r="AF872" t="str">
        <f>IF(AD872&gt;0.66,"CondAr","----")</f>
        <v>----</v>
      </c>
      <c r="AG872" t="str">
        <f>IF(AND((AD872&gt;0.5),(AD872&lt;=0.66)),"Aromatic","----")</f>
        <v>----</v>
      </c>
      <c r="AH872" t="str">
        <f>IF(AND((AD872&lt;=0.5),(S872&lt;1.5)),"HUnSatLig","----")</f>
        <v>----</v>
      </c>
      <c r="AI872" t="str">
        <f>IF(AND((T872&lt;0.6),(S872&gt;=1.5),(C872=0)),"AlipatNoN","----")</f>
        <v>AlipatNoN</v>
      </c>
      <c r="AJ872" t="str">
        <f>IF(AND((S872&gt;=1.5),(T872&gt;=0.6)),"SatFACarb","----")</f>
        <v>----</v>
      </c>
      <c r="AK872" t="str">
        <f>IF(AND((T872&lt;0.6),(S872&gt;=1.5),(C872&gt;0)),"Alipat+N","----")</f>
        <v>----</v>
      </c>
      <c r="AM872" s="4">
        <f>V872*(44/43.989828)</f>
        <v>399.33114387979867</v>
      </c>
      <c r="AN872" s="4">
        <f>INT(AM872)</f>
        <v>399</v>
      </c>
      <c r="AO872" s="4">
        <f>AM872-AN872</f>
        <v>0.33114387979867388</v>
      </c>
    </row>
    <row r="873" spans="1:41" x14ac:dyDescent="0.25">
      <c r="A873">
        <v>19</v>
      </c>
      <c r="B873">
        <v>34</v>
      </c>
      <c r="C873">
        <v>0</v>
      </c>
      <c r="D873">
        <v>8</v>
      </c>
      <c r="E873">
        <v>0</v>
      </c>
      <c r="F873">
        <v>0</v>
      </c>
      <c r="H873">
        <v>389.21809039999999</v>
      </c>
      <c r="J873">
        <v>8188461</v>
      </c>
      <c r="K873">
        <v>9541222</v>
      </c>
      <c r="L873">
        <v>8098828</v>
      </c>
      <c r="M873" t="str">
        <f>IF(J873&gt;0,"Yes","No")</f>
        <v>Yes</v>
      </c>
      <c r="N873">
        <f>AVERAGE(J873:L873)</f>
        <v>8609503.666666666</v>
      </c>
      <c r="O873">
        <v>15809008</v>
      </c>
      <c r="P873">
        <v>15464349</v>
      </c>
      <c r="Q873">
        <v>14997285</v>
      </c>
      <c r="S873">
        <f>B873/A873</f>
        <v>1.7894736842105263</v>
      </c>
      <c r="T873">
        <f>D873/A873</f>
        <v>0.42105263157894735</v>
      </c>
      <c r="V873" s="4">
        <f>A873*12+(B873-1)*1.007825+C873*14.003074+D873*15.9949146+E873*31.9720707+F873*30.9737615+0.0005485799</f>
        <v>389.21809037989999</v>
      </c>
      <c r="W873">
        <f>1+A873-B873/2+C873/2+F873/2</f>
        <v>3</v>
      </c>
      <c r="X873">
        <f>W873/A873</f>
        <v>0.15789473684210525</v>
      </c>
      <c r="Y873">
        <f>W873/B873</f>
        <v>8.8235294117647065E-2</v>
      </c>
      <c r="Z873">
        <f>W873/D873</f>
        <v>0.375</v>
      </c>
      <c r="AA873" t="str">
        <f>IF(X873&gt;=0.3,IF(X873&lt;=0.68,IF(Y873&gt;=0.2,IF(Y873&lt;=0.95,IF(Z873&gt;=0.77,IF(Z873&lt;=1.75,"CRAM","O"),"O"),"O"),"O"),"O"),"O")</f>
        <v>O</v>
      </c>
      <c r="AD873">
        <f>(1+A873-D873/2-E873-B873/2)/(A873-D873/2-E873-C873-F873)</f>
        <v>-6.6666666666666666E-2</v>
      </c>
      <c r="AF873" t="str">
        <f>IF(AD873&gt;0.66,"CondAr","----")</f>
        <v>----</v>
      </c>
      <c r="AG873" t="str">
        <f>IF(AND((AD873&gt;0.5),(AD873&lt;=0.66)),"Aromatic","----")</f>
        <v>----</v>
      </c>
      <c r="AH873" t="str">
        <f>IF(AND((AD873&lt;=0.5),(S873&lt;1.5)),"HUnSatLig","----")</f>
        <v>----</v>
      </c>
      <c r="AI873" t="str">
        <f>IF(AND((T873&lt;0.6),(S873&gt;=1.5),(C873=0)),"AlipatNoN","----")</f>
        <v>AlipatNoN</v>
      </c>
      <c r="AJ873" t="str">
        <f>IF(AND((S873&gt;=1.5),(T873&gt;=0.6)),"SatFACarb","----")</f>
        <v>----</v>
      </c>
      <c r="AK873" t="str">
        <f>IF(AND((T873&lt;0.6),(S873&gt;=1.5),(C873&gt;0)),"Alipat+N","----")</f>
        <v>----</v>
      </c>
      <c r="AM873" s="4">
        <f>V873*(44/43.989828)</f>
        <v>389.30809133228701</v>
      </c>
      <c r="AN873" s="4">
        <f>INT(AM873)</f>
        <v>389</v>
      </c>
      <c r="AO873" s="4">
        <f>AM873-AN873</f>
        <v>0.30809133228700603</v>
      </c>
    </row>
    <row r="874" spans="1:41" x14ac:dyDescent="0.25">
      <c r="A874">
        <v>20</v>
      </c>
      <c r="B874">
        <v>30</v>
      </c>
      <c r="C874">
        <v>0</v>
      </c>
      <c r="D874">
        <v>9</v>
      </c>
      <c r="E874">
        <v>0</v>
      </c>
      <c r="F874">
        <v>0</v>
      </c>
      <c r="H874">
        <v>413.18170500000002</v>
      </c>
      <c r="J874">
        <v>13113458</v>
      </c>
      <c r="K874">
        <v>12870176</v>
      </c>
      <c r="L874">
        <v>12316444</v>
      </c>
      <c r="M874" t="str">
        <f>IF(J874&gt;0,"Yes","No")</f>
        <v>Yes</v>
      </c>
      <c r="N874">
        <f>AVERAGE(J874:L874)</f>
        <v>12766692.666666666</v>
      </c>
      <c r="O874">
        <v>16188707</v>
      </c>
      <c r="P874">
        <v>16249867</v>
      </c>
      <c r="Q874">
        <v>14483359</v>
      </c>
      <c r="S874">
        <f>B874/A874</f>
        <v>1.5</v>
      </c>
      <c r="T874">
        <f>D874/A874</f>
        <v>0.45</v>
      </c>
      <c r="V874" s="4">
        <f>A874*12+(B874-1)*1.007825+C874*14.003074+D874*15.9949146+E874*31.9720707+F874*30.9737615+0.0005485799</f>
        <v>413.18170497989996</v>
      </c>
      <c r="W874">
        <f>1+A874-B874/2+C874/2+F874/2</f>
        <v>6</v>
      </c>
      <c r="X874">
        <f>W874/A874</f>
        <v>0.3</v>
      </c>
      <c r="Y874">
        <f>W874/B874</f>
        <v>0.2</v>
      </c>
      <c r="Z874">
        <f>W874/D874</f>
        <v>0.66666666666666663</v>
      </c>
      <c r="AA874" t="str">
        <f>IF(X874&gt;=0.3,IF(X874&lt;=0.68,IF(Y874&gt;=0.2,IF(Y874&lt;=0.95,IF(Z874&gt;=0.77,IF(Z874&lt;=1.75,"CRAM","O"),"O"),"O"),"O"),"O"),"O")</f>
        <v>O</v>
      </c>
      <c r="AD874">
        <f>(1+A874-D874/2-E874-B874/2)/(A874-D874/2-E874-C874-F874)</f>
        <v>9.6774193548387094E-2</v>
      </c>
      <c r="AF874" t="str">
        <f>IF(AD874&gt;0.66,"CondAr","----")</f>
        <v>----</v>
      </c>
      <c r="AG874" t="str">
        <f>IF(AND((AD874&gt;0.5),(AD874&lt;=0.66)),"Aromatic","----")</f>
        <v>----</v>
      </c>
      <c r="AH874" t="str">
        <f>IF(AND((AD874&lt;=0.5),(S874&lt;1.5)),"HUnSatLig","----")</f>
        <v>----</v>
      </c>
      <c r="AI874" t="str">
        <f>IF(AND((T874&lt;0.6),(S874&gt;=1.5),(C874=0)),"AlipatNoN","----")</f>
        <v>AlipatNoN</v>
      </c>
      <c r="AJ874" t="str">
        <f>IF(AND((S874&gt;=1.5),(T874&gt;=0.6)),"SatFACarb","----")</f>
        <v>----</v>
      </c>
      <c r="AK874" t="str">
        <f>IF(AND((T874&lt;0.6),(S874&gt;=1.5),(C874&gt;0)),"Alipat+N","----")</f>
        <v>----</v>
      </c>
      <c r="AM874" s="4">
        <f>V874*(44/43.989828)</f>
        <v>413.27724716531276</v>
      </c>
      <c r="AN874" s="4">
        <f>INT(AM874)</f>
        <v>413</v>
      </c>
      <c r="AO874" s="4">
        <f>AM874-AN874</f>
        <v>0.27724716531275817</v>
      </c>
    </row>
    <row r="875" spans="1:41" x14ac:dyDescent="0.25">
      <c r="A875">
        <v>21</v>
      </c>
      <c r="B875">
        <v>32</v>
      </c>
      <c r="C875">
        <v>0</v>
      </c>
      <c r="D875">
        <v>6</v>
      </c>
      <c r="E875">
        <v>0</v>
      </c>
      <c r="F875">
        <v>0</v>
      </c>
      <c r="H875">
        <v>379.21261120000003</v>
      </c>
      <c r="J875">
        <v>8713649</v>
      </c>
      <c r="K875">
        <v>9102678</v>
      </c>
      <c r="L875">
        <v>9128578</v>
      </c>
      <c r="M875" t="str">
        <f>IF(J875&gt;0,"Yes","No")</f>
        <v>Yes</v>
      </c>
      <c r="N875">
        <f>AVERAGE(J875:L875)</f>
        <v>8981635</v>
      </c>
      <c r="O875">
        <v>16285803</v>
      </c>
      <c r="P875">
        <v>16670200</v>
      </c>
      <c r="Q875">
        <v>15887980</v>
      </c>
      <c r="S875">
        <f>B875/A875</f>
        <v>1.5238095238095237</v>
      </c>
      <c r="T875">
        <f>D875/A875</f>
        <v>0.2857142857142857</v>
      </c>
      <c r="V875" s="4">
        <f>A875*12+(B875-1)*1.007825+C875*14.003074+D875*15.9949146+E875*31.9720707+F875*30.9737615+0.0005485799</f>
        <v>379.21261117989997</v>
      </c>
      <c r="W875">
        <f>1+A875-B875/2+C875/2+F875/2</f>
        <v>6</v>
      </c>
      <c r="X875">
        <f>W875/A875</f>
        <v>0.2857142857142857</v>
      </c>
      <c r="Y875">
        <f>W875/B875</f>
        <v>0.1875</v>
      </c>
      <c r="Z875">
        <f>W875/D875</f>
        <v>1</v>
      </c>
      <c r="AA875" t="str">
        <f>IF(X875&gt;=0.3,IF(X875&lt;=0.68,IF(Y875&gt;=0.2,IF(Y875&lt;=0.95,IF(Z875&gt;=0.77,IF(Z875&lt;=1.75,"CRAM","O"),"O"),"O"),"O"),"O"),"O")</f>
        <v>O</v>
      </c>
      <c r="AD875">
        <f>(1+A875-D875/2-E875-B875/2)/(A875-D875/2-E875-C875-F875)</f>
        <v>0.16666666666666666</v>
      </c>
      <c r="AF875" t="str">
        <f>IF(AD875&gt;0.66,"CondAr","----")</f>
        <v>----</v>
      </c>
      <c r="AG875" t="str">
        <f>IF(AND((AD875&gt;0.5),(AD875&lt;=0.66)),"Aromatic","----")</f>
        <v>----</v>
      </c>
      <c r="AH875" t="str">
        <f>IF(AND((AD875&lt;=0.5),(S875&lt;1.5)),"HUnSatLig","----")</f>
        <v>----</v>
      </c>
      <c r="AI875" t="str">
        <f>IF(AND((T875&lt;0.6),(S875&gt;=1.5),(C875=0)),"AlipatNoN","----")</f>
        <v>AlipatNoN</v>
      </c>
      <c r="AJ875" t="str">
        <f>IF(AND((S875&gt;=1.5),(T875&gt;=0.6)),"SatFACarb","----")</f>
        <v>----</v>
      </c>
      <c r="AK875" t="str">
        <f>IF(AND((T875&lt;0.6),(S875&gt;=1.5),(C875&gt;0)),"Alipat+N","----")</f>
        <v>----</v>
      </c>
      <c r="AM875" s="4">
        <f>V875*(44/43.989828)</f>
        <v>379.30029851254693</v>
      </c>
      <c r="AN875" s="4">
        <f>INT(AM875)</f>
        <v>379</v>
      </c>
      <c r="AO875" s="4">
        <f>AM875-AN875</f>
        <v>0.30029851254693085</v>
      </c>
    </row>
    <row r="876" spans="1:41" x14ac:dyDescent="0.25">
      <c r="A876">
        <v>19</v>
      </c>
      <c r="B876">
        <v>30</v>
      </c>
      <c r="C876">
        <v>0</v>
      </c>
      <c r="D876">
        <v>6</v>
      </c>
      <c r="E876">
        <v>0</v>
      </c>
      <c r="F876">
        <v>0</v>
      </c>
      <c r="H876">
        <v>353.19696119999998</v>
      </c>
      <c r="J876">
        <v>9701397</v>
      </c>
      <c r="K876">
        <v>10568068</v>
      </c>
      <c r="L876">
        <v>10298496</v>
      </c>
      <c r="M876" t="str">
        <f>IF(J876&gt;0,"Yes","No")</f>
        <v>Yes</v>
      </c>
      <c r="N876">
        <f>AVERAGE(J876:L876)</f>
        <v>10189320.333333334</v>
      </c>
      <c r="O876">
        <v>16704034</v>
      </c>
      <c r="P876">
        <v>19382387</v>
      </c>
      <c r="Q876">
        <v>16105870</v>
      </c>
      <c r="S876">
        <f>B876/A876</f>
        <v>1.5789473684210527</v>
      </c>
      <c r="T876">
        <f>D876/A876</f>
        <v>0.31578947368421051</v>
      </c>
      <c r="V876" s="4">
        <f>A876*12+(B876-1)*1.007825+C876*14.003074+D876*15.9949146+E876*31.9720707+F876*30.9737615+0.0005485799</f>
        <v>353.19696117989997</v>
      </c>
      <c r="W876">
        <f>1+A876-B876/2+C876/2+F876/2</f>
        <v>5</v>
      </c>
      <c r="X876">
        <f>W876/A876</f>
        <v>0.26315789473684209</v>
      </c>
      <c r="Y876">
        <f>W876/B876</f>
        <v>0.16666666666666666</v>
      </c>
      <c r="Z876">
        <f>W876/D876</f>
        <v>0.83333333333333337</v>
      </c>
      <c r="AA876" t="str">
        <f>IF(X876&gt;=0.3,IF(X876&lt;=0.68,IF(Y876&gt;=0.2,IF(Y876&lt;=0.95,IF(Z876&gt;=0.77,IF(Z876&lt;=1.75,"CRAM","O"),"O"),"O"),"O"),"O"),"O")</f>
        <v>O</v>
      </c>
      <c r="AD876">
        <f>(1+A876-D876/2-E876-B876/2)/(A876-D876/2-E876-C876-F876)</f>
        <v>0.125</v>
      </c>
      <c r="AF876" t="str">
        <f>IF(AD876&gt;0.66,"CondAr","----")</f>
        <v>----</v>
      </c>
      <c r="AG876" t="str">
        <f>IF(AND((AD876&gt;0.5),(AD876&lt;=0.66)),"Aromatic","----")</f>
        <v>----</v>
      </c>
      <c r="AH876" t="str">
        <f>IF(AND((AD876&lt;=0.5),(S876&lt;1.5)),"HUnSatLig","----")</f>
        <v>----</v>
      </c>
      <c r="AI876" t="str">
        <f>IF(AND((T876&lt;0.6),(S876&gt;=1.5),(C876=0)),"AlipatNoN","----")</f>
        <v>AlipatNoN</v>
      </c>
      <c r="AJ876" t="str">
        <f>IF(AND((S876&gt;=1.5),(T876&gt;=0.6)),"SatFACarb","----")</f>
        <v>----</v>
      </c>
      <c r="AK876" t="str">
        <f>IF(AND((T876&lt;0.6),(S876&gt;=1.5),(C876&gt;0)),"Alipat+N","----")</f>
        <v>----</v>
      </c>
      <c r="AM876" s="4">
        <f>V876*(44/43.989828)</f>
        <v>353.27863277655001</v>
      </c>
      <c r="AN876" s="4">
        <f>INT(AM876)</f>
        <v>353</v>
      </c>
      <c r="AO876" s="4">
        <f>AM876-AN876</f>
        <v>0.27863277655001184</v>
      </c>
    </row>
    <row r="877" spans="1:41" x14ac:dyDescent="0.25">
      <c r="A877">
        <v>16</v>
      </c>
      <c r="B877">
        <v>26</v>
      </c>
      <c r="C877">
        <v>0</v>
      </c>
      <c r="D877">
        <v>9</v>
      </c>
      <c r="E877">
        <v>0</v>
      </c>
      <c r="F877">
        <v>0</v>
      </c>
      <c r="H877">
        <v>361.15040499999998</v>
      </c>
      <c r="J877">
        <v>10576745</v>
      </c>
      <c r="K877">
        <v>11412002</v>
      </c>
      <c r="L877">
        <v>11122137</v>
      </c>
      <c r="M877" t="str">
        <f>IF(J877&gt;0,"Yes","No")</f>
        <v>Yes</v>
      </c>
      <c r="N877">
        <f>AVERAGE(J877:L877)</f>
        <v>11036961.333333334</v>
      </c>
      <c r="O877">
        <v>16841640</v>
      </c>
      <c r="P877">
        <v>20089234</v>
      </c>
      <c r="Q877">
        <v>17275575</v>
      </c>
      <c r="S877">
        <f>B877/A877</f>
        <v>1.625</v>
      </c>
      <c r="T877">
        <f>D877/A877</f>
        <v>0.5625</v>
      </c>
      <c r="V877" s="4">
        <f>A877*12+(B877-1)*1.007825+C877*14.003074+D877*15.9949146+E877*31.9720707+F877*30.9737615+0.0005485799</f>
        <v>361.15040497989997</v>
      </c>
      <c r="W877">
        <f>1+A877-B877/2+C877/2+F877/2</f>
        <v>4</v>
      </c>
      <c r="X877">
        <f>W877/A877</f>
        <v>0.25</v>
      </c>
      <c r="Y877">
        <f>W877/B877</f>
        <v>0.15384615384615385</v>
      </c>
      <c r="Z877">
        <f>W877/D877</f>
        <v>0.44444444444444442</v>
      </c>
      <c r="AA877" t="str">
        <f>IF(X877&gt;=0.3,IF(X877&lt;=0.68,IF(Y877&gt;=0.2,IF(Y877&lt;=0.95,IF(Z877&gt;=0.77,IF(Z877&lt;=1.75,"CRAM","O"),"O"),"O"),"O"),"O"),"O")</f>
        <v>O</v>
      </c>
      <c r="AD877">
        <f>(1+A877-D877/2-E877-B877/2)/(A877-D877/2-E877-C877-F877)</f>
        <v>-4.3478260869565216E-2</v>
      </c>
      <c r="AF877" t="str">
        <f>IF(AD877&gt;0.66,"CondAr","----")</f>
        <v>----</v>
      </c>
      <c r="AG877" t="str">
        <f>IF(AND((AD877&gt;0.5),(AD877&lt;=0.66)),"Aromatic","----")</f>
        <v>----</v>
      </c>
      <c r="AH877" t="str">
        <f>IF(AND((AD877&lt;=0.5),(S877&lt;1.5)),"HUnSatLig","----")</f>
        <v>----</v>
      </c>
      <c r="AI877" t="str">
        <f>IF(AND((T877&lt;0.6),(S877&gt;=1.5),(C877=0)),"AlipatNoN","----")</f>
        <v>AlipatNoN</v>
      </c>
      <c r="AJ877" t="str">
        <f>IF(AND((S877&gt;=1.5),(T877&gt;=0.6)),"SatFACarb","----")</f>
        <v>----</v>
      </c>
      <c r="AK877" t="str">
        <f>IF(AND((T877&lt;0.6),(S877&gt;=1.5),(C877&gt;0)),"Alipat+N","----")</f>
        <v>----</v>
      </c>
      <c r="AM877" s="4">
        <f>V877*(44/43.989828)</f>
        <v>361.23391569331886</v>
      </c>
      <c r="AN877" s="4">
        <f>INT(AM877)</f>
        <v>361</v>
      </c>
      <c r="AO877" s="4">
        <f>AM877-AN877</f>
        <v>0.2339156933188633</v>
      </c>
    </row>
    <row r="878" spans="1:41" x14ac:dyDescent="0.25">
      <c r="A878">
        <v>21</v>
      </c>
      <c r="B878">
        <v>36</v>
      </c>
      <c r="C878">
        <v>0</v>
      </c>
      <c r="D878">
        <v>8</v>
      </c>
      <c r="E878">
        <v>0</v>
      </c>
      <c r="F878">
        <v>0</v>
      </c>
      <c r="H878">
        <v>415.23374039999999</v>
      </c>
      <c r="J878">
        <v>9209973</v>
      </c>
      <c r="K878">
        <v>9865824</v>
      </c>
      <c r="L878">
        <v>10043180</v>
      </c>
      <c r="M878" t="str">
        <f>IF(J878&gt;0,"Yes","No")</f>
        <v>Yes</v>
      </c>
      <c r="N878">
        <f>AVERAGE(J878:L878)</f>
        <v>9706325.666666666</v>
      </c>
      <c r="O878">
        <v>16852286</v>
      </c>
      <c r="P878">
        <v>17462350</v>
      </c>
      <c r="Q878">
        <v>15572849</v>
      </c>
      <c r="S878">
        <f>B878/A878</f>
        <v>1.7142857142857142</v>
      </c>
      <c r="T878">
        <f>D878/A878</f>
        <v>0.38095238095238093</v>
      </c>
      <c r="V878" s="4">
        <f>A878*12+(B878-1)*1.007825+C878*14.003074+D878*15.9949146+E878*31.9720707+F878*30.9737615+0.0005485799</f>
        <v>415.23374037989998</v>
      </c>
      <c r="W878">
        <f>1+A878-B878/2+C878/2+F878/2</f>
        <v>4</v>
      </c>
      <c r="X878">
        <f>W878/A878</f>
        <v>0.19047619047619047</v>
      </c>
      <c r="Y878">
        <f>W878/B878</f>
        <v>0.1111111111111111</v>
      </c>
      <c r="Z878">
        <f>W878/D878</f>
        <v>0.5</v>
      </c>
      <c r="AA878" t="str">
        <f>IF(X878&gt;=0.3,IF(X878&lt;=0.68,IF(Y878&gt;=0.2,IF(Y878&lt;=0.95,IF(Z878&gt;=0.77,IF(Z878&lt;=1.75,"CRAM","O"),"O"),"O"),"O"),"O"),"O")</f>
        <v>O</v>
      </c>
      <c r="AD878">
        <f>(1+A878-D878/2-E878-B878/2)/(A878-D878/2-E878-C878-F878)</f>
        <v>0</v>
      </c>
      <c r="AF878" t="str">
        <f>IF(AD878&gt;0.66,"CondAr","----")</f>
        <v>----</v>
      </c>
      <c r="AG878" t="str">
        <f>IF(AND((AD878&gt;0.5),(AD878&lt;=0.66)),"Aromatic","----")</f>
        <v>----</v>
      </c>
      <c r="AH878" t="str">
        <f>IF(AND((AD878&lt;=0.5),(S878&lt;1.5)),"HUnSatLig","----")</f>
        <v>----</v>
      </c>
      <c r="AI878" t="str">
        <f>IF(AND((T878&lt;0.6),(S878&gt;=1.5),(C878=0)),"AlipatNoN","----")</f>
        <v>AlipatNoN</v>
      </c>
      <c r="AJ878" t="str">
        <f>IF(AND((S878&gt;=1.5),(T878&gt;=0.6)),"SatFACarb","----")</f>
        <v>----</v>
      </c>
      <c r="AK878" t="str">
        <f>IF(AND((T878&lt;0.6),(S878&gt;=1.5),(C878&gt;0)),"Alipat+N","----")</f>
        <v>----</v>
      </c>
      <c r="AM878" s="4">
        <f>V878*(44/43.989828)</f>
        <v>415.32975706828398</v>
      </c>
      <c r="AN878" s="4">
        <f>INT(AM878)</f>
        <v>415</v>
      </c>
      <c r="AO878" s="4">
        <f>AM878-AN878</f>
        <v>0.32975706828398188</v>
      </c>
    </row>
    <row r="879" spans="1:41" x14ac:dyDescent="0.25">
      <c r="A879">
        <v>20</v>
      </c>
      <c r="B879">
        <v>34</v>
      </c>
      <c r="C879">
        <v>0</v>
      </c>
      <c r="D879">
        <v>8</v>
      </c>
      <c r="E879">
        <v>0</v>
      </c>
      <c r="F879">
        <v>0</v>
      </c>
      <c r="H879">
        <v>401.21809039999999</v>
      </c>
      <c r="J879">
        <v>9405615</v>
      </c>
      <c r="K879">
        <v>10012254</v>
      </c>
      <c r="L879">
        <v>8872974</v>
      </c>
      <c r="M879" t="str">
        <f>IF(J879&gt;0,"Yes","No")</f>
        <v>Yes</v>
      </c>
      <c r="N879">
        <f>AVERAGE(J879:L879)</f>
        <v>9430281</v>
      </c>
      <c r="O879">
        <v>16921075</v>
      </c>
      <c r="P879">
        <v>16433174</v>
      </c>
      <c r="Q879">
        <v>14933491</v>
      </c>
      <c r="S879">
        <f>B879/A879</f>
        <v>1.7</v>
      </c>
      <c r="T879">
        <f>D879/A879</f>
        <v>0.4</v>
      </c>
      <c r="V879" s="4">
        <f>A879*12+(B879-1)*1.007825+C879*14.003074+D879*15.9949146+E879*31.9720707+F879*30.9737615+0.0005485799</f>
        <v>401.21809037989999</v>
      </c>
      <c r="W879">
        <f>1+A879-B879/2+C879/2+F879/2</f>
        <v>4</v>
      </c>
      <c r="X879">
        <f>W879/A879</f>
        <v>0.2</v>
      </c>
      <c r="Y879">
        <f>W879/B879</f>
        <v>0.11764705882352941</v>
      </c>
      <c r="Z879">
        <f>W879/D879</f>
        <v>0.5</v>
      </c>
      <c r="AA879" t="str">
        <f>IF(X879&gt;=0.3,IF(X879&lt;=0.68,IF(Y879&gt;=0.2,IF(Y879&lt;=0.95,IF(Z879&gt;=0.77,IF(Z879&lt;=1.75,"CRAM","O"),"O"),"O"),"O"),"O"),"O")</f>
        <v>O</v>
      </c>
      <c r="AD879">
        <f>(1+A879-D879/2-E879-B879/2)/(A879-D879/2-E879-C879-F879)</f>
        <v>0</v>
      </c>
      <c r="AF879" t="str">
        <f>IF(AD879&gt;0.66,"CondAr","----")</f>
        <v>----</v>
      </c>
      <c r="AG879" t="str">
        <f>IF(AND((AD879&gt;0.5),(AD879&lt;=0.66)),"Aromatic","----")</f>
        <v>----</v>
      </c>
      <c r="AH879" t="str">
        <f>IF(AND((AD879&lt;=0.5),(S879&lt;1.5)),"HUnSatLig","----")</f>
        <v>----</v>
      </c>
      <c r="AI879" t="str">
        <f>IF(AND((T879&lt;0.6),(S879&gt;=1.5),(C879=0)),"AlipatNoN","----")</f>
        <v>AlipatNoN</v>
      </c>
      <c r="AJ879" t="str">
        <f>IF(AND((S879&gt;=1.5),(T879&gt;=0.6)),"SatFACarb","----")</f>
        <v>----</v>
      </c>
      <c r="AK879" t="str">
        <f>IF(AND((T879&lt;0.6),(S879&gt;=1.5),(C879&gt;0)),"Alipat+N","----")</f>
        <v>----</v>
      </c>
      <c r="AM879" s="4">
        <f>V879*(44/43.989828)</f>
        <v>401.31086615559389</v>
      </c>
      <c r="AN879" s="4">
        <f>INT(AM879)</f>
        <v>401</v>
      </c>
      <c r="AO879" s="4">
        <f>AM879-AN879</f>
        <v>0.3108661555938852</v>
      </c>
    </row>
    <row r="880" spans="1:41" x14ac:dyDescent="0.25">
      <c r="A880">
        <v>18</v>
      </c>
      <c r="B880">
        <v>32</v>
      </c>
      <c r="C880">
        <v>0</v>
      </c>
      <c r="D880">
        <v>9</v>
      </c>
      <c r="E880">
        <v>0</v>
      </c>
      <c r="F880">
        <v>0</v>
      </c>
      <c r="H880">
        <v>391.19735500000002</v>
      </c>
      <c r="J880">
        <v>11949133</v>
      </c>
      <c r="K880">
        <v>12273654</v>
      </c>
      <c r="L880">
        <v>11761065</v>
      </c>
      <c r="M880" t="str">
        <f>IF(J880&gt;0,"Yes","No")</f>
        <v>Yes</v>
      </c>
      <c r="N880">
        <f>AVERAGE(J880:L880)</f>
        <v>11994617.333333334</v>
      </c>
      <c r="O880">
        <v>17075084</v>
      </c>
      <c r="P880">
        <v>21276999</v>
      </c>
      <c r="Q880">
        <v>17307796</v>
      </c>
      <c r="S880">
        <f>B880/A880</f>
        <v>1.7777777777777777</v>
      </c>
      <c r="T880">
        <f>D880/A880</f>
        <v>0.5</v>
      </c>
      <c r="V880" s="4">
        <f>A880*12+(B880-1)*1.007825+C880*14.003074+D880*15.9949146+E880*31.9720707+F880*30.9737615+0.0005485799</f>
        <v>391.19735497990001</v>
      </c>
      <c r="W880">
        <f>1+A880-B880/2+C880/2+F880/2</f>
        <v>3</v>
      </c>
      <c r="X880">
        <f>W880/A880</f>
        <v>0.16666666666666666</v>
      </c>
      <c r="Y880">
        <f>W880/B880</f>
        <v>9.375E-2</v>
      </c>
      <c r="Z880">
        <f>W880/D880</f>
        <v>0.33333333333333331</v>
      </c>
      <c r="AA880" t="str">
        <f>IF(X880&gt;=0.3,IF(X880&lt;=0.68,IF(Y880&gt;=0.2,IF(Y880&lt;=0.95,IF(Z880&gt;=0.77,IF(Z880&lt;=1.75,"CRAM","O"),"O"),"O"),"O"),"O"),"O")</f>
        <v>O</v>
      </c>
      <c r="AD880">
        <f>(1+A880-D880/2-E880-B880/2)/(A880-D880/2-E880-C880-F880)</f>
        <v>-0.1111111111111111</v>
      </c>
      <c r="AF880" t="str">
        <f>IF(AD880&gt;0.66,"CondAr","----")</f>
        <v>----</v>
      </c>
      <c r="AG880" t="str">
        <f>IF(AND((AD880&gt;0.5),(AD880&lt;=0.66)),"Aromatic","----")</f>
        <v>----</v>
      </c>
      <c r="AH880" t="str">
        <f>IF(AND((AD880&lt;=0.5),(S880&lt;1.5)),"HUnSatLig","----")</f>
        <v>----</v>
      </c>
      <c r="AI880" t="str">
        <f>IF(AND((T880&lt;0.6),(S880&gt;=1.5),(C880=0)),"AlipatNoN","----")</f>
        <v>AlipatNoN</v>
      </c>
      <c r="AJ880" t="str">
        <f>IF(AND((S880&gt;=1.5),(T880&gt;=0.6)),"SatFACarb","----")</f>
        <v>----</v>
      </c>
      <c r="AK880" t="str">
        <f>IF(AND((T880&lt;0.6),(S880&gt;=1.5),(C880&gt;0)),"Alipat+N","----")</f>
        <v>----</v>
      </c>
      <c r="AM880" s="4">
        <f>V880*(44/43.989828)</f>
        <v>391.28781360808227</v>
      </c>
      <c r="AN880" s="4">
        <f>INT(AM880)</f>
        <v>391</v>
      </c>
      <c r="AO880" s="4">
        <f>AM880-AN880</f>
        <v>0.28781360808227419</v>
      </c>
    </row>
    <row r="881" spans="1:41" x14ac:dyDescent="0.25">
      <c r="A881">
        <v>21</v>
      </c>
      <c r="B881">
        <v>36</v>
      </c>
      <c r="C881">
        <v>0</v>
      </c>
      <c r="D881">
        <v>9</v>
      </c>
      <c r="E881">
        <v>0</v>
      </c>
      <c r="F881">
        <v>0</v>
      </c>
      <c r="H881">
        <v>431.228655</v>
      </c>
      <c r="J881">
        <v>8981553</v>
      </c>
      <c r="K881">
        <v>8329601</v>
      </c>
      <c r="L881">
        <v>8299606</v>
      </c>
      <c r="M881" t="str">
        <f>IF(J881&gt;0,"Yes","No")</f>
        <v>Yes</v>
      </c>
      <c r="N881">
        <f>AVERAGE(J881:L881)</f>
        <v>8536920</v>
      </c>
      <c r="O881">
        <v>18047743</v>
      </c>
      <c r="P881">
        <v>19600229</v>
      </c>
      <c r="Q881">
        <v>15612671</v>
      </c>
      <c r="S881">
        <f>B881/A881</f>
        <v>1.7142857142857142</v>
      </c>
      <c r="T881">
        <f>D881/A881</f>
        <v>0.42857142857142855</v>
      </c>
      <c r="V881" s="4">
        <f>A881*12+(B881-1)*1.007825+C881*14.003074+D881*15.9949146+E881*31.9720707+F881*30.9737615+0.0005485799</f>
        <v>431.2286549799</v>
      </c>
      <c r="W881">
        <f>1+A881-B881/2+C881/2+F881/2</f>
        <v>4</v>
      </c>
      <c r="X881">
        <f>W881/A881</f>
        <v>0.19047619047619047</v>
      </c>
      <c r="Y881">
        <f>W881/B881</f>
        <v>0.1111111111111111</v>
      </c>
      <c r="Z881">
        <f>W881/D881</f>
        <v>0.44444444444444442</v>
      </c>
      <c r="AA881" t="str">
        <f>IF(X881&gt;=0.3,IF(X881&lt;=0.68,IF(Y881&gt;=0.2,IF(Y881&lt;=0.95,IF(Z881&gt;=0.77,IF(Z881&lt;=1.75,"CRAM","O"),"O"),"O"),"O"),"O"),"O")</f>
        <v>O</v>
      </c>
      <c r="AD881">
        <f>(1+A881-D881/2-E881-B881/2)/(A881-D881/2-E881-C881-F881)</f>
        <v>-3.0303030303030304E-2</v>
      </c>
      <c r="AF881" t="str">
        <f>IF(AD881&gt;0.66,"CondAr","----")</f>
        <v>----</v>
      </c>
      <c r="AG881" t="str">
        <f>IF(AND((AD881&gt;0.5),(AD881&lt;=0.66)),"Aromatic","----")</f>
        <v>----</v>
      </c>
      <c r="AH881" t="str">
        <f>IF(AND((AD881&lt;=0.5),(S881&lt;1.5)),"HUnSatLig","----")</f>
        <v>----</v>
      </c>
      <c r="AI881" t="str">
        <f>IF(AND((T881&lt;0.6),(S881&gt;=1.5),(C881=0)),"AlipatNoN","----")</f>
        <v>AlipatNoN</v>
      </c>
      <c r="AJ881" t="str">
        <f>IF(AND((S881&gt;=1.5),(T881&gt;=0.6)),"SatFACarb","----")</f>
        <v>----</v>
      </c>
      <c r="AK881" t="str">
        <f>IF(AND((T881&lt;0.6),(S881&gt;=1.5),(C881&gt;0)),"Alipat+N","----")</f>
        <v>----</v>
      </c>
      <c r="AM881" s="4">
        <f>V881*(44/43.989828)</f>
        <v>431.32837025676929</v>
      </c>
      <c r="AN881" s="4">
        <f>INT(AM881)</f>
        <v>431</v>
      </c>
      <c r="AO881" s="4">
        <f>AM881-AN881</f>
        <v>0.32837025676928988</v>
      </c>
    </row>
    <row r="882" spans="1:41" x14ac:dyDescent="0.25">
      <c r="A882">
        <v>18</v>
      </c>
      <c r="B882">
        <v>30</v>
      </c>
      <c r="C882">
        <v>0</v>
      </c>
      <c r="D882">
        <v>8</v>
      </c>
      <c r="E882">
        <v>0</v>
      </c>
      <c r="F882">
        <v>0</v>
      </c>
      <c r="H882">
        <v>373.18679040000001</v>
      </c>
      <c r="J882">
        <v>13081903</v>
      </c>
      <c r="K882">
        <v>14620462</v>
      </c>
      <c r="L882">
        <v>13491182</v>
      </c>
      <c r="M882" t="str">
        <f>IF(J882&gt;0,"Yes","No")</f>
        <v>Yes</v>
      </c>
      <c r="N882">
        <f>AVERAGE(J882:L882)</f>
        <v>13731182.333333334</v>
      </c>
      <c r="O882">
        <v>18500054</v>
      </c>
      <c r="P882">
        <v>20825964</v>
      </c>
      <c r="Q882">
        <v>18458684</v>
      </c>
      <c r="S882">
        <f>B882/A882</f>
        <v>1.6666666666666667</v>
      </c>
      <c r="T882">
        <f>D882/A882</f>
        <v>0.44444444444444442</v>
      </c>
      <c r="V882" s="4">
        <f>A882*12+(B882-1)*1.007825+C882*14.003074+D882*15.9949146+E882*31.9720707+F882*30.9737615+0.0005485799</f>
        <v>373.1867903799</v>
      </c>
      <c r="W882">
        <f>1+A882-B882/2+C882/2+F882/2</f>
        <v>4</v>
      </c>
      <c r="X882">
        <f>W882/A882</f>
        <v>0.22222222222222221</v>
      </c>
      <c r="Y882">
        <f>W882/B882</f>
        <v>0.13333333333333333</v>
      </c>
      <c r="Z882">
        <f>W882/D882</f>
        <v>0.5</v>
      </c>
      <c r="AA882" t="str">
        <f>IF(X882&gt;=0.3,IF(X882&lt;=0.68,IF(Y882&gt;=0.2,IF(Y882&lt;=0.95,IF(Z882&gt;=0.77,IF(Z882&lt;=1.75,"CRAM","O"),"O"),"O"),"O"),"O"),"O")</f>
        <v>O</v>
      </c>
      <c r="AD882">
        <f>(1+A882-D882/2-E882-B882/2)/(A882-D882/2-E882-C882-F882)</f>
        <v>0</v>
      </c>
      <c r="AF882" t="str">
        <f>IF(AD882&gt;0.66,"CondAr","----")</f>
        <v>----</v>
      </c>
      <c r="AG882" t="str">
        <f>IF(AND((AD882&gt;0.5),(AD882&lt;=0.66)),"Aromatic","----")</f>
        <v>----</v>
      </c>
      <c r="AH882" t="str">
        <f>IF(AND((AD882&lt;=0.5),(S882&lt;1.5)),"HUnSatLig","----")</f>
        <v>----</v>
      </c>
      <c r="AI882" t="str">
        <f>IF(AND((T882&lt;0.6),(S882&gt;=1.5),(C882=0)),"AlipatNoN","----")</f>
        <v>AlipatNoN</v>
      </c>
      <c r="AJ882" t="str">
        <f>IF(AND((S882&gt;=1.5),(T882&gt;=0.6)),"SatFACarb","----")</f>
        <v>----</v>
      </c>
      <c r="AK882" t="str">
        <f>IF(AND((T882&lt;0.6),(S882&gt;=1.5),(C882&gt;0)),"Alipat+N","----")</f>
        <v>----</v>
      </c>
      <c r="AM882" s="4">
        <f>V882*(44/43.989828)</f>
        <v>373.27308433021375</v>
      </c>
      <c r="AN882" s="4">
        <f>INT(AM882)</f>
        <v>373</v>
      </c>
      <c r="AO882" s="4">
        <f>AM882-AN882</f>
        <v>0.27308433021374867</v>
      </c>
    </row>
    <row r="883" spans="1:41" x14ac:dyDescent="0.25">
      <c r="A883">
        <v>20</v>
      </c>
      <c r="B883">
        <v>34</v>
      </c>
      <c r="C883">
        <v>0</v>
      </c>
      <c r="D883">
        <v>7</v>
      </c>
      <c r="E883">
        <v>0</v>
      </c>
      <c r="F883">
        <v>0</v>
      </c>
      <c r="H883">
        <v>385.22317579999998</v>
      </c>
      <c r="J883">
        <v>9502082</v>
      </c>
      <c r="K883">
        <v>9896702</v>
      </c>
      <c r="L883">
        <v>9568381</v>
      </c>
      <c r="M883" t="str">
        <f>IF(J883&gt;0,"Yes","No")</f>
        <v>Yes</v>
      </c>
      <c r="N883">
        <f>AVERAGE(J883:L883)</f>
        <v>9655721.666666666</v>
      </c>
      <c r="O883">
        <v>18613860</v>
      </c>
      <c r="P883">
        <v>19551229</v>
      </c>
      <c r="Q883">
        <v>15873008</v>
      </c>
      <c r="S883">
        <f>B883/A883</f>
        <v>1.7</v>
      </c>
      <c r="T883">
        <f>D883/A883</f>
        <v>0.35</v>
      </c>
      <c r="V883" s="4">
        <f>A883*12+(B883-1)*1.007825+C883*14.003074+D883*15.9949146+E883*31.9720707+F883*30.9737615+0.0005485799</f>
        <v>385.22317577989998</v>
      </c>
      <c r="W883">
        <f>1+A883-B883/2+C883/2+F883/2</f>
        <v>4</v>
      </c>
      <c r="X883">
        <f>W883/A883</f>
        <v>0.2</v>
      </c>
      <c r="Y883">
        <f>W883/B883</f>
        <v>0.11764705882352941</v>
      </c>
      <c r="Z883">
        <f>W883/D883</f>
        <v>0.5714285714285714</v>
      </c>
      <c r="AA883" t="str">
        <f>IF(X883&gt;=0.3,IF(X883&lt;=0.68,IF(Y883&gt;=0.2,IF(Y883&lt;=0.95,IF(Z883&gt;=0.77,IF(Z883&lt;=1.75,"CRAM","O"),"O"),"O"),"O"),"O"),"O")</f>
        <v>O</v>
      </c>
      <c r="AD883">
        <f>(1+A883-D883/2-E883-B883/2)/(A883-D883/2-E883-C883-F883)</f>
        <v>3.0303030303030304E-2</v>
      </c>
      <c r="AF883" t="str">
        <f>IF(AD883&gt;0.66,"CondAr","----")</f>
        <v>----</v>
      </c>
      <c r="AG883" t="str">
        <f>IF(AND((AD883&gt;0.5),(AD883&lt;=0.66)),"Aromatic","----")</f>
        <v>----</v>
      </c>
      <c r="AH883" t="str">
        <f>IF(AND((AD883&lt;=0.5),(S883&lt;1.5)),"HUnSatLig","----")</f>
        <v>----</v>
      </c>
      <c r="AI883" t="str">
        <f>IF(AND((T883&lt;0.6),(S883&gt;=1.5),(C883=0)),"AlipatNoN","----")</f>
        <v>AlipatNoN</v>
      </c>
      <c r="AJ883" t="str">
        <f>IF(AND((S883&gt;=1.5),(T883&gt;=0.6)),"SatFACarb","----")</f>
        <v>----</v>
      </c>
      <c r="AK883" t="str">
        <f>IF(AND((T883&lt;0.6),(S883&gt;=1.5),(C883&gt;0)),"Alipat+N","----")</f>
        <v>----</v>
      </c>
      <c r="AM883" s="4">
        <f>V883*(44/43.989828)</f>
        <v>385.31225296710858</v>
      </c>
      <c r="AN883" s="4">
        <f>INT(AM883)</f>
        <v>385</v>
      </c>
      <c r="AO883" s="4">
        <f>AM883-AN883</f>
        <v>0.3122529671085772</v>
      </c>
    </row>
    <row r="884" spans="1:41" x14ac:dyDescent="0.25">
      <c r="A884">
        <v>21</v>
      </c>
      <c r="B884">
        <v>34</v>
      </c>
      <c r="C884">
        <v>0</v>
      </c>
      <c r="D884">
        <v>8</v>
      </c>
      <c r="E884">
        <v>0</v>
      </c>
      <c r="F884">
        <v>0</v>
      </c>
      <c r="H884">
        <v>413.21809039999999</v>
      </c>
      <c r="J884">
        <v>11243634</v>
      </c>
      <c r="K884">
        <v>11874849</v>
      </c>
      <c r="L884">
        <v>11124509</v>
      </c>
      <c r="M884" t="str">
        <f>IF(J884&gt;0,"Yes","No")</f>
        <v>Yes</v>
      </c>
      <c r="N884">
        <f>AVERAGE(J884:L884)</f>
        <v>11414330.666666666</v>
      </c>
      <c r="O884">
        <v>19354916</v>
      </c>
      <c r="P884">
        <v>19854349</v>
      </c>
      <c r="Q884">
        <v>17637278</v>
      </c>
      <c r="S884">
        <f>B884/A884</f>
        <v>1.6190476190476191</v>
      </c>
      <c r="T884">
        <f>D884/A884</f>
        <v>0.38095238095238093</v>
      </c>
      <c r="V884" s="4">
        <f>A884*12+(B884-1)*1.007825+C884*14.003074+D884*15.9949146+E884*31.9720707+F884*30.9737615+0.0005485799</f>
        <v>413.21809037989999</v>
      </c>
      <c r="W884">
        <f>1+A884-B884/2+C884/2+F884/2</f>
        <v>5</v>
      </c>
      <c r="X884">
        <f>W884/A884</f>
        <v>0.23809523809523808</v>
      </c>
      <c r="Y884">
        <f>W884/B884</f>
        <v>0.14705882352941177</v>
      </c>
      <c r="Z884">
        <f>W884/D884</f>
        <v>0.625</v>
      </c>
      <c r="AA884" t="str">
        <f>IF(X884&gt;=0.3,IF(X884&lt;=0.68,IF(Y884&gt;=0.2,IF(Y884&lt;=0.95,IF(Z884&gt;=0.77,IF(Z884&lt;=1.75,"CRAM","O"),"O"),"O"),"O"),"O"),"O")</f>
        <v>O</v>
      </c>
      <c r="AD884">
        <f>(1+A884-D884/2-E884-B884/2)/(A884-D884/2-E884-C884-F884)</f>
        <v>5.8823529411764705E-2</v>
      </c>
      <c r="AF884" t="str">
        <f>IF(AD884&gt;0.66,"CondAr","----")</f>
        <v>----</v>
      </c>
      <c r="AG884" t="str">
        <f>IF(AND((AD884&gt;0.5),(AD884&lt;=0.66)),"Aromatic","----")</f>
        <v>----</v>
      </c>
      <c r="AH884" t="str">
        <f>IF(AND((AD884&lt;=0.5),(S884&lt;1.5)),"HUnSatLig","----")</f>
        <v>----</v>
      </c>
      <c r="AI884" t="str">
        <f>IF(AND((T884&lt;0.6),(S884&gt;=1.5),(C884=0)),"AlipatNoN","----")</f>
        <v>AlipatNoN</v>
      </c>
      <c r="AJ884" t="str">
        <f>IF(AND((S884&gt;=1.5),(T884&gt;=0.6)),"SatFACarb","----")</f>
        <v>----</v>
      </c>
      <c r="AK884" t="str">
        <f>IF(AND((T884&lt;0.6),(S884&gt;=1.5),(C884&gt;0)),"Alipat+N","----")</f>
        <v>----</v>
      </c>
      <c r="AM884" s="4">
        <f>V884*(44/43.989828)</f>
        <v>413.31364097890076</v>
      </c>
      <c r="AN884" s="4">
        <f>INT(AM884)</f>
        <v>413</v>
      </c>
      <c r="AO884" s="4">
        <f>AM884-AN884</f>
        <v>0.31364097890076437</v>
      </c>
    </row>
    <row r="885" spans="1:41" x14ac:dyDescent="0.25">
      <c r="A885">
        <v>21</v>
      </c>
      <c r="B885">
        <v>36</v>
      </c>
      <c r="C885">
        <v>0</v>
      </c>
      <c r="D885">
        <v>11</v>
      </c>
      <c r="E885">
        <v>0</v>
      </c>
      <c r="F885">
        <v>0</v>
      </c>
      <c r="H885">
        <v>463.21848419999998</v>
      </c>
      <c r="J885">
        <v>13184414</v>
      </c>
      <c r="K885">
        <v>12315352</v>
      </c>
      <c r="L885">
        <v>14350550</v>
      </c>
      <c r="M885" t="str">
        <f>IF(J885&gt;0,"Yes","No")</f>
        <v>Yes</v>
      </c>
      <c r="N885">
        <f>AVERAGE(J885:L885)</f>
        <v>13283438.666666666</v>
      </c>
      <c r="O885">
        <v>19360457</v>
      </c>
      <c r="P885">
        <v>18152774</v>
      </c>
      <c r="Q885">
        <v>17342515</v>
      </c>
      <c r="S885">
        <f>B885/A885</f>
        <v>1.7142857142857142</v>
      </c>
      <c r="T885">
        <f>D885/A885</f>
        <v>0.52380952380952384</v>
      </c>
      <c r="V885" s="4">
        <f>A885*12+(B885-1)*1.007825+C885*14.003074+D885*15.9949146+E885*31.9720707+F885*30.9737615+0.0005485799</f>
        <v>463.21848417989997</v>
      </c>
      <c r="W885">
        <f>1+A885-B885/2+C885/2+F885/2</f>
        <v>4</v>
      </c>
      <c r="X885">
        <f>W885/A885</f>
        <v>0.19047619047619047</v>
      </c>
      <c r="Y885">
        <f>W885/B885</f>
        <v>0.1111111111111111</v>
      </c>
      <c r="Z885">
        <f>W885/D885</f>
        <v>0.36363636363636365</v>
      </c>
      <c r="AA885" t="str">
        <f>IF(X885&gt;=0.3,IF(X885&lt;=0.68,IF(Y885&gt;=0.2,IF(Y885&lt;=0.95,IF(Z885&gt;=0.77,IF(Z885&lt;=1.75,"CRAM","O"),"O"),"O"),"O"),"O"),"O")</f>
        <v>O</v>
      </c>
      <c r="AD885">
        <f>(1+A885-D885/2-E885-B885/2)/(A885-D885/2-E885-C885-F885)</f>
        <v>-9.6774193548387094E-2</v>
      </c>
      <c r="AF885" t="str">
        <f>IF(AD885&gt;0.66,"CondAr","----")</f>
        <v>----</v>
      </c>
      <c r="AG885" t="str">
        <f>IF(AND((AD885&gt;0.5),(AD885&lt;=0.66)),"Aromatic","----")</f>
        <v>----</v>
      </c>
      <c r="AH885" t="str">
        <f>IF(AND((AD885&lt;=0.5),(S885&lt;1.5)),"HUnSatLig","----")</f>
        <v>----</v>
      </c>
      <c r="AI885" t="str">
        <f>IF(AND((T885&lt;0.6),(S885&gt;=1.5),(C885=0)),"AlipatNoN","----")</f>
        <v>AlipatNoN</v>
      </c>
      <c r="AJ885" t="str">
        <f>IF(AND((S885&gt;=1.5),(T885&gt;=0.6)),"SatFACarb","----")</f>
        <v>----</v>
      </c>
      <c r="AK885" t="str">
        <f>IF(AND((T885&lt;0.6),(S885&gt;=1.5),(C885&gt;0)),"Alipat+N","----")</f>
        <v>----</v>
      </c>
      <c r="AM885" s="4">
        <f>V885*(44/43.989828)</f>
        <v>463.32559663373985</v>
      </c>
      <c r="AN885" s="4">
        <f>INT(AM885)</f>
        <v>463</v>
      </c>
      <c r="AO885" s="4">
        <f>AM885-AN885</f>
        <v>0.32559663373984904</v>
      </c>
    </row>
    <row r="886" spans="1:41" x14ac:dyDescent="0.25">
      <c r="A886">
        <v>18</v>
      </c>
      <c r="B886">
        <v>28</v>
      </c>
      <c r="C886">
        <v>0</v>
      </c>
      <c r="D886">
        <v>7</v>
      </c>
      <c r="E886">
        <v>0</v>
      </c>
      <c r="F886">
        <v>0</v>
      </c>
      <c r="H886">
        <v>355.1762258</v>
      </c>
      <c r="J886">
        <v>12544721</v>
      </c>
      <c r="K886">
        <v>13806498</v>
      </c>
      <c r="L886">
        <v>13397708</v>
      </c>
      <c r="M886" t="str">
        <f>IF(J886&gt;0,"Yes","No")</f>
        <v>Yes</v>
      </c>
      <c r="N886">
        <f>AVERAGE(J886:L886)</f>
        <v>13249642.333333334</v>
      </c>
      <c r="O886">
        <v>19805308</v>
      </c>
      <c r="P886">
        <v>24449712</v>
      </c>
      <c r="Q886">
        <v>19538897</v>
      </c>
      <c r="S886">
        <f>B886/A886</f>
        <v>1.5555555555555556</v>
      </c>
      <c r="T886">
        <f>D886/A886</f>
        <v>0.3888888888888889</v>
      </c>
      <c r="V886" s="4">
        <f>A886*12+(B886-1)*1.007825+C886*14.003074+D886*15.9949146+E886*31.9720707+F886*30.9737615+0.0005485799</f>
        <v>355.17622577989999</v>
      </c>
      <c r="W886">
        <f>1+A886-B886/2+C886/2+F886/2</f>
        <v>5</v>
      </c>
      <c r="X886">
        <f>W886/A886</f>
        <v>0.27777777777777779</v>
      </c>
      <c r="Y886">
        <f>W886/B886</f>
        <v>0.17857142857142858</v>
      </c>
      <c r="Z886">
        <f>W886/D886</f>
        <v>0.7142857142857143</v>
      </c>
      <c r="AA886" t="str">
        <f>IF(X886&gt;=0.3,IF(X886&lt;=0.68,IF(Y886&gt;=0.2,IF(Y886&lt;=0.95,IF(Z886&gt;=0.77,IF(Z886&lt;=1.75,"CRAM","O"),"O"),"O"),"O"),"O"),"O")</f>
        <v>O</v>
      </c>
      <c r="AD886">
        <f>(1+A886-D886/2-E886-B886/2)/(A886-D886/2-E886-C886-F886)</f>
        <v>0.10344827586206896</v>
      </c>
      <c r="AF886" t="str">
        <f>IF(AD886&gt;0.66,"CondAr","----")</f>
        <v>----</v>
      </c>
      <c r="AG886" t="str">
        <f>IF(AND((AD886&gt;0.5),(AD886&lt;=0.66)),"Aromatic","----")</f>
        <v>----</v>
      </c>
      <c r="AH886" t="str">
        <f>IF(AND((AD886&lt;=0.5),(S886&lt;1.5)),"HUnSatLig","----")</f>
        <v>----</v>
      </c>
      <c r="AI886" t="str">
        <f>IF(AND((T886&lt;0.6),(S886&gt;=1.5),(C886=0)),"AlipatNoN","----")</f>
        <v>AlipatNoN</v>
      </c>
      <c r="AJ886" t="str">
        <f>IF(AND((S886&gt;=1.5),(T886&gt;=0.6)),"SatFACarb","----")</f>
        <v>----</v>
      </c>
      <c r="AK886" t="str">
        <f>IF(AND((T886&lt;0.6),(S886&gt;=1.5),(C886&gt;0)),"Alipat+N","----")</f>
        <v>----</v>
      </c>
      <c r="AM886" s="4">
        <f>V886*(44/43.989828)</f>
        <v>355.25835505234522</v>
      </c>
      <c r="AN886" s="4">
        <f>INT(AM886)</f>
        <v>355</v>
      </c>
      <c r="AO886" s="4">
        <f>AM886-AN886</f>
        <v>0.25835505234522316</v>
      </c>
    </row>
    <row r="887" spans="1:41" x14ac:dyDescent="0.25">
      <c r="A887">
        <v>21</v>
      </c>
      <c r="B887">
        <v>34</v>
      </c>
      <c r="C887">
        <v>0</v>
      </c>
      <c r="D887">
        <v>7</v>
      </c>
      <c r="E887">
        <v>0</v>
      </c>
      <c r="F887">
        <v>0</v>
      </c>
      <c r="H887">
        <v>397.22317579999998</v>
      </c>
      <c r="J887">
        <v>11039197</v>
      </c>
      <c r="K887">
        <v>11072549</v>
      </c>
      <c r="L887">
        <v>10473956</v>
      </c>
      <c r="M887" t="str">
        <f>IF(J887&gt;0,"Yes","No")</f>
        <v>Yes</v>
      </c>
      <c r="N887">
        <f>AVERAGE(J887:L887)</f>
        <v>10861900.666666666</v>
      </c>
      <c r="O887">
        <v>19898311</v>
      </c>
      <c r="P887">
        <v>21413305</v>
      </c>
      <c r="Q887">
        <v>19151927</v>
      </c>
      <c r="S887">
        <f>B887/A887</f>
        <v>1.6190476190476191</v>
      </c>
      <c r="T887">
        <f>D887/A887</f>
        <v>0.33333333333333331</v>
      </c>
      <c r="V887" s="4">
        <f>A887*12+(B887-1)*1.007825+C887*14.003074+D887*15.9949146+E887*31.9720707+F887*30.9737615+0.0005485799</f>
        <v>397.22317577989998</v>
      </c>
      <c r="W887">
        <f>1+A887-B887/2+C887/2+F887/2</f>
        <v>5</v>
      </c>
      <c r="X887">
        <f>W887/A887</f>
        <v>0.23809523809523808</v>
      </c>
      <c r="Y887">
        <f>W887/B887</f>
        <v>0.14705882352941177</v>
      </c>
      <c r="Z887">
        <f>W887/D887</f>
        <v>0.7142857142857143</v>
      </c>
      <c r="AA887" t="str">
        <f>IF(X887&gt;=0.3,IF(X887&lt;=0.68,IF(Y887&gt;=0.2,IF(Y887&lt;=0.95,IF(Z887&gt;=0.77,IF(Z887&lt;=1.75,"CRAM","O"),"O"),"O"),"O"),"O"),"O")</f>
        <v>O</v>
      </c>
      <c r="AD887">
        <f>(1+A887-D887/2-E887-B887/2)/(A887-D887/2-E887-C887-F887)</f>
        <v>8.5714285714285715E-2</v>
      </c>
      <c r="AF887" t="str">
        <f>IF(AD887&gt;0.66,"CondAr","----")</f>
        <v>----</v>
      </c>
      <c r="AG887" t="str">
        <f>IF(AND((AD887&gt;0.5),(AD887&lt;=0.66)),"Aromatic","----")</f>
        <v>----</v>
      </c>
      <c r="AH887" t="str">
        <f>IF(AND((AD887&lt;=0.5),(S887&lt;1.5)),"HUnSatLig","----")</f>
        <v>----</v>
      </c>
      <c r="AI887" t="str">
        <f>IF(AND((T887&lt;0.6),(S887&gt;=1.5),(C887=0)),"AlipatNoN","----")</f>
        <v>AlipatNoN</v>
      </c>
      <c r="AJ887" t="str">
        <f>IF(AND((S887&gt;=1.5),(T887&gt;=0.6)),"SatFACarb","----")</f>
        <v>----</v>
      </c>
      <c r="AK887" t="str">
        <f>IF(AND((T887&lt;0.6),(S887&gt;=1.5),(C887&gt;0)),"Alipat+N","----")</f>
        <v>----</v>
      </c>
      <c r="AM887" s="4">
        <f>V887*(44/43.989828)</f>
        <v>397.31502779041546</v>
      </c>
      <c r="AN887" s="4">
        <f>INT(AM887)</f>
        <v>397</v>
      </c>
      <c r="AO887" s="4">
        <f>AM887-AN887</f>
        <v>0.31502779041545637</v>
      </c>
    </row>
    <row r="888" spans="1:41" x14ac:dyDescent="0.25">
      <c r="A888">
        <v>18</v>
      </c>
      <c r="B888">
        <v>32</v>
      </c>
      <c r="C888">
        <v>0</v>
      </c>
      <c r="D888">
        <v>8</v>
      </c>
      <c r="E888">
        <v>0</v>
      </c>
      <c r="F888">
        <v>0</v>
      </c>
      <c r="H888">
        <v>375.2024404</v>
      </c>
      <c r="J888">
        <v>13359126</v>
      </c>
      <c r="K888">
        <v>15558984</v>
      </c>
      <c r="L888">
        <v>14741039</v>
      </c>
      <c r="M888" t="str">
        <f>IF(J888&gt;0,"Yes","No")</f>
        <v>Yes</v>
      </c>
      <c r="N888">
        <f>AVERAGE(J888:L888)</f>
        <v>14553049.666666666</v>
      </c>
      <c r="O888">
        <v>20085783</v>
      </c>
      <c r="P888">
        <v>22927784</v>
      </c>
      <c r="Q888">
        <v>18807390</v>
      </c>
      <c r="S888">
        <f>B888/A888</f>
        <v>1.7777777777777777</v>
      </c>
      <c r="T888">
        <f>D888/A888</f>
        <v>0.44444444444444442</v>
      </c>
      <c r="V888" s="4">
        <f>A888*12+(B888-1)*1.007825+C888*14.003074+D888*15.9949146+E888*31.9720707+F888*30.9737615+0.0005485799</f>
        <v>375.2024403799</v>
      </c>
      <c r="W888">
        <f>1+A888-B888/2+C888/2+F888/2</f>
        <v>3</v>
      </c>
      <c r="X888">
        <f>W888/A888</f>
        <v>0.16666666666666666</v>
      </c>
      <c r="Y888">
        <f>W888/B888</f>
        <v>9.375E-2</v>
      </c>
      <c r="Z888">
        <f>W888/D888</f>
        <v>0.375</v>
      </c>
      <c r="AA888" t="str">
        <f>IF(X888&gt;=0.3,IF(X888&lt;=0.68,IF(Y888&gt;=0.2,IF(Y888&lt;=0.95,IF(Z888&gt;=0.77,IF(Z888&lt;=1.75,"CRAM","O"),"O"),"O"),"O"),"O"),"O")</f>
        <v>O</v>
      </c>
      <c r="AD888">
        <f>(1+A888-D888/2-E888-B888/2)/(A888-D888/2-E888-C888-F888)</f>
        <v>-7.1428571428571425E-2</v>
      </c>
      <c r="AF888" t="str">
        <f>IF(AD888&gt;0.66,"CondAr","----")</f>
        <v>----</v>
      </c>
      <c r="AG888" t="str">
        <f>IF(AND((AD888&gt;0.5),(AD888&lt;=0.66)),"Aromatic","----")</f>
        <v>----</v>
      </c>
      <c r="AH888" t="str">
        <f>IF(AND((AD888&lt;=0.5),(S888&lt;1.5)),"HUnSatLig","----")</f>
        <v>----</v>
      </c>
      <c r="AI888" t="str">
        <f>IF(AND((T888&lt;0.6),(S888&gt;=1.5),(C888=0)),"AlipatNoN","----")</f>
        <v>AlipatNoN</v>
      </c>
      <c r="AJ888" t="str">
        <f>IF(AND((S888&gt;=1.5),(T888&gt;=0.6)),"SatFACarb","----")</f>
        <v>----</v>
      </c>
      <c r="AK888" t="str">
        <f>IF(AND((T888&lt;0.6),(S888&gt;=1.5),(C888&gt;0)),"Alipat+N","----")</f>
        <v>----</v>
      </c>
      <c r="AM888" s="4">
        <f>V888*(44/43.989828)</f>
        <v>375.28920041959697</v>
      </c>
      <c r="AN888" s="4">
        <f>INT(AM888)</f>
        <v>375</v>
      </c>
      <c r="AO888" s="4">
        <f>AM888-AN888</f>
        <v>0.28920041959696619</v>
      </c>
    </row>
    <row r="889" spans="1:41" x14ac:dyDescent="0.25">
      <c r="A889">
        <v>18</v>
      </c>
      <c r="B889">
        <v>28</v>
      </c>
      <c r="C889">
        <v>0</v>
      </c>
      <c r="D889">
        <v>8</v>
      </c>
      <c r="E889">
        <v>0</v>
      </c>
      <c r="F889">
        <v>0</v>
      </c>
      <c r="H889">
        <v>371.17114040000001</v>
      </c>
      <c r="J889">
        <v>14260797</v>
      </c>
      <c r="K889">
        <v>14329099</v>
      </c>
      <c r="L889">
        <v>14100898</v>
      </c>
      <c r="M889" t="str">
        <f>IF(J889&gt;0,"Yes","No")</f>
        <v>Yes</v>
      </c>
      <c r="N889">
        <f>AVERAGE(J889:L889)</f>
        <v>14230264.666666666</v>
      </c>
      <c r="O889">
        <v>20445064</v>
      </c>
      <c r="P889">
        <v>21157158</v>
      </c>
      <c r="Q889">
        <v>18617870</v>
      </c>
      <c r="S889">
        <f>B889/A889</f>
        <v>1.5555555555555556</v>
      </c>
      <c r="T889">
        <f>D889/A889</f>
        <v>0.44444444444444442</v>
      </c>
      <c r="V889" s="4">
        <f>A889*12+(B889-1)*1.007825+C889*14.003074+D889*15.9949146+E889*31.9720707+F889*30.9737615+0.0005485799</f>
        <v>371.17114037990001</v>
      </c>
      <c r="W889">
        <f>1+A889-B889/2+C889/2+F889/2</f>
        <v>5</v>
      </c>
      <c r="X889">
        <f>W889/A889</f>
        <v>0.27777777777777779</v>
      </c>
      <c r="Y889">
        <f>W889/B889</f>
        <v>0.17857142857142858</v>
      </c>
      <c r="Z889">
        <f>W889/D889</f>
        <v>0.625</v>
      </c>
      <c r="AA889" t="str">
        <f>IF(X889&gt;=0.3,IF(X889&lt;=0.68,IF(Y889&gt;=0.2,IF(Y889&lt;=0.95,IF(Z889&gt;=0.77,IF(Z889&lt;=1.75,"CRAM","O"),"O"),"O"),"O"),"O"),"O")</f>
        <v>O</v>
      </c>
      <c r="AD889">
        <f>(1+A889-D889/2-E889-B889/2)/(A889-D889/2-E889-C889-F889)</f>
        <v>7.1428571428571425E-2</v>
      </c>
      <c r="AF889" t="str">
        <f>IF(AD889&gt;0.66,"CondAr","----")</f>
        <v>----</v>
      </c>
      <c r="AG889" t="str">
        <f>IF(AND((AD889&gt;0.5),(AD889&lt;=0.66)),"Aromatic","----")</f>
        <v>----</v>
      </c>
      <c r="AH889" t="str">
        <f>IF(AND((AD889&lt;=0.5),(S889&lt;1.5)),"HUnSatLig","----")</f>
        <v>----</v>
      </c>
      <c r="AI889" t="str">
        <f>IF(AND((T889&lt;0.6),(S889&gt;=1.5),(C889=0)),"AlipatNoN","----")</f>
        <v>AlipatNoN</v>
      </c>
      <c r="AJ889" t="str">
        <f>IF(AND((S889&gt;=1.5),(T889&gt;=0.6)),"SatFACarb","----")</f>
        <v>----</v>
      </c>
      <c r="AK889" t="str">
        <f>IF(AND((T889&lt;0.6),(S889&gt;=1.5),(C889&gt;0)),"Alipat+N","----")</f>
        <v>----</v>
      </c>
      <c r="AM889" s="4">
        <f>V889*(44/43.989828)</f>
        <v>371.25696824083053</v>
      </c>
      <c r="AN889" s="4">
        <f>INT(AM889)</f>
        <v>371</v>
      </c>
      <c r="AO889" s="4">
        <f>AM889-AN889</f>
        <v>0.25696824083053116</v>
      </c>
    </row>
    <row r="890" spans="1:41" x14ac:dyDescent="0.25">
      <c r="A890">
        <v>17</v>
      </c>
      <c r="B890">
        <v>28</v>
      </c>
      <c r="C890">
        <v>0</v>
      </c>
      <c r="D890">
        <v>3</v>
      </c>
      <c r="E890">
        <v>1</v>
      </c>
      <c r="F890">
        <v>0</v>
      </c>
      <c r="H890">
        <v>311.16863810000001</v>
      </c>
      <c r="J890">
        <v>7463677</v>
      </c>
      <c r="K890">
        <v>6942401</v>
      </c>
      <c r="L890">
        <v>8354593</v>
      </c>
      <c r="M890" t="str">
        <f>IF(J890&gt;0,"Yes","No")</f>
        <v>Yes</v>
      </c>
      <c r="N890">
        <f>AVERAGE(J890:L890)</f>
        <v>7586890.333333333</v>
      </c>
      <c r="O890">
        <v>21191266</v>
      </c>
      <c r="P890">
        <v>31312955</v>
      </c>
      <c r="Q890">
        <v>27056916</v>
      </c>
      <c r="S890">
        <f>B890/A890</f>
        <v>1.6470588235294117</v>
      </c>
      <c r="T890">
        <f>D890/A890</f>
        <v>0.17647058823529413</v>
      </c>
      <c r="V890" s="4">
        <f>A890*12+(B890-1)*1.007825+C890*14.003074+D890*15.9949146+E890*31.9720707+F890*30.9737615+0.0005485799</f>
        <v>311.16863807990001</v>
      </c>
      <c r="W890">
        <f>1+A890-B890/2+C890/2+F890/2</f>
        <v>4</v>
      </c>
      <c r="X890">
        <f>W890/A890</f>
        <v>0.23529411764705882</v>
      </c>
      <c r="Y890">
        <f>W890/B890</f>
        <v>0.14285714285714285</v>
      </c>
      <c r="Z890">
        <f>W890/D890</f>
        <v>1.3333333333333333</v>
      </c>
      <c r="AA890" t="str">
        <f>IF(X890&gt;=0.3,IF(X890&lt;=0.68,IF(Y890&gt;=0.2,IF(Y890&lt;=0.95,IF(Z890&gt;=0.77,IF(Z890&lt;=1.75,"CRAM","O"),"O"),"O"),"O"),"O"),"O")</f>
        <v>O</v>
      </c>
      <c r="AD890">
        <f>(1+A890-D890/2-E890-B890/2)/(A890-D890/2-E890-C890-F890)</f>
        <v>0.10344827586206896</v>
      </c>
      <c r="AF890" t="str">
        <f>IF(AD890&gt;0.66,"CondAr","----")</f>
        <v>----</v>
      </c>
      <c r="AG890" t="str">
        <f>IF(AND((AD890&gt;0.5),(AD890&lt;=0.66)),"Aromatic","----")</f>
        <v>----</v>
      </c>
      <c r="AH890" t="str">
        <f>IF(AND((AD890&lt;=0.5),(S890&lt;1.5)),"HUnSatLig","----")</f>
        <v>----</v>
      </c>
      <c r="AI890" t="str">
        <f>IF(AND((T890&lt;0.6),(S890&gt;=1.5),(C890=0)),"AlipatNoN","----")</f>
        <v>AlipatNoN</v>
      </c>
      <c r="AJ890" t="str">
        <f>IF(AND((S890&gt;=1.5),(T890&gt;=0.6)),"SatFACarb","----")</f>
        <v>----</v>
      </c>
      <c r="AK890" t="str">
        <f>IF(AND((T890&lt;0.6),(S890&gt;=1.5),(C890&gt;0)),"Alipat+N","----")</f>
        <v>----</v>
      </c>
      <c r="AM890" s="4">
        <f>V890*(44/43.989828)</f>
        <v>311.24059124567611</v>
      </c>
      <c r="AN890" s="4">
        <f>INT(AM890)</f>
        <v>311</v>
      </c>
      <c r="AO890" s="4">
        <f>AM890-AN890</f>
        <v>0.24059124567611434</v>
      </c>
    </row>
    <row r="891" spans="1:41" x14ac:dyDescent="0.25">
      <c r="A891">
        <v>18</v>
      </c>
      <c r="B891">
        <v>30</v>
      </c>
      <c r="C891">
        <v>0</v>
      </c>
      <c r="D891">
        <v>7</v>
      </c>
      <c r="E891">
        <v>0</v>
      </c>
      <c r="F891">
        <v>0</v>
      </c>
      <c r="H891">
        <v>357.19187579999999</v>
      </c>
      <c r="J891">
        <v>13163947</v>
      </c>
      <c r="K891">
        <v>14290383</v>
      </c>
      <c r="L891">
        <v>13068585</v>
      </c>
      <c r="M891" t="str">
        <f>IF(J891&gt;0,"Yes","No")</f>
        <v>Yes</v>
      </c>
      <c r="N891">
        <f>AVERAGE(J891:L891)</f>
        <v>13507638.333333334</v>
      </c>
      <c r="O891">
        <v>21194469</v>
      </c>
      <c r="P891">
        <v>25367805</v>
      </c>
      <c r="Q891">
        <v>20579876</v>
      </c>
      <c r="S891">
        <f>B891/A891</f>
        <v>1.6666666666666667</v>
      </c>
      <c r="T891">
        <f>D891/A891</f>
        <v>0.3888888888888889</v>
      </c>
      <c r="V891" s="4">
        <f>A891*12+(B891-1)*1.007825+C891*14.003074+D891*15.9949146+E891*31.9720707+F891*30.9737615+0.0005485799</f>
        <v>357.19187577989999</v>
      </c>
      <c r="W891">
        <f>1+A891-B891/2+C891/2+F891/2</f>
        <v>4</v>
      </c>
      <c r="X891">
        <f>W891/A891</f>
        <v>0.22222222222222221</v>
      </c>
      <c r="Y891">
        <f>W891/B891</f>
        <v>0.13333333333333333</v>
      </c>
      <c r="Z891">
        <f>W891/D891</f>
        <v>0.5714285714285714</v>
      </c>
      <c r="AA891" t="str">
        <f>IF(X891&gt;=0.3,IF(X891&lt;=0.68,IF(Y891&gt;=0.2,IF(Y891&lt;=0.95,IF(Z891&gt;=0.77,IF(Z891&lt;=1.75,"CRAM","O"),"O"),"O"),"O"),"O"),"O")</f>
        <v>O</v>
      </c>
      <c r="AD891">
        <f>(1+A891-D891/2-E891-B891/2)/(A891-D891/2-E891-C891-F891)</f>
        <v>3.4482758620689655E-2</v>
      </c>
      <c r="AF891" t="str">
        <f>IF(AD891&gt;0.66,"CondAr","----")</f>
        <v>----</v>
      </c>
      <c r="AG891" t="str">
        <f>IF(AND((AD891&gt;0.5),(AD891&lt;=0.66)),"Aromatic","----")</f>
        <v>----</v>
      </c>
      <c r="AH891" t="str">
        <f>IF(AND((AD891&lt;=0.5),(S891&lt;1.5)),"HUnSatLig","----")</f>
        <v>----</v>
      </c>
      <c r="AI891" t="str">
        <f>IF(AND((T891&lt;0.6),(S891&gt;=1.5),(C891=0)),"AlipatNoN","----")</f>
        <v>AlipatNoN</v>
      </c>
      <c r="AJ891" t="str">
        <f>IF(AND((S891&gt;=1.5),(T891&gt;=0.6)),"SatFACarb","----")</f>
        <v>----</v>
      </c>
      <c r="AK891" t="str">
        <f>IF(AND((T891&lt;0.6),(S891&gt;=1.5),(C891&gt;0)),"Alipat+N","----")</f>
        <v>----</v>
      </c>
      <c r="AM891" s="4">
        <f>V891*(44/43.989828)</f>
        <v>357.27447114172844</v>
      </c>
      <c r="AN891" s="4">
        <f>INT(AM891)</f>
        <v>357</v>
      </c>
      <c r="AO891" s="4">
        <f>AM891-AN891</f>
        <v>0.27447114172844067</v>
      </c>
    </row>
    <row r="892" spans="1:41" x14ac:dyDescent="0.25">
      <c r="A892">
        <v>19</v>
      </c>
      <c r="B892">
        <v>30</v>
      </c>
      <c r="C892">
        <v>0</v>
      </c>
      <c r="D892">
        <v>8</v>
      </c>
      <c r="E892">
        <v>0</v>
      </c>
      <c r="F892">
        <v>0</v>
      </c>
      <c r="H892">
        <v>385.18679040000001</v>
      </c>
      <c r="J892">
        <v>13716854</v>
      </c>
      <c r="K892">
        <v>13628150</v>
      </c>
      <c r="L892">
        <v>12841077</v>
      </c>
      <c r="M892" t="str">
        <f>IF(J892&gt;0,"Yes","No")</f>
        <v>Yes</v>
      </c>
      <c r="N892">
        <f>AVERAGE(J892:L892)</f>
        <v>13395360.333333334</v>
      </c>
      <c r="O892">
        <v>21304923</v>
      </c>
      <c r="P892">
        <v>22111220</v>
      </c>
      <c r="Q892">
        <v>19444712</v>
      </c>
      <c r="S892">
        <f>B892/A892</f>
        <v>1.5789473684210527</v>
      </c>
      <c r="T892">
        <f>D892/A892</f>
        <v>0.42105263157894735</v>
      </c>
      <c r="V892" s="4">
        <f>A892*12+(B892-1)*1.007825+C892*14.003074+D892*15.9949146+E892*31.9720707+F892*30.9737615+0.0005485799</f>
        <v>385.1867903799</v>
      </c>
      <c r="W892">
        <f>1+A892-B892/2+C892/2+F892/2</f>
        <v>5</v>
      </c>
      <c r="X892">
        <f>W892/A892</f>
        <v>0.26315789473684209</v>
      </c>
      <c r="Y892">
        <f>W892/B892</f>
        <v>0.16666666666666666</v>
      </c>
      <c r="Z892">
        <f>W892/D892</f>
        <v>0.625</v>
      </c>
      <c r="AA892" t="str">
        <f>IF(X892&gt;=0.3,IF(X892&lt;=0.68,IF(Y892&gt;=0.2,IF(Y892&lt;=0.95,IF(Z892&gt;=0.77,IF(Z892&lt;=1.75,"CRAM","O"),"O"),"O"),"O"),"O"),"O")</f>
        <v>O</v>
      </c>
      <c r="AD892">
        <f>(1+A892-D892/2-E892-B892/2)/(A892-D892/2-E892-C892-F892)</f>
        <v>6.6666666666666666E-2</v>
      </c>
      <c r="AF892" t="str">
        <f>IF(AD892&gt;0.66,"CondAr","----")</f>
        <v>----</v>
      </c>
      <c r="AG892" t="str">
        <f>IF(AND((AD892&gt;0.5),(AD892&lt;=0.66)),"Aromatic","----")</f>
        <v>----</v>
      </c>
      <c r="AH892" t="str">
        <f>IF(AND((AD892&lt;=0.5),(S892&lt;1.5)),"HUnSatLig","----")</f>
        <v>----</v>
      </c>
      <c r="AI892" t="str">
        <f>IF(AND((T892&lt;0.6),(S892&gt;=1.5),(C892=0)),"AlipatNoN","----")</f>
        <v>AlipatNoN</v>
      </c>
      <c r="AJ892" t="str">
        <f>IF(AND((S892&gt;=1.5),(T892&gt;=0.6)),"SatFACarb","----")</f>
        <v>----</v>
      </c>
      <c r="AK892" t="str">
        <f>IF(AND((T892&lt;0.6),(S892&gt;=1.5),(C892&gt;0)),"Alipat+N","----")</f>
        <v>----</v>
      </c>
      <c r="AM892" s="4">
        <f>V892*(44/43.989828)</f>
        <v>385.27585915352063</v>
      </c>
      <c r="AN892" s="4">
        <f>INT(AM892)</f>
        <v>385</v>
      </c>
      <c r="AO892" s="4">
        <f>AM892-AN892</f>
        <v>0.27585915352062784</v>
      </c>
    </row>
    <row r="893" spans="1:41" x14ac:dyDescent="0.25">
      <c r="A893">
        <v>19</v>
      </c>
      <c r="B893">
        <v>34</v>
      </c>
      <c r="C893">
        <v>0</v>
      </c>
      <c r="D893">
        <v>7</v>
      </c>
      <c r="E893">
        <v>0</v>
      </c>
      <c r="F893">
        <v>0</v>
      </c>
      <c r="H893">
        <v>373.22317579999998</v>
      </c>
      <c r="J893">
        <v>10894652</v>
      </c>
      <c r="K893">
        <v>11466552</v>
      </c>
      <c r="L893">
        <v>10339320</v>
      </c>
      <c r="M893" t="str">
        <f>IF(J893&gt;0,"Yes","No")</f>
        <v>Yes</v>
      </c>
      <c r="N893">
        <f>AVERAGE(J893:L893)</f>
        <v>10900174.666666666</v>
      </c>
      <c r="O893">
        <v>21608928</v>
      </c>
      <c r="P893">
        <v>19801974</v>
      </c>
      <c r="Q893">
        <v>23427142</v>
      </c>
      <c r="S893">
        <f>B893/A893</f>
        <v>1.7894736842105263</v>
      </c>
      <c r="T893">
        <f>D893/A893</f>
        <v>0.36842105263157893</v>
      </c>
      <c r="V893" s="4">
        <f>A893*12+(B893-1)*1.007825+C893*14.003074+D893*15.9949146+E893*31.9720707+F893*30.9737615+0.0005485799</f>
        <v>373.22317577989998</v>
      </c>
      <c r="W893">
        <f>1+A893-B893/2+C893/2+F893/2</f>
        <v>3</v>
      </c>
      <c r="X893">
        <f>W893/A893</f>
        <v>0.15789473684210525</v>
      </c>
      <c r="Y893">
        <f>W893/B893</f>
        <v>8.8235294117647065E-2</v>
      </c>
      <c r="Z893">
        <f>W893/D893</f>
        <v>0.42857142857142855</v>
      </c>
      <c r="AA893" t="str">
        <f>IF(X893&gt;=0.3,IF(X893&lt;=0.68,IF(Y893&gt;=0.2,IF(Y893&lt;=0.95,IF(Z893&gt;=0.77,IF(Z893&lt;=1.75,"CRAM","O"),"O"),"O"),"O"),"O"),"O")</f>
        <v>O</v>
      </c>
      <c r="AD893">
        <f>(1+A893-D893/2-E893-B893/2)/(A893-D893/2-E893-C893-F893)</f>
        <v>-3.2258064516129031E-2</v>
      </c>
      <c r="AF893" t="str">
        <f>IF(AD893&gt;0.66,"CondAr","----")</f>
        <v>----</v>
      </c>
      <c r="AG893" t="str">
        <f>IF(AND((AD893&gt;0.5),(AD893&lt;=0.66)),"Aromatic","----")</f>
        <v>----</v>
      </c>
      <c r="AH893" t="str">
        <f>IF(AND((AD893&lt;=0.5),(S893&lt;1.5)),"HUnSatLig","----")</f>
        <v>----</v>
      </c>
      <c r="AI893" t="str">
        <f>IF(AND((T893&lt;0.6),(S893&gt;=1.5),(C893=0)),"AlipatNoN","----")</f>
        <v>AlipatNoN</v>
      </c>
      <c r="AJ893" t="str">
        <f>IF(AND((S893&gt;=1.5),(T893&gt;=0.6)),"SatFACarb","----")</f>
        <v>----</v>
      </c>
      <c r="AK893" t="str">
        <f>IF(AND((T893&lt;0.6),(S893&gt;=1.5),(C893&gt;0)),"Alipat+N","----")</f>
        <v>----</v>
      </c>
      <c r="AM893" s="4">
        <f>V893*(44/43.989828)</f>
        <v>373.3094781438017</v>
      </c>
      <c r="AN893" s="4">
        <f>INT(AM893)</f>
        <v>373</v>
      </c>
      <c r="AO893" s="4">
        <f>AM893-AN893</f>
        <v>0.30947814380169802</v>
      </c>
    </row>
    <row r="894" spans="1:41" x14ac:dyDescent="0.25">
      <c r="A894">
        <v>21</v>
      </c>
      <c r="B894">
        <v>32</v>
      </c>
      <c r="C894">
        <v>0</v>
      </c>
      <c r="D894">
        <v>8</v>
      </c>
      <c r="E894">
        <v>0</v>
      </c>
      <c r="F894">
        <v>0</v>
      </c>
      <c r="H894">
        <v>411.2024404</v>
      </c>
      <c r="J894">
        <v>12853318</v>
      </c>
      <c r="K894">
        <v>13562313</v>
      </c>
      <c r="L894">
        <v>12938991</v>
      </c>
      <c r="M894" t="str">
        <f>IF(J894&gt;0,"Yes","No")</f>
        <v>Yes</v>
      </c>
      <c r="N894">
        <f>AVERAGE(J894:L894)</f>
        <v>13118207.333333334</v>
      </c>
      <c r="O894">
        <v>21701869</v>
      </c>
      <c r="P894">
        <v>21054384</v>
      </c>
      <c r="Q894">
        <v>18702254</v>
      </c>
      <c r="S894">
        <f>B894/A894</f>
        <v>1.5238095238095237</v>
      </c>
      <c r="T894">
        <f>D894/A894</f>
        <v>0.38095238095238093</v>
      </c>
      <c r="V894" s="4">
        <f>A894*12+(B894-1)*1.007825+C894*14.003074+D894*15.9949146+E894*31.9720707+F894*30.9737615+0.0005485799</f>
        <v>411.2024403799</v>
      </c>
      <c r="W894">
        <f>1+A894-B894/2+C894/2+F894/2</f>
        <v>6</v>
      </c>
      <c r="X894">
        <f>W894/A894</f>
        <v>0.2857142857142857</v>
      </c>
      <c r="Y894">
        <f>W894/B894</f>
        <v>0.1875</v>
      </c>
      <c r="Z894">
        <f>W894/D894</f>
        <v>0.75</v>
      </c>
      <c r="AA894" t="str">
        <f>IF(X894&gt;=0.3,IF(X894&lt;=0.68,IF(Y894&gt;=0.2,IF(Y894&lt;=0.95,IF(Z894&gt;=0.77,IF(Z894&lt;=1.75,"CRAM","O"),"O"),"O"),"O"),"O"),"O")</f>
        <v>O</v>
      </c>
      <c r="AD894">
        <f>(1+A894-D894/2-E894-B894/2)/(A894-D894/2-E894-C894-F894)</f>
        <v>0.11764705882352941</v>
      </c>
      <c r="AF894" t="str">
        <f>IF(AD894&gt;0.66,"CondAr","----")</f>
        <v>----</v>
      </c>
      <c r="AG894" t="str">
        <f>IF(AND((AD894&gt;0.5),(AD894&lt;=0.66)),"Aromatic","----")</f>
        <v>----</v>
      </c>
      <c r="AH894" t="str">
        <f>IF(AND((AD894&lt;=0.5),(S894&lt;1.5)),"HUnSatLig","----")</f>
        <v>----</v>
      </c>
      <c r="AI894" t="str">
        <f>IF(AND((T894&lt;0.6),(S894&gt;=1.5),(C894=0)),"AlipatNoN","----")</f>
        <v>AlipatNoN</v>
      </c>
      <c r="AJ894" t="str">
        <f>IF(AND((S894&gt;=1.5),(T894&gt;=0.6)),"SatFACarb","----")</f>
        <v>----</v>
      </c>
      <c r="AK894" t="str">
        <f>IF(AND((T894&lt;0.6),(S894&gt;=1.5),(C894&gt;0)),"Alipat+N","----")</f>
        <v>----</v>
      </c>
      <c r="AM894" s="4">
        <f>V894*(44/43.989828)</f>
        <v>411.2975248895176</v>
      </c>
      <c r="AN894" s="4">
        <f>INT(AM894)</f>
        <v>411</v>
      </c>
      <c r="AO894" s="4">
        <f>AM894-AN894</f>
        <v>0.2975248895176037</v>
      </c>
    </row>
    <row r="895" spans="1:41" x14ac:dyDescent="0.25">
      <c r="A895">
        <v>18</v>
      </c>
      <c r="B895">
        <v>34</v>
      </c>
      <c r="C895">
        <v>0</v>
      </c>
      <c r="D895">
        <v>7</v>
      </c>
      <c r="E895">
        <v>0</v>
      </c>
      <c r="F895">
        <v>0</v>
      </c>
      <c r="H895">
        <v>361.22317579999998</v>
      </c>
      <c r="J895">
        <v>13955972</v>
      </c>
      <c r="K895">
        <v>14766647</v>
      </c>
      <c r="L895">
        <v>14130672</v>
      </c>
      <c r="M895" t="str">
        <f>IF(J895&gt;0,"Yes","No")</f>
        <v>Yes</v>
      </c>
      <c r="N895">
        <f>AVERAGE(J895:L895)</f>
        <v>14284430.333333334</v>
      </c>
      <c r="O895">
        <v>21744574</v>
      </c>
      <c r="P895">
        <v>29366695</v>
      </c>
      <c r="Q895">
        <v>20265677</v>
      </c>
      <c r="S895">
        <f>B895/A895</f>
        <v>1.8888888888888888</v>
      </c>
      <c r="T895">
        <f>D895/A895</f>
        <v>0.3888888888888889</v>
      </c>
      <c r="V895" s="4">
        <f>A895*12+(B895-1)*1.007825+C895*14.003074+D895*15.9949146+E895*31.9720707+F895*30.9737615+0.0005485799</f>
        <v>361.22317577989998</v>
      </c>
      <c r="W895">
        <f>1+A895-B895/2+C895/2+F895/2</f>
        <v>2</v>
      </c>
      <c r="X895">
        <f>W895/A895</f>
        <v>0.1111111111111111</v>
      </c>
      <c r="Y895">
        <f>W895/B895</f>
        <v>5.8823529411764705E-2</v>
      </c>
      <c r="Z895">
        <f>W895/D895</f>
        <v>0.2857142857142857</v>
      </c>
      <c r="AA895" t="str">
        <f>IF(X895&gt;=0.3,IF(X895&lt;=0.68,IF(Y895&gt;=0.2,IF(Y895&lt;=0.95,IF(Z895&gt;=0.77,IF(Z895&lt;=1.75,"CRAM","O"),"O"),"O"),"O"),"O"),"O")</f>
        <v>O</v>
      </c>
      <c r="AD895">
        <f>(1+A895-D895/2-E895-B895/2)/(A895-D895/2-E895-C895-F895)</f>
        <v>-0.10344827586206896</v>
      </c>
      <c r="AF895" t="str">
        <f>IF(AD895&gt;0.66,"CondAr","----")</f>
        <v>----</v>
      </c>
      <c r="AG895" t="str">
        <f>IF(AND((AD895&gt;0.5),(AD895&lt;=0.66)),"Aromatic","----")</f>
        <v>----</v>
      </c>
      <c r="AH895" t="str">
        <f>IF(AND((AD895&lt;=0.5),(S895&lt;1.5)),"HUnSatLig","----")</f>
        <v>----</v>
      </c>
      <c r="AI895" t="str">
        <f>IF(AND((T895&lt;0.6),(S895&gt;=1.5),(C895=0)),"AlipatNoN","----")</f>
        <v>AlipatNoN</v>
      </c>
      <c r="AJ895" t="str">
        <f>IF(AND((S895&gt;=1.5),(T895&gt;=0.6)),"SatFACarb","----")</f>
        <v>----</v>
      </c>
      <c r="AK895" t="str">
        <f>IF(AND((T895&lt;0.6),(S895&gt;=1.5),(C895&gt;0)),"Alipat+N","----")</f>
        <v>----</v>
      </c>
      <c r="AM895" s="4">
        <f>V895*(44/43.989828)</f>
        <v>361.30670332049482</v>
      </c>
      <c r="AN895" s="4">
        <f>INT(AM895)</f>
        <v>361</v>
      </c>
      <c r="AO895" s="4">
        <f>AM895-AN895</f>
        <v>0.30670332049481885</v>
      </c>
    </row>
    <row r="896" spans="1:41" x14ac:dyDescent="0.25">
      <c r="A896">
        <v>18</v>
      </c>
      <c r="B896">
        <v>36</v>
      </c>
      <c r="C896">
        <v>0</v>
      </c>
      <c r="D896">
        <v>6</v>
      </c>
      <c r="E896">
        <v>0</v>
      </c>
      <c r="F896">
        <v>0</v>
      </c>
      <c r="H896">
        <v>347.24391120000001</v>
      </c>
      <c r="J896">
        <v>12316756</v>
      </c>
      <c r="K896">
        <v>14449499</v>
      </c>
      <c r="L896">
        <v>13290960</v>
      </c>
      <c r="M896" t="str">
        <f>IF(J896&gt;0,"Yes","No")</f>
        <v>Yes</v>
      </c>
      <c r="N896">
        <f>AVERAGE(J896:L896)</f>
        <v>13352405</v>
      </c>
      <c r="O896">
        <v>22285117</v>
      </c>
      <c r="P896">
        <v>31877621</v>
      </c>
      <c r="Q896">
        <v>22579943</v>
      </c>
      <c r="S896">
        <f>B896/A896</f>
        <v>2</v>
      </c>
      <c r="T896">
        <f>D896/A896</f>
        <v>0.33333333333333331</v>
      </c>
      <c r="V896" s="4">
        <f>A896*12+(B896-1)*1.007825+C896*14.003074+D896*15.9949146+E896*31.9720707+F896*30.9737615+0.0005485799</f>
        <v>347.24391117990001</v>
      </c>
      <c r="W896">
        <f>1+A896-B896/2+C896/2+F896/2</f>
        <v>1</v>
      </c>
      <c r="X896">
        <f>W896/A896</f>
        <v>5.5555555555555552E-2</v>
      </c>
      <c r="Y896">
        <f>W896/B896</f>
        <v>2.7777777777777776E-2</v>
      </c>
      <c r="Z896">
        <f>W896/D896</f>
        <v>0.16666666666666666</v>
      </c>
      <c r="AA896" t="str">
        <f>IF(X896&gt;=0.3,IF(X896&lt;=0.68,IF(Y896&gt;=0.2,IF(Y896&lt;=0.95,IF(Z896&gt;=0.77,IF(Z896&lt;=1.75,"CRAM","O"),"O"),"O"),"O"),"O"),"O")</f>
        <v>O</v>
      </c>
      <c r="AD896">
        <f>(1+A896-D896/2-E896-B896/2)/(A896-D896/2-E896-C896-F896)</f>
        <v>-0.13333333333333333</v>
      </c>
      <c r="AF896" t="str">
        <f>IF(AD896&gt;0.66,"CondAr","----")</f>
        <v>----</v>
      </c>
      <c r="AG896" t="str">
        <f>IF(AND((AD896&gt;0.5),(AD896&lt;=0.66)),"Aromatic","----")</f>
        <v>----</v>
      </c>
      <c r="AH896" t="str">
        <f>IF(AND((AD896&lt;=0.5),(S896&lt;1.5)),"HUnSatLig","----")</f>
        <v>----</v>
      </c>
      <c r="AI896" t="str">
        <f>IF(AND((T896&lt;0.6),(S896&gt;=1.5),(C896=0)),"AlipatNoN","----")</f>
        <v>AlipatNoN</v>
      </c>
      <c r="AJ896" t="str">
        <f>IF(AND((S896&gt;=1.5),(T896&gt;=0.6)),"SatFACarb","----")</f>
        <v>----</v>
      </c>
      <c r="AK896" t="str">
        <f>IF(AND((T896&lt;0.6),(S896&gt;=1.5),(C896&gt;0)),"Alipat+N","----")</f>
        <v>----</v>
      </c>
      <c r="AM896" s="4">
        <f>V896*(44/43.989828)</f>
        <v>347.32420622139279</v>
      </c>
      <c r="AN896" s="4">
        <f>INT(AM896)</f>
        <v>347</v>
      </c>
      <c r="AO896" s="4">
        <f>AM896-AN896</f>
        <v>0.32420622139278521</v>
      </c>
    </row>
    <row r="897" spans="1:41" x14ac:dyDescent="0.25">
      <c r="A897">
        <v>18</v>
      </c>
      <c r="B897">
        <v>32</v>
      </c>
      <c r="C897">
        <v>0</v>
      </c>
      <c r="D897">
        <v>6</v>
      </c>
      <c r="E897">
        <v>0</v>
      </c>
      <c r="F897">
        <v>0</v>
      </c>
      <c r="H897">
        <v>343.21261120000003</v>
      </c>
      <c r="J897">
        <v>13329305</v>
      </c>
      <c r="K897">
        <v>14487403</v>
      </c>
      <c r="L897">
        <v>13840778</v>
      </c>
      <c r="M897" t="str">
        <f>IF(J897&gt;0,"Yes","No")</f>
        <v>Yes</v>
      </c>
      <c r="N897">
        <f>AVERAGE(J897:L897)</f>
        <v>13885828.666666666</v>
      </c>
      <c r="O897">
        <v>22300361</v>
      </c>
      <c r="P897">
        <v>29558225</v>
      </c>
      <c r="Q897">
        <v>22611610</v>
      </c>
      <c r="S897">
        <f>B897/A897</f>
        <v>1.7777777777777777</v>
      </c>
      <c r="T897">
        <f>D897/A897</f>
        <v>0.33333333333333331</v>
      </c>
      <c r="V897" s="4">
        <f>A897*12+(B897-1)*1.007825+C897*14.003074+D897*15.9949146+E897*31.9720707+F897*30.9737615+0.0005485799</f>
        <v>343.21261117989997</v>
      </c>
      <c r="W897">
        <f>1+A897-B897/2+C897/2+F897/2</f>
        <v>3</v>
      </c>
      <c r="X897">
        <f>W897/A897</f>
        <v>0.16666666666666666</v>
      </c>
      <c r="Y897">
        <f>W897/B897</f>
        <v>9.375E-2</v>
      </c>
      <c r="Z897">
        <f>W897/D897</f>
        <v>0.5</v>
      </c>
      <c r="AA897" t="str">
        <f>IF(X897&gt;=0.3,IF(X897&lt;=0.68,IF(Y897&gt;=0.2,IF(Y897&lt;=0.95,IF(Z897&gt;=0.77,IF(Z897&lt;=1.75,"CRAM","O"),"O"),"O"),"O"),"O"),"O")</f>
        <v>O</v>
      </c>
      <c r="AD897">
        <f>(1+A897-D897/2-E897-B897/2)/(A897-D897/2-E897-C897-F897)</f>
        <v>0</v>
      </c>
      <c r="AF897" t="str">
        <f>IF(AD897&gt;0.66,"CondAr","----")</f>
        <v>----</v>
      </c>
      <c r="AG897" t="str">
        <f>IF(AND((AD897&gt;0.5),(AD897&lt;=0.66)),"Aromatic","----")</f>
        <v>----</v>
      </c>
      <c r="AH897" t="str">
        <f>IF(AND((AD897&lt;=0.5),(S897&lt;1.5)),"HUnSatLig","----")</f>
        <v>----</v>
      </c>
      <c r="AI897" t="str">
        <f>IF(AND((T897&lt;0.6),(S897&gt;=1.5),(C897=0)),"AlipatNoN","----")</f>
        <v>AlipatNoN</v>
      </c>
      <c r="AJ897" t="str">
        <f>IF(AND((S897&gt;=1.5),(T897&gt;=0.6)),"SatFACarb","----")</f>
        <v>----</v>
      </c>
      <c r="AK897" t="str">
        <f>IF(AND((T897&lt;0.6),(S897&gt;=1.5),(C897&gt;0)),"Alipat+N","----")</f>
        <v>----</v>
      </c>
      <c r="AM897" s="4">
        <f>V897*(44/43.989828)</f>
        <v>343.29197404262629</v>
      </c>
      <c r="AN897" s="4">
        <f>INT(AM897)</f>
        <v>343</v>
      </c>
      <c r="AO897" s="4">
        <f>AM897-AN897</f>
        <v>0.29197404262629334</v>
      </c>
    </row>
    <row r="898" spans="1:41" x14ac:dyDescent="0.25">
      <c r="A898">
        <v>19</v>
      </c>
      <c r="B898">
        <v>32</v>
      </c>
      <c r="C898">
        <v>0</v>
      </c>
      <c r="D898">
        <v>7</v>
      </c>
      <c r="E898">
        <v>0</v>
      </c>
      <c r="F898">
        <v>0</v>
      </c>
      <c r="H898">
        <v>371.20752579999998</v>
      </c>
      <c r="J898">
        <v>12020299</v>
      </c>
      <c r="K898">
        <v>12823829</v>
      </c>
      <c r="L898">
        <v>12257709</v>
      </c>
      <c r="M898" t="str">
        <f>IF(J898&gt;0,"Yes","No")</f>
        <v>Yes</v>
      </c>
      <c r="N898">
        <f>AVERAGE(J898:L898)</f>
        <v>12367279</v>
      </c>
      <c r="O898">
        <v>22517651</v>
      </c>
      <c r="P898">
        <v>23528753</v>
      </c>
      <c r="Q898">
        <v>21964312</v>
      </c>
      <c r="S898">
        <f>B898/A898</f>
        <v>1.6842105263157894</v>
      </c>
      <c r="T898">
        <f>D898/A898</f>
        <v>0.36842105263157893</v>
      </c>
      <c r="V898" s="4">
        <f>A898*12+(B898-1)*1.007825+C898*14.003074+D898*15.9949146+E898*31.9720707+F898*30.9737615+0.0005485799</f>
        <v>371.20752577989998</v>
      </c>
      <c r="W898">
        <f>1+A898-B898/2+C898/2+F898/2</f>
        <v>4</v>
      </c>
      <c r="X898">
        <f>W898/A898</f>
        <v>0.21052631578947367</v>
      </c>
      <c r="Y898">
        <f>W898/B898</f>
        <v>0.125</v>
      </c>
      <c r="Z898">
        <f>W898/D898</f>
        <v>0.5714285714285714</v>
      </c>
      <c r="AA898" t="str">
        <f>IF(X898&gt;=0.3,IF(X898&lt;=0.68,IF(Y898&gt;=0.2,IF(Y898&lt;=0.95,IF(Z898&gt;=0.77,IF(Z898&lt;=1.75,"CRAM","O"),"O"),"O"),"O"),"O"),"O")</f>
        <v>O</v>
      </c>
      <c r="AD898">
        <f>(1+A898-D898/2-E898-B898/2)/(A898-D898/2-E898-C898-F898)</f>
        <v>3.2258064516129031E-2</v>
      </c>
      <c r="AF898" t="str">
        <f>IF(AD898&gt;0.66,"CondAr","----")</f>
        <v>----</v>
      </c>
      <c r="AG898" t="str">
        <f>IF(AND((AD898&gt;0.5),(AD898&lt;=0.66)),"Aromatic","----")</f>
        <v>----</v>
      </c>
      <c r="AH898" t="str">
        <f>IF(AND((AD898&lt;=0.5),(S898&lt;1.5)),"HUnSatLig","----")</f>
        <v>----</v>
      </c>
      <c r="AI898" t="str">
        <f>IF(AND((T898&lt;0.6),(S898&gt;=1.5),(C898=0)),"AlipatNoN","----")</f>
        <v>AlipatNoN</v>
      </c>
      <c r="AJ898" t="str">
        <f>IF(AND((S898&gt;=1.5),(T898&gt;=0.6)),"SatFACarb","----")</f>
        <v>----</v>
      </c>
      <c r="AK898" t="str">
        <f>IF(AND((T898&lt;0.6),(S898&gt;=1.5),(C898&gt;0)),"Alipat+N","----")</f>
        <v>----</v>
      </c>
      <c r="AM898" s="4">
        <f>V898*(44/43.989828)</f>
        <v>371.29336205441854</v>
      </c>
      <c r="AN898" s="4">
        <f>INT(AM898)</f>
        <v>371</v>
      </c>
      <c r="AO898" s="4">
        <f>AM898-AN898</f>
        <v>0.29336205441853735</v>
      </c>
    </row>
    <row r="899" spans="1:41" x14ac:dyDescent="0.25">
      <c r="A899">
        <v>21</v>
      </c>
      <c r="B899">
        <v>32</v>
      </c>
      <c r="C899">
        <v>0</v>
      </c>
      <c r="D899">
        <v>7</v>
      </c>
      <c r="E899">
        <v>0</v>
      </c>
      <c r="F899">
        <v>0</v>
      </c>
      <c r="H899">
        <v>395.20752579999998</v>
      </c>
      <c r="J899">
        <v>12830763</v>
      </c>
      <c r="K899">
        <v>13216473</v>
      </c>
      <c r="L899">
        <v>12290201</v>
      </c>
      <c r="M899" t="str">
        <f>IF(J899&gt;0,"Yes","No")</f>
        <v>Yes</v>
      </c>
      <c r="N899">
        <f>AVERAGE(J899:L899)</f>
        <v>12779145.666666666</v>
      </c>
      <c r="O899">
        <v>23285372</v>
      </c>
      <c r="P899">
        <v>23551065</v>
      </c>
      <c r="Q899">
        <v>21138209</v>
      </c>
      <c r="S899">
        <f>B899/A899</f>
        <v>1.5238095238095237</v>
      </c>
      <c r="T899">
        <f>D899/A899</f>
        <v>0.33333333333333331</v>
      </c>
      <c r="V899" s="4">
        <f>A899*12+(B899-1)*1.007825+C899*14.003074+D899*15.9949146+E899*31.9720707+F899*30.9737615+0.0005485799</f>
        <v>395.20752577989998</v>
      </c>
      <c r="W899">
        <f>1+A899-B899/2+C899/2+F899/2</f>
        <v>6</v>
      </c>
      <c r="X899">
        <f>W899/A899</f>
        <v>0.2857142857142857</v>
      </c>
      <c r="Y899">
        <f>W899/B899</f>
        <v>0.1875</v>
      </c>
      <c r="Z899">
        <f>W899/D899</f>
        <v>0.8571428571428571</v>
      </c>
      <c r="AA899" t="str">
        <f>IF(X899&gt;=0.3,IF(X899&lt;=0.68,IF(Y899&gt;=0.2,IF(Y899&lt;=0.95,IF(Z899&gt;=0.77,IF(Z899&lt;=1.75,"CRAM","O"),"O"),"O"),"O"),"O"),"O")</f>
        <v>O</v>
      </c>
      <c r="AD899">
        <f>(1+A899-D899/2-E899-B899/2)/(A899-D899/2-E899-C899-F899)</f>
        <v>0.14285714285714285</v>
      </c>
      <c r="AF899" t="str">
        <f>IF(AD899&gt;0.66,"CondAr","----")</f>
        <v>----</v>
      </c>
      <c r="AG899" t="str">
        <f>IF(AND((AD899&gt;0.5),(AD899&lt;=0.66)),"Aromatic","----")</f>
        <v>----</v>
      </c>
      <c r="AH899" t="str">
        <f>IF(AND((AD899&lt;=0.5),(S899&lt;1.5)),"HUnSatLig","----")</f>
        <v>----</v>
      </c>
      <c r="AI899" t="str">
        <f>IF(AND((T899&lt;0.6),(S899&gt;=1.5),(C899=0)),"AlipatNoN","----")</f>
        <v>AlipatNoN</v>
      </c>
      <c r="AJ899" t="str">
        <f>IF(AND((S899&gt;=1.5),(T899&gt;=0.6)),"SatFACarb","----")</f>
        <v>----</v>
      </c>
      <c r="AK899" t="str">
        <f>IF(AND((T899&lt;0.6),(S899&gt;=1.5),(C899&gt;0)),"Alipat+N","----")</f>
        <v>----</v>
      </c>
      <c r="AM899" s="4">
        <f>V899*(44/43.989828)</f>
        <v>395.29891170103224</v>
      </c>
      <c r="AN899" s="4">
        <f>INT(AM899)</f>
        <v>395</v>
      </c>
      <c r="AO899" s="4">
        <f>AM899-AN899</f>
        <v>0.29891170103223885</v>
      </c>
    </row>
    <row r="900" spans="1:41" x14ac:dyDescent="0.25">
      <c r="A900">
        <v>20</v>
      </c>
      <c r="B900">
        <v>32</v>
      </c>
      <c r="C900">
        <v>0</v>
      </c>
      <c r="D900">
        <v>8</v>
      </c>
      <c r="E900">
        <v>0</v>
      </c>
      <c r="F900">
        <v>0</v>
      </c>
      <c r="H900">
        <v>399.2024404</v>
      </c>
      <c r="J900">
        <v>15981403</v>
      </c>
      <c r="K900">
        <v>16571726</v>
      </c>
      <c r="L900">
        <v>14979848</v>
      </c>
      <c r="M900" t="str">
        <f>IF(J900&gt;0,"Yes","No")</f>
        <v>Yes</v>
      </c>
      <c r="N900">
        <f>AVERAGE(J900:L900)</f>
        <v>15844325.666666666</v>
      </c>
      <c r="O900">
        <v>23621868</v>
      </c>
      <c r="P900">
        <v>25181941</v>
      </c>
      <c r="Q900">
        <v>22211878</v>
      </c>
      <c r="S900">
        <f>B900/A900</f>
        <v>1.6</v>
      </c>
      <c r="T900">
        <f>D900/A900</f>
        <v>0.4</v>
      </c>
      <c r="V900" s="4">
        <f>A900*12+(B900-1)*1.007825+C900*14.003074+D900*15.9949146+E900*31.9720707+F900*30.9737615+0.0005485799</f>
        <v>399.2024403799</v>
      </c>
      <c r="W900">
        <f>1+A900-B900/2+C900/2+F900/2</f>
        <v>5</v>
      </c>
      <c r="X900">
        <f>W900/A900</f>
        <v>0.25</v>
      </c>
      <c r="Y900">
        <f>W900/B900</f>
        <v>0.15625</v>
      </c>
      <c r="Z900">
        <f>W900/D900</f>
        <v>0.625</v>
      </c>
      <c r="AA900" t="str">
        <f>IF(X900&gt;=0.3,IF(X900&lt;=0.68,IF(Y900&gt;=0.2,IF(Y900&lt;=0.95,IF(Z900&gt;=0.77,IF(Z900&lt;=1.75,"CRAM","O"),"O"),"O"),"O"),"O"),"O")</f>
        <v>O</v>
      </c>
      <c r="AD900">
        <f>(1+A900-D900/2-E900-B900/2)/(A900-D900/2-E900-C900-F900)</f>
        <v>6.25E-2</v>
      </c>
      <c r="AF900" t="str">
        <f>IF(AD900&gt;0.66,"CondAr","----")</f>
        <v>----</v>
      </c>
      <c r="AG900" t="str">
        <f>IF(AND((AD900&gt;0.5),(AD900&lt;=0.66)),"Aromatic","----")</f>
        <v>----</v>
      </c>
      <c r="AH900" t="str">
        <f>IF(AND((AD900&lt;=0.5),(S900&lt;1.5)),"HUnSatLig","----")</f>
        <v>----</v>
      </c>
      <c r="AI900" t="str">
        <f>IF(AND((T900&lt;0.6),(S900&gt;=1.5),(C900=0)),"AlipatNoN","----")</f>
        <v>AlipatNoN</v>
      </c>
      <c r="AJ900" t="str">
        <f>IF(AND((S900&gt;=1.5),(T900&gt;=0.6)),"SatFACarb","----")</f>
        <v>----</v>
      </c>
      <c r="AK900" t="str">
        <f>IF(AND((T900&lt;0.6),(S900&gt;=1.5),(C900&gt;0)),"Alipat+N","----")</f>
        <v>----</v>
      </c>
      <c r="AM900" s="4">
        <f>V900*(44/43.989828)</f>
        <v>399.29475006621072</v>
      </c>
      <c r="AN900" s="4">
        <f>INT(AM900)</f>
        <v>399</v>
      </c>
      <c r="AO900" s="4">
        <f>AM900-AN900</f>
        <v>0.29475006621072453</v>
      </c>
    </row>
    <row r="901" spans="1:41" x14ac:dyDescent="0.25">
      <c r="A901">
        <v>20</v>
      </c>
      <c r="B901">
        <v>32</v>
      </c>
      <c r="C901">
        <v>0</v>
      </c>
      <c r="D901">
        <v>5</v>
      </c>
      <c r="E901">
        <v>0</v>
      </c>
      <c r="F901">
        <v>0</v>
      </c>
      <c r="H901">
        <v>351.21769660000001</v>
      </c>
      <c r="J901">
        <v>13798762</v>
      </c>
      <c r="K901">
        <v>14690158</v>
      </c>
      <c r="L901">
        <v>13793852</v>
      </c>
      <c r="M901" t="str">
        <f>IF(J901&gt;0,"Yes","No")</f>
        <v>Yes</v>
      </c>
      <c r="N901">
        <f>AVERAGE(J901:L901)</f>
        <v>14094257.333333334</v>
      </c>
      <c r="O901">
        <v>24727503</v>
      </c>
      <c r="P901">
        <v>29146688</v>
      </c>
      <c r="Q901">
        <v>23105359</v>
      </c>
      <c r="S901">
        <f>B901/A901</f>
        <v>1.6</v>
      </c>
      <c r="T901">
        <f>D901/A901</f>
        <v>0.25</v>
      </c>
      <c r="V901" s="4">
        <f>A901*12+(B901-1)*1.007825+C901*14.003074+D901*15.9949146+E901*31.9720707+F901*30.9737615+0.0005485799</f>
        <v>351.21769657989995</v>
      </c>
      <c r="W901">
        <f>1+A901-B901/2+C901/2+F901/2</f>
        <v>5</v>
      </c>
      <c r="X901">
        <f>W901/A901</f>
        <v>0.25</v>
      </c>
      <c r="Y901">
        <f>W901/B901</f>
        <v>0.15625</v>
      </c>
      <c r="Z901">
        <f>W901/D901</f>
        <v>1</v>
      </c>
      <c r="AA901" t="str">
        <f>IF(X901&gt;=0.3,IF(X901&lt;=0.68,IF(Y901&gt;=0.2,IF(Y901&lt;=0.95,IF(Z901&gt;=0.77,IF(Z901&lt;=1.75,"CRAM","O"),"O"),"O"),"O"),"O"),"O")</f>
        <v>O</v>
      </c>
      <c r="AD901">
        <f>(1+A901-D901/2-E901-B901/2)/(A901-D901/2-E901-C901-F901)</f>
        <v>0.14285714285714285</v>
      </c>
      <c r="AF901" t="str">
        <f>IF(AD901&gt;0.66,"CondAr","----")</f>
        <v>----</v>
      </c>
      <c r="AG901" t="str">
        <f>IF(AND((AD901&gt;0.5),(AD901&lt;=0.66)),"Aromatic","----")</f>
        <v>----</v>
      </c>
      <c r="AH901" t="str">
        <f>IF(AND((AD901&lt;=0.5),(S901&lt;1.5)),"HUnSatLig","----")</f>
        <v>----</v>
      </c>
      <c r="AI901" t="str">
        <f>IF(AND((T901&lt;0.6),(S901&gt;=1.5),(C901=0)),"AlipatNoN","----")</f>
        <v>AlipatNoN</v>
      </c>
      <c r="AJ901" t="str">
        <f>IF(AND((S901&gt;=1.5),(T901&gt;=0.6)),"SatFACarb","----")</f>
        <v>----</v>
      </c>
      <c r="AK901" t="str">
        <f>IF(AND((T901&lt;0.6),(S901&gt;=1.5),(C901&gt;0)),"Alipat+N","----")</f>
        <v>----</v>
      </c>
      <c r="AM901" s="4">
        <f>V901*(44/43.989828)</f>
        <v>351.29891050075474</v>
      </c>
      <c r="AN901" s="4">
        <f>INT(AM901)</f>
        <v>351</v>
      </c>
      <c r="AO901" s="4">
        <f>AM901-AN901</f>
        <v>0.29891050075474368</v>
      </c>
    </row>
    <row r="902" spans="1:41" x14ac:dyDescent="0.25">
      <c r="A902">
        <v>19</v>
      </c>
      <c r="B902">
        <v>30</v>
      </c>
      <c r="C902">
        <v>0</v>
      </c>
      <c r="D902">
        <v>7</v>
      </c>
      <c r="E902">
        <v>0</v>
      </c>
      <c r="F902">
        <v>0</v>
      </c>
      <c r="H902">
        <v>369.19187579999999</v>
      </c>
      <c r="J902">
        <v>15345490</v>
      </c>
      <c r="K902">
        <v>16442091</v>
      </c>
      <c r="L902">
        <v>15021912</v>
      </c>
      <c r="M902" t="str">
        <f>IF(J902&gt;0,"Yes","No")</f>
        <v>Yes</v>
      </c>
      <c r="N902">
        <f>AVERAGE(J902:L902)</f>
        <v>15603164.333333334</v>
      </c>
      <c r="O902">
        <v>25064764</v>
      </c>
      <c r="P902">
        <v>26514148</v>
      </c>
      <c r="Q902">
        <v>23647199</v>
      </c>
      <c r="S902">
        <f>B902/A902</f>
        <v>1.5789473684210527</v>
      </c>
      <c r="T902">
        <f>D902/A902</f>
        <v>0.36842105263157893</v>
      </c>
      <c r="V902" s="4">
        <f>A902*12+(B902-1)*1.007825+C902*14.003074+D902*15.9949146+E902*31.9720707+F902*30.9737615+0.0005485799</f>
        <v>369.19187577989999</v>
      </c>
      <c r="W902">
        <f>1+A902-B902/2+C902/2+F902/2</f>
        <v>5</v>
      </c>
      <c r="X902">
        <f>W902/A902</f>
        <v>0.26315789473684209</v>
      </c>
      <c r="Y902">
        <f>W902/B902</f>
        <v>0.16666666666666666</v>
      </c>
      <c r="Z902">
        <f>W902/D902</f>
        <v>0.7142857142857143</v>
      </c>
      <c r="AA902" t="str">
        <f>IF(X902&gt;=0.3,IF(X902&lt;=0.68,IF(Y902&gt;=0.2,IF(Y902&lt;=0.95,IF(Z902&gt;=0.77,IF(Z902&lt;=1.75,"CRAM","O"),"O"),"O"),"O"),"O"),"O")</f>
        <v>O</v>
      </c>
      <c r="AD902">
        <f>(1+A902-D902/2-E902-B902/2)/(A902-D902/2-E902-C902-F902)</f>
        <v>9.6774193548387094E-2</v>
      </c>
      <c r="AF902" t="str">
        <f>IF(AD902&gt;0.66,"CondAr","----")</f>
        <v>----</v>
      </c>
      <c r="AG902" t="str">
        <f>IF(AND((AD902&gt;0.5),(AD902&lt;=0.66)),"Aromatic","----")</f>
        <v>----</v>
      </c>
      <c r="AH902" t="str">
        <f>IF(AND((AD902&lt;=0.5),(S902&lt;1.5)),"HUnSatLig","----")</f>
        <v>----</v>
      </c>
      <c r="AI902" t="str">
        <f>IF(AND((T902&lt;0.6),(S902&gt;=1.5),(C902=0)),"AlipatNoN","----")</f>
        <v>AlipatNoN</v>
      </c>
      <c r="AJ902" t="str">
        <f>IF(AND((S902&gt;=1.5),(T902&gt;=0.6)),"SatFACarb","----")</f>
        <v>----</v>
      </c>
      <c r="AK902" t="str">
        <f>IF(AND((T902&lt;0.6),(S902&gt;=1.5),(C902&gt;0)),"Alipat+N","----")</f>
        <v>----</v>
      </c>
      <c r="AM902" s="4">
        <f>V902*(44/43.989828)</f>
        <v>369.27724596503532</v>
      </c>
      <c r="AN902" s="4">
        <f>INT(AM902)</f>
        <v>369</v>
      </c>
      <c r="AO902" s="4">
        <f>AM902-AN902</f>
        <v>0.27724596503531984</v>
      </c>
    </row>
    <row r="903" spans="1:41" x14ac:dyDescent="0.25">
      <c r="A903">
        <v>16</v>
      </c>
      <c r="B903">
        <v>28</v>
      </c>
      <c r="C903">
        <v>0</v>
      </c>
      <c r="D903">
        <v>8</v>
      </c>
      <c r="E903">
        <v>0</v>
      </c>
      <c r="F903">
        <v>0</v>
      </c>
      <c r="H903">
        <v>347.17114040000001</v>
      </c>
      <c r="J903">
        <v>13461566</v>
      </c>
      <c r="K903">
        <v>15338313</v>
      </c>
      <c r="L903">
        <v>15443388</v>
      </c>
      <c r="M903" t="str">
        <f>IF(J903&gt;0,"Yes","No")</f>
        <v>Yes</v>
      </c>
      <c r="N903">
        <f>AVERAGE(J903:L903)</f>
        <v>14747755.666666666</v>
      </c>
      <c r="O903">
        <v>25422632</v>
      </c>
      <c r="P903">
        <v>27023841</v>
      </c>
      <c r="Q903">
        <v>26454739</v>
      </c>
      <c r="S903">
        <f>B903/A903</f>
        <v>1.75</v>
      </c>
      <c r="T903">
        <f>D903/A903</f>
        <v>0.5</v>
      </c>
      <c r="V903" s="4">
        <f>A903*12+(B903-1)*1.007825+C903*14.003074+D903*15.9949146+E903*31.9720707+F903*30.9737615+0.0005485799</f>
        <v>347.17114037990001</v>
      </c>
      <c r="W903">
        <f>1+A903-B903/2+C903/2+F903/2</f>
        <v>3</v>
      </c>
      <c r="X903">
        <f>W903/A903</f>
        <v>0.1875</v>
      </c>
      <c r="Y903">
        <f>W903/B903</f>
        <v>0.10714285714285714</v>
      </c>
      <c r="Z903">
        <f>W903/D903</f>
        <v>0.375</v>
      </c>
      <c r="AA903" t="str">
        <f>IF(X903&gt;=0.3,IF(X903&lt;=0.68,IF(Y903&gt;=0.2,IF(Y903&lt;=0.95,IF(Z903&gt;=0.77,IF(Z903&lt;=1.75,"CRAM","O"),"O"),"O"),"O"),"O"),"O")</f>
        <v>O</v>
      </c>
      <c r="AD903">
        <f>(1+A903-D903/2-E903-B903/2)/(A903-D903/2-E903-C903-F903)</f>
        <v>-8.3333333333333329E-2</v>
      </c>
      <c r="AF903" t="str">
        <f>IF(AD903&gt;0.66,"CondAr","----")</f>
        <v>----</v>
      </c>
      <c r="AG903" t="str">
        <f>IF(AND((AD903&gt;0.5),(AD903&lt;=0.66)),"Aromatic","----")</f>
        <v>----</v>
      </c>
      <c r="AH903" t="str">
        <f>IF(AND((AD903&lt;=0.5),(S903&lt;1.5)),"HUnSatLig","----")</f>
        <v>----</v>
      </c>
      <c r="AI903" t="str">
        <f>IF(AND((T903&lt;0.6),(S903&gt;=1.5),(C903=0)),"AlipatNoN","----")</f>
        <v>AlipatNoN</v>
      </c>
      <c r="AJ903" t="str">
        <f>IF(AND((S903&gt;=1.5),(T903&gt;=0.6)),"SatFACarb","----")</f>
        <v>----</v>
      </c>
      <c r="AK903" t="str">
        <f>IF(AND((T903&lt;0.6),(S903&gt;=1.5),(C903&gt;0)),"Alipat+N","----")</f>
        <v>----</v>
      </c>
      <c r="AM903" s="4">
        <f>V903*(44/43.989828)</f>
        <v>347.25141859421677</v>
      </c>
      <c r="AN903" s="4">
        <f>INT(AM903)</f>
        <v>347</v>
      </c>
      <c r="AO903" s="4">
        <f>AM903-AN903</f>
        <v>0.25141859421677282</v>
      </c>
    </row>
    <row r="904" spans="1:41" x14ac:dyDescent="0.25">
      <c r="A904">
        <v>18</v>
      </c>
      <c r="B904">
        <v>36</v>
      </c>
      <c r="C904">
        <v>0</v>
      </c>
      <c r="D904">
        <v>5</v>
      </c>
      <c r="E904">
        <v>0</v>
      </c>
      <c r="F904">
        <v>0</v>
      </c>
      <c r="H904">
        <v>331.2489966</v>
      </c>
      <c r="J904">
        <v>14428161</v>
      </c>
      <c r="K904">
        <v>16757993</v>
      </c>
      <c r="L904">
        <v>17397294</v>
      </c>
      <c r="M904" t="str">
        <f>IF(J904&gt;0,"Yes","No")</f>
        <v>Yes</v>
      </c>
      <c r="N904">
        <f>AVERAGE(J904:L904)</f>
        <v>16194482.666666666</v>
      </c>
      <c r="O904">
        <v>27069113</v>
      </c>
      <c r="P904">
        <v>39746264</v>
      </c>
      <c r="Q904">
        <v>27273974</v>
      </c>
      <c r="S904">
        <f>B904/A904</f>
        <v>2</v>
      </c>
      <c r="T904">
        <f>D904/A904</f>
        <v>0.27777777777777779</v>
      </c>
      <c r="V904" s="4">
        <f>A904*12+(B904-1)*1.007825+C904*14.003074+D904*15.9949146+E904*31.9720707+F904*30.9737615+0.0005485799</f>
        <v>331.24899657989999</v>
      </c>
      <c r="W904">
        <f>1+A904-B904/2+C904/2+F904/2</f>
        <v>1</v>
      </c>
      <c r="X904">
        <f>W904/A904</f>
        <v>5.5555555555555552E-2</v>
      </c>
      <c r="Y904">
        <f>W904/B904</f>
        <v>2.7777777777777776E-2</v>
      </c>
      <c r="Z904">
        <f>W904/D904</f>
        <v>0.2</v>
      </c>
      <c r="AA904" t="str">
        <f>IF(X904&gt;=0.3,IF(X904&lt;=0.68,IF(Y904&gt;=0.2,IF(Y904&lt;=0.95,IF(Z904&gt;=0.77,IF(Z904&lt;=1.75,"CRAM","O"),"O"),"O"),"O"),"O"),"O")</f>
        <v>O</v>
      </c>
      <c r="AD904">
        <f>(1+A904-D904/2-E904-B904/2)/(A904-D904/2-E904-C904-F904)</f>
        <v>-9.6774193548387094E-2</v>
      </c>
      <c r="AF904" t="str">
        <f>IF(AD904&gt;0.66,"CondAr","----")</f>
        <v>----</v>
      </c>
      <c r="AG904" t="str">
        <f>IF(AND((AD904&gt;0.5),(AD904&lt;=0.66)),"Aromatic","----")</f>
        <v>----</v>
      </c>
      <c r="AH904" t="str">
        <f>IF(AND((AD904&lt;=0.5),(S904&lt;1.5)),"HUnSatLig","----")</f>
        <v>----</v>
      </c>
      <c r="AI904" t="str">
        <f>IF(AND((T904&lt;0.6),(S904&gt;=1.5),(C904=0)),"AlipatNoN","----")</f>
        <v>AlipatNoN</v>
      </c>
      <c r="AJ904" t="str">
        <f>IF(AND((S904&gt;=1.5),(T904&gt;=0.6)),"SatFACarb","----")</f>
        <v>----</v>
      </c>
      <c r="AK904" t="str">
        <f>IF(AND((T904&lt;0.6),(S904&gt;=1.5),(C904&gt;0)),"Alipat+N","----")</f>
        <v>----</v>
      </c>
      <c r="AM904" s="4">
        <f>V904*(44/43.989828)</f>
        <v>331.32559303290748</v>
      </c>
      <c r="AN904" s="4">
        <f>INT(AM904)</f>
        <v>331</v>
      </c>
      <c r="AO904" s="4">
        <f>AM904-AN904</f>
        <v>0.32559303290747721</v>
      </c>
    </row>
    <row r="905" spans="1:41" x14ac:dyDescent="0.25">
      <c r="A905">
        <v>18</v>
      </c>
      <c r="B905">
        <v>32</v>
      </c>
      <c r="C905">
        <v>0</v>
      </c>
      <c r="D905">
        <v>7</v>
      </c>
      <c r="E905">
        <v>0</v>
      </c>
      <c r="F905">
        <v>0</v>
      </c>
      <c r="H905">
        <v>359.20752579999998</v>
      </c>
      <c r="J905">
        <v>17275026</v>
      </c>
      <c r="K905">
        <v>19408898</v>
      </c>
      <c r="L905">
        <v>18430859</v>
      </c>
      <c r="M905" t="str">
        <f>IF(J905&gt;0,"Yes","No")</f>
        <v>Yes</v>
      </c>
      <c r="N905">
        <f>AVERAGE(J905:L905)</f>
        <v>18371594.333333332</v>
      </c>
      <c r="O905">
        <v>27195729</v>
      </c>
      <c r="P905">
        <v>36886353</v>
      </c>
      <c r="Q905">
        <v>26527864</v>
      </c>
      <c r="S905">
        <f>B905/A905</f>
        <v>1.7777777777777777</v>
      </c>
      <c r="T905">
        <f>D905/A905</f>
        <v>0.3888888888888889</v>
      </c>
      <c r="V905" s="4">
        <f>A905*12+(B905-1)*1.007825+C905*14.003074+D905*15.9949146+E905*31.9720707+F905*30.9737615+0.0005485799</f>
        <v>359.20752577989998</v>
      </c>
      <c r="W905">
        <f>1+A905-B905/2+C905/2+F905/2</f>
        <v>3</v>
      </c>
      <c r="X905">
        <f>W905/A905</f>
        <v>0.16666666666666666</v>
      </c>
      <c r="Y905">
        <f>W905/B905</f>
        <v>9.375E-2</v>
      </c>
      <c r="Z905">
        <f>W905/D905</f>
        <v>0.42857142857142855</v>
      </c>
      <c r="AA905" t="str">
        <f>IF(X905&gt;=0.3,IF(X905&lt;=0.68,IF(Y905&gt;=0.2,IF(Y905&lt;=0.95,IF(Z905&gt;=0.77,IF(Z905&lt;=1.75,"CRAM","O"),"O"),"O"),"O"),"O"),"O")</f>
        <v>O</v>
      </c>
      <c r="AD905">
        <f>(1+A905-D905/2-E905-B905/2)/(A905-D905/2-E905-C905-F905)</f>
        <v>-3.4482758620689655E-2</v>
      </c>
      <c r="AF905" t="str">
        <f>IF(AD905&gt;0.66,"CondAr","----")</f>
        <v>----</v>
      </c>
      <c r="AG905" t="str">
        <f>IF(AND((AD905&gt;0.5),(AD905&lt;=0.66)),"Aromatic","----")</f>
        <v>----</v>
      </c>
      <c r="AH905" t="str">
        <f>IF(AND((AD905&lt;=0.5),(S905&lt;1.5)),"HUnSatLig","----")</f>
        <v>----</v>
      </c>
      <c r="AI905" t="str">
        <f>IF(AND((T905&lt;0.6),(S905&gt;=1.5),(C905=0)),"AlipatNoN","----")</f>
        <v>AlipatNoN</v>
      </c>
      <c r="AJ905" t="str">
        <f>IF(AND((S905&gt;=1.5),(T905&gt;=0.6)),"SatFACarb","----")</f>
        <v>----</v>
      </c>
      <c r="AK905" t="str">
        <f>IF(AND((T905&lt;0.6),(S905&gt;=1.5),(C905&gt;0)),"Alipat+N","----")</f>
        <v>----</v>
      </c>
      <c r="AM905" s="4">
        <f>V905*(44/43.989828)</f>
        <v>359.29058723111166</v>
      </c>
      <c r="AN905" s="4">
        <f>INT(AM905)</f>
        <v>359</v>
      </c>
      <c r="AO905" s="4">
        <f>AM905-AN905</f>
        <v>0.29058723111165818</v>
      </c>
    </row>
    <row r="906" spans="1:41" x14ac:dyDescent="0.25">
      <c r="A906">
        <v>15</v>
      </c>
      <c r="B906">
        <v>29</v>
      </c>
      <c r="C906">
        <v>0</v>
      </c>
      <c r="D906">
        <v>8</v>
      </c>
      <c r="E906">
        <v>0</v>
      </c>
      <c r="F906">
        <v>1</v>
      </c>
      <c r="H906">
        <v>367.1527269</v>
      </c>
      <c r="J906">
        <v>14019660</v>
      </c>
      <c r="K906">
        <v>13000885</v>
      </c>
      <c r="L906">
        <v>16127222</v>
      </c>
      <c r="M906" t="str">
        <f>IF(J906&gt;0,"Yes","No")</f>
        <v>Yes</v>
      </c>
      <c r="N906">
        <f>AVERAGE(J906:L906)</f>
        <v>14382589</v>
      </c>
      <c r="O906">
        <v>27308758</v>
      </c>
      <c r="P906">
        <v>41509003</v>
      </c>
      <c r="Q906">
        <v>50348438</v>
      </c>
      <c r="S906">
        <f>B906/A906</f>
        <v>1.9333333333333333</v>
      </c>
      <c r="T906">
        <f>D906/A906</f>
        <v>0.53333333333333333</v>
      </c>
      <c r="V906" s="4">
        <f>A906*12+(B906-1)*1.007825+C906*14.003074+D906*15.9949146+E906*31.9720707+F906*30.9737615+0.0005485799</f>
        <v>367.1527268799</v>
      </c>
      <c r="W906">
        <f>1+A906-B906/2+C906/2+F906/2</f>
        <v>2</v>
      </c>
      <c r="X906">
        <f>W906/A906</f>
        <v>0.13333333333333333</v>
      </c>
      <c r="Y906">
        <f>W906/B906</f>
        <v>6.8965517241379309E-2</v>
      </c>
      <c r="Z906">
        <f>W906/D906</f>
        <v>0.25</v>
      </c>
      <c r="AA906" t="str">
        <f>IF(X906&gt;=0.3,IF(X906&lt;=0.68,IF(Y906&gt;=0.2,IF(Y906&lt;=0.95,IF(Z906&gt;=0.77,IF(Z906&lt;=1.75,"CRAM","O"),"O"),"O"),"O"),"O"),"O")</f>
        <v>O</v>
      </c>
      <c r="AD906">
        <f>(1+A906-D906/2-E906-B906/2)/(A906-D906/2-E906-C906-F906)</f>
        <v>-0.25</v>
      </c>
      <c r="AF906" t="str">
        <f>IF(AD906&gt;0.66,"CondAr","----")</f>
        <v>----</v>
      </c>
      <c r="AG906" t="str">
        <f>IF(AND((AD906&gt;0.5),(AD906&lt;=0.66)),"Aromatic","----")</f>
        <v>----</v>
      </c>
      <c r="AH906" t="str">
        <f>IF(AND((AD906&lt;=0.5),(S906&lt;1.5)),"HUnSatLig","----")</f>
        <v>----</v>
      </c>
      <c r="AI906" t="str">
        <f>IF(AND((T906&lt;0.6),(S906&gt;=1.5),(C906=0)),"AlipatNoN","----")</f>
        <v>AlipatNoN</v>
      </c>
      <c r="AJ906" t="str">
        <f>IF(AND((S906&gt;=1.5),(T906&gt;=0.6)),"SatFACarb","----")</f>
        <v>----</v>
      </c>
      <c r="AK906" t="str">
        <f>IF(AND((T906&lt;0.6),(S906&gt;=1.5),(C906&gt;0)),"Alipat+N","----")</f>
        <v>----</v>
      </c>
      <c r="AM906" s="4">
        <f>V906*(44/43.989828)</f>
        <v>367.23762554187749</v>
      </c>
      <c r="AN906" s="4">
        <f>INT(AM906)</f>
        <v>367</v>
      </c>
      <c r="AO906" s="4">
        <f>AM906-AN906</f>
        <v>0.23762554187749174</v>
      </c>
    </row>
    <row r="907" spans="1:41" x14ac:dyDescent="0.25">
      <c r="A907">
        <v>18</v>
      </c>
      <c r="B907">
        <v>34</v>
      </c>
      <c r="C907">
        <v>0</v>
      </c>
      <c r="D907">
        <v>6</v>
      </c>
      <c r="E907">
        <v>0</v>
      </c>
      <c r="F907">
        <v>0</v>
      </c>
      <c r="H907">
        <v>345.22826120000002</v>
      </c>
      <c r="J907">
        <v>16537064</v>
      </c>
      <c r="K907">
        <v>18794845</v>
      </c>
      <c r="L907">
        <v>18987942</v>
      </c>
      <c r="M907" t="str">
        <f>IF(J907&gt;0,"Yes","No")</f>
        <v>Yes</v>
      </c>
      <c r="N907">
        <f>AVERAGE(J907:L907)</f>
        <v>18106617</v>
      </c>
      <c r="O907">
        <v>27535612</v>
      </c>
      <c r="P907">
        <v>39561180</v>
      </c>
      <c r="Q907">
        <v>27297979</v>
      </c>
      <c r="S907">
        <f>B907/A907</f>
        <v>1.8888888888888888</v>
      </c>
      <c r="T907">
        <f>D907/A907</f>
        <v>0.33333333333333331</v>
      </c>
      <c r="V907" s="4">
        <f>A907*12+(B907-1)*1.007825+C907*14.003074+D907*15.9949146+E907*31.9720707+F907*30.9737615+0.0005485799</f>
        <v>345.22826117989996</v>
      </c>
      <c r="W907">
        <f>1+A907-B907/2+C907/2+F907/2</f>
        <v>2</v>
      </c>
      <c r="X907">
        <f>W907/A907</f>
        <v>0.1111111111111111</v>
      </c>
      <c r="Y907">
        <f>W907/B907</f>
        <v>5.8823529411764705E-2</v>
      </c>
      <c r="Z907">
        <f>W907/D907</f>
        <v>0.33333333333333331</v>
      </c>
      <c r="AA907" t="str">
        <f>IF(X907&gt;=0.3,IF(X907&lt;=0.68,IF(Y907&gt;=0.2,IF(Y907&lt;=0.95,IF(Z907&gt;=0.77,IF(Z907&lt;=1.75,"CRAM","O"),"O"),"O"),"O"),"O"),"O")</f>
        <v>O</v>
      </c>
      <c r="AD907">
        <f>(1+A907-D907/2-E907-B907/2)/(A907-D907/2-E907-C907-F907)</f>
        <v>-6.6666666666666666E-2</v>
      </c>
      <c r="AF907" t="str">
        <f>IF(AD907&gt;0.66,"CondAr","----")</f>
        <v>----</v>
      </c>
      <c r="AG907" t="str">
        <f>IF(AND((AD907&gt;0.5),(AD907&lt;=0.66)),"Aromatic","----")</f>
        <v>----</v>
      </c>
      <c r="AH907" t="str">
        <f>IF(AND((AD907&lt;=0.5),(S907&lt;1.5)),"HUnSatLig","----")</f>
        <v>----</v>
      </c>
      <c r="AI907" t="str">
        <f>IF(AND((T907&lt;0.6),(S907&gt;=1.5),(C907=0)),"AlipatNoN","----")</f>
        <v>AlipatNoN</v>
      </c>
      <c r="AJ907" t="str">
        <f>IF(AND((S907&gt;=1.5),(T907&gt;=0.6)),"SatFACarb","----")</f>
        <v>----</v>
      </c>
      <c r="AK907" t="str">
        <f>IF(AND((T907&lt;0.6),(S907&gt;=1.5),(C907&gt;0)),"Alipat+N","----")</f>
        <v>----</v>
      </c>
      <c r="AM907" s="4">
        <f>V907*(44/43.989828)</f>
        <v>345.30809013200951</v>
      </c>
      <c r="AN907" s="4">
        <f>INT(AM907)</f>
        <v>345</v>
      </c>
      <c r="AO907" s="4">
        <f>AM907-AN907</f>
        <v>0.30809013200951085</v>
      </c>
    </row>
    <row r="908" spans="1:41" x14ac:dyDescent="0.25">
      <c r="A908">
        <v>19</v>
      </c>
      <c r="B908">
        <v>32</v>
      </c>
      <c r="C908">
        <v>0</v>
      </c>
      <c r="D908">
        <v>8</v>
      </c>
      <c r="E908">
        <v>0</v>
      </c>
      <c r="F908">
        <v>0</v>
      </c>
      <c r="H908">
        <v>387.2024404</v>
      </c>
      <c r="J908">
        <v>14909409</v>
      </c>
      <c r="K908">
        <v>15496376</v>
      </c>
      <c r="L908">
        <v>15780428</v>
      </c>
      <c r="M908" t="str">
        <f>IF(J908&gt;0,"Yes","No")</f>
        <v>Yes</v>
      </c>
      <c r="N908">
        <f>AVERAGE(J908:L908)</f>
        <v>15395404.333333334</v>
      </c>
      <c r="O908">
        <v>30160946</v>
      </c>
      <c r="P908">
        <v>28743123</v>
      </c>
      <c r="Q908">
        <v>27727252</v>
      </c>
      <c r="S908">
        <f>B908/A908</f>
        <v>1.6842105263157894</v>
      </c>
      <c r="T908">
        <f>D908/A908</f>
        <v>0.42105263157894735</v>
      </c>
      <c r="V908" s="4">
        <f>A908*12+(B908-1)*1.007825+C908*14.003074+D908*15.9949146+E908*31.9720707+F908*30.9737615+0.0005485799</f>
        <v>387.2024403799</v>
      </c>
      <c r="W908">
        <f>1+A908-B908/2+C908/2+F908/2</f>
        <v>4</v>
      </c>
      <c r="X908">
        <f>W908/A908</f>
        <v>0.21052631578947367</v>
      </c>
      <c r="Y908">
        <f>W908/B908</f>
        <v>0.125</v>
      </c>
      <c r="Z908">
        <f>W908/D908</f>
        <v>0.5</v>
      </c>
      <c r="AA908" t="str">
        <f>IF(X908&gt;=0.3,IF(X908&lt;=0.68,IF(Y908&gt;=0.2,IF(Y908&lt;=0.95,IF(Z908&gt;=0.77,IF(Z908&lt;=1.75,"CRAM","O"),"O"),"O"),"O"),"O"),"O")</f>
        <v>O</v>
      </c>
      <c r="AD908">
        <f>(1+A908-D908/2-E908-B908/2)/(A908-D908/2-E908-C908-F908)</f>
        <v>0</v>
      </c>
      <c r="AF908" t="str">
        <f>IF(AD908&gt;0.66,"CondAr","----")</f>
        <v>----</v>
      </c>
      <c r="AG908" t="str">
        <f>IF(AND((AD908&gt;0.5),(AD908&lt;=0.66)),"Aromatic","----")</f>
        <v>----</v>
      </c>
      <c r="AH908" t="str">
        <f>IF(AND((AD908&lt;=0.5),(S908&lt;1.5)),"HUnSatLig","----")</f>
        <v>----</v>
      </c>
      <c r="AI908" t="str">
        <f>IF(AND((T908&lt;0.6),(S908&gt;=1.5),(C908=0)),"AlipatNoN","----")</f>
        <v>AlipatNoN</v>
      </c>
      <c r="AJ908" t="str">
        <f>IF(AND((S908&gt;=1.5),(T908&gt;=0.6)),"SatFACarb","----")</f>
        <v>----</v>
      </c>
      <c r="AK908" t="str">
        <f>IF(AND((T908&lt;0.6),(S908&gt;=1.5),(C908&gt;0)),"Alipat+N","----")</f>
        <v>----</v>
      </c>
      <c r="AM908" s="4">
        <f>V908*(44/43.989828)</f>
        <v>387.29197524290385</v>
      </c>
      <c r="AN908" s="4">
        <f>INT(AM908)</f>
        <v>387</v>
      </c>
      <c r="AO908" s="4">
        <f>AM908-AN908</f>
        <v>0.29197524290384536</v>
      </c>
    </row>
    <row r="909" spans="1:41" x14ac:dyDescent="0.25">
      <c r="A909">
        <v>21</v>
      </c>
      <c r="B909">
        <v>34</v>
      </c>
      <c r="C909">
        <v>0</v>
      </c>
      <c r="D909">
        <v>10</v>
      </c>
      <c r="E909">
        <v>0</v>
      </c>
      <c r="F909">
        <v>0</v>
      </c>
      <c r="H909">
        <v>445.20791960000003</v>
      </c>
      <c r="J909">
        <v>20276510</v>
      </c>
      <c r="K909">
        <v>21401193</v>
      </c>
      <c r="L909">
        <v>20143900</v>
      </c>
      <c r="M909" t="str">
        <f>IF(J909&gt;0,"Yes","No")</f>
        <v>Yes</v>
      </c>
      <c r="N909">
        <f>AVERAGE(J909:L909)</f>
        <v>20607201</v>
      </c>
      <c r="O909">
        <v>30891723</v>
      </c>
      <c r="P909">
        <v>34086993</v>
      </c>
      <c r="Q909">
        <v>27931951</v>
      </c>
      <c r="S909">
        <f>B909/A909</f>
        <v>1.6190476190476191</v>
      </c>
      <c r="T909">
        <f>D909/A909</f>
        <v>0.47619047619047616</v>
      </c>
      <c r="V909" s="4">
        <f>A909*12+(B909-1)*1.007825+C909*14.003074+D909*15.9949146+E909*31.9720707+F909*30.9737615+0.0005485799</f>
        <v>445.20791957989996</v>
      </c>
      <c r="W909">
        <f>1+A909-B909/2+C909/2+F909/2</f>
        <v>5</v>
      </c>
      <c r="X909">
        <f>W909/A909</f>
        <v>0.23809523809523808</v>
      </c>
      <c r="Y909">
        <f>W909/B909</f>
        <v>0.14705882352941177</v>
      </c>
      <c r="Z909">
        <f>W909/D909</f>
        <v>0.5</v>
      </c>
      <c r="AA909" t="str">
        <f>IF(X909&gt;=0.3,IF(X909&lt;=0.68,IF(Y909&gt;=0.2,IF(Y909&lt;=0.95,IF(Z909&gt;=0.77,IF(Z909&lt;=1.75,"CRAM","O"),"O"),"O"),"O"),"O"),"O")</f>
        <v>O</v>
      </c>
      <c r="AD909">
        <f>(1+A909-D909/2-E909-B909/2)/(A909-D909/2-E909-C909-F909)</f>
        <v>0</v>
      </c>
      <c r="AF909" t="str">
        <f>IF(AD909&gt;0.66,"CondAr","----")</f>
        <v>----</v>
      </c>
      <c r="AG909" t="str">
        <f>IF(AND((AD909&gt;0.5),(AD909&lt;=0.66)),"Aromatic","----")</f>
        <v>----</v>
      </c>
      <c r="AH909" t="str">
        <f>IF(AND((AD909&lt;=0.5),(S909&lt;1.5)),"HUnSatLig","----")</f>
        <v>----</v>
      </c>
      <c r="AI909" t="str">
        <f>IF(AND((T909&lt;0.6),(S909&gt;=1.5),(C909=0)),"AlipatNoN","----")</f>
        <v>AlipatNoN</v>
      </c>
      <c r="AJ909" t="str">
        <f>IF(AND((S909&gt;=1.5),(T909&gt;=0.6)),"SatFACarb","----")</f>
        <v>----</v>
      </c>
      <c r="AK909" t="str">
        <f>IF(AND((T909&lt;0.6),(S909&gt;=1.5),(C909&gt;0)),"Alipat+N","----")</f>
        <v>----</v>
      </c>
      <c r="AM909" s="4">
        <f>V909*(44/43.989828)</f>
        <v>445.31086735587138</v>
      </c>
      <c r="AN909" s="4">
        <f>INT(AM909)</f>
        <v>445</v>
      </c>
      <c r="AO909" s="4">
        <f>AM909-AN909</f>
        <v>0.31086735587138037</v>
      </c>
    </row>
    <row r="910" spans="1:41" x14ac:dyDescent="0.25">
      <c r="A910">
        <v>20</v>
      </c>
      <c r="B910">
        <v>30</v>
      </c>
      <c r="C910">
        <v>0</v>
      </c>
      <c r="D910">
        <v>8</v>
      </c>
      <c r="E910">
        <v>0</v>
      </c>
      <c r="F910">
        <v>0</v>
      </c>
      <c r="H910">
        <v>397.18679040000001</v>
      </c>
      <c r="J910">
        <v>21453270</v>
      </c>
      <c r="K910">
        <v>21908511</v>
      </c>
      <c r="L910">
        <v>20861407</v>
      </c>
      <c r="M910" t="str">
        <f>IF(J910&gt;0,"Yes","No")</f>
        <v>Yes</v>
      </c>
      <c r="N910">
        <f>AVERAGE(J910:L910)</f>
        <v>21407729.333333332</v>
      </c>
      <c r="O910">
        <v>31072194</v>
      </c>
      <c r="P910">
        <v>32751027</v>
      </c>
      <c r="Q910">
        <v>28605491</v>
      </c>
      <c r="S910">
        <f>B910/A910</f>
        <v>1.5</v>
      </c>
      <c r="T910">
        <f>D910/A910</f>
        <v>0.4</v>
      </c>
      <c r="V910" s="4">
        <f>A910*12+(B910-1)*1.007825+C910*14.003074+D910*15.9949146+E910*31.9720707+F910*30.9737615+0.0005485799</f>
        <v>397.1867903799</v>
      </c>
      <c r="W910">
        <f>1+A910-B910/2+C910/2+F910/2</f>
        <v>6</v>
      </c>
      <c r="X910">
        <f>W910/A910</f>
        <v>0.3</v>
      </c>
      <c r="Y910">
        <f>W910/B910</f>
        <v>0.2</v>
      </c>
      <c r="Z910">
        <f>W910/D910</f>
        <v>0.75</v>
      </c>
      <c r="AA910" t="str">
        <f>IF(X910&gt;=0.3,IF(X910&lt;=0.68,IF(Y910&gt;=0.2,IF(Y910&lt;=0.95,IF(Z910&gt;=0.77,IF(Z910&lt;=1.75,"CRAM","O"),"O"),"O"),"O"),"O"),"O")</f>
        <v>O</v>
      </c>
      <c r="AD910">
        <f>(1+A910-D910/2-E910-B910/2)/(A910-D910/2-E910-C910-F910)</f>
        <v>0.125</v>
      </c>
      <c r="AF910" t="str">
        <f>IF(AD910&gt;0.66,"CondAr","----")</f>
        <v>----</v>
      </c>
      <c r="AG910" t="str">
        <f>IF(AND((AD910&gt;0.5),(AD910&lt;=0.66)),"Aromatic","----")</f>
        <v>----</v>
      </c>
      <c r="AH910" t="str">
        <f>IF(AND((AD910&lt;=0.5),(S910&lt;1.5)),"HUnSatLig","----")</f>
        <v>----</v>
      </c>
      <c r="AI910" t="str">
        <f>IF(AND((T910&lt;0.6),(S910&gt;=1.5),(C910=0)),"AlipatNoN","----")</f>
        <v>AlipatNoN</v>
      </c>
      <c r="AJ910" t="str">
        <f>IF(AND((S910&gt;=1.5),(T910&gt;=0.6)),"SatFACarb","----")</f>
        <v>----</v>
      </c>
      <c r="AK910" t="str">
        <f>IF(AND((T910&lt;0.6),(S910&gt;=1.5),(C910&gt;0)),"Alipat+N","----")</f>
        <v>----</v>
      </c>
      <c r="AM910" s="4">
        <f>V910*(44/43.989828)</f>
        <v>397.27863397682751</v>
      </c>
      <c r="AN910" s="4">
        <f>INT(AM910)</f>
        <v>397</v>
      </c>
      <c r="AO910" s="4">
        <f>AM910-AN910</f>
        <v>0.27863397682750701</v>
      </c>
    </row>
    <row r="911" spans="1:41" x14ac:dyDescent="0.25">
      <c r="A911">
        <v>20</v>
      </c>
      <c r="B911">
        <v>32</v>
      </c>
      <c r="C911">
        <v>0</v>
      </c>
      <c r="D911">
        <v>7</v>
      </c>
      <c r="E911">
        <v>0</v>
      </c>
      <c r="F911">
        <v>0</v>
      </c>
      <c r="H911">
        <v>383.20752579999998</v>
      </c>
      <c r="J911">
        <v>20757243</v>
      </c>
      <c r="K911">
        <v>22839593</v>
      </c>
      <c r="L911">
        <v>19859088</v>
      </c>
      <c r="M911" t="str">
        <f>IF(J911&gt;0,"Yes","No")</f>
        <v>Yes</v>
      </c>
      <c r="N911">
        <f>AVERAGE(J911:L911)</f>
        <v>21151974.666666668</v>
      </c>
      <c r="O911">
        <v>34010231</v>
      </c>
      <c r="P911">
        <v>38212106</v>
      </c>
      <c r="Q911">
        <v>29823532</v>
      </c>
      <c r="S911">
        <f>B911/A911</f>
        <v>1.6</v>
      </c>
      <c r="T911">
        <f>D911/A911</f>
        <v>0.35</v>
      </c>
      <c r="V911" s="4">
        <f>A911*12+(B911-1)*1.007825+C911*14.003074+D911*15.9949146+E911*31.9720707+F911*30.9737615+0.0005485799</f>
        <v>383.20752577989998</v>
      </c>
      <c r="W911">
        <f>1+A911-B911/2+C911/2+F911/2</f>
        <v>5</v>
      </c>
      <c r="X911">
        <f>W911/A911</f>
        <v>0.25</v>
      </c>
      <c r="Y911">
        <f>W911/B911</f>
        <v>0.15625</v>
      </c>
      <c r="Z911">
        <f>W911/D911</f>
        <v>0.7142857142857143</v>
      </c>
      <c r="AA911" t="str">
        <f>IF(X911&gt;=0.3,IF(X911&lt;=0.68,IF(Y911&gt;=0.2,IF(Y911&lt;=0.95,IF(Z911&gt;=0.77,IF(Z911&lt;=1.75,"CRAM","O"),"O"),"O"),"O"),"O"),"O")</f>
        <v>O</v>
      </c>
      <c r="AD911">
        <f>(1+A911-D911/2-E911-B911/2)/(A911-D911/2-E911-C911-F911)</f>
        <v>9.0909090909090912E-2</v>
      </c>
      <c r="AF911" t="str">
        <f>IF(AD911&gt;0.66,"CondAr","----")</f>
        <v>----</v>
      </c>
      <c r="AG911" t="str">
        <f>IF(AND((AD911&gt;0.5),(AD911&lt;=0.66)),"Aromatic","----")</f>
        <v>----</v>
      </c>
      <c r="AH911" t="str">
        <f>IF(AND((AD911&lt;=0.5),(S911&lt;1.5)),"HUnSatLig","----")</f>
        <v>----</v>
      </c>
      <c r="AI911" t="str">
        <f>IF(AND((T911&lt;0.6),(S911&gt;=1.5),(C911=0)),"AlipatNoN","----")</f>
        <v>AlipatNoN</v>
      </c>
      <c r="AJ911" t="str">
        <f>IF(AND((S911&gt;=1.5),(T911&gt;=0.6)),"SatFACarb","----")</f>
        <v>----</v>
      </c>
      <c r="AK911" t="str">
        <f>IF(AND((T911&lt;0.6),(S911&gt;=1.5),(C911&gt;0)),"Alipat+N","----")</f>
        <v>----</v>
      </c>
      <c r="AM911" s="4">
        <f>V911*(44/43.989828)</f>
        <v>383.29613687772542</v>
      </c>
      <c r="AN911" s="4">
        <f>INT(AM911)</f>
        <v>383</v>
      </c>
      <c r="AO911" s="4">
        <f>AM911-AN911</f>
        <v>0.29613687772541653</v>
      </c>
    </row>
    <row r="912" spans="1:41" x14ac:dyDescent="0.25">
      <c r="A912">
        <v>20</v>
      </c>
      <c r="B912">
        <v>30</v>
      </c>
      <c r="C912">
        <v>0</v>
      </c>
      <c r="D912">
        <v>5</v>
      </c>
      <c r="E912">
        <v>0</v>
      </c>
      <c r="F912">
        <v>0</v>
      </c>
      <c r="H912">
        <v>349.20204660000002</v>
      </c>
      <c r="J912">
        <v>21097162</v>
      </c>
      <c r="K912">
        <v>23276888</v>
      </c>
      <c r="L912">
        <v>21438456</v>
      </c>
      <c r="M912" t="str">
        <f>IF(J912&gt;0,"Yes","No")</f>
        <v>Yes</v>
      </c>
      <c r="N912">
        <f>AVERAGE(J912:L912)</f>
        <v>21937502</v>
      </c>
      <c r="O912">
        <v>36179321</v>
      </c>
      <c r="P912">
        <v>46099468</v>
      </c>
      <c r="Q912">
        <v>35171598</v>
      </c>
      <c r="S912">
        <f>B912/A912</f>
        <v>1.5</v>
      </c>
      <c r="T912">
        <f>D912/A912</f>
        <v>0.25</v>
      </c>
      <c r="V912" s="4">
        <f>A912*12+(B912-1)*1.007825+C912*14.003074+D912*15.9949146+E912*31.9720707+F912*30.9737615+0.0005485799</f>
        <v>349.20204657990001</v>
      </c>
      <c r="W912">
        <f>1+A912-B912/2+C912/2+F912/2</f>
        <v>6</v>
      </c>
      <c r="X912">
        <f>W912/A912</f>
        <v>0.3</v>
      </c>
      <c r="Y912">
        <f>W912/B912</f>
        <v>0.2</v>
      </c>
      <c r="Z912">
        <f>W912/D912</f>
        <v>1.2</v>
      </c>
      <c r="AA912" t="str">
        <f>IF(X912&gt;=0.3,IF(X912&lt;=0.68,IF(Y912&gt;=0.2,IF(Y912&lt;=0.95,IF(Z912&gt;=0.77,IF(Z912&lt;=1.75,"CRAM","O"),"O"),"O"),"O"),"O"),"O")</f>
        <v>CRAM</v>
      </c>
      <c r="AD912">
        <f>(1+A912-D912/2-E912-B912/2)/(A912-D912/2-E912-C912-F912)</f>
        <v>0.2</v>
      </c>
      <c r="AF912" t="str">
        <f>IF(AD912&gt;0.66,"CondAr","----")</f>
        <v>----</v>
      </c>
      <c r="AG912" t="str">
        <f>IF(AND((AD912&gt;0.5),(AD912&lt;=0.66)),"Aromatic","----")</f>
        <v>----</v>
      </c>
      <c r="AH912" t="str">
        <f>IF(AND((AD912&lt;=0.5),(S912&lt;1.5)),"HUnSatLig","----")</f>
        <v>----</v>
      </c>
      <c r="AI912" t="str">
        <f>IF(AND((T912&lt;0.6),(S912&gt;=1.5),(C912=0)),"AlipatNoN","----")</f>
        <v>AlipatNoN</v>
      </c>
      <c r="AJ912" t="str">
        <f>IF(AND((S912&gt;=1.5),(T912&gt;=0.6)),"SatFACarb","----")</f>
        <v>----</v>
      </c>
      <c r="AK912" t="str">
        <f>IF(AND((T912&lt;0.6),(S912&gt;=1.5),(C912&gt;0)),"Alipat+N","----")</f>
        <v>----</v>
      </c>
      <c r="AM912" s="4">
        <f>V912*(44/43.989828)</f>
        <v>349.28279441137164</v>
      </c>
      <c r="AN912" s="4">
        <f>INT(AM912)</f>
        <v>349</v>
      </c>
      <c r="AO912" s="4">
        <f>AM912-AN912</f>
        <v>0.28279441137163985</v>
      </c>
    </row>
    <row r="913" spans="1:41" x14ac:dyDescent="0.25">
      <c r="A913">
        <v>18</v>
      </c>
      <c r="B913">
        <v>30</v>
      </c>
      <c r="C913">
        <v>0</v>
      </c>
      <c r="D913">
        <v>3</v>
      </c>
      <c r="E913">
        <v>1</v>
      </c>
      <c r="F913">
        <v>0</v>
      </c>
      <c r="H913">
        <v>325.1842881</v>
      </c>
      <c r="J913">
        <v>13153111</v>
      </c>
      <c r="K913">
        <v>13500469</v>
      </c>
      <c r="L913">
        <v>15182113</v>
      </c>
      <c r="M913" t="str">
        <f>IF(J913&gt;0,"Yes","No")</f>
        <v>Yes</v>
      </c>
      <c r="N913">
        <f>AVERAGE(J913:L913)</f>
        <v>13945231</v>
      </c>
      <c r="O913">
        <v>37844294</v>
      </c>
      <c r="P913">
        <v>75912696</v>
      </c>
      <c r="Q913">
        <v>55760304</v>
      </c>
      <c r="S913">
        <f>B913/A913</f>
        <v>1.6666666666666667</v>
      </c>
      <c r="T913">
        <f>D913/A913</f>
        <v>0.16666666666666666</v>
      </c>
      <c r="V913" s="4">
        <f>A913*12+(B913-1)*1.007825+C913*14.003074+D913*15.9949146+E913*31.9720707+F913*30.9737615+0.0005485799</f>
        <v>325.1842880799</v>
      </c>
      <c r="W913">
        <f>1+A913-B913/2+C913/2+F913/2</f>
        <v>4</v>
      </c>
      <c r="X913">
        <f>W913/A913</f>
        <v>0.22222222222222221</v>
      </c>
      <c r="Y913">
        <f>W913/B913</f>
        <v>0.13333333333333333</v>
      </c>
      <c r="Z913">
        <f>W913/D913</f>
        <v>1.3333333333333333</v>
      </c>
      <c r="AA913" t="str">
        <f>IF(X913&gt;=0.3,IF(X913&lt;=0.68,IF(Y913&gt;=0.2,IF(Y913&lt;=0.95,IF(Z913&gt;=0.77,IF(Z913&lt;=1.75,"CRAM","O"),"O"),"O"),"O"),"O"),"O")</f>
        <v>O</v>
      </c>
      <c r="AD913">
        <f>(1+A913-D913/2-E913-B913/2)/(A913-D913/2-E913-C913-F913)</f>
        <v>9.6774193548387094E-2</v>
      </c>
      <c r="AF913" t="str">
        <f>IF(AD913&gt;0.66,"CondAr","----")</f>
        <v>----</v>
      </c>
      <c r="AG913" t="str">
        <f>IF(AND((AD913&gt;0.5),(AD913&lt;=0.66)),"Aromatic","----")</f>
        <v>----</v>
      </c>
      <c r="AH913" t="str">
        <f>IF(AND((AD913&lt;=0.5),(S913&lt;1.5)),"HUnSatLig","----")</f>
        <v>----</v>
      </c>
      <c r="AI913" t="str">
        <f>IF(AND((T913&lt;0.6),(S913&gt;=1.5),(C913=0)),"AlipatNoN","----")</f>
        <v>AlipatNoN</v>
      </c>
      <c r="AJ913" t="str">
        <f>IF(AND((S913&gt;=1.5),(T913&gt;=0.6)),"SatFACarb","----")</f>
        <v>----</v>
      </c>
      <c r="AK913" t="str">
        <f>IF(AND((T913&lt;0.6),(S913&gt;=1.5),(C913&gt;0)),"Alipat+N","----")</f>
        <v>----</v>
      </c>
      <c r="AM913" s="4">
        <f>V913*(44/43.989828)</f>
        <v>325.25948215836621</v>
      </c>
      <c r="AN913" s="4">
        <f>INT(AM913)</f>
        <v>325</v>
      </c>
      <c r="AO913" s="4">
        <f>AM913-AN913</f>
        <v>0.25948215836621102</v>
      </c>
    </row>
    <row r="914" spans="1:41" x14ac:dyDescent="0.25">
      <c r="A914">
        <v>20</v>
      </c>
      <c r="B914">
        <v>30</v>
      </c>
      <c r="C914">
        <v>0</v>
      </c>
      <c r="D914">
        <v>7</v>
      </c>
      <c r="E914">
        <v>0</v>
      </c>
      <c r="F914">
        <v>0</v>
      </c>
      <c r="H914">
        <v>381.19187579999999</v>
      </c>
      <c r="J914">
        <v>26785883</v>
      </c>
      <c r="K914">
        <v>27639619</v>
      </c>
      <c r="L914">
        <v>26379405</v>
      </c>
      <c r="M914" t="str">
        <f>IF(J914&gt;0,"Yes","No")</f>
        <v>Yes</v>
      </c>
      <c r="N914">
        <f>AVERAGE(J914:L914)</f>
        <v>26934969</v>
      </c>
      <c r="O914">
        <v>40161910</v>
      </c>
      <c r="P914">
        <v>45453316</v>
      </c>
      <c r="Q914">
        <v>37908562</v>
      </c>
      <c r="S914">
        <f>B914/A914</f>
        <v>1.5</v>
      </c>
      <c r="T914">
        <f>D914/A914</f>
        <v>0.35</v>
      </c>
      <c r="V914" s="4">
        <f>A914*12+(B914-1)*1.007825+C914*14.003074+D914*15.9949146+E914*31.9720707+F914*30.9737615+0.0005485799</f>
        <v>381.19187577989999</v>
      </c>
      <c r="W914">
        <f>1+A914-B914/2+C914/2+F914/2</f>
        <v>6</v>
      </c>
      <c r="X914">
        <f>W914/A914</f>
        <v>0.3</v>
      </c>
      <c r="Y914">
        <f>W914/B914</f>
        <v>0.2</v>
      </c>
      <c r="Z914">
        <f>W914/D914</f>
        <v>0.8571428571428571</v>
      </c>
      <c r="AA914" t="str">
        <f>IF(X914&gt;=0.3,IF(X914&lt;=0.68,IF(Y914&gt;=0.2,IF(Y914&lt;=0.95,IF(Z914&gt;=0.77,IF(Z914&lt;=1.75,"CRAM","O"),"O"),"O"),"O"),"O"),"O")</f>
        <v>CRAM</v>
      </c>
      <c r="AD914">
        <f>(1+A914-D914/2-E914-B914/2)/(A914-D914/2-E914-C914-F914)</f>
        <v>0.15151515151515152</v>
      </c>
      <c r="AF914" t="str">
        <f>IF(AD914&gt;0.66,"CondAr","----")</f>
        <v>----</v>
      </c>
      <c r="AG914" t="str">
        <f>IF(AND((AD914&gt;0.5),(AD914&lt;=0.66)),"Aromatic","----")</f>
        <v>----</v>
      </c>
      <c r="AH914" t="str">
        <f>IF(AND((AD914&lt;=0.5),(S914&lt;1.5)),"HUnSatLig","----")</f>
        <v>----</v>
      </c>
      <c r="AI914" t="str">
        <f>IF(AND((T914&lt;0.6),(S914&gt;=1.5),(C914=0)),"AlipatNoN","----")</f>
        <v>AlipatNoN</v>
      </c>
      <c r="AJ914" t="str">
        <f>IF(AND((S914&gt;=1.5),(T914&gt;=0.6)),"SatFACarb","----")</f>
        <v>----</v>
      </c>
      <c r="AK914" t="str">
        <f>IF(AND((T914&lt;0.6),(S914&gt;=1.5),(C914&gt;0)),"Alipat+N","----")</f>
        <v>----</v>
      </c>
      <c r="AM914" s="4">
        <f>V914*(44/43.989828)</f>
        <v>381.2800207883422</v>
      </c>
      <c r="AN914" s="4">
        <f>INT(AM914)</f>
        <v>381</v>
      </c>
      <c r="AO914" s="4">
        <f>AM914-AN914</f>
        <v>0.28002078834219901</v>
      </c>
    </row>
    <row r="915" spans="1:41" x14ac:dyDescent="0.25">
      <c r="A915">
        <v>16</v>
      </c>
      <c r="B915">
        <v>26</v>
      </c>
      <c r="C915">
        <v>0</v>
      </c>
      <c r="D915">
        <v>7</v>
      </c>
      <c r="E915">
        <v>0</v>
      </c>
      <c r="F915">
        <v>0</v>
      </c>
      <c r="H915">
        <v>329.1605758</v>
      </c>
      <c r="J915">
        <v>21415504</v>
      </c>
      <c r="K915">
        <v>21179199</v>
      </c>
      <c r="L915">
        <v>24095843</v>
      </c>
      <c r="M915" t="str">
        <f>IF(J915&gt;0,"Yes","No")</f>
        <v>Yes</v>
      </c>
      <c r="N915">
        <f>AVERAGE(J915:L915)</f>
        <v>22230182</v>
      </c>
      <c r="O915">
        <v>46708940</v>
      </c>
      <c r="P915">
        <v>46962974</v>
      </c>
      <c r="Q915">
        <v>47479065</v>
      </c>
      <c r="S915">
        <f>B915/A915</f>
        <v>1.625</v>
      </c>
      <c r="T915">
        <f>D915/A915</f>
        <v>0.4375</v>
      </c>
      <c r="V915" s="4">
        <f>A915*12+(B915-1)*1.007825+C915*14.003074+D915*15.9949146+E915*31.9720707+F915*30.9737615+0.0005485799</f>
        <v>329.1605757799</v>
      </c>
      <c r="W915">
        <f>1+A915-B915/2+C915/2+F915/2</f>
        <v>4</v>
      </c>
      <c r="X915">
        <f>W915/A915</f>
        <v>0.25</v>
      </c>
      <c r="Y915">
        <f>W915/B915</f>
        <v>0.15384615384615385</v>
      </c>
      <c r="Z915">
        <f>W915/D915</f>
        <v>0.5714285714285714</v>
      </c>
      <c r="AA915" t="str">
        <f>IF(X915&gt;=0.3,IF(X915&lt;=0.68,IF(Y915&gt;=0.2,IF(Y915&lt;=0.95,IF(Z915&gt;=0.77,IF(Z915&lt;=1.75,"CRAM","O"),"O"),"O"),"O"),"O"),"O")</f>
        <v>O</v>
      </c>
      <c r="AD915">
        <f>(1+A915-D915/2-E915-B915/2)/(A915-D915/2-E915-C915-F915)</f>
        <v>0.04</v>
      </c>
      <c r="AF915" t="str">
        <f>IF(AD915&gt;0.66,"CondAr","----")</f>
        <v>----</v>
      </c>
      <c r="AG915" t="str">
        <f>IF(AND((AD915&gt;0.5),(AD915&lt;=0.66)),"Aromatic","----")</f>
        <v>----</v>
      </c>
      <c r="AH915" t="str">
        <f>IF(AND((AD915&lt;=0.5),(S915&lt;1.5)),"HUnSatLig","----")</f>
        <v>----</v>
      </c>
      <c r="AI915" t="str">
        <f>IF(AND((T915&lt;0.6),(S915&gt;=1.5),(C915=0)),"AlipatNoN","----")</f>
        <v>AlipatNoN</v>
      </c>
      <c r="AJ915" t="str">
        <f>IF(AND((S915&gt;=1.5),(T915&gt;=0.6)),"SatFACarb","----")</f>
        <v>----</v>
      </c>
      <c r="AK915" t="str">
        <f>IF(AND((T915&lt;0.6),(S915&gt;=1.5),(C915&gt;0)),"Alipat+N","----")</f>
        <v>----</v>
      </c>
      <c r="AM915" s="4">
        <f>V915*(44/43.989828)</f>
        <v>329.23668931634825</v>
      </c>
      <c r="AN915" s="4">
        <f>INT(AM915)</f>
        <v>329</v>
      </c>
      <c r="AO915" s="4">
        <f>AM915-AN915</f>
        <v>0.2366893163482473</v>
      </c>
    </row>
    <row r="916" spans="1:41" x14ac:dyDescent="0.25">
      <c r="A916">
        <v>21</v>
      </c>
      <c r="B916">
        <v>36</v>
      </c>
      <c r="C916">
        <v>0</v>
      </c>
      <c r="D916">
        <v>10</v>
      </c>
      <c r="E916">
        <v>0</v>
      </c>
      <c r="F916">
        <v>0</v>
      </c>
      <c r="H916">
        <v>447.22356960000002</v>
      </c>
      <c r="J916">
        <v>31786003</v>
      </c>
      <c r="K916">
        <v>35339756</v>
      </c>
      <c r="L916">
        <v>34086478</v>
      </c>
      <c r="M916" t="str">
        <f>IF(J916&gt;0,"Yes","No")</f>
        <v>Yes</v>
      </c>
      <c r="N916">
        <f>AVERAGE(J916:L916)</f>
        <v>33737412.333333336</v>
      </c>
      <c r="O916">
        <v>49946159</v>
      </c>
      <c r="P916">
        <v>55943129</v>
      </c>
      <c r="Q916">
        <v>45347940</v>
      </c>
      <c r="S916">
        <f>B916/A916</f>
        <v>1.7142857142857142</v>
      </c>
      <c r="T916">
        <f>D916/A916</f>
        <v>0.47619047619047616</v>
      </c>
      <c r="V916" s="4">
        <f>A916*12+(B916-1)*1.007825+C916*14.003074+D916*15.9949146+E916*31.9720707+F916*30.9737615+0.0005485799</f>
        <v>447.22356957989996</v>
      </c>
      <c r="W916">
        <f>1+A916-B916/2+C916/2+F916/2</f>
        <v>4</v>
      </c>
      <c r="X916">
        <f>W916/A916</f>
        <v>0.19047619047619047</v>
      </c>
      <c r="Y916">
        <f>W916/B916</f>
        <v>0.1111111111111111</v>
      </c>
      <c r="Z916">
        <f>W916/D916</f>
        <v>0.4</v>
      </c>
      <c r="AA916" t="str">
        <f>IF(X916&gt;=0.3,IF(X916&lt;=0.68,IF(Y916&gt;=0.2,IF(Y916&lt;=0.95,IF(Z916&gt;=0.77,IF(Z916&lt;=1.75,"CRAM","O"),"O"),"O"),"O"),"O"),"O")</f>
        <v>O</v>
      </c>
      <c r="AD916">
        <f>(1+A916-D916/2-E916-B916/2)/(A916-D916/2-E916-C916-F916)</f>
        <v>-6.25E-2</v>
      </c>
      <c r="AF916" t="str">
        <f>IF(AD916&gt;0.66,"CondAr","----")</f>
        <v>----</v>
      </c>
      <c r="AG916" t="str">
        <f>IF(AND((AD916&gt;0.5),(AD916&lt;=0.66)),"Aromatic","----")</f>
        <v>----</v>
      </c>
      <c r="AH916" t="str">
        <f>IF(AND((AD916&lt;=0.5),(S916&lt;1.5)),"HUnSatLig","----")</f>
        <v>----</v>
      </c>
      <c r="AI916" t="str">
        <f>IF(AND((T916&lt;0.6),(S916&gt;=1.5),(C916=0)),"AlipatNoN","----")</f>
        <v>AlipatNoN</v>
      </c>
      <c r="AJ916" t="str">
        <f>IF(AND((S916&gt;=1.5),(T916&gt;=0.6)),"SatFACarb","----")</f>
        <v>----</v>
      </c>
      <c r="AK916" t="str">
        <f>IF(AND((T916&lt;0.6),(S916&gt;=1.5),(C916&gt;0)),"Alipat+N","----")</f>
        <v>----</v>
      </c>
      <c r="AM916" s="4">
        <f>V916*(44/43.989828)</f>
        <v>447.32698344525454</v>
      </c>
      <c r="AN916" s="4">
        <f>INT(AM916)</f>
        <v>447</v>
      </c>
      <c r="AO916" s="4">
        <f>AM916-AN916</f>
        <v>0.32698344525454104</v>
      </c>
    </row>
    <row r="917" spans="1:41" x14ac:dyDescent="0.25">
      <c r="A917">
        <v>20</v>
      </c>
      <c r="B917">
        <v>32</v>
      </c>
      <c r="C917">
        <v>0</v>
      </c>
      <c r="D917">
        <v>6</v>
      </c>
      <c r="E917">
        <v>0</v>
      </c>
      <c r="F917">
        <v>0</v>
      </c>
      <c r="H917">
        <v>367.21261120000003</v>
      </c>
      <c r="J917">
        <v>28787811</v>
      </c>
      <c r="K917">
        <v>31768774</v>
      </c>
      <c r="L917">
        <v>27456776</v>
      </c>
      <c r="M917" t="str">
        <f>IF(J917&gt;0,"Yes","No")</f>
        <v>Yes</v>
      </c>
      <c r="N917">
        <f>AVERAGE(J917:L917)</f>
        <v>29337787</v>
      </c>
      <c r="O917">
        <v>51372776</v>
      </c>
      <c r="P917">
        <v>60588189</v>
      </c>
      <c r="Q917">
        <v>46883239</v>
      </c>
      <c r="S917">
        <f>B917/A917</f>
        <v>1.6</v>
      </c>
      <c r="T917">
        <f>D917/A917</f>
        <v>0.3</v>
      </c>
      <c r="V917" s="4">
        <f>A917*12+(B917-1)*1.007825+C917*14.003074+D917*15.9949146+E917*31.9720707+F917*30.9737615+0.0005485799</f>
        <v>367.21261117989997</v>
      </c>
      <c r="W917">
        <f>1+A917-B917/2+C917/2+F917/2</f>
        <v>5</v>
      </c>
      <c r="X917">
        <f>W917/A917</f>
        <v>0.25</v>
      </c>
      <c r="Y917">
        <f>W917/B917</f>
        <v>0.15625</v>
      </c>
      <c r="Z917">
        <f>W917/D917</f>
        <v>0.83333333333333337</v>
      </c>
      <c r="AA917" t="str">
        <f>IF(X917&gt;=0.3,IF(X917&lt;=0.68,IF(Y917&gt;=0.2,IF(Y917&lt;=0.95,IF(Z917&gt;=0.77,IF(Z917&lt;=1.75,"CRAM","O"),"O"),"O"),"O"),"O"),"O")</f>
        <v>O</v>
      </c>
      <c r="AD917">
        <f>(1+A917-D917/2-E917-B917/2)/(A917-D917/2-E917-C917-F917)</f>
        <v>0.11764705882352941</v>
      </c>
      <c r="AF917" t="str">
        <f>IF(AD917&gt;0.66,"CondAr","----")</f>
        <v>----</v>
      </c>
      <c r="AG917" t="str">
        <f>IF(AND((AD917&gt;0.5),(AD917&lt;=0.66)),"Aromatic","----")</f>
        <v>----</v>
      </c>
      <c r="AH917" t="str">
        <f>IF(AND((AD917&lt;=0.5),(S917&lt;1.5)),"HUnSatLig","----")</f>
        <v>----</v>
      </c>
      <c r="AI917" t="str">
        <f>IF(AND((T917&lt;0.6),(S917&gt;=1.5),(C917=0)),"AlipatNoN","----")</f>
        <v>AlipatNoN</v>
      </c>
      <c r="AJ917" t="str">
        <f>IF(AND((S917&gt;=1.5),(T917&gt;=0.6)),"SatFACarb","----")</f>
        <v>----</v>
      </c>
      <c r="AK917" t="str">
        <f>IF(AND((T917&lt;0.6),(S917&gt;=1.5),(C917&gt;0)),"Alipat+N","----")</f>
        <v>----</v>
      </c>
      <c r="AM917" s="4">
        <f>V917*(44/43.989828)</f>
        <v>367.29752368924005</v>
      </c>
      <c r="AN917" s="4">
        <f>INT(AM917)</f>
        <v>367</v>
      </c>
      <c r="AO917" s="4">
        <f>AM917-AN917</f>
        <v>0.29752368924005168</v>
      </c>
    </row>
    <row r="918" spans="1:41" x14ac:dyDescent="0.25">
      <c r="A918">
        <v>16</v>
      </c>
      <c r="B918">
        <v>26</v>
      </c>
      <c r="C918">
        <v>0</v>
      </c>
      <c r="D918">
        <v>8</v>
      </c>
      <c r="E918">
        <v>0</v>
      </c>
      <c r="F918">
        <v>0</v>
      </c>
      <c r="H918">
        <v>345.15549040000002</v>
      </c>
      <c r="J918">
        <v>28915155</v>
      </c>
      <c r="K918">
        <v>27998538</v>
      </c>
      <c r="L918">
        <v>29789074</v>
      </c>
      <c r="M918" t="str">
        <f>IF(J918&gt;0,"Yes","No")</f>
        <v>Yes</v>
      </c>
      <c r="N918">
        <f>AVERAGE(J918:L918)</f>
        <v>28900922.333333332</v>
      </c>
      <c r="O918">
        <v>52152552</v>
      </c>
      <c r="P918">
        <v>60032969</v>
      </c>
      <c r="Q918">
        <v>53405863</v>
      </c>
      <c r="S918">
        <f>B918/A918</f>
        <v>1.625</v>
      </c>
      <c r="T918">
        <f>D918/A918</f>
        <v>0.5</v>
      </c>
      <c r="V918" s="4">
        <f>A918*12+(B918-1)*1.007825+C918*14.003074+D918*15.9949146+E918*31.9720707+F918*30.9737615+0.0005485799</f>
        <v>345.15549037990002</v>
      </c>
      <c r="W918">
        <f>1+A918-B918/2+C918/2+F918/2</f>
        <v>4</v>
      </c>
      <c r="X918">
        <f>W918/A918</f>
        <v>0.25</v>
      </c>
      <c r="Y918">
        <f>W918/B918</f>
        <v>0.15384615384615385</v>
      </c>
      <c r="Z918">
        <f>W918/D918</f>
        <v>0.5</v>
      </c>
      <c r="AA918" t="str">
        <f>IF(X918&gt;=0.3,IF(X918&lt;=0.68,IF(Y918&gt;=0.2,IF(Y918&lt;=0.95,IF(Z918&gt;=0.77,IF(Z918&lt;=1.75,"CRAM","O"),"O"),"O"),"O"),"O"),"O")</f>
        <v>O</v>
      </c>
      <c r="AD918">
        <f>(1+A918-D918/2-E918-B918/2)/(A918-D918/2-E918-C918-F918)</f>
        <v>0</v>
      </c>
      <c r="AF918" t="str">
        <f>IF(AD918&gt;0.66,"CondAr","----")</f>
        <v>----</v>
      </c>
      <c r="AG918" t="str">
        <f>IF(AND((AD918&gt;0.5),(AD918&lt;=0.66)),"Aromatic","----")</f>
        <v>----</v>
      </c>
      <c r="AH918" t="str">
        <f>IF(AND((AD918&lt;=0.5),(S918&lt;1.5)),"HUnSatLig","----")</f>
        <v>----</v>
      </c>
      <c r="AI918" t="str">
        <f>IF(AND((T918&lt;0.6),(S918&gt;=1.5),(C918=0)),"AlipatNoN","----")</f>
        <v>AlipatNoN</v>
      </c>
      <c r="AJ918" t="str">
        <f>IF(AND((S918&gt;=1.5),(T918&gt;=0.6)),"SatFACarb","----")</f>
        <v>----</v>
      </c>
      <c r="AK918" t="str">
        <f>IF(AND((T918&lt;0.6),(S918&gt;=1.5),(C918&gt;0)),"Alipat+N","----")</f>
        <v>----</v>
      </c>
      <c r="AM918" s="4">
        <f>V918*(44/43.989828)</f>
        <v>345.23530250483361</v>
      </c>
      <c r="AN918" s="4">
        <f>INT(AM918)</f>
        <v>345</v>
      </c>
      <c r="AO918" s="4">
        <f>AM918-AN918</f>
        <v>0.23530250483361215</v>
      </c>
    </row>
    <row r="919" spans="1:41" x14ac:dyDescent="0.25">
      <c r="A919">
        <v>16</v>
      </c>
      <c r="B919">
        <v>28</v>
      </c>
      <c r="C919">
        <v>0</v>
      </c>
      <c r="D919">
        <v>7</v>
      </c>
      <c r="E919">
        <v>0</v>
      </c>
      <c r="F919">
        <v>0</v>
      </c>
      <c r="H919">
        <v>331.1762258</v>
      </c>
      <c r="J919">
        <v>26601457</v>
      </c>
      <c r="K919">
        <v>28421338</v>
      </c>
      <c r="L919">
        <v>31333917</v>
      </c>
      <c r="M919" t="str">
        <f>IF(J919&gt;0,"Yes","No")</f>
        <v>Yes</v>
      </c>
      <c r="N919">
        <f>AVERAGE(J919:L919)</f>
        <v>28785570.666666668</v>
      </c>
      <c r="O919">
        <v>52894376</v>
      </c>
      <c r="P919">
        <v>55286473</v>
      </c>
      <c r="Q919">
        <v>54737637</v>
      </c>
      <c r="S919">
        <f>B919/A919</f>
        <v>1.75</v>
      </c>
      <c r="T919">
        <f>D919/A919</f>
        <v>0.4375</v>
      </c>
      <c r="V919" s="4">
        <f>A919*12+(B919-1)*1.007825+C919*14.003074+D919*15.9949146+E919*31.9720707+F919*30.9737615+0.0005485799</f>
        <v>331.17622577989999</v>
      </c>
      <c r="W919">
        <f>1+A919-B919/2+C919/2+F919/2</f>
        <v>3</v>
      </c>
      <c r="X919">
        <f>W919/A919</f>
        <v>0.1875</v>
      </c>
      <c r="Y919">
        <f>W919/B919</f>
        <v>0.10714285714285714</v>
      </c>
      <c r="Z919">
        <f>W919/D919</f>
        <v>0.42857142857142855</v>
      </c>
      <c r="AA919" t="str">
        <f>IF(X919&gt;=0.3,IF(X919&lt;=0.68,IF(Y919&gt;=0.2,IF(Y919&lt;=0.95,IF(Z919&gt;=0.77,IF(Z919&lt;=1.75,"CRAM","O"),"O"),"O"),"O"),"O"),"O")</f>
        <v>O</v>
      </c>
      <c r="AD919">
        <f>(1+A919-D919/2-E919-B919/2)/(A919-D919/2-E919-C919-F919)</f>
        <v>-0.04</v>
      </c>
      <c r="AF919" t="str">
        <f>IF(AD919&gt;0.66,"CondAr","----")</f>
        <v>----</v>
      </c>
      <c r="AG919" t="str">
        <f>IF(AND((AD919&gt;0.5),(AD919&lt;=0.66)),"Aromatic","----")</f>
        <v>----</v>
      </c>
      <c r="AH919" t="str">
        <f>IF(AND((AD919&lt;=0.5),(S919&lt;1.5)),"HUnSatLig","----")</f>
        <v>----</v>
      </c>
      <c r="AI919" t="str">
        <f>IF(AND((T919&lt;0.6),(S919&gt;=1.5),(C919=0)),"AlipatNoN","----")</f>
        <v>AlipatNoN</v>
      </c>
      <c r="AJ919" t="str">
        <f>IF(AND((S919&gt;=1.5),(T919&gt;=0.6)),"SatFACarb","----")</f>
        <v>----</v>
      </c>
      <c r="AK919" t="str">
        <f>IF(AND((T919&lt;0.6),(S919&gt;=1.5),(C919&gt;0)),"Alipat+N","----")</f>
        <v>----</v>
      </c>
      <c r="AM919" s="4">
        <f>V919*(44/43.989828)</f>
        <v>331.25280540573146</v>
      </c>
      <c r="AN919" s="4">
        <f>INT(AM919)</f>
        <v>331</v>
      </c>
      <c r="AO919" s="4">
        <f>AM919-AN919</f>
        <v>0.25280540573146482</v>
      </c>
    </row>
    <row r="920" spans="1:41" x14ac:dyDescent="0.25">
      <c r="A920">
        <v>20</v>
      </c>
      <c r="B920">
        <v>30</v>
      </c>
      <c r="C920">
        <v>0</v>
      </c>
      <c r="D920">
        <v>6</v>
      </c>
      <c r="E920">
        <v>0</v>
      </c>
      <c r="F920">
        <v>0</v>
      </c>
      <c r="H920">
        <v>365.19696119999998</v>
      </c>
      <c r="J920">
        <v>33063268</v>
      </c>
      <c r="K920">
        <v>35618450</v>
      </c>
      <c r="L920">
        <v>31810215</v>
      </c>
      <c r="M920" t="str">
        <f>IF(J920&gt;0,"Yes","No")</f>
        <v>Yes</v>
      </c>
      <c r="N920">
        <f>AVERAGE(J920:L920)</f>
        <v>33497311</v>
      </c>
      <c r="O920">
        <v>56770690</v>
      </c>
      <c r="P920">
        <v>66272838</v>
      </c>
      <c r="Q920">
        <v>51887966</v>
      </c>
      <c r="S920">
        <f>B920/A920</f>
        <v>1.5</v>
      </c>
      <c r="T920">
        <f>D920/A920</f>
        <v>0.3</v>
      </c>
      <c r="V920" s="4">
        <f>A920*12+(B920-1)*1.007825+C920*14.003074+D920*15.9949146+E920*31.9720707+F920*30.9737615+0.0005485799</f>
        <v>365.19696117989997</v>
      </c>
      <c r="W920">
        <f>1+A920-B920/2+C920/2+F920/2</f>
        <v>6</v>
      </c>
      <c r="X920">
        <f>W920/A920</f>
        <v>0.3</v>
      </c>
      <c r="Y920">
        <f>W920/B920</f>
        <v>0.2</v>
      </c>
      <c r="Z920">
        <f>W920/D920</f>
        <v>1</v>
      </c>
      <c r="AA920" t="str">
        <f>IF(X920&gt;=0.3,IF(X920&lt;=0.68,IF(Y920&gt;=0.2,IF(Y920&lt;=0.95,IF(Z920&gt;=0.77,IF(Z920&lt;=1.75,"CRAM","O"),"O"),"O"),"O"),"O"),"O")</f>
        <v>CRAM</v>
      </c>
      <c r="AD920">
        <f>(1+A920-D920/2-E920-B920/2)/(A920-D920/2-E920-C920-F920)</f>
        <v>0.17647058823529413</v>
      </c>
      <c r="AF920" t="str">
        <f>IF(AD920&gt;0.66,"CondAr","----")</f>
        <v>----</v>
      </c>
      <c r="AG920" t="str">
        <f>IF(AND((AD920&gt;0.5),(AD920&lt;=0.66)),"Aromatic","----")</f>
        <v>----</v>
      </c>
      <c r="AH920" t="str">
        <f>IF(AND((AD920&lt;=0.5),(S920&lt;1.5)),"HUnSatLig","----")</f>
        <v>----</v>
      </c>
      <c r="AI920" t="str">
        <f>IF(AND((T920&lt;0.6),(S920&gt;=1.5),(C920=0)),"AlipatNoN","----")</f>
        <v>AlipatNoN</v>
      </c>
      <c r="AJ920" t="str">
        <f>IF(AND((S920&gt;=1.5),(T920&gt;=0.6)),"SatFACarb","----")</f>
        <v>----</v>
      </c>
      <c r="AK920" t="str">
        <f>IF(AND((T920&lt;0.6),(S920&gt;=1.5),(C920&gt;0)),"Alipat+N","----")</f>
        <v>----</v>
      </c>
      <c r="AM920" s="4">
        <f>V920*(44/43.989828)</f>
        <v>365.28140759985689</v>
      </c>
      <c r="AN920" s="4">
        <f>INT(AM920)</f>
        <v>365</v>
      </c>
      <c r="AO920" s="4">
        <f>AM920-AN920</f>
        <v>0.28140759985689101</v>
      </c>
    </row>
    <row r="921" spans="1:41" x14ac:dyDescent="0.25">
      <c r="A921">
        <v>20</v>
      </c>
      <c r="B921">
        <v>38</v>
      </c>
      <c r="C921">
        <v>0</v>
      </c>
      <c r="D921">
        <v>7</v>
      </c>
      <c r="E921">
        <v>1</v>
      </c>
      <c r="F921">
        <v>0</v>
      </c>
      <c r="H921">
        <v>421.22654649999998</v>
      </c>
      <c r="J921">
        <v>23359401</v>
      </c>
      <c r="K921">
        <v>2924178</v>
      </c>
      <c r="L921">
        <v>39102138</v>
      </c>
      <c r="M921" t="str">
        <f>IF(J921&gt;0,"Yes","No")</f>
        <v>Yes</v>
      </c>
      <c r="N921">
        <f>AVERAGE(J921:L921)</f>
        <v>21795239</v>
      </c>
      <c r="O921">
        <v>366994676</v>
      </c>
      <c r="P921">
        <v>20247680</v>
      </c>
      <c r="Q921">
        <v>317578834</v>
      </c>
      <c r="S921">
        <f>B921/A921</f>
        <v>1.9</v>
      </c>
      <c r="T921">
        <f>D921/A921</f>
        <v>0.35</v>
      </c>
      <c r="V921" s="4">
        <f>A921*12+(B921-1)*1.007825+C921*14.003074+D921*15.9949146+E921*31.9720707+F921*30.9737615+0.0005485799</f>
        <v>421.22654647990004</v>
      </c>
      <c r="W921">
        <f>1+A921-B921/2+C921/2+F921/2</f>
        <v>2</v>
      </c>
      <c r="X921">
        <f>W921/A921</f>
        <v>0.1</v>
      </c>
      <c r="Y921">
        <f>W921/B921</f>
        <v>5.2631578947368418E-2</v>
      </c>
      <c r="Z921">
        <f>W921/D921</f>
        <v>0.2857142857142857</v>
      </c>
      <c r="AA921" t="str">
        <f>IF(X921&gt;=0.3,IF(X921&lt;=0.68,IF(Y921&gt;=0.2,IF(Y921&lt;=0.95,IF(Z921&gt;=0.77,IF(Z921&lt;=1.75,"CRAM","O"),"O"),"O"),"O"),"O"),"O")</f>
        <v>O</v>
      </c>
      <c r="AD921">
        <f>(1+A921-D921/2-E921-B921/2)/(A921-D921/2-E921-C921-F921)</f>
        <v>-0.16129032258064516</v>
      </c>
      <c r="AF921" t="str">
        <f>IF(AD921&gt;0.66,"CondAr","----")</f>
        <v>----</v>
      </c>
      <c r="AG921" t="str">
        <f>IF(AND((AD921&gt;0.5),(AD921&lt;=0.66)),"Aromatic","----")</f>
        <v>----</v>
      </c>
      <c r="AH921" t="str">
        <f>IF(AND((AD921&lt;=0.5),(S921&lt;1.5)),"HUnSatLig","----")</f>
        <v>----</v>
      </c>
      <c r="AI921" t="str">
        <f>IF(AND((T921&lt;0.6),(S921&gt;=1.5),(C921=0)),"AlipatNoN","----")</f>
        <v>AlipatNoN</v>
      </c>
      <c r="AJ921" t="str">
        <f>IF(AND((S921&gt;=1.5),(T921&gt;=0.6)),"SatFACarb","----")</f>
        <v>----</v>
      </c>
      <c r="AK921" t="str">
        <f>IF(AND((T921&lt;0.6),(S921&gt;=1.5),(C921&gt;0)),"Alipat+N","----")</f>
        <v>----</v>
      </c>
      <c r="AM921" s="4">
        <f>V921*(44/43.989828)</f>
        <v>421.32394891645401</v>
      </c>
      <c r="AN921" s="4">
        <f>INT(AM921)</f>
        <v>421</v>
      </c>
      <c r="AO921" s="4">
        <f>AM921-AN921</f>
        <v>0.32394891645401458</v>
      </c>
    </row>
    <row r="922" spans="1:41" x14ac:dyDescent="0.25">
      <c r="A922">
        <v>15</v>
      </c>
      <c r="B922">
        <v>24</v>
      </c>
      <c r="C922">
        <v>0</v>
      </c>
      <c r="D922">
        <v>14</v>
      </c>
      <c r="E922">
        <v>0</v>
      </c>
      <c r="F922">
        <v>0</v>
      </c>
      <c r="H922">
        <v>427.109328</v>
      </c>
      <c r="J922">
        <v>3301345</v>
      </c>
      <c r="K922">
        <v>4135454</v>
      </c>
      <c r="L922">
        <v>3305862</v>
      </c>
      <c r="M922" t="str">
        <f>IF(J922&gt;0,"Yes","No")</f>
        <v>Yes</v>
      </c>
      <c r="N922">
        <f>AVERAGE(J922:L922)</f>
        <v>3580887</v>
      </c>
      <c r="O922">
        <v>2018811</v>
      </c>
      <c r="P922">
        <v>1563143</v>
      </c>
      <c r="Q922">
        <v>1607816</v>
      </c>
      <c r="S922">
        <f>B922/A922</f>
        <v>1.6</v>
      </c>
      <c r="T922">
        <f>D922/A922</f>
        <v>0.93333333333333335</v>
      </c>
      <c r="V922" s="4">
        <f>A922*12+(B922-1)*1.007825+C922*14.003074+D922*15.9949146+E922*31.9720707+F922*30.9737615+0.0005485799</f>
        <v>427.1093279799</v>
      </c>
      <c r="W922">
        <f>1+A922-B922/2+C922/2+F922/2</f>
        <v>4</v>
      </c>
      <c r="X922">
        <f>W922/A922</f>
        <v>0.26666666666666666</v>
      </c>
      <c r="Y922">
        <f>W922/B922</f>
        <v>0.16666666666666666</v>
      </c>
      <c r="Z922">
        <f>W922/D922</f>
        <v>0.2857142857142857</v>
      </c>
      <c r="AA922" t="str">
        <f>IF(X922&gt;=0.3,IF(X922&lt;=0.68,IF(Y922&gt;=0.2,IF(Y922&lt;=0.95,IF(Z922&gt;=0.77,IF(Z922&lt;=1.75,"CRAM","O"),"O"),"O"),"O"),"O"),"O")</f>
        <v>O</v>
      </c>
      <c r="AD922">
        <f>(1+A922-D922/2-E922-B922/2)/(A922-D922/2-E922-C922-F922)</f>
        <v>-0.375</v>
      </c>
      <c r="AF922" t="str">
        <f>IF(AD922&gt;0.66,"CondAr","----")</f>
        <v>----</v>
      </c>
      <c r="AG922" t="str">
        <f>IF(AND((AD922&gt;0.5),(AD922&lt;=0.66)),"Aromatic","----")</f>
        <v>----</v>
      </c>
      <c r="AH922" t="str">
        <f>IF(AND((AD922&lt;=0.5),(S922&lt;1.5)),"HUnSatLig","----")</f>
        <v>----</v>
      </c>
      <c r="AI922" t="str">
        <f>IF(AND((T922&lt;0.6),(S922&gt;=1.5),(C922=0)),"AlipatNoN","----")</f>
        <v>----</v>
      </c>
      <c r="AJ922" t="str">
        <f>IF(AND((S922&gt;=1.5),(T922&gt;=0.6)),"SatFACarb","----")</f>
        <v>SatFACarb</v>
      </c>
      <c r="AK922" t="str">
        <f>IF(AND((T922&lt;0.6),(S922&gt;=1.5),(C922&gt;0)),"Alipat+N","----")</f>
        <v>----</v>
      </c>
      <c r="AM922" s="4">
        <f>V922*(44/43.989828)</f>
        <v>427.20809072305531</v>
      </c>
      <c r="AN922" s="4">
        <f>INT(AM922)</f>
        <v>427</v>
      </c>
      <c r="AO922" s="4">
        <f>AM922-AN922</f>
        <v>0.20809072305530663</v>
      </c>
    </row>
    <row r="923" spans="1:41" x14ac:dyDescent="0.25">
      <c r="A923">
        <v>14</v>
      </c>
      <c r="B923">
        <v>24</v>
      </c>
      <c r="C923">
        <v>0</v>
      </c>
      <c r="D923">
        <v>12</v>
      </c>
      <c r="E923">
        <v>0</v>
      </c>
      <c r="F923">
        <v>0</v>
      </c>
      <c r="H923">
        <v>383.11949879999997</v>
      </c>
      <c r="J923">
        <v>3225822</v>
      </c>
      <c r="K923">
        <v>3605780</v>
      </c>
      <c r="L923">
        <v>3712634</v>
      </c>
      <c r="M923" t="str">
        <f>IF(J923&gt;0,"Yes","No")</f>
        <v>Yes</v>
      </c>
      <c r="N923">
        <f>AVERAGE(J923:L923)</f>
        <v>3514745.3333333335</v>
      </c>
      <c r="O923">
        <v>2347617</v>
      </c>
      <c r="P923">
        <v>2813427</v>
      </c>
      <c r="Q923">
        <v>2313240</v>
      </c>
      <c r="S923">
        <f>B923/A923</f>
        <v>1.7142857142857142</v>
      </c>
      <c r="T923">
        <f>D923/A923</f>
        <v>0.8571428571428571</v>
      </c>
      <c r="V923" s="4">
        <f>A923*12+(B923-1)*1.007825+C923*14.003074+D923*15.9949146+E923*31.9720707+F923*30.9737615+0.0005485799</f>
        <v>383.11949877989997</v>
      </c>
      <c r="W923">
        <f>1+A923-B923/2+C923/2+F923/2</f>
        <v>3</v>
      </c>
      <c r="X923">
        <f>W923/A923</f>
        <v>0.21428571428571427</v>
      </c>
      <c r="Y923">
        <f>W923/B923</f>
        <v>0.125</v>
      </c>
      <c r="Z923">
        <f>W923/D923</f>
        <v>0.25</v>
      </c>
      <c r="AA923" t="str">
        <f>IF(X923&gt;=0.3,IF(X923&lt;=0.68,IF(Y923&gt;=0.2,IF(Y923&lt;=0.95,IF(Z923&gt;=0.77,IF(Z923&lt;=1.75,"CRAM","O"),"O"),"O"),"O"),"O"),"O")</f>
        <v>O</v>
      </c>
      <c r="AD923">
        <f>(1+A923-D923/2-E923-B923/2)/(A923-D923/2-E923-C923-F923)</f>
        <v>-0.375</v>
      </c>
      <c r="AF923" t="str">
        <f>IF(AD923&gt;0.66,"CondAr","----")</f>
        <v>----</v>
      </c>
      <c r="AG923" t="str">
        <f>IF(AND((AD923&gt;0.5),(AD923&lt;=0.66)),"Aromatic","----")</f>
        <v>----</v>
      </c>
      <c r="AH923" t="str">
        <f>IF(AND((AD923&lt;=0.5),(S923&lt;1.5)),"HUnSatLig","----")</f>
        <v>----</v>
      </c>
      <c r="AI923" t="str">
        <f>IF(AND((T923&lt;0.6),(S923&gt;=1.5),(C923=0)),"AlipatNoN","----")</f>
        <v>----</v>
      </c>
      <c r="AJ923" t="str">
        <f>IF(AND((S923&gt;=1.5),(T923&gt;=0.6)),"SatFACarb","----")</f>
        <v>SatFACarb</v>
      </c>
      <c r="AK923" t="str">
        <f>IF(AND((T923&lt;0.6),(S923&gt;=1.5),(C923&gt;0)),"Alipat+N","----")</f>
        <v>----</v>
      </c>
      <c r="AM923" s="4">
        <f>V923*(44/43.989828)</f>
        <v>383.20808952277775</v>
      </c>
      <c r="AN923" s="4">
        <f>INT(AM923)</f>
        <v>383</v>
      </c>
      <c r="AO923" s="4">
        <f>AM923-AN923</f>
        <v>0.20808952277775461</v>
      </c>
    </row>
    <row r="924" spans="1:41" x14ac:dyDescent="0.25">
      <c r="A924">
        <v>25</v>
      </c>
      <c r="B924">
        <v>40</v>
      </c>
      <c r="C924">
        <v>0</v>
      </c>
      <c r="D924">
        <v>20</v>
      </c>
      <c r="E924">
        <v>0</v>
      </c>
      <c r="F924">
        <v>0</v>
      </c>
      <c r="H924">
        <v>659.20401560000005</v>
      </c>
      <c r="J924">
        <v>3622320</v>
      </c>
      <c r="K924">
        <v>3145966</v>
      </c>
      <c r="L924">
        <v>3138239</v>
      </c>
      <c r="M924" t="str">
        <f>IF(J924&gt;0,"Yes","No")</f>
        <v>Yes</v>
      </c>
      <c r="N924">
        <f>AVERAGE(J924:L924)</f>
        <v>3302175</v>
      </c>
      <c r="O924">
        <v>2820430</v>
      </c>
      <c r="P924">
        <v>2322815</v>
      </c>
      <c r="Q924">
        <v>1882034</v>
      </c>
      <c r="S924">
        <f>B924/A924</f>
        <v>1.6</v>
      </c>
      <c r="T924">
        <f>D924/A924</f>
        <v>0.8</v>
      </c>
      <c r="V924" s="4">
        <f>A924*12+(B924-1)*1.007825+C924*14.003074+D924*15.9949146+E924*31.9720707+F924*30.9737615+0.0005485799</f>
        <v>659.2040155799001</v>
      </c>
      <c r="W924">
        <f>1+A924-B924/2+C924/2+F924/2</f>
        <v>6</v>
      </c>
      <c r="X924">
        <f>W924/A924</f>
        <v>0.24</v>
      </c>
      <c r="Y924">
        <f>W924/B924</f>
        <v>0.15</v>
      </c>
      <c r="Z924">
        <f>W924/D924</f>
        <v>0.3</v>
      </c>
      <c r="AA924" t="str">
        <f>IF(X924&gt;=0.3,IF(X924&lt;=0.68,IF(Y924&gt;=0.2,IF(Y924&lt;=0.95,IF(Z924&gt;=0.77,IF(Z924&lt;=1.75,"CRAM","O"),"O"),"O"),"O"),"O"),"O")</f>
        <v>O</v>
      </c>
      <c r="AD924">
        <f>(1+A924-D924/2-E924-B924/2)/(A924-D924/2-E924-C924-F924)</f>
        <v>-0.26666666666666666</v>
      </c>
      <c r="AF924" t="str">
        <f>IF(AD924&gt;0.66,"CondAr","----")</f>
        <v>----</v>
      </c>
      <c r="AG924" t="str">
        <f>IF(AND((AD924&gt;0.5),(AD924&lt;=0.66)),"Aromatic","----")</f>
        <v>----</v>
      </c>
      <c r="AH924" t="str">
        <f>IF(AND((AD924&lt;=0.5),(S924&lt;1.5)),"HUnSatLig","----")</f>
        <v>----</v>
      </c>
      <c r="AI924" t="str">
        <f>IF(AND((T924&lt;0.6),(S924&gt;=1.5),(C924=0)),"AlipatNoN","----")</f>
        <v>----</v>
      </c>
      <c r="AJ924" t="str">
        <f>IF(AND((S924&gt;=1.5),(T924&gt;=0.6)),"SatFACarb","----")</f>
        <v>SatFACarb</v>
      </c>
      <c r="AK924" t="str">
        <f>IF(AND((T924&lt;0.6),(S924&gt;=1.5),(C924&gt;0)),"Alipat+N","----")</f>
        <v>----</v>
      </c>
      <c r="AM924" s="4">
        <f>V924*(44/43.989828)</f>
        <v>659.35644680210157</v>
      </c>
      <c r="AN924" s="4">
        <f>INT(AM924)</f>
        <v>659</v>
      </c>
      <c r="AO924" s="4">
        <f>AM924-AN924</f>
        <v>0.35644680210157276</v>
      </c>
    </row>
    <row r="925" spans="1:41" x14ac:dyDescent="0.25">
      <c r="A925">
        <v>20</v>
      </c>
      <c r="B925">
        <v>32</v>
      </c>
      <c r="C925">
        <v>0</v>
      </c>
      <c r="D925">
        <v>17</v>
      </c>
      <c r="E925">
        <v>0</v>
      </c>
      <c r="F925">
        <v>0</v>
      </c>
      <c r="H925">
        <v>543.15667180000003</v>
      </c>
      <c r="J925">
        <v>4057561</v>
      </c>
      <c r="K925">
        <v>3499539</v>
      </c>
      <c r="L925">
        <v>2996870</v>
      </c>
      <c r="M925" t="str">
        <f>IF(J925&gt;0,"Yes","No")</f>
        <v>Yes</v>
      </c>
      <c r="N925">
        <f>AVERAGE(J925:L925)</f>
        <v>3517990</v>
      </c>
      <c r="O925">
        <v>2899152</v>
      </c>
      <c r="P925">
        <v>2517563</v>
      </c>
      <c r="Q925">
        <v>2167768</v>
      </c>
      <c r="S925">
        <f>B925/A925</f>
        <v>1.6</v>
      </c>
      <c r="T925">
        <f>D925/A925</f>
        <v>0.85</v>
      </c>
      <c r="V925" s="4">
        <f>A925*12+(B925-1)*1.007825+C925*14.003074+D925*15.9949146+E925*31.9720707+F925*30.9737615+0.0005485799</f>
        <v>543.15667177989997</v>
      </c>
      <c r="W925">
        <f>1+A925-B925/2+C925/2+F925/2</f>
        <v>5</v>
      </c>
      <c r="X925">
        <f>W925/A925</f>
        <v>0.25</v>
      </c>
      <c r="Y925">
        <f>W925/B925</f>
        <v>0.15625</v>
      </c>
      <c r="Z925">
        <f>W925/D925</f>
        <v>0.29411764705882354</v>
      </c>
      <c r="AA925" t="str">
        <f>IF(X925&gt;=0.3,IF(X925&lt;=0.68,IF(Y925&gt;=0.2,IF(Y925&lt;=0.95,IF(Z925&gt;=0.77,IF(Z925&lt;=1.75,"CRAM","O"),"O"),"O"),"O"),"O"),"O")</f>
        <v>O</v>
      </c>
      <c r="AD925">
        <f>(1+A925-D925/2-E925-B925/2)/(A925-D925/2-E925-C925-F925)</f>
        <v>-0.30434782608695654</v>
      </c>
      <c r="AF925" t="str">
        <f>IF(AD925&gt;0.66,"CondAr","----")</f>
        <v>----</v>
      </c>
      <c r="AG925" t="str">
        <f>IF(AND((AD925&gt;0.5),(AD925&lt;=0.66)),"Aromatic","----")</f>
        <v>----</v>
      </c>
      <c r="AH925" t="str">
        <f>IF(AND((AD925&lt;=0.5),(S925&lt;1.5)),"HUnSatLig","----")</f>
        <v>----</v>
      </c>
      <c r="AI925" t="str">
        <f>IF(AND((T925&lt;0.6),(S925&gt;=1.5),(C925=0)),"AlipatNoN","----")</f>
        <v>----</v>
      </c>
      <c r="AJ925" t="str">
        <f>IF(AND((S925&gt;=1.5),(T925&gt;=0.6)),"SatFACarb","----")</f>
        <v>SatFACarb</v>
      </c>
      <c r="AK925" t="str">
        <f>IF(AND((T925&lt;0.6),(S925&gt;=1.5),(C925&gt;0)),"Alipat+N","----")</f>
        <v>----</v>
      </c>
      <c r="AM925" s="4">
        <f>V925*(44/43.989828)</f>
        <v>543.28226876257838</v>
      </c>
      <c r="AN925" s="4">
        <f>INT(AM925)</f>
        <v>543</v>
      </c>
      <c r="AO925" s="4">
        <f>AM925-AN925</f>
        <v>0.28226876257838285</v>
      </c>
    </row>
    <row r="926" spans="1:41" x14ac:dyDescent="0.25">
      <c r="A926">
        <v>16</v>
      </c>
      <c r="B926">
        <v>24</v>
      </c>
      <c r="C926">
        <v>0</v>
      </c>
      <c r="D926">
        <v>13</v>
      </c>
      <c r="E926">
        <v>0</v>
      </c>
      <c r="F926">
        <v>0</v>
      </c>
      <c r="H926">
        <v>423.11441339999999</v>
      </c>
      <c r="J926">
        <v>3262255</v>
      </c>
      <c r="K926">
        <v>2957949</v>
      </c>
      <c r="L926">
        <v>3726954</v>
      </c>
      <c r="M926" t="str">
        <f>IF(J926&gt;0,"Yes","No")</f>
        <v>Yes</v>
      </c>
      <c r="N926">
        <f>AVERAGE(J926:L926)</f>
        <v>3315719.3333333335</v>
      </c>
      <c r="O926">
        <v>2972853</v>
      </c>
      <c r="P926">
        <v>2607210</v>
      </c>
      <c r="Q926">
        <v>2758095</v>
      </c>
      <c r="S926">
        <f>B926/A926</f>
        <v>1.5</v>
      </c>
      <c r="T926">
        <f>D926/A926</f>
        <v>0.8125</v>
      </c>
      <c r="V926" s="4">
        <f>A926*12+(B926-1)*1.007825+C926*14.003074+D926*15.9949146+E926*31.9720707+F926*30.9737615+0.0005485799</f>
        <v>423.11441337989999</v>
      </c>
      <c r="W926">
        <f>1+A926-B926/2+C926/2+F926/2</f>
        <v>5</v>
      </c>
      <c r="X926">
        <f>W926/A926</f>
        <v>0.3125</v>
      </c>
      <c r="Y926">
        <f>W926/B926</f>
        <v>0.20833333333333334</v>
      </c>
      <c r="Z926">
        <f>W926/D926</f>
        <v>0.38461538461538464</v>
      </c>
      <c r="AA926" t="str">
        <f>IF(X926&gt;=0.3,IF(X926&lt;=0.68,IF(Y926&gt;=0.2,IF(Y926&lt;=0.95,IF(Z926&gt;=0.77,IF(Z926&lt;=1.75,"CRAM","O"),"O"),"O"),"O"),"O"),"O")</f>
        <v>O</v>
      </c>
      <c r="AD926">
        <f>(1+A926-D926/2-E926-B926/2)/(A926-D926/2-E926-C926-F926)</f>
        <v>-0.15789473684210525</v>
      </c>
      <c r="AF926" t="str">
        <f>IF(AD926&gt;0.66,"CondAr","----")</f>
        <v>----</v>
      </c>
      <c r="AG926" t="str">
        <f>IF(AND((AD926&gt;0.5),(AD926&lt;=0.66)),"Aromatic","----")</f>
        <v>----</v>
      </c>
      <c r="AH926" t="str">
        <f>IF(AND((AD926&lt;=0.5),(S926&lt;1.5)),"HUnSatLig","----")</f>
        <v>----</v>
      </c>
      <c r="AI926" t="str">
        <f>IF(AND((T926&lt;0.6),(S926&gt;=1.5),(C926=0)),"AlipatNoN","----")</f>
        <v>----</v>
      </c>
      <c r="AJ926" t="str">
        <f>IF(AND((S926&gt;=1.5),(T926&gt;=0.6)),"SatFACarb","----")</f>
        <v>SatFACarb</v>
      </c>
      <c r="AK926" t="str">
        <f>IF(AND((T926&lt;0.6),(S926&gt;=1.5),(C926&gt;0)),"Alipat+N","----")</f>
        <v>----</v>
      </c>
      <c r="AM926" s="4">
        <f>V926*(44/43.989828)</f>
        <v>423.21225235787682</v>
      </c>
      <c r="AN926" s="4">
        <f>INT(AM926)</f>
        <v>423</v>
      </c>
      <c r="AO926" s="4">
        <f>AM926-AN926</f>
        <v>0.21225235787682095</v>
      </c>
    </row>
    <row r="927" spans="1:41" x14ac:dyDescent="0.25">
      <c r="A927">
        <v>22</v>
      </c>
      <c r="B927">
        <v>36</v>
      </c>
      <c r="C927">
        <v>0</v>
      </c>
      <c r="D927">
        <v>18</v>
      </c>
      <c r="E927">
        <v>0</v>
      </c>
      <c r="F927">
        <v>0</v>
      </c>
      <c r="H927">
        <v>587.18288640000003</v>
      </c>
      <c r="J927">
        <v>6268793</v>
      </c>
      <c r="K927">
        <v>5818211</v>
      </c>
      <c r="L927">
        <v>5215720</v>
      </c>
      <c r="M927" t="str">
        <f>IF(J927&gt;0,"Yes","No")</f>
        <v>Yes</v>
      </c>
      <c r="N927">
        <f>AVERAGE(J927:L927)</f>
        <v>5767574.666666667</v>
      </c>
      <c r="O927">
        <v>2979718</v>
      </c>
      <c r="P927">
        <v>2733229</v>
      </c>
      <c r="Q927">
        <v>1935578</v>
      </c>
      <c r="S927">
        <f>B927/A927</f>
        <v>1.6363636363636365</v>
      </c>
      <c r="T927">
        <f>D927/A927</f>
        <v>0.81818181818181823</v>
      </c>
      <c r="V927" s="4">
        <f>A927*12+(B927-1)*1.007825+C927*14.003074+D927*15.9949146+E927*31.9720707+F927*30.9737615+0.0005485799</f>
        <v>587.18288637989997</v>
      </c>
      <c r="W927">
        <f>1+A927-B927/2+C927/2+F927/2</f>
        <v>5</v>
      </c>
      <c r="X927">
        <f>W927/A927</f>
        <v>0.22727272727272727</v>
      </c>
      <c r="Y927">
        <f>W927/B927</f>
        <v>0.1388888888888889</v>
      </c>
      <c r="Z927">
        <f>W927/D927</f>
        <v>0.27777777777777779</v>
      </c>
      <c r="AA927" t="str">
        <f>IF(X927&gt;=0.3,IF(X927&lt;=0.68,IF(Y927&gt;=0.2,IF(Y927&lt;=0.95,IF(Z927&gt;=0.77,IF(Z927&lt;=1.75,"CRAM","O"),"O"),"O"),"O"),"O"),"O")</f>
        <v>O</v>
      </c>
      <c r="AD927">
        <f>(1+A927-D927/2-E927-B927/2)/(A927-D927/2-E927-C927-F927)</f>
        <v>-0.30769230769230771</v>
      </c>
      <c r="AF927" t="str">
        <f>IF(AD927&gt;0.66,"CondAr","----")</f>
        <v>----</v>
      </c>
      <c r="AG927" t="str">
        <f>IF(AND((AD927&gt;0.5),(AD927&lt;=0.66)),"Aromatic","----")</f>
        <v>----</v>
      </c>
      <c r="AH927" t="str">
        <f>IF(AND((AD927&lt;=0.5),(S927&lt;1.5)),"HUnSatLig","----")</f>
        <v>----</v>
      </c>
      <c r="AI927" t="str">
        <f>IF(AND((T927&lt;0.6),(S927&gt;=1.5),(C927=0)),"AlipatNoN","----")</f>
        <v>----</v>
      </c>
      <c r="AJ927" t="str">
        <f>IF(AND((S927&gt;=1.5),(T927&gt;=0.6)),"SatFACarb","----")</f>
        <v>SatFACarb</v>
      </c>
      <c r="AK927" t="str">
        <f>IF(AND((T927&lt;0.6),(S927&gt;=1.5),(C927&gt;0)),"Alipat+N","----")</f>
        <v>----</v>
      </c>
      <c r="AM927" s="4">
        <f>V927*(44/43.989828)</f>
        <v>587.31866377644383</v>
      </c>
      <c r="AN927" s="4">
        <f>INT(AM927)</f>
        <v>587</v>
      </c>
      <c r="AO927" s="4">
        <f>AM927-AN927</f>
        <v>0.31866377644382737</v>
      </c>
    </row>
    <row r="928" spans="1:41" x14ac:dyDescent="0.25">
      <c r="A928">
        <v>18</v>
      </c>
      <c r="B928">
        <v>30</v>
      </c>
      <c r="C928">
        <v>0</v>
      </c>
      <c r="D928">
        <v>17</v>
      </c>
      <c r="E928">
        <v>0</v>
      </c>
      <c r="F928">
        <v>0</v>
      </c>
      <c r="H928">
        <v>517.14102179999998</v>
      </c>
      <c r="J928">
        <v>3933951</v>
      </c>
      <c r="K928">
        <v>4082055</v>
      </c>
      <c r="L928">
        <v>3550262</v>
      </c>
      <c r="M928" t="str">
        <f>IF(J928&gt;0,"Yes","No")</f>
        <v>Yes</v>
      </c>
      <c r="N928">
        <f>AVERAGE(J928:L928)</f>
        <v>3855422.6666666665</v>
      </c>
      <c r="O928">
        <v>3074310</v>
      </c>
      <c r="P928">
        <v>2755338</v>
      </c>
      <c r="Q928">
        <v>2456836</v>
      </c>
      <c r="S928">
        <f>B928/A928</f>
        <v>1.6666666666666667</v>
      </c>
      <c r="T928">
        <f>D928/A928</f>
        <v>0.94444444444444442</v>
      </c>
      <c r="V928" s="4">
        <f>A928*12+(B928-1)*1.007825+C928*14.003074+D928*15.9949146+E928*31.9720707+F928*30.9737615+0.0005485799</f>
        <v>517.14102177990003</v>
      </c>
      <c r="W928">
        <f>1+A928-B928/2+C928/2+F928/2</f>
        <v>4</v>
      </c>
      <c r="X928">
        <f>W928/A928</f>
        <v>0.22222222222222221</v>
      </c>
      <c r="Y928">
        <f>W928/B928</f>
        <v>0.13333333333333333</v>
      </c>
      <c r="Z928">
        <f>W928/D928</f>
        <v>0.23529411764705882</v>
      </c>
      <c r="AA928" t="str">
        <f>IF(X928&gt;=0.3,IF(X928&lt;=0.68,IF(Y928&gt;=0.2,IF(Y928&lt;=0.95,IF(Z928&gt;=0.77,IF(Z928&lt;=1.75,"CRAM","O"),"O"),"O"),"O"),"O"),"O")</f>
        <v>O</v>
      </c>
      <c r="AD928">
        <f>(1+A928-D928/2-E928-B928/2)/(A928-D928/2-E928-C928-F928)</f>
        <v>-0.47368421052631576</v>
      </c>
      <c r="AF928" t="str">
        <f>IF(AD928&gt;0.66,"CondAr","----")</f>
        <v>----</v>
      </c>
      <c r="AG928" t="str">
        <f>IF(AND((AD928&gt;0.5),(AD928&lt;=0.66)),"Aromatic","----")</f>
        <v>----</v>
      </c>
      <c r="AH928" t="str">
        <f>IF(AND((AD928&lt;=0.5),(S928&lt;1.5)),"HUnSatLig","----")</f>
        <v>----</v>
      </c>
      <c r="AI928" t="str">
        <f>IF(AND((T928&lt;0.6),(S928&gt;=1.5),(C928=0)),"AlipatNoN","----")</f>
        <v>----</v>
      </c>
      <c r="AJ928" t="str">
        <f>IF(AND((S928&gt;=1.5),(T928&gt;=0.6)),"SatFACarb","----")</f>
        <v>SatFACarb</v>
      </c>
      <c r="AK928" t="str">
        <f>IF(AND((T928&lt;0.6),(S928&gt;=1.5),(C928&gt;0)),"Alipat+N","----")</f>
        <v>----</v>
      </c>
      <c r="AM928" s="4">
        <f>V928*(44/43.989828)</f>
        <v>517.26060302658152</v>
      </c>
      <c r="AN928" s="4">
        <f>INT(AM928)</f>
        <v>517</v>
      </c>
      <c r="AO928" s="4">
        <f>AM928-AN928</f>
        <v>0.26060302658152068</v>
      </c>
    </row>
    <row r="929" spans="1:41" x14ac:dyDescent="0.25">
      <c r="A929">
        <v>18</v>
      </c>
      <c r="B929">
        <v>30</v>
      </c>
      <c r="C929">
        <v>0</v>
      </c>
      <c r="D929">
        <v>14</v>
      </c>
      <c r="E929">
        <v>0</v>
      </c>
      <c r="F929">
        <v>0</v>
      </c>
      <c r="H929">
        <v>469.15627799999999</v>
      </c>
      <c r="J929">
        <v>3013769</v>
      </c>
      <c r="K929">
        <v>3114586</v>
      </c>
      <c r="L929">
        <v>2579347</v>
      </c>
      <c r="M929" t="str">
        <f>IF(J929&gt;0,"Yes","No")</f>
        <v>Yes</v>
      </c>
      <c r="N929">
        <f>AVERAGE(J929:L929)</f>
        <v>2902567.3333333335</v>
      </c>
      <c r="O929">
        <v>3099267</v>
      </c>
      <c r="P929">
        <v>3158307</v>
      </c>
      <c r="Q929">
        <v>3060217</v>
      </c>
      <c r="S929">
        <f>B929/A929</f>
        <v>1.6666666666666667</v>
      </c>
      <c r="T929">
        <f>D929/A929</f>
        <v>0.77777777777777779</v>
      </c>
      <c r="V929" s="4">
        <f>A929*12+(B929-1)*1.007825+C929*14.003074+D929*15.9949146+E929*31.9720707+F929*30.9737615+0.0005485799</f>
        <v>469.15627797989998</v>
      </c>
      <c r="W929">
        <f>1+A929-B929/2+C929/2+F929/2</f>
        <v>4</v>
      </c>
      <c r="X929">
        <f>W929/A929</f>
        <v>0.22222222222222221</v>
      </c>
      <c r="Y929">
        <f>W929/B929</f>
        <v>0.13333333333333333</v>
      </c>
      <c r="Z929">
        <f>W929/D929</f>
        <v>0.2857142857142857</v>
      </c>
      <c r="AA929" t="str">
        <f>IF(X929&gt;=0.3,IF(X929&lt;=0.68,IF(Y929&gt;=0.2,IF(Y929&lt;=0.95,IF(Z929&gt;=0.77,IF(Z929&lt;=1.75,"CRAM","O"),"O"),"O"),"O"),"O"),"O")</f>
        <v>O</v>
      </c>
      <c r="AD929">
        <f>(1+A929-D929/2-E929-B929/2)/(A929-D929/2-E929-C929-F929)</f>
        <v>-0.27272727272727271</v>
      </c>
      <c r="AF929" t="str">
        <f>IF(AD929&gt;0.66,"CondAr","----")</f>
        <v>----</v>
      </c>
      <c r="AG929" t="str">
        <f>IF(AND((AD929&gt;0.5),(AD929&lt;=0.66)),"Aromatic","----")</f>
        <v>----</v>
      </c>
      <c r="AH929" t="str">
        <f>IF(AND((AD929&lt;=0.5),(S929&lt;1.5)),"HUnSatLig","----")</f>
        <v>----</v>
      </c>
      <c r="AI929" t="str">
        <f>IF(AND((T929&lt;0.6),(S929&gt;=1.5),(C929=0)),"AlipatNoN","----")</f>
        <v>----</v>
      </c>
      <c r="AJ929" t="str">
        <f>IF(AND((S929&gt;=1.5),(T929&gt;=0.6)),"SatFACarb","----")</f>
        <v>SatFACarb</v>
      </c>
      <c r="AK929" t="str">
        <f>IF(AND((T929&lt;0.6),(S929&gt;=1.5),(C929&gt;0)),"Alipat+N","----")</f>
        <v>----</v>
      </c>
      <c r="AM929" s="4">
        <f>V929*(44/43.989828)</f>
        <v>469.26476346112554</v>
      </c>
      <c r="AN929" s="4">
        <f>INT(AM929)</f>
        <v>469</v>
      </c>
      <c r="AO929" s="4">
        <f>AM929-AN929</f>
        <v>0.26476346112553983</v>
      </c>
    </row>
    <row r="930" spans="1:41" x14ac:dyDescent="0.25">
      <c r="A930">
        <v>24</v>
      </c>
      <c r="B930">
        <v>42</v>
      </c>
      <c r="C930">
        <v>0</v>
      </c>
      <c r="D930">
        <v>21</v>
      </c>
      <c r="E930">
        <v>0</v>
      </c>
      <c r="F930">
        <v>0</v>
      </c>
      <c r="H930">
        <v>665.2145802</v>
      </c>
      <c r="J930">
        <v>3787211</v>
      </c>
      <c r="K930">
        <v>4366662</v>
      </c>
      <c r="L930">
        <v>3325754</v>
      </c>
      <c r="M930" t="str">
        <f>IF(J930&gt;0,"Yes","No")</f>
        <v>Yes</v>
      </c>
      <c r="N930">
        <f>AVERAGE(J930:L930)</f>
        <v>3826542.3333333335</v>
      </c>
      <c r="O930">
        <v>3168032</v>
      </c>
      <c r="P930">
        <v>2616759</v>
      </c>
      <c r="Q930">
        <v>2306528</v>
      </c>
      <c r="S930">
        <f>B930/A930</f>
        <v>1.75</v>
      </c>
      <c r="T930">
        <f>D930/A930</f>
        <v>0.875</v>
      </c>
      <c r="V930" s="4">
        <f>A930*12+(B930-1)*1.007825+C930*14.003074+D930*15.9949146+E930*31.9720707+F930*30.9737615+0.0005485799</f>
        <v>665.21458017990005</v>
      </c>
      <c r="W930">
        <f>1+A930-B930/2+C930/2+F930/2</f>
        <v>4</v>
      </c>
      <c r="X930">
        <f>W930/A930</f>
        <v>0.16666666666666666</v>
      </c>
      <c r="Y930">
        <f>W930/B930</f>
        <v>9.5238095238095233E-2</v>
      </c>
      <c r="Z930">
        <f>W930/D930</f>
        <v>0.19047619047619047</v>
      </c>
      <c r="AA930" t="str">
        <f>IF(X930&gt;=0.3,IF(X930&lt;=0.68,IF(Y930&gt;=0.2,IF(Y930&lt;=0.95,IF(Z930&gt;=0.77,IF(Z930&lt;=1.75,"CRAM","O"),"O"),"O"),"O"),"O"),"O")</f>
        <v>O</v>
      </c>
      <c r="AD930">
        <f>(1+A930-D930/2-E930-B930/2)/(A930-D930/2-E930-C930-F930)</f>
        <v>-0.48148148148148145</v>
      </c>
      <c r="AF930" t="str">
        <f>IF(AD930&gt;0.66,"CondAr","----")</f>
        <v>----</v>
      </c>
      <c r="AG930" t="str">
        <f>IF(AND((AD930&gt;0.5),(AD930&lt;=0.66)),"Aromatic","----")</f>
        <v>----</v>
      </c>
      <c r="AH930" t="str">
        <f>IF(AND((AD930&lt;=0.5),(S930&lt;1.5)),"HUnSatLig","----")</f>
        <v>----</v>
      </c>
      <c r="AI930" t="str">
        <f>IF(AND((T930&lt;0.6),(S930&gt;=1.5),(C930=0)),"AlipatNoN","----")</f>
        <v>----</v>
      </c>
      <c r="AJ930" t="str">
        <f>IF(AND((S930&gt;=1.5),(T930&gt;=0.6)),"SatFACarb","----")</f>
        <v>SatFACarb</v>
      </c>
      <c r="AK930" t="str">
        <f>IF(AND((T930&lt;0.6),(S930&gt;=1.5),(C930&gt;0)),"Alipat+N","----")</f>
        <v>----</v>
      </c>
      <c r="AM930" s="4">
        <f>V930*(44/43.989828)</f>
        <v>665.36840125666322</v>
      </c>
      <c r="AN930" s="4">
        <f>INT(AM930)</f>
        <v>665</v>
      </c>
      <c r="AO930" s="4">
        <f>AM930-AN930</f>
        <v>0.3684012566632191</v>
      </c>
    </row>
    <row r="931" spans="1:41" x14ac:dyDescent="0.25">
      <c r="A931">
        <v>20</v>
      </c>
      <c r="B931">
        <v>32</v>
      </c>
      <c r="C931">
        <v>0</v>
      </c>
      <c r="D931">
        <v>18</v>
      </c>
      <c r="E931">
        <v>0</v>
      </c>
      <c r="F931">
        <v>0</v>
      </c>
      <c r="H931">
        <v>559.15158640000004</v>
      </c>
      <c r="J931">
        <v>4281669</v>
      </c>
      <c r="K931">
        <v>3690707</v>
      </c>
      <c r="L931">
        <v>3290777</v>
      </c>
      <c r="M931" t="str">
        <f>IF(J931&gt;0,"Yes","No")</f>
        <v>Yes</v>
      </c>
      <c r="N931">
        <f>AVERAGE(J931:L931)</f>
        <v>3754384.3333333335</v>
      </c>
      <c r="O931">
        <v>3195808</v>
      </c>
      <c r="P931">
        <v>2635163</v>
      </c>
      <c r="Q931">
        <v>2140337</v>
      </c>
      <c r="S931">
        <f>B931/A931</f>
        <v>1.6</v>
      </c>
      <c r="T931">
        <f>D931/A931</f>
        <v>0.9</v>
      </c>
      <c r="V931" s="4">
        <f>A931*12+(B931-1)*1.007825+C931*14.003074+D931*15.9949146+E931*31.9720707+F931*30.9737615+0.0005485799</f>
        <v>559.1515863799001</v>
      </c>
      <c r="W931">
        <f>1+A931-B931/2+C931/2+F931/2</f>
        <v>5</v>
      </c>
      <c r="X931">
        <f>W931/A931</f>
        <v>0.25</v>
      </c>
      <c r="Y931">
        <f>W931/B931</f>
        <v>0.15625</v>
      </c>
      <c r="Z931">
        <f>W931/D931</f>
        <v>0.27777777777777779</v>
      </c>
      <c r="AA931" t="str">
        <f>IF(X931&gt;=0.3,IF(X931&lt;=0.68,IF(Y931&gt;=0.2,IF(Y931&lt;=0.95,IF(Z931&gt;=0.77,IF(Z931&lt;=1.75,"CRAM","O"),"O"),"O"),"O"),"O"),"O")</f>
        <v>O</v>
      </c>
      <c r="AD931">
        <f>(1+A931-D931/2-E931-B931/2)/(A931-D931/2-E931-C931-F931)</f>
        <v>-0.36363636363636365</v>
      </c>
      <c r="AF931" t="str">
        <f>IF(AD931&gt;0.66,"CondAr","----")</f>
        <v>----</v>
      </c>
      <c r="AG931" t="str">
        <f>IF(AND((AD931&gt;0.5),(AD931&lt;=0.66)),"Aromatic","----")</f>
        <v>----</v>
      </c>
      <c r="AH931" t="str">
        <f>IF(AND((AD931&lt;=0.5),(S931&lt;1.5)),"HUnSatLig","----")</f>
        <v>----</v>
      </c>
      <c r="AI931" t="str">
        <f>IF(AND((T931&lt;0.6),(S931&gt;=1.5),(C931=0)),"AlipatNoN","----")</f>
        <v>----</v>
      </c>
      <c r="AJ931" t="str">
        <f>IF(AND((S931&gt;=1.5),(T931&gt;=0.6)),"SatFACarb","----")</f>
        <v>SatFACarb</v>
      </c>
      <c r="AK931" t="str">
        <f>IF(AND((T931&lt;0.6),(S931&gt;=1.5),(C931&gt;0)),"Alipat+N","----")</f>
        <v>----</v>
      </c>
      <c r="AM931" s="4">
        <f>V931*(44/43.989828)</f>
        <v>559.28088195106375</v>
      </c>
      <c r="AN931" s="4">
        <f>INT(AM931)</f>
        <v>559</v>
      </c>
      <c r="AO931" s="4">
        <f>AM931-AN931</f>
        <v>0.28088195106374769</v>
      </c>
    </row>
    <row r="932" spans="1:41" x14ac:dyDescent="0.25">
      <c r="A932">
        <v>25</v>
      </c>
      <c r="B932">
        <v>42</v>
      </c>
      <c r="C932">
        <v>0</v>
      </c>
      <c r="D932">
        <v>21</v>
      </c>
      <c r="E932">
        <v>0</v>
      </c>
      <c r="F932">
        <v>0</v>
      </c>
      <c r="H932">
        <v>677.2145802</v>
      </c>
      <c r="J932">
        <v>4656624</v>
      </c>
      <c r="K932">
        <v>4721182</v>
      </c>
      <c r="L932">
        <v>3312657</v>
      </c>
      <c r="M932" t="str">
        <f>IF(J932&gt;0,"Yes","No")</f>
        <v>Yes</v>
      </c>
      <c r="N932">
        <f>AVERAGE(J932:L932)</f>
        <v>4230154.333333333</v>
      </c>
      <c r="O932">
        <v>3276676</v>
      </c>
      <c r="P932">
        <v>3055223</v>
      </c>
      <c r="Q932">
        <v>2030702</v>
      </c>
      <c r="S932">
        <f>B932/A932</f>
        <v>1.68</v>
      </c>
      <c r="T932">
        <f>D932/A932</f>
        <v>0.84</v>
      </c>
      <c r="V932" s="4">
        <f>A932*12+(B932-1)*1.007825+C932*14.003074+D932*15.9949146+E932*31.9720707+F932*30.9737615+0.0005485799</f>
        <v>677.21458017990005</v>
      </c>
      <c r="W932">
        <f>1+A932-B932/2+C932/2+F932/2</f>
        <v>5</v>
      </c>
      <c r="X932">
        <f>W932/A932</f>
        <v>0.2</v>
      </c>
      <c r="Y932">
        <f>W932/B932</f>
        <v>0.11904761904761904</v>
      </c>
      <c r="Z932">
        <f>W932/D932</f>
        <v>0.23809523809523808</v>
      </c>
      <c r="AA932" t="str">
        <f>IF(X932&gt;=0.3,IF(X932&lt;=0.68,IF(Y932&gt;=0.2,IF(Y932&lt;=0.95,IF(Z932&gt;=0.77,IF(Z932&lt;=1.75,"CRAM","O"),"O"),"O"),"O"),"O"),"O")</f>
        <v>O</v>
      </c>
      <c r="AD932">
        <f>(1+A932-D932/2-E932-B932/2)/(A932-D932/2-E932-C932-F932)</f>
        <v>-0.37931034482758619</v>
      </c>
      <c r="AF932" t="str">
        <f>IF(AD932&gt;0.66,"CondAr","----")</f>
        <v>----</v>
      </c>
      <c r="AG932" t="str">
        <f>IF(AND((AD932&gt;0.5),(AD932&lt;=0.66)),"Aromatic","----")</f>
        <v>----</v>
      </c>
      <c r="AH932" t="str">
        <f>IF(AND((AD932&lt;=0.5),(S932&lt;1.5)),"HUnSatLig","----")</f>
        <v>----</v>
      </c>
      <c r="AI932" t="str">
        <f>IF(AND((T932&lt;0.6),(S932&gt;=1.5),(C932=0)),"AlipatNoN","----")</f>
        <v>----</v>
      </c>
      <c r="AJ932" t="str">
        <f>IF(AND((S932&gt;=1.5),(T932&gt;=0.6)),"SatFACarb","----")</f>
        <v>SatFACarb</v>
      </c>
      <c r="AK932" t="str">
        <f>IF(AND((T932&lt;0.6),(S932&gt;=1.5),(C932&gt;0)),"Alipat+N","----")</f>
        <v>----</v>
      </c>
      <c r="AM932" s="4">
        <f>V932*(44/43.989828)</f>
        <v>677.37117607997004</v>
      </c>
      <c r="AN932" s="4">
        <f>INT(AM932)</f>
        <v>677</v>
      </c>
      <c r="AO932" s="4">
        <f>AM932-AN932</f>
        <v>0.37117607997004143</v>
      </c>
    </row>
    <row r="933" spans="1:41" x14ac:dyDescent="0.25">
      <c r="A933">
        <v>19</v>
      </c>
      <c r="B933">
        <v>32</v>
      </c>
      <c r="C933">
        <v>0</v>
      </c>
      <c r="D933">
        <v>15</v>
      </c>
      <c r="E933">
        <v>0</v>
      </c>
      <c r="F933">
        <v>0</v>
      </c>
      <c r="H933">
        <v>499.1668426</v>
      </c>
      <c r="J933">
        <v>3698457</v>
      </c>
      <c r="K933">
        <v>3109827</v>
      </c>
      <c r="L933">
        <v>3310209</v>
      </c>
      <c r="M933" t="str">
        <f>IF(J933&gt;0,"Yes","No")</f>
        <v>Yes</v>
      </c>
      <c r="N933">
        <f>AVERAGE(J933:L933)</f>
        <v>3372831</v>
      </c>
      <c r="O933">
        <v>3281499</v>
      </c>
      <c r="P933">
        <v>3434684</v>
      </c>
      <c r="Q933">
        <v>3223938</v>
      </c>
      <c r="S933">
        <f>B933/A933</f>
        <v>1.6842105263157894</v>
      </c>
      <c r="T933">
        <f>D933/A933</f>
        <v>0.78947368421052633</v>
      </c>
      <c r="V933" s="4">
        <f>A933*12+(B933-1)*1.007825+C933*14.003074+D933*15.9949146+E933*31.9720707+F933*30.9737615+0.0005485799</f>
        <v>499.16684257989999</v>
      </c>
      <c r="W933">
        <f>1+A933-B933/2+C933/2+F933/2</f>
        <v>4</v>
      </c>
      <c r="X933">
        <f>W933/A933</f>
        <v>0.21052631578947367</v>
      </c>
      <c r="Y933">
        <f>W933/B933</f>
        <v>0.125</v>
      </c>
      <c r="Z933">
        <f>W933/D933</f>
        <v>0.26666666666666666</v>
      </c>
      <c r="AA933" t="str">
        <f>IF(X933&gt;=0.3,IF(X933&lt;=0.68,IF(Y933&gt;=0.2,IF(Y933&lt;=0.95,IF(Z933&gt;=0.77,IF(Z933&lt;=1.75,"CRAM","O"),"O"),"O"),"O"),"O"),"O")</f>
        <v>O</v>
      </c>
      <c r="AD933">
        <f>(1+A933-D933/2-E933-B933/2)/(A933-D933/2-E933-C933-F933)</f>
        <v>-0.30434782608695654</v>
      </c>
      <c r="AF933" t="str">
        <f>IF(AD933&gt;0.66,"CondAr","----")</f>
        <v>----</v>
      </c>
      <c r="AG933" t="str">
        <f>IF(AND((AD933&gt;0.5),(AD933&lt;=0.66)),"Aromatic","----")</f>
        <v>----</v>
      </c>
      <c r="AH933" t="str">
        <f>IF(AND((AD933&lt;=0.5),(S933&lt;1.5)),"HUnSatLig","----")</f>
        <v>----</v>
      </c>
      <c r="AI933" t="str">
        <f>IF(AND((T933&lt;0.6),(S933&gt;=1.5),(C933=0)),"AlipatNoN","----")</f>
        <v>----</v>
      </c>
      <c r="AJ933" t="str">
        <f>IF(AND((S933&gt;=1.5),(T933&gt;=0.6)),"SatFACarb","----")</f>
        <v>SatFACarb</v>
      </c>
      <c r="AK933" t="str">
        <f>IF(AND((T933&lt;0.6),(S933&gt;=1.5),(C933&gt;0)),"Alipat+N","----")</f>
        <v>----</v>
      </c>
      <c r="AM933" s="4">
        <f>V933*(44/43.989828)</f>
        <v>499.28226756230094</v>
      </c>
      <c r="AN933" s="4">
        <f>INT(AM933)</f>
        <v>499</v>
      </c>
      <c r="AO933" s="4">
        <f>AM933-AN933</f>
        <v>0.28226756230094452</v>
      </c>
    </row>
    <row r="934" spans="1:41" x14ac:dyDescent="0.25">
      <c r="A934">
        <v>19</v>
      </c>
      <c r="B934">
        <v>32</v>
      </c>
      <c r="C934">
        <v>0</v>
      </c>
      <c r="D934">
        <v>16</v>
      </c>
      <c r="E934">
        <v>0</v>
      </c>
      <c r="F934">
        <v>0</v>
      </c>
      <c r="H934">
        <v>515.16175720000001</v>
      </c>
      <c r="J934">
        <v>4129436</v>
      </c>
      <c r="K934">
        <v>4522335</v>
      </c>
      <c r="L934">
        <v>4089855</v>
      </c>
      <c r="M934" t="str">
        <f>IF(J934&gt;0,"Yes","No")</f>
        <v>Yes</v>
      </c>
      <c r="N934">
        <f>AVERAGE(J934:L934)</f>
        <v>4247208.666666667</v>
      </c>
      <c r="O934">
        <v>3314901</v>
      </c>
      <c r="P934">
        <v>3813090</v>
      </c>
      <c r="Q934">
        <v>2518729</v>
      </c>
      <c r="S934">
        <f>B934/A934</f>
        <v>1.6842105263157894</v>
      </c>
      <c r="T934">
        <f>D934/A934</f>
        <v>0.84210526315789469</v>
      </c>
      <c r="V934" s="4">
        <f>A934*12+(B934-1)*1.007825+C934*14.003074+D934*15.9949146+E934*31.9720707+F934*30.9737615+0.0005485799</f>
        <v>515.16175717990006</v>
      </c>
      <c r="W934">
        <f>1+A934-B934/2+C934/2+F934/2</f>
        <v>4</v>
      </c>
      <c r="X934">
        <f>W934/A934</f>
        <v>0.21052631578947367</v>
      </c>
      <c r="Y934">
        <f>W934/B934</f>
        <v>0.125</v>
      </c>
      <c r="Z934">
        <f>W934/D934</f>
        <v>0.25</v>
      </c>
      <c r="AA934" t="str">
        <f>IF(X934&gt;=0.3,IF(X934&lt;=0.68,IF(Y934&gt;=0.2,IF(Y934&lt;=0.95,IF(Z934&gt;=0.77,IF(Z934&lt;=1.75,"CRAM","O"),"O"),"O"),"O"),"O"),"O")</f>
        <v>O</v>
      </c>
      <c r="AD934">
        <f>(1+A934-D934/2-E934-B934/2)/(A934-D934/2-E934-C934-F934)</f>
        <v>-0.36363636363636365</v>
      </c>
      <c r="AF934" t="str">
        <f>IF(AD934&gt;0.66,"CondAr","----")</f>
        <v>----</v>
      </c>
      <c r="AG934" t="str">
        <f>IF(AND((AD934&gt;0.5),(AD934&lt;=0.66)),"Aromatic","----")</f>
        <v>----</v>
      </c>
      <c r="AH934" t="str">
        <f>IF(AND((AD934&lt;=0.5),(S934&lt;1.5)),"HUnSatLig","----")</f>
        <v>----</v>
      </c>
      <c r="AI934" t="str">
        <f>IF(AND((T934&lt;0.6),(S934&gt;=1.5),(C934=0)),"AlipatNoN","----")</f>
        <v>----</v>
      </c>
      <c r="AJ934" t="str">
        <f>IF(AND((S934&gt;=1.5),(T934&gt;=0.6)),"SatFACarb","----")</f>
        <v>SatFACarb</v>
      </c>
      <c r="AK934" t="str">
        <f>IF(AND((T934&lt;0.6),(S934&gt;=1.5),(C934&gt;0)),"Alipat+N","----")</f>
        <v>----</v>
      </c>
      <c r="AM934" s="4">
        <f>V934*(44/43.989828)</f>
        <v>515.28088075078631</v>
      </c>
      <c r="AN934" s="4">
        <f>INT(AM934)</f>
        <v>515</v>
      </c>
      <c r="AO934" s="4">
        <f>AM934-AN934</f>
        <v>0.28088075078630936</v>
      </c>
    </row>
    <row r="935" spans="1:41" x14ac:dyDescent="0.25">
      <c r="A935">
        <v>18</v>
      </c>
      <c r="B935">
        <v>28</v>
      </c>
      <c r="C935">
        <v>0</v>
      </c>
      <c r="D935">
        <v>16</v>
      </c>
      <c r="E935">
        <v>0</v>
      </c>
      <c r="F935">
        <v>0</v>
      </c>
      <c r="H935">
        <v>499.13045720000002</v>
      </c>
      <c r="J935">
        <v>3472151</v>
      </c>
      <c r="K935">
        <v>3856322</v>
      </c>
      <c r="L935">
        <v>3572353</v>
      </c>
      <c r="M935" t="str">
        <f>IF(J935&gt;0,"Yes","No")</f>
        <v>Yes</v>
      </c>
      <c r="N935">
        <f>AVERAGE(J935:L935)</f>
        <v>3633608.6666666665</v>
      </c>
      <c r="O935">
        <v>3385945</v>
      </c>
      <c r="P935">
        <v>2836666</v>
      </c>
      <c r="Q935">
        <v>2670976</v>
      </c>
      <c r="S935">
        <f>B935/A935</f>
        <v>1.5555555555555556</v>
      </c>
      <c r="T935">
        <f>D935/A935</f>
        <v>0.88888888888888884</v>
      </c>
      <c r="V935" s="4">
        <f>A935*12+(B935-1)*1.007825+C935*14.003074+D935*15.9949146+E935*31.9720707+F935*30.9737615+0.0005485799</f>
        <v>499.13045717990002</v>
      </c>
      <c r="W935">
        <f>1+A935-B935/2+C935/2+F935/2</f>
        <v>5</v>
      </c>
      <c r="X935">
        <f>W935/A935</f>
        <v>0.27777777777777779</v>
      </c>
      <c r="Y935">
        <f>W935/B935</f>
        <v>0.17857142857142858</v>
      </c>
      <c r="Z935">
        <f>W935/D935</f>
        <v>0.3125</v>
      </c>
      <c r="AA935" t="str">
        <f>IF(X935&gt;=0.3,IF(X935&lt;=0.68,IF(Y935&gt;=0.2,IF(Y935&lt;=0.95,IF(Z935&gt;=0.77,IF(Z935&lt;=1.75,"CRAM","O"),"O"),"O"),"O"),"O"),"O")</f>
        <v>O</v>
      </c>
      <c r="AD935">
        <f>(1+A935-D935/2-E935-B935/2)/(A935-D935/2-E935-C935-F935)</f>
        <v>-0.3</v>
      </c>
      <c r="AF935" t="str">
        <f>IF(AD935&gt;0.66,"CondAr","----")</f>
        <v>----</v>
      </c>
      <c r="AG935" t="str">
        <f>IF(AND((AD935&gt;0.5),(AD935&lt;=0.66)),"Aromatic","----")</f>
        <v>----</v>
      </c>
      <c r="AH935" t="str">
        <f>IF(AND((AD935&lt;=0.5),(S935&lt;1.5)),"HUnSatLig","----")</f>
        <v>----</v>
      </c>
      <c r="AI935" t="str">
        <f>IF(AND((T935&lt;0.6),(S935&gt;=1.5),(C935=0)),"AlipatNoN","----")</f>
        <v>----</v>
      </c>
      <c r="AJ935" t="str">
        <f>IF(AND((S935&gt;=1.5),(T935&gt;=0.6)),"SatFACarb","----")</f>
        <v>SatFACarb</v>
      </c>
      <c r="AK935" t="str">
        <f>IF(AND((T935&lt;0.6),(S935&gt;=1.5),(C935&gt;0)),"Alipat+N","----")</f>
        <v>----</v>
      </c>
      <c r="AM935" s="4">
        <f>V935*(44/43.989828)</f>
        <v>499.24587374871294</v>
      </c>
      <c r="AN935" s="4">
        <f>INT(AM935)</f>
        <v>499</v>
      </c>
      <c r="AO935" s="4">
        <f>AM935-AN935</f>
        <v>0.24587374871293832</v>
      </c>
    </row>
    <row r="936" spans="1:41" x14ac:dyDescent="0.25">
      <c r="A936">
        <v>18</v>
      </c>
      <c r="B936">
        <v>28</v>
      </c>
      <c r="C936">
        <v>0</v>
      </c>
      <c r="D936">
        <v>14</v>
      </c>
      <c r="E936">
        <v>0</v>
      </c>
      <c r="F936">
        <v>0</v>
      </c>
      <c r="H936">
        <v>467.14062799999999</v>
      </c>
      <c r="J936">
        <v>4134098</v>
      </c>
      <c r="K936">
        <v>3917434</v>
      </c>
      <c r="L936">
        <v>3434484</v>
      </c>
      <c r="M936" t="str">
        <f>IF(J936&gt;0,"Yes","No")</f>
        <v>Yes</v>
      </c>
      <c r="N936">
        <f>AVERAGE(J936:L936)</f>
        <v>3828672</v>
      </c>
      <c r="O936">
        <v>3484300</v>
      </c>
      <c r="P936">
        <v>3320098</v>
      </c>
      <c r="Q936">
        <v>3477497</v>
      </c>
      <c r="S936">
        <f>B936/A936</f>
        <v>1.5555555555555556</v>
      </c>
      <c r="T936">
        <f>D936/A936</f>
        <v>0.77777777777777779</v>
      </c>
      <c r="V936" s="4">
        <f>A936*12+(B936-1)*1.007825+C936*14.003074+D936*15.9949146+E936*31.9720707+F936*30.9737615+0.0005485799</f>
        <v>467.14062797989999</v>
      </c>
      <c r="W936">
        <f>1+A936-B936/2+C936/2+F936/2</f>
        <v>5</v>
      </c>
      <c r="X936">
        <f>W936/A936</f>
        <v>0.27777777777777779</v>
      </c>
      <c r="Y936">
        <f>W936/B936</f>
        <v>0.17857142857142858</v>
      </c>
      <c r="Z936">
        <f>W936/D936</f>
        <v>0.35714285714285715</v>
      </c>
      <c r="AA936" t="str">
        <f>IF(X936&gt;=0.3,IF(X936&lt;=0.68,IF(Y936&gt;=0.2,IF(Y936&lt;=0.95,IF(Z936&gt;=0.77,IF(Z936&lt;=1.75,"CRAM","O"),"O"),"O"),"O"),"O"),"O")</f>
        <v>O</v>
      </c>
      <c r="AD936">
        <f>(1+A936-D936/2-E936-B936/2)/(A936-D936/2-E936-C936-F936)</f>
        <v>-0.18181818181818182</v>
      </c>
      <c r="AF936" t="str">
        <f>IF(AD936&gt;0.66,"CondAr","----")</f>
        <v>----</v>
      </c>
      <c r="AG936" t="str">
        <f>IF(AND((AD936&gt;0.5),(AD936&lt;=0.66)),"Aromatic","----")</f>
        <v>----</v>
      </c>
      <c r="AH936" t="str">
        <f>IF(AND((AD936&lt;=0.5),(S936&lt;1.5)),"HUnSatLig","----")</f>
        <v>----</v>
      </c>
      <c r="AI936" t="str">
        <f>IF(AND((T936&lt;0.6),(S936&gt;=1.5),(C936=0)),"AlipatNoN","----")</f>
        <v>----</v>
      </c>
      <c r="AJ936" t="str">
        <f>IF(AND((S936&gt;=1.5),(T936&gt;=0.6)),"SatFACarb","----")</f>
        <v>SatFACarb</v>
      </c>
      <c r="AK936" t="str">
        <f>IF(AND((T936&lt;0.6),(S936&gt;=1.5),(C936&gt;0)),"Alipat+N","----")</f>
        <v>----</v>
      </c>
      <c r="AM936" s="4">
        <f>V936*(44/43.989828)</f>
        <v>467.24864737174232</v>
      </c>
      <c r="AN936" s="4">
        <f>INT(AM936)</f>
        <v>467</v>
      </c>
      <c r="AO936" s="4">
        <f>AM936-AN936</f>
        <v>0.24864737174232232</v>
      </c>
    </row>
    <row r="937" spans="1:41" x14ac:dyDescent="0.25">
      <c r="A937">
        <v>24</v>
      </c>
      <c r="B937">
        <v>38</v>
      </c>
      <c r="C937">
        <v>0</v>
      </c>
      <c r="D937">
        <v>20</v>
      </c>
      <c r="E937">
        <v>0</v>
      </c>
      <c r="F937">
        <v>0</v>
      </c>
      <c r="H937">
        <v>645.1883656</v>
      </c>
      <c r="J937">
        <v>3642831</v>
      </c>
      <c r="K937">
        <v>3923107</v>
      </c>
      <c r="L937">
        <v>2674177</v>
      </c>
      <c r="M937" t="str">
        <f>IF(J937&gt;0,"Yes","No")</f>
        <v>Yes</v>
      </c>
      <c r="N937">
        <f>AVERAGE(J937:L937)</f>
        <v>3413371.6666666665</v>
      </c>
      <c r="O937">
        <v>3505795</v>
      </c>
      <c r="P937">
        <v>3329425</v>
      </c>
      <c r="Q937">
        <v>2711959</v>
      </c>
      <c r="S937">
        <f>B937/A937</f>
        <v>1.5833333333333333</v>
      </c>
      <c r="T937">
        <f>D937/A937</f>
        <v>0.83333333333333337</v>
      </c>
      <c r="V937" s="4">
        <f>A937*12+(B937-1)*1.007825+C937*14.003074+D937*15.9949146+E937*31.9720707+F937*30.9737615+0.0005485799</f>
        <v>645.18836557990005</v>
      </c>
      <c r="W937">
        <f>1+A937-B937/2+C937/2+F937/2</f>
        <v>6</v>
      </c>
      <c r="X937">
        <f>W937/A937</f>
        <v>0.25</v>
      </c>
      <c r="Y937">
        <f>W937/B937</f>
        <v>0.15789473684210525</v>
      </c>
      <c r="Z937">
        <f>W937/D937</f>
        <v>0.3</v>
      </c>
      <c r="AA937" t="str">
        <f>IF(X937&gt;=0.3,IF(X937&lt;=0.68,IF(Y937&gt;=0.2,IF(Y937&lt;=0.95,IF(Z937&gt;=0.77,IF(Z937&lt;=1.75,"CRAM","O"),"O"),"O"),"O"),"O"),"O")</f>
        <v>O</v>
      </c>
      <c r="AD937">
        <f>(1+A937-D937/2-E937-B937/2)/(A937-D937/2-E937-C937-F937)</f>
        <v>-0.2857142857142857</v>
      </c>
      <c r="AF937" t="str">
        <f>IF(AD937&gt;0.66,"CondAr","----")</f>
        <v>----</v>
      </c>
      <c r="AG937" t="str">
        <f>IF(AND((AD937&gt;0.5),(AD937&lt;=0.66)),"Aromatic","----")</f>
        <v>----</v>
      </c>
      <c r="AH937" t="str">
        <f>IF(AND((AD937&lt;=0.5),(S937&lt;1.5)),"HUnSatLig","----")</f>
        <v>----</v>
      </c>
      <c r="AI937" t="str">
        <f>IF(AND((T937&lt;0.6),(S937&gt;=1.5),(C937=0)),"AlipatNoN","----")</f>
        <v>----</v>
      </c>
      <c r="AJ937" t="str">
        <f>IF(AND((S937&gt;=1.5),(T937&gt;=0.6)),"SatFACarb","----")</f>
        <v>SatFACarb</v>
      </c>
      <c r="AK937" t="str">
        <f>IF(AND((T937&lt;0.6),(S937&gt;=1.5),(C937&gt;0)),"Alipat+N","----")</f>
        <v>----</v>
      </c>
      <c r="AM937" s="4">
        <f>V937*(44/43.989828)</f>
        <v>645.33755588941153</v>
      </c>
      <c r="AN937" s="4">
        <f>INT(AM937)</f>
        <v>645</v>
      </c>
      <c r="AO937" s="4">
        <f>AM937-AN937</f>
        <v>0.33755588941153292</v>
      </c>
    </row>
    <row r="938" spans="1:41" x14ac:dyDescent="0.25">
      <c r="A938">
        <v>19</v>
      </c>
      <c r="B938">
        <v>30</v>
      </c>
      <c r="C938">
        <v>0</v>
      </c>
      <c r="D938">
        <v>16</v>
      </c>
      <c r="E938">
        <v>0</v>
      </c>
      <c r="F938">
        <v>0</v>
      </c>
      <c r="H938">
        <v>513.14610719999996</v>
      </c>
      <c r="J938">
        <v>4005425</v>
      </c>
      <c r="K938">
        <v>3979569</v>
      </c>
      <c r="L938">
        <v>3403720</v>
      </c>
      <c r="M938" t="str">
        <f>IF(J938&gt;0,"Yes","No")</f>
        <v>Yes</v>
      </c>
      <c r="N938">
        <f>AVERAGE(J938:L938)</f>
        <v>3796238</v>
      </c>
      <c r="O938">
        <v>3528859</v>
      </c>
      <c r="P938">
        <v>3800753</v>
      </c>
      <c r="Q938">
        <v>2960511</v>
      </c>
      <c r="S938">
        <f>B938/A938</f>
        <v>1.5789473684210527</v>
      </c>
      <c r="T938">
        <f>D938/A938</f>
        <v>0.84210526315789469</v>
      </c>
      <c r="V938" s="4">
        <f>A938*12+(B938-1)*1.007825+C938*14.003074+D938*15.9949146+E938*31.9720707+F938*30.9737615+0.0005485799</f>
        <v>513.14610717990001</v>
      </c>
      <c r="W938">
        <f>1+A938-B938/2+C938/2+F938/2</f>
        <v>5</v>
      </c>
      <c r="X938">
        <f>W938/A938</f>
        <v>0.26315789473684209</v>
      </c>
      <c r="Y938">
        <f>W938/B938</f>
        <v>0.16666666666666666</v>
      </c>
      <c r="Z938">
        <f>W938/D938</f>
        <v>0.3125</v>
      </c>
      <c r="AA938" t="str">
        <f>IF(X938&gt;=0.3,IF(X938&lt;=0.68,IF(Y938&gt;=0.2,IF(Y938&lt;=0.95,IF(Z938&gt;=0.77,IF(Z938&lt;=1.75,"CRAM","O"),"O"),"O"),"O"),"O"),"O")</f>
        <v>O</v>
      </c>
      <c r="AD938">
        <f>(1+A938-D938/2-E938-B938/2)/(A938-D938/2-E938-C938-F938)</f>
        <v>-0.27272727272727271</v>
      </c>
      <c r="AF938" t="str">
        <f>IF(AD938&gt;0.66,"CondAr","----")</f>
        <v>----</v>
      </c>
      <c r="AG938" t="str">
        <f>IF(AND((AD938&gt;0.5),(AD938&lt;=0.66)),"Aromatic","----")</f>
        <v>----</v>
      </c>
      <c r="AH938" t="str">
        <f>IF(AND((AD938&lt;=0.5),(S938&lt;1.5)),"HUnSatLig","----")</f>
        <v>----</v>
      </c>
      <c r="AI938" t="str">
        <f>IF(AND((T938&lt;0.6),(S938&gt;=1.5),(C938=0)),"AlipatNoN","----")</f>
        <v>----</v>
      </c>
      <c r="AJ938" t="str">
        <f>IF(AND((S938&gt;=1.5),(T938&gt;=0.6)),"SatFACarb","----")</f>
        <v>SatFACarb</v>
      </c>
      <c r="AK938" t="str">
        <f>IF(AND((T938&lt;0.6),(S938&gt;=1.5),(C938&gt;0)),"Alipat+N","----")</f>
        <v>----</v>
      </c>
      <c r="AM938" s="4">
        <f>V938*(44/43.989828)</f>
        <v>513.26476466140298</v>
      </c>
      <c r="AN938" s="4">
        <f>INT(AM938)</f>
        <v>513</v>
      </c>
      <c r="AO938" s="4">
        <f>AM938-AN938</f>
        <v>0.26476466140297816</v>
      </c>
    </row>
    <row r="939" spans="1:41" x14ac:dyDescent="0.25">
      <c r="A939">
        <v>14</v>
      </c>
      <c r="B939">
        <v>22</v>
      </c>
      <c r="C939">
        <v>0</v>
      </c>
      <c r="D939">
        <v>12</v>
      </c>
      <c r="E939">
        <v>0</v>
      </c>
      <c r="F939">
        <v>0</v>
      </c>
      <c r="H939">
        <v>381.10384879999998</v>
      </c>
      <c r="J939">
        <v>3504189</v>
      </c>
      <c r="K939">
        <v>3241261</v>
      </c>
      <c r="L939">
        <v>3563638</v>
      </c>
      <c r="M939" t="str">
        <f>IF(J939&gt;0,"Yes","No")</f>
        <v>Yes</v>
      </c>
      <c r="N939">
        <f>AVERAGE(J939:L939)</f>
        <v>3436362.6666666665</v>
      </c>
      <c r="O939">
        <v>3578463</v>
      </c>
      <c r="P939">
        <v>2915821</v>
      </c>
      <c r="Q939">
        <v>3313212</v>
      </c>
      <c r="S939">
        <f>B939/A939</f>
        <v>1.5714285714285714</v>
      </c>
      <c r="T939">
        <f>D939/A939</f>
        <v>0.8571428571428571</v>
      </c>
      <c r="V939" s="4">
        <f>A939*12+(B939-1)*1.007825+C939*14.003074+D939*15.9949146+E939*31.9720707+F939*30.9737615+0.0005485799</f>
        <v>381.10384877989998</v>
      </c>
      <c r="W939">
        <f>1+A939-B939/2+C939/2+F939/2</f>
        <v>4</v>
      </c>
      <c r="X939">
        <f>W939/A939</f>
        <v>0.2857142857142857</v>
      </c>
      <c r="Y939">
        <f>W939/B939</f>
        <v>0.18181818181818182</v>
      </c>
      <c r="Z939">
        <f>W939/D939</f>
        <v>0.33333333333333331</v>
      </c>
      <c r="AA939" t="str">
        <f>IF(X939&gt;=0.3,IF(X939&lt;=0.68,IF(Y939&gt;=0.2,IF(Y939&lt;=0.95,IF(Z939&gt;=0.77,IF(Z939&lt;=1.75,"CRAM","O"),"O"),"O"),"O"),"O"),"O")</f>
        <v>O</v>
      </c>
      <c r="AD939">
        <f>(1+A939-D939/2-E939-B939/2)/(A939-D939/2-E939-C939-F939)</f>
        <v>-0.25</v>
      </c>
      <c r="AF939" t="str">
        <f>IF(AD939&gt;0.66,"CondAr","----")</f>
        <v>----</v>
      </c>
      <c r="AG939" t="str">
        <f>IF(AND((AD939&gt;0.5),(AD939&lt;=0.66)),"Aromatic","----")</f>
        <v>----</v>
      </c>
      <c r="AH939" t="str">
        <f>IF(AND((AD939&lt;=0.5),(S939&lt;1.5)),"HUnSatLig","----")</f>
        <v>----</v>
      </c>
      <c r="AI939" t="str">
        <f>IF(AND((T939&lt;0.6),(S939&gt;=1.5),(C939=0)),"AlipatNoN","----")</f>
        <v>----</v>
      </c>
      <c r="AJ939" t="str">
        <f>IF(AND((S939&gt;=1.5),(T939&gt;=0.6)),"SatFACarb","----")</f>
        <v>SatFACarb</v>
      </c>
      <c r="AK939" t="str">
        <f>IF(AND((T939&lt;0.6),(S939&gt;=1.5),(C939&gt;0)),"Alipat+N","----")</f>
        <v>----</v>
      </c>
      <c r="AM939" s="4">
        <f>V939*(44/43.989828)</f>
        <v>381.19197343339459</v>
      </c>
      <c r="AN939" s="4">
        <f>INT(AM939)</f>
        <v>381</v>
      </c>
      <c r="AO939" s="4">
        <f>AM939-AN939</f>
        <v>0.19197343339459394</v>
      </c>
    </row>
    <row r="940" spans="1:41" x14ac:dyDescent="0.25">
      <c r="A940">
        <v>16</v>
      </c>
      <c r="B940">
        <v>26</v>
      </c>
      <c r="C940">
        <v>0</v>
      </c>
      <c r="D940">
        <v>13</v>
      </c>
      <c r="E940">
        <v>0</v>
      </c>
      <c r="F940">
        <v>0</v>
      </c>
      <c r="H940">
        <v>425.13006339999998</v>
      </c>
      <c r="J940">
        <v>4042387</v>
      </c>
      <c r="K940">
        <v>4500053</v>
      </c>
      <c r="L940">
        <v>4055552</v>
      </c>
      <c r="M940" t="str">
        <f>IF(J940&gt;0,"Yes","No")</f>
        <v>Yes</v>
      </c>
      <c r="N940">
        <f>AVERAGE(J940:L940)</f>
        <v>4199330.666666667</v>
      </c>
      <c r="O940">
        <v>3611743</v>
      </c>
      <c r="P940">
        <v>3394624</v>
      </c>
      <c r="Q940">
        <v>3331378</v>
      </c>
      <c r="S940">
        <f>B940/A940</f>
        <v>1.625</v>
      </c>
      <c r="T940">
        <f>D940/A940</f>
        <v>0.8125</v>
      </c>
      <c r="V940" s="4">
        <f>A940*12+(B940-1)*1.007825+C940*14.003074+D940*15.9949146+E940*31.9720707+F940*30.9737615+0.0005485799</f>
        <v>425.13006337990004</v>
      </c>
      <c r="W940">
        <f>1+A940-B940/2+C940/2+F940/2</f>
        <v>4</v>
      </c>
      <c r="X940">
        <f>W940/A940</f>
        <v>0.25</v>
      </c>
      <c r="Y940">
        <f>W940/B940</f>
        <v>0.15384615384615385</v>
      </c>
      <c r="Z940">
        <f>W940/D940</f>
        <v>0.30769230769230771</v>
      </c>
      <c r="AA940" t="str">
        <f>IF(X940&gt;=0.3,IF(X940&lt;=0.68,IF(Y940&gt;=0.2,IF(Y940&lt;=0.95,IF(Z940&gt;=0.77,IF(Z940&lt;=1.75,"CRAM","O"),"O"),"O"),"O"),"O"),"O")</f>
        <v>O</v>
      </c>
      <c r="AD940">
        <f>(1+A940-D940/2-E940-B940/2)/(A940-D940/2-E940-C940-F940)</f>
        <v>-0.26315789473684209</v>
      </c>
      <c r="AF940" t="str">
        <f>IF(AD940&gt;0.66,"CondAr","----")</f>
        <v>----</v>
      </c>
      <c r="AG940" t="str">
        <f>IF(AND((AD940&gt;0.5),(AD940&lt;=0.66)),"Aromatic","----")</f>
        <v>----</v>
      </c>
      <c r="AH940" t="str">
        <f>IF(AND((AD940&lt;=0.5),(S940&lt;1.5)),"HUnSatLig","----")</f>
        <v>----</v>
      </c>
      <c r="AI940" t="str">
        <f>IF(AND((T940&lt;0.6),(S940&gt;=1.5),(C940=0)),"AlipatNoN","----")</f>
        <v>----</v>
      </c>
      <c r="AJ940" t="str">
        <f>IF(AND((S940&gt;=1.5),(T940&gt;=0.6)),"SatFACarb","----")</f>
        <v>SatFACarb</v>
      </c>
      <c r="AK940" t="str">
        <f>IF(AND((T940&lt;0.6),(S940&gt;=1.5),(C940&gt;0)),"Alipat+N","----")</f>
        <v>----</v>
      </c>
      <c r="AM940" s="4">
        <f>V940*(44/43.989828)</f>
        <v>425.2283684472601</v>
      </c>
      <c r="AN940" s="4">
        <f>INT(AM940)</f>
        <v>425</v>
      </c>
      <c r="AO940" s="4">
        <f>AM940-AN940</f>
        <v>0.22836844726009531</v>
      </c>
    </row>
    <row r="941" spans="1:41" x14ac:dyDescent="0.25">
      <c r="A941">
        <v>16</v>
      </c>
      <c r="B941">
        <v>26</v>
      </c>
      <c r="C941">
        <v>0</v>
      </c>
      <c r="D941">
        <v>10</v>
      </c>
      <c r="E941">
        <v>0</v>
      </c>
      <c r="F941">
        <v>0</v>
      </c>
      <c r="H941">
        <v>377.14531959999999</v>
      </c>
      <c r="J941">
        <v>3486933</v>
      </c>
      <c r="K941">
        <v>3643205</v>
      </c>
      <c r="L941">
        <v>3145807</v>
      </c>
      <c r="M941" t="str">
        <f>IF(J941&gt;0,"Yes","No")</f>
        <v>Yes</v>
      </c>
      <c r="N941">
        <f>AVERAGE(J941:L941)</f>
        <v>3425315</v>
      </c>
      <c r="O941">
        <v>3804728</v>
      </c>
      <c r="P941">
        <v>3848133</v>
      </c>
      <c r="Q941">
        <v>3713117</v>
      </c>
      <c r="S941">
        <f>B941/A941</f>
        <v>1.625</v>
      </c>
      <c r="T941">
        <f>D941/A941</f>
        <v>0.625</v>
      </c>
      <c r="V941" s="4">
        <f>A941*12+(B941-1)*1.007825+C941*14.003074+D941*15.9949146+E941*31.9720707+F941*30.9737615+0.0005485799</f>
        <v>377.14531957989999</v>
      </c>
      <c r="W941">
        <f>1+A941-B941/2+C941/2+F941/2</f>
        <v>4</v>
      </c>
      <c r="X941">
        <f>W941/A941</f>
        <v>0.25</v>
      </c>
      <c r="Y941">
        <f>W941/B941</f>
        <v>0.15384615384615385</v>
      </c>
      <c r="Z941">
        <f>W941/D941</f>
        <v>0.4</v>
      </c>
      <c r="AA941" t="str">
        <f>IF(X941&gt;=0.3,IF(X941&lt;=0.68,IF(Y941&gt;=0.2,IF(Y941&lt;=0.95,IF(Z941&gt;=0.77,IF(Z941&lt;=1.75,"CRAM","O"),"O"),"O"),"O"),"O"),"O")</f>
        <v>O</v>
      </c>
      <c r="AD941">
        <f>(1+A941-D941/2-E941-B941/2)/(A941-D941/2-E941-C941-F941)</f>
        <v>-9.0909090909090912E-2</v>
      </c>
      <c r="AF941" t="str">
        <f>IF(AD941&gt;0.66,"CondAr","----")</f>
        <v>----</v>
      </c>
      <c r="AG941" t="str">
        <f>IF(AND((AD941&gt;0.5),(AD941&lt;=0.66)),"Aromatic","----")</f>
        <v>----</v>
      </c>
      <c r="AH941" t="str">
        <f>IF(AND((AD941&lt;=0.5),(S941&lt;1.5)),"HUnSatLig","----")</f>
        <v>----</v>
      </c>
      <c r="AI941" t="str">
        <f>IF(AND((T941&lt;0.6),(S941&gt;=1.5),(C941=0)),"AlipatNoN","----")</f>
        <v>----</v>
      </c>
      <c r="AJ941" t="str">
        <f>IF(AND((S941&gt;=1.5),(T941&gt;=0.6)),"SatFACarb","----")</f>
        <v>SatFACarb</v>
      </c>
      <c r="AK941" t="str">
        <f>IF(AND((T941&lt;0.6),(S941&gt;=1.5),(C941&gt;0)),"Alipat+N","----")</f>
        <v>----</v>
      </c>
      <c r="AM941" s="4">
        <f>V941*(44/43.989828)</f>
        <v>377.23252888180417</v>
      </c>
      <c r="AN941" s="4">
        <f>INT(AM941)</f>
        <v>377</v>
      </c>
      <c r="AO941" s="4">
        <f>AM941-AN941</f>
        <v>0.23252888180417131</v>
      </c>
    </row>
    <row r="942" spans="1:41" x14ac:dyDescent="0.25">
      <c r="A942">
        <v>17</v>
      </c>
      <c r="B942">
        <v>27</v>
      </c>
      <c r="C942">
        <v>2</v>
      </c>
      <c r="D942">
        <v>11</v>
      </c>
      <c r="E942">
        <v>0</v>
      </c>
      <c r="F942">
        <v>1</v>
      </c>
      <c r="H942">
        <v>465.1279687</v>
      </c>
      <c r="J942">
        <v>3837232</v>
      </c>
      <c r="K942">
        <v>4028069</v>
      </c>
      <c r="L942">
        <v>3435618</v>
      </c>
      <c r="M942" t="str">
        <f>IF(J942&gt;0,"Yes","No")</f>
        <v>Yes</v>
      </c>
      <c r="N942">
        <f>AVERAGE(J942:L942)</f>
        <v>3766973</v>
      </c>
      <c r="O942">
        <v>3809955</v>
      </c>
      <c r="P942">
        <v>4369710</v>
      </c>
      <c r="Q942">
        <v>3736589</v>
      </c>
      <c r="S942">
        <f>B942/A942</f>
        <v>1.588235294117647</v>
      </c>
      <c r="T942">
        <f>D942/A942</f>
        <v>0.6470588235294118</v>
      </c>
      <c r="V942" s="4">
        <f>A942*12+(B942-1)*1.007825+C942*14.003074+D942*15.9949146+E942*31.9720707+F942*30.9737615+0.0005485799</f>
        <v>465.12796867990005</v>
      </c>
      <c r="W942">
        <f>1+A942-B942/2+C942/2+F942/2</f>
        <v>6</v>
      </c>
      <c r="X942">
        <f>W942/A942</f>
        <v>0.35294117647058826</v>
      </c>
      <c r="Y942">
        <f>W942/B942</f>
        <v>0.22222222222222221</v>
      </c>
      <c r="Z942">
        <f>W942/D942</f>
        <v>0.54545454545454541</v>
      </c>
      <c r="AA942" t="str">
        <f>IF(X942&gt;=0.3,IF(X942&lt;=0.68,IF(Y942&gt;=0.2,IF(Y942&lt;=0.95,IF(Z942&gt;=0.77,IF(Z942&lt;=1.75,"CRAM","O"),"O"),"O"),"O"),"O"),"O")</f>
        <v>O</v>
      </c>
      <c r="AD942">
        <f>(1+A942-D942/2-E942-B942/2)/(A942-D942/2-E942-C942-F942)</f>
        <v>-0.11764705882352941</v>
      </c>
      <c r="AF942" t="str">
        <f>IF(AD942&gt;0.66,"CondAr","----")</f>
        <v>----</v>
      </c>
      <c r="AG942" t="str">
        <f>IF(AND((AD942&gt;0.5),(AD942&lt;=0.66)),"Aromatic","----")</f>
        <v>----</v>
      </c>
      <c r="AH942" t="str">
        <f>IF(AND((AD942&lt;=0.5),(S942&lt;1.5)),"HUnSatLig","----")</f>
        <v>----</v>
      </c>
      <c r="AI942" t="str">
        <f>IF(AND((T942&lt;0.6),(S942&gt;=1.5),(C942=0)),"AlipatNoN","----")</f>
        <v>----</v>
      </c>
      <c r="AJ942" t="str">
        <f>IF(AND((S942&gt;=1.5),(T942&gt;=0.6)),"SatFACarb","----")</f>
        <v>SatFACarb</v>
      </c>
      <c r="AK942" t="str">
        <f>IF(AND((T942&lt;0.6),(S942&gt;=1.5),(C942&gt;0)),"Alipat+N","----")</f>
        <v>----</v>
      </c>
      <c r="AM942" s="4">
        <f>V942*(44/43.989828)</f>
        <v>465.23552267391449</v>
      </c>
      <c r="AN942" s="4">
        <f>INT(AM942)</f>
        <v>465</v>
      </c>
      <c r="AO942" s="4">
        <f>AM942-AN942</f>
        <v>0.23552267391448822</v>
      </c>
    </row>
    <row r="943" spans="1:41" x14ac:dyDescent="0.25">
      <c r="A943">
        <v>15</v>
      </c>
      <c r="B943">
        <v>24</v>
      </c>
      <c r="C943">
        <v>0</v>
      </c>
      <c r="D943">
        <v>13</v>
      </c>
      <c r="E943">
        <v>0</v>
      </c>
      <c r="F943">
        <v>0</v>
      </c>
      <c r="H943">
        <v>411.11441339999999</v>
      </c>
      <c r="J943">
        <v>4948035</v>
      </c>
      <c r="K943">
        <v>4608452</v>
      </c>
      <c r="L943">
        <v>4520685</v>
      </c>
      <c r="M943" t="str">
        <f>IF(J943&gt;0,"Yes","No")</f>
        <v>Yes</v>
      </c>
      <c r="N943">
        <f>AVERAGE(J943:L943)</f>
        <v>4692390.666666667</v>
      </c>
      <c r="O943">
        <v>3821802</v>
      </c>
      <c r="P943">
        <v>4151212</v>
      </c>
      <c r="Q943">
        <v>3034541</v>
      </c>
      <c r="S943">
        <f>B943/A943</f>
        <v>1.6</v>
      </c>
      <c r="T943">
        <f>D943/A943</f>
        <v>0.8666666666666667</v>
      </c>
      <c r="V943" s="4">
        <f>A943*12+(B943-1)*1.007825+C943*14.003074+D943*15.9949146+E943*31.9720707+F943*30.9737615+0.0005485799</f>
        <v>411.11441337989999</v>
      </c>
      <c r="W943">
        <f>1+A943-B943/2+C943/2+F943/2</f>
        <v>4</v>
      </c>
      <c r="X943">
        <f>W943/A943</f>
        <v>0.26666666666666666</v>
      </c>
      <c r="Y943">
        <f>W943/B943</f>
        <v>0.16666666666666666</v>
      </c>
      <c r="Z943">
        <f>W943/D943</f>
        <v>0.30769230769230771</v>
      </c>
      <c r="AA943" t="str">
        <f>IF(X943&gt;=0.3,IF(X943&lt;=0.68,IF(Y943&gt;=0.2,IF(Y943&lt;=0.95,IF(Z943&gt;=0.77,IF(Z943&lt;=1.75,"CRAM","O"),"O"),"O"),"O"),"O"),"O")</f>
        <v>O</v>
      </c>
      <c r="AD943">
        <f>(1+A943-D943/2-E943-B943/2)/(A943-D943/2-E943-C943-F943)</f>
        <v>-0.29411764705882354</v>
      </c>
      <c r="AF943" t="str">
        <f>IF(AD943&gt;0.66,"CondAr","----")</f>
        <v>----</v>
      </c>
      <c r="AG943" t="str">
        <f>IF(AND((AD943&gt;0.5),(AD943&lt;=0.66)),"Aromatic","----")</f>
        <v>----</v>
      </c>
      <c r="AH943" t="str">
        <f>IF(AND((AD943&lt;=0.5),(S943&lt;1.5)),"HUnSatLig","----")</f>
        <v>----</v>
      </c>
      <c r="AI943" t="str">
        <f>IF(AND((T943&lt;0.6),(S943&gt;=1.5),(C943=0)),"AlipatNoN","----")</f>
        <v>----</v>
      </c>
      <c r="AJ943" t="str">
        <f>IF(AND((S943&gt;=1.5),(T943&gt;=0.6)),"SatFACarb","----")</f>
        <v>SatFACarb</v>
      </c>
      <c r="AK943" t="str">
        <f>IF(AND((T943&lt;0.6),(S943&gt;=1.5),(C943&gt;0)),"Alipat+N","----")</f>
        <v>----</v>
      </c>
      <c r="AM943" s="4">
        <f>V943*(44/43.989828)</f>
        <v>411.20947753456994</v>
      </c>
      <c r="AN943" s="4">
        <f>INT(AM943)</f>
        <v>411</v>
      </c>
      <c r="AO943" s="4">
        <f>AM943-AN943</f>
        <v>0.20947753456994178</v>
      </c>
    </row>
    <row r="944" spans="1:41" x14ac:dyDescent="0.25">
      <c r="A944">
        <v>15</v>
      </c>
      <c r="B944">
        <v>28</v>
      </c>
      <c r="C944">
        <v>0</v>
      </c>
      <c r="D944">
        <v>9</v>
      </c>
      <c r="E944">
        <v>0</v>
      </c>
      <c r="F944">
        <v>0</v>
      </c>
      <c r="H944">
        <v>351.16605499999997</v>
      </c>
      <c r="J944">
        <v>2814297</v>
      </c>
      <c r="K944">
        <v>3198304</v>
      </c>
      <c r="L944">
        <v>3074605</v>
      </c>
      <c r="M944" t="str">
        <f>IF(J944&gt;0,"Yes","No")</f>
        <v>Yes</v>
      </c>
      <c r="N944">
        <f>AVERAGE(J944:L944)</f>
        <v>3029068.6666666665</v>
      </c>
      <c r="O944">
        <v>4153279</v>
      </c>
      <c r="P944">
        <v>4668977</v>
      </c>
      <c r="Q944">
        <v>4429633</v>
      </c>
      <c r="S944">
        <f>B944/A944</f>
        <v>1.8666666666666667</v>
      </c>
      <c r="T944">
        <f>D944/A944</f>
        <v>0.6</v>
      </c>
      <c r="V944" s="4">
        <f>A944*12+(B944-1)*1.007825+C944*14.003074+D944*15.9949146+E944*31.9720707+F944*30.9737615+0.0005485799</f>
        <v>351.16605497990003</v>
      </c>
      <c r="W944">
        <f>1+A944-B944/2+C944/2+F944/2</f>
        <v>2</v>
      </c>
      <c r="X944">
        <f>W944/A944</f>
        <v>0.13333333333333333</v>
      </c>
      <c r="Y944">
        <f>W944/B944</f>
        <v>7.1428571428571425E-2</v>
      </c>
      <c r="Z944">
        <f>W944/D944</f>
        <v>0.22222222222222221</v>
      </c>
      <c r="AA944" t="str">
        <f>IF(X944&gt;=0.3,IF(X944&lt;=0.68,IF(Y944&gt;=0.2,IF(Y944&lt;=0.95,IF(Z944&gt;=0.77,IF(Z944&lt;=1.75,"CRAM","O"),"O"),"O"),"O"),"O"),"O")</f>
        <v>O</v>
      </c>
      <c r="AD944">
        <f>(1+A944-D944/2-E944-B944/2)/(A944-D944/2-E944-C944-F944)</f>
        <v>-0.23809523809523808</v>
      </c>
      <c r="AF944" t="str">
        <f>IF(AD944&gt;0.66,"CondAr","----")</f>
        <v>----</v>
      </c>
      <c r="AG944" t="str">
        <f>IF(AND((AD944&gt;0.5),(AD944&lt;=0.66)),"Aromatic","----")</f>
        <v>----</v>
      </c>
      <c r="AH944" t="str">
        <f>IF(AND((AD944&lt;=0.5),(S944&lt;1.5)),"HUnSatLig","----")</f>
        <v>----</v>
      </c>
      <c r="AI944" t="str">
        <f>IF(AND((T944&lt;0.6),(S944&gt;=1.5),(C944=0)),"AlipatNoN","----")</f>
        <v>----</v>
      </c>
      <c r="AJ944" t="str">
        <f>IF(AND((S944&gt;=1.5),(T944&gt;=0.6)),"SatFACarb","----")</f>
        <v>SatFACarb</v>
      </c>
      <c r="AK944" t="str">
        <f>IF(AND((T944&lt;0.6),(S944&gt;=1.5),(C944&gt;0)),"Alipat+N","----")</f>
        <v>----</v>
      </c>
      <c r="AM944" s="4">
        <f>V944*(44/43.989828)</f>
        <v>351.2472569593952</v>
      </c>
      <c r="AN944" s="4">
        <f>INT(AM944)</f>
        <v>351</v>
      </c>
      <c r="AO944" s="4">
        <f>AM944-AN944</f>
        <v>0.24725695939520165</v>
      </c>
    </row>
    <row r="945" spans="1:41" x14ac:dyDescent="0.25">
      <c r="A945">
        <v>26</v>
      </c>
      <c r="B945">
        <v>42</v>
      </c>
      <c r="C945">
        <v>0</v>
      </c>
      <c r="D945">
        <v>19</v>
      </c>
      <c r="E945">
        <v>0</v>
      </c>
      <c r="F945">
        <v>0</v>
      </c>
      <c r="H945">
        <v>657.22475099999997</v>
      </c>
      <c r="J945">
        <v>3079594</v>
      </c>
      <c r="K945">
        <v>2962647</v>
      </c>
      <c r="L945">
        <v>2631321</v>
      </c>
      <c r="M945" t="str">
        <f>IF(J945&gt;0,"Yes","No")</f>
        <v>Yes</v>
      </c>
      <c r="N945">
        <f>AVERAGE(J945:L945)</f>
        <v>2891187.3333333335</v>
      </c>
      <c r="O945">
        <v>4193805</v>
      </c>
      <c r="P945">
        <v>3463541</v>
      </c>
      <c r="Q945">
        <v>2525608</v>
      </c>
      <c r="S945">
        <f>B945/A945</f>
        <v>1.6153846153846154</v>
      </c>
      <c r="T945">
        <f>D945/A945</f>
        <v>0.73076923076923073</v>
      </c>
      <c r="V945" s="4">
        <f>A945*12+(B945-1)*1.007825+C945*14.003074+D945*15.9949146+E945*31.9720707+F945*30.9737615+0.0005485799</f>
        <v>657.22475097990002</v>
      </c>
      <c r="W945">
        <f>1+A945-B945/2+C945/2+F945/2</f>
        <v>6</v>
      </c>
      <c r="X945">
        <f>W945/A945</f>
        <v>0.23076923076923078</v>
      </c>
      <c r="Y945">
        <f>W945/B945</f>
        <v>0.14285714285714285</v>
      </c>
      <c r="Z945">
        <f>W945/D945</f>
        <v>0.31578947368421051</v>
      </c>
      <c r="AA945" t="str">
        <f>IF(X945&gt;=0.3,IF(X945&lt;=0.68,IF(Y945&gt;=0.2,IF(Y945&lt;=0.95,IF(Z945&gt;=0.77,IF(Z945&lt;=1.75,"CRAM","O"),"O"),"O"),"O"),"O"),"O")</f>
        <v>O</v>
      </c>
      <c r="AD945">
        <f>(1+A945-D945/2-E945-B945/2)/(A945-D945/2-E945-C945-F945)</f>
        <v>-0.21212121212121213</v>
      </c>
      <c r="AF945" t="str">
        <f>IF(AD945&gt;0.66,"CondAr","----")</f>
        <v>----</v>
      </c>
      <c r="AG945" t="str">
        <f>IF(AND((AD945&gt;0.5),(AD945&lt;=0.66)),"Aromatic","----")</f>
        <v>----</v>
      </c>
      <c r="AH945" t="str">
        <f>IF(AND((AD945&lt;=0.5),(S945&lt;1.5)),"HUnSatLig","----")</f>
        <v>----</v>
      </c>
      <c r="AI945" t="str">
        <f>IF(AND((T945&lt;0.6),(S945&gt;=1.5),(C945=0)),"AlipatNoN","----")</f>
        <v>----</v>
      </c>
      <c r="AJ945" t="str">
        <f>IF(AND((S945&gt;=1.5),(T945&gt;=0.6)),"SatFACarb","----")</f>
        <v>SatFACarb</v>
      </c>
      <c r="AK945" t="str">
        <f>IF(AND((T945&lt;0.6),(S945&gt;=1.5),(C945&gt;0)),"Alipat+N","----")</f>
        <v>----</v>
      </c>
      <c r="AM945" s="4">
        <f>V945*(44/43.989828)</f>
        <v>657.37672452630636</v>
      </c>
      <c r="AN945" s="4">
        <f>INT(AM945)</f>
        <v>657</v>
      </c>
      <c r="AO945" s="4">
        <f>AM945-AN945</f>
        <v>0.37672452630636144</v>
      </c>
    </row>
    <row r="946" spans="1:41" x14ac:dyDescent="0.25">
      <c r="A946">
        <v>18</v>
      </c>
      <c r="B946">
        <v>30</v>
      </c>
      <c r="C946">
        <v>0</v>
      </c>
      <c r="D946">
        <v>16</v>
      </c>
      <c r="E946">
        <v>0</v>
      </c>
      <c r="F946">
        <v>0</v>
      </c>
      <c r="H946">
        <v>501.14610720000002</v>
      </c>
      <c r="J946">
        <v>5803911</v>
      </c>
      <c r="K946">
        <v>6200312</v>
      </c>
      <c r="L946">
        <v>4890278</v>
      </c>
      <c r="M946" t="str">
        <f>IF(J946&gt;0,"Yes","No")</f>
        <v>Yes</v>
      </c>
      <c r="N946">
        <f>AVERAGE(J946:L946)</f>
        <v>5631500.333333333</v>
      </c>
      <c r="O946">
        <v>4327095</v>
      </c>
      <c r="P946">
        <v>3851534</v>
      </c>
      <c r="Q946">
        <v>3824128</v>
      </c>
      <c r="S946">
        <f>B946/A946</f>
        <v>1.6666666666666667</v>
      </c>
      <c r="T946">
        <f>D946/A946</f>
        <v>0.88888888888888884</v>
      </c>
      <c r="V946" s="4">
        <f>A946*12+(B946-1)*1.007825+C946*14.003074+D946*15.9949146+E946*31.9720707+F946*30.9737615+0.0005485799</f>
        <v>501.14610717989996</v>
      </c>
      <c r="W946">
        <f>1+A946-B946/2+C946/2+F946/2</f>
        <v>4</v>
      </c>
      <c r="X946">
        <f>W946/A946</f>
        <v>0.22222222222222221</v>
      </c>
      <c r="Y946">
        <f>W946/B946</f>
        <v>0.13333333333333333</v>
      </c>
      <c r="Z946">
        <f>W946/D946</f>
        <v>0.25</v>
      </c>
      <c r="AA946" t="str">
        <f>IF(X946&gt;=0.3,IF(X946&lt;=0.68,IF(Y946&gt;=0.2,IF(Y946&lt;=0.95,IF(Z946&gt;=0.77,IF(Z946&lt;=1.75,"CRAM","O"),"O"),"O"),"O"),"O"),"O")</f>
        <v>O</v>
      </c>
      <c r="AD946">
        <f>(1+A946-D946/2-E946-B946/2)/(A946-D946/2-E946-C946-F946)</f>
        <v>-0.4</v>
      </c>
      <c r="AF946" t="str">
        <f>IF(AD946&gt;0.66,"CondAr","----")</f>
        <v>----</v>
      </c>
      <c r="AG946" t="str">
        <f>IF(AND((AD946&gt;0.5),(AD946&lt;=0.66)),"Aromatic","----")</f>
        <v>----</v>
      </c>
      <c r="AH946" t="str">
        <f>IF(AND((AD946&lt;=0.5),(S946&lt;1.5)),"HUnSatLig","----")</f>
        <v>----</v>
      </c>
      <c r="AI946" t="str">
        <f>IF(AND((T946&lt;0.6),(S946&gt;=1.5),(C946=0)),"AlipatNoN","----")</f>
        <v>----</v>
      </c>
      <c r="AJ946" t="str">
        <f>IF(AND((S946&gt;=1.5),(T946&gt;=0.6)),"SatFACarb","----")</f>
        <v>SatFACarb</v>
      </c>
      <c r="AK946" t="str">
        <f>IF(AND((T946&lt;0.6),(S946&gt;=1.5),(C946&gt;0)),"Alipat+N","----")</f>
        <v>----</v>
      </c>
      <c r="AM946" s="4">
        <f>V946*(44/43.989828)</f>
        <v>501.2619898380961</v>
      </c>
      <c r="AN946" s="4">
        <f>INT(AM946)</f>
        <v>501</v>
      </c>
      <c r="AO946" s="4">
        <f>AM946-AN946</f>
        <v>0.26198983809609899</v>
      </c>
    </row>
    <row r="947" spans="1:41" x14ac:dyDescent="0.25">
      <c r="A947">
        <v>27</v>
      </c>
      <c r="B947">
        <v>44</v>
      </c>
      <c r="C947">
        <v>0</v>
      </c>
      <c r="D947">
        <v>23</v>
      </c>
      <c r="E947">
        <v>0</v>
      </c>
      <c r="F947">
        <v>0</v>
      </c>
      <c r="H947">
        <v>735.22005939999997</v>
      </c>
      <c r="J947">
        <v>4298533</v>
      </c>
      <c r="K947">
        <v>4451989</v>
      </c>
      <c r="L947">
        <v>3771135</v>
      </c>
      <c r="M947" t="str">
        <f>IF(J947&gt;0,"Yes","No")</f>
        <v>Yes</v>
      </c>
      <c r="N947">
        <f>AVERAGE(J947:L947)</f>
        <v>4173885.6666666665</v>
      </c>
      <c r="O947">
        <v>4350957</v>
      </c>
      <c r="P947">
        <v>4290870</v>
      </c>
      <c r="Q947">
        <v>3746032</v>
      </c>
      <c r="S947">
        <f>B947/A947</f>
        <v>1.6296296296296295</v>
      </c>
      <c r="T947">
        <f>D947/A947</f>
        <v>0.85185185185185186</v>
      </c>
      <c r="V947" s="4">
        <f>A947*12+(B947-1)*1.007825+C947*14.003074+D947*15.9949146+E947*31.9720707+F947*30.9737615+0.0005485799</f>
        <v>735.22005937990014</v>
      </c>
      <c r="W947">
        <f>1+A947-B947/2+C947/2+F947/2</f>
        <v>6</v>
      </c>
      <c r="X947">
        <f>W947/A947</f>
        <v>0.22222222222222221</v>
      </c>
      <c r="Y947">
        <f>W947/B947</f>
        <v>0.13636363636363635</v>
      </c>
      <c r="Z947">
        <f>W947/D947</f>
        <v>0.2608695652173913</v>
      </c>
      <c r="AA947" t="str">
        <f>IF(X947&gt;=0.3,IF(X947&lt;=0.68,IF(Y947&gt;=0.2,IF(Y947&lt;=0.95,IF(Z947&gt;=0.77,IF(Z947&lt;=1.75,"CRAM","O"),"O"),"O"),"O"),"O"),"O")</f>
        <v>O</v>
      </c>
      <c r="AD947">
        <f>(1+A947-D947/2-E947-B947/2)/(A947-D947/2-E947-C947-F947)</f>
        <v>-0.35483870967741937</v>
      </c>
      <c r="AF947" t="str">
        <f>IF(AD947&gt;0.66,"CondAr","----")</f>
        <v>----</v>
      </c>
      <c r="AG947" t="str">
        <f>IF(AND((AD947&gt;0.5),(AD947&lt;=0.66)),"Aromatic","----")</f>
        <v>----</v>
      </c>
      <c r="AH947" t="str">
        <f>IF(AND((AD947&lt;=0.5),(S947&lt;1.5)),"HUnSatLig","----")</f>
        <v>----</v>
      </c>
      <c r="AI947" t="str">
        <f>IF(AND((T947&lt;0.6),(S947&gt;=1.5),(C947=0)),"AlipatNoN","----")</f>
        <v>----</v>
      </c>
      <c r="AJ947" t="str">
        <f>IF(AND((S947&gt;=1.5),(T947&gt;=0.6)),"SatFACarb","----")</f>
        <v>SatFACarb</v>
      </c>
      <c r="AK947" t="str">
        <f>IF(AND((T947&lt;0.6),(S947&gt;=1.5),(C947&gt;0)),"Alipat+N","----")</f>
        <v>----</v>
      </c>
      <c r="AM947" s="4">
        <f>V947*(44/43.989828)</f>
        <v>735.39006819293775</v>
      </c>
      <c r="AN947" s="4">
        <f>INT(AM947)</f>
        <v>735</v>
      </c>
      <c r="AO947" s="4">
        <f>AM947-AN947</f>
        <v>0.39006819293774697</v>
      </c>
    </row>
    <row r="948" spans="1:41" x14ac:dyDescent="0.25">
      <c r="A948">
        <v>21</v>
      </c>
      <c r="B948">
        <v>34</v>
      </c>
      <c r="C948">
        <v>0</v>
      </c>
      <c r="D948">
        <v>16</v>
      </c>
      <c r="E948">
        <v>0</v>
      </c>
      <c r="F948">
        <v>0</v>
      </c>
      <c r="H948">
        <v>541.17740719999995</v>
      </c>
      <c r="J948">
        <v>3644874</v>
      </c>
      <c r="K948">
        <v>3113508</v>
      </c>
      <c r="L948">
        <v>3252843</v>
      </c>
      <c r="M948" t="str">
        <f>IF(J948&gt;0,"Yes","No")</f>
        <v>Yes</v>
      </c>
      <c r="N948">
        <f>AVERAGE(J948:L948)</f>
        <v>3337075</v>
      </c>
      <c r="O948">
        <v>4525298</v>
      </c>
      <c r="P948">
        <v>4529781</v>
      </c>
      <c r="Q948">
        <v>3443750</v>
      </c>
      <c r="S948">
        <f>B948/A948</f>
        <v>1.6190476190476191</v>
      </c>
      <c r="T948">
        <f>D948/A948</f>
        <v>0.76190476190476186</v>
      </c>
      <c r="V948" s="4">
        <f>A948*12+(B948-1)*1.007825+C948*14.003074+D948*15.9949146+E948*31.9720707+F948*30.9737615+0.0005485799</f>
        <v>541.1774071799</v>
      </c>
      <c r="W948">
        <f>1+A948-B948/2+C948/2+F948/2</f>
        <v>5</v>
      </c>
      <c r="X948">
        <f>W948/A948</f>
        <v>0.23809523809523808</v>
      </c>
      <c r="Y948">
        <f>W948/B948</f>
        <v>0.14705882352941177</v>
      </c>
      <c r="Z948">
        <f>W948/D948</f>
        <v>0.3125</v>
      </c>
      <c r="AA948" t="str">
        <f>IF(X948&gt;=0.3,IF(X948&lt;=0.68,IF(Y948&gt;=0.2,IF(Y948&lt;=0.95,IF(Z948&gt;=0.77,IF(Z948&lt;=1.75,"CRAM","O"),"O"),"O"),"O"),"O"),"O")</f>
        <v>O</v>
      </c>
      <c r="AD948">
        <f>(1+A948-D948/2-E948-B948/2)/(A948-D948/2-E948-C948-F948)</f>
        <v>-0.23076923076923078</v>
      </c>
      <c r="AF948" t="str">
        <f>IF(AD948&gt;0.66,"CondAr","----")</f>
        <v>----</v>
      </c>
      <c r="AG948" t="str">
        <f>IF(AND((AD948&gt;0.5),(AD948&lt;=0.66)),"Aromatic","----")</f>
        <v>----</v>
      </c>
      <c r="AH948" t="str">
        <f>IF(AND((AD948&lt;=0.5),(S948&lt;1.5)),"HUnSatLig","----")</f>
        <v>----</v>
      </c>
      <c r="AI948" t="str">
        <f>IF(AND((T948&lt;0.6),(S948&gt;=1.5),(C948=0)),"AlipatNoN","----")</f>
        <v>----</v>
      </c>
      <c r="AJ948" t="str">
        <f>IF(AND((S948&gt;=1.5),(T948&gt;=0.6)),"SatFACarb","----")</f>
        <v>SatFACarb</v>
      </c>
      <c r="AK948" t="str">
        <f>IF(AND((T948&lt;0.6),(S948&gt;=1.5),(C948&gt;0)),"Alipat+N","----")</f>
        <v>----</v>
      </c>
      <c r="AM948" s="4">
        <f>V948*(44/43.989828)</f>
        <v>541.30254648678317</v>
      </c>
      <c r="AN948" s="4">
        <f>INT(AM948)</f>
        <v>541</v>
      </c>
      <c r="AO948" s="4">
        <f>AM948-AN948</f>
        <v>0.30254648678317153</v>
      </c>
    </row>
    <row r="949" spans="1:41" x14ac:dyDescent="0.25">
      <c r="A949">
        <v>18</v>
      </c>
      <c r="B949">
        <v>28</v>
      </c>
      <c r="C949">
        <v>0</v>
      </c>
      <c r="D949">
        <v>15</v>
      </c>
      <c r="E949">
        <v>0</v>
      </c>
      <c r="F949">
        <v>0</v>
      </c>
      <c r="H949">
        <v>483.13554260000001</v>
      </c>
      <c r="J949">
        <v>4236403</v>
      </c>
      <c r="K949">
        <v>3807848</v>
      </c>
      <c r="L949">
        <v>3854887</v>
      </c>
      <c r="M949" t="str">
        <f>IF(J949&gt;0,"Yes","No")</f>
        <v>Yes</v>
      </c>
      <c r="N949">
        <f>AVERAGE(J949:L949)</f>
        <v>3966379.3333333335</v>
      </c>
      <c r="O949">
        <v>4555670</v>
      </c>
      <c r="P949">
        <v>4176445</v>
      </c>
      <c r="Q949">
        <v>3318696</v>
      </c>
      <c r="S949">
        <f>B949/A949</f>
        <v>1.5555555555555556</v>
      </c>
      <c r="T949">
        <f>D949/A949</f>
        <v>0.83333333333333337</v>
      </c>
      <c r="V949" s="4">
        <f>A949*12+(B949-1)*1.007825+C949*14.003074+D949*15.9949146+E949*31.9720707+F949*30.9737615+0.0005485799</f>
        <v>483.1355425799</v>
      </c>
      <c r="W949">
        <f>1+A949-B949/2+C949/2+F949/2</f>
        <v>5</v>
      </c>
      <c r="X949">
        <f>W949/A949</f>
        <v>0.27777777777777779</v>
      </c>
      <c r="Y949">
        <f>W949/B949</f>
        <v>0.17857142857142858</v>
      </c>
      <c r="Z949">
        <f>W949/D949</f>
        <v>0.33333333333333331</v>
      </c>
      <c r="AA949" t="str">
        <f>IF(X949&gt;=0.3,IF(X949&lt;=0.68,IF(Y949&gt;=0.2,IF(Y949&lt;=0.95,IF(Z949&gt;=0.77,IF(Z949&lt;=1.75,"CRAM","O"),"O"),"O"),"O"),"O"),"O")</f>
        <v>O</v>
      </c>
      <c r="AD949">
        <f>(1+A949-D949/2-E949-B949/2)/(A949-D949/2-E949-C949-F949)</f>
        <v>-0.23809523809523808</v>
      </c>
      <c r="AF949" t="str">
        <f>IF(AD949&gt;0.66,"CondAr","----")</f>
        <v>----</v>
      </c>
      <c r="AG949" t="str">
        <f>IF(AND((AD949&gt;0.5),(AD949&lt;=0.66)),"Aromatic","----")</f>
        <v>----</v>
      </c>
      <c r="AH949" t="str">
        <f>IF(AND((AD949&lt;=0.5),(S949&lt;1.5)),"HUnSatLig","----")</f>
        <v>----</v>
      </c>
      <c r="AI949" t="str">
        <f>IF(AND((T949&lt;0.6),(S949&gt;=1.5),(C949=0)),"AlipatNoN","----")</f>
        <v>----</v>
      </c>
      <c r="AJ949" t="str">
        <f>IF(AND((S949&gt;=1.5),(T949&gt;=0.6)),"SatFACarb","----")</f>
        <v>SatFACarb</v>
      </c>
      <c r="AK949" t="str">
        <f>IF(AND((T949&lt;0.6),(S949&gt;=1.5),(C949&gt;0)),"Alipat+N","----")</f>
        <v>----</v>
      </c>
      <c r="AM949" s="4">
        <f>V949*(44/43.989828)</f>
        <v>483.24726056022763</v>
      </c>
      <c r="AN949" s="4">
        <f>INT(AM949)</f>
        <v>483</v>
      </c>
      <c r="AO949" s="4">
        <f>AM949-AN949</f>
        <v>0.24726056022763032</v>
      </c>
    </row>
    <row r="950" spans="1:41" x14ac:dyDescent="0.25">
      <c r="A950">
        <v>17</v>
      </c>
      <c r="B950">
        <v>28</v>
      </c>
      <c r="C950">
        <v>0</v>
      </c>
      <c r="D950">
        <v>15</v>
      </c>
      <c r="E950">
        <v>0</v>
      </c>
      <c r="F950">
        <v>0</v>
      </c>
      <c r="H950">
        <v>471.13554260000001</v>
      </c>
      <c r="J950">
        <v>7478356</v>
      </c>
      <c r="K950">
        <v>8641091</v>
      </c>
      <c r="L950">
        <v>7059263</v>
      </c>
      <c r="M950" t="str">
        <f>IF(J950&gt;0,"Yes","No")</f>
        <v>Yes</v>
      </c>
      <c r="N950">
        <f>AVERAGE(J950:L950)</f>
        <v>7726236.666666667</v>
      </c>
      <c r="O950">
        <v>4679305</v>
      </c>
      <c r="P950">
        <v>5480751</v>
      </c>
      <c r="Q950">
        <v>4276234</v>
      </c>
      <c r="S950">
        <f>B950/A950</f>
        <v>1.6470588235294117</v>
      </c>
      <c r="T950">
        <f>D950/A950</f>
        <v>0.88235294117647056</v>
      </c>
      <c r="V950" s="4">
        <f>A950*12+(B950-1)*1.007825+C950*14.003074+D950*15.9949146+E950*31.9720707+F950*30.9737615+0.0005485799</f>
        <v>471.1355425799</v>
      </c>
      <c r="W950">
        <f>1+A950-B950/2+C950/2+F950/2</f>
        <v>4</v>
      </c>
      <c r="X950">
        <f>W950/A950</f>
        <v>0.23529411764705882</v>
      </c>
      <c r="Y950">
        <f>W950/B950</f>
        <v>0.14285714285714285</v>
      </c>
      <c r="Z950">
        <f>W950/D950</f>
        <v>0.26666666666666666</v>
      </c>
      <c r="AA950" t="str">
        <f>IF(X950&gt;=0.3,IF(X950&lt;=0.68,IF(Y950&gt;=0.2,IF(Y950&lt;=0.95,IF(Z950&gt;=0.77,IF(Z950&lt;=1.75,"CRAM","O"),"O"),"O"),"O"),"O"),"O")</f>
        <v>O</v>
      </c>
      <c r="AD950">
        <f>(1+A950-D950/2-E950-B950/2)/(A950-D950/2-E950-C950-F950)</f>
        <v>-0.36842105263157893</v>
      </c>
      <c r="AF950" t="str">
        <f>IF(AD950&gt;0.66,"CondAr","----")</f>
        <v>----</v>
      </c>
      <c r="AG950" t="str">
        <f>IF(AND((AD950&gt;0.5),(AD950&lt;=0.66)),"Aromatic","----")</f>
        <v>----</v>
      </c>
      <c r="AH950" t="str">
        <f>IF(AND((AD950&lt;=0.5),(S950&lt;1.5)),"HUnSatLig","----")</f>
        <v>----</v>
      </c>
      <c r="AI950" t="str">
        <f>IF(AND((T950&lt;0.6),(S950&gt;=1.5),(C950=0)),"AlipatNoN","----")</f>
        <v>----</v>
      </c>
      <c r="AJ950" t="str">
        <f>IF(AND((S950&gt;=1.5),(T950&gt;=0.6)),"SatFACarb","----")</f>
        <v>SatFACarb</v>
      </c>
      <c r="AK950" t="str">
        <f>IF(AND((T950&lt;0.6),(S950&gt;=1.5),(C950&gt;0)),"Alipat+N","----")</f>
        <v>----</v>
      </c>
      <c r="AM950" s="4">
        <f>V950*(44/43.989828)</f>
        <v>471.24448573692075</v>
      </c>
      <c r="AN950" s="4">
        <f>INT(AM950)</f>
        <v>471</v>
      </c>
      <c r="AO950" s="4">
        <f>AM950-AN950</f>
        <v>0.24448573692075115</v>
      </c>
    </row>
    <row r="951" spans="1:41" x14ac:dyDescent="0.25">
      <c r="A951">
        <v>17</v>
      </c>
      <c r="B951">
        <v>26</v>
      </c>
      <c r="C951">
        <v>0</v>
      </c>
      <c r="D951">
        <v>14</v>
      </c>
      <c r="E951">
        <v>0</v>
      </c>
      <c r="F951">
        <v>0</v>
      </c>
      <c r="H951">
        <v>453.124978</v>
      </c>
      <c r="J951">
        <v>5246261</v>
      </c>
      <c r="K951">
        <v>4987023</v>
      </c>
      <c r="L951">
        <v>4363269</v>
      </c>
      <c r="M951" t="str">
        <f>IF(J951&gt;0,"Yes","No")</f>
        <v>Yes</v>
      </c>
      <c r="N951">
        <f>AVERAGE(J951:L951)</f>
        <v>4865517.666666667</v>
      </c>
      <c r="O951">
        <v>4802702</v>
      </c>
      <c r="P951">
        <v>4765336</v>
      </c>
      <c r="Q951">
        <v>3782227</v>
      </c>
      <c r="S951">
        <f>B951/A951</f>
        <v>1.5294117647058822</v>
      </c>
      <c r="T951">
        <f>D951/A951</f>
        <v>0.82352941176470584</v>
      </c>
      <c r="V951" s="4">
        <f>A951*12+(B951-1)*1.007825+C951*14.003074+D951*15.9949146+E951*31.9720707+F951*30.9737615+0.0005485799</f>
        <v>453.1249779799</v>
      </c>
      <c r="W951">
        <f>1+A951-B951/2+C951/2+F951/2</f>
        <v>5</v>
      </c>
      <c r="X951">
        <f>W951/A951</f>
        <v>0.29411764705882354</v>
      </c>
      <c r="Y951">
        <f>W951/B951</f>
        <v>0.19230769230769232</v>
      </c>
      <c r="Z951">
        <f>W951/D951</f>
        <v>0.35714285714285715</v>
      </c>
      <c r="AA951" t="str">
        <f>IF(X951&gt;=0.3,IF(X951&lt;=0.68,IF(Y951&gt;=0.2,IF(Y951&lt;=0.95,IF(Z951&gt;=0.77,IF(Z951&lt;=1.75,"CRAM","O"),"O"),"O"),"O"),"O"),"O")</f>
        <v>O</v>
      </c>
      <c r="AD951">
        <f>(1+A951-D951/2-E951-B951/2)/(A951-D951/2-E951-C951-F951)</f>
        <v>-0.2</v>
      </c>
      <c r="AF951" t="str">
        <f>IF(AD951&gt;0.66,"CondAr","----")</f>
        <v>----</v>
      </c>
      <c r="AG951" t="str">
        <f>IF(AND((AD951&gt;0.5),(AD951&lt;=0.66)),"Aromatic","----")</f>
        <v>----</v>
      </c>
      <c r="AH951" t="str">
        <f>IF(AND((AD951&lt;=0.5),(S951&lt;1.5)),"HUnSatLig","----")</f>
        <v>----</v>
      </c>
      <c r="AI951" t="str">
        <f>IF(AND((T951&lt;0.6),(S951&gt;=1.5),(C951=0)),"AlipatNoN","----")</f>
        <v>----</v>
      </c>
      <c r="AJ951" t="str">
        <f>IF(AND((S951&gt;=1.5),(T951&gt;=0.6)),"SatFACarb","----")</f>
        <v>SatFACarb</v>
      </c>
      <c r="AK951" t="str">
        <f>IF(AND((T951&lt;0.6),(S951&gt;=1.5),(C951&gt;0)),"Alipat+N","----")</f>
        <v>----</v>
      </c>
      <c r="AM951" s="4">
        <f>V951*(44/43.989828)</f>
        <v>453.22975645905223</v>
      </c>
      <c r="AN951" s="4">
        <f>INT(AM951)</f>
        <v>453</v>
      </c>
      <c r="AO951" s="4">
        <f>AM951-AN951</f>
        <v>0.22975645905222564</v>
      </c>
    </row>
    <row r="952" spans="1:41" x14ac:dyDescent="0.25">
      <c r="A952">
        <v>15</v>
      </c>
      <c r="B952">
        <v>26</v>
      </c>
      <c r="C952">
        <v>0</v>
      </c>
      <c r="D952">
        <v>13</v>
      </c>
      <c r="E952">
        <v>0</v>
      </c>
      <c r="F952">
        <v>0</v>
      </c>
      <c r="H952">
        <v>413.13006339999998</v>
      </c>
      <c r="J952">
        <v>5245041</v>
      </c>
      <c r="K952">
        <v>5802526</v>
      </c>
      <c r="L952">
        <v>5805851</v>
      </c>
      <c r="M952" t="str">
        <f>IF(J952&gt;0,"Yes","No")</f>
        <v>Yes</v>
      </c>
      <c r="N952">
        <f>AVERAGE(J952:L952)</f>
        <v>5617806</v>
      </c>
      <c r="O952">
        <v>4876578</v>
      </c>
      <c r="P952">
        <v>4630537</v>
      </c>
      <c r="Q952">
        <v>4823967</v>
      </c>
      <c r="S952">
        <f>B952/A952</f>
        <v>1.7333333333333334</v>
      </c>
      <c r="T952">
        <f>D952/A952</f>
        <v>0.8666666666666667</v>
      </c>
      <c r="V952" s="4">
        <f>A952*12+(B952-1)*1.007825+C952*14.003074+D952*15.9949146+E952*31.9720707+F952*30.9737615+0.0005485799</f>
        <v>413.13006337990004</v>
      </c>
      <c r="W952">
        <f>1+A952-B952/2+C952/2+F952/2</f>
        <v>3</v>
      </c>
      <c r="X952">
        <f>W952/A952</f>
        <v>0.2</v>
      </c>
      <c r="Y952">
        <f>W952/B952</f>
        <v>0.11538461538461539</v>
      </c>
      <c r="Z952">
        <f>W952/D952</f>
        <v>0.23076923076923078</v>
      </c>
      <c r="AA952" t="str">
        <f>IF(X952&gt;=0.3,IF(X952&lt;=0.68,IF(Y952&gt;=0.2,IF(Y952&lt;=0.95,IF(Z952&gt;=0.77,IF(Z952&lt;=1.75,"CRAM","O"),"O"),"O"),"O"),"O"),"O")</f>
        <v>O</v>
      </c>
      <c r="AD952">
        <f>(1+A952-D952/2-E952-B952/2)/(A952-D952/2-E952-C952-F952)</f>
        <v>-0.41176470588235292</v>
      </c>
      <c r="AF952" t="str">
        <f>IF(AD952&gt;0.66,"CondAr","----")</f>
        <v>----</v>
      </c>
      <c r="AG952" t="str">
        <f>IF(AND((AD952&gt;0.5),(AD952&lt;=0.66)),"Aromatic","----")</f>
        <v>----</v>
      </c>
      <c r="AH952" t="str">
        <f>IF(AND((AD952&lt;=0.5),(S952&lt;1.5)),"HUnSatLig","----")</f>
        <v>----</v>
      </c>
      <c r="AI952" t="str">
        <f>IF(AND((T952&lt;0.6),(S952&gt;=1.5),(C952=0)),"AlipatNoN","----")</f>
        <v>----</v>
      </c>
      <c r="AJ952" t="str">
        <f>IF(AND((S952&gt;=1.5),(T952&gt;=0.6)),"SatFACarb","----")</f>
        <v>SatFACarb</v>
      </c>
      <c r="AK952" t="str">
        <f>IF(AND((T952&lt;0.6),(S952&gt;=1.5),(C952&gt;0)),"Alipat+N","----")</f>
        <v>----</v>
      </c>
      <c r="AM952" s="4">
        <f>V952*(44/43.989828)</f>
        <v>413.22559362395322</v>
      </c>
      <c r="AN952" s="4">
        <f>INT(AM952)</f>
        <v>413</v>
      </c>
      <c r="AO952" s="4">
        <f>AM952-AN952</f>
        <v>0.22559362395321614</v>
      </c>
    </row>
    <row r="953" spans="1:41" x14ac:dyDescent="0.25">
      <c r="A953">
        <v>26</v>
      </c>
      <c r="B953">
        <v>42</v>
      </c>
      <c r="C953">
        <v>0</v>
      </c>
      <c r="D953">
        <v>20</v>
      </c>
      <c r="E953">
        <v>0</v>
      </c>
      <c r="F953">
        <v>0</v>
      </c>
      <c r="H953">
        <v>673.21966559999998</v>
      </c>
      <c r="J953">
        <v>4204012</v>
      </c>
      <c r="K953">
        <v>3532244</v>
      </c>
      <c r="L953">
        <v>3171285</v>
      </c>
      <c r="M953" t="str">
        <f>IF(J953&gt;0,"Yes","No")</f>
        <v>Yes</v>
      </c>
      <c r="N953">
        <f>AVERAGE(J953:L953)</f>
        <v>3635847</v>
      </c>
      <c r="O953">
        <v>4948113</v>
      </c>
      <c r="P953">
        <v>5131822</v>
      </c>
      <c r="Q953">
        <v>3794488</v>
      </c>
      <c r="S953">
        <f>B953/A953</f>
        <v>1.6153846153846154</v>
      </c>
      <c r="T953">
        <f>D953/A953</f>
        <v>0.76923076923076927</v>
      </c>
      <c r="V953" s="4">
        <f>A953*12+(B953-1)*1.007825+C953*14.003074+D953*15.9949146+E953*31.9720707+F953*30.9737615+0.0005485799</f>
        <v>673.21966557990004</v>
      </c>
      <c r="W953">
        <f>1+A953-B953/2+C953/2+F953/2</f>
        <v>6</v>
      </c>
      <c r="X953">
        <f>W953/A953</f>
        <v>0.23076923076923078</v>
      </c>
      <c r="Y953">
        <f>W953/B953</f>
        <v>0.14285714285714285</v>
      </c>
      <c r="Z953">
        <f>W953/D953</f>
        <v>0.3</v>
      </c>
      <c r="AA953" t="str">
        <f>IF(X953&gt;=0.3,IF(X953&lt;=0.68,IF(Y953&gt;=0.2,IF(Y953&lt;=0.95,IF(Z953&gt;=0.77,IF(Z953&lt;=1.75,"CRAM","O"),"O"),"O"),"O"),"O"),"O")</f>
        <v>O</v>
      </c>
      <c r="AD953">
        <f>(1+A953-D953/2-E953-B953/2)/(A953-D953/2-E953-C953-F953)</f>
        <v>-0.25</v>
      </c>
      <c r="AF953" t="str">
        <f>IF(AD953&gt;0.66,"CondAr","----")</f>
        <v>----</v>
      </c>
      <c r="AG953" t="str">
        <f>IF(AND((AD953&gt;0.5),(AD953&lt;=0.66)),"Aromatic","----")</f>
        <v>----</v>
      </c>
      <c r="AH953" t="str">
        <f>IF(AND((AD953&lt;=0.5),(S953&lt;1.5)),"HUnSatLig","----")</f>
        <v>----</v>
      </c>
      <c r="AI953" t="str">
        <f>IF(AND((T953&lt;0.6),(S953&gt;=1.5),(C953=0)),"AlipatNoN","----")</f>
        <v>----</v>
      </c>
      <c r="AJ953" t="str">
        <f>IF(AND((S953&gt;=1.5),(T953&gt;=0.6)),"SatFACarb","----")</f>
        <v>SatFACarb</v>
      </c>
      <c r="AK953" t="str">
        <f>IF(AND((T953&lt;0.6),(S953&gt;=1.5),(C953&gt;0)),"Alipat+N","----")</f>
        <v>----</v>
      </c>
      <c r="AM953" s="4">
        <f>V953*(44/43.989828)</f>
        <v>673.37533771479161</v>
      </c>
      <c r="AN953" s="4">
        <f>INT(AM953)</f>
        <v>673</v>
      </c>
      <c r="AO953" s="4">
        <f>AM953-AN953</f>
        <v>0.3753377147916126</v>
      </c>
    </row>
    <row r="954" spans="1:41" x14ac:dyDescent="0.25">
      <c r="A954">
        <v>16</v>
      </c>
      <c r="B954">
        <v>30</v>
      </c>
      <c r="C954">
        <v>0</v>
      </c>
      <c r="D954">
        <v>10</v>
      </c>
      <c r="E954">
        <v>0</v>
      </c>
      <c r="F954">
        <v>0</v>
      </c>
      <c r="H954">
        <v>381.17661959999998</v>
      </c>
      <c r="J954">
        <v>3244118</v>
      </c>
      <c r="K954">
        <v>3392831</v>
      </c>
      <c r="L954">
        <v>3443337</v>
      </c>
      <c r="M954" t="str">
        <f>IF(J954&gt;0,"Yes","No")</f>
        <v>Yes</v>
      </c>
      <c r="N954">
        <f>AVERAGE(J954:L954)</f>
        <v>3360095.3333333335</v>
      </c>
      <c r="O954">
        <v>4962930</v>
      </c>
      <c r="P954">
        <v>5239808</v>
      </c>
      <c r="Q954">
        <v>4960334</v>
      </c>
      <c r="S954">
        <f>B954/A954</f>
        <v>1.875</v>
      </c>
      <c r="T954">
        <f>D954/A954</f>
        <v>0.625</v>
      </c>
      <c r="V954" s="4">
        <f>A954*12+(B954-1)*1.007825+C954*14.003074+D954*15.9949146+E954*31.9720707+F954*30.9737615+0.0005485799</f>
        <v>381.17661957989998</v>
      </c>
      <c r="W954">
        <f>1+A954-B954/2+C954/2+F954/2</f>
        <v>2</v>
      </c>
      <c r="X954">
        <f>W954/A954</f>
        <v>0.125</v>
      </c>
      <c r="Y954">
        <f>W954/B954</f>
        <v>6.6666666666666666E-2</v>
      </c>
      <c r="Z954">
        <f>W954/D954</f>
        <v>0.2</v>
      </c>
      <c r="AA954" t="str">
        <f>IF(X954&gt;=0.3,IF(X954&lt;=0.68,IF(Y954&gt;=0.2,IF(Y954&lt;=0.95,IF(Z954&gt;=0.77,IF(Z954&lt;=1.75,"CRAM","O"),"O"),"O"),"O"),"O"),"O")</f>
        <v>O</v>
      </c>
      <c r="AD954">
        <f>(1+A954-D954/2-E954-B954/2)/(A954-D954/2-E954-C954-F954)</f>
        <v>-0.27272727272727271</v>
      </c>
      <c r="AF954" t="str">
        <f>IF(AD954&gt;0.66,"CondAr","----")</f>
        <v>----</v>
      </c>
      <c r="AG954" t="str">
        <f>IF(AND((AD954&gt;0.5),(AD954&lt;=0.66)),"Aromatic","----")</f>
        <v>----</v>
      </c>
      <c r="AH954" t="str">
        <f>IF(AND((AD954&lt;=0.5),(S954&lt;1.5)),"HUnSatLig","----")</f>
        <v>----</v>
      </c>
      <c r="AI954" t="str">
        <f>IF(AND((T954&lt;0.6),(S954&gt;=1.5),(C954=0)),"AlipatNoN","----")</f>
        <v>----</v>
      </c>
      <c r="AJ954" t="str">
        <f>IF(AND((S954&gt;=1.5),(T954&gt;=0.6)),"SatFACarb","----")</f>
        <v>SatFACarb</v>
      </c>
      <c r="AK954" t="str">
        <f>IF(AND((T954&lt;0.6),(S954&gt;=1.5),(C954&gt;0)),"Alipat+N","----")</f>
        <v>----</v>
      </c>
      <c r="AM954" s="4">
        <f>V954*(44/43.989828)</f>
        <v>381.26476106057055</v>
      </c>
      <c r="AN954" s="4">
        <f>INT(AM954)</f>
        <v>381</v>
      </c>
      <c r="AO954" s="4">
        <f>AM954-AN954</f>
        <v>0.26476106057054949</v>
      </c>
    </row>
    <row r="955" spans="1:41" x14ac:dyDescent="0.25">
      <c r="A955">
        <v>16</v>
      </c>
      <c r="B955">
        <v>24</v>
      </c>
      <c r="C955">
        <v>0</v>
      </c>
      <c r="D955">
        <v>10</v>
      </c>
      <c r="E955">
        <v>0</v>
      </c>
      <c r="F955">
        <v>0</v>
      </c>
      <c r="H955">
        <v>375.1296696</v>
      </c>
      <c r="J955">
        <v>5736443</v>
      </c>
      <c r="K955">
        <v>4718901</v>
      </c>
      <c r="L955">
        <v>5590554</v>
      </c>
      <c r="M955" t="str">
        <f>IF(J955&gt;0,"Yes","No")</f>
        <v>Yes</v>
      </c>
      <c r="N955">
        <f>AVERAGE(J955:L955)</f>
        <v>5348632.666666667</v>
      </c>
      <c r="O955">
        <v>5215235</v>
      </c>
      <c r="P955">
        <v>4289940</v>
      </c>
      <c r="Q955">
        <v>5507658</v>
      </c>
      <c r="S955">
        <f>B955/A955</f>
        <v>1.5</v>
      </c>
      <c r="T955">
        <f>D955/A955</f>
        <v>0.625</v>
      </c>
      <c r="V955" s="4">
        <f>A955*12+(B955-1)*1.007825+C955*14.003074+D955*15.9949146+E955*31.9720707+F955*30.9737615+0.0005485799</f>
        <v>375.1296695799</v>
      </c>
      <c r="W955">
        <f>1+A955-B955/2+C955/2+F955/2</f>
        <v>5</v>
      </c>
      <c r="X955">
        <f>W955/A955</f>
        <v>0.3125</v>
      </c>
      <c r="Y955">
        <f>W955/B955</f>
        <v>0.20833333333333334</v>
      </c>
      <c r="Z955">
        <f>W955/D955</f>
        <v>0.5</v>
      </c>
      <c r="AA955" t="str">
        <f>IF(X955&gt;=0.3,IF(X955&lt;=0.68,IF(Y955&gt;=0.2,IF(Y955&lt;=0.95,IF(Z955&gt;=0.77,IF(Z955&lt;=1.75,"CRAM","O"),"O"),"O"),"O"),"O"),"O")</f>
        <v>O</v>
      </c>
      <c r="AD955">
        <f>(1+A955-D955/2-E955-B955/2)/(A955-D955/2-E955-C955-F955)</f>
        <v>0</v>
      </c>
      <c r="AF955" t="str">
        <f>IF(AD955&gt;0.66,"CondAr","----")</f>
        <v>----</v>
      </c>
      <c r="AG955" t="str">
        <f>IF(AND((AD955&gt;0.5),(AD955&lt;=0.66)),"Aromatic","----")</f>
        <v>----</v>
      </c>
      <c r="AH955" t="str">
        <f>IF(AND((AD955&lt;=0.5),(S955&lt;1.5)),"HUnSatLig","----")</f>
        <v>----</v>
      </c>
      <c r="AI955" t="str">
        <f>IF(AND((T955&lt;0.6),(S955&gt;=1.5),(C955=0)),"AlipatNoN","----")</f>
        <v>----</v>
      </c>
      <c r="AJ955" t="str">
        <f>IF(AND((S955&gt;=1.5),(T955&gt;=0.6)),"SatFACarb","----")</f>
        <v>SatFACarb</v>
      </c>
      <c r="AK955" t="str">
        <f>IF(AND((T955&lt;0.6),(S955&gt;=1.5),(C955&gt;0)),"Alipat+N","----")</f>
        <v>----</v>
      </c>
      <c r="AM955" s="4">
        <f>V955*(44/43.989828)</f>
        <v>375.21641279242095</v>
      </c>
      <c r="AN955" s="4">
        <f>INT(AM955)</f>
        <v>375</v>
      </c>
      <c r="AO955" s="4">
        <f>AM955-AN955</f>
        <v>0.21641279242095379</v>
      </c>
    </row>
    <row r="956" spans="1:41" x14ac:dyDescent="0.25">
      <c r="A956">
        <v>20</v>
      </c>
      <c r="B956">
        <v>34</v>
      </c>
      <c r="C956">
        <v>0</v>
      </c>
      <c r="D956">
        <v>17</v>
      </c>
      <c r="E956">
        <v>0</v>
      </c>
      <c r="F956">
        <v>0</v>
      </c>
      <c r="H956">
        <v>545.17232179999996</v>
      </c>
      <c r="J956">
        <v>6233569</v>
      </c>
      <c r="K956">
        <v>6635005</v>
      </c>
      <c r="L956">
        <v>6507165</v>
      </c>
      <c r="M956" t="str">
        <f>IF(J956&gt;0,"Yes","No")</f>
        <v>Yes</v>
      </c>
      <c r="N956">
        <f>AVERAGE(J956:L956)</f>
        <v>6458579.666666667</v>
      </c>
      <c r="O956">
        <v>5369003</v>
      </c>
      <c r="P956">
        <v>5445114</v>
      </c>
      <c r="Q956">
        <v>5285762</v>
      </c>
      <c r="S956">
        <f>B956/A956</f>
        <v>1.7</v>
      </c>
      <c r="T956">
        <f>D956/A956</f>
        <v>0.85</v>
      </c>
      <c r="V956" s="4">
        <f>A956*12+(B956-1)*1.007825+C956*14.003074+D956*15.9949146+E956*31.9720707+F956*30.9737615+0.0005485799</f>
        <v>545.17232177990002</v>
      </c>
      <c r="W956">
        <f>1+A956-B956/2+C956/2+F956/2</f>
        <v>4</v>
      </c>
      <c r="X956">
        <f>W956/A956</f>
        <v>0.2</v>
      </c>
      <c r="Y956">
        <f>W956/B956</f>
        <v>0.11764705882352941</v>
      </c>
      <c r="Z956">
        <f>W956/D956</f>
        <v>0.23529411764705882</v>
      </c>
      <c r="AA956" t="str">
        <f>IF(X956&gt;=0.3,IF(X956&lt;=0.68,IF(Y956&gt;=0.2,IF(Y956&lt;=0.95,IF(Z956&gt;=0.77,IF(Z956&lt;=1.75,"CRAM","O"),"O"),"O"),"O"),"O"),"O")</f>
        <v>O</v>
      </c>
      <c r="AD956">
        <f>(1+A956-D956/2-E956-B956/2)/(A956-D956/2-E956-C956-F956)</f>
        <v>-0.39130434782608697</v>
      </c>
      <c r="AF956" t="str">
        <f>IF(AD956&gt;0.66,"CondAr","----")</f>
        <v>----</v>
      </c>
      <c r="AG956" t="str">
        <f>IF(AND((AD956&gt;0.5),(AD956&lt;=0.66)),"Aromatic","----")</f>
        <v>----</v>
      </c>
      <c r="AH956" t="str">
        <f>IF(AND((AD956&lt;=0.5),(S956&lt;1.5)),"HUnSatLig","----")</f>
        <v>----</v>
      </c>
      <c r="AI956" t="str">
        <f>IF(AND((T956&lt;0.6),(S956&gt;=1.5),(C956=0)),"AlipatNoN","----")</f>
        <v>----</v>
      </c>
      <c r="AJ956" t="str">
        <f>IF(AND((S956&gt;=1.5),(T956&gt;=0.6)),"SatFACarb","----")</f>
        <v>SatFACarb</v>
      </c>
      <c r="AK956" t="str">
        <f>IF(AND((T956&lt;0.6),(S956&gt;=1.5),(C956&gt;0)),"Alipat+N","----")</f>
        <v>----</v>
      </c>
      <c r="AM956" s="4">
        <f>V956*(44/43.989828)</f>
        <v>545.2983848519616</v>
      </c>
      <c r="AN956" s="4">
        <f>INT(AM956)</f>
        <v>545</v>
      </c>
      <c r="AO956" s="4">
        <f>AM956-AN956</f>
        <v>0.29838485196160036</v>
      </c>
    </row>
    <row r="957" spans="1:41" x14ac:dyDescent="0.25">
      <c r="A957">
        <v>24</v>
      </c>
      <c r="B957">
        <v>40</v>
      </c>
      <c r="C957">
        <v>0</v>
      </c>
      <c r="D957">
        <v>19</v>
      </c>
      <c r="E957">
        <v>0</v>
      </c>
      <c r="F957">
        <v>0</v>
      </c>
      <c r="H957">
        <v>631.20910100000003</v>
      </c>
      <c r="J957">
        <v>4973340</v>
      </c>
      <c r="K957">
        <v>4639099</v>
      </c>
      <c r="L957">
        <v>3924631</v>
      </c>
      <c r="M957" t="str">
        <f>IF(J957&gt;0,"Yes","No")</f>
        <v>Yes</v>
      </c>
      <c r="N957">
        <f>AVERAGE(J957:L957)</f>
        <v>4512356.666666667</v>
      </c>
      <c r="O957">
        <v>5570202</v>
      </c>
      <c r="P957">
        <v>4873904</v>
      </c>
      <c r="Q957">
        <v>3582457</v>
      </c>
      <c r="S957">
        <f>B957/A957</f>
        <v>1.6666666666666667</v>
      </c>
      <c r="T957">
        <f>D957/A957</f>
        <v>0.79166666666666663</v>
      </c>
      <c r="V957" s="4">
        <f>A957*12+(B957-1)*1.007825+C957*14.003074+D957*15.9949146+E957*31.9720707+F957*30.9737615+0.0005485799</f>
        <v>631.20910097990009</v>
      </c>
      <c r="W957">
        <f>1+A957-B957/2+C957/2+F957/2</f>
        <v>5</v>
      </c>
      <c r="X957">
        <f>W957/A957</f>
        <v>0.20833333333333334</v>
      </c>
      <c r="Y957">
        <f>W957/B957</f>
        <v>0.125</v>
      </c>
      <c r="Z957">
        <f>W957/D957</f>
        <v>0.26315789473684209</v>
      </c>
      <c r="AA957" t="str">
        <f>IF(X957&gt;=0.3,IF(X957&lt;=0.68,IF(Y957&gt;=0.2,IF(Y957&lt;=0.95,IF(Z957&gt;=0.77,IF(Z957&lt;=1.75,"CRAM","O"),"O"),"O"),"O"),"O"),"O")</f>
        <v>O</v>
      </c>
      <c r="AD957">
        <f>(1+A957-D957/2-E957-B957/2)/(A957-D957/2-E957-C957-F957)</f>
        <v>-0.31034482758620691</v>
      </c>
      <c r="AF957" t="str">
        <f>IF(AD957&gt;0.66,"CondAr","----")</f>
        <v>----</v>
      </c>
      <c r="AG957" t="str">
        <f>IF(AND((AD957&gt;0.5),(AD957&lt;=0.66)),"Aromatic","----")</f>
        <v>----</v>
      </c>
      <c r="AH957" t="str">
        <f>IF(AND((AD957&lt;=0.5),(S957&lt;1.5)),"HUnSatLig","----")</f>
        <v>----</v>
      </c>
      <c r="AI957" t="str">
        <f>IF(AND((T957&lt;0.6),(S957&gt;=1.5),(C957=0)),"AlipatNoN","----")</f>
        <v>----</v>
      </c>
      <c r="AJ957" t="str">
        <f>IF(AND((S957&gt;=1.5),(T957&gt;=0.6)),"SatFACarb","----")</f>
        <v>SatFACarb</v>
      </c>
      <c r="AK957" t="str">
        <f>IF(AND((T957&lt;0.6),(S957&gt;=1.5),(C957&gt;0)),"Alipat+N","----")</f>
        <v>----</v>
      </c>
      <c r="AM957" s="4">
        <f>V957*(44/43.989828)</f>
        <v>631.35505879030939</v>
      </c>
      <c r="AN957" s="4">
        <f>INT(AM957)</f>
        <v>631</v>
      </c>
      <c r="AO957" s="4">
        <f>AM957-AN957</f>
        <v>0.35505879030938559</v>
      </c>
    </row>
    <row r="958" spans="1:41" x14ac:dyDescent="0.25">
      <c r="A958">
        <v>14</v>
      </c>
      <c r="B958">
        <v>22</v>
      </c>
      <c r="C958">
        <v>0</v>
      </c>
      <c r="D958">
        <v>9</v>
      </c>
      <c r="E958">
        <v>0</v>
      </c>
      <c r="F958">
        <v>0</v>
      </c>
      <c r="H958">
        <v>333.11910499999999</v>
      </c>
      <c r="J958">
        <v>3105688</v>
      </c>
      <c r="K958">
        <v>3701361</v>
      </c>
      <c r="L958">
        <v>3872724</v>
      </c>
      <c r="M958" t="str">
        <f>IF(J958&gt;0,"Yes","No")</f>
        <v>Yes</v>
      </c>
      <c r="N958">
        <f>AVERAGE(J958:L958)</f>
        <v>3559924.3333333335</v>
      </c>
      <c r="O958">
        <v>5767295</v>
      </c>
      <c r="P958">
        <v>5560432</v>
      </c>
      <c r="Q958">
        <v>5036204</v>
      </c>
      <c r="S958">
        <f>B958/A958</f>
        <v>1.5714285714285714</v>
      </c>
      <c r="T958">
        <f>D958/A958</f>
        <v>0.6428571428571429</v>
      </c>
      <c r="V958" s="4">
        <f>A958*12+(B958-1)*1.007825+C958*14.003074+D958*15.9949146+E958*31.9720707+F958*30.9737615+0.0005485799</f>
        <v>333.11910497989999</v>
      </c>
      <c r="W958">
        <f>1+A958-B958/2+C958/2+F958/2</f>
        <v>4</v>
      </c>
      <c r="X958">
        <f>W958/A958</f>
        <v>0.2857142857142857</v>
      </c>
      <c r="Y958">
        <f>W958/B958</f>
        <v>0.18181818181818182</v>
      </c>
      <c r="Z958">
        <f>W958/D958</f>
        <v>0.44444444444444442</v>
      </c>
      <c r="AA958" t="str">
        <f>IF(X958&gt;=0.3,IF(X958&lt;=0.68,IF(Y958&gt;=0.2,IF(Y958&lt;=0.95,IF(Z958&gt;=0.77,IF(Z958&lt;=1.75,"CRAM","O"),"O"),"O"),"O"),"O"),"O")</f>
        <v>O</v>
      </c>
      <c r="AD958">
        <f>(1+A958-D958/2-E958-B958/2)/(A958-D958/2-E958-C958-F958)</f>
        <v>-5.2631578947368418E-2</v>
      </c>
      <c r="AF958" t="str">
        <f>IF(AD958&gt;0.66,"CondAr","----")</f>
        <v>----</v>
      </c>
      <c r="AG958" t="str">
        <f>IF(AND((AD958&gt;0.5),(AD958&lt;=0.66)),"Aromatic","----")</f>
        <v>----</v>
      </c>
      <c r="AH958" t="str">
        <f>IF(AND((AD958&lt;=0.5),(S958&lt;1.5)),"HUnSatLig","----")</f>
        <v>----</v>
      </c>
      <c r="AI958" t="str">
        <f>IF(AND((T958&lt;0.6),(S958&gt;=1.5),(C958=0)),"AlipatNoN","----")</f>
        <v>----</v>
      </c>
      <c r="AJ958" t="str">
        <f>IF(AND((S958&gt;=1.5),(T958&gt;=0.6)),"SatFACarb","----")</f>
        <v>SatFACarb</v>
      </c>
      <c r="AK958" t="str">
        <f>IF(AND((T958&lt;0.6),(S958&gt;=1.5),(C958&gt;0)),"Alipat+N","----")</f>
        <v>----</v>
      </c>
      <c r="AM958" s="4">
        <f>V958*(44/43.989828)</f>
        <v>333.19613386793867</v>
      </c>
      <c r="AN958" s="4">
        <f>INT(AM958)</f>
        <v>333</v>
      </c>
      <c r="AO958" s="4">
        <f>AM958-AN958</f>
        <v>0.19613386793866994</v>
      </c>
    </row>
    <row r="959" spans="1:41" x14ac:dyDescent="0.25">
      <c r="A959">
        <v>20</v>
      </c>
      <c r="B959">
        <v>30</v>
      </c>
      <c r="C959">
        <v>0</v>
      </c>
      <c r="D959">
        <v>15</v>
      </c>
      <c r="E959">
        <v>0</v>
      </c>
      <c r="F959">
        <v>0</v>
      </c>
      <c r="H959">
        <v>509.1511926</v>
      </c>
      <c r="J959">
        <v>7356755</v>
      </c>
      <c r="K959">
        <v>6326479</v>
      </c>
      <c r="L959">
        <v>5900126</v>
      </c>
      <c r="M959" t="str">
        <f>IF(J959&gt;0,"Yes","No")</f>
        <v>Yes</v>
      </c>
      <c r="N959">
        <f>AVERAGE(J959:L959)</f>
        <v>6527786.666666667</v>
      </c>
      <c r="O959">
        <v>5789712</v>
      </c>
      <c r="P959">
        <v>5512762</v>
      </c>
      <c r="Q959">
        <v>4312011</v>
      </c>
      <c r="S959">
        <f>B959/A959</f>
        <v>1.5</v>
      </c>
      <c r="T959">
        <f>D959/A959</f>
        <v>0.75</v>
      </c>
      <c r="V959" s="4">
        <f>A959*12+(B959-1)*1.007825+C959*14.003074+D959*15.9949146+E959*31.9720707+F959*30.9737615+0.0005485799</f>
        <v>509.1511925799</v>
      </c>
      <c r="W959">
        <f>1+A959-B959/2+C959/2+F959/2</f>
        <v>6</v>
      </c>
      <c r="X959">
        <f>W959/A959</f>
        <v>0.3</v>
      </c>
      <c r="Y959">
        <f>W959/B959</f>
        <v>0.2</v>
      </c>
      <c r="Z959">
        <f>W959/D959</f>
        <v>0.4</v>
      </c>
      <c r="AA959" t="str">
        <f>IF(X959&gt;=0.3,IF(X959&lt;=0.68,IF(Y959&gt;=0.2,IF(Y959&lt;=0.95,IF(Z959&gt;=0.77,IF(Z959&lt;=1.75,"CRAM","O"),"O"),"O"),"O"),"O"),"O")</f>
        <v>O</v>
      </c>
      <c r="AD959">
        <f>(1+A959-D959/2-E959-B959/2)/(A959-D959/2-E959-C959-F959)</f>
        <v>-0.12</v>
      </c>
      <c r="AF959" t="str">
        <f>IF(AD959&gt;0.66,"CondAr","----")</f>
        <v>----</v>
      </c>
      <c r="AG959" t="str">
        <f>IF(AND((AD959&gt;0.5),(AD959&lt;=0.66)),"Aromatic","----")</f>
        <v>----</v>
      </c>
      <c r="AH959" t="str">
        <f>IF(AND((AD959&lt;=0.5),(S959&lt;1.5)),"HUnSatLig","----")</f>
        <v>----</v>
      </c>
      <c r="AI959" t="str">
        <f>IF(AND((T959&lt;0.6),(S959&gt;=1.5),(C959=0)),"AlipatNoN","----")</f>
        <v>----</v>
      </c>
      <c r="AJ959" t="str">
        <f>IF(AND((S959&gt;=1.5),(T959&gt;=0.6)),"SatFACarb","----")</f>
        <v>SatFACarb</v>
      </c>
      <c r="AK959" t="str">
        <f>IF(AND((T959&lt;0.6),(S959&gt;=1.5),(C959&gt;0)),"Alipat+N","----")</f>
        <v>----</v>
      </c>
      <c r="AM959" s="4">
        <f>V959*(44/43.989828)</f>
        <v>509.26892629622461</v>
      </c>
      <c r="AN959" s="4">
        <f>INT(AM959)</f>
        <v>509</v>
      </c>
      <c r="AO959" s="4">
        <f>AM959-AN959</f>
        <v>0.26892629622460618</v>
      </c>
    </row>
    <row r="960" spans="1:41" x14ac:dyDescent="0.25">
      <c r="A960">
        <v>24</v>
      </c>
      <c r="B960">
        <v>39</v>
      </c>
      <c r="C960">
        <v>3</v>
      </c>
      <c r="D960">
        <v>15</v>
      </c>
      <c r="E960">
        <v>0</v>
      </c>
      <c r="F960">
        <v>0</v>
      </c>
      <c r="H960">
        <v>608.23083959999997</v>
      </c>
      <c r="J960">
        <v>2659530</v>
      </c>
      <c r="K960">
        <v>3374564</v>
      </c>
      <c r="L960">
        <v>2945953</v>
      </c>
      <c r="M960" t="str">
        <f>IF(J960&gt;0,"Yes","No")</f>
        <v>Yes</v>
      </c>
      <c r="N960">
        <f>AVERAGE(J960:L960)</f>
        <v>2993349</v>
      </c>
      <c r="O960">
        <v>5927054</v>
      </c>
      <c r="P960">
        <v>6748953</v>
      </c>
      <c r="Q960">
        <v>5311442</v>
      </c>
      <c r="S960">
        <f>B960/A960</f>
        <v>1.625</v>
      </c>
      <c r="T960">
        <f>D960/A960</f>
        <v>0.625</v>
      </c>
      <c r="V960" s="4">
        <f>A960*12+(B960-1)*1.007825+C960*14.003074+D960*15.9949146+E960*31.9720707+F960*30.9737615+0.0005485799</f>
        <v>608.23083957990013</v>
      </c>
      <c r="W960">
        <f>1+A960-B960/2+C960/2+F960/2</f>
        <v>7</v>
      </c>
      <c r="X960">
        <f>W960/A960</f>
        <v>0.29166666666666669</v>
      </c>
      <c r="Y960">
        <f>W960/B960</f>
        <v>0.17948717948717949</v>
      </c>
      <c r="Z960">
        <f>W960/D960</f>
        <v>0.46666666666666667</v>
      </c>
      <c r="AA960" t="str">
        <f>IF(X960&gt;=0.3,IF(X960&lt;=0.68,IF(Y960&gt;=0.2,IF(Y960&lt;=0.95,IF(Z960&gt;=0.77,IF(Z960&lt;=1.75,"CRAM","O"),"O"),"O"),"O"),"O"),"O")</f>
        <v>O</v>
      </c>
      <c r="AD960">
        <f>(1+A960-D960/2-E960-B960/2)/(A960-D960/2-E960-C960-F960)</f>
        <v>-0.14814814814814814</v>
      </c>
      <c r="AF960" t="str">
        <f>IF(AD960&gt;0.66,"CondAr","----")</f>
        <v>----</v>
      </c>
      <c r="AG960" t="str">
        <f>IF(AND((AD960&gt;0.5),(AD960&lt;=0.66)),"Aromatic","----")</f>
        <v>----</v>
      </c>
      <c r="AH960" t="str">
        <f>IF(AND((AD960&lt;=0.5),(S960&lt;1.5)),"HUnSatLig","----")</f>
        <v>----</v>
      </c>
      <c r="AI960" t="str">
        <f>IF(AND((T960&lt;0.6),(S960&gt;=1.5),(C960=0)),"AlipatNoN","----")</f>
        <v>----</v>
      </c>
      <c r="AJ960" t="str">
        <f>IF(AND((S960&gt;=1.5),(T960&gt;=0.6)),"SatFACarb","----")</f>
        <v>SatFACarb</v>
      </c>
      <c r="AK960" t="str">
        <f>IF(AND((T960&lt;0.6),(S960&gt;=1.5),(C960&gt;0)),"Alipat+N","----")</f>
        <v>----</v>
      </c>
      <c r="AM960" s="4">
        <f>V960*(44/43.989828)</f>
        <v>608.37148400570243</v>
      </c>
      <c r="AN960" s="4">
        <f>INT(AM960)</f>
        <v>608</v>
      </c>
      <c r="AO960" s="4">
        <f>AM960-AN960</f>
        <v>0.37148400570242757</v>
      </c>
    </row>
    <row r="961" spans="1:41" x14ac:dyDescent="0.25">
      <c r="A961">
        <v>16</v>
      </c>
      <c r="B961">
        <v>28</v>
      </c>
      <c r="C961">
        <v>0</v>
      </c>
      <c r="D961">
        <v>10</v>
      </c>
      <c r="E961">
        <v>0</v>
      </c>
      <c r="F961">
        <v>0</v>
      </c>
      <c r="H961">
        <v>379.16096959999999</v>
      </c>
      <c r="J961">
        <v>3572127</v>
      </c>
      <c r="K961">
        <v>4081993</v>
      </c>
      <c r="L961">
        <v>3480180</v>
      </c>
      <c r="M961" t="str">
        <f>IF(J961&gt;0,"Yes","No")</f>
        <v>Yes</v>
      </c>
      <c r="N961">
        <f>AVERAGE(J961:L961)</f>
        <v>3711433.3333333335</v>
      </c>
      <c r="O961">
        <v>5942365</v>
      </c>
      <c r="P961">
        <v>5632490</v>
      </c>
      <c r="Q961">
        <v>5505631</v>
      </c>
      <c r="S961">
        <f>B961/A961</f>
        <v>1.75</v>
      </c>
      <c r="T961">
        <f>D961/A961</f>
        <v>0.625</v>
      </c>
      <c r="V961" s="4">
        <f>A961*12+(B961-1)*1.007825+C961*14.003074+D961*15.9949146+E961*31.9720707+F961*30.9737615+0.0005485799</f>
        <v>379.16096957989998</v>
      </c>
      <c r="W961">
        <f>1+A961-B961/2+C961/2+F961/2</f>
        <v>3</v>
      </c>
      <c r="X961">
        <f>W961/A961</f>
        <v>0.1875</v>
      </c>
      <c r="Y961">
        <f>W961/B961</f>
        <v>0.10714285714285714</v>
      </c>
      <c r="Z961">
        <f>W961/D961</f>
        <v>0.3</v>
      </c>
      <c r="AA961" t="str">
        <f>IF(X961&gt;=0.3,IF(X961&lt;=0.68,IF(Y961&gt;=0.2,IF(Y961&lt;=0.95,IF(Z961&gt;=0.77,IF(Z961&lt;=1.75,"CRAM","O"),"O"),"O"),"O"),"O"),"O")</f>
        <v>O</v>
      </c>
      <c r="AD961">
        <f>(1+A961-D961/2-E961-B961/2)/(A961-D961/2-E961-C961-F961)</f>
        <v>-0.18181818181818182</v>
      </c>
      <c r="AF961" t="str">
        <f>IF(AD961&gt;0.66,"CondAr","----")</f>
        <v>----</v>
      </c>
      <c r="AG961" t="str">
        <f>IF(AND((AD961&gt;0.5),(AD961&lt;=0.66)),"Aromatic","----")</f>
        <v>----</v>
      </c>
      <c r="AH961" t="str">
        <f>IF(AND((AD961&lt;=0.5),(S961&lt;1.5)),"HUnSatLig","----")</f>
        <v>----</v>
      </c>
      <c r="AI961" t="str">
        <f>IF(AND((T961&lt;0.6),(S961&gt;=1.5),(C961=0)),"AlipatNoN","----")</f>
        <v>----</v>
      </c>
      <c r="AJ961" t="str">
        <f>IF(AND((S961&gt;=1.5),(T961&gt;=0.6)),"SatFACarb","----")</f>
        <v>SatFACarb</v>
      </c>
      <c r="AK961" t="str">
        <f>IF(AND((T961&lt;0.6),(S961&gt;=1.5),(C961&gt;0)),"Alipat+N","----")</f>
        <v>----</v>
      </c>
      <c r="AM961" s="4">
        <f>V961*(44/43.989828)</f>
        <v>379.24864497118739</v>
      </c>
      <c r="AN961" s="4">
        <f>INT(AM961)</f>
        <v>379</v>
      </c>
      <c r="AO961" s="4">
        <f>AM961-AN961</f>
        <v>0.24864497118738882</v>
      </c>
    </row>
    <row r="962" spans="1:41" x14ac:dyDescent="0.25">
      <c r="A962">
        <v>22</v>
      </c>
      <c r="B962">
        <v>36</v>
      </c>
      <c r="C962">
        <v>0</v>
      </c>
      <c r="D962">
        <v>19</v>
      </c>
      <c r="E962">
        <v>0</v>
      </c>
      <c r="F962">
        <v>0</v>
      </c>
      <c r="H962">
        <v>603.17780100000004</v>
      </c>
      <c r="J962">
        <v>8514148</v>
      </c>
      <c r="K962">
        <v>8178478</v>
      </c>
      <c r="L962">
        <v>7215395</v>
      </c>
      <c r="M962" t="str">
        <f>IF(J962&gt;0,"Yes","No")</f>
        <v>Yes</v>
      </c>
      <c r="N962">
        <f>AVERAGE(J962:L962)</f>
        <v>7969340.333333333</v>
      </c>
      <c r="O962">
        <v>6076522</v>
      </c>
      <c r="P962">
        <v>6984798</v>
      </c>
      <c r="Q962">
        <v>6024303</v>
      </c>
      <c r="S962">
        <f>B962/A962</f>
        <v>1.6363636363636365</v>
      </c>
      <c r="T962">
        <f>D962/A962</f>
        <v>0.86363636363636365</v>
      </c>
      <c r="V962" s="4">
        <f>A962*12+(B962-1)*1.007825+C962*14.003074+D962*15.9949146+E962*31.9720707+F962*30.9737615+0.0005485799</f>
        <v>603.1778009799001</v>
      </c>
      <c r="W962">
        <f>1+A962-B962/2+C962/2+F962/2</f>
        <v>5</v>
      </c>
      <c r="X962">
        <f>W962/A962</f>
        <v>0.22727272727272727</v>
      </c>
      <c r="Y962">
        <f>W962/B962</f>
        <v>0.1388888888888889</v>
      </c>
      <c r="Z962">
        <f>W962/D962</f>
        <v>0.26315789473684209</v>
      </c>
      <c r="AA962" t="str">
        <f>IF(X962&gt;=0.3,IF(X962&lt;=0.68,IF(Y962&gt;=0.2,IF(Y962&lt;=0.95,IF(Z962&gt;=0.77,IF(Z962&lt;=1.75,"CRAM","O"),"O"),"O"),"O"),"O"),"O")</f>
        <v>O</v>
      </c>
      <c r="AD962">
        <f>(1+A962-D962/2-E962-B962/2)/(A962-D962/2-E962-C962-F962)</f>
        <v>-0.36</v>
      </c>
      <c r="AF962" t="str">
        <f>IF(AD962&gt;0.66,"CondAr","----")</f>
        <v>----</v>
      </c>
      <c r="AG962" t="str">
        <f>IF(AND((AD962&gt;0.5),(AD962&lt;=0.66)),"Aromatic","----")</f>
        <v>----</v>
      </c>
      <c r="AH962" t="str">
        <f>IF(AND((AD962&lt;=0.5),(S962&lt;1.5)),"HUnSatLig","----")</f>
        <v>----</v>
      </c>
      <c r="AI962" t="str">
        <f>IF(AND((T962&lt;0.6),(S962&gt;=1.5),(C962=0)),"AlipatNoN","----")</f>
        <v>----</v>
      </c>
      <c r="AJ962" t="str">
        <f>IF(AND((S962&gt;=1.5),(T962&gt;=0.6)),"SatFACarb","----")</f>
        <v>SatFACarb</v>
      </c>
      <c r="AK962" t="str">
        <f>IF(AND((T962&lt;0.6),(S962&gt;=1.5),(C962&gt;0)),"Alipat+N","----")</f>
        <v>----</v>
      </c>
      <c r="AM962" s="4">
        <f>V962*(44/43.989828)</f>
        <v>603.31727696492931</v>
      </c>
      <c r="AN962" s="4">
        <f>INT(AM962)</f>
        <v>603</v>
      </c>
      <c r="AO962" s="4">
        <f>AM962-AN962</f>
        <v>0.3172769649293059</v>
      </c>
    </row>
    <row r="963" spans="1:41" x14ac:dyDescent="0.25">
      <c r="A963">
        <v>24</v>
      </c>
      <c r="B963">
        <v>38</v>
      </c>
      <c r="C963">
        <v>0</v>
      </c>
      <c r="D963">
        <v>21</v>
      </c>
      <c r="E963">
        <v>0</v>
      </c>
      <c r="F963">
        <v>0</v>
      </c>
      <c r="H963">
        <v>661.18328020000001</v>
      </c>
      <c r="J963">
        <v>5446072</v>
      </c>
      <c r="K963">
        <v>5651720</v>
      </c>
      <c r="L963">
        <v>4286183</v>
      </c>
      <c r="M963" t="str">
        <f>IF(J963&gt;0,"Yes","No")</f>
        <v>Yes</v>
      </c>
      <c r="N963">
        <f>AVERAGE(J963:L963)</f>
        <v>5127991.666666667</v>
      </c>
      <c r="O963">
        <v>6397075</v>
      </c>
      <c r="P963">
        <v>6157710</v>
      </c>
      <c r="Q963">
        <v>4726207</v>
      </c>
      <c r="S963">
        <f>B963/A963</f>
        <v>1.5833333333333333</v>
      </c>
      <c r="T963">
        <f>D963/A963</f>
        <v>0.875</v>
      </c>
      <c r="V963" s="4">
        <f>A963*12+(B963-1)*1.007825+C963*14.003074+D963*15.9949146+E963*31.9720707+F963*30.9737615+0.0005485799</f>
        <v>661.18328017990007</v>
      </c>
      <c r="W963">
        <f>1+A963-B963/2+C963/2+F963/2</f>
        <v>6</v>
      </c>
      <c r="X963">
        <f>W963/A963</f>
        <v>0.25</v>
      </c>
      <c r="Y963">
        <f>W963/B963</f>
        <v>0.15789473684210525</v>
      </c>
      <c r="Z963">
        <f>W963/D963</f>
        <v>0.2857142857142857</v>
      </c>
      <c r="AA963" t="str">
        <f>IF(X963&gt;=0.3,IF(X963&lt;=0.68,IF(Y963&gt;=0.2,IF(Y963&lt;=0.95,IF(Z963&gt;=0.77,IF(Z963&lt;=1.75,"CRAM","O"),"O"),"O"),"O"),"O"),"O")</f>
        <v>O</v>
      </c>
      <c r="AD963">
        <f>(1+A963-D963/2-E963-B963/2)/(A963-D963/2-E963-C963-F963)</f>
        <v>-0.33333333333333331</v>
      </c>
      <c r="AF963" t="str">
        <f>IF(AD963&gt;0.66,"CondAr","----")</f>
        <v>----</v>
      </c>
      <c r="AG963" t="str">
        <f>IF(AND((AD963&gt;0.5),(AD963&lt;=0.66)),"Aromatic","----")</f>
        <v>----</v>
      </c>
      <c r="AH963" t="str">
        <f>IF(AND((AD963&lt;=0.5),(S963&lt;1.5)),"HUnSatLig","----")</f>
        <v>----</v>
      </c>
      <c r="AI963" t="str">
        <f>IF(AND((T963&lt;0.6),(S963&gt;=1.5),(C963=0)),"AlipatNoN","----")</f>
        <v>----</v>
      </c>
      <c r="AJ963" t="str">
        <f>IF(AND((S963&gt;=1.5),(T963&gt;=0.6)),"SatFACarb","----")</f>
        <v>SatFACarb</v>
      </c>
      <c r="AK963" t="str">
        <f>IF(AND((T963&lt;0.6),(S963&gt;=1.5),(C963&gt;0)),"Alipat+N","----")</f>
        <v>----</v>
      </c>
      <c r="AM963" s="4">
        <f>V963*(44/43.989828)</f>
        <v>661.33616907789678</v>
      </c>
      <c r="AN963" s="4">
        <f>INT(AM963)</f>
        <v>661</v>
      </c>
      <c r="AO963" s="4">
        <f>AM963-AN963</f>
        <v>0.33616907789678407</v>
      </c>
    </row>
    <row r="964" spans="1:41" x14ac:dyDescent="0.25">
      <c r="A964">
        <v>12</v>
      </c>
      <c r="B964">
        <v>18</v>
      </c>
      <c r="C964">
        <v>0</v>
      </c>
      <c r="D964">
        <v>13</v>
      </c>
      <c r="E964">
        <v>0</v>
      </c>
      <c r="F964">
        <v>0</v>
      </c>
      <c r="H964">
        <v>369.06746340000001</v>
      </c>
      <c r="J964">
        <v>2643235</v>
      </c>
      <c r="K964">
        <v>3711689</v>
      </c>
      <c r="L964">
        <v>2520371</v>
      </c>
      <c r="M964" t="str">
        <f>IF(J964&gt;0,"Yes","No")</f>
        <v>Yes</v>
      </c>
      <c r="N964">
        <f>AVERAGE(J964:L964)</f>
        <v>2958431.6666666665</v>
      </c>
      <c r="O964">
        <v>7255319</v>
      </c>
      <c r="P964">
        <v>6162112</v>
      </c>
      <c r="Q964">
        <v>6103996</v>
      </c>
      <c r="S964">
        <f>B964/A964</f>
        <v>1.5</v>
      </c>
      <c r="T964">
        <f>D964/A964</f>
        <v>1.0833333333333333</v>
      </c>
      <c r="V964" s="4">
        <f>A964*12+(B964-1)*1.007825+C964*14.003074+D964*15.9949146+E964*31.9720707+F964*30.9737615+0.0005485799</f>
        <v>369.0674633799</v>
      </c>
      <c r="W964">
        <f>1+A964-B964/2+C964/2+F964/2</f>
        <v>4</v>
      </c>
      <c r="X964">
        <f>W964/A964</f>
        <v>0.33333333333333331</v>
      </c>
      <c r="Y964">
        <f>W964/B964</f>
        <v>0.22222222222222221</v>
      </c>
      <c r="Z964">
        <f>W964/D964</f>
        <v>0.30769230769230771</v>
      </c>
      <c r="AA964" t="str">
        <f>IF(X964&gt;=0.3,IF(X964&lt;=0.68,IF(Y964&gt;=0.2,IF(Y964&lt;=0.95,IF(Z964&gt;=0.77,IF(Z964&lt;=1.75,"CRAM","O"),"O"),"O"),"O"),"O"),"O")</f>
        <v>O</v>
      </c>
      <c r="AD964">
        <f>(1+A964-D964/2-E964-B964/2)/(A964-D964/2-E964-C964-F964)</f>
        <v>-0.45454545454545453</v>
      </c>
      <c r="AF964" t="str">
        <f>IF(AD964&gt;0.66,"CondAr","----")</f>
        <v>----</v>
      </c>
      <c r="AG964" t="str">
        <f>IF(AND((AD964&gt;0.5),(AD964&lt;=0.66)),"Aromatic","----")</f>
        <v>----</v>
      </c>
      <c r="AH964" t="str">
        <f>IF(AND((AD964&lt;=0.5),(S964&lt;1.5)),"HUnSatLig","----")</f>
        <v>----</v>
      </c>
      <c r="AI964" t="str">
        <f>IF(AND((T964&lt;0.6),(S964&gt;=1.5),(C964=0)),"AlipatNoN","----")</f>
        <v>----</v>
      </c>
      <c r="AJ964" t="str">
        <f>IF(AND((S964&gt;=1.5),(T964&gt;=0.6)),"SatFACarb","----")</f>
        <v>SatFACarb</v>
      </c>
      <c r="AK964" t="str">
        <f>IF(AND((T964&lt;0.6),(S964&gt;=1.5),(C964&gt;0)),"Alipat+N","----")</f>
        <v>----</v>
      </c>
      <c r="AM964" s="4">
        <f>V964*(44/43.989828)</f>
        <v>369.15280479649971</v>
      </c>
      <c r="AN964" s="4">
        <f>INT(AM964)</f>
        <v>369</v>
      </c>
      <c r="AO964" s="4">
        <f>AM964-AN964</f>
        <v>0.15280479649970857</v>
      </c>
    </row>
    <row r="965" spans="1:41" x14ac:dyDescent="0.25">
      <c r="A965">
        <v>17</v>
      </c>
      <c r="B965">
        <v>28</v>
      </c>
      <c r="C965">
        <v>0</v>
      </c>
      <c r="D965">
        <v>13</v>
      </c>
      <c r="E965">
        <v>0</v>
      </c>
      <c r="F965">
        <v>0</v>
      </c>
      <c r="H965">
        <v>439.14571339999998</v>
      </c>
      <c r="J965">
        <v>4686927</v>
      </c>
      <c r="K965">
        <v>5376991</v>
      </c>
      <c r="L965">
        <v>5316996</v>
      </c>
      <c r="M965" t="str">
        <f>IF(J965&gt;0,"Yes","No")</f>
        <v>Yes</v>
      </c>
      <c r="N965">
        <f>AVERAGE(J965:L965)</f>
        <v>5126971.333333333</v>
      </c>
      <c r="O965">
        <v>7915696</v>
      </c>
      <c r="P965">
        <v>7541182</v>
      </c>
      <c r="Q965">
        <v>7288758</v>
      </c>
      <c r="S965">
        <f>B965/A965</f>
        <v>1.6470588235294117</v>
      </c>
      <c r="T965">
        <f>D965/A965</f>
        <v>0.76470588235294112</v>
      </c>
      <c r="V965" s="4">
        <f>A965*12+(B965-1)*1.007825+C965*14.003074+D965*15.9949146+E965*31.9720707+F965*30.9737615+0.0005485799</f>
        <v>439.14571337989997</v>
      </c>
      <c r="W965">
        <f>1+A965-B965/2+C965/2+F965/2</f>
        <v>4</v>
      </c>
      <c r="X965">
        <f>W965/A965</f>
        <v>0.23529411764705882</v>
      </c>
      <c r="Y965">
        <f>W965/B965</f>
        <v>0.14285714285714285</v>
      </c>
      <c r="Z965">
        <f>W965/D965</f>
        <v>0.30769230769230771</v>
      </c>
      <c r="AA965" t="str">
        <f>IF(X965&gt;=0.3,IF(X965&lt;=0.68,IF(Y965&gt;=0.2,IF(Y965&lt;=0.95,IF(Z965&gt;=0.77,IF(Z965&lt;=1.75,"CRAM","O"),"O"),"O"),"O"),"O"),"O")</f>
        <v>O</v>
      </c>
      <c r="AD965">
        <f>(1+A965-D965/2-E965-B965/2)/(A965-D965/2-E965-C965-F965)</f>
        <v>-0.23809523809523808</v>
      </c>
      <c r="AF965" t="str">
        <f>IF(AD965&gt;0.66,"CondAr","----")</f>
        <v>----</v>
      </c>
      <c r="AG965" t="str">
        <f>IF(AND((AD965&gt;0.5),(AD965&lt;=0.66)),"Aromatic","----")</f>
        <v>----</v>
      </c>
      <c r="AH965" t="str">
        <f>IF(AND((AD965&lt;=0.5),(S965&lt;1.5)),"HUnSatLig","----")</f>
        <v>----</v>
      </c>
      <c r="AI965" t="str">
        <f>IF(AND((T965&lt;0.6),(S965&gt;=1.5),(C965=0)),"AlipatNoN","----")</f>
        <v>----</v>
      </c>
      <c r="AJ965" t="str">
        <f>IF(AND((S965&gt;=1.5),(T965&gt;=0.6)),"SatFACarb","----")</f>
        <v>SatFACarb</v>
      </c>
      <c r="AK965" t="str">
        <f>IF(AND((T965&lt;0.6),(S965&gt;=1.5),(C965&gt;0)),"Alipat+N","----")</f>
        <v>----</v>
      </c>
      <c r="AM965" s="4">
        <f>V965*(44/43.989828)</f>
        <v>439.24725935995014</v>
      </c>
      <c r="AN965" s="4">
        <f>INT(AM965)</f>
        <v>439</v>
      </c>
      <c r="AO965" s="4">
        <f>AM965-AN965</f>
        <v>0.24725935995013515</v>
      </c>
    </row>
    <row r="966" spans="1:41" x14ac:dyDescent="0.25">
      <c r="A966">
        <v>14</v>
      </c>
      <c r="B966">
        <v>22</v>
      </c>
      <c r="C966">
        <v>0</v>
      </c>
      <c r="D966">
        <v>12</v>
      </c>
      <c r="E966">
        <v>1</v>
      </c>
      <c r="F966">
        <v>0</v>
      </c>
      <c r="H966">
        <v>413.0759195</v>
      </c>
      <c r="J966">
        <v>3683440</v>
      </c>
      <c r="K966">
        <v>4368924</v>
      </c>
      <c r="L966">
        <v>3978011</v>
      </c>
      <c r="M966" t="str">
        <f>IF(J966&gt;0,"Yes","No")</f>
        <v>Yes</v>
      </c>
      <c r="N966">
        <f>AVERAGE(J966:L966)</f>
        <v>4010125</v>
      </c>
      <c r="O966">
        <v>8162593</v>
      </c>
      <c r="P966">
        <v>7468039</v>
      </c>
      <c r="Q966">
        <v>7167904</v>
      </c>
      <c r="S966">
        <f>B966/A966</f>
        <v>1.5714285714285714</v>
      </c>
      <c r="T966">
        <f>D966/A966</f>
        <v>0.8571428571428571</v>
      </c>
      <c r="V966" s="4">
        <f>A966*12+(B966-1)*1.007825+C966*14.003074+D966*15.9949146+E966*31.9720707+F966*30.9737615+0.0005485799</f>
        <v>413.07591947989999</v>
      </c>
      <c r="W966">
        <f>1+A966-B966/2+C966/2+F966/2</f>
        <v>4</v>
      </c>
      <c r="X966">
        <f>W966/A966</f>
        <v>0.2857142857142857</v>
      </c>
      <c r="Y966">
        <f>W966/B966</f>
        <v>0.18181818181818182</v>
      </c>
      <c r="Z966">
        <f>W966/D966</f>
        <v>0.33333333333333331</v>
      </c>
      <c r="AA966" t="str">
        <f>IF(X966&gt;=0.3,IF(X966&lt;=0.68,IF(Y966&gt;=0.2,IF(Y966&lt;=0.95,IF(Z966&gt;=0.77,IF(Z966&lt;=1.75,"CRAM","O"),"O"),"O"),"O"),"O"),"O")</f>
        <v>O</v>
      </c>
      <c r="AD966">
        <f>(1+A966-D966/2-E966-B966/2)/(A966-D966/2-E966-C966-F966)</f>
        <v>-0.42857142857142855</v>
      </c>
      <c r="AF966" t="str">
        <f>IF(AD966&gt;0.66,"CondAr","----")</f>
        <v>----</v>
      </c>
      <c r="AG966" t="str">
        <f>IF(AND((AD966&gt;0.5),(AD966&lt;=0.66)),"Aromatic","----")</f>
        <v>----</v>
      </c>
      <c r="AH966" t="str">
        <f>IF(AND((AD966&lt;=0.5),(S966&lt;1.5)),"HUnSatLig","----")</f>
        <v>----</v>
      </c>
      <c r="AI966" t="str">
        <f>IF(AND((T966&lt;0.6),(S966&gt;=1.5),(C966=0)),"AlipatNoN","----")</f>
        <v>----</v>
      </c>
      <c r="AJ966" t="str">
        <f>IF(AND((S966&gt;=1.5),(T966&gt;=0.6)),"SatFACarb","----")</f>
        <v>SatFACarb</v>
      </c>
      <c r="AK966" t="str">
        <f>IF(AND((T966&lt;0.6),(S966&gt;=1.5),(C966&gt;0)),"Alipat+N","----")</f>
        <v>----</v>
      </c>
      <c r="AM966" s="4">
        <f>V966*(44/43.989828)</f>
        <v>413.17143720397354</v>
      </c>
      <c r="AN966" s="4">
        <f>INT(AM966)</f>
        <v>413</v>
      </c>
      <c r="AO966" s="4">
        <f>AM966-AN966</f>
        <v>0.17143720397353945</v>
      </c>
    </row>
    <row r="967" spans="1:41" x14ac:dyDescent="0.25">
      <c r="A967">
        <v>24</v>
      </c>
      <c r="B967">
        <v>40</v>
      </c>
      <c r="C967">
        <v>0</v>
      </c>
      <c r="D967">
        <v>20</v>
      </c>
      <c r="E967">
        <v>0</v>
      </c>
      <c r="F967">
        <v>0</v>
      </c>
      <c r="H967">
        <v>647.20401560000005</v>
      </c>
      <c r="J967">
        <v>8505789</v>
      </c>
      <c r="K967">
        <v>8357023</v>
      </c>
      <c r="L967">
        <v>6511117</v>
      </c>
      <c r="M967" t="str">
        <f>IF(J967&gt;0,"Yes","No")</f>
        <v>Yes</v>
      </c>
      <c r="N967">
        <f>AVERAGE(J967:L967)</f>
        <v>7791309.666666667</v>
      </c>
      <c r="O967">
        <v>8851915</v>
      </c>
      <c r="P967">
        <v>8805760</v>
      </c>
      <c r="Q967">
        <v>6369684</v>
      </c>
      <c r="S967">
        <f>B967/A967</f>
        <v>1.6666666666666667</v>
      </c>
      <c r="T967">
        <f>D967/A967</f>
        <v>0.83333333333333337</v>
      </c>
      <c r="V967" s="4">
        <f>A967*12+(B967-1)*1.007825+C967*14.003074+D967*15.9949146+E967*31.9720707+F967*30.9737615+0.0005485799</f>
        <v>647.2040155799001</v>
      </c>
      <c r="W967">
        <f>1+A967-B967/2+C967/2+F967/2</f>
        <v>5</v>
      </c>
      <c r="X967">
        <f>W967/A967</f>
        <v>0.20833333333333334</v>
      </c>
      <c r="Y967">
        <f>W967/B967</f>
        <v>0.125</v>
      </c>
      <c r="Z967">
        <f>W967/D967</f>
        <v>0.25</v>
      </c>
      <c r="AA967" t="str">
        <f>IF(X967&gt;=0.3,IF(X967&lt;=0.68,IF(Y967&gt;=0.2,IF(Y967&lt;=0.95,IF(Z967&gt;=0.77,IF(Z967&lt;=1.75,"CRAM","O"),"O"),"O"),"O"),"O"),"O")</f>
        <v>O</v>
      </c>
      <c r="AD967">
        <f>(1+A967-D967/2-E967-B967/2)/(A967-D967/2-E967-C967-F967)</f>
        <v>-0.35714285714285715</v>
      </c>
      <c r="AF967" t="str">
        <f>IF(AD967&gt;0.66,"CondAr","----")</f>
        <v>----</v>
      </c>
      <c r="AG967" t="str">
        <f>IF(AND((AD967&gt;0.5),(AD967&lt;=0.66)),"Aromatic","----")</f>
        <v>----</v>
      </c>
      <c r="AH967" t="str">
        <f>IF(AND((AD967&lt;=0.5),(S967&lt;1.5)),"HUnSatLig","----")</f>
        <v>----</v>
      </c>
      <c r="AI967" t="str">
        <f>IF(AND((T967&lt;0.6),(S967&gt;=1.5),(C967=0)),"AlipatNoN","----")</f>
        <v>----</v>
      </c>
      <c r="AJ967" t="str">
        <f>IF(AND((S967&gt;=1.5),(T967&gt;=0.6)),"SatFACarb","----")</f>
        <v>SatFACarb</v>
      </c>
      <c r="AK967" t="str">
        <f>IF(AND((T967&lt;0.6),(S967&gt;=1.5),(C967&gt;0)),"Alipat+N","----")</f>
        <v>----</v>
      </c>
      <c r="AM967" s="4">
        <f>V967*(44/43.989828)</f>
        <v>647.35367197879475</v>
      </c>
      <c r="AN967" s="4">
        <f>INT(AM967)</f>
        <v>647</v>
      </c>
      <c r="AO967" s="4">
        <f>AM967-AN967</f>
        <v>0.35367197879475043</v>
      </c>
    </row>
    <row r="968" spans="1:41" x14ac:dyDescent="0.25">
      <c r="A968">
        <v>17</v>
      </c>
      <c r="B968">
        <v>28</v>
      </c>
      <c r="C968">
        <v>0</v>
      </c>
      <c r="D968">
        <v>14</v>
      </c>
      <c r="E968">
        <v>0</v>
      </c>
      <c r="F968">
        <v>0</v>
      </c>
      <c r="H968">
        <v>455.14062799999999</v>
      </c>
      <c r="J968">
        <v>10596436</v>
      </c>
      <c r="K968">
        <v>12307491</v>
      </c>
      <c r="L968">
        <v>10486603</v>
      </c>
      <c r="M968" t="str">
        <f>IF(J968&gt;0,"Yes","No")</f>
        <v>Yes</v>
      </c>
      <c r="N968">
        <f>AVERAGE(J968:L968)</f>
        <v>11130176.666666666</v>
      </c>
      <c r="O968">
        <v>9012244</v>
      </c>
      <c r="P968">
        <v>8730171</v>
      </c>
      <c r="Q968">
        <v>7864764</v>
      </c>
      <c r="S968">
        <f>B968/A968</f>
        <v>1.6470588235294117</v>
      </c>
      <c r="T968">
        <f>D968/A968</f>
        <v>0.82352941176470584</v>
      </c>
      <c r="V968" s="4">
        <f>A968*12+(B968-1)*1.007825+C968*14.003074+D968*15.9949146+E968*31.9720707+F968*30.9737615+0.0005485799</f>
        <v>455.14062797989999</v>
      </c>
      <c r="W968">
        <f>1+A968-B968/2+C968/2+F968/2</f>
        <v>4</v>
      </c>
      <c r="X968">
        <f>W968/A968</f>
        <v>0.23529411764705882</v>
      </c>
      <c r="Y968">
        <f>W968/B968</f>
        <v>0.14285714285714285</v>
      </c>
      <c r="Z968">
        <f>W968/D968</f>
        <v>0.2857142857142857</v>
      </c>
      <c r="AA968" t="str">
        <f>IF(X968&gt;=0.3,IF(X968&lt;=0.68,IF(Y968&gt;=0.2,IF(Y968&lt;=0.95,IF(Z968&gt;=0.77,IF(Z968&lt;=1.75,"CRAM","O"),"O"),"O"),"O"),"O"),"O")</f>
        <v>O</v>
      </c>
      <c r="AD968">
        <f>(1+A968-D968/2-E968-B968/2)/(A968-D968/2-E968-C968-F968)</f>
        <v>-0.3</v>
      </c>
      <c r="AF968" t="str">
        <f>IF(AD968&gt;0.66,"CondAr","----")</f>
        <v>----</v>
      </c>
      <c r="AG968" t="str">
        <f>IF(AND((AD968&gt;0.5),(AD968&lt;=0.66)),"Aromatic","----")</f>
        <v>----</v>
      </c>
      <c r="AH968" t="str">
        <f>IF(AND((AD968&lt;=0.5),(S968&lt;1.5)),"HUnSatLig","----")</f>
        <v>----</v>
      </c>
      <c r="AI968" t="str">
        <f>IF(AND((T968&lt;0.6),(S968&gt;=1.5),(C968=0)),"AlipatNoN","----")</f>
        <v>----</v>
      </c>
      <c r="AJ968" t="str">
        <f>IF(AND((S968&gt;=1.5),(T968&gt;=0.6)),"SatFACarb","----")</f>
        <v>SatFACarb</v>
      </c>
      <c r="AK968" t="str">
        <f>IF(AND((T968&lt;0.6),(S968&gt;=1.5),(C968&gt;0)),"Alipat+N","----")</f>
        <v>----</v>
      </c>
      <c r="AM968" s="4">
        <f>V968*(44/43.989828)</f>
        <v>455.24587254843544</v>
      </c>
      <c r="AN968" s="4">
        <f>INT(AM968)</f>
        <v>455</v>
      </c>
      <c r="AO968" s="4">
        <f>AM968-AN968</f>
        <v>0.24587254843544315</v>
      </c>
    </row>
    <row r="969" spans="1:41" x14ac:dyDescent="0.25">
      <c r="A969">
        <v>16</v>
      </c>
      <c r="B969">
        <v>25</v>
      </c>
      <c r="C969">
        <v>2</v>
      </c>
      <c r="D969">
        <v>11</v>
      </c>
      <c r="E969">
        <v>0</v>
      </c>
      <c r="F969">
        <v>1</v>
      </c>
      <c r="H969">
        <v>451.1123187</v>
      </c>
      <c r="J969">
        <v>5039652</v>
      </c>
      <c r="K969">
        <v>5256449</v>
      </c>
      <c r="L969">
        <v>4578503</v>
      </c>
      <c r="M969" t="str">
        <f>IF(J969&gt;0,"Yes","No")</f>
        <v>Yes</v>
      </c>
      <c r="N969">
        <f>AVERAGE(J969:L969)</f>
        <v>4958201.333333333</v>
      </c>
      <c r="O969">
        <v>10761492</v>
      </c>
      <c r="P969">
        <v>10344191</v>
      </c>
      <c r="Q969">
        <v>8553210</v>
      </c>
      <c r="S969">
        <f>B969/A969</f>
        <v>1.5625</v>
      </c>
      <c r="T969">
        <f>D969/A969</f>
        <v>0.6875</v>
      </c>
      <c r="V969" s="4">
        <f>A969*12+(B969-1)*1.007825+C969*14.003074+D969*15.9949146+E969*31.9720707+F969*30.9737615+0.0005485799</f>
        <v>451.11231867990006</v>
      </c>
      <c r="W969">
        <f>1+A969-B969/2+C969/2+F969/2</f>
        <v>6</v>
      </c>
      <c r="X969">
        <f>W969/A969</f>
        <v>0.375</v>
      </c>
      <c r="Y969">
        <f>W969/B969</f>
        <v>0.24</v>
      </c>
      <c r="Z969">
        <f>W969/D969</f>
        <v>0.54545454545454541</v>
      </c>
      <c r="AA969" t="str">
        <f>IF(X969&gt;=0.3,IF(X969&lt;=0.68,IF(Y969&gt;=0.2,IF(Y969&lt;=0.95,IF(Z969&gt;=0.77,IF(Z969&lt;=1.75,"CRAM","O"),"O"),"O"),"O"),"O"),"O")</f>
        <v>O</v>
      </c>
      <c r="AD969">
        <f>(1+A969-D969/2-E969-B969/2)/(A969-D969/2-E969-C969-F969)</f>
        <v>-0.13333333333333333</v>
      </c>
      <c r="AF969" t="str">
        <f>IF(AD969&gt;0.66,"CondAr","----")</f>
        <v>----</v>
      </c>
      <c r="AG969" t="str">
        <f>IF(AND((AD969&gt;0.5),(AD969&lt;=0.66)),"Aromatic","----")</f>
        <v>----</v>
      </c>
      <c r="AH969" t="str">
        <f>IF(AND((AD969&lt;=0.5),(S969&lt;1.5)),"HUnSatLig","----")</f>
        <v>----</v>
      </c>
      <c r="AI969" t="str">
        <f>IF(AND((T969&lt;0.6),(S969&gt;=1.5),(C969=0)),"AlipatNoN","----")</f>
        <v>----</v>
      </c>
      <c r="AJ969" t="str">
        <f>IF(AND((S969&gt;=1.5),(T969&gt;=0.6)),"SatFACarb","----")</f>
        <v>SatFACarb</v>
      </c>
      <c r="AK969" t="str">
        <f>IF(AND((T969&lt;0.6),(S969&gt;=1.5),(C969&gt;0)),"Alipat+N","----")</f>
        <v>----</v>
      </c>
      <c r="AM969" s="4">
        <f>V969*(44/43.989828)</f>
        <v>451.21663176122445</v>
      </c>
      <c r="AN969" s="4">
        <f>INT(AM969)</f>
        <v>451</v>
      </c>
      <c r="AO969" s="4">
        <f>AM969-AN969</f>
        <v>0.21663176122444838</v>
      </c>
    </row>
    <row r="970" spans="1:41" x14ac:dyDescent="0.25">
      <c r="A970">
        <v>15</v>
      </c>
      <c r="B970">
        <v>27</v>
      </c>
      <c r="C970">
        <v>1</v>
      </c>
      <c r="D970">
        <v>12</v>
      </c>
      <c r="E970">
        <v>1</v>
      </c>
      <c r="F970">
        <v>0</v>
      </c>
      <c r="H970">
        <v>444.11811849999998</v>
      </c>
      <c r="J970">
        <v>6229425</v>
      </c>
      <c r="K970">
        <v>7069358</v>
      </c>
      <c r="L970">
        <v>5580684</v>
      </c>
      <c r="M970" t="str">
        <f>IF(J970&gt;0,"Yes","No")</f>
        <v>Yes</v>
      </c>
      <c r="N970">
        <f>AVERAGE(J970:L970)</f>
        <v>6293155.666666667</v>
      </c>
      <c r="O970">
        <v>11820834</v>
      </c>
      <c r="P970">
        <v>13623442</v>
      </c>
      <c r="Q970">
        <v>10104224</v>
      </c>
      <c r="S970">
        <f>B970/A970</f>
        <v>1.8</v>
      </c>
      <c r="T970">
        <f>D970/A970</f>
        <v>0.8</v>
      </c>
      <c r="V970" s="4">
        <f>A970*12+(B970-1)*1.007825+C970*14.003074+D970*15.9949146+E970*31.9720707+F970*30.9737615+0.0005485799</f>
        <v>444.11811847990003</v>
      </c>
      <c r="W970">
        <f>1+A970-B970/2+C970/2+F970/2</f>
        <v>3</v>
      </c>
      <c r="X970">
        <f>W970/A970</f>
        <v>0.2</v>
      </c>
      <c r="Y970">
        <f>W970/B970</f>
        <v>0.1111111111111111</v>
      </c>
      <c r="Z970">
        <f>W970/D970</f>
        <v>0.25</v>
      </c>
      <c r="AA970" t="str">
        <f>IF(X970&gt;=0.3,IF(X970&lt;=0.68,IF(Y970&gt;=0.2,IF(Y970&lt;=0.95,IF(Z970&gt;=0.77,IF(Z970&lt;=1.75,"CRAM","O"),"O"),"O"),"O"),"O"),"O")</f>
        <v>O</v>
      </c>
      <c r="AD970">
        <f>(1+A970-D970/2-E970-B970/2)/(A970-D970/2-E970-C970-F970)</f>
        <v>-0.6428571428571429</v>
      </c>
      <c r="AF970" t="str">
        <f>IF(AD970&gt;0.66,"CondAr","----")</f>
        <v>----</v>
      </c>
      <c r="AG970" t="str">
        <f>IF(AND((AD970&gt;0.5),(AD970&lt;=0.66)),"Aromatic","----")</f>
        <v>----</v>
      </c>
      <c r="AH970" t="str">
        <f>IF(AND((AD970&lt;=0.5),(S970&lt;1.5)),"HUnSatLig","----")</f>
        <v>----</v>
      </c>
      <c r="AI970" t="str">
        <f>IF(AND((T970&lt;0.6),(S970&gt;=1.5),(C970=0)),"AlipatNoN","----")</f>
        <v>----</v>
      </c>
      <c r="AJ970" t="str">
        <f>IF(AND((S970&gt;=1.5),(T970&gt;=0.6)),"SatFACarb","----")</f>
        <v>SatFACarb</v>
      </c>
      <c r="AK970" t="str">
        <f>IF(AND((T970&lt;0.6),(S970&gt;=1.5),(C970&gt;0)),"Alipat+N","----")</f>
        <v>----</v>
      </c>
      <c r="AM970" s="4">
        <f>V970*(44/43.989828)</f>
        <v>444.22081425541376</v>
      </c>
      <c r="AN970" s="4">
        <f>INT(AM970)</f>
        <v>444</v>
      </c>
      <c r="AO970" s="4">
        <f>AM970-AN970</f>
        <v>0.22081425541375665</v>
      </c>
    </row>
    <row r="971" spans="1:41" x14ac:dyDescent="0.25">
      <c r="A971">
        <v>14</v>
      </c>
      <c r="B971">
        <v>26</v>
      </c>
      <c r="C971">
        <v>0</v>
      </c>
      <c r="D971">
        <v>10</v>
      </c>
      <c r="E971">
        <v>1</v>
      </c>
      <c r="F971">
        <v>0</v>
      </c>
      <c r="H971">
        <v>385.11739030000001</v>
      </c>
      <c r="J971">
        <v>4198753</v>
      </c>
      <c r="K971">
        <v>4539110</v>
      </c>
      <c r="L971">
        <v>3586148</v>
      </c>
      <c r="M971" t="str">
        <f>IF(J971&gt;0,"Yes","No")</f>
        <v>Yes</v>
      </c>
      <c r="N971">
        <f>AVERAGE(J971:L971)</f>
        <v>4108003.6666666665</v>
      </c>
      <c r="O971">
        <v>11992650</v>
      </c>
      <c r="P971">
        <v>8256483</v>
      </c>
      <c r="Q971">
        <v>11736025</v>
      </c>
      <c r="S971">
        <f>B971/A971</f>
        <v>1.8571428571428572</v>
      </c>
      <c r="T971">
        <f>D971/A971</f>
        <v>0.7142857142857143</v>
      </c>
      <c r="V971" s="4">
        <f>A971*12+(B971-1)*1.007825+C971*14.003074+D971*15.9949146+E971*31.9720707+F971*30.9737615+0.0005485799</f>
        <v>385.11739027990001</v>
      </c>
      <c r="W971">
        <f>1+A971-B971/2+C971/2+F971/2</f>
        <v>2</v>
      </c>
      <c r="X971">
        <f>W971/A971</f>
        <v>0.14285714285714285</v>
      </c>
      <c r="Y971">
        <f>W971/B971</f>
        <v>7.6923076923076927E-2</v>
      </c>
      <c r="Z971">
        <f>W971/D971</f>
        <v>0.2</v>
      </c>
      <c r="AA971" t="str">
        <f>IF(X971&gt;=0.3,IF(X971&lt;=0.68,IF(Y971&gt;=0.2,IF(Y971&lt;=0.95,IF(Z971&gt;=0.77,IF(Z971&lt;=1.75,"CRAM","O"),"O"),"O"),"O"),"O"),"O")</f>
        <v>O</v>
      </c>
      <c r="AD971">
        <f>(1+A971-D971/2-E971-B971/2)/(A971-D971/2-E971-C971-F971)</f>
        <v>-0.5</v>
      </c>
      <c r="AF971" t="str">
        <f>IF(AD971&gt;0.66,"CondAr","----")</f>
        <v>----</v>
      </c>
      <c r="AG971" t="str">
        <f>IF(AND((AD971&gt;0.5),(AD971&lt;=0.66)),"Aromatic","----")</f>
        <v>----</v>
      </c>
      <c r="AH971" t="str">
        <f>IF(AND((AD971&lt;=0.5),(S971&lt;1.5)),"HUnSatLig","----")</f>
        <v>----</v>
      </c>
      <c r="AI971" t="str">
        <f>IF(AND((T971&lt;0.6),(S971&gt;=1.5),(C971=0)),"AlipatNoN","----")</f>
        <v>----</v>
      </c>
      <c r="AJ971" t="str">
        <f>IF(AND((S971&gt;=1.5),(T971&gt;=0.6)),"SatFACarb","----")</f>
        <v>SatFACarb</v>
      </c>
      <c r="AK971" t="str">
        <f>IF(AND((T971&lt;0.6),(S971&gt;=1.5),(C971&gt;0)),"Alipat+N","----")</f>
        <v>----</v>
      </c>
      <c r="AM971" s="4">
        <f>V971*(44/43.989828)</f>
        <v>385.20644300576936</v>
      </c>
      <c r="AN971" s="4">
        <f>INT(AM971)</f>
        <v>385</v>
      </c>
      <c r="AO971" s="4">
        <f>AM971-AN971</f>
        <v>0.20644300576935848</v>
      </c>
    </row>
    <row r="972" spans="1:41" x14ac:dyDescent="0.25">
      <c r="A972">
        <v>18</v>
      </c>
      <c r="B972">
        <v>30</v>
      </c>
      <c r="C972">
        <v>0</v>
      </c>
      <c r="D972">
        <v>15</v>
      </c>
      <c r="E972">
        <v>0</v>
      </c>
      <c r="F972">
        <v>0</v>
      </c>
      <c r="H972">
        <v>485.1511926</v>
      </c>
      <c r="J972">
        <v>11510953</v>
      </c>
      <c r="K972">
        <v>12274310</v>
      </c>
      <c r="L972">
        <v>11542042</v>
      </c>
      <c r="M972" t="str">
        <f>IF(J972&gt;0,"Yes","No")</f>
        <v>Yes</v>
      </c>
      <c r="N972">
        <f>AVERAGE(J972:L972)</f>
        <v>11775768.333333334</v>
      </c>
      <c r="O972">
        <v>12225505</v>
      </c>
      <c r="P972">
        <v>11464323</v>
      </c>
      <c r="Q972">
        <v>10248724</v>
      </c>
      <c r="S972">
        <f>B972/A972</f>
        <v>1.6666666666666667</v>
      </c>
      <c r="T972">
        <f>D972/A972</f>
        <v>0.83333333333333337</v>
      </c>
      <c r="V972" s="4">
        <f>A972*12+(B972-1)*1.007825+C972*14.003074+D972*15.9949146+E972*31.9720707+F972*30.9737615+0.0005485799</f>
        <v>485.1511925799</v>
      </c>
      <c r="W972">
        <f>1+A972-B972/2+C972/2+F972/2</f>
        <v>4</v>
      </c>
      <c r="X972">
        <f>W972/A972</f>
        <v>0.22222222222222221</v>
      </c>
      <c r="Y972">
        <f>W972/B972</f>
        <v>0.13333333333333333</v>
      </c>
      <c r="Z972">
        <f>W972/D972</f>
        <v>0.26666666666666666</v>
      </c>
      <c r="AA972" t="str">
        <f>IF(X972&gt;=0.3,IF(X972&lt;=0.68,IF(Y972&gt;=0.2,IF(Y972&lt;=0.95,IF(Z972&gt;=0.77,IF(Z972&lt;=1.75,"CRAM","O"),"O"),"O"),"O"),"O"),"O")</f>
        <v>O</v>
      </c>
      <c r="AD972">
        <f>(1+A972-D972/2-E972-B972/2)/(A972-D972/2-E972-C972-F972)</f>
        <v>-0.33333333333333331</v>
      </c>
      <c r="AF972" t="str">
        <f>IF(AD972&gt;0.66,"CondAr","----")</f>
        <v>----</v>
      </c>
      <c r="AG972" t="str">
        <f>IF(AND((AD972&gt;0.5),(AD972&lt;=0.66)),"Aromatic","----")</f>
        <v>----</v>
      </c>
      <c r="AH972" t="str">
        <f>IF(AND((AD972&lt;=0.5),(S972&lt;1.5)),"HUnSatLig","----")</f>
        <v>----</v>
      </c>
      <c r="AI972" t="str">
        <f>IF(AND((T972&lt;0.6),(S972&gt;=1.5),(C972=0)),"AlipatNoN","----")</f>
        <v>----</v>
      </c>
      <c r="AJ972" t="str">
        <f>IF(AND((S972&gt;=1.5),(T972&gt;=0.6)),"SatFACarb","----")</f>
        <v>SatFACarb</v>
      </c>
      <c r="AK972" t="str">
        <f>IF(AND((T972&lt;0.6),(S972&gt;=1.5),(C972&gt;0)),"Alipat+N","----")</f>
        <v>----</v>
      </c>
      <c r="AM972" s="4">
        <f>V972*(44/43.989828)</f>
        <v>485.26337664961085</v>
      </c>
      <c r="AN972" s="4">
        <f>INT(AM972)</f>
        <v>485</v>
      </c>
      <c r="AO972" s="4">
        <f>AM972-AN972</f>
        <v>0.26337664961084783</v>
      </c>
    </row>
    <row r="973" spans="1:41" x14ac:dyDescent="0.25">
      <c r="A973">
        <v>20</v>
      </c>
      <c r="B973">
        <v>32</v>
      </c>
      <c r="C973">
        <v>0</v>
      </c>
      <c r="D973">
        <v>16</v>
      </c>
      <c r="E973">
        <v>0</v>
      </c>
      <c r="F973">
        <v>0</v>
      </c>
      <c r="H973">
        <v>527.16175720000001</v>
      </c>
      <c r="J973">
        <v>10267804</v>
      </c>
      <c r="K973">
        <v>10288663</v>
      </c>
      <c r="L973">
        <v>9314629</v>
      </c>
      <c r="M973" t="str">
        <f>IF(J973&gt;0,"Yes","No")</f>
        <v>Yes</v>
      </c>
      <c r="N973">
        <f>AVERAGE(J973:L973)</f>
        <v>9957032</v>
      </c>
      <c r="O973">
        <v>12763505</v>
      </c>
      <c r="P973">
        <v>13329236</v>
      </c>
      <c r="Q973">
        <v>10576230</v>
      </c>
      <c r="S973">
        <f>B973/A973</f>
        <v>1.6</v>
      </c>
      <c r="T973">
        <f>D973/A973</f>
        <v>0.8</v>
      </c>
      <c r="V973" s="4">
        <f>A973*12+(B973-1)*1.007825+C973*14.003074+D973*15.9949146+E973*31.9720707+F973*30.9737615+0.0005485799</f>
        <v>527.16175717990006</v>
      </c>
      <c r="W973">
        <f>1+A973-B973/2+C973/2+F973/2</f>
        <v>5</v>
      </c>
      <c r="X973">
        <f>W973/A973</f>
        <v>0.25</v>
      </c>
      <c r="Y973">
        <f>W973/B973</f>
        <v>0.15625</v>
      </c>
      <c r="Z973">
        <f>W973/D973</f>
        <v>0.3125</v>
      </c>
      <c r="AA973" t="str">
        <f>IF(X973&gt;=0.3,IF(X973&lt;=0.68,IF(Y973&gt;=0.2,IF(Y973&lt;=0.95,IF(Z973&gt;=0.77,IF(Z973&lt;=1.75,"CRAM","O"),"O"),"O"),"O"),"O"),"O")</f>
        <v>O</v>
      </c>
      <c r="AD973">
        <f>(1+A973-D973/2-E973-B973/2)/(A973-D973/2-E973-C973-F973)</f>
        <v>-0.25</v>
      </c>
      <c r="AF973" t="str">
        <f>IF(AD973&gt;0.66,"CondAr","----")</f>
        <v>----</v>
      </c>
      <c r="AG973" t="str">
        <f>IF(AND((AD973&gt;0.5),(AD973&lt;=0.66)),"Aromatic","----")</f>
        <v>----</v>
      </c>
      <c r="AH973" t="str">
        <f>IF(AND((AD973&lt;=0.5),(S973&lt;1.5)),"HUnSatLig","----")</f>
        <v>----</v>
      </c>
      <c r="AI973" t="str">
        <f>IF(AND((T973&lt;0.6),(S973&gt;=1.5),(C973=0)),"AlipatNoN","----")</f>
        <v>----</v>
      </c>
      <c r="AJ973" t="str">
        <f>IF(AND((S973&gt;=1.5),(T973&gt;=0.6)),"SatFACarb","----")</f>
        <v>SatFACarb</v>
      </c>
      <c r="AK973" t="str">
        <f>IF(AND((T973&lt;0.6),(S973&gt;=1.5),(C973&gt;0)),"Alipat+N","----")</f>
        <v>----</v>
      </c>
      <c r="AM973" s="4">
        <f>V973*(44/43.989828)</f>
        <v>527.28365557409313</v>
      </c>
      <c r="AN973" s="4">
        <f>INT(AM973)</f>
        <v>527</v>
      </c>
      <c r="AO973" s="4">
        <f>AM973-AN973</f>
        <v>0.28365557409313169</v>
      </c>
    </row>
    <row r="974" spans="1:41" x14ac:dyDescent="0.25">
      <c r="A974">
        <v>19</v>
      </c>
      <c r="B974">
        <v>31</v>
      </c>
      <c r="C974">
        <v>3</v>
      </c>
      <c r="D974">
        <v>12</v>
      </c>
      <c r="E974">
        <v>0</v>
      </c>
      <c r="F974">
        <v>0</v>
      </c>
      <c r="H974">
        <v>492.1834958</v>
      </c>
      <c r="J974">
        <v>9633206</v>
      </c>
      <c r="K974">
        <v>9188114</v>
      </c>
      <c r="L974">
        <v>8582695</v>
      </c>
      <c r="M974" t="str">
        <f>IF(J974&gt;0,"Yes","No")</f>
        <v>Yes</v>
      </c>
      <c r="N974">
        <f>AVERAGE(J974:L974)</f>
        <v>9134671.666666666</v>
      </c>
      <c r="O974">
        <v>14294288</v>
      </c>
      <c r="P974">
        <v>15351702</v>
      </c>
      <c r="Q974">
        <v>11049917</v>
      </c>
      <c r="S974">
        <f>B974/A974</f>
        <v>1.631578947368421</v>
      </c>
      <c r="T974">
        <f>D974/A974</f>
        <v>0.63157894736842102</v>
      </c>
      <c r="V974" s="4">
        <f>A974*12+(B974-1)*1.007825+C974*14.003074+D974*15.9949146+E974*31.9720707+F974*30.9737615+0.0005485799</f>
        <v>492.18349577990006</v>
      </c>
      <c r="W974">
        <f>1+A974-B974/2+C974/2+F974/2</f>
        <v>6</v>
      </c>
      <c r="X974">
        <f>W974/A974</f>
        <v>0.31578947368421051</v>
      </c>
      <c r="Y974">
        <f>W974/B974</f>
        <v>0.19354838709677419</v>
      </c>
      <c r="Z974">
        <f>W974/D974</f>
        <v>0.5</v>
      </c>
      <c r="AA974" t="str">
        <f>IF(X974&gt;=0.3,IF(X974&lt;=0.68,IF(Y974&gt;=0.2,IF(Y974&lt;=0.95,IF(Z974&gt;=0.77,IF(Z974&lt;=1.75,"CRAM","O"),"O"),"O"),"O"),"O"),"O")</f>
        <v>O</v>
      </c>
      <c r="AD974">
        <f>(1+A974-D974/2-E974-B974/2)/(A974-D974/2-E974-C974-F974)</f>
        <v>-0.15</v>
      </c>
      <c r="AF974" t="str">
        <f>IF(AD974&gt;0.66,"CondAr","----")</f>
        <v>----</v>
      </c>
      <c r="AG974" t="str">
        <f>IF(AND((AD974&gt;0.5),(AD974&lt;=0.66)),"Aromatic","----")</f>
        <v>----</v>
      </c>
      <c r="AH974" t="str">
        <f>IF(AND((AD974&lt;=0.5),(S974&lt;1.5)),"HUnSatLig","----")</f>
        <v>----</v>
      </c>
      <c r="AI974" t="str">
        <f>IF(AND((T974&lt;0.6),(S974&gt;=1.5),(C974=0)),"AlipatNoN","----")</f>
        <v>----</v>
      </c>
      <c r="AJ974" t="str">
        <f>IF(AND((S974&gt;=1.5),(T974&gt;=0.6)),"SatFACarb","----")</f>
        <v>SatFACarb</v>
      </c>
      <c r="AK974" t="str">
        <f>IF(AND((T974&lt;0.6),(S974&gt;=1.5),(C974&gt;0)),"Alipat+N","----")</f>
        <v>----</v>
      </c>
      <c r="AM974" s="4">
        <f>V974*(44/43.989828)</f>
        <v>492.29730596617924</v>
      </c>
      <c r="AN974" s="4">
        <f>INT(AM974)</f>
        <v>492</v>
      </c>
      <c r="AO974" s="4">
        <f>AM974-AN974</f>
        <v>0.29730596617923766</v>
      </c>
    </row>
    <row r="975" spans="1:41" x14ac:dyDescent="0.25">
      <c r="A975">
        <v>20</v>
      </c>
      <c r="B975">
        <v>32</v>
      </c>
      <c r="C975">
        <v>0</v>
      </c>
      <c r="D975">
        <v>14</v>
      </c>
      <c r="E975">
        <v>0</v>
      </c>
      <c r="F975">
        <v>0</v>
      </c>
      <c r="H975">
        <v>495.17192799999998</v>
      </c>
      <c r="J975">
        <v>9383494</v>
      </c>
      <c r="K975">
        <v>9710427</v>
      </c>
      <c r="L975">
        <v>9113158</v>
      </c>
      <c r="M975" t="str">
        <f>IF(J975&gt;0,"Yes","No")</f>
        <v>Yes</v>
      </c>
      <c r="N975">
        <f>AVERAGE(J975:L975)</f>
        <v>9402359.666666666</v>
      </c>
      <c r="O975">
        <v>16997789</v>
      </c>
      <c r="P975">
        <v>14250004</v>
      </c>
      <c r="Q975">
        <v>12145791</v>
      </c>
      <c r="S975">
        <f>B975/A975</f>
        <v>1.6</v>
      </c>
      <c r="T975">
        <f>D975/A975</f>
        <v>0.7</v>
      </c>
      <c r="V975" s="4">
        <f>A975*12+(B975-1)*1.007825+C975*14.003074+D975*15.9949146+E975*31.9720707+F975*30.9737615+0.0005485799</f>
        <v>495.17192797989998</v>
      </c>
      <c r="W975">
        <f>1+A975-B975/2+C975/2+F975/2</f>
        <v>5</v>
      </c>
      <c r="X975">
        <f>W975/A975</f>
        <v>0.25</v>
      </c>
      <c r="Y975">
        <f>W975/B975</f>
        <v>0.15625</v>
      </c>
      <c r="Z975">
        <f>W975/D975</f>
        <v>0.35714285714285715</v>
      </c>
      <c r="AA975" t="str">
        <f>IF(X975&gt;=0.3,IF(X975&lt;=0.68,IF(Y975&gt;=0.2,IF(Y975&lt;=0.95,IF(Z975&gt;=0.77,IF(Z975&lt;=1.75,"CRAM","O"),"O"),"O"),"O"),"O"),"O")</f>
        <v>O</v>
      </c>
      <c r="AD975">
        <f>(1+A975-D975/2-E975-B975/2)/(A975-D975/2-E975-C975-F975)</f>
        <v>-0.15384615384615385</v>
      </c>
      <c r="AF975" t="str">
        <f>IF(AD975&gt;0.66,"CondAr","----")</f>
        <v>----</v>
      </c>
      <c r="AG975" t="str">
        <f>IF(AND((AD975&gt;0.5),(AD975&lt;=0.66)),"Aromatic","----")</f>
        <v>----</v>
      </c>
      <c r="AH975" t="str">
        <f>IF(AND((AD975&lt;=0.5),(S975&lt;1.5)),"HUnSatLig","----")</f>
        <v>----</v>
      </c>
      <c r="AI975" t="str">
        <f>IF(AND((T975&lt;0.6),(S975&gt;=1.5),(C975=0)),"AlipatNoN","----")</f>
        <v>----</v>
      </c>
      <c r="AJ975" t="str">
        <f>IF(AND((S975&gt;=1.5),(T975&gt;=0.6)),"SatFACarb","----")</f>
        <v>SatFACarb</v>
      </c>
      <c r="AK975" t="str">
        <f>IF(AND((T975&lt;0.6),(S975&gt;=1.5),(C975&gt;0)),"Alipat+N","----")</f>
        <v>----</v>
      </c>
      <c r="AM975" s="4">
        <f>V975*(44/43.989828)</f>
        <v>495.28642919712246</v>
      </c>
      <c r="AN975" s="4">
        <f>INT(AM975)</f>
        <v>495</v>
      </c>
      <c r="AO975" s="4">
        <f>AM975-AN975</f>
        <v>0.28642919712245885</v>
      </c>
    </row>
    <row r="976" spans="1:41" x14ac:dyDescent="0.25">
      <c r="A976">
        <v>16</v>
      </c>
      <c r="B976">
        <v>26</v>
      </c>
      <c r="C976">
        <v>2</v>
      </c>
      <c r="D976">
        <v>10</v>
      </c>
      <c r="E976">
        <v>0</v>
      </c>
      <c r="F976">
        <v>0</v>
      </c>
      <c r="H976">
        <v>405.15146759999999</v>
      </c>
      <c r="J976">
        <v>10882734</v>
      </c>
      <c r="K976">
        <v>12400660</v>
      </c>
      <c r="L976">
        <v>11818397</v>
      </c>
      <c r="M976" t="str">
        <f>IF(J976&gt;0,"Yes","No")</f>
        <v>Yes</v>
      </c>
      <c r="N976">
        <f>AVERAGE(J976:L976)</f>
        <v>11700597</v>
      </c>
      <c r="O976">
        <v>19100553</v>
      </c>
      <c r="P976">
        <v>18231780</v>
      </c>
      <c r="Q976">
        <v>17710865</v>
      </c>
      <c r="S976">
        <f>B976/A976</f>
        <v>1.625</v>
      </c>
      <c r="T976">
        <f>D976/A976</f>
        <v>0.625</v>
      </c>
      <c r="V976" s="4">
        <f>A976*12+(B976-1)*1.007825+C976*14.003074+D976*15.9949146+E976*31.9720707+F976*30.9737615+0.0005485799</f>
        <v>405.15146757989999</v>
      </c>
      <c r="W976">
        <f>1+A976-B976/2+C976/2+F976/2</f>
        <v>5</v>
      </c>
      <c r="X976">
        <f>W976/A976</f>
        <v>0.3125</v>
      </c>
      <c r="Y976">
        <f>W976/B976</f>
        <v>0.19230769230769232</v>
      </c>
      <c r="Z976">
        <f>W976/D976</f>
        <v>0.5</v>
      </c>
      <c r="AA976" t="str">
        <f>IF(X976&gt;=0.3,IF(X976&lt;=0.68,IF(Y976&gt;=0.2,IF(Y976&lt;=0.95,IF(Z976&gt;=0.77,IF(Z976&lt;=1.75,"CRAM","O"),"O"),"O"),"O"),"O"),"O")</f>
        <v>O</v>
      </c>
      <c r="AD976">
        <f>(1+A976-D976/2-E976-B976/2)/(A976-D976/2-E976-C976-F976)</f>
        <v>-0.1111111111111111</v>
      </c>
      <c r="AF976" t="str">
        <f>IF(AD976&gt;0.66,"CondAr","----")</f>
        <v>----</v>
      </c>
      <c r="AG976" t="str">
        <f>IF(AND((AD976&gt;0.5),(AD976&lt;=0.66)),"Aromatic","----")</f>
        <v>----</v>
      </c>
      <c r="AH976" t="str">
        <f>IF(AND((AD976&lt;=0.5),(S976&lt;1.5)),"HUnSatLig","----")</f>
        <v>----</v>
      </c>
      <c r="AI976" t="str">
        <f>IF(AND((T976&lt;0.6),(S976&gt;=1.5),(C976=0)),"AlipatNoN","----")</f>
        <v>----</v>
      </c>
      <c r="AJ976" t="str">
        <f>IF(AND((S976&gt;=1.5),(T976&gt;=0.6)),"SatFACarb","----")</f>
        <v>SatFACarb</v>
      </c>
      <c r="AK976" t="str">
        <f>IF(AND((T976&lt;0.6),(S976&gt;=1.5),(C976&gt;0)),"Alipat+N","----")</f>
        <v>----</v>
      </c>
      <c r="AM976" s="4">
        <f>V976*(44/43.989828)</f>
        <v>405.2451528911547</v>
      </c>
      <c r="AN976" s="4">
        <f>INT(AM976)</f>
        <v>405</v>
      </c>
      <c r="AO976" s="4">
        <f>AM976-AN976</f>
        <v>0.24515289115470296</v>
      </c>
    </row>
    <row r="977" spans="1:41" x14ac:dyDescent="0.25">
      <c r="A977">
        <v>15</v>
      </c>
      <c r="B977">
        <v>24</v>
      </c>
      <c r="C977">
        <v>0</v>
      </c>
      <c r="D977">
        <v>12</v>
      </c>
      <c r="E977">
        <v>0</v>
      </c>
      <c r="F977">
        <v>0</v>
      </c>
      <c r="H977">
        <v>395.11949879999997</v>
      </c>
      <c r="J977">
        <v>15878167</v>
      </c>
      <c r="K977">
        <v>17398474</v>
      </c>
      <c r="L977">
        <v>16699530</v>
      </c>
      <c r="M977" t="str">
        <f>IF(J977&gt;0,"Yes","No")</f>
        <v>Yes</v>
      </c>
      <c r="N977">
        <f>AVERAGE(J977:L977)</f>
        <v>16658723.666666666</v>
      </c>
      <c r="O977">
        <v>23273069</v>
      </c>
      <c r="P977">
        <v>23518281</v>
      </c>
      <c r="Q977">
        <v>22145812</v>
      </c>
      <c r="S977">
        <f>B977/A977</f>
        <v>1.6</v>
      </c>
      <c r="T977">
        <f>D977/A977</f>
        <v>0.8</v>
      </c>
      <c r="V977" s="4">
        <f>A977*12+(B977-1)*1.007825+C977*14.003074+D977*15.9949146+E977*31.9720707+F977*30.9737615+0.0005485799</f>
        <v>395.11949877989997</v>
      </c>
      <c r="W977">
        <f>1+A977-B977/2+C977/2+F977/2</f>
        <v>4</v>
      </c>
      <c r="X977">
        <f>W977/A977</f>
        <v>0.26666666666666666</v>
      </c>
      <c r="Y977">
        <f>W977/B977</f>
        <v>0.16666666666666666</v>
      </c>
      <c r="Z977">
        <f>W977/D977</f>
        <v>0.33333333333333331</v>
      </c>
      <c r="AA977" t="str">
        <f>IF(X977&gt;=0.3,IF(X977&lt;=0.68,IF(Y977&gt;=0.2,IF(Y977&lt;=0.95,IF(Z977&gt;=0.77,IF(Z977&lt;=1.75,"CRAM","O"),"O"),"O"),"O"),"O"),"O")</f>
        <v>O</v>
      </c>
      <c r="AD977">
        <f>(1+A977-D977/2-E977-B977/2)/(A977-D977/2-E977-C977-F977)</f>
        <v>-0.22222222222222221</v>
      </c>
      <c r="AF977" t="str">
        <f>IF(AD977&gt;0.66,"CondAr","----")</f>
        <v>----</v>
      </c>
      <c r="AG977" t="str">
        <f>IF(AND((AD977&gt;0.5),(AD977&lt;=0.66)),"Aromatic","----")</f>
        <v>----</v>
      </c>
      <c r="AH977" t="str">
        <f>IF(AND((AD977&lt;=0.5),(S977&lt;1.5)),"HUnSatLig","----")</f>
        <v>----</v>
      </c>
      <c r="AI977" t="str">
        <f>IF(AND((T977&lt;0.6),(S977&gt;=1.5),(C977=0)),"AlipatNoN","----")</f>
        <v>----</v>
      </c>
      <c r="AJ977" t="str">
        <f>IF(AND((S977&gt;=1.5),(T977&gt;=0.6)),"SatFACarb","----")</f>
        <v>SatFACarb</v>
      </c>
      <c r="AK977" t="str">
        <f>IF(AND((T977&lt;0.6),(S977&gt;=1.5),(C977&gt;0)),"Alipat+N","----")</f>
        <v>----</v>
      </c>
      <c r="AM977" s="4">
        <f>V977*(44/43.989828)</f>
        <v>395.21086434608463</v>
      </c>
      <c r="AN977" s="4">
        <f>INT(AM977)</f>
        <v>395</v>
      </c>
      <c r="AO977" s="4">
        <f>AM977-AN977</f>
        <v>0.21086434608463378</v>
      </c>
    </row>
    <row r="978" spans="1:41" x14ac:dyDescent="0.25">
      <c r="A978">
        <v>16</v>
      </c>
      <c r="B978">
        <v>28</v>
      </c>
      <c r="C978">
        <v>4</v>
      </c>
      <c r="D978">
        <v>8</v>
      </c>
      <c r="E978">
        <v>0</v>
      </c>
      <c r="F978">
        <v>0</v>
      </c>
      <c r="H978">
        <v>403.18343640000001</v>
      </c>
      <c r="J978">
        <v>4093384</v>
      </c>
      <c r="K978">
        <v>3604297</v>
      </c>
      <c r="L978">
        <v>3952872</v>
      </c>
      <c r="M978" t="str">
        <f>IF(J978&gt;0,"Yes","No")</f>
        <v>Yes</v>
      </c>
      <c r="N978">
        <f>AVERAGE(J978:L978)</f>
        <v>3883517.6666666665</v>
      </c>
      <c r="O978">
        <v>2336464</v>
      </c>
      <c r="P978">
        <v>2264846</v>
      </c>
      <c r="Q978">
        <v>2085014</v>
      </c>
      <c r="S978">
        <f>B978/A978</f>
        <v>1.75</v>
      </c>
      <c r="T978">
        <f>D978/A978</f>
        <v>0.5</v>
      </c>
      <c r="V978" s="4">
        <f>A978*12+(B978-1)*1.007825+C978*14.003074+D978*15.9949146+E978*31.9720707+F978*30.9737615+0.0005485799</f>
        <v>403.1834363799</v>
      </c>
      <c r="W978">
        <f>1+A978-B978/2+C978/2+F978/2</f>
        <v>5</v>
      </c>
      <c r="X978">
        <f>W978/A978</f>
        <v>0.3125</v>
      </c>
      <c r="Y978">
        <f>W978/B978</f>
        <v>0.17857142857142858</v>
      </c>
      <c r="Z978">
        <f>W978/D978</f>
        <v>0.625</v>
      </c>
      <c r="AA978" t="str">
        <f>IF(X978&gt;=0.3,IF(X978&lt;=0.68,IF(Y978&gt;=0.2,IF(Y978&lt;=0.95,IF(Z978&gt;=0.77,IF(Z978&lt;=1.75,"CRAM","O"),"O"),"O"),"O"),"O"),"O")</f>
        <v>O</v>
      </c>
      <c r="AD978">
        <f>(1+A978-D978/2-E978-B978/2)/(A978-D978/2-E978-C978-F978)</f>
        <v>-0.125</v>
      </c>
      <c r="AF978" t="str">
        <f>IF(AD978&gt;0.66,"CondAr","----")</f>
        <v>----</v>
      </c>
      <c r="AG978" t="str">
        <f>IF(AND((AD978&gt;0.5),(AD978&lt;=0.66)),"Aromatic","----")</f>
        <v>----</v>
      </c>
      <c r="AH978" t="str">
        <f>IF(AND((AD978&lt;=0.5),(S978&lt;1.5)),"HUnSatLig","----")</f>
        <v>----</v>
      </c>
      <c r="AI978" t="str">
        <f>IF(AND((T978&lt;0.6),(S978&gt;=1.5),(C978=0)),"AlipatNoN","----")</f>
        <v>----</v>
      </c>
      <c r="AJ978" t="str">
        <f>IF(AND((S978&gt;=1.5),(T978&gt;=0.6)),"SatFACarb","----")</f>
        <v>----</v>
      </c>
      <c r="AK978" t="str">
        <f>IF(AND((T978&lt;0.6),(S978&gt;=1.5),(C978&gt;0)),"Alipat+N","----")</f>
        <v>Alipat+N</v>
      </c>
      <c r="AM978" s="4">
        <f>V978*(44/43.989828)</f>
        <v>403.27666661291784</v>
      </c>
      <c r="AN978" s="4">
        <f>INT(AM978)</f>
        <v>403</v>
      </c>
      <c r="AO978" s="4">
        <f>AM978-AN978</f>
        <v>0.27666661291783612</v>
      </c>
    </row>
    <row r="979" spans="1:41" x14ac:dyDescent="0.25">
      <c r="A979">
        <v>17</v>
      </c>
      <c r="B979">
        <v>27</v>
      </c>
      <c r="C979">
        <v>3</v>
      </c>
      <c r="D979">
        <v>9</v>
      </c>
      <c r="E979">
        <v>0</v>
      </c>
      <c r="F979">
        <v>0</v>
      </c>
      <c r="H979">
        <v>416.16745200000003</v>
      </c>
      <c r="J979">
        <v>3194986</v>
      </c>
      <c r="K979">
        <v>3213941</v>
      </c>
      <c r="L979">
        <v>2943785</v>
      </c>
      <c r="M979" t="str">
        <f>IF(J979&gt;0,"Yes","No")</f>
        <v>Yes</v>
      </c>
      <c r="N979">
        <f>AVERAGE(J979:L979)</f>
        <v>3117570.6666666665</v>
      </c>
      <c r="O979">
        <v>2465088</v>
      </c>
      <c r="P979">
        <v>2201187</v>
      </c>
      <c r="Q979">
        <v>1893715</v>
      </c>
      <c r="S979">
        <f>B979/A979</f>
        <v>1.588235294117647</v>
      </c>
      <c r="T979">
        <f>D979/A979</f>
        <v>0.52941176470588236</v>
      </c>
      <c r="V979" s="4">
        <f>A979*12+(B979-1)*1.007825+C979*14.003074+D979*15.9949146+E979*31.9720707+F979*30.9737615+0.0005485799</f>
        <v>416.16745197990002</v>
      </c>
      <c r="W979">
        <f>1+A979-B979/2+C979/2+F979/2</f>
        <v>6</v>
      </c>
      <c r="X979">
        <f>W979/A979</f>
        <v>0.35294117647058826</v>
      </c>
      <c r="Y979">
        <f>W979/B979</f>
        <v>0.22222222222222221</v>
      </c>
      <c r="Z979">
        <f>W979/D979</f>
        <v>0.66666666666666663</v>
      </c>
      <c r="AA979" t="str">
        <f>IF(X979&gt;=0.3,IF(X979&lt;=0.68,IF(Y979&gt;=0.2,IF(Y979&lt;=0.95,IF(Z979&gt;=0.77,IF(Z979&lt;=1.75,"CRAM","O"),"O"),"O"),"O"),"O"),"O")</f>
        <v>O</v>
      </c>
      <c r="AD979">
        <f>(1+A979-D979/2-E979-B979/2)/(A979-D979/2-E979-C979-F979)</f>
        <v>0</v>
      </c>
      <c r="AF979" t="str">
        <f>IF(AD979&gt;0.66,"CondAr","----")</f>
        <v>----</v>
      </c>
      <c r="AG979" t="str">
        <f>IF(AND((AD979&gt;0.5),(AD979&lt;=0.66)),"Aromatic","----")</f>
        <v>----</v>
      </c>
      <c r="AH979" t="str">
        <f>IF(AND((AD979&lt;=0.5),(S979&lt;1.5)),"HUnSatLig","----")</f>
        <v>----</v>
      </c>
      <c r="AI979" t="str">
        <f>IF(AND((T979&lt;0.6),(S979&gt;=1.5),(C979=0)),"AlipatNoN","----")</f>
        <v>----</v>
      </c>
      <c r="AJ979" t="str">
        <f>IF(AND((S979&gt;=1.5),(T979&gt;=0.6)),"SatFACarb","----")</f>
        <v>----</v>
      </c>
      <c r="AK979" t="str">
        <f>IF(AND((T979&lt;0.6),(S979&gt;=1.5),(C979&gt;0)),"Alipat+N","----")</f>
        <v>Alipat+N</v>
      </c>
      <c r="AM979" s="4">
        <f>V979*(44/43.989828)</f>
        <v>416.26368457534318</v>
      </c>
      <c r="AN979" s="4">
        <f>INT(AM979)</f>
        <v>416</v>
      </c>
      <c r="AO979" s="4">
        <f>AM979-AN979</f>
        <v>0.26368457534317713</v>
      </c>
    </row>
    <row r="980" spans="1:41" x14ac:dyDescent="0.25">
      <c r="A980">
        <v>14</v>
      </c>
      <c r="B980">
        <v>25</v>
      </c>
      <c r="C980">
        <v>3</v>
      </c>
      <c r="D980">
        <v>7</v>
      </c>
      <c r="E980">
        <v>0</v>
      </c>
      <c r="F980">
        <v>0</v>
      </c>
      <c r="H980">
        <v>346.1619728</v>
      </c>
      <c r="J980">
        <v>5129988</v>
      </c>
      <c r="K980">
        <v>5327432</v>
      </c>
      <c r="L980">
        <v>4728997</v>
      </c>
      <c r="M980" t="str">
        <f>IF(J980&gt;0,"Yes","No")</f>
        <v>Yes</v>
      </c>
      <c r="N980">
        <f>AVERAGE(J980:L980)</f>
        <v>5062139</v>
      </c>
      <c r="O980">
        <v>2489350</v>
      </c>
      <c r="P980">
        <v>2207443</v>
      </c>
      <c r="Q980">
        <v>2191803</v>
      </c>
      <c r="S980">
        <f>B980/A980</f>
        <v>1.7857142857142858</v>
      </c>
      <c r="T980">
        <f>D980/A980</f>
        <v>0.5</v>
      </c>
      <c r="V980" s="4">
        <f>A980*12+(B980-1)*1.007825+C980*14.003074+D980*15.9949146+E980*31.9720707+F980*30.9737615+0.0005485799</f>
        <v>346.1619727799</v>
      </c>
      <c r="W980">
        <f>1+A980-B980/2+C980/2+F980/2</f>
        <v>4</v>
      </c>
      <c r="X980">
        <f>W980/A980</f>
        <v>0.2857142857142857</v>
      </c>
      <c r="Y980">
        <f>W980/B980</f>
        <v>0.16</v>
      </c>
      <c r="Z980">
        <f>W980/D980</f>
        <v>0.5714285714285714</v>
      </c>
      <c r="AA980" t="str">
        <f>IF(X980&gt;=0.3,IF(X980&lt;=0.68,IF(Y980&gt;=0.2,IF(Y980&lt;=0.95,IF(Z980&gt;=0.77,IF(Z980&lt;=1.75,"CRAM","O"),"O"),"O"),"O"),"O"),"O")</f>
        <v>O</v>
      </c>
      <c r="AD980">
        <f>(1+A980-D980/2-E980-B980/2)/(A980-D980/2-E980-C980-F980)</f>
        <v>-0.13333333333333333</v>
      </c>
      <c r="AF980" t="str">
        <f>IF(AD980&gt;0.66,"CondAr","----")</f>
        <v>----</v>
      </c>
      <c r="AG980" t="str">
        <f>IF(AND((AD980&gt;0.5),(AD980&lt;=0.66)),"Aromatic","----")</f>
        <v>----</v>
      </c>
      <c r="AH980" t="str">
        <f>IF(AND((AD980&lt;=0.5),(S980&lt;1.5)),"HUnSatLig","----")</f>
        <v>----</v>
      </c>
      <c r="AI980" t="str">
        <f>IF(AND((T980&lt;0.6),(S980&gt;=1.5),(C980=0)),"AlipatNoN","----")</f>
        <v>----</v>
      </c>
      <c r="AJ980" t="str">
        <f>IF(AND((S980&gt;=1.5),(T980&gt;=0.6)),"SatFACarb","----")</f>
        <v>----</v>
      </c>
      <c r="AK980" t="str">
        <f>IF(AND((T980&lt;0.6),(S980&gt;=1.5),(C980&gt;0)),"Alipat+N","----")</f>
        <v>Alipat+N</v>
      </c>
      <c r="AM980" s="4">
        <f>V980*(44/43.989828)</f>
        <v>346.24201763906871</v>
      </c>
      <c r="AN980" s="4">
        <f>INT(AM980)</f>
        <v>346</v>
      </c>
      <c r="AO980" s="4">
        <f>AM980-AN980</f>
        <v>0.2420176390687061</v>
      </c>
    </row>
    <row r="981" spans="1:41" x14ac:dyDescent="0.25">
      <c r="A981">
        <v>18</v>
      </c>
      <c r="B981">
        <v>32</v>
      </c>
      <c r="C981">
        <v>4</v>
      </c>
      <c r="D981">
        <v>8</v>
      </c>
      <c r="E981">
        <v>0</v>
      </c>
      <c r="F981">
        <v>0</v>
      </c>
      <c r="H981">
        <v>431.21473639999999</v>
      </c>
      <c r="J981">
        <v>3315763</v>
      </c>
      <c r="K981">
        <v>3309442</v>
      </c>
      <c r="L981">
        <v>3324504</v>
      </c>
      <c r="M981" t="str">
        <f>IF(J981&gt;0,"Yes","No")</f>
        <v>Yes</v>
      </c>
      <c r="N981">
        <f>AVERAGE(J981:L981)</f>
        <v>3316569.6666666665</v>
      </c>
      <c r="O981">
        <v>2832640</v>
      </c>
      <c r="P981">
        <v>2781542</v>
      </c>
      <c r="Q981">
        <v>2768128</v>
      </c>
      <c r="S981">
        <f>B981/A981</f>
        <v>1.7777777777777777</v>
      </c>
      <c r="T981">
        <f>D981/A981</f>
        <v>0.44444444444444442</v>
      </c>
      <c r="V981" s="4">
        <f>A981*12+(B981-1)*1.007825+C981*14.003074+D981*15.9949146+E981*31.9720707+F981*30.9737615+0.0005485799</f>
        <v>431.21473637989999</v>
      </c>
      <c r="W981">
        <f>1+A981-B981/2+C981/2+F981/2</f>
        <v>5</v>
      </c>
      <c r="X981">
        <f>W981/A981</f>
        <v>0.27777777777777779</v>
      </c>
      <c r="Y981">
        <f>W981/B981</f>
        <v>0.15625</v>
      </c>
      <c r="Z981">
        <f>W981/D981</f>
        <v>0.625</v>
      </c>
      <c r="AA981" t="str">
        <f>IF(X981&gt;=0.3,IF(X981&lt;=0.68,IF(Y981&gt;=0.2,IF(Y981&lt;=0.95,IF(Z981&gt;=0.77,IF(Z981&lt;=1.75,"CRAM","O"),"O"),"O"),"O"),"O"),"O")</f>
        <v>O</v>
      </c>
      <c r="AD981">
        <f>(1+A981-D981/2-E981-B981/2)/(A981-D981/2-E981-C981-F981)</f>
        <v>-0.1</v>
      </c>
      <c r="AF981" t="str">
        <f>IF(AD981&gt;0.66,"CondAr","----")</f>
        <v>----</v>
      </c>
      <c r="AG981" t="str">
        <f>IF(AND((AD981&gt;0.5),(AD981&lt;=0.66)),"Aromatic","----")</f>
        <v>----</v>
      </c>
      <c r="AH981" t="str">
        <f>IF(AND((AD981&lt;=0.5),(S981&lt;1.5)),"HUnSatLig","----")</f>
        <v>----</v>
      </c>
      <c r="AI981" t="str">
        <f>IF(AND((T981&lt;0.6),(S981&gt;=1.5),(C981=0)),"AlipatNoN","----")</f>
        <v>----</v>
      </c>
      <c r="AJ981" t="str">
        <f>IF(AND((S981&gt;=1.5),(T981&gt;=0.6)),"SatFACarb","----")</f>
        <v>----</v>
      </c>
      <c r="AK981" t="str">
        <f>IF(AND((T981&lt;0.6),(S981&gt;=1.5),(C981&gt;0)),"Alipat+N","----")</f>
        <v>Alipat+N</v>
      </c>
      <c r="AM981" s="4">
        <f>V981*(44/43.989828)</f>
        <v>431.31444843829797</v>
      </c>
      <c r="AN981" s="4">
        <f>INT(AM981)</f>
        <v>431</v>
      </c>
      <c r="AO981" s="4">
        <f>AM981-AN981</f>
        <v>0.31444843829797264</v>
      </c>
    </row>
    <row r="982" spans="1:41" x14ac:dyDescent="0.25">
      <c r="A982">
        <v>15</v>
      </c>
      <c r="B982">
        <v>23</v>
      </c>
      <c r="C982">
        <v>3</v>
      </c>
      <c r="D982">
        <v>8</v>
      </c>
      <c r="E982">
        <v>0</v>
      </c>
      <c r="F982">
        <v>0</v>
      </c>
      <c r="H982">
        <v>372.14123740000002</v>
      </c>
      <c r="J982">
        <v>3522473</v>
      </c>
      <c r="K982">
        <v>3447315</v>
      </c>
      <c r="L982">
        <v>3276990</v>
      </c>
      <c r="M982" t="str">
        <f>IF(J982&gt;0,"Yes","No")</f>
        <v>Yes</v>
      </c>
      <c r="N982">
        <f>AVERAGE(J982:L982)</f>
        <v>3415592.6666666665</v>
      </c>
      <c r="O982">
        <v>2928805</v>
      </c>
      <c r="P982">
        <v>2811967</v>
      </c>
      <c r="Q982">
        <v>2594588</v>
      </c>
      <c r="S982">
        <f>B982/A982</f>
        <v>1.5333333333333334</v>
      </c>
      <c r="T982">
        <f>D982/A982</f>
        <v>0.53333333333333333</v>
      </c>
      <c r="V982" s="4">
        <f>A982*12+(B982-1)*1.007825+C982*14.003074+D982*15.9949146+E982*31.9720707+F982*30.9737615+0.0005485799</f>
        <v>372.14123737989996</v>
      </c>
      <c r="W982">
        <f>1+A982-B982/2+C982/2+F982/2</f>
        <v>6</v>
      </c>
      <c r="X982">
        <f>W982/A982</f>
        <v>0.4</v>
      </c>
      <c r="Y982">
        <f>W982/B982</f>
        <v>0.2608695652173913</v>
      </c>
      <c r="Z982">
        <f>W982/D982</f>
        <v>0.75</v>
      </c>
      <c r="AA982" t="str">
        <f>IF(X982&gt;=0.3,IF(X982&lt;=0.68,IF(Y982&gt;=0.2,IF(Y982&lt;=0.95,IF(Z982&gt;=0.77,IF(Z982&lt;=1.75,"CRAM","O"),"O"),"O"),"O"),"O"),"O")</f>
        <v>O</v>
      </c>
      <c r="AD982">
        <f>(1+A982-D982/2-E982-B982/2)/(A982-D982/2-E982-C982-F982)</f>
        <v>6.25E-2</v>
      </c>
      <c r="AF982" t="str">
        <f>IF(AD982&gt;0.66,"CondAr","----")</f>
        <v>----</v>
      </c>
      <c r="AG982" t="str">
        <f>IF(AND((AD982&gt;0.5),(AD982&lt;=0.66)),"Aromatic","----")</f>
        <v>----</v>
      </c>
      <c r="AH982" t="str">
        <f>IF(AND((AD982&lt;=0.5),(S982&lt;1.5)),"HUnSatLig","----")</f>
        <v>----</v>
      </c>
      <c r="AI982" t="str">
        <f>IF(AND((T982&lt;0.6),(S982&gt;=1.5),(C982=0)),"AlipatNoN","----")</f>
        <v>----</v>
      </c>
      <c r="AJ982" t="str">
        <f>IF(AND((S982&gt;=1.5),(T982&gt;=0.6)),"SatFACarb","----")</f>
        <v>----</v>
      </c>
      <c r="AK982" t="str">
        <f>IF(AND((T982&lt;0.6),(S982&gt;=1.5),(C982&gt;0)),"Alipat+N","----")</f>
        <v>Alipat+N</v>
      </c>
      <c r="AM982" s="4">
        <f>V982*(44/43.989828)</f>
        <v>372.22728956147762</v>
      </c>
      <c r="AN982" s="4">
        <f>INT(AM982)</f>
        <v>372</v>
      </c>
      <c r="AO982" s="4">
        <f>AM982-AN982</f>
        <v>0.22728956147761892</v>
      </c>
    </row>
    <row r="983" spans="1:41" x14ac:dyDescent="0.25">
      <c r="A983">
        <v>15</v>
      </c>
      <c r="B983">
        <v>25</v>
      </c>
      <c r="C983">
        <v>3</v>
      </c>
      <c r="D983">
        <v>8</v>
      </c>
      <c r="E983">
        <v>0</v>
      </c>
      <c r="F983">
        <v>0</v>
      </c>
      <c r="H983">
        <v>374.15688740000002</v>
      </c>
      <c r="J983">
        <v>3392150</v>
      </c>
      <c r="K983">
        <v>3292210</v>
      </c>
      <c r="L983">
        <v>3556613</v>
      </c>
      <c r="M983" t="str">
        <f>IF(J983&gt;0,"Yes","No")</f>
        <v>Yes</v>
      </c>
      <c r="N983">
        <f>AVERAGE(J983:L983)</f>
        <v>3413657.6666666665</v>
      </c>
      <c r="O983">
        <v>2939629</v>
      </c>
      <c r="P983">
        <v>2474624</v>
      </c>
      <c r="Q983">
        <v>2975044</v>
      </c>
      <c r="S983">
        <f>B983/A983</f>
        <v>1.6666666666666667</v>
      </c>
      <c r="T983">
        <f>D983/A983</f>
        <v>0.53333333333333333</v>
      </c>
      <c r="V983" s="4">
        <f>A983*12+(B983-1)*1.007825+C983*14.003074+D983*15.9949146+E983*31.9720707+F983*30.9737615+0.0005485799</f>
        <v>374.15688737990001</v>
      </c>
      <c r="W983">
        <f>1+A983-B983/2+C983/2+F983/2</f>
        <v>5</v>
      </c>
      <c r="X983">
        <f>W983/A983</f>
        <v>0.33333333333333331</v>
      </c>
      <c r="Y983">
        <f>W983/B983</f>
        <v>0.2</v>
      </c>
      <c r="Z983">
        <f>W983/D983</f>
        <v>0.625</v>
      </c>
      <c r="AA983" t="str">
        <f>IF(X983&gt;=0.3,IF(X983&lt;=0.68,IF(Y983&gt;=0.2,IF(Y983&lt;=0.95,IF(Z983&gt;=0.77,IF(Z983&lt;=1.75,"CRAM","O"),"O"),"O"),"O"),"O"),"O")</f>
        <v>O</v>
      </c>
      <c r="AD983">
        <f>(1+A983-D983/2-E983-B983/2)/(A983-D983/2-E983-C983-F983)</f>
        <v>-6.25E-2</v>
      </c>
      <c r="AF983" t="str">
        <f>IF(AD983&gt;0.66,"CondAr","----")</f>
        <v>----</v>
      </c>
      <c r="AG983" t="str">
        <f>IF(AND((AD983&gt;0.5),(AD983&lt;=0.66)),"Aromatic","----")</f>
        <v>----</v>
      </c>
      <c r="AH983" t="str">
        <f>IF(AND((AD983&lt;=0.5),(S983&lt;1.5)),"HUnSatLig","----")</f>
        <v>----</v>
      </c>
      <c r="AI983" t="str">
        <f>IF(AND((T983&lt;0.6),(S983&gt;=1.5),(C983=0)),"AlipatNoN","----")</f>
        <v>----</v>
      </c>
      <c r="AJ983" t="str">
        <f>IF(AND((S983&gt;=1.5),(T983&gt;=0.6)),"SatFACarb","----")</f>
        <v>----</v>
      </c>
      <c r="AK983" t="str">
        <f>IF(AND((T983&lt;0.6),(S983&gt;=1.5),(C983&gt;0)),"Alipat+N","----")</f>
        <v>Alipat+N</v>
      </c>
      <c r="AM983" s="4">
        <f>V983*(44/43.989828)</f>
        <v>374.24340565086089</v>
      </c>
      <c r="AN983" s="4">
        <f>INT(AM983)</f>
        <v>374</v>
      </c>
      <c r="AO983" s="4">
        <f>AM983-AN983</f>
        <v>0.24340565086089327</v>
      </c>
    </row>
    <row r="984" spans="1:41" x14ac:dyDescent="0.25">
      <c r="A984">
        <v>17</v>
      </c>
      <c r="B984">
        <v>30</v>
      </c>
      <c r="C984">
        <v>4</v>
      </c>
      <c r="D984">
        <v>8</v>
      </c>
      <c r="E984">
        <v>0</v>
      </c>
      <c r="F984">
        <v>0</v>
      </c>
      <c r="H984">
        <v>417.1990864</v>
      </c>
      <c r="J984">
        <v>3417172</v>
      </c>
      <c r="K984">
        <v>3567750</v>
      </c>
      <c r="L984">
        <v>2749728</v>
      </c>
      <c r="M984" t="str">
        <f>IF(J984&gt;0,"Yes","No")</f>
        <v>Yes</v>
      </c>
      <c r="N984">
        <f>AVERAGE(J984:L984)</f>
        <v>3244883.3333333335</v>
      </c>
      <c r="O984">
        <v>3098941</v>
      </c>
      <c r="P984">
        <v>3284085</v>
      </c>
      <c r="Q984">
        <v>3439402</v>
      </c>
      <c r="S984">
        <f>B984/A984</f>
        <v>1.7647058823529411</v>
      </c>
      <c r="T984">
        <f>D984/A984</f>
        <v>0.47058823529411764</v>
      </c>
      <c r="V984" s="4">
        <f>A984*12+(B984-1)*1.007825+C984*14.003074+D984*15.9949146+E984*31.9720707+F984*30.9737615+0.0005485799</f>
        <v>417.1990863799</v>
      </c>
      <c r="W984">
        <f>1+A984-B984/2+C984/2+F984/2</f>
        <v>5</v>
      </c>
      <c r="X984">
        <f>W984/A984</f>
        <v>0.29411764705882354</v>
      </c>
      <c r="Y984">
        <f>W984/B984</f>
        <v>0.16666666666666666</v>
      </c>
      <c r="Z984">
        <f>W984/D984</f>
        <v>0.625</v>
      </c>
      <c r="AA984" t="str">
        <f>IF(X984&gt;=0.3,IF(X984&lt;=0.68,IF(Y984&gt;=0.2,IF(Y984&lt;=0.95,IF(Z984&gt;=0.77,IF(Z984&lt;=1.75,"CRAM","O"),"O"),"O"),"O"),"O"),"O")</f>
        <v>O</v>
      </c>
      <c r="AD984">
        <f>(1+A984-D984/2-E984-B984/2)/(A984-D984/2-E984-C984-F984)</f>
        <v>-0.1111111111111111</v>
      </c>
      <c r="AF984" t="str">
        <f>IF(AD984&gt;0.66,"CondAr","----")</f>
        <v>----</v>
      </c>
      <c r="AG984" t="str">
        <f>IF(AND((AD984&gt;0.5),(AD984&lt;=0.66)),"Aromatic","----")</f>
        <v>----</v>
      </c>
      <c r="AH984" t="str">
        <f>IF(AND((AD984&lt;=0.5),(S984&lt;1.5)),"HUnSatLig","----")</f>
        <v>----</v>
      </c>
      <c r="AI984" t="str">
        <f>IF(AND((T984&lt;0.6),(S984&gt;=1.5),(C984=0)),"AlipatNoN","----")</f>
        <v>----</v>
      </c>
      <c r="AJ984" t="str">
        <f>IF(AND((S984&gt;=1.5),(T984&gt;=0.6)),"SatFACarb","----")</f>
        <v>----</v>
      </c>
      <c r="AK984" t="str">
        <f>IF(AND((T984&lt;0.6),(S984&gt;=1.5),(C984&gt;0)),"Alipat+N","----")</f>
        <v>Alipat+N</v>
      </c>
      <c r="AM984" s="4">
        <f>V984*(44/43.989828)</f>
        <v>417.29555752560788</v>
      </c>
      <c r="AN984" s="4">
        <f>INT(AM984)</f>
        <v>417</v>
      </c>
      <c r="AO984" s="4">
        <f>AM984-AN984</f>
        <v>0.29555752560787596</v>
      </c>
    </row>
    <row r="985" spans="1:41" x14ac:dyDescent="0.25">
      <c r="A985">
        <v>18</v>
      </c>
      <c r="B985">
        <v>28</v>
      </c>
      <c r="C985">
        <v>4</v>
      </c>
      <c r="D985">
        <v>8</v>
      </c>
      <c r="E985">
        <v>0</v>
      </c>
      <c r="F985">
        <v>0</v>
      </c>
      <c r="H985">
        <v>427.18343640000001</v>
      </c>
      <c r="J985">
        <v>2939354</v>
      </c>
      <c r="K985">
        <v>2752540</v>
      </c>
      <c r="L985">
        <v>2878850</v>
      </c>
      <c r="M985" t="str">
        <f>IF(J985&gt;0,"Yes","No")</f>
        <v>Yes</v>
      </c>
      <c r="N985">
        <f>AVERAGE(J985:L985)</f>
        <v>2856914.6666666665</v>
      </c>
      <c r="O985">
        <v>3601399</v>
      </c>
      <c r="P985">
        <v>3474436</v>
      </c>
      <c r="Q985">
        <v>3419265</v>
      </c>
      <c r="S985">
        <f>B985/A985</f>
        <v>1.5555555555555556</v>
      </c>
      <c r="T985">
        <f>D985/A985</f>
        <v>0.44444444444444442</v>
      </c>
      <c r="V985" s="4">
        <f>A985*12+(B985-1)*1.007825+C985*14.003074+D985*15.9949146+E985*31.9720707+F985*30.9737615+0.0005485799</f>
        <v>427.1834363799</v>
      </c>
      <c r="W985">
        <f>1+A985-B985/2+C985/2+F985/2</f>
        <v>7</v>
      </c>
      <c r="X985">
        <f>W985/A985</f>
        <v>0.3888888888888889</v>
      </c>
      <c r="Y985">
        <f>W985/B985</f>
        <v>0.25</v>
      </c>
      <c r="Z985">
        <f>W985/D985</f>
        <v>0.875</v>
      </c>
      <c r="AA985" t="str">
        <f>IF(X985&gt;=0.3,IF(X985&lt;=0.68,IF(Y985&gt;=0.2,IF(Y985&lt;=0.95,IF(Z985&gt;=0.77,IF(Z985&lt;=1.75,"CRAM","O"),"O"),"O"),"O"),"O"),"O")</f>
        <v>CRAM</v>
      </c>
      <c r="AD985">
        <f>(1+A985-D985/2-E985-B985/2)/(A985-D985/2-E985-C985-F985)</f>
        <v>0.1</v>
      </c>
      <c r="AF985" t="str">
        <f>IF(AD985&gt;0.66,"CondAr","----")</f>
        <v>----</v>
      </c>
      <c r="AG985" t="str">
        <f>IF(AND((AD985&gt;0.5),(AD985&lt;=0.66)),"Aromatic","----")</f>
        <v>----</v>
      </c>
      <c r="AH985" t="str">
        <f>IF(AND((AD985&lt;=0.5),(S985&lt;1.5)),"HUnSatLig","----")</f>
        <v>----</v>
      </c>
      <c r="AI985" t="str">
        <f>IF(AND((T985&lt;0.6),(S985&gt;=1.5),(C985=0)),"AlipatNoN","----")</f>
        <v>----</v>
      </c>
      <c r="AJ985" t="str">
        <f>IF(AND((S985&gt;=1.5),(T985&gt;=0.6)),"SatFACarb","----")</f>
        <v>----</v>
      </c>
      <c r="AK985" t="str">
        <f>IF(AND((T985&lt;0.6),(S985&gt;=1.5),(C985&gt;0)),"Alipat+N","----")</f>
        <v>Alipat+N</v>
      </c>
      <c r="AM985" s="4">
        <f>V985*(44/43.989828)</f>
        <v>427.28221625953159</v>
      </c>
      <c r="AN985" s="4">
        <f>INT(AM985)</f>
        <v>427</v>
      </c>
      <c r="AO985" s="4">
        <f>AM985-AN985</f>
        <v>0.28221625953159446</v>
      </c>
    </row>
    <row r="986" spans="1:41" x14ac:dyDescent="0.25">
      <c r="A986">
        <v>19</v>
      </c>
      <c r="B986">
        <v>34</v>
      </c>
      <c r="C986">
        <v>4</v>
      </c>
      <c r="D986">
        <v>8</v>
      </c>
      <c r="E986">
        <v>0</v>
      </c>
      <c r="F986">
        <v>0</v>
      </c>
      <c r="H986">
        <v>445.23038639999999</v>
      </c>
      <c r="J986">
        <v>4206875</v>
      </c>
      <c r="K986">
        <v>3456104</v>
      </c>
      <c r="L986">
        <v>3225370</v>
      </c>
      <c r="M986" t="str">
        <f>IF(J986&gt;0,"Yes","No")</f>
        <v>Yes</v>
      </c>
      <c r="N986">
        <f>AVERAGE(J986:L986)</f>
        <v>3629449.6666666665</v>
      </c>
      <c r="O986">
        <v>3645130</v>
      </c>
      <c r="P986">
        <v>3979343</v>
      </c>
      <c r="Q986">
        <v>3494189</v>
      </c>
      <c r="S986">
        <f>B986/A986</f>
        <v>1.7894736842105263</v>
      </c>
      <c r="T986">
        <f>D986/A986</f>
        <v>0.42105263157894735</v>
      </c>
      <c r="V986" s="4">
        <f>A986*12+(B986-1)*1.007825+C986*14.003074+D986*15.9949146+E986*31.9720707+F986*30.9737615+0.0005485799</f>
        <v>445.23038637989998</v>
      </c>
      <c r="W986">
        <f>1+A986-B986/2+C986/2+F986/2</f>
        <v>5</v>
      </c>
      <c r="X986">
        <f>W986/A986</f>
        <v>0.26315789473684209</v>
      </c>
      <c r="Y986">
        <f>W986/B986</f>
        <v>0.14705882352941177</v>
      </c>
      <c r="Z986">
        <f>W986/D986</f>
        <v>0.625</v>
      </c>
      <c r="AA986" t="str">
        <f>IF(X986&gt;=0.3,IF(X986&lt;=0.68,IF(Y986&gt;=0.2,IF(Y986&lt;=0.95,IF(Z986&gt;=0.77,IF(Z986&lt;=1.75,"CRAM","O"),"O"),"O"),"O"),"O"),"O")</f>
        <v>O</v>
      </c>
      <c r="AD986">
        <f>(1+A986-D986/2-E986-B986/2)/(A986-D986/2-E986-C986-F986)</f>
        <v>-9.0909090909090912E-2</v>
      </c>
      <c r="AF986" t="str">
        <f>IF(AD986&gt;0.66,"CondAr","----")</f>
        <v>----</v>
      </c>
      <c r="AG986" t="str">
        <f>IF(AND((AD986&gt;0.5),(AD986&lt;=0.66)),"Aromatic","----")</f>
        <v>----</v>
      </c>
      <c r="AH986" t="str">
        <f>IF(AND((AD986&lt;=0.5),(S986&lt;1.5)),"HUnSatLig","----")</f>
        <v>----</v>
      </c>
      <c r="AI986" t="str">
        <f>IF(AND((T986&lt;0.6),(S986&gt;=1.5),(C986=0)),"AlipatNoN","----")</f>
        <v>----</v>
      </c>
      <c r="AJ986" t="str">
        <f>IF(AND((S986&gt;=1.5),(T986&gt;=0.6)),"SatFACarb","----")</f>
        <v>----</v>
      </c>
      <c r="AK986" t="str">
        <f>IF(AND((T986&lt;0.6),(S986&gt;=1.5),(C986&gt;0)),"Alipat+N","----")</f>
        <v>Alipat+N</v>
      </c>
      <c r="AM986" s="4">
        <f>V986*(44/43.989828)</f>
        <v>445.33333935098807</v>
      </c>
      <c r="AN986" s="4">
        <f>INT(AM986)</f>
        <v>445</v>
      </c>
      <c r="AO986" s="4">
        <f>AM986-AN986</f>
        <v>0.33333935098806933</v>
      </c>
    </row>
    <row r="987" spans="1:41" x14ac:dyDescent="0.25">
      <c r="A987">
        <v>15</v>
      </c>
      <c r="B987">
        <v>26</v>
      </c>
      <c r="C987">
        <v>4</v>
      </c>
      <c r="D987">
        <v>7</v>
      </c>
      <c r="E987">
        <v>0</v>
      </c>
      <c r="F987">
        <v>0</v>
      </c>
      <c r="H987">
        <v>373.1728718</v>
      </c>
      <c r="J987">
        <v>3798313</v>
      </c>
      <c r="K987">
        <v>4005674</v>
      </c>
      <c r="L987">
        <v>3579882</v>
      </c>
      <c r="M987" t="str">
        <f>IF(J987&gt;0,"Yes","No")</f>
        <v>Yes</v>
      </c>
      <c r="N987">
        <f>AVERAGE(J987:L987)</f>
        <v>3794623</v>
      </c>
      <c r="O987">
        <v>3683282</v>
      </c>
      <c r="P987">
        <v>3837800</v>
      </c>
      <c r="Q987">
        <v>3655737</v>
      </c>
      <c r="S987">
        <f>B987/A987</f>
        <v>1.7333333333333334</v>
      </c>
      <c r="T987">
        <f>D987/A987</f>
        <v>0.46666666666666667</v>
      </c>
      <c r="V987" s="4">
        <f>A987*12+(B987-1)*1.007825+C987*14.003074+D987*15.9949146+E987*31.9720707+F987*30.9737615+0.0005485799</f>
        <v>373.17287177989999</v>
      </c>
      <c r="W987">
        <f>1+A987-B987/2+C987/2+F987/2</f>
        <v>5</v>
      </c>
      <c r="X987">
        <f>W987/A987</f>
        <v>0.33333333333333331</v>
      </c>
      <c r="Y987">
        <f>W987/B987</f>
        <v>0.19230769230769232</v>
      </c>
      <c r="Z987">
        <f>W987/D987</f>
        <v>0.7142857142857143</v>
      </c>
      <c r="AA987" t="str">
        <f>IF(X987&gt;=0.3,IF(X987&lt;=0.68,IF(Y987&gt;=0.2,IF(Y987&lt;=0.95,IF(Z987&gt;=0.77,IF(Z987&lt;=1.75,"CRAM","O"),"O"),"O"),"O"),"O"),"O")</f>
        <v>O</v>
      </c>
      <c r="AD987">
        <f>(1+A987-D987/2-E987-B987/2)/(A987-D987/2-E987-C987-F987)</f>
        <v>-6.6666666666666666E-2</v>
      </c>
      <c r="AF987" t="str">
        <f>IF(AD987&gt;0.66,"CondAr","----")</f>
        <v>----</v>
      </c>
      <c r="AG987" t="str">
        <f>IF(AND((AD987&gt;0.5),(AD987&lt;=0.66)),"Aromatic","----")</f>
        <v>----</v>
      </c>
      <c r="AH987" t="str">
        <f>IF(AND((AD987&lt;=0.5),(S987&lt;1.5)),"HUnSatLig","----")</f>
        <v>----</v>
      </c>
      <c r="AI987" t="str">
        <f>IF(AND((T987&lt;0.6),(S987&gt;=1.5),(C987=0)),"AlipatNoN","----")</f>
        <v>----</v>
      </c>
      <c r="AJ987" t="str">
        <f>IF(AND((S987&gt;=1.5),(T987&gt;=0.6)),"SatFACarb","----")</f>
        <v>----</v>
      </c>
      <c r="AK987" t="str">
        <f>IF(AND((T987&lt;0.6),(S987&gt;=1.5),(C987&gt;0)),"Alipat+N","----")</f>
        <v>Alipat+N</v>
      </c>
      <c r="AM987" s="4">
        <f>V987*(44/43.989828)</f>
        <v>373.25916251174243</v>
      </c>
      <c r="AN987" s="4">
        <f>INT(AM987)</f>
        <v>373</v>
      </c>
      <c r="AO987" s="4">
        <f>AM987-AN987</f>
        <v>0.25916251174243143</v>
      </c>
    </row>
    <row r="988" spans="1:41" x14ac:dyDescent="0.25">
      <c r="A988">
        <v>18</v>
      </c>
      <c r="B988">
        <v>29</v>
      </c>
      <c r="C988">
        <v>3</v>
      </c>
      <c r="D988">
        <v>8</v>
      </c>
      <c r="E988">
        <v>0</v>
      </c>
      <c r="F988">
        <v>0</v>
      </c>
      <c r="H988">
        <v>414.1881874</v>
      </c>
      <c r="J988">
        <v>3531897</v>
      </c>
      <c r="K988">
        <v>3741250</v>
      </c>
      <c r="L988">
        <v>3490600</v>
      </c>
      <c r="M988" t="str">
        <f>IF(J988&gt;0,"Yes","No")</f>
        <v>Yes</v>
      </c>
      <c r="N988">
        <f>AVERAGE(J988:L988)</f>
        <v>3587915.6666666665</v>
      </c>
      <c r="O988">
        <v>3722548</v>
      </c>
      <c r="P988">
        <v>3692079</v>
      </c>
      <c r="Q988">
        <v>3524492</v>
      </c>
      <c r="S988">
        <f>B988/A988</f>
        <v>1.6111111111111112</v>
      </c>
      <c r="T988">
        <f>D988/A988</f>
        <v>0.44444444444444442</v>
      </c>
      <c r="V988" s="4">
        <f>A988*12+(B988-1)*1.007825+C988*14.003074+D988*15.9949146+E988*31.9720707+F988*30.9737615+0.0005485799</f>
        <v>414.1881873799</v>
      </c>
      <c r="W988">
        <f>1+A988-B988/2+C988/2+F988/2</f>
        <v>6</v>
      </c>
      <c r="X988">
        <f>W988/A988</f>
        <v>0.33333333333333331</v>
      </c>
      <c r="Y988">
        <f>W988/B988</f>
        <v>0.20689655172413793</v>
      </c>
      <c r="Z988">
        <f>W988/D988</f>
        <v>0.75</v>
      </c>
      <c r="AA988" t="str">
        <f>IF(X988&gt;=0.3,IF(X988&lt;=0.68,IF(Y988&gt;=0.2,IF(Y988&lt;=0.95,IF(Z988&gt;=0.77,IF(Z988&lt;=1.75,"CRAM","O"),"O"),"O"),"O"),"O"),"O")</f>
        <v>O</v>
      </c>
      <c r="AD988">
        <f>(1+A988-D988/2-E988-B988/2)/(A988-D988/2-E988-C988-F988)</f>
        <v>4.5454545454545456E-2</v>
      </c>
      <c r="AF988" t="str">
        <f>IF(AD988&gt;0.66,"CondAr","----")</f>
        <v>----</v>
      </c>
      <c r="AG988" t="str">
        <f>IF(AND((AD988&gt;0.5),(AD988&lt;=0.66)),"Aromatic","----")</f>
        <v>----</v>
      </c>
      <c r="AH988" t="str">
        <f>IF(AND((AD988&lt;=0.5),(S988&lt;1.5)),"HUnSatLig","----")</f>
        <v>----</v>
      </c>
      <c r="AI988" t="str">
        <f>IF(AND((T988&lt;0.6),(S988&gt;=1.5),(C988=0)),"AlipatNoN","----")</f>
        <v>----</v>
      </c>
      <c r="AJ988" t="str">
        <f>IF(AND((S988&gt;=1.5),(T988&gt;=0.6)),"SatFACarb","----")</f>
        <v>----</v>
      </c>
      <c r="AK988" t="str">
        <f>IF(AND((T988&lt;0.6),(S988&gt;=1.5),(C988&gt;0)),"Alipat+N","----")</f>
        <v>Alipat+N</v>
      </c>
      <c r="AM988" s="4">
        <f>V988*(44/43.989828)</f>
        <v>414.28396229954791</v>
      </c>
      <c r="AN988" s="4">
        <f>INT(AM988)</f>
        <v>414</v>
      </c>
      <c r="AO988" s="4">
        <f>AM988-AN988</f>
        <v>0.28396229954790897</v>
      </c>
    </row>
    <row r="989" spans="1:41" x14ac:dyDescent="0.25">
      <c r="A989">
        <v>16</v>
      </c>
      <c r="B989">
        <v>26</v>
      </c>
      <c r="C989">
        <v>4</v>
      </c>
      <c r="D989">
        <v>8</v>
      </c>
      <c r="E989">
        <v>0</v>
      </c>
      <c r="F989">
        <v>0</v>
      </c>
      <c r="H989">
        <v>401.16778640000001</v>
      </c>
      <c r="J989">
        <v>3530919</v>
      </c>
      <c r="K989">
        <v>3225176</v>
      </c>
      <c r="L989">
        <v>2912263</v>
      </c>
      <c r="M989" t="str">
        <f>IF(J989&gt;0,"Yes","No")</f>
        <v>Yes</v>
      </c>
      <c r="N989">
        <f>AVERAGE(J989:L989)</f>
        <v>3222786</v>
      </c>
      <c r="O989">
        <v>3731949</v>
      </c>
      <c r="P989">
        <v>3793935</v>
      </c>
      <c r="Q989">
        <v>3589615</v>
      </c>
      <c r="S989">
        <f>B989/A989</f>
        <v>1.625</v>
      </c>
      <c r="T989">
        <f>D989/A989</f>
        <v>0.5</v>
      </c>
      <c r="V989" s="4">
        <f>A989*12+(B989-1)*1.007825+C989*14.003074+D989*15.9949146+E989*31.9720707+F989*30.9737615+0.0005485799</f>
        <v>401.16778637990001</v>
      </c>
      <c r="W989">
        <f>1+A989-B989/2+C989/2+F989/2</f>
        <v>6</v>
      </c>
      <c r="X989">
        <f>W989/A989</f>
        <v>0.375</v>
      </c>
      <c r="Y989">
        <f>W989/B989</f>
        <v>0.23076923076923078</v>
      </c>
      <c r="Z989">
        <f>W989/D989</f>
        <v>0.75</v>
      </c>
      <c r="AA989" t="str">
        <f>IF(X989&gt;=0.3,IF(X989&lt;=0.68,IF(Y989&gt;=0.2,IF(Y989&lt;=0.95,IF(Z989&gt;=0.77,IF(Z989&lt;=1.75,"CRAM","O"),"O"),"O"),"O"),"O"),"O")</f>
        <v>O</v>
      </c>
      <c r="AD989">
        <f>(1+A989-D989/2-E989-B989/2)/(A989-D989/2-E989-C989-F989)</f>
        <v>0</v>
      </c>
      <c r="AF989" t="str">
        <f>IF(AD989&gt;0.66,"CondAr","----")</f>
        <v>----</v>
      </c>
      <c r="AG989" t="str">
        <f>IF(AND((AD989&gt;0.5),(AD989&lt;=0.66)),"Aromatic","----")</f>
        <v>----</v>
      </c>
      <c r="AH989" t="str">
        <f>IF(AND((AD989&lt;=0.5),(S989&lt;1.5)),"HUnSatLig","----")</f>
        <v>----</v>
      </c>
      <c r="AI989" t="str">
        <f>IF(AND((T989&lt;0.6),(S989&gt;=1.5),(C989=0)),"AlipatNoN","----")</f>
        <v>----</v>
      </c>
      <c r="AJ989" t="str">
        <f>IF(AND((S989&gt;=1.5),(T989&gt;=0.6)),"SatFACarb","----")</f>
        <v>----</v>
      </c>
      <c r="AK989" t="str">
        <f>IF(AND((T989&lt;0.6),(S989&gt;=1.5),(C989&gt;0)),"Alipat+N","----")</f>
        <v>Alipat+N</v>
      </c>
      <c r="AM989" s="4">
        <f>V989*(44/43.989828)</f>
        <v>401.26055052353462</v>
      </c>
      <c r="AN989" s="4">
        <f>INT(AM989)</f>
        <v>401</v>
      </c>
      <c r="AO989" s="4">
        <f>AM989-AN989</f>
        <v>0.26055052353461861</v>
      </c>
    </row>
    <row r="990" spans="1:41" x14ac:dyDescent="0.25">
      <c r="A990">
        <v>16</v>
      </c>
      <c r="B990">
        <v>27</v>
      </c>
      <c r="C990">
        <v>3</v>
      </c>
      <c r="D990">
        <v>8</v>
      </c>
      <c r="E990">
        <v>0</v>
      </c>
      <c r="F990">
        <v>0</v>
      </c>
      <c r="H990">
        <v>388.17253740000001</v>
      </c>
      <c r="J990">
        <v>3225857</v>
      </c>
      <c r="K990">
        <v>3069834</v>
      </c>
      <c r="L990">
        <v>2628391</v>
      </c>
      <c r="M990" t="str">
        <f>IF(J990&gt;0,"Yes","No")</f>
        <v>Yes</v>
      </c>
      <c r="N990">
        <f>AVERAGE(J990:L990)</f>
        <v>2974694</v>
      </c>
      <c r="O990">
        <v>3873036</v>
      </c>
      <c r="P990">
        <v>3897010</v>
      </c>
      <c r="Q990">
        <v>3064409</v>
      </c>
      <c r="S990">
        <f>B990/A990</f>
        <v>1.6875</v>
      </c>
      <c r="T990">
        <f>D990/A990</f>
        <v>0.5</v>
      </c>
      <c r="V990" s="4">
        <f>A990*12+(B990-1)*1.007825+C990*14.003074+D990*15.9949146+E990*31.9720707+F990*30.9737615+0.0005485799</f>
        <v>388.17253737990001</v>
      </c>
      <c r="W990">
        <f>1+A990-B990/2+C990/2+F990/2</f>
        <v>5</v>
      </c>
      <c r="X990">
        <f>W990/A990</f>
        <v>0.3125</v>
      </c>
      <c r="Y990">
        <f>W990/B990</f>
        <v>0.18518518518518517</v>
      </c>
      <c r="Z990">
        <f>W990/D990</f>
        <v>0.625</v>
      </c>
      <c r="AA990" t="str">
        <f>IF(X990&gt;=0.3,IF(X990&lt;=0.68,IF(Y990&gt;=0.2,IF(Y990&lt;=0.95,IF(Z990&gt;=0.77,IF(Z990&lt;=1.75,"CRAM","O"),"O"),"O"),"O"),"O"),"O")</f>
        <v>O</v>
      </c>
      <c r="AD990">
        <f>(1+A990-D990/2-E990-B990/2)/(A990-D990/2-E990-C990-F990)</f>
        <v>-5.5555555555555552E-2</v>
      </c>
      <c r="AF990" t="str">
        <f>IF(AD990&gt;0.66,"CondAr","----")</f>
        <v>----</v>
      </c>
      <c r="AG990" t="str">
        <f>IF(AND((AD990&gt;0.5),(AD990&lt;=0.66)),"Aromatic","----")</f>
        <v>----</v>
      </c>
      <c r="AH990" t="str">
        <f>IF(AND((AD990&lt;=0.5),(S990&lt;1.5)),"HUnSatLig","----")</f>
        <v>----</v>
      </c>
      <c r="AI990" t="str">
        <f>IF(AND((T990&lt;0.6),(S990&gt;=1.5),(C990=0)),"AlipatNoN","----")</f>
        <v>----</v>
      </c>
      <c r="AJ990" t="str">
        <f>IF(AND((S990&gt;=1.5),(T990&gt;=0.6)),"SatFACarb","----")</f>
        <v>----</v>
      </c>
      <c r="AK990" t="str">
        <f>IF(AND((T990&lt;0.6),(S990&gt;=1.5),(C990&gt;0)),"Alipat+N","----")</f>
        <v>Alipat+N</v>
      </c>
      <c r="AM990" s="4">
        <f>V990*(44/43.989828)</f>
        <v>388.26229656355099</v>
      </c>
      <c r="AN990" s="4">
        <f>INT(AM990)</f>
        <v>388</v>
      </c>
      <c r="AO990" s="4">
        <f>AM990-AN990</f>
        <v>0.26229656355098996</v>
      </c>
    </row>
    <row r="991" spans="1:41" x14ac:dyDescent="0.25">
      <c r="A991">
        <v>15</v>
      </c>
      <c r="B991">
        <v>24</v>
      </c>
      <c r="C991">
        <v>4</v>
      </c>
      <c r="D991">
        <v>7</v>
      </c>
      <c r="E991">
        <v>0</v>
      </c>
      <c r="F991">
        <v>0</v>
      </c>
      <c r="H991">
        <v>371.1572218</v>
      </c>
      <c r="J991">
        <v>3283000</v>
      </c>
      <c r="K991">
        <v>3431175</v>
      </c>
      <c r="L991">
        <v>3468702</v>
      </c>
      <c r="M991" t="str">
        <f>IF(J991&gt;0,"Yes","No")</f>
        <v>Yes</v>
      </c>
      <c r="N991">
        <f>AVERAGE(J991:L991)</f>
        <v>3394292.3333333335</v>
      </c>
      <c r="O991">
        <v>3923844</v>
      </c>
      <c r="P991">
        <v>4594978</v>
      </c>
      <c r="Q991">
        <v>3854858</v>
      </c>
      <c r="S991">
        <f>B991/A991</f>
        <v>1.6</v>
      </c>
      <c r="T991">
        <f>D991/A991</f>
        <v>0.46666666666666667</v>
      </c>
      <c r="V991" s="4">
        <f>A991*12+(B991-1)*1.007825+C991*14.003074+D991*15.9949146+E991*31.9720707+F991*30.9737615+0.0005485799</f>
        <v>371.1572217799</v>
      </c>
      <c r="W991">
        <f>1+A991-B991/2+C991/2+F991/2</f>
        <v>6</v>
      </c>
      <c r="X991">
        <f>W991/A991</f>
        <v>0.4</v>
      </c>
      <c r="Y991">
        <f>W991/B991</f>
        <v>0.25</v>
      </c>
      <c r="Z991">
        <f>W991/D991</f>
        <v>0.8571428571428571</v>
      </c>
      <c r="AA991" t="str">
        <f>IF(X991&gt;=0.3,IF(X991&lt;=0.68,IF(Y991&gt;=0.2,IF(Y991&lt;=0.95,IF(Z991&gt;=0.77,IF(Z991&lt;=1.75,"CRAM","O"),"O"),"O"),"O"),"O"),"O")</f>
        <v>CRAM</v>
      </c>
      <c r="AD991">
        <f>(1+A991-D991/2-E991-B991/2)/(A991-D991/2-E991-C991-F991)</f>
        <v>6.6666666666666666E-2</v>
      </c>
      <c r="AF991" t="str">
        <f>IF(AD991&gt;0.66,"CondAr","----")</f>
        <v>----</v>
      </c>
      <c r="AG991" t="str">
        <f>IF(AND((AD991&gt;0.5),(AD991&lt;=0.66)),"Aromatic","----")</f>
        <v>----</v>
      </c>
      <c r="AH991" t="str">
        <f>IF(AND((AD991&lt;=0.5),(S991&lt;1.5)),"HUnSatLig","----")</f>
        <v>----</v>
      </c>
      <c r="AI991" t="str">
        <f>IF(AND((T991&lt;0.6),(S991&gt;=1.5),(C991=0)),"AlipatNoN","----")</f>
        <v>----</v>
      </c>
      <c r="AJ991" t="str">
        <f>IF(AND((S991&gt;=1.5),(T991&gt;=0.6)),"SatFACarb","----")</f>
        <v>----</v>
      </c>
      <c r="AK991" t="str">
        <f>IF(AND((T991&lt;0.6),(S991&gt;=1.5),(C991&gt;0)),"Alipat+N","----")</f>
        <v>Alipat+N</v>
      </c>
      <c r="AM991" s="4">
        <f>V991*(44/43.989828)</f>
        <v>371.24304642235921</v>
      </c>
      <c r="AN991" s="4">
        <f>INT(AM991)</f>
        <v>371</v>
      </c>
      <c r="AO991" s="4">
        <f>AM991-AN991</f>
        <v>0.24304642235921392</v>
      </c>
    </row>
    <row r="992" spans="1:41" x14ac:dyDescent="0.25">
      <c r="A992">
        <v>15</v>
      </c>
      <c r="B992">
        <v>27</v>
      </c>
      <c r="C992">
        <v>3</v>
      </c>
      <c r="D992">
        <v>7</v>
      </c>
      <c r="E992">
        <v>0</v>
      </c>
      <c r="F992">
        <v>0</v>
      </c>
      <c r="H992">
        <v>360.17762279999999</v>
      </c>
      <c r="J992">
        <v>4346364</v>
      </c>
      <c r="K992">
        <v>4261137</v>
      </c>
      <c r="L992">
        <v>4397234</v>
      </c>
      <c r="M992" t="str">
        <f>IF(J992&gt;0,"Yes","No")</f>
        <v>Yes</v>
      </c>
      <c r="N992">
        <f>AVERAGE(J992:L992)</f>
        <v>4334911.666666667</v>
      </c>
      <c r="O992">
        <v>3952252</v>
      </c>
      <c r="P992">
        <v>4463728</v>
      </c>
      <c r="Q992">
        <v>3698583</v>
      </c>
      <c r="S992">
        <f>B992/A992</f>
        <v>1.8</v>
      </c>
      <c r="T992">
        <f>D992/A992</f>
        <v>0.46666666666666667</v>
      </c>
      <c r="V992" s="4">
        <f>A992*12+(B992-1)*1.007825+C992*14.003074+D992*15.9949146+E992*31.9720707+F992*30.9737615+0.0005485799</f>
        <v>360.17762277989999</v>
      </c>
      <c r="W992">
        <f>1+A992-B992/2+C992/2+F992/2</f>
        <v>4</v>
      </c>
      <c r="X992">
        <f>W992/A992</f>
        <v>0.26666666666666666</v>
      </c>
      <c r="Y992">
        <f>W992/B992</f>
        <v>0.14814814814814814</v>
      </c>
      <c r="Z992">
        <f>W992/D992</f>
        <v>0.5714285714285714</v>
      </c>
      <c r="AA992" t="str">
        <f>IF(X992&gt;=0.3,IF(X992&lt;=0.68,IF(Y992&gt;=0.2,IF(Y992&lt;=0.95,IF(Z992&gt;=0.77,IF(Z992&lt;=1.75,"CRAM","O"),"O"),"O"),"O"),"O"),"O")</f>
        <v>O</v>
      </c>
      <c r="AD992">
        <f>(1+A992-D992/2-E992-B992/2)/(A992-D992/2-E992-C992-F992)</f>
        <v>-0.11764705882352941</v>
      </c>
      <c r="AF992" t="str">
        <f>IF(AD992&gt;0.66,"CondAr","----")</f>
        <v>----</v>
      </c>
      <c r="AG992" t="str">
        <f>IF(AND((AD992&gt;0.5),(AD992&lt;=0.66)),"Aromatic","----")</f>
        <v>----</v>
      </c>
      <c r="AH992" t="str">
        <f>IF(AND((AD992&lt;=0.5),(S992&lt;1.5)),"HUnSatLig","----")</f>
        <v>----</v>
      </c>
      <c r="AI992" t="str">
        <f>IF(AND((T992&lt;0.6),(S992&gt;=1.5),(C992=0)),"AlipatNoN","----")</f>
        <v>----</v>
      </c>
      <c r="AJ992" t="str">
        <f>IF(AND((S992&gt;=1.5),(T992&gt;=0.6)),"SatFACarb","----")</f>
        <v>----</v>
      </c>
      <c r="AK992" t="str">
        <f>IF(AND((T992&lt;0.6),(S992&gt;=1.5),(C992&gt;0)),"Alipat+N","----")</f>
        <v>Alipat+N</v>
      </c>
      <c r="AM992" s="4">
        <f>V992*(44/43.989828)</f>
        <v>360.26090855175875</v>
      </c>
      <c r="AN992" s="4">
        <f>INT(AM992)</f>
        <v>360</v>
      </c>
      <c r="AO992" s="4">
        <f>AM992-AN992</f>
        <v>0.26090855175874594</v>
      </c>
    </row>
    <row r="993" spans="1:41" x14ac:dyDescent="0.25">
      <c r="A993">
        <v>16</v>
      </c>
      <c r="B993">
        <v>25</v>
      </c>
      <c r="C993">
        <v>3</v>
      </c>
      <c r="D993">
        <v>8</v>
      </c>
      <c r="E993">
        <v>0</v>
      </c>
      <c r="F993">
        <v>0</v>
      </c>
      <c r="H993">
        <v>386.15688740000002</v>
      </c>
      <c r="J993">
        <v>3316388</v>
      </c>
      <c r="K993">
        <v>3460049</v>
      </c>
      <c r="L993">
        <v>2862939</v>
      </c>
      <c r="M993" t="str">
        <f>IF(J993&gt;0,"Yes","No")</f>
        <v>Yes</v>
      </c>
      <c r="N993">
        <f>AVERAGE(J993:L993)</f>
        <v>3213125.3333333335</v>
      </c>
      <c r="O993">
        <v>3964736</v>
      </c>
      <c r="P993">
        <v>3564253</v>
      </c>
      <c r="Q993">
        <v>3479737</v>
      </c>
      <c r="S993">
        <f>B993/A993</f>
        <v>1.5625</v>
      </c>
      <c r="T993">
        <f>D993/A993</f>
        <v>0.5</v>
      </c>
      <c r="V993" s="4">
        <f>A993*12+(B993-1)*1.007825+C993*14.003074+D993*15.9949146+E993*31.9720707+F993*30.9737615+0.0005485799</f>
        <v>386.15688737990001</v>
      </c>
      <c r="W993">
        <f>1+A993-B993/2+C993/2+F993/2</f>
        <v>6</v>
      </c>
      <c r="X993">
        <f>W993/A993</f>
        <v>0.375</v>
      </c>
      <c r="Y993">
        <f>W993/B993</f>
        <v>0.24</v>
      </c>
      <c r="Z993">
        <f>W993/D993</f>
        <v>0.75</v>
      </c>
      <c r="AA993" t="str">
        <f>IF(X993&gt;=0.3,IF(X993&lt;=0.68,IF(Y993&gt;=0.2,IF(Y993&lt;=0.95,IF(Z993&gt;=0.77,IF(Z993&lt;=1.75,"CRAM","O"),"O"),"O"),"O"),"O"),"O")</f>
        <v>O</v>
      </c>
      <c r="AD993">
        <f>(1+A993-D993/2-E993-B993/2)/(A993-D993/2-E993-C993-F993)</f>
        <v>5.5555555555555552E-2</v>
      </c>
      <c r="AF993" t="str">
        <f>IF(AD993&gt;0.66,"CondAr","----")</f>
        <v>----</v>
      </c>
      <c r="AG993" t="str">
        <f>IF(AND((AD993&gt;0.5),(AD993&lt;=0.66)),"Aromatic","----")</f>
        <v>----</v>
      </c>
      <c r="AH993" t="str">
        <f>IF(AND((AD993&lt;=0.5),(S993&lt;1.5)),"HUnSatLig","----")</f>
        <v>----</v>
      </c>
      <c r="AI993" t="str">
        <f>IF(AND((T993&lt;0.6),(S993&gt;=1.5),(C993=0)),"AlipatNoN","----")</f>
        <v>----</v>
      </c>
      <c r="AJ993" t="str">
        <f>IF(AND((S993&gt;=1.5),(T993&gt;=0.6)),"SatFACarb","----")</f>
        <v>----</v>
      </c>
      <c r="AK993" t="str">
        <f>IF(AND((T993&lt;0.6),(S993&gt;=1.5),(C993&gt;0)),"Alipat+N","----")</f>
        <v>Alipat+N</v>
      </c>
      <c r="AM993" s="4">
        <f>V993*(44/43.989828)</f>
        <v>386.24618047416777</v>
      </c>
      <c r="AN993" s="4">
        <f>INT(AM993)</f>
        <v>386</v>
      </c>
      <c r="AO993" s="4">
        <f>AM993-AN993</f>
        <v>0.24618047416777245</v>
      </c>
    </row>
    <row r="994" spans="1:41" x14ac:dyDescent="0.25">
      <c r="A994">
        <v>15</v>
      </c>
      <c r="B994">
        <v>25</v>
      </c>
      <c r="C994">
        <v>3</v>
      </c>
      <c r="D994">
        <v>7</v>
      </c>
      <c r="E994">
        <v>0</v>
      </c>
      <c r="F994">
        <v>0</v>
      </c>
      <c r="H994">
        <v>358.1619728</v>
      </c>
      <c r="J994">
        <v>2900751</v>
      </c>
      <c r="K994">
        <v>3225821</v>
      </c>
      <c r="L994">
        <v>2756686</v>
      </c>
      <c r="M994" t="str">
        <f>IF(J994&gt;0,"Yes","No")</f>
        <v>Yes</v>
      </c>
      <c r="N994">
        <f>AVERAGE(J994:L994)</f>
        <v>2961086</v>
      </c>
      <c r="O994">
        <v>4398095</v>
      </c>
      <c r="P994">
        <v>4750875</v>
      </c>
      <c r="Q994">
        <v>4464451</v>
      </c>
      <c r="S994">
        <f>B994/A994</f>
        <v>1.6666666666666667</v>
      </c>
      <c r="T994">
        <f>D994/A994</f>
        <v>0.46666666666666667</v>
      </c>
      <c r="V994" s="4">
        <f>A994*12+(B994-1)*1.007825+C994*14.003074+D994*15.9949146+E994*31.9720707+F994*30.9737615+0.0005485799</f>
        <v>358.1619727799</v>
      </c>
      <c r="W994">
        <f>1+A994-B994/2+C994/2+F994/2</f>
        <v>5</v>
      </c>
      <c r="X994">
        <f>W994/A994</f>
        <v>0.33333333333333331</v>
      </c>
      <c r="Y994">
        <f>W994/B994</f>
        <v>0.2</v>
      </c>
      <c r="Z994">
        <f>W994/D994</f>
        <v>0.7142857142857143</v>
      </c>
      <c r="AA994" t="str">
        <f>IF(X994&gt;=0.3,IF(X994&lt;=0.68,IF(Y994&gt;=0.2,IF(Y994&lt;=0.95,IF(Z994&gt;=0.77,IF(Z994&lt;=1.75,"CRAM","O"),"O"),"O"),"O"),"O"),"O")</f>
        <v>O</v>
      </c>
      <c r="AD994">
        <f>(1+A994-D994/2-E994-B994/2)/(A994-D994/2-E994-C994-F994)</f>
        <v>0</v>
      </c>
      <c r="AF994" t="str">
        <f>IF(AD994&gt;0.66,"CondAr","----")</f>
        <v>----</v>
      </c>
      <c r="AG994" t="str">
        <f>IF(AND((AD994&gt;0.5),(AD994&lt;=0.66)),"Aromatic","----")</f>
        <v>----</v>
      </c>
      <c r="AH994" t="str">
        <f>IF(AND((AD994&lt;=0.5),(S994&lt;1.5)),"HUnSatLig","----")</f>
        <v>----</v>
      </c>
      <c r="AI994" t="str">
        <f>IF(AND((T994&lt;0.6),(S994&gt;=1.5),(C994=0)),"AlipatNoN","----")</f>
        <v>----</v>
      </c>
      <c r="AJ994" t="str">
        <f>IF(AND((S994&gt;=1.5),(T994&gt;=0.6)),"SatFACarb","----")</f>
        <v>----</v>
      </c>
      <c r="AK994" t="str">
        <f>IF(AND((T994&lt;0.6),(S994&gt;=1.5),(C994&gt;0)),"Alipat+N","----")</f>
        <v>Alipat+N</v>
      </c>
      <c r="AM994" s="4">
        <f>V994*(44/43.989828)</f>
        <v>358.24479246237559</v>
      </c>
      <c r="AN994" s="4">
        <f>INT(AM994)</f>
        <v>358</v>
      </c>
      <c r="AO994" s="4">
        <f>AM994-AN994</f>
        <v>0.24479246237558527</v>
      </c>
    </row>
    <row r="995" spans="1:41" x14ac:dyDescent="0.25">
      <c r="A995">
        <v>17</v>
      </c>
      <c r="B995">
        <v>27</v>
      </c>
      <c r="C995">
        <v>3</v>
      </c>
      <c r="D995">
        <v>8</v>
      </c>
      <c r="E995">
        <v>0</v>
      </c>
      <c r="F995">
        <v>0</v>
      </c>
      <c r="H995">
        <v>400.17253740000001</v>
      </c>
      <c r="J995">
        <v>3602436</v>
      </c>
      <c r="K995">
        <v>3527125</v>
      </c>
      <c r="L995">
        <v>3306379</v>
      </c>
      <c r="M995" t="str">
        <f>IF(J995&gt;0,"Yes","No")</f>
        <v>Yes</v>
      </c>
      <c r="N995">
        <f>AVERAGE(J995:L995)</f>
        <v>3478646.6666666665</v>
      </c>
      <c r="O995">
        <v>4405615</v>
      </c>
      <c r="P995">
        <v>3677060</v>
      </c>
      <c r="Q995">
        <v>3941773</v>
      </c>
      <c r="S995">
        <f>B995/A995</f>
        <v>1.588235294117647</v>
      </c>
      <c r="T995">
        <f>D995/A995</f>
        <v>0.47058823529411764</v>
      </c>
      <c r="V995" s="4">
        <f>A995*12+(B995-1)*1.007825+C995*14.003074+D995*15.9949146+E995*31.9720707+F995*30.9737615+0.0005485799</f>
        <v>400.17253737990001</v>
      </c>
      <c r="W995">
        <f>1+A995-B995/2+C995/2+F995/2</f>
        <v>6</v>
      </c>
      <c r="X995">
        <f>W995/A995</f>
        <v>0.35294117647058826</v>
      </c>
      <c r="Y995">
        <f>W995/B995</f>
        <v>0.22222222222222221</v>
      </c>
      <c r="Z995">
        <f>W995/D995</f>
        <v>0.75</v>
      </c>
      <c r="AA995" t="str">
        <f>IF(X995&gt;=0.3,IF(X995&lt;=0.68,IF(Y995&gt;=0.2,IF(Y995&lt;=0.95,IF(Z995&gt;=0.77,IF(Z995&lt;=1.75,"CRAM","O"),"O"),"O"),"O"),"O"),"O")</f>
        <v>O</v>
      </c>
      <c r="AD995">
        <f>(1+A995-D995/2-E995-B995/2)/(A995-D995/2-E995-C995-F995)</f>
        <v>0.05</v>
      </c>
      <c r="AF995" t="str">
        <f>IF(AD995&gt;0.66,"CondAr","----")</f>
        <v>----</v>
      </c>
      <c r="AG995" t="str">
        <f>IF(AND((AD995&gt;0.5),(AD995&lt;=0.66)),"Aromatic","----")</f>
        <v>----</v>
      </c>
      <c r="AH995" t="str">
        <f>IF(AND((AD995&lt;=0.5),(S995&lt;1.5)),"HUnSatLig","----")</f>
        <v>----</v>
      </c>
      <c r="AI995" t="str">
        <f>IF(AND((T995&lt;0.6),(S995&gt;=1.5),(C995=0)),"AlipatNoN","----")</f>
        <v>----</v>
      </c>
      <c r="AJ995" t="str">
        <f>IF(AND((S995&gt;=1.5),(T995&gt;=0.6)),"SatFACarb","----")</f>
        <v>----</v>
      </c>
      <c r="AK995" t="str">
        <f>IF(AND((T995&lt;0.6),(S995&gt;=1.5),(C995&gt;0)),"Alipat+N","----")</f>
        <v>Alipat+N</v>
      </c>
      <c r="AM995" s="4">
        <f>V995*(44/43.989828)</f>
        <v>400.26507138685787</v>
      </c>
      <c r="AN995" s="4">
        <f>INT(AM995)</f>
        <v>400</v>
      </c>
      <c r="AO995" s="4">
        <f>AM995-AN995</f>
        <v>0.26507138685786913</v>
      </c>
    </row>
    <row r="996" spans="1:41" x14ac:dyDescent="0.25">
      <c r="A996">
        <v>16</v>
      </c>
      <c r="B996">
        <v>30</v>
      </c>
      <c r="C996">
        <v>4</v>
      </c>
      <c r="D996">
        <v>7</v>
      </c>
      <c r="E996">
        <v>0</v>
      </c>
      <c r="F996">
        <v>0</v>
      </c>
      <c r="H996">
        <v>389.20417179999998</v>
      </c>
      <c r="J996">
        <v>3281961</v>
      </c>
      <c r="K996">
        <v>2612323</v>
      </c>
      <c r="L996">
        <v>2843657</v>
      </c>
      <c r="M996" t="str">
        <f>IF(J996&gt;0,"Yes","No")</f>
        <v>Yes</v>
      </c>
      <c r="N996">
        <f>AVERAGE(J996:L996)</f>
        <v>2912647</v>
      </c>
      <c r="O996">
        <v>4508141</v>
      </c>
      <c r="P996">
        <v>4773786</v>
      </c>
      <c r="Q996">
        <v>3458339</v>
      </c>
      <c r="S996">
        <f>B996/A996</f>
        <v>1.875</v>
      </c>
      <c r="T996">
        <f>D996/A996</f>
        <v>0.4375</v>
      </c>
      <c r="V996" s="4">
        <f>A996*12+(B996-1)*1.007825+C996*14.003074+D996*15.9949146+E996*31.9720707+F996*30.9737615+0.0005485799</f>
        <v>389.20417177989998</v>
      </c>
      <c r="W996">
        <f>1+A996-B996/2+C996/2+F996/2</f>
        <v>4</v>
      </c>
      <c r="X996">
        <f>W996/A996</f>
        <v>0.25</v>
      </c>
      <c r="Y996">
        <f>W996/B996</f>
        <v>0.13333333333333333</v>
      </c>
      <c r="Z996">
        <f>W996/D996</f>
        <v>0.5714285714285714</v>
      </c>
      <c r="AA996" t="str">
        <f>IF(X996&gt;=0.3,IF(X996&lt;=0.68,IF(Y996&gt;=0.2,IF(Y996&lt;=0.95,IF(Z996&gt;=0.77,IF(Z996&lt;=1.75,"CRAM","O"),"O"),"O"),"O"),"O"),"O")</f>
        <v>O</v>
      </c>
      <c r="AD996">
        <f>(1+A996-D996/2-E996-B996/2)/(A996-D996/2-E996-C996-F996)</f>
        <v>-0.17647058823529413</v>
      </c>
      <c r="AF996" t="str">
        <f>IF(AD996&gt;0.66,"CondAr","----")</f>
        <v>----</v>
      </c>
      <c r="AG996" t="str">
        <f>IF(AND((AD996&gt;0.5),(AD996&lt;=0.66)),"Aromatic","----")</f>
        <v>----</v>
      </c>
      <c r="AH996" t="str">
        <f>IF(AND((AD996&lt;=0.5),(S996&lt;1.5)),"HUnSatLig","----")</f>
        <v>----</v>
      </c>
      <c r="AI996" t="str">
        <f>IF(AND((T996&lt;0.6),(S996&gt;=1.5),(C996=0)),"AlipatNoN","----")</f>
        <v>----</v>
      </c>
      <c r="AJ996" t="str">
        <f>IF(AND((S996&gt;=1.5),(T996&gt;=0.6)),"SatFACarb","----")</f>
        <v>----</v>
      </c>
      <c r="AK996" t="str">
        <f>IF(AND((T996&lt;0.6),(S996&gt;=1.5),(C996&gt;0)),"Alipat+N","----")</f>
        <v>Alipat+N</v>
      </c>
      <c r="AM996" s="4">
        <f>V996*(44/43.989828)</f>
        <v>389.29416951381569</v>
      </c>
      <c r="AN996" s="4">
        <f>INT(AM996)</f>
        <v>389</v>
      </c>
      <c r="AO996" s="4">
        <f>AM996-AN996</f>
        <v>0.29416951381568879</v>
      </c>
    </row>
    <row r="997" spans="1:41" x14ac:dyDescent="0.25">
      <c r="A997">
        <v>17</v>
      </c>
      <c r="B997">
        <v>28</v>
      </c>
      <c r="C997">
        <v>4</v>
      </c>
      <c r="D997">
        <v>6</v>
      </c>
      <c r="E997">
        <v>0</v>
      </c>
      <c r="F997">
        <v>0</v>
      </c>
      <c r="H997">
        <v>383.19360719999997</v>
      </c>
      <c r="J997">
        <v>3090678</v>
      </c>
      <c r="K997">
        <v>2852134</v>
      </c>
      <c r="L997">
        <v>2570892</v>
      </c>
      <c r="M997" t="str">
        <f>IF(J997&gt;0,"Yes","No")</f>
        <v>Yes</v>
      </c>
      <c r="N997">
        <f>AVERAGE(J997:L997)</f>
        <v>2837901.3333333335</v>
      </c>
      <c r="O997">
        <v>4564084</v>
      </c>
      <c r="P997">
        <v>4663814</v>
      </c>
      <c r="Q997">
        <v>3804713</v>
      </c>
      <c r="S997">
        <f>B997/A997</f>
        <v>1.6470588235294117</v>
      </c>
      <c r="T997">
        <f>D997/A997</f>
        <v>0.35294117647058826</v>
      </c>
      <c r="V997" s="4">
        <f>A997*12+(B997-1)*1.007825+C997*14.003074+D997*15.9949146+E997*31.9720707+F997*30.9737615+0.0005485799</f>
        <v>383.19360717989997</v>
      </c>
      <c r="W997">
        <f>1+A997-B997/2+C997/2+F997/2</f>
        <v>6</v>
      </c>
      <c r="X997">
        <f>W997/A997</f>
        <v>0.35294117647058826</v>
      </c>
      <c r="Y997">
        <f>W997/B997</f>
        <v>0.21428571428571427</v>
      </c>
      <c r="Z997">
        <f>W997/D997</f>
        <v>1</v>
      </c>
      <c r="AA997" t="str">
        <f>IF(X997&gt;=0.3,IF(X997&lt;=0.68,IF(Y997&gt;=0.2,IF(Y997&lt;=0.95,IF(Z997&gt;=0.77,IF(Z997&lt;=1.75,"CRAM","O"),"O"),"O"),"O"),"O"),"O")</f>
        <v>CRAM</v>
      </c>
      <c r="AD997">
        <f>(1+A997-D997/2-E997-B997/2)/(A997-D997/2-E997-C997-F997)</f>
        <v>0.1</v>
      </c>
      <c r="AF997" t="str">
        <f>IF(AD997&gt;0.66,"CondAr","----")</f>
        <v>----</v>
      </c>
      <c r="AG997" t="str">
        <f>IF(AND((AD997&gt;0.5),(AD997&lt;=0.66)),"Aromatic","----")</f>
        <v>----</v>
      </c>
      <c r="AH997" t="str">
        <f>IF(AND((AD997&lt;=0.5),(S997&lt;1.5)),"HUnSatLig","----")</f>
        <v>----</v>
      </c>
      <c r="AI997" t="str">
        <f>IF(AND((T997&lt;0.6),(S997&gt;=1.5),(C997=0)),"AlipatNoN","----")</f>
        <v>----</v>
      </c>
      <c r="AJ997" t="str">
        <f>IF(AND((S997&gt;=1.5),(T997&gt;=0.6)),"SatFACarb","----")</f>
        <v>----</v>
      </c>
      <c r="AK997" t="str">
        <f>IF(AND((T997&lt;0.6),(S997&gt;=1.5),(C997&gt;0)),"Alipat+N","----")</f>
        <v>Alipat+N</v>
      </c>
      <c r="AM997" s="4">
        <f>V997*(44/43.989828)</f>
        <v>383.2822150592541</v>
      </c>
      <c r="AN997" s="4">
        <f>INT(AM997)</f>
        <v>383</v>
      </c>
      <c r="AO997" s="4">
        <f>AM997-AN997</f>
        <v>0.28221505925409929</v>
      </c>
    </row>
    <row r="998" spans="1:41" x14ac:dyDescent="0.25">
      <c r="A998">
        <v>15</v>
      </c>
      <c r="B998">
        <v>23</v>
      </c>
      <c r="C998">
        <v>5</v>
      </c>
      <c r="D998">
        <v>7</v>
      </c>
      <c r="E998">
        <v>0</v>
      </c>
      <c r="F998">
        <v>0</v>
      </c>
      <c r="H998">
        <v>384.1524708</v>
      </c>
      <c r="J998">
        <v>2710574</v>
      </c>
      <c r="K998">
        <v>3144199</v>
      </c>
      <c r="L998">
        <v>2926458</v>
      </c>
      <c r="M998" t="str">
        <f>IF(J998&gt;0,"Yes","No")</f>
        <v>Yes</v>
      </c>
      <c r="N998">
        <f>AVERAGE(J998:L998)</f>
        <v>2927077</v>
      </c>
      <c r="O998">
        <v>4643169</v>
      </c>
      <c r="P998">
        <v>5288694</v>
      </c>
      <c r="Q998">
        <v>4601603</v>
      </c>
      <c r="S998">
        <f>B998/A998</f>
        <v>1.5333333333333334</v>
      </c>
      <c r="T998">
        <f>D998/A998</f>
        <v>0.46666666666666667</v>
      </c>
      <c r="V998" s="4">
        <f>A998*12+(B998-1)*1.007825+C998*14.003074+D998*15.9949146+E998*31.9720707+F998*30.9737615+0.0005485799</f>
        <v>384.1524707799</v>
      </c>
      <c r="W998">
        <f>1+A998-B998/2+C998/2+F998/2</f>
        <v>7</v>
      </c>
      <c r="X998">
        <f>W998/A998</f>
        <v>0.46666666666666667</v>
      </c>
      <c r="Y998">
        <f>W998/B998</f>
        <v>0.30434782608695654</v>
      </c>
      <c r="Z998">
        <f>W998/D998</f>
        <v>1</v>
      </c>
      <c r="AA998" t="str">
        <f>IF(X998&gt;=0.3,IF(X998&lt;=0.68,IF(Y998&gt;=0.2,IF(Y998&lt;=0.95,IF(Z998&gt;=0.77,IF(Z998&lt;=1.75,"CRAM","O"),"O"),"O"),"O"),"O"),"O")</f>
        <v>CRAM</v>
      </c>
      <c r="AD998">
        <f>(1+A998-D998/2-E998-B998/2)/(A998-D998/2-E998-C998-F998)</f>
        <v>0.15384615384615385</v>
      </c>
      <c r="AF998" t="str">
        <f>IF(AD998&gt;0.66,"CondAr","----")</f>
        <v>----</v>
      </c>
      <c r="AG998" t="str">
        <f>IF(AND((AD998&gt;0.5),(AD998&lt;=0.66)),"Aromatic","----")</f>
        <v>----</v>
      </c>
      <c r="AH998" t="str">
        <f>IF(AND((AD998&lt;=0.5),(S998&lt;1.5)),"HUnSatLig","----")</f>
        <v>----</v>
      </c>
      <c r="AI998" t="str">
        <f>IF(AND((T998&lt;0.6),(S998&gt;=1.5),(C998=0)),"AlipatNoN","----")</f>
        <v>----</v>
      </c>
      <c r="AJ998" t="str">
        <f>IF(AND((S998&gt;=1.5),(T998&gt;=0.6)),"SatFACarb","----")</f>
        <v>----</v>
      </c>
      <c r="AK998" t="str">
        <f>IF(AND((T998&lt;0.6),(S998&gt;=1.5),(C998&gt;0)),"Alipat+N","----")</f>
        <v>Alipat+N</v>
      </c>
      <c r="AM998" s="4">
        <f>V998*(44/43.989828)</f>
        <v>384.2413003823429</v>
      </c>
      <c r="AN998" s="4">
        <f>INT(AM998)</f>
        <v>384</v>
      </c>
      <c r="AO998" s="4">
        <f>AM998-AN998</f>
        <v>0.24130038234289941</v>
      </c>
    </row>
    <row r="999" spans="1:41" x14ac:dyDescent="0.25">
      <c r="A999">
        <v>16</v>
      </c>
      <c r="B999">
        <v>28</v>
      </c>
      <c r="C999">
        <v>4</v>
      </c>
      <c r="D999">
        <v>7</v>
      </c>
      <c r="E999">
        <v>0</v>
      </c>
      <c r="F999">
        <v>0</v>
      </c>
      <c r="H999">
        <v>387.18852179999999</v>
      </c>
      <c r="J999">
        <v>3931101</v>
      </c>
      <c r="K999">
        <v>4394165</v>
      </c>
      <c r="L999">
        <v>3654217</v>
      </c>
      <c r="M999" t="str">
        <f>IF(J999&gt;0,"Yes","No")</f>
        <v>Yes</v>
      </c>
      <c r="N999">
        <f>AVERAGE(J999:L999)</f>
        <v>3993161</v>
      </c>
      <c r="O999">
        <v>4770862</v>
      </c>
      <c r="P999">
        <v>5776848</v>
      </c>
      <c r="Q999">
        <v>4523409</v>
      </c>
      <c r="S999">
        <f>B999/A999</f>
        <v>1.75</v>
      </c>
      <c r="T999">
        <f>D999/A999</f>
        <v>0.4375</v>
      </c>
      <c r="V999" s="4">
        <f>A999*12+(B999-1)*1.007825+C999*14.003074+D999*15.9949146+E999*31.9720707+F999*30.9737615+0.0005485799</f>
        <v>387.18852177989999</v>
      </c>
      <c r="W999">
        <f>1+A999-B999/2+C999/2+F999/2</f>
        <v>5</v>
      </c>
      <c r="X999">
        <f>W999/A999</f>
        <v>0.3125</v>
      </c>
      <c r="Y999">
        <f>W999/B999</f>
        <v>0.17857142857142858</v>
      </c>
      <c r="Z999">
        <f>W999/D999</f>
        <v>0.7142857142857143</v>
      </c>
      <c r="AA999" t="str">
        <f>IF(X999&gt;=0.3,IF(X999&lt;=0.68,IF(Y999&gt;=0.2,IF(Y999&lt;=0.95,IF(Z999&gt;=0.77,IF(Z999&lt;=1.75,"CRAM","O"),"O"),"O"),"O"),"O"),"O")</f>
        <v>O</v>
      </c>
      <c r="AD999">
        <f>(1+A999-D999/2-E999-B999/2)/(A999-D999/2-E999-C999-F999)</f>
        <v>-5.8823529411764705E-2</v>
      </c>
      <c r="AF999" t="str">
        <f>IF(AD999&gt;0.66,"CondAr","----")</f>
        <v>----</v>
      </c>
      <c r="AG999" t="str">
        <f>IF(AND((AD999&gt;0.5),(AD999&lt;=0.66)),"Aromatic","----")</f>
        <v>----</v>
      </c>
      <c r="AH999" t="str">
        <f>IF(AND((AD999&lt;=0.5),(S999&lt;1.5)),"HUnSatLig","----")</f>
        <v>----</v>
      </c>
      <c r="AI999" t="str">
        <f>IF(AND((T999&lt;0.6),(S999&gt;=1.5),(C999=0)),"AlipatNoN","----")</f>
        <v>----</v>
      </c>
      <c r="AJ999" t="str">
        <f>IF(AND((S999&gt;=1.5),(T999&gt;=0.6)),"SatFACarb","----")</f>
        <v>----</v>
      </c>
      <c r="AK999" t="str">
        <f>IF(AND((T999&lt;0.6),(S999&gt;=1.5),(C999&gt;0)),"Alipat+N","----")</f>
        <v>Alipat+N</v>
      </c>
      <c r="AM999" s="4">
        <f>V999*(44/43.989828)</f>
        <v>387.27805342443253</v>
      </c>
      <c r="AN999" s="4">
        <f>INT(AM999)</f>
        <v>387</v>
      </c>
      <c r="AO999" s="4">
        <f>AM999-AN999</f>
        <v>0.27805342443252812</v>
      </c>
    </row>
    <row r="1000" spans="1:41" x14ac:dyDescent="0.25">
      <c r="A1000">
        <v>15</v>
      </c>
      <c r="B1000">
        <v>24</v>
      </c>
      <c r="C1000">
        <v>4</v>
      </c>
      <c r="D1000">
        <v>6</v>
      </c>
      <c r="E1000">
        <v>0</v>
      </c>
      <c r="F1000">
        <v>0</v>
      </c>
      <c r="H1000">
        <v>355.16230719999999</v>
      </c>
      <c r="J1000">
        <v>3001548</v>
      </c>
      <c r="K1000">
        <v>3232670</v>
      </c>
      <c r="L1000">
        <v>2625224</v>
      </c>
      <c r="M1000" t="str">
        <f>IF(J1000&gt;0,"Yes","No")</f>
        <v>Yes</v>
      </c>
      <c r="N1000">
        <f>AVERAGE(J1000:L1000)</f>
        <v>2953147.3333333335</v>
      </c>
      <c r="O1000">
        <v>4875383</v>
      </c>
      <c r="P1000">
        <v>5825196</v>
      </c>
      <c r="Q1000">
        <v>4425677</v>
      </c>
      <c r="S1000">
        <f>B1000/A1000</f>
        <v>1.6</v>
      </c>
      <c r="T1000">
        <f>D1000/A1000</f>
        <v>0.4</v>
      </c>
      <c r="V1000" s="4">
        <f>A1000*12+(B1000-1)*1.007825+C1000*14.003074+D1000*15.9949146+E1000*31.9720707+F1000*30.9737615+0.0005485799</f>
        <v>355.16230717989998</v>
      </c>
      <c r="W1000">
        <f>1+A1000-B1000/2+C1000/2+F1000/2</f>
        <v>6</v>
      </c>
      <c r="X1000">
        <f>W1000/A1000</f>
        <v>0.4</v>
      </c>
      <c r="Y1000">
        <f>W1000/B1000</f>
        <v>0.25</v>
      </c>
      <c r="Z1000">
        <f>W1000/D1000</f>
        <v>1</v>
      </c>
      <c r="AA1000" t="str">
        <f>IF(X1000&gt;=0.3,IF(X1000&lt;=0.68,IF(Y1000&gt;=0.2,IF(Y1000&lt;=0.95,IF(Z1000&gt;=0.77,IF(Z1000&lt;=1.75,"CRAM","O"),"O"),"O"),"O"),"O"),"O")</f>
        <v>CRAM</v>
      </c>
      <c r="AD1000">
        <f>(1+A1000-D1000/2-E1000-B1000/2)/(A1000-D1000/2-E1000-C1000-F1000)</f>
        <v>0.125</v>
      </c>
      <c r="AF1000" t="str">
        <f>IF(AD1000&gt;0.66,"CondAr","----")</f>
        <v>----</v>
      </c>
      <c r="AG1000" t="str">
        <f>IF(AND((AD1000&gt;0.5),(AD1000&lt;=0.66)),"Aromatic","----")</f>
        <v>----</v>
      </c>
      <c r="AH1000" t="str">
        <f>IF(AND((AD1000&lt;=0.5),(S1000&lt;1.5)),"HUnSatLig","----")</f>
        <v>----</v>
      </c>
      <c r="AI1000" t="str">
        <f>IF(AND((T1000&lt;0.6),(S1000&gt;=1.5),(C1000=0)),"AlipatNoN","----")</f>
        <v>----</v>
      </c>
      <c r="AJ1000" t="str">
        <f>IF(AND((S1000&gt;=1.5),(T1000&gt;=0.6)),"SatFACarb","----")</f>
        <v>----</v>
      </c>
      <c r="AK1000" t="str">
        <f>IF(AND((T1000&lt;0.6),(S1000&gt;=1.5),(C1000&gt;0)),"Alipat+N","----")</f>
        <v>Alipat+N</v>
      </c>
      <c r="AM1000" s="4">
        <f>V1000*(44/43.989828)</f>
        <v>355.24443323387391</v>
      </c>
      <c r="AN1000" s="4">
        <f>INT(AM1000)</f>
        <v>355</v>
      </c>
      <c r="AO1000" s="4">
        <f>AM1000-AN1000</f>
        <v>0.24443323387390592</v>
      </c>
    </row>
    <row r="1001" spans="1:41" x14ac:dyDescent="0.25">
      <c r="A1001">
        <v>17</v>
      </c>
      <c r="B1001">
        <v>27</v>
      </c>
      <c r="C1001">
        <v>3</v>
      </c>
      <c r="D1001">
        <v>7</v>
      </c>
      <c r="E1001">
        <v>0</v>
      </c>
      <c r="F1001">
        <v>0</v>
      </c>
      <c r="H1001">
        <v>384.17762279999999</v>
      </c>
      <c r="J1001">
        <v>2887734</v>
      </c>
      <c r="K1001">
        <v>2977805</v>
      </c>
      <c r="L1001">
        <v>3355520</v>
      </c>
      <c r="M1001" t="str">
        <f>IF(J1001&gt;0,"Yes","No")</f>
        <v>Yes</v>
      </c>
      <c r="N1001">
        <f>AVERAGE(J1001:L1001)</f>
        <v>3073686.3333333335</v>
      </c>
      <c r="O1001">
        <v>4906343</v>
      </c>
      <c r="P1001">
        <v>5361404</v>
      </c>
      <c r="Q1001">
        <v>5302024</v>
      </c>
      <c r="S1001">
        <f>B1001/A1001</f>
        <v>1.588235294117647</v>
      </c>
      <c r="T1001">
        <f>D1001/A1001</f>
        <v>0.41176470588235292</v>
      </c>
      <c r="V1001" s="4">
        <f>A1001*12+(B1001-1)*1.007825+C1001*14.003074+D1001*15.9949146+E1001*31.9720707+F1001*30.9737615+0.0005485799</f>
        <v>384.17762277989999</v>
      </c>
      <c r="W1001">
        <f>1+A1001-B1001/2+C1001/2+F1001/2</f>
        <v>6</v>
      </c>
      <c r="X1001">
        <f>W1001/A1001</f>
        <v>0.35294117647058826</v>
      </c>
      <c r="Y1001">
        <f>W1001/B1001</f>
        <v>0.22222222222222221</v>
      </c>
      <c r="Z1001">
        <f>W1001/D1001</f>
        <v>0.8571428571428571</v>
      </c>
      <c r="AA1001" t="str">
        <f>IF(X1001&gt;=0.3,IF(X1001&lt;=0.68,IF(Y1001&gt;=0.2,IF(Y1001&lt;=0.95,IF(Z1001&gt;=0.77,IF(Z1001&lt;=1.75,"CRAM","O"),"O"),"O"),"O"),"O"),"O")</f>
        <v>CRAM</v>
      </c>
      <c r="AD1001">
        <f>(1+A1001-D1001/2-E1001-B1001/2)/(A1001-D1001/2-E1001-C1001-F1001)</f>
        <v>9.5238095238095233E-2</v>
      </c>
      <c r="AF1001" t="str">
        <f>IF(AD1001&gt;0.66,"CondAr","----")</f>
        <v>----</v>
      </c>
      <c r="AG1001" t="str">
        <f>IF(AND((AD1001&gt;0.5),(AD1001&lt;=0.66)),"Aromatic","----")</f>
        <v>----</v>
      </c>
      <c r="AH1001" t="str">
        <f>IF(AND((AD1001&lt;=0.5),(S1001&lt;1.5)),"HUnSatLig","----")</f>
        <v>----</v>
      </c>
      <c r="AI1001" t="str">
        <f>IF(AND((T1001&lt;0.6),(S1001&gt;=1.5),(C1001=0)),"AlipatNoN","----")</f>
        <v>----</v>
      </c>
      <c r="AJ1001" t="str">
        <f>IF(AND((S1001&gt;=1.5),(T1001&gt;=0.6)),"SatFACarb","----")</f>
        <v>----</v>
      </c>
      <c r="AK1001" t="str">
        <f>IF(AND((T1001&lt;0.6),(S1001&gt;=1.5),(C1001&gt;0)),"Alipat+N","----")</f>
        <v>Alipat+N</v>
      </c>
      <c r="AM1001" s="4">
        <f>V1001*(44/43.989828)</f>
        <v>384.2664581983725</v>
      </c>
      <c r="AN1001" s="4">
        <f>INT(AM1001)</f>
        <v>384</v>
      </c>
      <c r="AO1001" s="4">
        <f>AM1001-AN1001</f>
        <v>0.26645819837250428</v>
      </c>
    </row>
    <row r="1002" spans="1:41" x14ac:dyDescent="0.25">
      <c r="A1002">
        <v>17</v>
      </c>
      <c r="B1002">
        <v>28</v>
      </c>
      <c r="C1002">
        <v>4</v>
      </c>
      <c r="D1002">
        <v>8</v>
      </c>
      <c r="E1002">
        <v>0</v>
      </c>
      <c r="F1002">
        <v>0</v>
      </c>
      <c r="H1002">
        <v>415.18343640000001</v>
      </c>
      <c r="J1002">
        <v>4189302</v>
      </c>
      <c r="K1002">
        <v>4079199</v>
      </c>
      <c r="L1002">
        <v>4296492</v>
      </c>
      <c r="M1002" t="str">
        <f>IF(J1002&gt;0,"Yes","No")</f>
        <v>Yes</v>
      </c>
      <c r="N1002">
        <f>AVERAGE(J1002:L1002)</f>
        <v>4188331</v>
      </c>
      <c r="O1002">
        <v>4930877</v>
      </c>
      <c r="P1002">
        <v>5364812</v>
      </c>
      <c r="Q1002">
        <v>4390770</v>
      </c>
      <c r="S1002">
        <f>B1002/A1002</f>
        <v>1.6470588235294117</v>
      </c>
      <c r="T1002">
        <f>D1002/A1002</f>
        <v>0.47058823529411764</v>
      </c>
      <c r="V1002" s="4">
        <f>A1002*12+(B1002-1)*1.007825+C1002*14.003074+D1002*15.9949146+E1002*31.9720707+F1002*30.9737615+0.0005485799</f>
        <v>415.1834363799</v>
      </c>
      <c r="W1002">
        <f>1+A1002-B1002/2+C1002/2+F1002/2</f>
        <v>6</v>
      </c>
      <c r="X1002">
        <f>W1002/A1002</f>
        <v>0.35294117647058826</v>
      </c>
      <c r="Y1002">
        <f>W1002/B1002</f>
        <v>0.21428571428571427</v>
      </c>
      <c r="Z1002">
        <f>W1002/D1002</f>
        <v>0.75</v>
      </c>
      <c r="AA1002" t="str">
        <f>IF(X1002&gt;=0.3,IF(X1002&lt;=0.68,IF(Y1002&gt;=0.2,IF(Y1002&lt;=0.95,IF(Z1002&gt;=0.77,IF(Z1002&lt;=1.75,"CRAM","O"),"O"),"O"),"O"),"O"),"O")</f>
        <v>O</v>
      </c>
      <c r="AD1002">
        <f>(1+A1002-D1002/2-E1002-B1002/2)/(A1002-D1002/2-E1002-C1002-F1002)</f>
        <v>0</v>
      </c>
      <c r="AF1002" t="str">
        <f>IF(AD1002&gt;0.66,"CondAr","----")</f>
        <v>----</v>
      </c>
      <c r="AG1002" t="str">
        <f>IF(AND((AD1002&gt;0.5),(AD1002&lt;=0.66)),"Aromatic","----")</f>
        <v>----</v>
      </c>
      <c r="AH1002" t="str">
        <f>IF(AND((AD1002&lt;=0.5),(S1002&lt;1.5)),"HUnSatLig","----")</f>
        <v>----</v>
      </c>
      <c r="AI1002" t="str">
        <f>IF(AND((T1002&lt;0.6),(S1002&gt;=1.5),(C1002=0)),"AlipatNoN","----")</f>
        <v>----</v>
      </c>
      <c r="AJ1002" t="str">
        <f>IF(AND((S1002&gt;=1.5),(T1002&gt;=0.6)),"SatFACarb","----")</f>
        <v>----</v>
      </c>
      <c r="AK1002" t="str">
        <f>IF(AND((T1002&lt;0.6),(S1002&gt;=1.5),(C1002&gt;0)),"Alipat+N","----")</f>
        <v>Alipat+N</v>
      </c>
      <c r="AM1002" s="4">
        <f>V1002*(44/43.989828)</f>
        <v>415.27944143622472</v>
      </c>
      <c r="AN1002" s="4">
        <f>INT(AM1002)</f>
        <v>415</v>
      </c>
      <c r="AO1002" s="4">
        <f>AM1002-AN1002</f>
        <v>0.27944143622471529</v>
      </c>
    </row>
    <row r="1003" spans="1:41" x14ac:dyDescent="0.25">
      <c r="A1003">
        <v>19</v>
      </c>
      <c r="B1003">
        <v>32</v>
      </c>
      <c r="C1003">
        <v>4</v>
      </c>
      <c r="D1003">
        <v>8</v>
      </c>
      <c r="E1003">
        <v>0</v>
      </c>
      <c r="F1003">
        <v>0</v>
      </c>
      <c r="H1003">
        <v>443.21473639999999</v>
      </c>
      <c r="J1003">
        <v>3995179</v>
      </c>
      <c r="K1003">
        <v>3639014</v>
      </c>
      <c r="L1003">
        <v>3702761</v>
      </c>
      <c r="M1003" t="str">
        <f>IF(J1003&gt;0,"Yes","No")</f>
        <v>Yes</v>
      </c>
      <c r="N1003">
        <f>AVERAGE(J1003:L1003)</f>
        <v>3778984.6666666665</v>
      </c>
      <c r="O1003">
        <v>4949866</v>
      </c>
      <c r="P1003">
        <v>5140681</v>
      </c>
      <c r="Q1003">
        <v>4929024</v>
      </c>
      <c r="S1003">
        <f>B1003/A1003</f>
        <v>1.6842105263157894</v>
      </c>
      <c r="T1003">
        <f>D1003/A1003</f>
        <v>0.42105263157894735</v>
      </c>
      <c r="V1003" s="4">
        <f>A1003*12+(B1003-1)*1.007825+C1003*14.003074+D1003*15.9949146+E1003*31.9720707+F1003*30.9737615+0.0005485799</f>
        <v>443.21473637989999</v>
      </c>
      <c r="W1003">
        <f>1+A1003-B1003/2+C1003/2+F1003/2</f>
        <v>6</v>
      </c>
      <c r="X1003">
        <f>W1003/A1003</f>
        <v>0.31578947368421051</v>
      </c>
      <c r="Y1003">
        <f>W1003/B1003</f>
        <v>0.1875</v>
      </c>
      <c r="Z1003">
        <f>W1003/D1003</f>
        <v>0.75</v>
      </c>
      <c r="AA1003" t="str">
        <f>IF(X1003&gt;=0.3,IF(X1003&lt;=0.68,IF(Y1003&gt;=0.2,IF(Y1003&lt;=0.95,IF(Z1003&gt;=0.77,IF(Z1003&lt;=1.75,"CRAM","O"),"O"),"O"),"O"),"O"),"O")</f>
        <v>O</v>
      </c>
      <c r="AD1003">
        <f>(1+A1003-D1003/2-E1003-B1003/2)/(A1003-D1003/2-E1003-C1003-F1003)</f>
        <v>0</v>
      </c>
      <c r="AF1003" t="str">
        <f>IF(AD1003&gt;0.66,"CondAr","----")</f>
        <v>----</v>
      </c>
      <c r="AG1003" t="str">
        <f>IF(AND((AD1003&gt;0.5),(AD1003&lt;=0.66)),"Aromatic","----")</f>
        <v>----</v>
      </c>
      <c r="AH1003" t="str">
        <f>IF(AND((AD1003&lt;=0.5),(S1003&lt;1.5)),"HUnSatLig","----")</f>
        <v>----</v>
      </c>
      <c r="AI1003" t="str">
        <f>IF(AND((T1003&lt;0.6),(S1003&gt;=1.5),(C1003=0)),"AlipatNoN","----")</f>
        <v>----</v>
      </c>
      <c r="AJ1003" t="str">
        <f>IF(AND((S1003&gt;=1.5),(T1003&gt;=0.6)),"SatFACarb","----")</f>
        <v>----</v>
      </c>
      <c r="AK1003" t="str">
        <f>IF(AND((T1003&lt;0.6),(S1003&gt;=1.5),(C1003&gt;0)),"Alipat+N","----")</f>
        <v>Alipat+N</v>
      </c>
      <c r="AM1003" s="4">
        <f>V1003*(44/43.989828)</f>
        <v>443.31722326160485</v>
      </c>
      <c r="AN1003" s="4">
        <f>INT(AM1003)</f>
        <v>443</v>
      </c>
      <c r="AO1003" s="4">
        <f>AM1003-AN1003</f>
        <v>0.31722326160485181</v>
      </c>
    </row>
    <row r="1004" spans="1:41" x14ac:dyDescent="0.25">
      <c r="A1004">
        <v>16</v>
      </c>
      <c r="B1004">
        <v>28</v>
      </c>
      <c r="C1004">
        <v>4</v>
      </c>
      <c r="D1004">
        <v>6</v>
      </c>
      <c r="E1004">
        <v>0</v>
      </c>
      <c r="F1004">
        <v>0</v>
      </c>
      <c r="H1004">
        <v>371.19360719999997</v>
      </c>
      <c r="J1004">
        <v>3596870</v>
      </c>
      <c r="K1004">
        <v>4150545</v>
      </c>
      <c r="L1004">
        <v>3152297</v>
      </c>
      <c r="M1004" t="str">
        <f>IF(J1004&gt;0,"Yes","No")</f>
        <v>Yes</v>
      </c>
      <c r="N1004">
        <f>AVERAGE(J1004:L1004)</f>
        <v>3633237.3333333335</v>
      </c>
      <c r="O1004">
        <v>5148559</v>
      </c>
      <c r="P1004">
        <v>6180141</v>
      </c>
      <c r="Q1004">
        <v>5417493</v>
      </c>
      <c r="S1004">
        <f>B1004/A1004</f>
        <v>1.75</v>
      </c>
      <c r="T1004">
        <f>D1004/A1004</f>
        <v>0.375</v>
      </c>
      <c r="V1004" s="4">
        <f>A1004*12+(B1004-1)*1.007825+C1004*14.003074+D1004*15.9949146+E1004*31.9720707+F1004*30.9737615+0.0005485799</f>
        <v>371.19360717989997</v>
      </c>
      <c r="W1004">
        <f>1+A1004-B1004/2+C1004/2+F1004/2</f>
        <v>5</v>
      </c>
      <c r="X1004">
        <f>W1004/A1004</f>
        <v>0.3125</v>
      </c>
      <c r="Y1004">
        <f>W1004/B1004</f>
        <v>0.17857142857142858</v>
      </c>
      <c r="Z1004">
        <f>W1004/D1004</f>
        <v>0.83333333333333337</v>
      </c>
      <c r="AA1004" t="str">
        <f>IF(X1004&gt;=0.3,IF(X1004&lt;=0.68,IF(Y1004&gt;=0.2,IF(Y1004&lt;=0.95,IF(Z1004&gt;=0.77,IF(Z1004&lt;=1.75,"CRAM","O"),"O"),"O"),"O"),"O"),"O")</f>
        <v>O</v>
      </c>
      <c r="AD1004">
        <f>(1+A1004-D1004/2-E1004-B1004/2)/(A1004-D1004/2-E1004-C1004-F1004)</f>
        <v>0</v>
      </c>
      <c r="AF1004" t="str">
        <f>IF(AD1004&gt;0.66,"CondAr","----")</f>
        <v>----</v>
      </c>
      <c r="AG1004" t="str">
        <f>IF(AND((AD1004&gt;0.5),(AD1004&lt;=0.66)),"Aromatic","----")</f>
        <v>----</v>
      </c>
      <c r="AH1004" t="str">
        <f>IF(AND((AD1004&lt;=0.5),(S1004&lt;1.5)),"HUnSatLig","----")</f>
        <v>----</v>
      </c>
      <c r="AI1004" t="str">
        <f>IF(AND((T1004&lt;0.6),(S1004&gt;=1.5),(C1004=0)),"AlipatNoN","----")</f>
        <v>----</v>
      </c>
      <c r="AJ1004" t="str">
        <f>IF(AND((S1004&gt;=1.5),(T1004&gt;=0.6)),"SatFACarb","----")</f>
        <v>----</v>
      </c>
      <c r="AK1004" t="str">
        <f>IF(AND((T1004&lt;0.6),(S1004&gt;=1.5),(C1004&gt;0)),"Alipat+N","----")</f>
        <v>Alipat+N</v>
      </c>
      <c r="AM1004" s="4">
        <f>V1004*(44/43.989828)</f>
        <v>371.27944023594722</v>
      </c>
      <c r="AN1004" s="4">
        <f>INT(AM1004)</f>
        <v>371</v>
      </c>
      <c r="AO1004" s="4">
        <f>AM1004-AN1004</f>
        <v>0.27944023594722012</v>
      </c>
    </row>
    <row r="1005" spans="1:41" x14ac:dyDescent="0.25">
      <c r="A1005">
        <v>18</v>
      </c>
      <c r="B1005">
        <v>34</v>
      </c>
      <c r="C1005">
        <v>4</v>
      </c>
      <c r="D1005">
        <v>7</v>
      </c>
      <c r="E1005">
        <v>0</v>
      </c>
      <c r="F1005">
        <v>0</v>
      </c>
      <c r="H1005">
        <v>417.23547180000003</v>
      </c>
      <c r="J1005">
        <v>2978899</v>
      </c>
      <c r="K1005">
        <v>3335814</v>
      </c>
      <c r="L1005">
        <v>3193119</v>
      </c>
      <c r="M1005" t="str">
        <f>IF(J1005&gt;0,"Yes","No")</f>
        <v>Yes</v>
      </c>
      <c r="N1005">
        <f>AVERAGE(J1005:L1005)</f>
        <v>3169277.3333333335</v>
      </c>
      <c r="O1005">
        <v>5193021</v>
      </c>
      <c r="P1005">
        <v>5793909</v>
      </c>
      <c r="Q1005">
        <v>4310825</v>
      </c>
      <c r="S1005">
        <f>B1005/A1005</f>
        <v>1.8888888888888888</v>
      </c>
      <c r="T1005">
        <f>D1005/A1005</f>
        <v>0.3888888888888889</v>
      </c>
      <c r="V1005" s="4">
        <f>A1005*12+(B1005-1)*1.007825+C1005*14.003074+D1005*15.9949146+E1005*31.9720707+F1005*30.9737615+0.0005485799</f>
        <v>417.23547177989997</v>
      </c>
      <c r="W1005">
        <f>1+A1005-B1005/2+C1005/2+F1005/2</f>
        <v>4</v>
      </c>
      <c r="X1005">
        <f>W1005/A1005</f>
        <v>0.22222222222222221</v>
      </c>
      <c r="Y1005">
        <f>W1005/B1005</f>
        <v>0.11764705882352941</v>
      </c>
      <c r="Z1005">
        <f>W1005/D1005</f>
        <v>0.5714285714285714</v>
      </c>
      <c r="AA1005" t="str">
        <f>IF(X1005&gt;=0.3,IF(X1005&lt;=0.68,IF(Y1005&gt;=0.2,IF(Y1005&lt;=0.95,IF(Z1005&gt;=0.77,IF(Z1005&lt;=1.75,"CRAM","O"),"O"),"O"),"O"),"O"),"O")</f>
        <v>O</v>
      </c>
      <c r="AD1005">
        <f>(1+A1005-D1005/2-E1005-B1005/2)/(A1005-D1005/2-E1005-C1005-F1005)</f>
        <v>-0.14285714285714285</v>
      </c>
      <c r="AF1005" t="str">
        <f>IF(AD1005&gt;0.66,"CondAr","----")</f>
        <v>----</v>
      </c>
      <c r="AG1005" t="str">
        <f>IF(AND((AD1005&gt;0.5),(AD1005&lt;=0.66)),"Aromatic","----")</f>
        <v>----</v>
      </c>
      <c r="AH1005" t="str">
        <f>IF(AND((AD1005&lt;=0.5),(S1005&lt;1.5)),"HUnSatLig","----")</f>
        <v>----</v>
      </c>
      <c r="AI1005" t="str">
        <f>IF(AND((T1005&lt;0.6),(S1005&gt;=1.5),(C1005=0)),"AlipatNoN","----")</f>
        <v>----</v>
      </c>
      <c r="AJ1005" t="str">
        <f>IF(AND((S1005&gt;=1.5),(T1005&gt;=0.6)),"SatFACarb","----")</f>
        <v>----</v>
      </c>
      <c r="AK1005" t="str">
        <f>IF(AND((T1005&lt;0.6),(S1005&gt;=1.5),(C1005&gt;0)),"Alipat+N","----")</f>
        <v>Alipat+N</v>
      </c>
      <c r="AM1005" s="4">
        <f>V1005*(44/43.989828)</f>
        <v>417.33195133919588</v>
      </c>
      <c r="AN1005" s="4">
        <f>INT(AM1005)</f>
        <v>417</v>
      </c>
      <c r="AO1005" s="4">
        <f>AM1005-AN1005</f>
        <v>0.33195133919588216</v>
      </c>
    </row>
    <row r="1006" spans="1:41" x14ac:dyDescent="0.25">
      <c r="A1006">
        <v>16</v>
      </c>
      <c r="B1006">
        <v>25</v>
      </c>
      <c r="C1006">
        <v>3</v>
      </c>
      <c r="D1006">
        <v>5</v>
      </c>
      <c r="E1006">
        <v>0</v>
      </c>
      <c r="F1006">
        <v>0</v>
      </c>
      <c r="H1006">
        <v>338.17214360000003</v>
      </c>
      <c r="J1006">
        <v>3101770</v>
      </c>
      <c r="K1006">
        <v>2934473</v>
      </c>
      <c r="L1006">
        <v>3033221</v>
      </c>
      <c r="M1006" t="str">
        <f>IF(J1006&gt;0,"Yes","No")</f>
        <v>Yes</v>
      </c>
      <c r="N1006">
        <f>AVERAGE(J1006:L1006)</f>
        <v>3023154.6666666665</v>
      </c>
      <c r="O1006">
        <v>5342590</v>
      </c>
      <c r="P1006">
        <v>5981431</v>
      </c>
      <c r="Q1006">
        <v>5064063</v>
      </c>
      <c r="S1006">
        <f>B1006/A1006</f>
        <v>1.5625</v>
      </c>
      <c r="T1006">
        <f>D1006/A1006</f>
        <v>0.3125</v>
      </c>
      <c r="V1006" s="4">
        <f>A1006*12+(B1006-1)*1.007825+C1006*14.003074+D1006*15.9949146+E1006*31.9720707+F1006*30.9737615+0.0005485799</f>
        <v>338.17214357990002</v>
      </c>
      <c r="W1006">
        <f>1+A1006-B1006/2+C1006/2+F1006/2</f>
        <v>6</v>
      </c>
      <c r="X1006">
        <f>W1006/A1006</f>
        <v>0.375</v>
      </c>
      <c r="Y1006">
        <f>W1006/B1006</f>
        <v>0.24</v>
      </c>
      <c r="Z1006">
        <f>W1006/D1006</f>
        <v>1.2</v>
      </c>
      <c r="AA1006" t="str">
        <f>IF(X1006&gt;=0.3,IF(X1006&lt;=0.68,IF(Y1006&gt;=0.2,IF(Y1006&lt;=0.95,IF(Z1006&gt;=0.77,IF(Z1006&lt;=1.75,"CRAM","O"),"O"),"O"),"O"),"O"),"O")</f>
        <v>CRAM</v>
      </c>
      <c r="AD1006">
        <f>(1+A1006-D1006/2-E1006-B1006/2)/(A1006-D1006/2-E1006-C1006-F1006)</f>
        <v>0.19047619047619047</v>
      </c>
      <c r="AF1006" t="str">
        <f>IF(AD1006&gt;0.66,"CondAr","----")</f>
        <v>----</v>
      </c>
      <c r="AG1006" t="str">
        <f>IF(AND((AD1006&gt;0.5),(AD1006&lt;=0.66)),"Aromatic","----")</f>
        <v>----</v>
      </c>
      <c r="AH1006" t="str">
        <f>IF(AND((AD1006&lt;=0.5),(S1006&lt;1.5)),"HUnSatLig","----")</f>
        <v>----</v>
      </c>
      <c r="AI1006" t="str">
        <f>IF(AND((T1006&lt;0.6),(S1006&gt;=1.5),(C1006=0)),"AlipatNoN","----")</f>
        <v>----</v>
      </c>
      <c r="AJ1006" t="str">
        <f>IF(AND((S1006&gt;=1.5),(T1006&gt;=0.6)),"SatFACarb","----")</f>
        <v>----</v>
      </c>
      <c r="AK1006" t="str">
        <f>IF(AND((T1006&lt;0.6),(S1006&gt;=1.5),(C1006&gt;0)),"Alipat+N","----")</f>
        <v>Alipat+N</v>
      </c>
      <c r="AM1006" s="4">
        <f>V1006*(44/43.989828)</f>
        <v>338.25034090871185</v>
      </c>
      <c r="AN1006" s="4">
        <f>INT(AM1006)</f>
        <v>338</v>
      </c>
      <c r="AO1006" s="4">
        <f>AM1006-AN1006</f>
        <v>0.25034090871184844</v>
      </c>
    </row>
    <row r="1007" spans="1:41" x14ac:dyDescent="0.25">
      <c r="A1007">
        <v>18</v>
      </c>
      <c r="B1007">
        <v>27</v>
      </c>
      <c r="C1007">
        <v>3</v>
      </c>
      <c r="D1007">
        <v>5</v>
      </c>
      <c r="E1007">
        <v>0</v>
      </c>
      <c r="F1007">
        <v>0</v>
      </c>
      <c r="H1007">
        <v>364.18779360000002</v>
      </c>
      <c r="J1007">
        <v>2804709</v>
      </c>
      <c r="K1007">
        <v>3325815</v>
      </c>
      <c r="L1007">
        <v>2825589</v>
      </c>
      <c r="M1007" t="str">
        <f>IF(J1007&gt;0,"Yes","No")</f>
        <v>Yes</v>
      </c>
      <c r="N1007">
        <f>AVERAGE(J1007:L1007)</f>
        <v>2985371</v>
      </c>
      <c r="O1007">
        <v>5404494</v>
      </c>
      <c r="P1007">
        <v>6036762</v>
      </c>
      <c r="Q1007">
        <v>5533238</v>
      </c>
      <c r="S1007">
        <f>B1007/A1007</f>
        <v>1.5</v>
      </c>
      <c r="T1007">
        <f>D1007/A1007</f>
        <v>0.27777777777777779</v>
      </c>
      <c r="V1007" s="4">
        <f>A1007*12+(B1007-1)*1.007825+C1007*14.003074+D1007*15.9949146+E1007*31.9720707+F1007*30.9737615+0.0005485799</f>
        <v>364.18779357989996</v>
      </c>
      <c r="W1007">
        <f>1+A1007-B1007/2+C1007/2+F1007/2</f>
        <v>7</v>
      </c>
      <c r="X1007">
        <f>W1007/A1007</f>
        <v>0.3888888888888889</v>
      </c>
      <c r="Y1007">
        <f>W1007/B1007</f>
        <v>0.25925925925925924</v>
      </c>
      <c r="Z1007">
        <f>W1007/D1007</f>
        <v>1.4</v>
      </c>
      <c r="AA1007" t="str">
        <f>IF(X1007&gt;=0.3,IF(X1007&lt;=0.68,IF(Y1007&gt;=0.2,IF(Y1007&lt;=0.95,IF(Z1007&gt;=0.77,IF(Z1007&lt;=1.75,"CRAM","O"),"O"),"O"),"O"),"O"),"O")</f>
        <v>CRAM</v>
      </c>
      <c r="AD1007">
        <f>(1+A1007-D1007/2-E1007-B1007/2)/(A1007-D1007/2-E1007-C1007-F1007)</f>
        <v>0.24</v>
      </c>
      <c r="AF1007" t="str">
        <f>IF(AD1007&gt;0.66,"CondAr","----")</f>
        <v>----</v>
      </c>
      <c r="AG1007" t="str">
        <f>IF(AND((AD1007&gt;0.5),(AD1007&lt;=0.66)),"Aromatic","----")</f>
        <v>----</v>
      </c>
      <c r="AH1007" t="str">
        <f>IF(AND((AD1007&lt;=0.5),(S1007&lt;1.5)),"HUnSatLig","----")</f>
        <v>----</v>
      </c>
      <c r="AI1007" t="str">
        <f>IF(AND((T1007&lt;0.6),(S1007&gt;=1.5),(C1007=0)),"AlipatNoN","----")</f>
        <v>----</v>
      </c>
      <c r="AJ1007" t="str">
        <f>IF(AND((S1007&gt;=1.5),(T1007&gt;=0.6)),"SatFACarb","----")</f>
        <v>----</v>
      </c>
      <c r="AK1007" t="str">
        <f>IF(AND((T1007&lt;0.6),(S1007&gt;=1.5),(C1007&gt;0)),"Alipat+N","----")</f>
        <v>Alipat+N</v>
      </c>
      <c r="AM1007" s="4">
        <f>V1007*(44/43.989828)</f>
        <v>364.27200664470877</v>
      </c>
      <c r="AN1007" s="4">
        <f>INT(AM1007)</f>
        <v>364</v>
      </c>
      <c r="AO1007" s="4">
        <f>AM1007-AN1007</f>
        <v>0.27200664470876745</v>
      </c>
    </row>
    <row r="1008" spans="1:41" x14ac:dyDescent="0.25">
      <c r="A1008">
        <v>18</v>
      </c>
      <c r="B1008">
        <v>32</v>
      </c>
      <c r="C1008">
        <v>4</v>
      </c>
      <c r="D1008">
        <v>6</v>
      </c>
      <c r="E1008">
        <v>0</v>
      </c>
      <c r="F1008">
        <v>0</v>
      </c>
      <c r="H1008">
        <v>399.22490720000002</v>
      </c>
      <c r="J1008">
        <v>2999647</v>
      </c>
      <c r="K1008">
        <v>3186513</v>
      </c>
      <c r="L1008">
        <v>2979083</v>
      </c>
      <c r="M1008" t="str">
        <f>IF(J1008&gt;0,"Yes","No")</f>
        <v>Yes</v>
      </c>
      <c r="N1008">
        <f>AVERAGE(J1008:L1008)</f>
        <v>3055081</v>
      </c>
      <c r="O1008">
        <v>5518575</v>
      </c>
      <c r="P1008">
        <v>7112440</v>
      </c>
      <c r="Q1008">
        <v>5405992</v>
      </c>
      <c r="S1008">
        <f>B1008/A1008</f>
        <v>1.7777777777777777</v>
      </c>
      <c r="T1008">
        <f>D1008/A1008</f>
        <v>0.33333333333333331</v>
      </c>
      <c r="V1008" s="4">
        <f>A1008*12+(B1008-1)*1.007825+C1008*14.003074+D1008*15.9949146+E1008*31.9720707+F1008*30.9737615+0.0005485799</f>
        <v>399.22490717989996</v>
      </c>
      <c r="W1008">
        <f>1+A1008-B1008/2+C1008/2+F1008/2</f>
        <v>5</v>
      </c>
      <c r="X1008">
        <f>W1008/A1008</f>
        <v>0.27777777777777779</v>
      </c>
      <c r="Y1008">
        <f>W1008/B1008</f>
        <v>0.15625</v>
      </c>
      <c r="Z1008">
        <f>W1008/D1008</f>
        <v>0.83333333333333337</v>
      </c>
      <c r="AA1008" t="str">
        <f>IF(X1008&gt;=0.3,IF(X1008&lt;=0.68,IF(Y1008&gt;=0.2,IF(Y1008&lt;=0.95,IF(Z1008&gt;=0.77,IF(Z1008&lt;=1.75,"CRAM","O"),"O"),"O"),"O"),"O"),"O")</f>
        <v>O</v>
      </c>
      <c r="AD1008">
        <f>(1+A1008-D1008/2-E1008-B1008/2)/(A1008-D1008/2-E1008-C1008-F1008)</f>
        <v>0</v>
      </c>
      <c r="AF1008" t="str">
        <f>IF(AD1008&gt;0.66,"CondAr","----")</f>
        <v>----</v>
      </c>
      <c r="AG1008" t="str">
        <f>IF(AND((AD1008&gt;0.5),(AD1008&lt;=0.66)),"Aromatic","----")</f>
        <v>----</v>
      </c>
      <c r="AH1008" t="str">
        <f>IF(AND((AD1008&lt;=0.5),(S1008&lt;1.5)),"HUnSatLig","----")</f>
        <v>----</v>
      </c>
      <c r="AI1008" t="str">
        <f>IF(AND((T1008&lt;0.6),(S1008&gt;=1.5),(C1008=0)),"AlipatNoN","----")</f>
        <v>----</v>
      </c>
      <c r="AJ1008" t="str">
        <f>IF(AND((S1008&gt;=1.5),(T1008&gt;=0.6)),"SatFACarb","----")</f>
        <v>----</v>
      </c>
      <c r="AK1008" t="str">
        <f>IF(AND((T1008&lt;0.6),(S1008&gt;=1.5),(C1008&gt;0)),"Alipat+N","----")</f>
        <v>Alipat+N</v>
      </c>
      <c r="AM1008" s="4">
        <f>V1008*(44/43.989828)</f>
        <v>399.31722206132736</v>
      </c>
      <c r="AN1008" s="4">
        <f>INT(AM1008)</f>
        <v>399</v>
      </c>
      <c r="AO1008" s="4">
        <f>AM1008-AN1008</f>
        <v>0.31722206132735664</v>
      </c>
    </row>
    <row r="1009" spans="1:41" x14ac:dyDescent="0.25">
      <c r="A1009">
        <v>18</v>
      </c>
      <c r="B1009">
        <v>32</v>
      </c>
      <c r="C1009">
        <v>4</v>
      </c>
      <c r="D1009">
        <v>5</v>
      </c>
      <c r="E1009">
        <v>0</v>
      </c>
      <c r="F1009">
        <v>0</v>
      </c>
      <c r="H1009">
        <v>383.2299926</v>
      </c>
      <c r="J1009">
        <v>2579202</v>
      </c>
      <c r="K1009">
        <v>3240750</v>
      </c>
      <c r="L1009">
        <v>2965653</v>
      </c>
      <c r="M1009" t="str">
        <f>IF(J1009&gt;0,"Yes","No")</f>
        <v>Yes</v>
      </c>
      <c r="N1009">
        <f>AVERAGE(J1009:L1009)</f>
        <v>2928535</v>
      </c>
      <c r="O1009">
        <v>5572733</v>
      </c>
      <c r="P1009">
        <v>5938703</v>
      </c>
      <c r="Q1009">
        <v>4638257</v>
      </c>
      <c r="S1009">
        <f>B1009/A1009</f>
        <v>1.7777777777777777</v>
      </c>
      <c r="T1009">
        <f>D1009/A1009</f>
        <v>0.27777777777777779</v>
      </c>
      <c r="V1009" s="4">
        <f>A1009*12+(B1009-1)*1.007825+C1009*14.003074+D1009*15.9949146+E1009*31.9720707+F1009*30.9737615+0.0005485799</f>
        <v>383.22999257989994</v>
      </c>
      <c r="W1009">
        <f>1+A1009-B1009/2+C1009/2+F1009/2</f>
        <v>5</v>
      </c>
      <c r="X1009">
        <f>W1009/A1009</f>
        <v>0.27777777777777779</v>
      </c>
      <c r="Y1009">
        <f>W1009/B1009</f>
        <v>0.15625</v>
      </c>
      <c r="Z1009">
        <f>W1009/D1009</f>
        <v>1</v>
      </c>
      <c r="AA1009" t="str">
        <f>IF(X1009&gt;=0.3,IF(X1009&lt;=0.68,IF(Y1009&gt;=0.2,IF(Y1009&lt;=0.95,IF(Z1009&gt;=0.77,IF(Z1009&lt;=1.75,"CRAM","O"),"O"),"O"),"O"),"O"),"O")</f>
        <v>O</v>
      </c>
      <c r="AD1009">
        <f>(1+A1009-D1009/2-E1009-B1009/2)/(A1009-D1009/2-E1009-C1009-F1009)</f>
        <v>4.3478260869565216E-2</v>
      </c>
      <c r="AF1009" t="str">
        <f>IF(AD1009&gt;0.66,"CondAr","----")</f>
        <v>----</v>
      </c>
      <c r="AG1009" t="str">
        <f>IF(AND((AD1009&gt;0.5),(AD1009&lt;=0.66)),"Aromatic","----")</f>
        <v>----</v>
      </c>
      <c r="AH1009" t="str">
        <f>IF(AND((AD1009&lt;=0.5),(S1009&lt;1.5)),"HUnSatLig","----")</f>
        <v>----</v>
      </c>
      <c r="AI1009" t="str">
        <f>IF(AND((T1009&lt;0.6),(S1009&gt;=1.5),(C1009=0)),"AlipatNoN","----")</f>
        <v>----</v>
      </c>
      <c r="AJ1009" t="str">
        <f>IF(AND((S1009&gt;=1.5),(T1009&gt;=0.6)),"SatFACarb","----")</f>
        <v>----</v>
      </c>
      <c r="AK1009" t="str">
        <f>IF(AND((T1009&lt;0.6),(S1009&gt;=1.5),(C1009&gt;0)),"Alipat+N","----")</f>
        <v>Alipat+N</v>
      </c>
      <c r="AM1009" s="4">
        <f>V1009*(44/43.989828)</f>
        <v>383.31860887284205</v>
      </c>
      <c r="AN1009" s="4">
        <f>INT(AM1009)</f>
        <v>383</v>
      </c>
      <c r="AO1009" s="4">
        <f>AM1009-AN1009</f>
        <v>0.31860887284204864</v>
      </c>
    </row>
    <row r="1010" spans="1:41" x14ac:dyDescent="0.25">
      <c r="A1010">
        <v>19</v>
      </c>
      <c r="B1010">
        <v>34</v>
      </c>
      <c r="C1010">
        <v>4</v>
      </c>
      <c r="D1010">
        <v>7</v>
      </c>
      <c r="E1010">
        <v>0</v>
      </c>
      <c r="F1010">
        <v>0</v>
      </c>
      <c r="H1010">
        <v>429.23547180000003</v>
      </c>
      <c r="J1010">
        <v>3954956</v>
      </c>
      <c r="K1010">
        <v>4027860</v>
      </c>
      <c r="L1010">
        <v>3797233</v>
      </c>
      <c r="M1010" t="str">
        <f>IF(J1010&gt;0,"Yes","No")</f>
        <v>Yes</v>
      </c>
      <c r="N1010">
        <f>AVERAGE(J1010:L1010)</f>
        <v>3926683</v>
      </c>
      <c r="O1010">
        <v>5697408</v>
      </c>
      <c r="P1010">
        <v>5838778</v>
      </c>
      <c r="Q1010">
        <v>5018563</v>
      </c>
      <c r="S1010">
        <f>B1010/A1010</f>
        <v>1.7894736842105263</v>
      </c>
      <c r="T1010">
        <f>D1010/A1010</f>
        <v>0.36842105263157893</v>
      </c>
      <c r="V1010" s="4">
        <f>A1010*12+(B1010-1)*1.007825+C1010*14.003074+D1010*15.9949146+E1010*31.9720707+F1010*30.9737615+0.0005485799</f>
        <v>429.23547177989997</v>
      </c>
      <c r="W1010">
        <f>1+A1010-B1010/2+C1010/2+F1010/2</f>
        <v>5</v>
      </c>
      <c r="X1010">
        <f>W1010/A1010</f>
        <v>0.26315789473684209</v>
      </c>
      <c r="Y1010">
        <f>W1010/B1010</f>
        <v>0.14705882352941177</v>
      </c>
      <c r="Z1010">
        <f>W1010/D1010</f>
        <v>0.7142857142857143</v>
      </c>
      <c r="AA1010" t="str">
        <f>IF(X1010&gt;=0.3,IF(X1010&lt;=0.68,IF(Y1010&gt;=0.2,IF(Y1010&lt;=0.95,IF(Z1010&gt;=0.77,IF(Z1010&lt;=1.75,"CRAM","O"),"O"),"O"),"O"),"O"),"O")</f>
        <v>O</v>
      </c>
      <c r="AD1010">
        <f>(1+A1010-D1010/2-E1010-B1010/2)/(A1010-D1010/2-E1010-C1010-F1010)</f>
        <v>-4.3478260869565216E-2</v>
      </c>
      <c r="AF1010" t="str">
        <f>IF(AD1010&gt;0.66,"CondAr","----")</f>
        <v>----</v>
      </c>
      <c r="AG1010" t="str">
        <f>IF(AND((AD1010&gt;0.5),(AD1010&lt;=0.66)),"Aromatic","----")</f>
        <v>----</v>
      </c>
      <c r="AH1010" t="str">
        <f>IF(AND((AD1010&lt;=0.5),(S1010&lt;1.5)),"HUnSatLig","----")</f>
        <v>----</v>
      </c>
      <c r="AI1010" t="str">
        <f>IF(AND((T1010&lt;0.6),(S1010&gt;=1.5),(C1010=0)),"AlipatNoN","----")</f>
        <v>----</v>
      </c>
      <c r="AJ1010" t="str">
        <f>IF(AND((S1010&gt;=1.5),(T1010&gt;=0.6)),"SatFACarb","----")</f>
        <v>----</v>
      </c>
      <c r="AK1010" t="str">
        <f>IF(AND((T1010&lt;0.6),(S1010&gt;=1.5),(C1010&gt;0)),"Alipat+N","----")</f>
        <v>Alipat+N</v>
      </c>
      <c r="AM1010" s="4">
        <f>V1010*(44/43.989828)</f>
        <v>429.33472616250276</v>
      </c>
      <c r="AN1010" s="4">
        <f>INT(AM1010)</f>
        <v>429</v>
      </c>
      <c r="AO1010" s="4">
        <f>AM1010-AN1010</f>
        <v>0.33472616250276133</v>
      </c>
    </row>
    <row r="1011" spans="1:41" x14ac:dyDescent="0.25">
      <c r="A1011">
        <v>16</v>
      </c>
      <c r="B1011">
        <v>27</v>
      </c>
      <c r="C1011">
        <v>3</v>
      </c>
      <c r="D1011">
        <v>7</v>
      </c>
      <c r="E1011">
        <v>0</v>
      </c>
      <c r="F1011">
        <v>0</v>
      </c>
      <c r="H1011">
        <v>372.17762279999999</v>
      </c>
      <c r="J1011">
        <v>3644343</v>
      </c>
      <c r="K1011">
        <v>3917341</v>
      </c>
      <c r="L1011">
        <v>3936969</v>
      </c>
      <c r="M1011" t="str">
        <f>IF(J1011&gt;0,"Yes","No")</f>
        <v>Yes</v>
      </c>
      <c r="N1011">
        <f>AVERAGE(J1011:L1011)</f>
        <v>3832884.3333333335</v>
      </c>
      <c r="O1011">
        <v>5698736</v>
      </c>
      <c r="P1011">
        <v>5802570</v>
      </c>
      <c r="Q1011">
        <v>6317862</v>
      </c>
      <c r="S1011">
        <f>B1011/A1011</f>
        <v>1.6875</v>
      </c>
      <c r="T1011">
        <f>D1011/A1011</f>
        <v>0.4375</v>
      </c>
      <c r="V1011" s="4">
        <f>A1011*12+(B1011-1)*1.007825+C1011*14.003074+D1011*15.9949146+E1011*31.9720707+F1011*30.9737615+0.0005485799</f>
        <v>372.17762277989999</v>
      </c>
      <c r="W1011">
        <f>1+A1011-B1011/2+C1011/2+F1011/2</f>
        <v>5</v>
      </c>
      <c r="X1011">
        <f>W1011/A1011</f>
        <v>0.3125</v>
      </c>
      <c r="Y1011">
        <f>W1011/B1011</f>
        <v>0.18518518518518517</v>
      </c>
      <c r="Z1011">
        <f>W1011/D1011</f>
        <v>0.7142857142857143</v>
      </c>
      <c r="AA1011" t="str">
        <f>IF(X1011&gt;=0.3,IF(X1011&lt;=0.68,IF(Y1011&gt;=0.2,IF(Y1011&lt;=0.95,IF(Z1011&gt;=0.77,IF(Z1011&lt;=1.75,"CRAM","O"),"O"),"O"),"O"),"O"),"O")</f>
        <v>O</v>
      </c>
      <c r="AD1011">
        <f>(1+A1011-D1011/2-E1011-B1011/2)/(A1011-D1011/2-E1011-C1011-F1011)</f>
        <v>0</v>
      </c>
      <c r="AF1011" t="str">
        <f>IF(AD1011&gt;0.66,"CondAr","----")</f>
        <v>----</v>
      </c>
      <c r="AG1011" t="str">
        <f>IF(AND((AD1011&gt;0.5),(AD1011&lt;=0.66)),"Aromatic","----")</f>
        <v>----</v>
      </c>
      <c r="AH1011" t="str">
        <f>IF(AND((AD1011&lt;=0.5),(S1011&lt;1.5)),"HUnSatLig","----")</f>
        <v>----</v>
      </c>
      <c r="AI1011" t="str">
        <f>IF(AND((T1011&lt;0.6),(S1011&gt;=1.5),(C1011=0)),"AlipatNoN","----")</f>
        <v>----</v>
      </c>
      <c r="AJ1011" t="str">
        <f>IF(AND((S1011&gt;=1.5),(T1011&gt;=0.6)),"SatFACarb","----")</f>
        <v>----</v>
      </c>
      <c r="AK1011" t="str">
        <f>IF(AND((T1011&lt;0.6),(S1011&gt;=1.5),(C1011&gt;0)),"Alipat+N","----")</f>
        <v>Alipat+N</v>
      </c>
      <c r="AM1011" s="4">
        <f>V1011*(44/43.989828)</f>
        <v>372.26368337506563</v>
      </c>
      <c r="AN1011" s="4">
        <f>INT(AM1011)</f>
        <v>372</v>
      </c>
      <c r="AO1011" s="4">
        <f>AM1011-AN1011</f>
        <v>0.26368337506562511</v>
      </c>
    </row>
    <row r="1012" spans="1:41" x14ac:dyDescent="0.25">
      <c r="A1012">
        <v>18</v>
      </c>
      <c r="B1012">
        <v>30</v>
      </c>
      <c r="C1012">
        <v>4</v>
      </c>
      <c r="D1012">
        <v>8</v>
      </c>
      <c r="E1012">
        <v>0</v>
      </c>
      <c r="F1012">
        <v>0</v>
      </c>
      <c r="H1012">
        <v>429.1990864</v>
      </c>
      <c r="J1012">
        <v>4436240</v>
      </c>
      <c r="K1012">
        <v>3962325</v>
      </c>
      <c r="L1012">
        <v>4095220</v>
      </c>
      <c r="M1012" t="str">
        <f>IF(J1012&gt;0,"Yes","No")</f>
        <v>Yes</v>
      </c>
      <c r="N1012">
        <f>AVERAGE(J1012:L1012)</f>
        <v>4164595</v>
      </c>
      <c r="O1012">
        <v>5886850</v>
      </c>
      <c r="P1012">
        <v>6088635</v>
      </c>
      <c r="Q1012">
        <v>4450246</v>
      </c>
      <c r="S1012">
        <f>B1012/A1012</f>
        <v>1.6666666666666667</v>
      </c>
      <c r="T1012">
        <f>D1012/A1012</f>
        <v>0.44444444444444442</v>
      </c>
      <c r="V1012" s="4">
        <f>A1012*12+(B1012-1)*1.007825+C1012*14.003074+D1012*15.9949146+E1012*31.9720707+F1012*30.9737615+0.0005485799</f>
        <v>429.1990863799</v>
      </c>
      <c r="W1012">
        <f>1+A1012-B1012/2+C1012/2+F1012/2</f>
        <v>6</v>
      </c>
      <c r="X1012">
        <f>W1012/A1012</f>
        <v>0.33333333333333331</v>
      </c>
      <c r="Y1012">
        <f>W1012/B1012</f>
        <v>0.2</v>
      </c>
      <c r="Z1012">
        <f>W1012/D1012</f>
        <v>0.75</v>
      </c>
      <c r="AA1012" t="str">
        <f>IF(X1012&gt;=0.3,IF(X1012&lt;=0.68,IF(Y1012&gt;=0.2,IF(Y1012&lt;=0.95,IF(Z1012&gt;=0.77,IF(Z1012&lt;=1.75,"CRAM","O"),"O"),"O"),"O"),"O"),"O")</f>
        <v>O</v>
      </c>
      <c r="AD1012">
        <f>(1+A1012-D1012/2-E1012-B1012/2)/(A1012-D1012/2-E1012-C1012-F1012)</f>
        <v>0</v>
      </c>
      <c r="AF1012" t="str">
        <f>IF(AD1012&gt;0.66,"CondAr","----")</f>
        <v>----</v>
      </c>
      <c r="AG1012" t="str">
        <f>IF(AND((AD1012&gt;0.5),(AD1012&lt;=0.66)),"Aromatic","----")</f>
        <v>----</v>
      </c>
      <c r="AH1012" t="str">
        <f>IF(AND((AD1012&lt;=0.5),(S1012&lt;1.5)),"HUnSatLig","----")</f>
        <v>----</v>
      </c>
      <c r="AI1012" t="str">
        <f>IF(AND((T1012&lt;0.6),(S1012&gt;=1.5),(C1012=0)),"AlipatNoN","----")</f>
        <v>----</v>
      </c>
      <c r="AJ1012" t="str">
        <f>IF(AND((S1012&gt;=1.5),(T1012&gt;=0.6)),"SatFACarb","----")</f>
        <v>----</v>
      </c>
      <c r="AK1012" t="str">
        <f>IF(AND((T1012&lt;0.6),(S1012&gt;=1.5),(C1012&gt;0)),"Alipat+N","----")</f>
        <v>Alipat+N</v>
      </c>
      <c r="AM1012" s="4">
        <f>V1012*(44/43.989828)</f>
        <v>429.29833234891476</v>
      </c>
      <c r="AN1012" s="4">
        <f>INT(AM1012)</f>
        <v>429</v>
      </c>
      <c r="AO1012" s="4">
        <f>AM1012-AN1012</f>
        <v>0.29833234891475513</v>
      </c>
    </row>
    <row r="1013" spans="1:41" x14ac:dyDescent="0.25">
      <c r="A1013">
        <v>18</v>
      </c>
      <c r="B1013">
        <v>31</v>
      </c>
      <c r="C1013">
        <v>3</v>
      </c>
      <c r="D1013">
        <v>7</v>
      </c>
      <c r="E1013">
        <v>0</v>
      </c>
      <c r="F1013">
        <v>0</v>
      </c>
      <c r="H1013">
        <v>400.20892279999998</v>
      </c>
      <c r="J1013">
        <v>3112971</v>
      </c>
      <c r="K1013">
        <v>3318746</v>
      </c>
      <c r="L1013">
        <v>2649487</v>
      </c>
      <c r="M1013" t="str">
        <f>IF(J1013&gt;0,"Yes","No")</f>
        <v>Yes</v>
      </c>
      <c r="N1013">
        <f>AVERAGE(J1013:L1013)</f>
        <v>3027068</v>
      </c>
      <c r="O1013">
        <v>5938548</v>
      </c>
      <c r="P1013">
        <v>6330249</v>
      </c>
      <c r="Q1013">
        <v>5817745</v>
      </c>
      <c r="S1013">
        <f>B1013/A1013</f>
        <v>1.7222222222222223</v>
      </c>
      <c r="T1013">
        <f>D1013/A1013</f>
        <v>0.3888888888888889</v>
      </c>
      <c r="V1013" s="4">
        <f>A1013*12+(B1013-1)*1.007825+C1013*14.003074+D1013*15.9949146+E1013*31.9720707+F1013*30.9737615+0.0005485799</f>
        <v>400.20892277989998</v>
      </c>
      <c r="W1013">
        <f>1+A1013-B1013/2+C1013/2+F1013/2</f>
        <v>5</v>
      </c>
      <c r="X1013">
        <f>W1013/A1013</f>
        <v>0.27777777777777779</v>
      </c>
      <c r="Y1013">
        <f>W1013/B1013</f>
        <v>0.16129032258064516</v>
      </c>
      <c r="Z1013">
        <f>W1013/D1013</f>
        <v>0.7142857142857143</v>
      </c>
      <c r="AA1013" t="str">
        <f>IF(X1013&gt;=0.3,IF(X1013&lt;=0.68,IF(Y1013&gt;=0.2,IF(Y1013&lt;=0.95,IF(Z1013&gt;=0.77,IF(Z1013&lt;=1.75,"CRAM","O"),"O"),"O"),"O"),"O"),"O")</f>
        <v>O</v>
      </c>
      <c r="AD1013">
        <f>(1+A1013-D1013/2-E1013-B1013/2)/(A1013-D1013/2-E1013-C1013-F1013)</f>
        <v>0</v>
      </c>
      <c r="AF1013" t="str">
        <f>IF(AD1013&gt;0.66,"CondAr","----")</f>
        <v>----</v>
      </c>
      <c r="AG1013" t="str">
        <f>IF(AND((AD1013&gt;0.5),(AD1013&lt;=0.66)),"Aromatic","----")</f>
        <v>----</v>
      </c>
      <c r="AH1013" t="str">
        <f>IF(AND((AD1013&lt;=0.5),(S1013&lt;1.5)),"HUnSatLig","----")</f>
        <v>----</v>
      </c>
      <c r="AI1013" t="str">
        <f>IF(AND((T1013&lt;0.6),(S1013&gt;=1.5),(C1013=0)),"AlipatNoN","----")</f>
        <v>----</v>
      </c>
      <c r="AJ1013" t="str">
        <f>IF(AND((S1013&gt;=1.5),(T1013&gt;=0.6)),"SatFACarb","----")</f>
        <v>----</v>
      </c>
      <c r="AK1013" t="str">
        <f>IF(AND((T1013&lt;0.6),(S1013&gt;=1.5),(C1013&gt;0)),"Alipat+N","----")</f>
        <v>Alipat+N</v>
      </c>
      <c r="AM1013" s="4">
        <f>V1013*(44/43.989828)</f>
        <v>400.30146520044582</v>
      </c>
      <c r="AN1013" s="4">
        <f>INT(AM1013)</f>
        <v>400</v>
      </c>
      <c r="AO1013" s="4">
        <f>AM1013-AN1013</f>
        <v>0.30146520044581848</v>
      </c>
    </row>
    <row r="1014" spans="1:41" x14ac:dyDescent="0.25">
      <c r="A1014">
        <v>20</v>
      </c>
      <c r="B1014">
        <v>36</v>
      </c>
      <c r="C1014">
        <v>4</v>
      </c>
      <c r="D1014">
        <v>6</v>
      </c>
      <c r="E1014">
        <v>0</v>
      </c>
      <c r="F1014">
        <v>0</v>
      </c>
      <c r="H1014">
        <v>427.25620720000001</v>
      </c>
      <c r="J1014">
        <v>3184083</v>
      </c>
      <c r="K1014">
        <v>2972185</v>
      </c>
      <c r="L1014">
        <v>2646397</v>
      </c>
      <c r="M1014" t="str">
        <f>IF(J1014&gt;0,"Yes","No")</f>
        <v>Yes</v>
      </c>
      <c r="N1014">
        <f>AVERAGE(J1014:L1014)</f>
        <v>2934221.6666666665</v>
      </c>
      <c r="O1014">
        <v>5981171</v>
      </c>
      <c r="P1014">
        <v>6524930</v>
      </c>
      <c r="Q1014">
        <v>5341307</v>
      </c>
      <c r="S1014">
        <f>B1014/A1014</f>
        <v>1.8</v>
      </c>
      <c r="T1014">
        <f>D1014/A1014</f>
        <v>0.3</v>
      </c>
      <c r="V1014" s="4">
        <f>A1014*12+(B1014-1)*1.007825+C1014*14.003074+D1014*15.9949146+E1014*31.9720707+F1014*30.9737615+0.0005485799</f>
        <v>427.25620717989995</v>
      </c>
      <c r="W1014">
        <f>1+A1014-B1014/2+C1014/2+F1014/2</f>
        <v>5</v>
      </c>
      <c r="X1014">
        <f>W1014/A1014</f>
        <v>0.25</v>
      </c>
      <c r="Y1014">
        <f>W1014/B1014</f>
        <v>0.1388888888888889</v>
      </c>
      <c r="Z1014">
        <f>W1014/D1014</f>
        <v>0.83333333333333337</v>
      </c>
      <c r="AA1014" t="str">
        <f>IF(X1014&gt;=0.3,IF(X1014&lt;=0.68,IF(Y1014&gt;=0.2,IF(Y1014&lt;=0.95,IF(Z1014&gt;=0.77,IF(Z1014&lt;=1.75,"CRAM","O"),"O"),"O"),"O"),"O"),"O")</f>
        <v>O</v>
      </c>
      <c r="AD1014">
        <f>(1+A1014-D1014/2-E1014-B1014/2)/(A1014-D1014/2-E1014-C1014-F1014)</f>
        <v>0</v>
      </c>
      <c r="AF1014" t="str">
        <f>IF(AD1014&gt;0.66,"CondAr","----")</f>
        <v>----</v>
      </c>
      <c r="AG1014" t="str">
        <f>IF(AND((AD1014&gt;0.5),(AD1014&lt;=0.66)),"Aromatic","----")</f>
        <v>----</v>
      </c>
      <c r="AH1014" t="str">
        <f>IF(AND((AD1014&lt;=0.5),(S1014&lt;1.5)),"HUnSatLig","----")</f>
        <v>----</v>
      </c>
      <c r="AI1014" t="str">
        <f>IF(AND((T1014&lt;0.6),(S1014&gt;=1.5),(C1014=0)),"AlipatNoN","----")</f>
        <v>----</v>
      </c>
      <c r="AJ1014" t="str">
        <f>IF(AND((S1014&gt;=1.5),(T1014&gt;=0.6)),"SatFACarb","----")</f>
        <v>----</v>
      </c>
      <c r="AK1014" t="str">
        <f>IF(AND((T1014&lt;0.6),(S1014&gt;=1.5),(C1014&gt;0)),"Alipat+N","----")</f>
        <v>Alipat+N</v>
      </c>
      <c r="AM1014" s="4">
        <f>V1014*(44/43.989828)</f>
        <v>427.35500388670749</v>
      </c>
      <c r="AN1014" s="4">
        <f>INT(AM1014)</f>
        <v>427</v>
      </c>
      <c r="AO1014" s="4">
        <f>AM1014-AN1014</f>
        <v>0.35500388670749317</v>
      </c>
    </row>
    <row r="1015" spans="1:41" x14ac:dyDescent="0.25">
      <c r="A1015">
        <v>14</v>
      </c>
      <c r="B1015">
        <v>23</v>
      </c>
      <c r="C1015">
        <v>3</v>
      </c>
      <c r="D1015">
        <v>6</v>
      </c>
      <c r="E1015">
        <v>0</v>
      </c>
      <c r="F1015">
        <v>0</v>
      </c>
      <c r="H1015">
        <v>328.15140819999999</v>
      </c>
      <c r="J1015">
        <v>3648392</v>
      </c>
      <c r="K1015">
        <v>3806325</v>
      </c>
      <c r="L1015">
        <v>3559819</v>
      </c>
      <c r="M1015" t="str">
        <f>IF(J1015&gt;0,"Yes","No")</f>
        <v>Yes</v>
      </c>
      <c r="N1015">
        <f>AVERAGE(J1015:L1015)</f>
        <v>3671512</v>
      </c>
      <c r="O1015">
        <v>6040546</v>
      </c>
      <c r="P1015">
        <v>6275149</v>
      </c>
      <c r="Q1015">
        <v>5902391</v>
      </c>
      <c r="S1015">
        <f>B1015/A1015</f>
        <v>1.6428571428571428</v>
      </c>
      <c r="T1015">
        <f>D1015/A1015</f>
        <v>0.42857142857142855</v>
      </c>
      <c r="V1015" s="4">
        <f>A1015*12+(B1015-1)*1.007825+C1015*14.003074+D1015*15.9949146+E1015*31.9720707+F1015*30.9737615+0.0005485799</f>
        <v>328.15140817989999</v>
      </c>
      <c r="W1015">
        <f>1+A1015-B1015/2+C1015/2+F1015/2</f>
        <v>5</v>
      </c>
      <c r="X1015">
        <f>W1015/A1015</f>
        <v>0.35714285714285715</v>
      </c>
      <c r="Y1015">
        <f>W1015/B1015</f>
        <v>0.21739130434782608</v>
      </c>
      <c r="Z1015">
        <f>W1015/D1015</f>
        <v>0.83333333333333337</v>
      </c>
      <c r="AA1015" t="str">
        <f>IF(X1015&gt;=0.3,IF(X1015&lt;=0.68,IF(Y1015&gt;=0.2,IF(Y1015&lt;=0.95,IF(Z1015&gt;=0.77,IF(Z1015&lt;=1.75,"CRAM","O"),"O"),"O"),"O"),"O"),"O")</f>
        <v>CRAM</v>
      </c>
      <c r="AD1015">
        <f>(1+A1015-D1015/2-E1015-B1015/2)/(A1015-D1015/2-E1015-C1015-F1015)</f>
        <v>6.25E-2</v>
      </c>
      <c r="AF1015" t="str">
        <f>IF(AD1015&gt;0.66,"CondAr","----")</f>
        <v>----</v>
      </c>
      <c r="AG1015" t="str">
        <f>IF(AND((AD1015&gt;0.5),(AD1015&lt;=0.66)),"Aromatic","----")</f>
        <v>----</v>
      </c>
      <c r="AH1015" t="str">
        <f>IF(AND((AD1015&lt;=0.5),(S1015&lt;1.5)),"HUnSatLig","----")</f>
        <v>----</v>
      </c>
      <c r="AI1015" t="str">
        <f>IF(AND((T1015&lt;0.6),(S1015&gt;=1.5),(C1015=0)),"AlipatNoN","----")</f>
        <v>----</v>
      </c>
      <c r="AJ1015" t="str">
        <f>IF(AND((S1015&gt;=1.5),(T1015&gt;=0.6)),"SatFACarb","----")</f>
        <v>----</v>
      </c>
      <c r="AK1015" t="str">
        <f>IF(AND((T1015&lt;0.6),(S1015&gt;=1.5),(C1015&gt;0)),"Alipat+N","----")</f>
        <v>Alipat+N</v>
      </c>
      <c r="AM1015" s="4">
        <f>V1015*(44/43.989828)</f>
        <v>328.22728836120018</v>
      </c>
      <c r="AN1015" s="4">
        <f>INT(AM1015)</f>
        <v>328</v>
      </c>
      <c r="AO1015" s="4">
        <f>AM1015-AN1015</f>
        <v>0.22728836120018059</v>
      </c>
    </row>
    <row r="1016" spans="1:41" x14ac:dyDescent="0.25">
      <c r="A1016">
        <v>15</v>
      </c>
      <c r="B1016">
        <v>28</v>
      </c>
      <c r="C1016">
        <v>4</v>
      </c>
      <c r="D1016">
        <v>5</v>
      </c>
      <c r="E1016">
        <v>0</v>
      </c>
      <c r="F1016">
        <v>0</v>
      </c>
      <c r="H1016">
        <v>343.19869260000002</v>
      </c>
      <c r="J1016">
        <v>2818453</v>
      </c>
      <c r="K1016">
        <v>3353448</v>
      </c>
      <c r="L1016">
        <v>2968966</v>
      </c>
      <c r="M1016" t="str">
        <f>IF(J1016&gt;0,"Yes","No")</f>
        <v>Yes</v>
      </c>
      <c r="N1016">
        <f>AVERAGE(J1016:L1016)</f>
        <v>3046955.6666666665</v>
      </c>
      <c r="O1016">
        <v>6041285</v>
      </c>
      <c r="P1016">
        <v>7181774</v>
      </c>
      <c r="Q1016">
        <v>5596823</v>
      </c>
      <c r="S1016">
        <f>B1016/A1016</f>
        <v>1.8666666666666667</v>
      </c>
      <c r="T1016">
        <f>D1016/A1016</f>
        <v>0.33333333333333331</v>
      </c>
      <c r="V1016" s="4">
        <f>A1016*12+(B1016-1)*1.007825+C1016*14.003074+D1016*15.9949146+E1016*31.9720707+F1016*30.9737615+0.0005485799</f>
        <v>343.19869257989996</v>
      </c>
      <c r="W1016">
        <f>1+A1016-B1016/2+C1016/2+F1016/2</f>
        <v>4</v>
      </c>
      <c r="X1016">
        <f>W1016/A1016</f>
        <v>0.26666666666666666</v>
      </c>
      <c r="Y1016">
        <f>W1016/B1016</f>
        <v>0.14285714285714285</v>
      </c>
      <c r="Z1016">
        <f>W1016/D1016</f>
        <v>0.8</v>
      </c>
      <c r="AA1016" t="str">
        <f>IF(X1016&gt;=0.3,IF(X1016&lt;=0.68,IF(Y1016&gt;=0.2,IF(Y1016&lt;=0.95,IF(Z1016&gt;=0.77,IF(Z1016&lt;=1.75,"CRAM","O"),"O"),"O"),"O"),"O"),"O")</f>
        <v>O</v>
      </c>
      <c r="AD1016">
        <f>(1+A1016-D1016/2-E1016-B1016/2)/(A1016-D1016/2-E1016-C1016-F1016)</f>
        <v>-5.8823529411764705E-2</v>
      </c>
      <c r="AF1016" t="str">
        <f>IF(AD1016&gt;0.66,"CondAr","----")</f>
        <v>----</v>
      </c>
      <c r="AG1016" t="str">
        <f>IF(AND((AD1016&gt;0.5),(AD1016&lt;=0.66)),"Aromatic","----")</f>
        <v>----</v>
      </c>
      <c r="AH1016" t="str">
        <f>IF(AND((AD1016&lt;=0.5),(S1016&lt;1.5)),"HUnSatLig","----")</f>
        <v>----</v>
      </c>
      <c r="AI1016" t="str">
        <f>IF(AND((T1016&lt;0.6),(S1016&gt;=1.5),(C1016=0)),"AlipatNoN","----")</f>
        <v>----</v>
      </c>
      <c r="AJ1016" t="str">
        <f>IF(AND((S1016&gt;=1.5),(T1016&gt;=0.6)),"SatFACarb","----")</f>
        <v>----</v>
      </c>
      <c r="AK1016" t="str">
        <f>IF(AND((T1016&lt;0.6),(S1016&gt;=1.5),(C1016&gt;0)),"Alipat+N","----")</f>
        <v>Alipat+N</v>
      </c>
      <c r="AM1016" s="4">
        <f>V1016*(44/43.989828)</f>
        <v>343.27805222415498</v>
      </c>
      <c r="AN1016" s="4">
        <f>INT(AM1016)</f>
        <v>343</v>
      </c>
      <c r="AO1016" s="4">
        <f>AM1016-AN1016</f>
        <v>0.2780522241549761</v>
      </c>
    </row>
    <row r="1017" spans="1:41" x14ac:dyDescent="0.25">
      <c r="A1017">
        <v>19</v>
      </c>
      <c r="B1017">
        <v>34</v>
      </c>
      <c r="C1017">
        <v>4</v>
      </c>
      <c r="D1017">
        <v>5</v>
      </c>
      <c r="E1017">
        <v>0</v>
      </c>
      <c r="F1017">
        <v>0</v>
      </c>
      <c r="H1017">
        <v>397.2456426</v>
      </c>
      <c r="J1017">
        <v>3068386</v>
      </c>
      <c r="K1017">
        <v>3406888</v>
      </c>
      <c r="L1017">
        <v>2936296</v>
      </c>
      <c r="M1017" t="str">
        <f>IF(J1017&gt;0,"Yes","No")</f>
        <v>Yes</v>
      </c>
      <c r="N1017">
        <f>AVERAGE(J1017:L1017)</f>
        <v>3137190</v>
      </c>
      <c r="O1017">
        <v>6325195</v>
      </c>
      <c r="P1017">
        <v>6545853</v>
      </c>
      <c r="Q1017">
        <v>5410874</v>
      </c>
      <c r="S1017">
        <f>B1017/A1017</f>
        <v>1.7894736842105263</v>
      </c>
      <c r="T1017">
        <f>D1017/A1017</f>
        <v>0.26315789473684209</v>
      </c>
      <c r="V1017" s="4">
        <f>A1017*12+(B1017-1)*1.007825+C1017*14.003074+D1017*15.9949146+E1017*31.9720707+F1017*30.9737615+0.0005485799</f>
        <v>397.24564257989999</v>
      </c>
      <c r="W1017">
        <f>1+A1017-B1017/2+C1017/2+F1017/2</f>
        <v>5</v>
      </c>
      <c r="X1017">
        <f>W1017/A1017</f>
        <v>0.26315789473684209</v>
      </c>
      <c r="Y1017">
        <f>W1017/B1017</f>
        <v>0.14705882352941177</v>
      </c>
      <c r="Z1017">
        <f>W1017/D1017</f>
        <v>1</v>
      </c>
      <c r="AA1017" t="str">
        <f>IF(X1017&gt;=0.3,IF(X1017&lt;=0.68,IF(Y1017&gt;=0.2,IF(Y1017&lt;=0.95,IF(Z1017&gt;=0.77,IF(Z1017&lt;=1.75,"CRAM","O"),"O"),"O"),"O"),"O"),"O")</f>
        <v>O</v>
      </c>
      <c r="AD1017">
        <f>(1+A1017-D1017/2-E1017-B1017/2)/(A1017-D1017/2-E1017-C1017-F1017)</f>
        <v>0.04</v>
      </c>
      <c r="AF1017" t="str">
        <f>IF(AD1017&gt;0.66,"CondAr","----")</f>
        <v>----</v>
      </c>
      <c r="AG1017" t="str">
        <f>IF(AND((AD1017&gt;0.5),(AD1017&lt;=0.66)),"Aromatic","----")</f>
        <v>----</v>
      </c>
      <c r="AH1017" t="str">
        <f>IF(AND((AD1017&lt;=0.5),(S1017&lt;1.5)),"HUnSatLig","----")</f>
        <v>----</v>
      </c>
      <c r="AI1017" t="str">
        <f>IF(AND((T1017&lt;0.6),(S1017&gt;=1.5),(C1017=0)),"AlipatNoN","----")</f>
        <v>----</v>
      </c>
      <c r="AJ1017" t="str">
        <f>IF(AND((S1017&gt;=1.5),(T1017&gt;=0.6)),"SatFACarb","----")</f>
        <v>----</v>
      </c>
      <c r="AK1017" t="str">
        <f>IF(AND((T1017&lt;0.6),(S1017&gt;=1.5),(C1017&gt;0)),"Alipat+N","----")</f>
        <v>Alipat+N</v>
      </c>
      <c r="AM1017" s="4">
        <f>V1017*(44/43.989828)</f>
        <v>397.3374997855322</v>
      </c>
      <c r="AN1017" s="4">
        <f>INT(AM1017)</f>
        <v>397</v>
      </c>
      <c r="AO1017" s="4">
        <f>AM1017-AN1017</f>
        <v>0.33749978553220217</v>
      </c>
    </row>
    <row r="1018" spans="1:41" x14ac:dyDescent="0.25">
      <c r="A1018">
        <v>17</v>
      </c>
      <c r="B1018">
        <v>29</v>
      </c>
      <c r="C1018">
        <v>3</v>
      </c>
      <c r="D1018">
        <v>7</v>
      </c>
      <c r="E1018">
        <v>0</v>
      </c>
      <c r="F1018">
        <v>0</v>
      </c>
      <c r="H1018">
        <v>386.19327279999999</v>
      </c>
      <c r="J1018">
        <v>4221615</v>
      </c>
      <c r="K1018">
        <v>3820505</v>
      </c>
      <c r="L1018">
        <v>3438435</v>
      </c>
      <c r="M1018" t="str">
        <f>IF(J1018&gt;0,"Yes","No")</f>
        <v>Yes</v>
      </c>
      <c r="N1018">
        <f>AVERAGE(J1018:L1018)</f>
        <v>3826851.6666666665</v>
      </c>
      <c r="O1018">
        <v>6956873</v>
      </c>
      <c r="P1018">
        <v>6931686</v>
      </c>
      <c r="Q1018">
        <v>6681793</v>
      </c>
      <c r="S1018">
        <f>B1018/A1018</f>
        <v>1.7058823529411764</v>
      </c>
      <c r="T1018">
        <f>D1018/A1018</f>
        <v>0.41176470588235292</v>
      </c>
      <c r="V1018" s="4">
        <f>A1018*12+(B1018-1)*1.007825+C1018*14.003074+D1018*15.9949146+E1018*31.9720707+F1018*30.9737615+0.0005485799</f>
        <v>386.19327277989998</v>
      </c>
      <c r="W1018">
        <f>1+A1018-B1018/2+C1018/2+F1018/2</f>
        <v>5</v>
      </c>
      <c r="X1018">
        <f>W1018/A1018</f>
        <v>0.29411764705882354</v>
      </c>
      <c r="Y1018">
        <f>W1018/B1018</f>
        <v>0.17241379310344829</v>
      </c>
      <c r="Z1018">
        <f>W1018/D1018</f>
        <v>0.7142857142857143</v>
      </c>
      <c r="AA1018" t="str">
        <f>IF(X1018&gt;=0.3,IF(X1018&lt;=0.68,IF(Y1018&gt;=0.2,IF(Y1018&lt;=0.95,IF(Z1018&gt;=0.77,IF(Z1018&lt;=1.75,"CRAM","O"),"O"),"O"),"O"),"O"),"O")</f>
        <v>O</v>
      </c>
      <c r="AD1018">
        <f>(1+A1018-D1018/2-E1018-B1018/2)/(A1018-D1018/2-E1018-C1018-F1018)</f>
        <v>0</v>
      </c>
      <c r="AF1018" t="str">
        <f>IF(AD1018&gt;0.66,"CondAr","----")</f>
        <v>----</v>
      </c>
      <c r="AG1018" t="str">
        <f>IF(AND((AD1018&gt;0.5),(AD1018&lt;=0.66)),"Aromatic","----")</f>
        <v>----</v>
      </c>
      <c r="AH1018" t="str">
        <f>IF(AND((AD1018&lt;=0.5),(S1018&lt;1.5)),"HUnSatLig","----")</f>
        <v>----</v>
      </c>
      <c r="AI1018" t="str">
        <f>IF(AND((T1018&lt;0.6),(S1018&gt;=1.5),(C1018=0)),"AlipatNoN","----")</f>
        <v>----</v>
      </c>
      <c r="AJ1018" t="str">
        <f>IF(AND((S1018&gt;=1.5),(T1018&gt;=0.6)),"SatFACarb","----")</f>
        <v>----</v>
      </c>
      <c r="AK1018" t="str">
        <f>IF(AND((T1018&lt;0.6),(S1018&gt;=1.5),(C1018&gt;0)),"Alipat+N","----")</f>
        <v>Alipat+N</v>
      </c>
      <c r="AM1018" s="4">
        <f>V1018*(44/43.989828)</f>
        <v>386.28257428775572</v>
      </c>
      <c r="AN1018" s="4">
        <f>INT(AM1018)</f>
        <v>386</v>
      </c>
      <c r="AO1018" s="4">
        <f>AM1018-AN1018</f>
        <v>0.2825742877557218</v>
      </c>
    </row>
    <row r="1019" spans="1:41" x14ac:dyDescent="0.25">
      <c r="A1019">
        <v>20</v>
      </c>
      <c r="B1019">
        <v>34</v>
      </c>
      <c r="C1019">
        <v>4</v>
      </c>
      <c r="D1019">
        <v>7</v>
      </c>
      <c r="E1019">
        <v>0</v>
      </c>
      <c r="F1019">
        <v>0</v>
      </c>
      <c r="H1019">
        <v>441.23547180000003</v>
      </c>
      <c r="J1019">
        <v>4492086</v>
      </c>
      <c r="K1019">
        <v>4582240</v>
      </c>
      <c r="L1019">
        <v>4063411</v>
      </c>
      <c r="M1019" t="str">
        <f>IF(J1019&gt;0,"Yes","No")</f>
        <v>Yes</v>
      </c>
      <c r="N1019">
        <f>AVERAGE(J1019:L1019)</f>
        <v>4379245.666666667</v>
      </c>
      <c r="O1019">
        <v>6957065</v>
      </c>
      <c r="P1019">
        <v>7887169</v>
      </c>
      <c r="Q1019">
        <v>6596307</v>
      </c>
      <c r="S1019">
        <f>B1019/A1019</f>
        <v>1.7</v>
      </c>
      <c r="T1019">
        <f>D1019/A1019</f>
        <v>0.35</v>
      </c>
      <c r="V1019" s="4">
        <f>A1019*12+(B1019-1)*1.007825+C1019*14.003074+D1019*15.9949146+E1019*31.9720707+F1019*30.9737615+0.0005485799</f>
        <v>441.23547177989997</v>
      </c>
      <c r="W1019">
        <f>1+A1019-B1019/2+C1019/2+F1019/2</f>
        <v>6</v>
      </c>
      <c r="X1019">
        <f>W1019/A1019</f>
        <v>0.3</v>
      </c>
      <c r="Y1019">
        <f>W1019/B1019</f>
        <v>0.17647058823529413</v>
      </c>
      <c r="Z1019">
        <f>W1019/D1019</f>
        <v>0.8571428571428571</v>
      </c>
      <c r="AA1019" t="str">
        <f>IF(X1019&gt;=0.3,IF(X1019&lt;=0.68,IF(Y1019&gt;=0.2,IF(Y1019&lt;=0.95,IF(Z1019&gt;=0.77,IF(Z1019&lt;=1.75,"CRAM","O"),"O"),"O"),"O"),"O"),"O")</f>
        <v>O</v>
      </c>
      <c r="AD1019">
        <f>(1+A1019-D1019/2-E1019-B1019/2)/(A1019-D1019/2-E1019-C1019-F1019)</f>
        <v>0.04</v>
      </c>
      <c r="AF1019" t="str">
        <f>IF(AD1019&gt;0.66,"CondAr","----")</f>
        <v>----</v>
      </c>
      <c r="AG1019" t="str">
        <f>IF(AND((AD1019&gt;0.5),(AD1019&lt;=0.66)),"Aromatic","----")</f>
        <v>----</v>
      </c>
      <c r="AH1019" t="str">
        <f>IF(AND((AD1019&lt;=0.5),(S1019&lt;1.5)),"HUnSatLig","----")</f>
        <v>----</v>
      </c>
      <c r="AI1019" t="str">
        <f>IF(AND((T1019&lt;0.6),(S1019&gt;=1.5),(C1019=0)),"AlipatNoN","----")</f>
        <v>----</v>
      </c>
      <c r="AJ1019" t="str">
        <f>IF(AND((S1019&gt;=1.5),(T1019&gt;=0.6)),"SatFACarb","----")</f>
        <v>----</v>
      </c>
      <c r="AK1019" t="str">
        <f>IF(AND((T1019&lt;0.6),(S1019&gt;=1.5),(C1019&gt;0)),"Alipat+N","----")</f>
        <v>Alipat+N</v>
      </c>
      <c r="AM1019" s="4">
        <f>V1019*(44/43.989828)</f>
        <v>441.33750098580964</v>
      </c>
      <c r="AN1019" s="4">
        <f>INT(AM1019)</f>
        <v>441</v>
      </c>
      <c r="AO1019" s="4">
        <f>AM1019-AN1019</f>
        <v>0.3375009858096405</v>
      </c>
    </row>
    <row r="1020" spans="1:41" x14ac:dyDescent="0.25">
      <c r="A1020">
        <v>16</v>
      </c>
      <c r="B1020">
        <v>30</v>
      </c>
      <c r="C1020">
        <v>4</v>
      </c>
      <c r="D1020">
        <v>6</v>
      </c>
      <c r="E1020">
        <v>0</v>
      </c>
      <c r="F1020">
        <v>0</v>
      </c>
      <c r="H1020">
        <v>373.20925720000002</v>
      </c>
      <c r="J1020">
        <v>4899127</v>
      </c>
      <c r="K1020">
        <v>4301620</v>
      </c>
      <c r="L1020">
        <v>4525044</v>
      </c>
      <c r="M1020" t="str">
        <f>IF(J1020&gt;0,"Yes","No")</f>
        <v>Yes</v>
      </c>
      <c r="N1020">
        <f>AVERAGE(J1020:L1020)</f>
        <v>4575263.666666667</v>
      </c>
      <c r="O1020">
        <v>7010780</v>
      </c>
      <c r="P1020">
        <v>7882610</v>
      </c>
      <c r="Q1020">
        <v>7072835</v>
      </c>
      <c r="S1020">
        <f>B1020/A1020</f>
        <v>1.875</v>
      </c>
      <c r="T1020">
        <f>D1020/A1020</f>
        <v>0.375</v>
      </c>
      <c r="V1020" s="4">
        <f>A1020*12+(B1020-1)*1.007825+C1020*14.003074+D1020*15.9949146+E1020*31.9720707+F1020*30.9737615+0.0005485799</f>
        <v>373.20925717989996</v>
      </c>
      <c r="W1020">
        <f>1+A1020-B1020/2+C1020/2+F1020/2</f>
        <v>4</v>
      </c>
      <c r="X1020">
        <f>W1020/A1020</f>
        <v>0.25</v>
      </c>
      <c r="Y1020">
        <f>W1020/B1020</f>
        <v>0.13333333333333333</v>
      </c>
      <c r="Z1020">
        <f>W1020/D1020</f>
        <v>0.66666666666666663</v>
      </c>
      <c r="AA1020" t="str">
        <f>IF(X1020&gt;=0.3,IF(X1020&lt;=0.68,IF(Y1020&gt;=0.2,IF(Y1020&lt;=0.95,IF(Z1020&gt;=0.77,IF(Z1020&lt;=1.75,"CRAM","O"),"O"),"O"),"O"),"O"),"O")</f>
        <v>O</v>
      </c>
      <c r="AD1020">
        <f>(1+A1020-D1020/2-E1020-B1020/2)/(A1020-D1020/2-E1020-C1020-F1020)</f>
        <v>-0.1111111111111111</v>
      </c>
      <c r="AF1020" t="str">
        <f>IF(AD1020&gt;0.66,"CondAr","----")</f>
        <v>----</v>
      </c>
      <c r="AG1020" t="str">
        <f>IF(AND((AD1020&gt;0.5),(AD1020&lt;=0.66)),"Aromatic","----")</f>
        <v>----</v>
      </c>
      <c r="AH1020" t="str">
        <f>IF(AND((AD1020&lt;=0.5),(S1020&lt;1.5)),"HUnSatLig","----")</f>
        <v>----</v>
      </c>
      <c r="AI1020" t="str">
        <f>IF(AND((T1020&lt;0.6),(S1020&gt;=1.5),(C1020=0)),"AlipatNoN","----")</f>
        <v>----</v>
      </c>
      <c r="AJ1020" t="str">
        <f>IF(AND((S1020&gt;=1.5),(T1020&gt;=0.6)),"SatFACarb","----")</f>
        <v>----</v>
      </c>
      <c r="AK1020" t="str">
        <f>IF(AND((T1020&lt;0.6),(S1020&gt;=1.5),(C1020&gt;0)),"Alipat+N","----")</f>
        <v>Alipat+N</v>
      </c>
      <c r="AM1020" s="4">
        <f>V1020*(44/43.989828)</f>
        <v>373.29555632533038</v>
      </c>
      <c r="AN1020" s="4">
        <f>INT(AM1020)</f>
        <v>373</v>
      </c>
      <c r="AO1020" s="4">
        <f>AM1020-AN1020</f>
        <v>0.29555632533038079</v>
      </c>
    </row>
    <row r="1021" spans="1:41" x14ac:dyDescent="0.25">
      <c r="A1021">
        <v>16</v>
      </c>
      <c r="B1021">
        <v>26</v>
      </c>
      <c r="C1021">
        <v>4</v>
      </c>
      <c r="D1021">
        <v>7</v>
      </c>
      <c r="E1021">
        <v>0</v>
      </c>
      <c r="F1021">
        <v>0</v>
      </c>
      <c r="H1021">
        <v>385.1728718</v>
      </c>
      <c r="J1021">
        <v>5693810</v>
      </c>
      <c r="K1021">
        <v>5471986</v>
      </c>
      <c r="L1021">
        <v>4865137</v>
      </c>
      <c r="M1021" t="str">
        <f>IF(J1021&gt;0,"Yes","No")</f>
        <v>Yes</v>
      </c>
      <c r="N1021">
        <f>AVERAGE(J1021:L1021)</f>
        <v>5343644.333333333</v>
      </c>
      <c r="O1021">
        <v>7024216</v>
      </c>
      <c r="P1021">
        <v>8492017</v>
      </c>
      <c r="Q1021">
        <v>6802405</v>
      </c>
      <c r="S1021">
        <f>B1021/A1021</f>
        <v>1.625</v>
      </c>
      <c r="T1021">
        <f>D1021/A1021</f>
        <v>0.4375</v>
      </c>
      <c r="V1021" s="4">
        <f>A1021*12+(B1021-1)*1.007825+C1021*14.003074+D1021*15.9949146+E1021*31.9720707+F1021*30.9737615+0.0005485799</f>
        <v>385.17287177989999</v>
      </c>
      <c r="W1021">
        <f>1+A1021-B1021/2+C1021/2+F1021/2</f>
        <v>6</v>
      </c>
      <c r="X1021">
        <f>W1021/A1021</f>
        <v>0.375</v>
      </c>
      <c r="Y1021">
        <f>W1021/B1021</f>
        <v>0.23076923076923078</v>
      </c>
      <c r="Z1021">
        <f>W1021/D1021</f>
        <v>0.8571428571428571</v>
      </c>
      <c r="AA1021" t="str">
        <f>IF(X1021&gt;=0.3,IF(X1021&lt;=0.68,IF(Y1021&gt;=0.2,IF(Y1021&lt;=0.95,IF(Z1021&gt;=0.77,IF(Z1021&lt;=1.75,"CRAM","O"),"O"),"O"),"O"),"O"),"O")</f>
        <v>CRAM</v>
      </c>
      <c r="AD1021">
        <f>(1+A1021-D1021/2-E1021-B1021/2)/(A1021-D1021/2-E1021-C1021-F1021)</f>
        <v>5.8823529411764705E-2</v>
      </c>
      <c r="AF1021" t="str">
        <f>IF(AD1021&gt;0.66,"CondAr","----")</f>
        <v>----</v>
      </c>
      <c r="AG1021" t="str">
        <f>IF(AND((AD1021&gt;0.5),(AD1021&lt;=0.66)),"Aromatic","----")</f>
        <v>----</v>
      </c>
      <c r="AH1021" t="str">
        <f>IF(AND((AD1021&lt;=0.5),(S1021&lt;1.5)),"HUnSatLig","----")</f>
        <v>----</v>
      </c>
      <c r="AI1021" t="str">
        <f>IF(AND((T1021&lt;0.6),(S1021&gt;=1.5),(C1021=0)),"AlipatNoN","----")</f>
        <v>----</v>
      </c>
      <c r="AJ1021" t="str">
        <f>IF(AND((S1021&gt;=1.5),(T1021&gt;=0.6)),"SatFACarb","----")</f>
        <v>----</v>
      </c>
      <c r="AK1021" t="str">
        <f>IF(AND((T1021&lt;0.6),(S1021&gt;=1.5),(C1021&gt;0)),"Alipat+N","----")</f>
        <v>Alipat+N</v>
      </c>
      <c r="AM1021" s="4">
        <f>V1021*(44/43.989828)</f>
        <v>385.26193733504931</v>
      </c>
      <c r="AN1021" s="4">
        <f>INT(AM1021)</f>
        <v>385</v>
      </c>
      <c r="AO1021" s="4">
        <f>AM1021-AN1021</f>
        <v>0.2619373350493106</v>
      </c>
    </row>
    <row r="1022" spans="1:41" x14ac:dyDescent="0.25">
      <c r="A1022">
        <v>16</v>
      </c>
      <c r="B1022">
        <v>26</v>
      </c>
      <c r="C1022">
        <v>4</v>
      </c>
      <c r="D1022">
        <v>6</v>
      </c>
      <c r="E1022">
        <v>0</v>
      </c>
      <c r="F1022">
        <v>0</v>
      </c>
      <c r="H1022">
        <v>369.17795719999998</v>
      </c>
      <c r="J1022">
        <v>3986253</v>
      </c>
      <c r="K1022">
        <v>4409063</v>
      </c>
      <c r="L1022">
        <v>3821908</v>
      </c>
      <c r="M1022" t="str">
        <f>IF(J1022&gt;0,"Yes","No")</f>
        <v>Yes</v>
      </c>
      <c r="N1022">
        <f>AVERAGE(J1022:L1022)</f>
        <v>4072408</v>
      </c>
      <c r="O1022">
        <v>7111992</v>
      </c>
      <c r="P1022">
        <v>6947552</v>
      </c>
      <c r="Q1022">
        <v>6711259</v>
      </c>
      <c r="S1022">
        <f>B1022/A1022</f>
        <v>1.625</v>
      </c>
      <c r="T1022">
        <f>D1022/A1022</f>
        <v>0.375</v>
      </c>
      <c r="V1022" s="4">
        <f>A1022*12+(B1022-1)*1.007825+C1022*14.003074+D1022*15.9949146+E1022*31.9720707+F1022*30.9737615+0.0005485799</f>
        <v>369.17795717989998</v>
      </c>
      <c r="W1022">
        <f>1+A1022-B1022/2+C1022/2+F1022/2</f>
        <v>6</v>
      </c>
      <c r="X1022">
        <f>W1022/A1022</f>
        <v>0.375</v>
      </c>
      <c r="Y1022">
        <f>W1022/B1022</f>
        <v>0.23076923076923078</v>
      </c>
      <c r="Z1022">
        <f>W1022/D1022</f>
        <v>1</v>
      </c>
      <c r="AA1022" t="str">
        <f>IF(X1022&gt;=0.3,IF(X1022&lt;=0.68,IF(Y1022&gt;=0.2,IF(Y1022&lt;=0.95,IF(Z1022&gt;=0.77,IF(Z1022&lt;=1.75,"CRAM","O"),"O"),"O"),"O"),"O"),"O")</f>
        <v>CRAM</v>
      </c>
      <c r="AD1022">
        <f>(1+A1022-D1022/2-E1022-B1022/2)/(A1022-D1022/2-E1022-C1022-F1022)</f>
        <v>0.1111111111111111</v>
      </c>
      <c r="AF1022" t="str">
        <f>IF(AD1022&gt;0.66,"CondAr","----")</f>
        <v>----</v>
      </c>
      <c r="AG1022" t="str">
        <f>IF(AND((AD1022&gt;0.5),(AD1022&lt;=0.66)),"Aromatic","----")</f>
        <v>----</v>
      </c>
      <c r="AH1022" t="str">
        <f>IF(AND((AD1022&lt;=0.5),(S1022&lt;1.5)),"HUnSatLig","----")</f>
        <v>----</v>
      </c>
      <c r="AI1022" t="str">
        <f>IF(AND((T1022&lt;0.6),(S1022&gt;=1.5),(C1022=0)),"AlipatNoN","----")</f>
        <v>----</v>
      </c>
      <c r="AJ1022" t="str">
        <f>IF(AND((S1022&gt;=1.5),(T1022&gt;=0.6)),"SatFACarb","----")</f>
        <v>----</v>
      </c>
      <c r="AK1022" t="str">
        <f>IF(AND((T1022&lt;0.6),(S1022&gt;=1.5),(C1022&gt;0)),"Alipat+N","----")</f>
        <v>Alipat+N</v>
      </c>
      <c r="AM1022" s="4">
        <f>V1022*(44/43.989828)</f>
        <v>369.263324146564</v>
      </c>
      <c r="AN1022" s="4">
        <f>INT(AM1022)</f>
        <v>369</v>
      </c>
      <c r="AO1022" s="4">
        <f>AM1022-AN1022</f>
        <v>0.2633241465640026</v>
      </c>
    </row>
    <row r="1023" spans="1:41" x14ac:dyDescent="0.25">
      <c r="A1023">
        <v>17</v>
      </c>
      <c r="B1023">
        <v>30</v>
      </c>
      <c r="C1023">
        <v>4</v>
      </c>
      <c r="D1023">
        <v>6</v>
      </c>
      <c r="E1023">
        <v>0</v>
      </c>
      <c r="F1023">
        <v>0</v>
      </c>
      <c r="H1023">
        <v>385.20925720000002</v>
      </c>
      <c r="J1023">
        <v>3800445</v>
      </c>
      <c r="K1023">
        <v>4273915</v>
      </c>
      <c r="L1023">
        <v>3451002</v>
      </c>
      <c r="M1023" t="str">
        <f>IF(J1023&gt;0,"Yes","No")</f>
        <v>Yes</v>
      </c>
      <c r="N1023">
        <f>AVERAGE(J1023:L1023)</f>
        <v>3841787.3333333335</v>
      </c>
      <c r="O1023">
        <v>7138912</v>
      </c>
      <c r="P1023">
        <v>7840761</v>
      </c>
      <c r="Q1023">
        <v>6104045</v>
      </c>
      <c r="S1023">
        <f>B1023/A1023</f>
        <v>1.7647058823529411</v>
      </c>
      <c r="T1023">
        <f>D1023/A1023</f>
        <v>0.35294117647058826</v>
      </c>
      <c r="V1023" s="4">
        <f>A1023*12+(B1023-1)*1.007825+C1023*14.003074+D1023*15.9949146+E1023*31.9720707+F1023*30.9737615+0.0005485799</f>
        <v>385.20925717989996</v>
      </c>
      <c r="W1023">
        <f>1+A1023-B1023/2+C1023/2+F1023/2</f>
        <v>5</v>
      </c>
      <c r="X1023">
        <f>W1023/A1023</f>
        <v>0.29411764705882354</v>
      </c>
      <c r="Y1023">
        <f>W1023/B1023</f>
        <v>0.16666666666666666</v>
      </c>
      <c r="Z1023">
        <f>W1023/D1023</f>
        <v>0.83333333333333337</v>
      </c>
      <c r="AA1023" t="str">
        <f>IF(X1023&gt;=0.3,IF(X1023&lt;=0.68,IF(Y1023&gt;=0.2,IF(Y1023&lt;=0.95,IF(Z1023&gt;=0.77,IF(Z1023&lt;=1.75,"CRAM","O"),"O"),"O"),"O"),"O"),"O")</f>
        <v>O</v>
      </c>
      <c r="AD1023">
        <f>(1+A1023-D1023/2-E1023-B1023/2)/(A1023-D1023/2-E1023-C1023-F1023)</f>
        <v>0</v>
      </c>
      <c r="AF1023" t="str">
        <f>IF(AD1023&gt;0.66,"CondAr","----")</f>
        <v>----</v>
      </c>
      <c r="AG1023" t="str">
        <f>IF(AND((AD1023&gt;0.5),(AD1023&lt;=0.66)),"Aromatic","----")</f>
        <v>----</v>
      </c>
      <c r="AH1023" t="str">
        <f>IF(AND((AD1023&lt;=0.5),(S1023&lt;1.5)),"HUnSatLig","----")</f>
        <v>----</v>
      </c>
      <c r="AI1023" t="str">
        <f>IF(AND((T1023&lt;0.6),(S1023&gt;=1.5),(C1023=0)),"AlipatNoN","----")</f>
        <v>----</v>
      </c>
      <c r="AJ1023" t="str">
        <f>IF(AND((S1023&gt;=1.5),(T1023&gt;=0.6)),"SatFACarb","----")</f>
        <v>----</v>
      </c>
      <c r="AK1023" t="str">
        <f>IF(AND((T1023&lt;0.6),(S1023&gt;=1.5),(C1023&gt;0)),"Alipat+N","----")</f>
        <v>Alipat+N</v>
      </c>
      <c r="AM1023" s="4">
        <f>V1023*(44/43.989828)</f>
        <v>385.29833114863726</v>
      </c>
      <c r="AN1023" s="4">
        <f>INT(AM1023)</f>
        <v>385</v>
      </c>
      <c r="AO1023" s="4">
        <f>AM1023-AN1023</f>
        <v>0.29833114863725996</v>
      </c>
    </row>
    <row r="1024" spans="1:41" x14ac:dyDescent="0.25">
      <c r="A1024">
        <v>18</v>
      </c>
      <c r="B1024">
        <v>30</v>
      </c>
      <c r="C1024">
        <v>4</v>
      </c>
      <c r="D1024">
        <v>6</v>
      </c>
      <c r="E1024">
        <v>0</v>
      </c>
      <c r="F1024">
        <v>0</v>
      </c>
      <c r="H1024">
        <v>397.20925720000002</v>
      </c>
      <c r="J1024">
        <v>3854810</v>
      </c>
      <c r="K1024">
        <v>4139042</v>
      </c>
      <c r="L1024">
        <v>3976674</v>
      </c>
      <c r="M1024" t="str">
        <f>IF(J1024&gt;0,"Yes","No")</f>
        <v>Yes</v>
      </c>
      <c r="N1024">
        <f>AVERAGE(J1024:L1024)</f>
        <v>3990175.3333333335</v>
      </c>
      <c r="O1024">
        <v>7139269</v>
      </c>
      <c r="P1024">
        <v>7744951</v>
      </c>
      <c r="Q1024">
        <v>6634549</v>
      </c>
      <c r="S1024">
        <f>B1024/A1024</f>
        <v>1.6666666666666667</v>
      </c>
      <c r="T1024">
        <f>D1024/A1024</f>
        <v>0.33333333333333331</v>
      </c>
      <c r="V1024" s="4">
        <f>A1024*12+(B1024-1)*1.007825+C1024*14.003074+D1024*15.9949146+E1024*31.9720707+F1024*30.9737615+0.0005485799</f>
        <v>397.20925717989996</v>
      </c>
      <c r="W1024">
        <f>1+A1024-B1024/2+C1024/2+F1024/2</f>
        <v>6</v>
      </c>
      <c r="X1024">
        <f>W1024/A1024</f>
        <v>0.33333333333333331</v>
      </c>
      <c r="Y1024">
        <f>W1024/B1024</f>
        <v>0.2</v>
      </c>
      <c r="Z1024">
        <f>W1024/D1024</f>
        <v>1</v>
      </c>
      <c r="AA1024" t="str">
        <f>IF(X1024&gt;=0.3,IF(X1024&lt;=0.68,IF(Y1024&gt;=0.2,IF(Y1024&lt;=0.95,IF(Z1024&gt;=0.77,IF(Z1024&lt;=1.75,"CRAM","O"),"O"),"O"),"O"),"O"),"O")</f>
        <v>CRAM</v>
      </c>
      <c r="AD1024">
        <f>(1+A1024-D1024/2-E1024-B1024/2)/(A1024-D1024/2-E1024-C1024-F1024)</f>
        <v>9.0909090909090912E-2</v>
      </c>
      <c r="AF1024" t="str">
        <f>IF(AD1024&gt;0.66,"CondAr","----")</f>
        <v>----</v>
      </c>
      <c r="AG1024" t="str">
        <f>IF(AND((AD1024&gt;0.5),(AD1024&lt;=0.66)),"Aromatic","----")</f>
        <v>----</v>
      </c>
      <c r="AH1024" t="str">
        <f>IF(AND((AD1024&lt;=0.5),(S1024&lt;1.5)),"HUnSatLig","----")</f>
        <v>----</v>
      </c>
      <c r="AI1024" t="str">
        <f>IF(AND((T1024&lt;0.6),(S1024&gt;=1.5),(C1024=0)),"AlipatNoN","----")</f>
        <v>----</v>
      </c>
      <c r="AJ1024" t="str">
        <f>IF(AND((S1024&gt;=1.5),(T1024&gt;=0.6)),"SatFACarb","----")</f>
        <v>----</v>
      </c>
      <c r="AK1024" t="str">
        <f>IF(AND((T1024&lt;0.6),(S1024&gt;=1.5),(C1024&gt;0)),"Alipat+N","----")</f>
        <v>Alipat+N</v>
      </c>
      <c r="AM1024" s="4">
        <f>V1024*(44/43.989828)</f>
        <v>397.30110597194414</v>
      </c>
      <c r="AN1024" s="4">
        <f>INT(AM1024)</f>
        <v>397</v>
      </c>
      <c r="AO1024" s="4">
        <f>AM1024-AN1024</f>
        <v>0.30110597194413913</v>
      </c>
    </row>
    <row r="1025" spans="1:41" x14ac:dyDescent="0.25">
      <c r="A1025">
        <v>16</v>
      </c>
      <c r="B1025">
        <v>31</v>
      </c>
      <c r="C1025">
        <v>3</v>
      </c>
      <c r="D1025">
        <v>5</v>
      </c>
      <c r="E1025">
        <v>0</v>
      </c>
      <c r="F1025">
        <v>0</v>
      </c>
      <c r="H1025">
        <v>344.21909360000001</v>
      </c>
      <c r="J1025">
        <v>4064957</v>
      </c>
      <c r="K1025">
        <v>3872354</v>
      </c>
      <c r="L1025">
        <v>3413654</v>
      </c>
      <c r="M1025" t="str">
        <f>IF(J1025&gt;0,"Yes","No")</f>
        <v>Yes</v>
      </c>
      <c r="N1025">
        <f>AVERAGE(J1025:L1025)</f>
        <v>3783655</v>
      </c>
      <c r="O1025">
        <v>7271393</v>
      </c>
      <c r="P1025">
        <v>8752852</v>
      </c>
      <c r="Q1025">
        <v>6433705</v>
      </c>
      <c r="S1025">
        <f>B1025/A1025</f>
        <v>1.9375</v>
      </c>
      <c r="T1025">
        <f>D1025/A1025</f>
        <v>0.3125</v>
      </c>
      <c r="V1025" s="4">
        <f>A1025*12+(B1025-1)*1.007825+C1025*14.003074+D1025*15.9949146+E1025*31.9720707+F1025*30.9737615+0.0005485799</f>
        <v>344.21909357989995</v>
      </c>
      <c r="W1025">
        <f>1+A1025-B1025/2+C1025/2+F1025/2</f>
        <v>3</v>
      </c>
      <c r="X1025">
        <f>W1025/A1025</f>
        <v>0.1875</v>
      </c>
      <c r="Y1025">
        <f>W1025/B1025</f>
        <v>9.6774193548387094E-2</v>
      </c>
      <c r="Z1025">
        <f>W1025/D1025</f>
        <v>0.6</v>
      </c>
      <c r="AA1025" t="str">
        <f>IF(X1025&gt;=0.3,IF(X1025&lt;=0.68,IF(Y1025&gt;=0.2,IF(Y1025&lt;=0.95,IF(Z1025&gt;=0.77,IF(Z1025&lt;=1.75,"CRAM","O"),"O"),"O"),"O"),"O"),"O")</f>
        <v>O</v>
      </c>
      <c r="AD1025">
        <f>(1+A1025-D1025/2-E1025-B1025/2)/(A1025-D1025/2-E1025-C1025-F1025)</f>
        <v>-9.5238095238095233E-2</v>
      </c>
      <c r="AF1025" t="str">
        <f>IF(AD1025&gt;0.66,"CondAr","----")</f>
        <v>----</v>
      </c>
      <c r="AG1025" t="str">
        <f>IF(AND((AD1025&gt;0.5),(AD1025&lt;=0.66)),"Aromatic","----")</f>
        <v>----</v>
      </c>
      <c r="AH1025" t="str">
        <f>IF(AND((AD1025&lt;=0.5),(S1025&lt;1.5)),"HUnSatLig","----")</f>
        <v>----</v>
      </c>
      <c r="AI1025" t="str">
        <f>IF(AND((T1025&lt;0.6),(S1025&gt;=1.5),(C1025=0)),"AlipatNoN","----")</f>
        <v>----</v>
      </c>
      <c r="AJ1025" t="str">
        <f>IF(AND((S1025&gt;=1.5),(T1025&gt;=0.6)),"SatFACarb","----")</f>
        <v>----</v>
      </c>
      <c r="AK1025" t="str">
        <f>IF(AND((T1025&lt;0.6),(S1025&gt;=1.5),(C1025&gt;0)),"Alipat+N","----")</f>
        <v>Alipat+N</v>
      </c>
      <c r="AM1025" s="4">
        <f>V1025*(44/43.989828)</f>
        <v>344.29868917686144</v>
      </c>
      <c r="AN1025" s="4">
        <f>INT(AM1025)</f>
        <v>344</v>
      </c>
      <c r="AO1025" s="4">
        <f>AM1025-AN1025</f>
        <v>0.29868917686144414</v>
      </c>
    </row>
    <row r="1026" spans="1:41" x14ac:dyDescent="0.25">
      <c r="A1026">
        <v>17</v>
      </c>
      <c r="B1026">
        <v>30</v>
      </c>
      <c r="C1026">
        <v>4</v>
      </c>
      <c r="D1026">
        <v>7</v>
      </c>
      <c r="E1026">
        <v>0</v>
      </c>
      <c r="F1026">
        <v>0</v>
      </c>
      <c r="H1026">
        <v>401.20417179999998</v>
      </c>
      <c r="J1026">
        <v>6909100</v>
      </c>
      <c r="K1026">
        <v>6759004</v>
      </c>
      <c r="L1026">
        <v>5978124</v>
      </c>
      <c r="M1026" t="str">
        <f>IF(J1026&gt;0,"Yes","No")</f>
        <v>Yes</v>
      </c>
      <c r="N1026">
        <f>AVERAGE(J1026:L1026)</f>
        <v>6548742.666666667</v>
      </c>
      <c r="O1026">
        <v>7326194</v>
      </c>
      <c r="P1026">
        <v>7511060</v>
      </c>
      <c r="Q1026">
        <v>6853106</v>
      </c>
      <c r="S1026">
        <f>B1026/A1026</f>
        <v>1.7647058823529411</v>
      </c>
      <c r="T1026">
        <f>D1026/A1026</f>
        <v>0.41176470588235292</v>
      </c>
      <c r="V1026" s="4">
        <f>A1026*12+(B1026-1)*1.007825+C1026*14.003074+D1026*15.9949146+E1026*31.9720707+F1026*30.9737615+0.0005485799</f>
        <v>401.20417177989998</v>
      </c>
      <c r="W1026">
        <f>1+A1026-B1026/2+C1026/2+F1026/2</f>
        <v>5</v>
      </c>
      <c r="X1026">
        <f>W1026/A1026</f>
        <v>0.29411764705882354</v>
      </c>
      <c r="Y1026">
        <f>W1026/B1026</f>
        <v>0.16666666666666666</v>
      </c>
      <c r="Z1026">
        <f>W1026/D1026</f>
        <v>0.7142857142857143</v>
      </c>
      <c r="AA1026" t="str">
        <f>IF(X1026&gt;=0.3,IF(X1026&lt;=0.68,IF(Y1026&gt;=0.2,IF(Y1026&lt;=0.95,IF(Z1026&gt;=0.77,IF(Z1026&lt;=1.75,"CRAM","O"),"O"),"O"),"O"),"O"),"O")</f>
        <v>O</v>
      </c>
      <c r="AD1026">
        <f>(1+A1026-D1026/2-E1026-B1026/2)/(A1026-D1026/2-E1026-C1026-F1026)</f>
        <v>-5.2631578947368418E-2</v>
      </c>
      <c r="AF1026" t="str">
        <f>IF(AD1026&gt;0.66,"CondAr","----")</f>
        <v>----</v>
      </c>
      <c r="AG1026" t="str">
        <f>IF(AND((AD1026&gt;0.5),(AD1026&lt;=0.66)),"Aromatic","----")</f>
        <v>----</v>
      </c>
      <c r="AH1026" t="str">
        <f>IF(AND((AD1026&lt;=0.5),(S1026&lt;1.5)),"HUnSatLig","----")</f>
        <v>----</v>
      </c>
      <c r="AI1026" t="str">
        <f>IF(AND((T1026&lt;0.6),(S1026&gt;=1.5),(C1026=0)),"AlipatNoN","----")</f>
        <v>----</v>
      </c>
      <c r="AJ1026" t="str">
        <f>IF(AND((S1026&gt;=1.5),(T1026&gt;=0.6)),"SatFACarb","----")</f>
        <v>----</v>
      </c>
      <c r="AK1026" t="str">
        <f>IF(AND((T1026&lt;0.6),(S1026&gt;=1.5),(C1026&gt;0)),"Alipat+N","----")</f>
        <v>Alipat+N</v>
      </c>
      <c r="AM1026" s="4">
        <f>V1026*(44/43.989828)</f>
        <v>401.29694433712257</v>
      </c>
      <c r="AN1026" s="4">
        <f>INT(AM1026)</f>
        <v>401</v>
      </c>
      <c r="AO1026" s="4">
        <f>AM1026-AN1026</f>
        <v>0.29694433712256796</v>
      </c>
    </row>
    <row r="1027" spans="1:41" x14ac:dyDescent="0.25">
      <c r="A1027">
        <v>16</v>
      </c>
      <c r="B1027">
        <v>25</v>
      </c>
      <c r="C1027">
        <v>3</v>
      </c>
      <c r="D1027">
        <v>7</v>
      </c>
      <c r="E1027">
        <v>0</v>
      </c>
      <c r="F1027">
        <v>0</v>
      </c>
      <c r="H1027">
        <v>370.1619728</v>
      </c>
      <c r="J1027">
        <v>5164225</v>
      </c>
      <c r="K1027">
        <v>5389303</v>
      </c>
      <c r="L1027">
        <v>4597880</v>
      </c>
      <c r="M1027" t="str">
        <f>IF(J1027&gt;0,"Yes","No")</f>
        <v>Yes</v>
      </c>
      <c r="N1027">
        <f>AVERAGE(J1027:L1027)</f>
        <v>5050469.333333333</v>
      </c>
      <c r="O1027">
        <v>7880285</v>
      </c>
      <c r="P1027">
        <v>8287232</v>
      </c>
      <c r="Q1027">
        <v>7140594</v>
      </c>
      <c r="S1027">
        <f>B1027/A1027</f>
        <v>1.5625</v>
      </c>
      <c r="T1027">
        <f>D1027/A1027</f>
        <v>0.4375</v>
      </c>
      <c r="V1027" s="4">
        <f>A1027*12+(B1027-1)*1.007825+C1027*14.003074+D1027*15.9949146+E1027*31.9720707+F1027*30.9737615+0.0005485799</f>
        <v>370.1619727799</v>
      </c>
      <c r="W1027">
        <f>1+A1027-B1027/2+C1027/2+F1027/2</f>
        <v>6</v>
      </c>
      <c r="X1027">
        <f>W1027/A1027</f>
        <v>0.375</v>
      </c>
      <c r="Y1027">
        <f>W1027/B1027</f>
        <v>0.24</v>
      </c>
      <c r="Z1027">
        <f>W1027/D1027</f>
        <v>0.8571428571428571</v>
      </c>
      <c r="AA1027" t="str">
        <f>IF(X1027&gt;=0.3,IF(X1027&lt;=0.68,IF(Y1027&gt;=0.2,IF(Y1027&lt;=0.95,IF(Z1027&gt;=0.77,IF(Z1027&lt;=1.75,"CRAM","O"),"O"),"O"),"O"),"O"),"O")</f>
        <v>CRAM</v>
      </c>
      <c r="AD1027">
        <f>(1+A1027-D1027/2-E1027-B1027/2)/(A1027-D1027/2-E1027-C1027-F1027)</f>
        <v>0.10526315789473684</v>
      </c>
      <c r="AF1027" t="str">
        <f>IF(AD1027&gt;0.66,"CondAr","----")</f>
        <v>----</v>
      </c>
      <c r="AG1027" t="str">
        <f>IF(AND((AD1027&gt;0.5),(AD1027&lt;=0.66)),"Aromatic","----")</f>
        <v>----</v>
      </c>
      <c r="AH1027" t="str">
        <f>IF(AND((AD1027&lt;=0.5),(S1027&lt;1.5)),"HUnSatLig","----")</f>
        <v>----</v>
      </c>
      <c r="AI1027" t="str">
        <f>IF(AND((T1027&lt;0.6),(S1027&gt;=1.5),(C1027=0)),"AlipatNoN","----")</f>
        <v>----</v>
      </c>
      <c r="AJ1027" t="str">
        <f>IF(AND((S1027&gt;=1.5),(T1027&gt;=0.6)),"SatFACarb","----")</f>
        <v>----</v>
      </c>
      <c r="AK1027" t="str">
        <f>IF(AND((T1027&lt;0.6),(S1027&gt;=1.5),(C1027&gt;0)),"Alipat+N","----")</f>
        <v>Alipat+N</v>
      </c>
      <c r="AM1027" s="4">
        <f>V1027*(44/43.989828)</f>
        <v>370.24756728568246</v>
      </c>
      <c r="AN1027" s="4">
        <f>INT(AM1027)</f>
        <v>370</v>
      </c>
      <c r="AO1027" s="4">
        <f>AM1027-AN1027</f>
        <v>0.24756728568246444</v>
      </c>
    </row>
    <row r="1028" spans="1:41" x14ac:dyDescent="0.25">
      <c r="A1028">
        <v>15</v>
      </c>
      <c r="B1028">
        <v>25</v>
      </c>
      <c r="C1028">
        <v>3</v>
      </c>
      <c r="D1028">
        <v>6</v>
      </c>
      <c r="E1028">
        <v>0</v>
      </c>
      <c r="F1028">
        <v>0</v>
      </c>
      <c r="H1028">
        <v>342.16705819999999</v>
      </c>
      <c r="J1028">
        <v>5780081</v>
      </c>
      <c r="K1028">
        <v>6191727</v>
      </c>
      <c r="L1028">
        <v>5759096</v>
      </c>
      <c r="M1028" t="str">
        <f>IF(J1028&gt;0,"Yes","No")</f>
        <v>Yes</v>
      </c>
      <c r="N1028">
        <f>AVERAGE(J1028:L1028)</f>
        <v>5910301.333333333</v>
      </c>
      <c r="O1028">
        <v>7927209</v>
      </c>
      <c r="P1028">
        <v>9041096</v>
      </c>
      <c r="Q1028">
        <v>7571845</v>
      </c>
      <c r="S1028">
        <f>B1028/A1028</f>
        <v>1.6666666666666667</v>
      </c>
      <c r="T1028">
        <f>D1028/A1028</f>
        <v>0.4</v>
      </c>
      <c r="V1028" s="4">
        <f>A1028*12+(B1028-1)*1.007825+C1028*14.003074+D1028*15.9949146+E1028*31.9720707+F1028*30.9737615+0.0005485799</f>
        <v>342.16705817989998</v>
      </c>
      <c r="W1028">
        <f>1+A1028-B1028/2+C1028/2+F1028/2</f>
        <v>5</v>
      </c>
      <c r="X1028">
        <f>W1028/A1028</f>
        <v>0.33333333333333331</v>
      </c>
      <c r="Y1028">
        <f>W1028/B1028</f>
        <v>0.2</v>
      </c>
      <c r="Z1028">
        <f>W1028/D1028</f>
        <v>0.83333333333333337</v>
      </c>
      <c r="AA1028" t="str">
        <f>IF(X1028&gt;=0.3,IF(X1028&lt;=0.68,IF(Y1028&gt;=0.2,IF(Y1028&lt;=0.95,IF(Z1028&gt;=0.77,IF(Z1028&lt;=1.75,"CRAM","O"),"O"),"O"),"O"),"O"),"O")</f>
        <v>CRAM</v>
      </c>
      <c r="AD1028">
        <f>(1+A1028-D1028/2-E1028-B1028/2)/(A1028-D1028/2-E1028-C1028-F1028)</f>
        <v>5.5555555555555552E-2</v>
      </c>
      <c r="AF1028" t="str">
        <f>IF(AD1028&gt;0.66,"CondAr","----")</f>
        <v>----</v>
      </c>
      <c r="AG1028" t="str">
        <f>IF(AND((AD1028&gt;0.5),(AD1028&lt;=0.66)),"Aromatic","----")</f>
        <v>----</v>
      </c>
      <c r="AH1028" t="str">
        <f>IF(AND((AD1028&lt;=0.5),(S1028&lt;1.5)),"HUnSatLig","----")</f>
        <v>----</v>
      </c>
      <c r="AI1028" t="str">
        <f>IF(AND((T1028&lt;0.6),(S1028&gt;=1.5),(C1028=0)),"AlipatNoN","----")</f>
        <v>----</v>
      </c>
      <c r="AJ1028" t="str">
        <f>IF(AND((S1028&gt;=1.5),(T1028&gt;=0.6)),"SatFACarb","----")</f>
        <v>----</v>
      </c>
      <c r="AK1028" t="str">
        <f>IF(AND((T1028&lt;0.6),(S1028&gt;=1.5),(C1028&gt;0)),"Alipat+N","----")</f>
        <v>Alipat+N</v>
      </c>
      <c r="AM1028" s="4">
        <f>V1028*(44/43.989828)</f>
        <v>342.24617927389028</v>
      </c>
      <c r="AN1028" s="4">
        <f>INT(AM1028)</f>
        <v>342</v>
      </c>
      <c r="AO1028" s="4">
        <f>AM1028-AN1028</f>
        <v>0.24617927389027727</v>
      </c>
    </row>
    <row r="1029" spans="1:41" x14ac:dyDescent="0.25">
      <c r="A1029">
        <v>18</v>
      </c>
      <c r="B1029">
        <v>34</v>
      </c>
      <c r="C1029">
        <v>4</v>
      </c>
      <c r="D1029">
        <v>6</v>
      </c>
      <c r="E1029">
        <v>0</v>
      </c>
      <c r="F1029">
        <v>0</v>
      </c>
      <c r="H1029">
        <v>401.24055720000001</v>
      </c>
      <c r="J1029">
        <v>5117106</v>
      </c>
      <c r="K1029">
        <v>4770401</v>
      </c>
      <c r="L1029">
        <v>4239376</v>
      </c>
      <c r="M1029" t="str">
        <f>IF(J1029&gt;0,"Yes","No")</f>
        <v>Yes</v>
      </c>
      <c r="N1029">
        <f>AVERAGE(J1029:L1029)</f>
        <v>4708961</v>
      </c>
      <c r="O1029">
        <v>7991798</v>
      </c>
      <c r="P1029">
        <v>9850905</v>
      </c>
      <c r="Q1029">
        <v>7529973</v>
      </c>
      <c r="S1029">
        <f>B1029/A1029</f>
        <v>1.8888888888888888</v>
      </c>
      <c r="T1029">
        <f>D1029/A1029</f>
        <v>0.33333333333333331</v>
      </c>
      <c r="V1029" s="4">
        <f>A1029*12+(B1029-1)*1.007825+C1029*14.003074+D1029*15.9949146+E1029*31.9720707+F1029*30.9737615+0.0005485799</f>
        <v>401.24055717989995</v>
      </c>
      <c r="W1029">
        <f>1+A1029-B1029/2+C1029/2+F1029/2</f>
        <v>4</v>
      </c>
      <c r="X1029">
        <f>W1029/A1029</f>
        <v>0.22222222222222221</v>
      </c>
      <c r="Y1029">
        <f>W1029/B1029</f>
        <v>0.11764705882352941</v>
      </c>
      <c r="Z1029">
        <f>W1029/D1029</f>
        <v>0.66666666666666663</v>
      </c>
      <c r="AA1029" t="str">
        <f>IF(X1029&gt;=0.3,IF(X1029&lt;=0.68,IF(Y1029&gt;=0.2,IF(Y1029&lt;=0.95,IF(Z1029&gt;=0.77,IF(Z1029&lt;=1.75,"CRAM","O"),"O"),"O"),"O"),"O"),"O")</f>
        <v>O</v>
      </c>
      <c r="AD1029">
        <f>(1+A1029-D1029/2-E1029-B1029/2)/(A1029-D1029/2-E1029-C1029-F1029)</f>
        <v>-9.0909090909090912E-2</v>
      </c>
      <c r="AF1029" t="str">
        <f>IF(AD1029&gt;0.66,"CondAr","----")</f>
        <v>----</v>
      </c>
      <c r="AG1029" t="str">
        <f>IF(AND((AD1029&gt;0.5),(AD1029&lt;=0.66)),"Aromatic","----")</f>
        <v>----</v>
      </c>
      <c r="AH1029" t="str">
        <f>IF(AND((AD1029&lt;=0.5),(S1029&lt;1.5)),"HUnSatLig","----")</f>
        <v>----</v>
      </c>
      <c r="AI1029" t="str">
        <f>IF(AND((T1029&lt;0.6),(S1029&gt;=1.5),(C1029=0)),"AlipatNoN","----")</f>
        <v>----</v>
      </c>
      <c r="AJ1029" t="str">
        <f>IF(AND((S1029&gt;=1.5),(T1029&gt;=0.6)),"SatFACarb","----")</f>
        <v>----</v>
      </c>
      <c r="AK1029" t="str">
        <f>IF(AND((T1029&lt;0.6),(S1029&gt;=1.5),(C1029&gt;0)),"Alipat+N","----")</f>
        <v>Alipat+N</v>
      </c>
      <c r="AM1029" s="4">
        <f>V1029*(44/43.989828)</f>
        <v>401.33333815071057</v>
      </c>
      <c r="AN1029" s="4">
        <f>INT(AM1029)</f>
        <v>401</v>
      </c>
      <c r="AO1029" s="4">
        <f>AM1029-AN1029</f>
        <v>0.33333815071057415</v>
      </c>
    </row>
    <row r="1030" spans="1:41" x14ac:dyDescent="0.25">
      <c r="A1030">
        <v>17</v>
      </c>
      <c r="B1030">
        <v>33</v>
      </c>
      <c r="C1030">
        <v>3</v>
      </c>
      <c r="D1030">
        <v>4</v>
      </c>
      <c r="E1030">
        <v>0</v>
      </c>
      <c r="F1030">
        <v>0</v>
      </c>
      <c r="H1030">
        <v>342.23982899999999</v>
      </c>
      <c r="J1030">
        <v>3869830</v>
      </c>
      <c r="K1030">
        <v>4189824</v>
      </c>
      <c r="L1030">
        <v>3512459</v>
      </c>
      <c r="M1030" t="str">
        <f>IF(J1030&gt;0,"Yes","No")</f>
        <v>Yes</v>
      </c>
      <c r="N1030">
        <f>AVERAGE(J1030:L1030)</f>
        <v>3857371</v>
      </c>
      <c r="O1030">
        <v>8051133</v>
      </c>
      <c r="P1030">
        <v>10366171</v>
      </c>
      <c r="Q1030">
        <v>7196056</v>
      </c>
      <c r="S1030">
        <f>B1030/A1030</f>
        <v>1.9411764705882353</v>
      </c>
      <c r="T1030">
        <f>D1030/A1030</f>
        <v>0.23529411764705882</v>
      </c>
      <c r="V1030" s="4">
        <f>A1030*12+(B1030-1)*1.007825+C1030*14.003074+D1030*15.9949146+E1030*31.9720707+F1030*30.9737615+0.0005485799</f>
        <v>342.23982897990004</v>
      </c>
      <c r="W1030">
        <f>1+A1030-B1030/2+C1030/2+F1030/2</f>
        <v>3</v>
      </c>
      <c r="X1030">
        <f>W1030/A1030</f>
        <v>0.17647058823529413</v>
      </c>
      <c r="Y1030">
        <f>W1030/B1030</f>
        <v>9.0909090909090912E-2</v>
      </c>
      <c r="Z1030">
        <f>W1030/D1030</f>
        <v>0.75</v>
      </c>
      <c r="AA1030" t="str">
        <f>IF(X1030&gt;=0.3,IF(X1030&lt;=0.68,IF(Y1030&gt;=0.2,IF(Y1030&lt;=0.95,IF(Z1030&gt;=0.77,IF(Z1030&lt;=1.75,"CRAM","O"),"O"),"O"),"O"),"O"),"O")</f>
        <v>O</v>
      </c>
      <c r="AD1030">
        <f>(1+A1030-D1030/2-E1030-B1030/2)/(A1030-D1030/2-E1030-C1030-F1030)</f>
        <v>-4.1666666666666664E-2</v>
      </c>
      <c r="AF1030" t="str">
        <f>IF(AD1030&gt;0.66,"CondAr","----")</f>
        <v>----</v>
      </c>
      <c r="AG1030" t="str">
        <f>IF(AND((AD1030&gt;0.5),(AD1030&lt;=0.66)),"Aromatic","----")</f>
        <v>----</v>
      </c>
      <c r="AH1030" t="str">
        <f>IF(AND((AD1030&lt;=0.5),(S1030&lt;1.5)),"HUnSatLig","----")</f>
        <v>----</v>
      </c>
      <c r="AI1030" t="str">
        <f>IF(AND((T1030&lt;0.6),(S1030&gt;=1.5),(C1030=0)),"AlipatNoN","----")</f>
        <v>----</v>
      </c>
      <c r="AJ1030" t="str">
        <f>IF(AND((S1030&gt;=1.5),(T1030&gt;=0.6)),"SatFACarb","----")</f>
        <v>----</v>
      </c>
      <c r="AK1030" t="str">
        <f>IF(AND((T1030&lt;0.6),(S1030&gt;=1.5),(C1030&gt;0)),"Alipat+N","----")</f>
        <v>Alipat+N</v>
      </c>
      <c r="AM1030" s="4">
        <f>V1030*(44/43.989828)</f>
        <v>342.31896690106629</v>
      </c>
      <c r="AN1030" s="4">
        <f>INT(AM1030)</f>
        <v>342</v>
      </c>
      <c r="AO1030" s="4">
        <f>AM1030-AN1030</f>
        <v>0.31896690106628967</v>
      </c>
    </row>
    <row r="1031" spans="1:41" x14ac:dyDescent="0.25">
      <c r="A1031">
        <v>19</v>
      </c>
      <c r="B1031">
        <v>32</v>
      </c>
      <c r="C1031">
        <v>4</v>
      </c>
      <c r="D1031">
        <v>7</v>
      </c>
      <c r="E1031">
        <v>0</v>
      </c>
      <c r="F1031">
        <v>0</v>
      </c>
      <c r="H1031">
        <v>427.21982179999998</v>
      </c>
      <c r="J1031">
        <v>4720087</v>
      </c>
      <c r="K1031">
        <v>4735515</v>
      </c>
      <c r="L1031">
        <v>4434303</v>
      </c>
      <c r="M1031" t="str">
        <f>IF(J1031&gt;0,"Yes","No")</f>
        <v>Yes</v>
      </c>
      <c r="N1031">
        <f>AVERAGE(J1031:L1031)</f>
        <v>4629968.333333333</v>
      </c>
      <c r="O1031">
        <v>8162293</v>
      </c>
      <c r="P1031">
        <v>8119299</v>
      </c>
      <c r="Q1031">
        <v>6917246</v>
      </c>
      <c r="S1031">
        <f>B1031/A1031</f>
        <v>1.6842105263157894</v>
      </c>
      <c r="T1031">
        <f>D1031/A1031</f>
        <v>0.36842105263157893</v>
      </c>
      <c r="V1031" s="4">
        <f>A1031*12+(B1031-1)*1.007825+C1031*14.003074+D1031*15.9949146+E1031*31.9720707+F1031*30.9737615+0.0005485799</f>
        <v>427.21982177989997</v>
      </c>
      <c r="W1031">
        <f>1+A1031-B1031/2+C1031/2+F1031/2</f>
        <v>6</v>
      </c>
      <c r="X1031">
        <f>W1031/A1031</f>
        <v>0.31578947368421051</v>
      </c>
      <c r="Y1031">
        <f>W1031/B1031</f>
        <v>0.1875</v>
      </c>
      <c r="Z1031">
        <f>W1031/D1031</f>
        <v>0.8571428571428571</v>
      </c>
      <c r="AA1031" t="str">
        <f>IF(X1031&gt;=0.3,IF(X1031&lt;=0.68,IF(Y1031&gt;=0.2,IF(Y1031&lt;=0.95,IF(Z1031&gt;=0.77,IF(Z1031&lt;=1.75,"CRAM","O"),"O"),"O"),"O"),"O"),"O")</f>
        <v>O</v>
      </c>
      <c r="AD1031">
        <f>(1+A1031-D1031/2-E1031-B1031/2)/(A1031-D1031/2-E1031-C1031-F1031)</f>
        <v>4.3478260869565216E-2</v>
      </c>
      <c r="AF1031" t="str">
        <f>IF(AD1031&gt;0.66,"CondAr","----")</f>
        <v>----</v>
      </c>
      <c r="AG1031" t="str">
        <f>IF(AND((AD1031&gt;0.5),(AD1031&lt;=0.66)),"Aromatic","----")</f>
        <v>----</v>
      </c>
      <c r="AH1031" t="str">
        <f>IF(AND((AD1031&lt;=0.5),(S1031&lt;1.5)),"HUnSatLig","----")</f>
        <v>----</v>
      </c>
      <c r="AI1031" t="str">
        <f>IF(AND((T1031&lt;0.6),(S1031&gt;=1.5),(C1031=0)),"AlipatNoN","----")</f>
        <v>----</v>
      </c>
      <c r="AJ1031" t="str">
        <f>IF(AND((S1031&gt;=1.5),(T1031&gt;=0.6)),"SatFACarb","----")</f>
        <v>----</v>
      </c>
      <c r="AK1031" t="str">
        <f>IF(AND((T1031&lt;0.6),(S1031&gt;=1.5),(C1031&gt;0)),"Alipat+N","----")</f>
        <v>Alipat+N</v>
      </c>
      <c r="AM1031" s="4">
        <f>V1031*(44/43.989828)</f>
        <v>427.31861007311954</v>
      </c>
      <c r="AN1031" s="4">
        <f>INT(AM1031)</f>
        <v>427</v>
      </c>
      <c r="AO1031" s="4">
        <f>AM1031-AN1031</f>
        <v>0.31861007311954381</v>
      </c>
    </row>
    <row r="1032" spans="1:41" x14ac:dyDescent="0.25">
      <c r="A1032">
        <v>18</v>
      </c>
      <c r="B1032">
        <v>30</v>
      </c>
      <c r="C1032">
        <v>4</v>
      </c>
      <c r="D1032">
        <v>7</v>
      </c>
      <c r="E1032">
        <v>0</v>
      </c>
      <c r="F1032">
        <v>0</v>
      </c>
      <c r="H1032">
        <v>413.20417179999998</v>
      </c>
      <c r="J1032">
        <v>5504114</v>
      </c>
      <c r="K1032">
        <v>5754401</v>
      </c>
      <c r="L1032">
        <v>5899037</v>
      </c>
      <c r="M1032" t="str">
        <f>IF(J1032&gt;0,"Yes","No")</f>
        <v>Yes</v>
      </c>
      <c r="N1032">
        <f>AVERAGE(J1032:L1032)</f>
        <v>5719184</v>
      </c>
      <c r="O1032">
        <v>8221988</v>
      </c>
      <c r="P1032">
        <v>8973324</v>
      </c>
      <c r="Q1032">
        <v>7430046</v>
      </c>
      <c r="S1032">
        <f>B1032/A1032</f>
        <v>1.6666666666666667</v>
      </c>
      <c r="T1032">
        <f>D1032/A1032</f>
        <v>0.3888888888888889</v>
      </c>
      <c r="V1032" s="4">
        <f>A1032*12+(B1032-1)*1.007825+C1032*14.003074+D1032*15.9949146+E1032*31.9720707+F1032*30.9737615+0.0005485799</f>
        <v>413.20417177989998</v>
      </c>
      <c r="W1032">
        <f>1+A1032-B1032/2+C1032/2+F1032/2</f>
        <v>6</v>
      </c>
      <c r="X1032">
        <f>W1032/A1032</f>
        <v>0.33333333333333331</v>
      </c>
      <c r="Y1032">
        <f>W1032/B1032</f>
        <v>0.2</v>
      </c>
      <c r="Z1032">
        <f>W1032/D1032</f>
        <v>0.8571428571428571</v>
      </c>
      <c r="AA1032" t="str">
        <f>IF(X1032&gt;=0.3,IF(X1032&lt;=0.68,IF(Y1032&gt;=0.2,IF(Y1032&lt;=0.95,IF(Z1032&gt;=0.77,IF(Z1032&lt;=1.75,"CRAM","O"),"O"),"O"),"O"),"O"),"O")</f>
        <v>CRAM</v>
      </c>
      <c r="AD1032">
        <f>(1+A1032-D1032/2-E1032-B1032/2)/(A1032-D1032/2-E1032-C1032-F1032)</f>
        <v>4.7619047619047616E-2</v>
      </c>
      <c r="AF1032" t="str">
        <f>IF(AD1032&gt;0.66,"CondAr","----")</f>
        <v>----</v>
      </c>
      <c r="AG1032" t="str">
        <f>IF(AND((AD1032&gt;0.5),(AD1032&lt;=0.66)),"Aromatic","----")</f>
        <v>----</v>
      </c>
      <c r="AH1032" t="str">
        <f>IF(AND((AD1032&lt;=0.5),(S1032&lt;1.5)),"HUnSatLig","----")</f>
        <v>----</v>
      </c>
      <c r="AI1032" t="str">
        <f>IF(AND((T1032&lt;0.6),(S1032&gt;=1.5),(C1032=0)),"AlipatNoN","----")</f>
        <v>----</v>
      </c>
      <c r="AJ1032" t="str">
        <f>IF(AND((S1032&gt;=1.5),(T1032&gt;=0.6)),"SatFACarb","----")</f>
        <v>----</v>
      </c>
      <c r="AK1032" t="str">
        <f>IF(AND((T1032&lt;0.6),(S1032&gt;=1.5),(C1032&gt;0)),"Alipat+N","----")</f>
        <v>Alipat+N</v>
      </c>
      <c r="AM1032" s="4">
        <f>V1032*(44/43.989828)</f>
        <v>413.29971916042945</v>
      </c>
      <c r="AN1032" s="4">
        <f>INT(AM1032)</f>
        <v>413</v>
      </c>
      <c r="AO1032" s="4">
        <f>AM1032-AN1032</f>
        <v>0.29971916042944713</v>
      </c>
    </row>
    <row r="1033" spans="1:41" x14ac:dyDescent="0.25">
      <c r="A1033">
        <v>19</v>
      </c>
      <c r="B1033">
        <v>32</v>
      </c>
      <c r="C1033">
        <v>4</v>
      </c>
      <c r="D1033">
        <v>6</v>
      </c>
      <c r="E1033">
        <v>0</v>
      </c>
      <c r="F1033">
        <v>0</v>
      </c>
      <c r="H1033">
        <v>411.22490720000002</v>
      </c>
      <c r="J1033">
        <v>5129286</v>
      </c>
      <c r="K1033">
        <v>5098954</v>
      </c>
      <c r="L1033">
        <v>4590320</v>
      </c>
      <c r="M1033" t="str">
        <f>IF(J1033&gt;0,"Yes","No")</f>
        <v>Yes</v>
      </c>
      <c r="N1033">
        <f>AVERAGE(J1033:L1033)</f>
        <v>4939520</v>
      </c>
      <c r="O1033">
        <v>8330478</v>
      </c>
      <c r="P1033">
        <v>8962993</v>
      </c>
      <c r="Q1033">
        <v>8052654</v>
      </c>
      <c r="S1033">
        <f>B1033/A1033</f>
        <v>1.6842105263157894</v>
      </c>
      <c r="T1033">
        <f>D1033/A1033</f>
        <v>0.31578947368421051</v>
      </c>
      <c r="V1033" s="4">
        <f>A1033*12+(B1033-1)*1.007825+C1033*14.003074+D1033*15.9949146+E1033*31.9720707+F1033*30.9737615+0.0005485799</f>
        <v>411.22490717989996</v>
      </c>
      <c r="W1033">
        <f>1+A1033-B1033/2+C1033/2+F1033/2</f>
        <v>6</v>
      </c>
      <c r="X1033">
        <f>W1033/A1033</f>
        <v>0.31578947368421051</v>
      </c>
      <c r="Y1033">
        <f>W1033/B1033</f>
        <v>0.1875</v>
      </c>
      <c r="Z1033">
        <f>W1033/D1033</f>
        <v>1</v>
      </c>
      <c r="AA1033" t="str">
        <f>IF(X1033&gt;=0.3,IF(X1033&lt;=0.68,IF(Y1033&gt;=0.2,IF(Y1033&lt;=0.95,IF(Z1033&gt;=0.77,IF(Z1033&lt;=1.75,"CRAM","O"),"O"),"O"),"O"),"O"),"O")</f>
        <v>O</v>
      </c>
      <c r="AD1033">
        <f>(1+A1033-D1033/2-E1033-B1033/2)/(A1033-D1033/2-E1033-C1033-F1033)</f>
        <v>8.3333333333333329E-2</v>
      </c>
      <c r="AF1033" t="str">
        <f>IF(AD1033&gt;0.66,"CondAr","----")</f>
        <v>----</v>
      </c>
      <c r="AG1033" t="str">
        <f>IF(AND((AD1033&gt;0.5),(AD1033&lt;=0.66)),"Aromatic","----")</f>
        <v>----</v>
      </c>
      <c r="AH1033" t="str">
        <f>IF(AND((AD1033&lt;=0.5),(S1033&lt;1.5)),"HUnSatLig","----")</f>
        <v>----</v>
      </c>
      <c r="AI1033" t="str">
        <f>IF(AND((T1033&lt;0.6),(S1033&gt;=1.5),(C1033=0)),"AlipatNoN","----")</f>
        <v>----</v>
      </c>
      <c r="AJ1033" t="str">
        <f>IF(AND((S1033&gt;=1.5),(T1033&gt;=0.6)),"SatFACarb","----")</f>
        <v>----</v>
      </c>
      <c r="AK1033" t="str">
        <f>IF(AND((T1033&lt;0.6),(S1033&gt;=1.5),(C1033&gt;0)),"Alipat+N","----")</f>
        <v>Alipat+N</v>
      </c>
      <c r="AM1033" s="4">
        <f>V1033*(44/43.989828)</f>
        <v>411.31999688463424</v>
      </c>
      <c r="AN1033" s="4">
        <f>INT(AM1033)</f>
        <v>411</v>
      </c>
      <c r="AO1033" s="4">
        <f>AM1033-AN1033</f>
        <v>0.31999688463423581</v>
      </c>
    </row>
    <row r="1034" spans="1:41" x14ac:dyDescent="0.25">
      <c r="A1034">
        <v>19</v>
      </c>
      <c r="B1034">
        <v>29</v>
      </c>
      <c r="C1034">
        <v>3</v>
      </c>
      <c r="D1034">
        <v>11</v>
      </c>
      <c r="E1034">
        <v>0</v>
      </c>
      <c r="F1034">
        <v>0</v>
      </c>
      <c r="H1034">
        <v>474.17293119999999</v>
      </c>
      <c r="J1034">
        <v>5757990</v>
      </c>
      <c r="K1034">
        <v>5138995</v>
      </c>
      <c r="L1034">
        <v>4798165</v>
      </c>
      <c r="M1034" t="str">
        <f>IF(J1034&gt;0,"Yes","No")</f>
        <v>Yes</v>
      </c>
      <c r="N1034">
        <f>AVERAGE(J1034:L1034)</f>
        <v>5231716.666666667</v>
      </c>
      <c r="O1034">
        <v>8477353</v>
      </c>
      <c r="P1034">
        <v>8484183</v>
      </c>
      <c r="Q1034">
        <v>6326341</v>
      </c>
      <c r="S1034">
        <f>B1034/A1034</f>
        <v>1.5263157894736843</v>
      </c>
      <c r="T1034">
        <f>D1034/A1034</f>
        <v>0.57894736842105265</v>
      </c>
      <c r="V1034" s="4">
        <f>A1034*12+(B1034-1)*1.007825+C1034*14.003074+D1034*15.9949146+E1034*31.9720707+F1034*30.9737615+0.0005485799</f>
        <v>474.17293117990005</v>
      </c>
      <c r="W1034">
        <f>1+A1034-B1034/2+C1034/2+F1034/2</f>
        <v>7</v>
      </c>
      <c r="X1034">
        <f>W1034/A1034</f>
        <v>0.36842105263157893</v>
      </c>
      <c r="Y1034">
        <f>W1034/B1034</f>
        <v>0.2413793103448276</v>
      </c>
      <c r="Z1034">
        <f>W1034/D1034</f>
        <v>0.63636363636363635</v>
      </c>
      <c r="AA1034" t="str">
        <f>IF(X1034&gt;=0.3,IF(X1034&lt;=0.68,IF(Y1034&gt;=0.2,IF(Y1034&lt;=0.95,IF(Z1034&gt;=0.77,IF(Z1034&lt;=1.75,"CRAM","O"),"O"),"O"),"O"),"O"),"O")</f>
        <v>O</v>
      </c>
      <c r="AD1034">
        <f>(1+A1034-D1034/2-E1034-B1034/2)/(A1034-D1034/2-E1034-C1034-F1034)</f>
        <v>0</v>
      </c>
      <c r="AF1034" t="str">
        <f>IF(AD1034&gt;0.66,"CondAr","----")</f>
        <v>----</v>
      </c>
      <c r="AG1034" t="str">
        <f>IF(AND((AD1034&gt;0.5),(AD1034&lt;=0.66)),"Aromatic","----")</f>
        <v>----</v>
      </c>
      <c r="AH1034" t="str">
        <f>IF(AND((AD1034&lt;=0.5),(S1034&lt;1.5)),"HUnSatLig","----")</f>
        <v>----</v>
      </c>
      <c r="AI1034" t="str">
        <f>IF(AND((T1034&lt;0.6),(S1034&gt;=1.5),(C1034=0)),"AlipatNoN","----")</f>
        <v>----</v>
      </c>
      <c r="AJ1034" t="str">
        <f>IF(AND((S1034&gt;=1.5),(T1034&gt;=0.6)),"SatFACarb","----")</f>
        <v>----</v>
      </c>
      <c r="AK1034" t="str">
        <f>IF(AND((T1034&lt;0.6),(S1034&gt;=1.5),(C1034&gt;0)),"Alipat+N","----")</f>
        <v>Alipat+N</v>
      </c>
      <c r="AM1034" s="4">
        <f>V1034*(44/43.989828)</f>
        <v>474.28257668831077</v>
      </c>
      <c r="AN1034" s="4">
        <f>INT(AM1034)</f>
        <v>474</v>
      </c>
      <c r="AO1034" s="4">
        <f>AM1034-AN1034</f>
        <v>0.28257668831076899</v>
      </c>
    </row>
    <row r="1035" spans="1:41" x14ac:dyDescent="0.25">
      <c r="A1035">
        <v>18</v>
      </c>
      <c r="B1035">
        <v>32</v>
      </c>
      <c r="C1035">
        <v>4</v>
      </c>
      <c r="D1035">
        <v>7</v>
      </c>
      <c r="E1035">
        <v>0</v>
      </c>
      <c r="F1035">
        <v>0</v>
      </c>
      <c r="H1035">
        <v>415.21982179999998</v>
      </c>
      <c r="J1035">
        <v>7245941</v>
      </c>
      <c r="K1035">
        <v>7635551</v>
      </c>
      <c r="L1035">
        <v>7384876</v>
      </c>
      <c r="M1035" t="str">
        <f>IF(J1035&gt;0,"Yes","No")</f>
        <v>Yes</v>
      </c>
      <c r="N1035">
        <f>AVERAGE(J1035:L1035)</f>
        <v>7422122.666666667</v>
      </c>
      <c r="O1035">
        <v>8531261</v>
      </c>
      <c r="P1035">
        <v>9987149</v>
      </c>
      <c r="Q1035">
        <v>7927665</v>
      </c>
      <c r="S1035">
        <f>B1035/A1035</f>
        <v>1.7777777777777777</v>
      </c>
      <c r="T1035">
        <f>D1035/A1035</f>
        <v>0.3888888888888889</v>
      </c>
      <c r="V1035" s="4">
        <f>A1035*12+(B1035-1)*1.007825+C1035*14.003074+D1035*15.9949146+E1035*31.9720707+F1035*30.9737615+0.0005485799</f>
        <v>415.21982177989997</v>
      </c>
      <c r="W1035">
        <f>1+A1035-B1035/2+C1035/2+F1035/2</f>
        <v>5</v>
      </c>
      <c r="X1035">
        <f>W1035/A1035</f>
        <v>0.27777777777777779</v>
      </c>
      <c r="Y1035">
        <f>W1035/B1035</f>
        <v>0.15625</v>
      </c>
      <c r="Z1035">
        <f>W1035/D1035</f>
        <v>0.7142857142857143</v>
      </c>
      <c r="AA1035" t="str">
        <f>IF(X1035&gt;=0.3,IF(X1035&lt;=0.68,IF(Y1035&gt;=0.2,IF(Y1035&lt;=0.95,IF(Z1035&gt;=0.77,IF(Z1035&lt;=1.75,"CRAM","O"),"O"),"O"),"O"),"O"),"O")</f>
        <v>O</v>
      </c>
      <c r="AD1035">
        <f>(1+A1035-D1035/2-E1035-B1035/2)/(A1035-D1035/2-E1035-C1035-F1035)</f>
        <v>-4.7619047619047616E-2</v>
      </c>
      <c r="AF1035" t="str">
        <f>IF(AD1035&gt;0.66,"CondAr","----")</f>
        <v>----</v>
      </c>
      <c r="AG1035" t="str">
        <f>IF(AND((AD1035&gt;0.5),(AD1035&lt;=0.66)),"Aromatic","----")</f>
        <v>----</v>
      </c>
      <c r="AH1035" t="str">
        <f>IF(AND((AD1035&lt;=0.5),(S1035&lt;1.5)),"HUnSatLig","----")</f>
        <v>----</v>
      </c>
      <c r="AI1035" t="str">
        <f>IF(AND((T1035&lt;0.6),(S1035&gt;=1.5),(C1035=0)),"AlipatNoN","----")</f>
        <v>----</v>
      </c>
      <c r="AJ1035" t="str">
        <f>IF(AND((S1035&gt;=1.5),(T1035&gt;=0.6)),"SatFACarb","----")</f>
        <v>----</v>
      </c>
      <c r="AK1035" t="str">
        <f>IF(AND((T1035&lt;0.6),(S1035&gt;=1.5),(C1035&gt;0)),"Alipat+N","----")</f>
        <v>Alipat+N</v>
      </c>
      <c r="AM1035" s="4">
        <f>V1035*(44/43.989828)</f>
        <v>415.31583524981266</v>
      </c>
      <c r="AN1035" s="4">
        <f>INT(AM1035)</f>
        <v>415</v>
      </c>
      <c r="AO1035" s="4">
        <f>AM1035-AN1035</f>
        <v>0.31583524981266464</v>
      </c>
    </row>
    <row r="1036" spans="1:41" x14ac:dyDescent="0.25">
      <c r="A1036">
        <v>15</v>
      </c>
      <c r="B1036">
        <v>23</v>
      </c>
      <c r="C1036">
        <v>3</v>
      </c>
      <c r="D1036">
        <v>7</v>
      </c>
      <c r="E1036">
        <v>0</v>
      </c>
      <c r="F1036">
        <v>0</v>
      </c>
      <c r="H1036">
        <v>356.14632280000001</v>
      </c>
      <c r="J1036">
        <v>6413359</v>
      </c>
      <c r="K1036">
        <v>6847661</v>
      </c>
      <c r="L1036">
        <v>5891055</v>
      </c>
      <c r="M1036" t="str">
        <f>IF(J1036&gt;0,"Yes","No")</f>
        <v>Yes</v>
      </c>
      <c r="N1036">
        <f>AVERAGE(J1036:L1036)</f>
        <v>6384025</v>
      </c>
      <c r="O1036">
        <v>8576420</v>
      </c>
      <c r="P1036">
        <v>9319371</v>
      </c>
      <c r="Q1036">
        <v>8115439</v>
      </c>
      <c r="S1036">
        <f>B1036/A1036</f>
        <v>1.5333333333333334</v>
      </c>
      <c r="T1036">
        <f>D1036/A1036</f>
        <v>0.46666666666666667</v>
      </c>
      <c r="V1036" s="4">
        <f>A1036*12+(B1036-1)*1.007825+C1036*14.003074+D1036*15.9949146+E1036*31.9720707+F1036*30.9737615+0.0005485799</f>
        <v>356.1463227799</v>
      </c>
      <c r="W1036">
        <f>1+A1036-B1036/2+C1036/2+F1036/2</f>
        <v>6</v>
      </c>
      <c r="X1036">
        <f>W1036/A1036</f>
        <v>0.4</v>
      </c>
      <c r="Y1036">
        <f>W1036/B1036</f>
        <v>0.2608695652173913</v>
      </c>
      <c r="Z1036">
        <f>W1036/D1036</f>
        <v>0.8571428571428571</v>
      </c>
      <c r="AA1036" t="str">
        <f>IF(X1036&gt;=0.3,IF(X1036&lt;=0.68,IF(Y1036&gt;=0.2,IF(Y1036&lt;=0.95,IF(Z1036&gt;=0.77,IF(Z1036&lt;=1.75,"CRAM","O"),"O"),"O"),"O"),"O"),"O")</f>
        <v>CRAM</v>
      </c>
      <c r="AD1036">
        <f>(1+A1036-D1036/2-E1036-B1036/2)/(A1036-D1036/2-E1036-C1036-F1036)</f>
        <v>0.11764705882352941</v>
      </c>
      <c r="AF1036" t="str">
        <f>IF(AD1036&gt;0.66,"CondAr","----")</f>
        <v>----</v>
      </c>
      <c r="AG1036" t="str">
        <f>IF(AND((AD1036&gt;0.5),(AD1036&lt;=0.66)),"Aromatic","----")</f>
        <v>----</v>
      </c>
      <c r="AH1036" t="str">
        <f>IF(AND((AD1036&lt;=0.5),(S1036&lt;1.5)),"HUnSatLig","----")</f>
        <v>----</v>
      </c>
      <c r="AI1036" t="str">
        <f>IF(AND((T1036&lt;0.6),(S1036&gt;=1.5),(C1036=0)),"AlipatNoN","----")</f>
        <v>----</v>
      </c>
      <c r="AJ1036" t="str">
        <f>IF(AND((S1036&gt;=1.5),(T1036&gt;=0.6)),"SatFACarb","----")</f>
        <v>----</v>
      </c>
      <c r="AK1036" t="str">
        <f>IF(AND((T1036&lt;0.6),(S1036&gt;=1.5),(C1036&gt;0)),"Alipat+N","----")</f>
        <v>Alipat+N</v>
      </c>
      <c r="AM1036" s="4">
        <f>V1036*(44/43.989828)</f>
        <v>356.22867637299237</v>
      </c>
      <c r="AN1036" s="4">
        <f>INT(AM1036)</f>
        <v>356</v>
      </c>
      <c r="AO1036" s="4">
        <f>AM1036-AN1036</f>
        <v>0.22867637299236776</v>
      </c>
    </row>
    <row r="1037" spans="1:41" x14ac:dyDescent="0.25">
      <c r="A1037">
        <v>17</v>
      </c>
      <c r="B1037">
        <v>28</v>
      </c>
      <c r="C1037">
        <v>4</v>
      </c>
      <c r="D1037">
        <v>7</v>
      </c>
      <c r="E1037">
        <v>0</v>
      </c>
      <c r="F1037">
        <v>0</v>
      </c>
      <c r="H1037">
        <v>399.18852179999999</v>
      </c>
      <c r="J1037">
        <v>6063960</v>
      </c>
      <c r="K1037">
        <v>5945676</v>
      </c>
      <c r="L1037">
        <v>5568262</v>
      </c>
      <c r="M1037" t="str">
        <f>IF(J1037&gt;0,"Yes","No")</f>
        <v>Yes</v>
      </c>
      <c r="N1037">
        <f>AVERAGE(J1037:L1037)</f>
        <v>5859299.333333333</v>
      </c>
      <c r="O1037">
        <v>8671466</v>
      </c>
      <c r="P1037">
        <v>9264883</v>
      </c>
      <c r="Q1037">
        <v>8617252</v>
      </c>
      <c r="S1037">
        <f>B1037/A1037</f>
        <v>1.6470588235294117</v>
      </c>
      <c r="T1037">
        <f>D1037/A1037</f>
        <v>0.41176470588235292</v>
      </c>
      <c r="V1037" s="4">
        <f>A1037*12+(B1037-1)*1.007825+C1037*14.003074+D1037*15.9949146+E1037*31.9720707+F1037*30.9737615+0.0005485799</f>
        <v>399.18852177989999</v>
      </c>
      <c r="W1037">
        <f>1+A1037-B1037/2+C1037/2+F1037/2</f>
        <v>6</v>
      </c>
      <c r="X1037">
        <f>W1037/A1037</f>
        <v>0.35294117647058826</v>
      </c>
      <c r="Y1037">
        <f>W1037/B1037</f>
        <v>0.21428571428571427</v>
      </c>
      <c r="Z1037">
        <f>W1037/D1037</f>
        <v>0.8571428571428571</v>
      </c>
      <c r="AA1037" t="str">
        <f>IF(X1037&gt;=0.3,IF(X1037&lt;=0.68,IF(Y1037&gt;=0.2,IF(Y1037&lt;=0.95,IF(Z1037&gt;=0.77,IF(Z1037&lt;=1.75,"CRAM","O"),"O"),"O"),"O"),"O"),"O")</f>
        <v>CRAM</v>
      </c>
      <c r="AD1037">
        <f>(1+A1037-D1037/2-E1037-B1037/2)/(A1037-D1037/2-E1037-C1037-F1037)</f>
        <v>5.2631578947368418E-2</v>
      </c>
      <c r="AF1037" t="str">
        <f>IF(AD1037&gt;0.66,"CondAr","----")</f>
        <v>----</v>
      </c>
      <c r="AG1037" t="str">
        <f>IF(AND((AD1037&gt;0.5),(AD1037&lt;=0.66)),"Aromatic","----")</f>
        <v>----</v>
      </c>
      <c r="AH1037" t="str">
        <f>IF(AND((AD1037&lt;=0.5),(S1037&lt;1.5)),"HUnSatLig","----")</f>
        <v>----</v>
      </c>
      <c r="AI1037" t="str">
        <f>IF(AND((T1037&lt;0.6),(S1037&gt;=1.5),(C1037=0)),"AlipatNoN","----")</f>
        <v>----</v>
      </c>
      <c r="AJ1037" t="str">
        <f>IF(AND((S1037&gt;=1.5),(T1037&gt;=0.6)),"SatFACarb","----")</f>
        <v>----</v>
      </c>
      <c r="AK1037" t="str">
        <f>IF(AND((T1037&lt;0.6),(S1037&gt;=1.5),(C1037&gt;0)),"Alipat+N","----")</f>
        <v>Alipat+N</v>
      </c>
      <c r="AM1037" s="4">
        <f>V1037*(44/43.989828)</f>
        <v>399.28082824773941</v>
      </c>
      <c r="AN1037" s="4">
        <f>INT(AM1037)</f>
        <v>399</v>
      </c>
      <c r="AO1037" s="4">
        <f>AM1037-AN1037</f>
        <v>0.28082824773940729</v>
      </c>
    </row>
    <row r="1038" spans="1:41" x14ac:dyDescent="0.25">
      <c r="A1038">
        <v>17</v>
      </c>
      <c r="B1038">
        <v>29</v>
      </c>
      <c r="C1038">
        <v>3</v>
      </c>
      <c r="D1038">
        <v>6</v>
      </c>
      <c r="E1038">
        <v>0</v>
      </c>
      <c r="F1038">
        <v>0</v>
      </c>
      <c r="H1038">
        <v>370.19835819999997</v>
      </c>
      <c r="J1038">
        <v>5297359</v>
      </c>
      <c r="K1038">
        <v>5164033</v>
      </c>
      <c r="L1038">
        <v>4532355</v>
      </c>
      <c r="M1038" t="str">
        <f>IF(J1038&gt;0,"Yes","No")</f>
        <v>Yes</v>
      </c>
      <c r="N1038">
        <f>AVERAGE(J1038:L1038)</f>
        <v>4997915.666666667</v>
      </c>
      <c r="O1038">
        <v>8998504</v>
      </c>
      <c r="P1038">
        <v>11314187</v>
      </c>
      <c r="Q1038">
        <v>9340157</v>
      </c>
      <c r="S1038">
        <f>B1038/A1038</f>
        <v>1.7058823529411764</v>
      </c>
      <c r="T1038">
        <f>D1038/A1038</f>
        <v>0.35294117647058826</v>
      </c>
      <c r="V1038" s="4">
        <f>A1038*12+(B1038-1)*1.007825+C1038*14.003074+D1038*15.9949146+E1038*31.9720707+F1038*30.9737615+0.0005485799</f>
        <v>370.19835817989997</v>
      </c>
      <c r="W1038">
        <f>1+A1038-B1038/2+C1038/2+F1038/2</f>
        <v>5</v>
      </c>
      <c r="X1038">
        <f>W1038/A1038</f>
        <v>0.29411764705882354</v>
      </c>
      <c r="Y1038">
        <f>W1038/B1038</f>
        <v>0.17241379310344829</v>
      </c>
      <c r="Z1038">
        <f>W1038/D1038</f>
        <v>0.83333333333333337</v>
      </c>
      <c r="AA1038" t="str">
        <f>IF(X1038&gt;=0.3,IF(X1038&lt;=0.68,IF(Y1038&gt;=0.2,IF(Y1038&lt;=0.95,IF(Z1038&gt;=0.77,IF(Z1038&lt;=1.75,"CRAM","O"),"O"),"O"),"O"),"O"),"O")</f>
        <v>O</v>
      </c>
      <c r="AD1038">
        <f>(1+A1038-D1038/2-E1038-B1038/2)/(A1038-D1038/2-E1038-C1038-F1038)</f>
        <v>4.5454545454545456E-2</v>
      </c>
      <c r="AF1038" t="str">
        <f>IF(AD1038&gt;0.66,"CondAr","----")</f>
        <v>----</v>
      </c>
      <c r="AG1038" t="str">
        <f>IF(AND((AD1038&gt;0.5),(AD1038&lt;=0.66)),"Aromatic","----")</f>
        <v>----</v>
      </c>
      <c r="AH1038" t="str">
        <f>IF(AND((AD1038&lt;=0.5),(S1038&lt;1.5)),"HUnSatLig","----")</f>
        <v>----</v>
      </c>
      <c r="AI1038" t="str">
        <f>IF(AND((T1038&lt;0.6),(S1038&gt;=1.5),(C1038=0)),"AlipatNoN","----")</f>
        <v>----</v>
      </c>
      <c r="AJ1038" t="str">
        <f>IF(AND((S1038&gt;=1.5),(T1038&gt;=0.6)),"SatFACarb","----")</f>
        <v>----</v>
      </c>
      <c r="AK1038" t="str">
        <f>IF(AND((T1038&lt;0.6),(S1038&gt;=1.5),(C1038&gt;0)),"Alipat+N","----")</f>
        <v>Alipat+N</v>
      </c>
      <c r="AM1038" s="4">
        <f>V1038*(44/43.989828)</f>
        <v>370.28396109927041</v>
      </c>
      <c r="AN1038" s="4">
        <f>INT(AM1038)</f>
        <v>370</v>
      </c>
      <c r="AO1038" s="4">
        <f>AM1038-AN1038</f>
        <v>0.2839610992704138</v>
      </c>
    </row>
    <row r="1039" spans="1:41" x14ac:dyDescent="0.25">
      <c r="A1039">
        <v>16</v>
      </c>
      <c r="B1039">
        <v>27</v>
      </c>
      <c r="C1039">
        <v>3</v>
      </c>
      <c r="D1039">
        <v>5</v>
      </c>
      <c r="E1039">
        <v>0</v>
      </c>
      <c r="F1039">
        <v>0</v>
      </c>
      <c r="H1039">
        <v>340.18779360000002</v>
      </c>
      <c r="J1039">
        <v>5242966</v>
      </c>
      <c r="K1039">
        <v>5170330</v>
      </c>
      <c r="L1039">
        <v>5287548</v>
      </c>
      <c r="M1039" t="str">
        <f>IF(J1039&gt;0,"Yes","No")</f>
        <v>Yes</v>
      </c>
      <c r="N1039">
        <f>AVERAGE(J1039:L1039)</f>
        <v>5233614.666666667</v>
      </c>
      <c r="O1039">
        <v>9083794</v>
      </c>
      <c r="P1039">
        <v>10322653</v>
      </c>
      <c r="Q1039">
        <v>8638337</v>
      </c>
      <c r="S1039">
        <f>B1039/A1039</f>
        <v>1.6875</v>
      </c>
      <c r="T1039">
        <f>D1039/A1039</f>
        <v>0.3125</v>
      </c>
      <c r="V1039" s="4">
        <f>A1039*12+(B1039-1)*1.007825+C1039*14.003074+D1039*15.9949146+E1039*31.9720707+F1039*30.9737615+0.0005485799</f>
        <v>340.18779357989996</v>
      </c>
      <c r="W1039">
        <f>1+A1039-B1039/2+C1039/2+F1039/2</f>
        <v>5</v>
      </c>
      <c r="X1039">
        <f>W1039/A1039</f>
        <v>0.3125</v>
      </c>
      <c r="Y1039">
        <f>W1039/B1039</f>
        <v>0.18518518518518517</v>
      </c>
      <c r="Z1039">
        <f>W1039/D1039</f>
        <v>1</v>
      </c>
      <c r="AA1039" t="str">
        <f>IF(X1039&gt;=0.3,IF(X1039&lt;=0.68,IF(Y1039&gt;=0.2,IF(Y1039&lt;=0.95,IF(Z1039&gt;=0.77,IF(Z1039&lt;=1.75,"CRAM","O"),"O"),"O"),"O"),"O"),"O")</f>
        <v>O</v>
      </c>
      <c r="AD1039">
        <f>(1+A1039-D1039/2-E1039-B1039/2)/(A1039-D1039/2-E1039-C1039-F1039)</f>
        <v>9.5238095238095233E-2</v>
      </c>
      <c r="AF1039" t="str">
        <f>IF(AD1039&gt;0.66,"CondAr","----")</f>
        <v>----</v>
      </c>
      <c r="AG1039" t="str">
        <f>IF(AND((AD1039&gt;0.5),(AD1039&lt;=0.66)),"Aromatic","----")</f>
        <v>----</v>
      </c>
      <c r="AH1039" t="str">
        <f>IF(AND((AD1039&lt;=0.5),(S1039&lt;1.5)),"HUnSatLig","----")</f>
        <v>----</v>
      </c>
      <c r="AI1039" t="str">
        <f>IF(AND((T1039&lt;0.6),(S1039&gt;=1.5),(C1039=0)),"AlipatNoN","----")</f>
        <v>----</v>
      </c>
      <c r="AJ1039" t="str">
        <f>IF(AND((S1039&gt;=1.5),(T1039&gt;=0.6)),"SatFACarb","----")</f>
        <v>----</v>
      </c>
      <c r="AK1039" t="str">
        <f>IF(AND((T1039&lt;0.6),(S1039&gt;=1.5),(C1039&gt;0)),"Alipat+N","----")</f>
        <v>Alipat+N</v>
      </c>
      <c r="AM1039" s="4">
        <f>V1039*(44/43.989828)</f>
        <v>340.26645699809501</v>
      </c>
      <c r="AN1039" s="4">
        <f>INT(AM1039)</f>
        <v>340</v>
      </c>
      <c r="AO1039" s="4">
        <f>AM1039-AN1039</f>
        <v>0.26645699809500911</v>
      </c>
    </row>
    <row r="1040" spans="1:41" x14ac:dyDescent="0.25">
      <c r="A1040">
        <v>17</v>
      </c>
      <c r="B1040">
        <v>32</v>
      </c>
      <c r="C1040">
        <v>4</v>
      </c>
      <c r="D1040">
        <v>5</v>
      </c>
      <c r="E1040">
        <v>0</v>
      </c>
      <c r="F1040">
        <v>0</v>
      </c>
      <c r="H1040">
        <v>371.2299926</v>
      </c>
      <c r="J1040">
        <v>4212307</v>
      </c>
      <c r="K1040">
        <v>5156123</v>
      </c>
      <c r="L1040">
        <v>4650419</v>
      </c>
      <c r="M1040" t="str">
        <f>IF(J1040&gt;0,"Yes","No")</f>
        <v>Yes</v>
      </c>
      <c r="N1040">
        <f>AVERAGE(J1040:L1040)</f>
        <v>4672949.666666667</v>
      </c>
      <c r="O1040">
        <v>9199514</v>
      </c>
      <c r="P1040">
        <v>11201847</v>
      </c>
      <c r="Q1040">
        <v>8099359</v>
      </c>
      <c r="S1040">
        <f>B1040/A1040</f>
        <v>1.8823529411764706</v>
      </c>
      <c r="T1040">
        <f>D1040/A1040</f>
        <v>0.29411764705882354</v>
      </c>
      <c r="V1040" s="4">
        <f>A1040*12+(B1040-1)*1.007825+C1040*14.003074+D1040*15.9949146+E1040*31.9720707+F1040*30.9737615+0.0005485799</f>
        <v>371.22999257989994</v>
      </c>
      <c r="W1040">
        <f>1+A1040-B1040/2+C1040/2+F1040/2</f>
        <v>4</v>
      </c>
      <c r="X1040">
        <f>W1040/A1040</f>
        <v>0.23529411764705882</v>
      </c>
      <c r="Y1040">
        <f>W1040/B1040</f>
        <v>0.125</v>
      </c>
      <c r="Z1040">
        <f>W1040/D1040</f>
        <v>0.8</v>
      </c>
      <c r="AA1040" t="str">
        <f>IF(X1040&gt;=0.3,IF(X1040&lt;=0.68,IF(Y1040&gt;=0.2,IF(Y1040&lt;=0.95,IF(Z1040&gt;=0.77,IF(Z1040&lt;=1.75,"CRAM","O"),"O"),"O"),"O"),"O"),"O")</f>
        <v>O</v>
      </c>
      <c r="AD1040">
        <f>(1+A1040-D1040/2-E1040-B1040/2)/(A1040-D1040/2-E1040-C1040-F1040)</f>
        <v>-4.7619047619047616E-2</v>
      </c>
      <c r="AF1040" t="str">
        <f>IF(AD1040&gt;0.66,"CondAr","----")</f>
        <v>----</v>
      </c>
      <c r="AG1040" t="str">
        <f>IF(AND((AD1040&gt;0.5),(AD1040&lt;=0.66)),"Aromatic","----")</f>
        <v>----</v>
      </c>
      <c r="AH1040" t="str">
        <f>IF(AND((AD1040&lt;=0.5),(S1040&lt;1.5)),"HUnSatLig","----")</f>
        <v>----</v>
      </c>
      <c r="AI1040" t="str">
        <f>IF(AND((T1040&lt;0.6),(S1040&gt;=1.5),(C1040=0)),"AlipatNoN","----")</f>
        <v>----</v>
      </c>
      <c r="AJ1040" t="str">
        <f>IF(AND((S1040&gt;=1.5),(T1040&gt;=0.6)),"SatFACarb","----")</f>
        <v>----</v>
      </c>
      <c r="AK1040" t="str">
        <f>IF(AND((T1040&lt;0.6),(S1040&gt;=1.5),(C1040&gt;0)),"Alipat+N","----")</f>
        <v>Alipat+N</v>
      </c>
      <c r="AM1040" s="4">
        <f>V1040*(44/43.989828)</f>
        <v>371.31583404953517</v>
      </c>
      <c r="AN1040" s="4">
        <f>INT(AM1040)</f>
        <v>371</v>
      </c>
      <c r="AO1040" s="4">
        <f>AM1040-AN1040</f>
        <v>0.31583404953516947</v>
      </c>
    </row>
    <row r="1041" spans="1:41" x14ac:dyDescent="0.25">
      <c r="A1041">
        <v>14</v>
      </c>
      <c r="B1041">
        <v>31</v>
      </c>
      <c r="C1041">
        <v>4</v>
      </c>
      <c r="D1041">
        <v>4</v>
      </c>
      <c r="E1041">
        <v>0</v>
      </c>
      <c r="F1041">
        <v>1</v>
      </c>
      <c r="H1041">
        <v>349.20101449999999</v>
      </c>
      <c r="J1041">
        <v>6110921</v>
      </c>
      <c r="K1041">
        <v>6841688</v>
      </c>
      <c r="L1041">
        <v>6569976</v>
      </c>
      <c r="M1041" t="str">
        <f>IF(J1041&gt;0,"Yes","No")</f>
        <v>Yes</v>
      </c>
      <c r="N1041">
        <f>AVERAGE(J1041:L1041)</f>
        <v>6507528.333333333</v>
      </c>
      <c r="O1041">
        <v>9856376</v>
      </c>
      <c r="P1041">
        <v>12347404</v>
      </c>
      <c r="Q1041">
        <v>9767182</v>
      </c>
      <c r="S1041">
        <f>B1041/A1041</f>
        <v>2.2142857142857144</v>
      </c>
      <c r="T1041">
        <f>D1041/A1041</f>
        <v>0.2857142857142857</v>
      </c>
      <c r="V1041" s="4">
        <f>A1041*12+(B1041-1)*1.007825+C1041*14.003074+D1041*15.9949146+E1041*31.9720707+F1041*30.9737615+0.0005485799</f>
        <v>349.20101447989998</v>
      </c>
      <c r="W1041">
        <f>1+A1041-B1041/2+C1041/2+F1041/2</f>
        <v>2</v>
      </c>
      <c r="X1041">
        <f>W1041/A1041</f>
        <v>0.14285714285714285</v>
      </c>
      <c r="Y1041">
        <f>W1041/B1041</f>
        <v>6.4516129032258063E-2</v>
      </c>
      <c r="Z1041">
        <f>W1041/D1041</f>
        <v>0.5</v>
      </c>
      <c r="AA1041" t="str">
        <f>IF(X1041&gt;=0.3,IF(X1041&lt;=0.68,IF(Y1041&gt;=0.2,IF(Y1041&lt;=0.95,IF(Z1041&gt;=0.77,IF(Z1041&lt;=1.75,"CRAM","O"),"O"),"O"),"O"),"O"),"O")</f>
        <v>O</v>
      </c>
      <c r="AD1041">
        <f>(1+A1041-D1041/2-E1041-B1041/2)/(A1041-D1041/2-E1041-C1041-F1041)</f>
        <v>-0.35714285714285715</v>
      </c>
      <c r="AF1041" t="str">
        <f>IF(AD1041&gt;0.66,"CondAr","----")</f>
        <v>----</v>
      </c>
      <c r="AG1041" t="str">
        <f>IF(AND((AD1041&gt;0.5),(AD1041&lt;=0.66)),"Aromatic","----")</f>
        <v>----</v>
      </c>
      <c r="AH1041" t="str">
        <f>IF(AND((AD1041&lt;=0.5),(S1041&lt;1.5)),"HUnSatLig","----")</f>
        <v>----</v>
      </c>
      <c r="AI1041" t="str">
        <f>IF(AND((T1041&lt;0.6),(S1041&gt;=1.5),(C1041=0)),"AlipatNoN","----")</f>
        <v>----</v>
      </c>
      <c r="AJ1041" t="str">
        <f>IF(AND((S1041&gt;=1.5),(T1041&gt;=0.6)),"SatFACarb","----")</f>
        <v>----</v>
      </c>
      <c r="AK1041" t="str">
        <f>IF(AND((T1041&lt;0.6),(S1041&gt;=1.5),(C1041&gt;0)),"Alipat+N","----")</f>
        <v>Alipat+N</v>
      </c>
      <c r="AM1041" s="4">
        <f>V1041*(44/43.989828)</f>
        <v>349.28176207271366</v>
      </c>
      <c r="AN1041" s="4">
        <f>INT(AM1041)</f>
        <v>349</v>
      </c>
      <c r="AO1041" s="4">
        <f>AM1041-AN1041</f>
        <v>0.28176207271366138</v>
      </c>
    </row>
    <row r="1042" spans="1:41" x14ac:dyDescent="0.25">
      <c r="A1042">
        <v>16</v>
      </c>
      <c r="B1042">
        <v>27</v>
      </c>
      <c r="C1042">
        <v>3</v>
      </c>
      <c r="D1042">
        <v>6</v>
      </c>
      <c r="E1042">
        <v>0</v>
      </c>
      <c r="F1042">
        <v>0</v>
      </c>
      <c r="H1042">
        <v>356.18270819999998</v>
      </c>
      <c r="J1042">
        <v>5836860</v>
      </c>
      <c r="K1042">
        <v>6335672</v>
      </c>
      <c r="L1042">
        <v>5911546</v>
      </c>
      <c r="M1042" t="str">
        <f>IF(J1042&gt;0,"Yes","No")</f>
        <v>Yes</v>
      </c>
      <c r="N1042">
        <f>AVERAGE(J1042:L1042)</f>
        <v>6028026</v>
      </c>
      <c r="O1042">
        <v>10057135</v>
      </c>
      <c r="P1042">
        <v>10656725</v>
      </c>
      <c r="Q1042">
        <v>9000186</v>
      </c>
      <c r="S1042">
        <f>B1042/A1042</f>
        <v>1.6875</v>
      </c>
      <c r="T1042">
        <f>D1042/A1042</f>
        <v>0.375</v>
      </c>
      <c r="V1042" s="4">
        <f>A1042*12+(B1042-1)*1.007825+C1042*14.003074+D1042*15.9949146+E1042*31.9720707+F1042*30.9737615+0.0005485799</f>
        <v>356.18270817989998</v>
      </c>
      <c r="W1042">
        <f>1+A1042-B1042/2+C1042/2+F1042/2</f>
        <v>5</v>
      </c>
      <c r="X1042">
        <f>W1042/A1042</f>
        <v>0.3125</v>
      </c>
      <c r="Y1042">
        <f>W1042/B1042</f>
        <v>0.18518518518518517</v>
      </c>
      <c r="Z1042">
        <f>W1042/D1042</f>
        <v>0.83333333333333337</v>
      </c>
      <c r="AA1042" t="str">
        <f>IF(X1042&gt;=0.3,IF(X1042&lt;=0.68,IF(Y1042&gt;=0.2,IF(Y1042&lt;=0.95,IF(Z1042&gt;=0.77,IF(Z1042&lt;=1.75,"CRAM","O"),"O"),"O"),"O"),"O"),"O")</f>
        <v>O</v>
      </c>
      <c r="AD1042">
        <f>(1+A1042-D1042/2-E1042-B1042/2)/(A1042-D1042/2-E1042-C1042-F1042)</f>
        <v>0.05</v>
      </c>
      <c r="AF1042" t="str">
        <f>IF(AD1042&gt;0.66,"CondAr","----")</f>
        <v>----</v>
      </c>
      <c r="AG1042" t="str">
        <f>IF(AND((AD1042&gt;0.5),(AD1042&lt;=0.66)),"Aromatic","----")</f>
        <v>----</v>
      </c>
      <c r="AH1042" t="str">
        <f>IF(AND((AD1042&lt;=0.5),(S1042&lt;1.5)),"HUnSatLig","----")</f>
        <v>----</v>
      </c>
      <c r="AI1042" t="str">
        <f>IF(AND((T1042&lt;0.6),(S1042&gt;=1.5),(C1042=0)),"AlipatNoN","----")</f>
        <v>----</v>
      </c>
      <c r="AJ1042" t="str">
        <f>IF(AND((S1042&gt;=1.5),(T1042&gt;=0.6)),"SatFACarb","----")</f>
        <v>----</v>
      </c>
      <c r="AK1042" t="str">
        <f>IF(AND((T1042&lt;0.6),(S1042&gt;=1.5),(C1042&gt;0)),"Alipat+N","----")</f>
        <v>Alipat+N</v>
      </c>
      <c r="AM1042" s="4">
        <f>V1042*(44/43.989828)</f>
        <v>356.26507018658032</v>
      </c>
      <c r="AN1042" s="4">
        <f>INT(AM1042)</f>
        <v>356</v>
      </c>
      <c r="AO1042" s="4">
        <f>AM1042-AN1042</f>
        <v>0.26507018658031711</v>
      </c>
    </row>
    <row r="1043" spans="1:41" x14ac:dyDescent="0.25">
      <c r="A1043">
        <v>17</v>
      </c>
      <c r="B1043">
        <v>29</v>
      </c>
      <c r="C1043">
        <v>3</v>
      </c>
      <c r="D1043">
        <v>5</v>
      </c>
      <c r="E1043">
        <v>0</v>
      </c>
      <c r="F1043">
        <v>0</v>
      </c>
      <c r="H1043">
        <v>354.20344360000001</v>
      </c>
      <c r="J1043">
        <v>5563767</v>
      </c>
      <c r="K1043">
        <v>5440151</v>
      </c>
      <c r="L1043">
        <v>5674410</v>
      </c>
      <c r="M1043" t="str">
        <f>IF(J1043&gt;0,"Yes","No")</f>
        <v>Yes</v>
      </c>
      <c r="N1043">
        <f>AVERAGE(J1043:L1043)</f>
        <v>5559442.666666667</v>
      </c>
      <c r="O1043">
        <v>10171219</v>
      </c>
      <c r="P1043">
        <v>12034453</v>
      </c>
      <c r="Q1043">
        <v>9788084</v>
      </c>
      <c r="S1043">
        <f>B1043/A1043</f>
        <v>1.7058823529411764</v>
      </c>
      <c r="T1043">
        <f>D1043/A1043</f>
        <v>0.29411764705882354</v>
      </c>
      <c r="V1043" s="4">
        <f>A1043*12+(B1043-1)*1.007825+C1043*14.003074+D1043*15.9949146+E1043*31.9720707+F1043*30.9737615+0.0005485799</f>
        <v>354.20344357990001</v>
      </c>
      <c r="W1043">
        <f>1+A1043-B1043/2+C1043/2+F1043/2</f>
        <v>5</v>
      </c>
      <c r="X1043">
        <f>W1043/A1043</f>
        <v>0.29411764705882354</v>
      </c>
      <c r="Y1043">
        <f>W1043/B1043</f>
        <v>0.17241379310344829</v>
      </c>
      <c r="Z1043">
        <f>W1043/D1043</f>
        <v>1</v>
      </c>
      <c r="AA1043" t="str">
        <f>IF(X1043&gt;=0.3,IF(X1043&lt;=0.68,IF(Y1043&gt;=0.2,IF(Y1043&lt;=0.95,IF(Z1043&gt;=0.77,IF(Z1043&lt;=1.75,"CRAM","O"),"O"),"O"),"O"),"O"),"O")</f>
        <v>O</v>
      </c>
      <c r="AD1043">
        <f>(1+A1043-D1043/2-E1043-B1043/2)/(A1043-D1043/2-E1043-C1043-F1043)</f>
        <v>8.6956521739130432E-2</v>
      </c>
      <c r="AF1043" t="str">
        <f>IF(AD1043&gt;0.66,"CondAr","----")</f>
        <v>----</v>
      </c>
      <c r="AG1043" t="str">
        <f>IF(AND((AD1043&gt;0.5),(AD1043&lt;=0.66)),"Aromatic","----")</f>
        <v>----</v>
      </c>
      <c r="AH1043" t="str">
        <f>IF(AND((AD1043&lt;=0.5),(S1043&lt;1.5)),"HUnSatLig","----")</f>
        <v>----</v>
      </c>
      <c r="AI1043" t="str">
        <f>IF(AND((T1043&lt;0.6),(S1043&gt;=1.5),(C1043=0)),"AlipatNoN","----")</f>
        <v>----</v>
      </c>
      <c r="AJ1043" t="str">
        <f>IF(AND((S1043&gt;=1.5),(T1043&gt;=0.6)),"SatFACarb","----")</f>
        <v>----</v>
      </c>
      <c r="AK1043" t="str">
        <f>IF(AND((T1043&lt;0.6),(S1043&gt;=1.5),(C1043&gt;0)),"Alipat+N","----")</f>
        <v>Alipat+N</v>
      </c>
      <c r="AM1043" s="4">
        <f>V1043*(44/43.989828)</f>
        <v>354.28534791078516</v>
      </c>
      <c r="AN1043" s="4">
        <f>INT(AM1043)</f>
        <v>354</v>
      </c>
      <c r="AO1043" s="4">
        <f>AM1043-AN1043</f>
        <v>0.28534791078516264</v>
      </c>
    </row>
    <row r="1044" spans="1:41" x14ac:dyDescent="0.25">
      <c r="A1044">
        <v>17</v>
      </c>
      <c r="B1044">
        <v>31</v>
      </c>
      <c r="C1044">
        <v>3</v>
      </c>
      <c r="D1044">
        <v>6</v>
      </c>
      <c r="E1044">
        <v>0</v>
      </c>
      <c r="F1044">
        <v>0</v>
      </c>
      <c r="H1044">
        <v>372.21400820000002</v>
      </c>
      <c r="J1044">
        <v>7029700</v>
      </c>
      <c r="K1044">
        <v>7409191</v>
      </c>
      <c r="L1044">
        <v>7097043</v>
      </c>
      <c r="M1044" t="str">
        <f>IF(J1044&gt;0,"Yes","No")</f>
        <v>Yes</v>
      </c>
      <c r="N1044">
        <f>AVERAGE(J1044:L1044)</f>
        <v>7178644.666666667</v>
      </c>
      <c r="O1044">
        <v>10281147</v>
      </c>
      <c r="P1044">
        <v>11677268</v>
      </c>
      <c r="Q1044">
        <v>10811185</v>
      </c>
      <c r="S1044">
        <f>B1044/A1044</f>
        <v>1.8235294117647058</v>
      </c>
      <c r="T1044">
        <f>D1044/A1044</f>
        <v>0.35294117647058826</v>
      </c>
      <c r="V1044" s="4">
        <f>A1044*12+(B1044-1)*1.007825+C1044*14.003074+D1044*15.9949146+E1044*31.9720707+F1044*30.9737615+0.0005485799</f>
        <v>372.21400817989996</v>
      </c>
      <c r="W1044">
        <f>1+A1044-B1044/2+C1044/2+F1044/2</f>
        <v>4</v>
      </c>
      <c r="X1044">
        <f>W1044/A1044</f>
        <v>0.23529411764705882</v>
      </c>
      <c r="Y1044">
        <f>W1044/B1044</f>
        <v>0.12903225806451613</v>
      </c>
      <c r="Z1044">
        <f>W1044/D1044</f>
        <v>0.66666666666666663</v>
      </c>
      <c r="AA1044" t="str">
        <f>IF(X1044&gt;=0.3,IF(X1044&lt;=0.68,IF(Y1044&gt;=0.2,IF(Y1044&lt;=0.95,IF(Z1044&gt;=0.77,IF(Z1044&lt;=1.75,"CRAM","O"),"O"),"O"),"O"),"O"),"O")</f>
        <v>O</v>
      </c>
      <c r="AD1044">
        <f>(1+A1044-D1044/2-E1044-B1044/2)/(A1044-D1044/2-E1044-C1044-F1044)</f>
        <v>-4.5454545454545456E-2</v>
      </c>
      <c r="AF1044" t="str">
        <f>IF(AD1044&gt;0.66,"CondAr","----")</f>
        <v>----</v>
      </c>
      <c r="AG1044" t="str">
        <f>IF(AND((AD1044&gt;0.5),(AD1044&lt;=0.66)),"Aromatic","----")</f>
        <v>----</v>
      </c>
      <c r="AH1044" t="str">
        <f>IF(AND((AD1044&lt;=0.5),(S1044&lt;1.5)),"HUnSatLig","----")</f>
        <v>----</v>
      </c>
      <c r="AI1044" t="str">
        <f>IF(AND((T1044&lt;0.6),(S1044&gt;=1.5),(C1044=0)),"AlipatNoN","----")</f>
        <v>----</v>
      </c>
      <c r="AJ1044" t="str">
        <f>IF(AND((S1044&gt;=1.5),(T1044&gt;=0.6)),"SatFACarb","----")</f>
        <v>----</v>
      </c>
      <c r="AK1044" t="str">
        <f>IF(AND((T1044&lt;0.6),(S1044&gt;=1.5),(C1044&gt;0)),"Alipat+N","----")</f>
        <v>Alipat+N</v>
      </c>
      <c r="AM1044" s="4">
        <f>V1044*(44/43.989828)</f>
        <v>372.30007718865363</v>
      </c>
      <c r="AN1044" s="4">
        <f>INT(AM1044)</f>
        <v>372</v>
      </c>
      <c r="AO1044" s="4">
        <f>AM1044-AN1044</f>
        <v>0.30007718865363131</v>
      </c>
    </row>
    <row r="1045" spans="1:41" x14ac:dyDescent="0.25">
      <c r="A1045">
        <v>15</v>
      </c>
      <c r="B1045">
        <v>27</v>
      </c>
      <c r="C1045">
        <v>3</v>
      </c>
      <c r="D1045">
        <v>6</v>
      </c>
      <c r="E1045">
        <v>0</v>
      </c>
      <c r="F1045">
        <v>0</v>
      </c>
      <c r="H1045">
        <v>344.18270819999998</v>
      </c>
      <c r="J1045">
        <v>9499826</v>
      </c>
      <c r="K1045">
        <v>10162265</v>
      </c>
      <c r="L1045">
        <v>9867916</v>
      </c>
      <c r="M1045" t="str">
        <f>IF(J1045&gt;0,"Yes","No")</f>
        <v>Yes</v>
      </c>
      <c r="N1045">
        <f>AVERAGE(J1045:L1045)</f>
        <v>9843335.666666666</v>
      </c>
      <c r="O1045">
        <v>10842070</v>
      </c>
      <c r="P1045">
        <v>12394187</v>
      </c>
      <c r="Q1045">
        <v>10893215</v>
      </c>
      <c r="S1045">
        <f>B1045/A1045</f>
        <v>1.8</v>
      </c>
      <c r="T1045">
        <f>D1045/A1045</f>
        <v>0.4</v>
      </c>
      <c r="V1045" s="4">
        <f>A1045*12+(B1045-1)*1.007825+C1045*14.003074+D1045*15.9949146+E1045*31.9720707+F1045*30.9737615+0.0005485799</f>
        <v>344.18270817989998</v>
      </c>
      <c r="W1045">
        <f>1+A1045-B1045/2+C1045/2+F1045/2</f>
        <v>4</v>
      </c>
      <c r="X1045">
        <f>W1045/A1045</f>
        <v>0.26666666666666666</v>
      </c>
      <c r="Y1045">
        <f>W1045/B1045</f>
        <v>0.14814814814814814</v>
      </c>
      <c r="Z1045">
        <f>W1045/D1045</f>
        <v>0.66666666666666663</v>
      </c>
      <c r="AA1045" t="str">
        <f>IF(X1045&gt;=0.3,IF(X1045&lt;=0.68,IF(Y1045&gt;=0.2,IF(Y1045&lt;=0.95,IF(Z1045&gt;=0.77,IF(Z1045&lt;=1.75,"CRAM","O"),"O"),"O"),"O"),"O"),"O")</f>
        <v>O</v>
      </c>
      <c r="AD1045">
        <f>(1+A1045-D1045/2-E1045-B1045/2)/(A1045-D1045/2-E1045-C1045-F1045)</f>
        <v>-5.5555555555555552E-2</v>
      </c>
      <c r="AF1045" t="str">
        <f>IF(AD1045&gt;0.66,"CondAr","----")</f>
        <v>----</v>
      </c>
      <c r="AG1045" t="str">
        <f>IF(AND((AD1045&gt;0.5),(AD1045&lt;=0.66)),"Aromatic","----")</f>
        <v>----</v>
      </c>
      <c r="AH1045" t="str">
        <f>IF(AND((AD1045&lt;=0.5),(S1045&lt;1.5)),"HUnSatLig","----")</f>
        <v>----</v>
      </c>
      <c r="AI1045" t="str">
        <f>IF(AND((T1045&lt;0.6),(S1045&gt;=1.5),(C1045=0)),"AlipatNoN","----")</f>
        <v>----</v>
      </c>
      <c r="AJ1045" t="str">
        <f>IF(AND((S1045&gt;=1.5),(T1045&gt;=0.6)),"SatFACarb","----")</f>
        <v>----</v>
      </c>
      <c r="AK1045" t="str">
        <f>IF(AND((T1045&lt;0.6),(S1045&gt;=1.5),(C1045&gt;0)),"Alipat+N","----")</f>
        <v>Alipat+N</v>
      </c>
      <c r="AM1045" s="4">
        <f>V1045*(44/43.989828)</f>
        <v>344.26229536327344</v>
      </c>
      <c r="AN1045" s="4">
        <f>INT(AM1045)</f>
        <v>344</v>
      </c>
      <c r="AO1045" s="4">
        <f>AM1045-AN1045</f>
        <v>0.26229536327343794</v>
      </c>
    </row>
    <row r="1046" spans="1:41" x14ac:dyDescent="0.25">
      <c r="A1046">
        <v>17</v>
      </c>
      <c r="B1046">
        <v>32</v>
      </c>
      <c r="C1046">
        <v>4</v>
      </c>
      <c r="D1046">
        <v>6</v>
      </c>
      <c r="E1046">
        <v>0</v>
      </c>
      <c r="F1046">
        <v>0</v>
      </c>
      <c r="H1046">
        <v>387.22490720000002</v>
      </c>
      <c r="J1046">
        <v>6094824</v>
      </c>
      <c r="K1046">
        <v>5978301</v>
      </c>
      <c r="L1046">
        <v>5891666</v>
      </c>
      <c r="M1046" t="str">
        <f>IF(J1046&gt;0,"Yes","No")</f>
        <v>Yes</v>
      </c>
      <c r="N1046">
        <f>AVERAGE(J1046:L1046)</f>
        <v>5988263.666666667</v>
      </c>
      <c r="O1046">
        <v>11939895</v>
      </c>
      <c r="P1046">
        <v>13157849</v>
      </c>
      <c r="Q1046">
        <v>10290584</v>
      </c>
      <c r="S1046">
        <f>B1046/A1046</f>
        <v>1.8823529411764706</v>
      </c>
      <c r="T1046">
        <f>D1046/A1046</f>
        <v>0.35294117647058826</v>
      </c>
      <c r="V1046" s="4">
        <f>A1046*12+(B1046-1)*1.007825+C1046*14.003074+D1046*15.9949146+E1046*31.9720707+F1046*30.9737615+0.0005485799</f>
        <v>387.22490717989996</v>
      </c>
      <c r="W1046">
        <f>1+A1046-B1046/2+C1046/2+F1046/2</f>
        <v>4</v>
      </c>
      <c r="X1046">
        <f>W1046/A1046</f>
        <v>0.23529411764705882</v>
      </c>
      <c r="Y1046">
        <f>W1046/B1046</f>
        <v>0.125</v>
      </c>
      <c r="Z1046">
        <f>W1046/D1046</f>
        <v>0.66666666666666663</v>
      </c>
      <c r="AA1046" t="str">
        <f>IF(X1046&gt;=0.3,IF(X1046&lt;=0.68,IF(Y1046&gt;=0.2,IF(Y1046&lt;=0.95,IF(Z1046&gt;=0.77,IF(Z1046&lt;=1.75,"CRAM","O"),"O"),"O"),"O"),"O"),"O")</f>
        <v>O</v>
      </c>
      <c r="AD1046">
        <f>(1+A1046-D1046/2-E1046-B1046/2)/(A1046-D1046/2-E1046-C1046-F1046)</f>
        <v>-0.1</v>
      </c>
      <c r="AF1046" t="str">
        <f>IF(AD1046&gt;0.66,"CondAr","----")</f>
        <v>----</v>
      </c>
      <c r="AG1046" t="str">
        <f>IF(AND((AD1046&gt;0.5),(AD1046&lt;=0.66)),"Aromatic","----")</f>
        <v>----</v>
      </c>
      <c r="AH1046" t="str">
        <f>IF(AND((AD1046&lt;=0.5),(S1046&lt;1.5)),"HUnSatLig","----")</f>
        <v>----</v>
      </c>
      <c r="AI1046" t="str">
        <f>IF(AND((T1046&lt;0.6),(S1046&gt;=1.5),(C1046=0)),"AlipatNoN","----")</f>
        <v>----</v>
      </c>
      <c r="AJ1046" t="str">
        <f>IF(AND((S1046&gt;=1.5),(T1046&gt;=0.6)),"SatFACarb","----")</f>
        <v>----</v>
      </c>
      <c r="AK1046" t="str">
        <f>IF(AND((T1046&lt;0.6),(S1046&gt;=1.5),(C1046&gt;0)),"Alipat+N","----")</f>
        <v>Alipat+N</v>
      </c>
      <c r="AM1046" s="4">
        <f>V1046*(44/43.989828)</f>
        <v>387.31444723802048</v>
      </c>
      <c r="AN1046" s="4">
        <f>INT(AM1046)</f>
        <v>387</v>
      </c>
      <c r="AO1046" s="4">
        <f>AM1046-AN1046</f>
        <v>0.31444723802047747</v>
      </c>
    </row>
    <row r="1047" spans="1:41" x14ac:dyDescent="0.25">
      <c r="A1047">
        <v>16</v>
      </c>
      <c r="B1047">
        <v>30</v>
      </c>
      <c r="C1047">
        <v>4</v>
      </c>
      <c r="D1047">
        <v>5</v>
      </c>
      <c r="E1047">
        <v>0</v>
      </c>
      <c r="F1047">
        <v>0</v>
      </c>
      <c r="H1047">
        <v>357.21434260000001</v>
      </c>
      <c r="J1047">
        <v>6220211</v>
      </c>
      <c r="K1047">
        <v>6841814</v>
      </c>
      <c r="L1047">
        <v>6062384</v>
      </c>
      <c r="M1047" t="str">
        <f>IF(J1047&gt;0,"Yes","No")</f>
        <v>Yes</v>
      </c>
      <c r="N1047">
        <f>AVERAGE(J1047:L1047)</f>
        <v>6374803</v>
      </c>
      <c r="O1047">
        <v>12136172</v>
      </c>
      <c r="P1047">
        <v>14929156</v>
      </c>
      <c r="Q1047">
        <v>11349546</v>
      </c>
      <c r="S1047">
        <f>B1047/A1047</f>
        <v>1.875</v>
      </c>
      <c r="T1047">
        <f>D1047/A1047</f>
        <v>0.3125</v>
      </c>
      <c r="V1047" s="4">
        <f>A1047*12+(B1047-1)*1.007825+C1047*14.003074+D1047*15.9949146+E1047*31.9720707+F1047*30.9737615+0.0005485799</f>
        <v>357.21434257990001</v>
      </c>
      <c r="W1047">
        <f>1+A1047-B1047/2+C1047/2+F1047/2</f>
        <v>4</v>
      </c>
      <c r="X1047">
        <f>W1047/A1047</f>
        <v>0.25</v>
      </c>
      <c r="Y1047">
        <f>W1047/B1047</f>
        <v>0.13333333333333333</v>
      </c>
      <c r="Z1047">
        <f>W1047/D1047</f>
        <v>0.8</v>
      </c>
      <c r="AA1047" t="str">
        <f>IF(X1047&gt;=0.3,IF(X1047&lt;=0.68,IF(Y1047&gt;=0.2,IF(Y1047&lt;=0.95,IF(Z1047&gt;=0.77,IF(Z1047&lt;=1.75,"CRAM","O"),"O"),"O"),"O"),"O"),"O")</f>
        <v>O</v>
      </c>
      <c r="AD1047">
        <f>(1+A1047-D1047/2-E1047-B1047/2)/(A1047-D1047/2-E1047-C1047-F1047)</f>
        <v>-5.2631578947368418E-2</v>
      </c>
      <c r="AF1047" t="str">
        <f>IF(AD1047&gt;0.66,"CondAr","----")</f>
        <v>----</v>
      </c>
      <c r="AG1047" t="str">
        <f>IF(AND((AD1047&gt;0.5),(AD1047&lt;=0.66)),"Aromatic","----")</f>
        <v>----</v>
      </c>
      <c r="AH1047" t="str">
        <f>IF(AND((AD1047&lt;=0.5),(S1047&lt;1.5)),"HUnSatLig","----")</f>
        <v>----</v>
      </c>
      <c r="AI1047" t="str">
        <f>IF(AND((T1047&lt;0.6),(S1047&gt;=1.5),(C1047=0)),"AlipatNoN","----")</f>
        <v>----</v>
      </c>
      <c r="AJ1047" t="str">
        <f>IF(AND((S1047&gt;=1.5),(T1047&gt;=0.6)),"SatFACarb","----")</f>
        <v>----</v>
      </c>
      <c r="AK1047" t="str">
        <f>IF(AND((T1047&lt;0.6),(S1047&gt;=1.5),(C1047&gt;0)),"Alipat+N","----")</f>
        <v>Alipat+N</v>
      </c>
      <c r="AM1047" s="4">
        <f>V1047*(44/43.989828)</f>
        <v>357.29694313684513</v>
      </c>
      <c r="AN1047" s="4">
        <f>INT(AM1047)</f>
        <v>357</v>
      </c>
      <c r="AO1047" s="4">
        <f>AM1047-AN1047</f>
        <v>0.29694313684512963</v>
      </c>
    </row>
    <row r="1048" spans="1:41" x14ac:dyDescent="0.25">
      <c r="A1048">
        <v>15</v>
      </c>
      <c r="B1048">
        <v>29</v>
      </c>
      <c r="C1048">
        <v>3</v>
      </c>
      <c r="D1048">
        <v>5</v>
      </c>
      <c r="E1048">
        <v>0</v>
      </c>
      <c r="F1048">
        <v>0</v>
      </c>
      <c r="H1048">
        <v>330.20344360000001</v>
      </c>
      <c r="J1048">
        <v>6676262</v>
      </c>
      <c r="K1048">
        <v>6752274</v>
      </c>
      <c r="L1048">
        <v>5982534</v>
      </c>
      <c r="M1048" t="str">
        <f>IF(J1048&gt;0,"Yes","No")</f>
        <v>Yes</v>
      </c>
      <c r="N1048">
        <f>AVERAGE(J1048:L1048)</f>
        <v>6470356.666666667</v>
      </c>
      <c r="O1048">
        <v>12558785</v>
      </c>
      <c r="P1048">
        <v>14918137</v>
      </c>
      <c r="Q1048">
        <v>11721222</v>
      </c>
      <c r="S1048">
        <f>B1048/A1048</f>
        <v>1.9333333333333333</v>
      </c>
      <c r="T1048">
        <f>D1048/A1048</f>
        <v>0.33333333333333331</v>
      </c>
      <c r="V1048" s="4">
        <f>A1048*12+(B1048-1)*1.007825+C1048*14.003074+D1048*15.9949146+E1048*31.9720707+F1048*30.9737615+0.0005485799</f>
        <v>330.20344357990001</v>
      </c>
      <c r="W1048">
        <f>1+A1048-B1048/2+C1048/2+F1048/2</f>
        <v>3</v>
      </c>
      <c r="X1048">
        <f>W1048/A1048</f>
        <v>0.2</v>
      </c>
      <c r="Y1048">
        <f>W1048/B1048</f>
        <v>0.10344827586206896</v>
      </c>
      <c r="Z1048">
        <f>W1048/D1048</f>
        <v>0.6</v>
      </c>
      <c r="AA1048" t="str">
        <f>IF(X1048&gt;=0.3,IF(X1048&lt;=0.68,IF(Y1048&gt;=0.2,IF(Y1048&lt;=0.95,IF(Z1048&gt;=0.77,IF(Z1048&lt;=1.75,"CRAM","O"),"O"),"O"),"O"),"O"),"O")</f>
        <v>O</v>
      </c>
      <c r="AD1048">
        <f>(1+A1048-D1048/2-E1048-B1048/2)/(A1048-D1048/2-E1048-C1048-F1048)</f>
        <v>-0.10526315789473684</v>
      </c>
      <c r="AF1048" t="str">
        <f>IF(AD1048&gt;0.66,"CondAr","----")</f>
        <v>----</v>
      </c>
      <c r="AG1048" t="str">
        <f>IF(AND((AD1048&gt;0.5),(AD1048&lt;=0.66)),"Aromatic","----")</f>
        <v>----</v>
      </c>
      <c r="AH1048" t="str">
        <f>IF(AND((AD1048&lt;=0.5),(S1048&lt;1.5)),"HUnSatLig","----")</f>
        <v>----</v>
      </c>
      <c r="AI1048" t="str">
        <f>IF(AND((T1048&lt;0.6),(S1048&gt;=1.5),(C1048=0)),"AlipatNoN","----")</f>
        <v>----</v>
      </c>
      <c r="AJ1048" t="str">
        <f>IF(AND((S1048&gt;=1.5),(T1048&gt;=0.6)),"SatFACarb","----")</f>
        <v>----</v>
      </c>
      <c r="AK1048" t="str">
        <f>IF(AND((T1048&lt;0.6),(S1048&gt;=1.5),(C1048&gt;0)),"Alipat+N","----")</f>
        <v>Alipat+N</v>
      </c>
      <c r="AM1048" s="4">
        <f>V1048*(44/43.989828)</f>
        <v>330.2797982641714</v>
      </c>
      <c r="AN1048" s="4">
        <f>INT(AM1048)</f>
        <v>330</v>
      </c>
      <c r="AO1048" s="4">
        <f>AM1048-AN1048</f>
        <v>0.2797982641714043</v>
      </c>
    </row>
    <row r="1049" spans="1:41" x14ac:dyDescent="0.25">
      <c r="A1049">
        <v>21</v>
      </c>
      <c r="B1049">
        <v>33</v>
      </c>
      <c r="C1049">
        <v>3</v>
      </c>
      <c r="D1049">
        <v>3</v>
      </c>
      <c r="E1049">
        <v>0</v>
      </c>
      <c r="F1049">
        <v>0</v>
      </c>
      <c r="H1049">
        <v>374.24491440000003</v>
      </c>
      <c r="J1049">
        <v>15826614</v>
      </c>
      <c r="K1049">
        <v>16222282</v>
      </c>
      <c r="L1049">
        <v>17378590</v>
      </c>
      <c r="M1049" t="str">
        <f>IF(J1049&gt;0,"Yes","No")</f>
        <v>Yes</v>
      </c>
      <c r="N1049">
        <f>AVERAGE(J1049:L1049)</f>
        <v>16475828.666666666</v>
      </c>
      <c r="O1049">
        <v>18533127</v>
      </c>
      <c r="P1049">
        <v>13357209</v>
      </c>
      <c r="Q1049">
        <v>14944604</v>
      </c>
      <c r="S1049">
        <f>B1049/A1049</f>
        <v>1.5714285714285714</v>
      </c>
      <c r="T1049">
        <f>D1049/A1049</f>
        <v>0.14285714285714285</v>
      </c>
      <c r="V1049" s="4">
        <f>A1049*12+(B1049-1)*1.007825+C1049*14.003074+D1049*15.9949146+E1049*31.9720707+F1049*30.9737615+0.0005485799</f>
        <v>374.24491437990002</v>
      </c>
      <c r="W1049">
        <f>1+A1049-B1049/2+C1049/2+F1049/2</f>
        <v>7</v>
      </c>
      <c r="X1049">
        <f>W1049/A1049</f>
        <v>0.33333333333333331</v>
      </c>
      <c r="Y1049">
        <f>W1049/B1049</f>
        <v>0.21212121212121213</v>
      </c>
      <c r="Z1049">
        <f>W1049/D1049</f>
        <v>2.3333333333333335</v>
      </c>
      <c r="AA1049" t="str">
        <f>IF(X1049&gt;=0.3,IF(X1049&lt;=0.68,IF(Y1049&gt;=0.2,IF(Y1049&lt;=0.95,IF(Z1049&gt;=0.77,IF(Z1049&lt;=1.75,"CRAM","O"),"O"),"O"),"O"),"O"),"O")</f>
        <v>O</v>
      </c>
      <c r="AD1049">
        <f>(1+A1049-D1049/2-E1049-B1049/2)/(A1049-D1049/2-E1049-C1049-F1049)</f>
        <v>0.24242424242424243</v>
      </c>
      <c r="AF1049" t="str">
        <f>IF(AD1049&gt;0.66,"CondAr","----")</f>
        <v>----</v>
      </c>
      <c r="AG1049" t="str">
        <f>IF(AND((AD1049&gt;0.5),(AD1049&lt;=0.66)),"Aromatic","----")</f>
        <v>----</v>
      </c>
      <c r="AH1049" t="str">
        <f>IF(AND((AD1049&lt;=0.5),(S1049&lt;1.5)),"HUnSatLig","----")</f>
        <v>----</v>
      </c>
      <c r="AI1049" t="str">
        <f>IF(AND((T1049&lt;0.6),(S1049&gt;=1.5),(C1049=0)),"AlipatNoN","----")</f>
        <v>----</v>
      </c>
      <c r="AJ1049" t="str">
        <f>IF(AND((S1049&gt;=1.5),(T1049&gt;=0.6)),"SatFACarb","----")</f>
        <v>----</v>
      </c>
      <c r="AK1049" t="str">
        <f>IF(AND((T1049&lt;0.6),(S1049&gt;=1.5),(C1049&gt;0)),"Alipat+N","----")</f>
        <v>Alipat+N</v>
      </c>
      <c r="AM1049" s="4">
        <f>V1049*(44/43.989828)</f>
        <v>374.3314530058085</v>
      </c>
      <c r="AN1049" s="4">
        <f>INT(AM1049)</f>
        <v>374</v>
      </c>
      <c r="AO1049" s="4">
        <f>AM1049-AN1049</f>
        <v>0.33145300580849835</v>
      </c>
    </row>
    <row r="1050" spans="1:41" x14ac:dyDescent="0.25">
      <c r="A1050">
        <v>16</v>
      </c>
      <c r="B1050">
        <v>29</v>
      </c>
      <c r="C1050">
        <v>3</v>
      </c>
      <c r="D1050">
        <v>6</v>
      </c>
      <c r="E1050">
        <v>0</v>
      </c>
      <c r="F1050">
        <v>0</v>
      </c>
      <c r="H1050">
        <v>358.19835819999997</v>
      </c>
      <c r="J1050">
        <v>15662877</v>
      </c>
      <c r="K1050">
        <v>15636200</v>
      </c>
      <c r="L1050">
        <v>14490201</v>
      </c>
      <c r="M1050" t="str">
        <f>IF(J1050&gt;0,"Yes","No")</f>
        <v>Yes</v>
      </c>
      <c r="N1050">
        <f>AVERAGE(J1050:L1050)</f>
        <v>15263092.666666666</v>
      </c>
      <c r="O1050">
        <v>19580954</v>
      </c>
      <c r="P1050">
        <v>21714470</v>
      </c>
      <c r="Q1050">
        <v>18016077</v>
      </c>
      <c r="S1050">
        <f>B1050/A1050</f>
        <v>1.8125</v>
      </c>
      <c r="T1050">
        <f>D1050/A1050</f>
        <v>0.375</v>
      </c>
      <c r="V1050" s="4">
        <f>A1050*12+(B1050-1)*1.007825+C1050*14.003074+D1050*15.9949146+E1050*31.9720707+F1050*30.9737615+0.0005485799</f>
        <v>358.19835817989997</v>
      </c>
      <c r="W1050">
        <f>1+A1050-B1050/2+C1050/2+F1050/2</f>
        <v>4</v>
      </c>
      <c r="X1050">
        <f>W1050/A1050</f>
        <v>0.25</v>
      </c>
      <c r="Y1050">
        <f>W1050/B1050</f>
        <v>0.13793103448275862</v>
      </c>
      <c r="Z1050">
        <f>W1050/D1050</f>
        <v>0.66666666666666663</v>
      </c>
      <c r="AA1050" t="str">
        <f>IF(X1050&gt;=0.3,IF(X1050&lt;=0.68,IF(Y1050&gt;=0.2,IF(Y1050&lt;=0.95,IF(Z1050&gt;=0.77,IF(Z1050&lt;=1.75,"CRAM","O"),"O"),"O"),"O"),"O"),"O")</f>
        <v>O</v>
      </c>
      <c r="AD1050">
        <f>(1+A1050-D1050/2-E1050-B1050/2)/(A1050-D1050/2-E1050-C1050-F1050)</f>
        <v>-0.05</v>
      </c>
      <c r="AF1050" t="str">
        <f>IF(AD1050&gt;0.66,"CondAr","----")</f>
        <v>----</v>
      </c>
      <c r="AG1050" t="str">
        <f>IF(AND((AD1050&gt;0.5),(AD1050&lt;=0.66)),"Aromatic","----")</f>
        <v>----</v>
      </c>
      <c r="AH1050" t="str">
        <f>IF(AND((AD1050&lt;=0.5),(S1050&lt;1.5)),"HUnSatLig","----")</f>
        <v>----</v>
      </c>
      <c r="AI1050" t="str">
        <f>IF(AND((T1050&lt;0.6),(S1050&gt;=1.5),(C1050=0)),"AlipatNoN","----")</f>
        <v>----</v>
      </c>
      <c r="AJ1050" t="str">
        <f>IF(AND((S1050&gt;=1.5),(T1050&gt;=0.6)),"SatFACarb","----")</f>
        <v>----</v>
      </c>
      <c r="AK1050" t="str">
        <f>IF(AND((T1050&lt;0.6),(S1050&gt;=1.5),(C1050&gt;0)),"Alipat+N","----")</f>
        <v>Alipat+N</v>
      </c>
      <c r="AM1050" s="4">
        <f>V1050*(44/43.989828)</f>
        <v>358.28118627596353</v>
      </c>
      <c r="AN1050" s="4">
        <f>INT(AM1050)</f>
        <v>358</v>
      </c>
      <c r="AO1050" s="4">
        <f>AM1050-AN1050</f>
        <v>0.28118627596353463</v>
      </c>
    </row>
    <row r="1051" spans="1:41" x14ac:dyDescent="0.25">
      <c r="V1051" s="4"/>
      <c r="AM1051" s="4"/>
      <c r="AN1051" s="4"/>
      <c r="AO1051" s="4"/>
    </row>
    <row r="1052" spans="1:41" x14ac:dyDescent="0.25">
      <c r="V1052" s="4"/>
      <c r="AF1052">
        <v>0</v>
      </c>
      <c r="AG1052">
        <f>SUM(N250:N264)</f>
        <v>93221869.333333343</v>
      </c>
      <c r="AH1052">
        <f>SUM(N265:N717)</f>
        <v>3507080553</v>
      </c>
      <c r="AI1052">
        <f>SUM(N718:N921)</f>
        <v>1584555274.3333335</v>
      </c>
      <c r="AJ1052">
        <f>SUM(N922:N977)</f>
        <v>292829984.99999994</v>
      </c>
      <c r="AK1052">
        <f>SUM(N978:N1050)</f>
        <v>336771591.66666675</v>
      </c>
      <c r="AL1052">
        <f>SUM(AF1052:AK1052)</f>
        <v>5814459273.333334</v>
      </c>
      <c r="AM1052" s="4">
        <f>SUM(N250:N1050)</f>
        <v>5814459273.3333406</v>
      </c>
      <c r="AN1052" s="4"/>
      <c r="AO1052" s="4"/>
    </row>
    <row r="1053" spans="1:41" x14ac:dyDescent="0.25">
      <c r="V1053" s="4"/>
      <c r="AF1053">
        <f>AF1052/$AL$1052*100</f>
        <v>0</v>
      </c>
      <c r="AG1053">
        <f t="shared" ref="AG1053:AK1053" si="1">AG1052/$AL$1052*100</f>
        <v>1.6032766754575749</v>
      </c>
      <c r="AH1053">
        <f t="shared" si="1"/>
        <v>60.316538273548673</v>
      </c>
      <c r="AI1053">
        <f t="shared" si="1"/>
        <v>27.251979932175775</v>
      </c>
      <c r="AJ1053">
        <f t="shared" si="1"/>
        <v>5.0362376144415801</v>
      </c>
      <c r="AK1053">
        <f t="shared" si="1"/>
        <v>5.7919675043763981</v>
      </c>
      <c r="AL1053">
        <f>SUM(AF1053:AK1053)</f>
        <v>100</v>
      </c>
      <c r="AM1053" s="4"/>
      <c r="AN1053" s="4"/>
      <c r="AO1053" s="4"/>
    </row>
    <row r="1054" spans="1:41" x14ac:dyDescent="0.25">
      <c r="V1054" s="4"/>
      <c r="AM1054" s="4"/>
      <c r="AN1054" s="4"/>
      <c r="AO1054" s="4"/>
    </row>
    <row r="1055" spans="1:41" x14ac:dyDescent="0.25">
      <c r="V1055" s="4"/>
      <c r="AM1055" s="4"/>
      <c r="AN1055" s="4"/>
      <c r="AO1055" s="4"/>
    </row>
    <row r="1056" spans="1:41" x14ac:dyDescent="0.25">
      <c r="V1056" s="4"/>
      <c r="AM1056" s="4"/>
      <c r="AN1056" s="4"/>
      <c r="AO1056" s="4"/>
    </row>
    <row r="1057" spans="1:41" x14ac:dyDescent="0.25">
      <c r="V1057" s="4"/>
      <c r="AM1057" s="4"/>
      <c r="AN1057" s="4"/>
      <c r="AO1057" s="4"/>
    </row>
    <row r="1058" spans="1:41" x14ac:dyDescent="0.25">
      <c r="V1058" s="4"/>
      <c r="AM1058" s="4"/>
      <c r="AN1058" s="4"/>
      <c r="AO1058" s="4"/>
    </row>
    <row r="1059" spans="1:41" x14ac:dyDescent="0.25">
      <c r="V1059" s="4"/>
      <c r="AM1059" s="4"/>
      <c r="AN1059" s="4"/>
      <c r="AO1059" s="4"/>
    </row>
    <row r="1060" spans="1:41" x14ac:dyDescent="0.25">
      <c r="V1060" s="4"/>
      <c r="AM1060" s="4"/>
      <c r="AN1060" s="4"/>
      <c r="AO1060" s="4"/>
    </row>
    <row r="1061" spans="1:41" x14ac:dyDescent="0.25">
      <c r="V1061" s="4"/>
      <c r="AM1061" s="4"/>
      <c r="AN1061" s="4"/>
      <c r="AO1061" s="4"/>
    </row>
    <row r="1062" spans="1:41" x14ac:dyDescent="0.25">
      <c r="V1062" s="4"/>
      <c r="AM1062" s="4"/>
      <c r="AN1062" s="4"/>
      <c r="AO1062" s="4"/>
    </row>
    <row r="1063" spans="1:41" x14ac:dyDescent="0.25">
      <c r="V1063" s="4"/>
      <c r="AM1063" s="4"/>
      <c r="AN1063" s="4"/>
      <c r="AO1063" s="4"/>
    </row>
    <row r="1064" spans="1:41" x14ac:dyDescent="0.25">
      <c r="V1064" s="4"/>
      <c r="AM1064" s="4"/>
      <c r="AN1064" s="4"/>
      <c r="AO1064" s="4"/>
    </row>
    <row r="1065" spans="1:41" x14ac:dyDescent="0.25">
      <c r="V1065" s="4"/>
      <c r="AM1065" s="4"/>
      <c r="AN1065" s="4"/>
      <c r="AO1065" s="4"/>
    </row>
    <row r="1066" spans="1:41" x14ac:dyDescent="0.25">
      <c r="V1066" s="4"/>
      <c r="AM1066" s="4"/>
      <c r="AN1066" s="4"/>
      <c r="AO1066" s="4"/>
    </row>
    <row r="1067" spans="1:41" x14ac:dyDescent="0.25">
      <c r="V1067" s="4"/>
      <c r="AM1067" s="4"/>
      <c r="AN1067" s="4"/>
      <c r="AO1067" s="4"/>
    </row>
    <row r="1068" spans="1:41" x14ac:dyDescent="0.25">
      <c r="V1068" s="4"/>
      <c r="AM1068" s="4"/>
      <c r="AN1068" s="4"/>
      <c r="AO1068" s="4"/>
    </row>
    <row r="1069" spans="1:41" x14ac:dyDescent="0.25">
      <c r="A1069">
        <v>12</v>
      </c>
      <c r="B1069">
        <v>16</v>
      </c>
      <c r="C1069">
        <v>0</v>
      </c>
      <c r="D1069">
        <v>12</v>
      </c>
      <c r="E1069">
        <v>0</v>
      </c>
      <c r="F1069">
        <v>0</v>
      </c>
      <c r="H1069">
        <v>351.0568988</v>
      </c>
      <c r="J1069">
        <v>2094388</v>
      </c>
      <c r="K1069">
        <v>2063171</v>
      </c>
      <c r="L1069">
        <v>2137102</v>
      </c>
      <c r="M1069" t="str">
        <f>IF(J1069&gt;0,"Yes","No")</f>
        <v>Yes</v>
      </c>
      <c r="N1069">
        <f>AVERAGE(J1069:L1069)</f>
        <v>2098220.3333333335</v>
      </c>
      <c r="O1069">
        <v>5946271</v>
      </c>
      <c r="P1069">
        <v>5492242</v>
      </c>
      <c r="Q1069">
        <v>5158689</v>
      </c>
      <c r="S1069">
        <f>B1069/A1069</f>
        <v>1.3333333333333333</v>
      </c>
      <c r="T1069">
        <f>D1069/A1069</f>
        <v>1</v>
      </c>
      <c r="V1069" s="4">
        <f>A1069*12+(B1069-1)*1.007825+C1069*14.003074+D1069*15.9949146+E1069*31.9720707+F1069*30.9737615+0.0005485799</f>
        <v>351.0568987799</v>
      </c>
      <c r="W1069">
        <f>1+A1069-B1069/2+C1069/2+F1069/2</f>
        <v>5</v>
      </c>
      <c r="X1069">
        <f>W1069/A1069</f>
        <v>0.41666666666666669</v>
      </c>
      <c r="Y1069">
        <f>W1069/B1069</f>
        <v>0.3125</v>
      </c>
      <c r="Z1069">
        <f>W1069/D1069</f>
        <v>0.41666666666666669</v>
      </c>
      <c r="AA1069" t="str">
        <f>IF(X1069&gt;=0.3,IF(X1069&lt;=0.68,IF(Y1069&gt;=0.2,IF(Y1069&lt;=0.95,IF(Z1069&gt;=0.77,IF(Z1069&lt;=1.75,"CRAM","O"),"O"),"O"),"O"),"O"),"O")</f>
        <v>O</v>
      </c>
      <c r="AD1069">
        <f>(1+A1069-D1069/2-E1069-B1069/2)/(A1069-D1069/2-E1069-C1069-F1069)</f>
        <v>-0.16666666666666666</v>
      </c>
      <c r="AF1069" t="str">
        <f>IF(AD1069&gt;0.66,"CondAr","----")</f>
        <v>----</v>
      </c>
      <c r="AG1069" t="str">
        <f>IF(AND((AD1069&gt;0.5),(AD1069&lt;=0.66)),"Aromatic","----")</f>
        <v>----</v>
      </c>
      <c r="AH1069" t="str">
        <f>IF(AND((AD1069&lt;=0.5),(S1069&lt;1.5)),"HUnSatLig","----")</f>
        <v>HUnSatLig</v>
      </c>
      <c r="AI1069" t="str">
        <f>IF(AND((T1069&lt;0.6),(S1069&gt;=1.5),(C1069=0)),"AlipatNoN","----")</f>
        <v>----</v>
      </c>
      <c r="AJ1069" t="str">
        <f>IF(AND((S1069&gt;=1.5),(T1069&gt;=0.6)),"SatFACarb","----")</f>
        <v>----</v>
      </c>
      <c r="AK1069" t="str">
        <f>IF(AND((T1069&lt;0.6),(S1069&gt;=1.5),(C1069&gt;0)),"Alipat+N","----")</f>
        <v>----</v>
      </c>
      <c r="AM1069" s="4">
        <f>V1069*(44/43.989828)</f>
        <v>351.13807551863118</v>
      </c>
      <c r="AN1069" s="4">
        <f>INT(AM1069)</f>
        <v>351</v>
      </c>
      <c r="AO1069" s="4">
        <f>AM1069-AN1069</f>
        <v>0.13807551863118306</v>
      </c>
    </row>
    <row r="1070" spans="1:41" x14ac:dyDescent="0.25">
      <c r="A1070">
        <v>12</v>
      </c>
      <c r="B1070">
        <v>20</v>
      </c>
      <c r="C1070">
        <v>0</v>
      </c>
      <c r="D1070">
        <v>10</v>
      </c>
      <c r="E1070">
        <v>0</v>
      </c>
      <c r="F1070">
        <v>0</v>
      </c>
      <c r="H1070">
        <v>323.09836960000001</v>
      </c>
      <c r="J1070">
        <v>2114022</v>
      </c>
      <c r="K1070">
        <v>2421934</v>
      </c>
      <c r="L1070">
        <v>2394751</v>
      </c>
      <c r="M1070" t="str">
        <f>IF(J1070&gt;0,"Yes","No")</f>
        <v>Yes</v>
      </c>
      <c r="N1070">
        <f>AVERAGE(J1070:L1070)</f>
        <v>2310235.6666666665</v>
      </c>
      <c r="O1070">
        <v>2672001</v>
      </c>
      <c r="P1070">
        <v>1977955</v>
      </c>
      <c r="Q1070">
        <v>1848312</v>
      </c>
      <c r="S1070">
        <f>B1070/A1070</f>
        <v>1.6666666666666667</v>
      </c>
      <c r="T1070">
        <f>D1070/A1070</f>
        <v>0.83333333333333337</v>
      </c>
      <c r="V1070" s="4">
        <f>A1070*12+(B1070-1)*1.007825+C1070*14.003074+D1070*15.9949146+E1070*31.9720707+F1070*30.9737615+0.0005485799</f>
        <v>323.09836957989995</v>
      </c>
      <c r="W1070">
        <f>1+A1070-B1070/2+C1070/2+F1070/2</f>
        <v>3</v>
      </c>
      <c r="X1070">
        <f>W1070/A1070</f>
        <v>0.25</v>
      </c>
      <c r="Y1070">
        <f>W1070/B1070</f>
        <v>0.15</v>
      </c>
      <c r="Z1070">
        <f>W1070/D1070</f>
        <v>0.3</v>
      </c>
      <c r="AA1070" t="str">
        <f>IF(X1070&gt;=0.3,IF(X1070&lt;=0.68,IF(Y1070&gt;=0.2,IF(Y1070&lt;=0.95,IF(Z1070&gt;=0.77,IF(Z1070&lt;=1.75,"CRAM","O"),"O"),"O"),"O"),"O"),"O")</f>
        <v>O</v>
      </c>
      <c r="AD1070">
        <f>(1+A1070-D1070/2-E1070-B1070/2)/(A1070-D1070/2-E1070-C1070-F1070)</f>
        <v>-0.2857142857142857</v>
      </c>
      <c r="AF1070" t="str">
        <f>IF(AD1070&gt;0.66,"CondAr","----")</f>
        <v>----</v>
      </c>
      <c r="AG1070" t="str">
        <f>IF(AND((AD1070&gt;0.5),(AD1070&lt;=0.66)),"Aromatic","----")</f>
        <v>----</v>
      </c>
      <c r="AH1070" t="str">
        <f>IF(AND((AD1070&lt;=0.5),(S1070&lt;1.5)),"HUnSatLig","----")</f>
        <v>----</v>
      </c>
      <c r="AI1070" t="str">
        <f>IF(AND((T1070&lt;0.6),(S1070&gt;=1.5),(C1070=0)),"AlipatNoN","----")</f>
        <v>----</v>
      </c>
      <c r="AJ1070" t="str">
        <f>IF(AND((S1070&gt;=1.5),(T1070&gt;=0.6)),"SatFACarb","----")</f>
        <v>SatFACarb</v>
      </c>
      <c r="AK1070" t="str">
        <f>IF(AND((T1070&lt;0.6),(S1070&gt;=1.5),(C1070&gt;0)),"Alipat+N","----")</f>
        <v>----</v>
      </c>
      <c r="AM1070" s="4">
        <f>V1070*(44/43.989828)</f>
        <v>323.173081320427</v>
      </c>
      <c r="AN1070" s="4">
        <f>INT(AM1070)</f>
        <v>323</v>
      </c>
      <c r="AO1070" s="4">
        <f>AM1070-AN1070</f>
        <v>0.17308132042700208</v>
      </c>
    </row>
    <row r="1071" spans="1:41" x14ac:dyDescent="0.25">
      <c r="A1071">
        <v>12</v>
      </c>
      <c r="B1071">
        <v>20</v>
      </c>
      <c r="C1071">
        <v>0</v>
      </c>
      <c r="D1071">
        <v>11</v>
      </c>
      <c r="E1071">
        <v>0</v>
      </c>
      <c r="F1071">
        <v>0</v>
      </c>
      <c r="H1071">
        <v>339.09328420000003</v>
      </c>
      <c r="J1071">
        <v>1657910</v>
      </c>
      <c r="K1071">
        <v>2013595</v>
      </c>
      <c r="L1071">
        <v>2270569</v>
      </c>
      <c r="M1071" t="str">
        <f>IF(J1071&gt;0,"Yes","No")</f>
        <v>Yes</v>
      </c>
      <c r="N1071">
        <f>AVERAGE(J1071:L1071)</f>
        <v>1980691.3333333333</v>
      </c>
      <c r="O1071">
        <v>1480559</v>
      </c>
      <c r="P1071">
        <v>2130387</v>
      </c>
      <c r="Q1071">
        <v>1835624</v>
      </c>
      <c r="S1071">
        <f>B1071/A1071</f>
        <v>1.6666666666666667</v>
      </c>
      <c r="T1071">
        <f>D1071/A1071</f>
        <v>0.91666666666666663</v>
      </c>
      <c r="V1071" s="4">
        <f>A1071*12+(B1071-1)*1.007825+C1071*14.003074+D1071*15.9949146+E1071*31.9720707+F1071*30.9737615+0.0005485799</f>
        <v>339.09328417989997</v>
      </c>
      <c r="W1071">
        <f>1+A1071-B1071/2+C1071/2+F1071/2</f>
        <v>3</v>
      </c>
      <c r="X1071">
        <f>W1071/A1071</f>
        <v>0.25</v>
      </c>
      <c r="Y1071">
        <f>W1071/B1071</f>
        <v>0.15</v>
      </c>
      <c r="Z1071">
        <f>W1071/D1071</f>
        <v>0.27272727272727271</v>
      </c>
      <c r="AA1071" t="str">
        <f>IF(X1071&gt;=0.3,IF(X1071&lt;=0.68,IF(Y1071&gt;=0.2,IF(Y1071&lt;=0.95,IF(Z1071&gt;=0.77,IF(Z1071&lt;=1.75,"CRAM","O"),"O"),"O"),"O"),"O"),"O")</f>
        <v>O</v>
      </c>
      <c r="AD1071">
        <f>(1+A1071-D1071/2-E1071-B1071/2)/(A1071-D1071/2-E1071-C1071-F1071)</f>
        <v>-0.38461538461538464</v>
      </c>
      <c r="AF1071" t="str">
        <f>IF(AD1071&gt;0.66,"CondAr","----")</f>
        <v>----</v>
      </c>
      <c r="AG1071" t="str">
        <f>IF(AND((AD1071&gt;0.5),(AD1071&lt;=0.66)),"Aromatic","----")</f>
        <v>----</v>
      </c>
      <c r="AH1071" t="str">
        <f>IF(AND((AD1071&lt;=0.5),(S1071&lt;1.5)),"HUnSatLig","----")</f>
        <v>----</v>
      </c>
      <c r="AI1071" t="str">
        <f>IF(AND((T1071&lt;0.6),(S1071&gt;=1.5),(C1071=0)),"AlipatNoN","----")</f>
        <v>----</v>
      </c>
      <c r="AJ1071" t="str">
        <f>IF(AND((S1071&gt;=1.5),(T1071&gt;=0.6)),"SatFACarb","----")</f>
        <v>SatFACarb</v>
      </c>
      <c r="AK1071" t="str">
        <f>IF(AND((T1071&lt;0.6),(S1071&gt;=1.5),(C1071&gt;0)),"Alipat+N","----")</f>
        <v>----</v>
      </c>
      <c r="AM1071" s="4">
        <f>V1071*(44/43.989828)</f>
        <v>339.17169450891231</v>
      </c>
      <c r="AN1071" s="4">
        <f>INT(AM1071)</f>
        <v>339</v>
      </c>
      <c r="AO1071" s="4">
        <f>AM1071-AN1071</f>
        <v>0.17169450891231008</v>
      </c>
    </row>
    <row r="1072" spans="1:41" x14ac:dyDescent="0.25">
      <c r="A1072">
        <v>12</v>
      </c>
      <c r="B1072">
        <v>22</v>
      </c>
      <c r="C1072">
        <v>0</v>
      </c>
      <c r="D1072">
        <v>11</v>
      </c>
      <c r="E1072">
        <v>0</v>
      </c>
      <c r="F1072">
        <v>0</v>
      </c>
      <c r="H1072">
        <v>341.10893420000002</v>
      </c>
      <c r="J1072">
        <v>1683534</v>
      </c>
      <c r="K1072">
        <v>1761906</v>
      </c>
      <c r="L1072">
        <v>1619815</v>
      </c>
      <c r="M1072" t="str">
        <f>IF(J1072&gt;0,"Yes","No")</f>
        <v>Yes</v>
      </c>
      <c r="N1072">
        <f>AVERAGE(J1072:L1072)</f>
        <v>1688418.3333333333</v>
      </c>
      <c r="O1072" t="s">
        <v>14</v>
      </c>
      <c r="P1072" t="s">
        <v>14</v>
      </c>
      <c r="Q1072" t="s">
        <v>14</v>
      </c>
      <c r="S1072">
        <f>B1072/A1072</f>
        <v>1.8333333333333333</v>
      </c>
      <c r="T1072">
        <f>D1072/A1072</f>
        <v>0.91666666666666663</v>
      </c>
      <c r="V1072" s="4">
        <f>A1072*12+(B1072-1)*1.007825+C1072*14.003074+D1072*15.9949146+E1072*31.9720707+F1072*30.9737615+0.0005485799</f>
        <v>341.10893417990002</v>
      </c>
      <c r="W1072">
        <f>1+A1072-B1072/2+C1072/2+F1072/2</f>
        <v>2</v>
      </c>
      <c r="X1072">
        <f>W1072/A1072</f>
        <v>0.16666666666666666</v>
      </c>
      <c r="Y1072">
        <f>W1072/B1072</f>
        <v>9.0909090909090912E-2</v>
      </c>
      <c r="Z1072">
        <f>W1072/D1072</f>
        <v>0.18181818181818182</v>
      </c>
      <c r="AA1072" t="str">
        <f>IF(X1072&gt;=0.3,IF(X1072&lt;=0.68,IF(Y1072&gt;=0.2,IF(Y1072&lt;=0.95,IF(Z1072&gt;=0.77,IF(Z1072&lt;=1.75,"CRAM","O"),"O"),"O"),"O"),"O"),"O")</f>
        <v>O</v>
      </c>
      <c r="AD1072">
        <f>(1+A1072-D1072/2-E1072-B1072/2)/(A1072-D1072/2-E1072-C1072-F1072)</f>
        <v>-0.53846153846153844</v>
      </c>
      <c r="AF1072" t="str">
        <f>IF(AD1072&gt;0.66,"CondAr","----")</f>
        <v>----</v>
      </c>
      <c r="AG1072" t="str">
        <f>IF(AND((AD1072&gt;0.5),(AD1072&lt;=0.66)),"Aromatic","----")</f>
        <v>----</v>
      </c>
      <c r="AH1072" t="str">
        <f>IF(AND((AD1072&lt;=0.5),(S1072&lt;1.5)),"HUnSatLig","----")</f>
        <v>----</v>
      </c>
      <c r="AI1072" t="str">
        <f>IF(AND((T1072&lt;0.6),(S1072&gt;=1.5),(C1072=0)),"AlipatNoN","----")</f>
        <v>----</v>
      </c>
      <c r="AJ1072" t="str">
        <f>IF(AND((S1072&gt;=1.5),(T1072&gt;=0.6)),"SatFACarb","----")</f>
        <v>SatFACarb</v>
      </c>
      <c r="AK1072" t="str">
        <f>IF(AND((T1072&lt;0.6),(S1072&gt;=1.5),(C1072&gt;0)),"Alipat+N","----")</f>
        <v>----</v>
      </c>
      <c r="AM1072" s="4">
        <f>V1072*(44/43.989828)</f>
        <v>341.18781059829558</v>
      </c>
      <c r="AN1072" s="4">
        <f>INT(AM1072)</f>
        <v>341</v>
      </c>
      <c r="AO1072" s="4">
        <f>AM1072-AN1072</f>
        <v>0.18781059829558444</v>
      </c>
    </row>
    <row r="1073" spans="1:41" x14ac:dyDescent="0.25">
      <c r="A1073">
        <v>13</v>
      </c>
      <c r="B1073">
        <v>10</v>
      </c>
      <c r="C1073">
        <v>0</v>
      </c>
      <c r="D1073">
        <v>10</v>
      </c>
      <c r="E1073">
        <v>0</v>
      </c>
      <c r="F1073">
        <v>0</v>
      </c>
      <c r="H1073">
        <v>325.02011959999999</v>
      </c>
      <c r="J1073">
        <v>1783353</v>
      </c>
      <c r="K1073">
        <v>1671958</v>
      </c>
      <c r="L1073">
        <v>1596416</v>
      </c>
      <c r="M1073" t="str">
        <f>IF(J1073&gt;0,"Yes","No")</f>
        <v>Yes</v>
      </c>
      <c r="N1073">
        <f>AVERAGE(J1073:L1073)</f>
        <v>1683909</v>
      </c>
      <c r="O1073" t="s">
        <v>14</v>
      </c>
      <c r="P1073" t="s">
        <v>14</v>
      </c>
      <c r="Q1073" t="s">
        <v>14</v>
      </c>
      <c r="S1073">
        <f>B1073/A1073</f>
        <v>0.76923076923076927</v>
      </c>
      <c r="T1073">
        <f>D1073/A1073</f>
        <v>0.76923076923076927</v>
      </c>
      <c r="V1073" s="4">
        <f>A1073*12+(B1073-1)*1.007825+C1073*14.003074+D1073*15.9949146+E1073*31.9720707+F1073*30.9737615+0.0005485799</f>
        <v>325.02011957989998</v>
      </c>
      <c r="W1073">
        <f>1+A1073-B1073/2+C1073/2+F1073/2</f>
        <v>9</v>
      </c>
      <c r="X1073">
        <f>W1073/A1073</f>
        <v>0.69230769230769229</v>
      </c>
      <c r="Y1073">
        <f>W1073/B1073</f>
        <v>0.9</v>
      </c>
      <c r="Z1073">
        <f>W1073/D1073</f>
        <v>0.9</v>
      </c>
      <c r="AA1073" t="str">
        <f>IF(X1073&gt;=0.3,IF(X1073&lt;=0.68,IF(Y1073&gt;=0.2,IF(Y1073&lt;=0.95,IF(Z1073&gt;=0.77,IF(Z1073&lt;=1.75,"CRAM","O"),"O"),"O"),"O"),"O"),"O")</f>
        <v>O</v>
      </c>
      <c r="AD1073">
        <f>(1+A1073-D1073/2-E1073-B1073/2)/(A1073-D1073/2-E1073-C1073-F1073)</f>
        <v>0.5</v>
      </c>
      <c r="AF1073" t="str">
        <f>IF(AD1073&gt;0.66,"CondAr","----")</f>
        <v>----</v>
      </c>
      <c r="AG1073" t="str">
        <f>IF(AND((AD1073&gt;0.5),(AD1073&lt;=0.66)),"Aromatic","----")</f>
        <v>----</v>
      </c>
      <c r="AH1073" t="str">
        <f>IF(AND((AD1073&lt;=0.5),(S1073&lt;1.5)),"HUnSatLig","----")</f>
        <v>HUnSatLig</v>
      </c>
      <c r="AI1073" t="str">
        <f>IF(AND((T1073&lt;0.6),(S1073&gt;=1.5),(C1073=0)),"AlipatNoN","----")</f>
        <v>----</v>
      </c>
      <c r="AJ1073" t="str">
        <f>IF(AND((S1073&gt;=1.5),(T1073&gt;=0.6)),"SatFACarb","----")</f>
        <v>----</v>
      </c>
      <c r="AK1073" t="str">
        <f>IF(AND((T1073&lt;0.6),(S1073&gt;=1.5),(C1073&gt;0)),"Alipat+N","----")</f>
        <v>----</v>
      </c>
      <c r="AM1073" s="4">
        <f>V1073*(44/43.989828)</f>
        <v>325.09527569681785</v>
      </c>
      <c r="AN1073" s="4">
        <f>INT(AM1073)</f>
        <v>325</v>
      </c>
      <c r="AO1073" s="4">
        <f>AM1073-AN1073</f>
        <v>9.527569681785053E-2</v>
      </c>
    </row>
    <row r="1074" spans="1:41" x14ac:dyDescent="0.25">
      <c r="A1074">
        <v>13</v>
      </c>
      <c r="B1074">
        <v>12</v>
      </c>
      <c r="C1074">
        <v>0</v>
      </c>
      <c r="D1074">
        <v>10</v>
      </c>
      <c r="E1074">
        <v>0</v>
      </c>
      <c r="F1074">
        <v>0</v>
      </c>
      <c r="H1074">
        <v>327.03576959999998</v>
      </c>
      <c r="J1074">
        <v>1932976</v>
      </c>
      <c r="K1074">
        <v>1799834</v>
      </c>
      <c r="L1074">
        <v>1869983</v>
      </c>
      <c r="M1074" t="str">
        <f>IF(J1074&gt;0,"Yes","No")</f>
        <v>Yes</v>
      </c>
      <c r="N1074">
        <f>AVERAGE(J1074:L1074)</f>
        <v>1867597.6666666667</v>
      </c>
      <c r="O1074" t="s">
        <v>14</v>
      </c>
      <c r="P1074" t="s">
        <v>14</v>
      </c>
      <c r="Q1074" t="s">
        <v>14</v>
      </c>
      <c r="S1074">
        <f>B1074/A1074</f>
        <v>0.92307692307692313</v>
      </c>
      <c r="T1074">
        <f>D1074/A1074</f>
        <v>0.76923076923076927</v>
      </c>
      <c r="V1074" s="4">
        <f>A1074*12+(B1074-1)*1.007825+C1074*14.003074+D1074*15.9949146+E1074*31.9720707+F1074*30.9737615+0.0005485799</f>
        <v>327.03576957989998</v>
      </c>
      <c r="W1074">
        <f>1+A1074-B1074/2+C1074/2+F1074/2</f>
        <v>8</v>
      </c>
      <c r="X1074">
        <f>W1074/A1074</f>
        <v>0.61538461538461542</v>
      </c>
      <c r="Y1074">
        <f>W1074/B1074</f>
        <v>0.66666666666666663</v>
      </c>
      <c r="Z1074">
        <f>W1074/D1074</f>
        <v>0.8</v>
      </c>
      <c r="AA1074" t="str">
        <f>IF(X1074&gt;=0.3,IF(X1074&lt;=0.68,IF(Y1074&gt;=0.2,IF(Y1074&lt;=0.95,IF(Z1074&gt;=0.77,IF(Z1074&lt;=1.75,"CRAM","O"),"O"),"O"),"O"),"O"),"O")</f>
        <v>CRAM</v>
      </c>
      <c r="AD1074">
        <f>(1+A1074-D1074/2-E1074-B1074/2)/(A1074-D1074/2-E1074-C1074-F1074)</f>
        <v>0.375</v>
      </c>
      <c r="AF1074" t="str">
        <f>IF(AD1074&gt;0.66,"CondAr","----")</f>
        <v>----</v>
      </c>
      <c r="AG1074" t="str">
        <f>IF(AND((AD1074&gt;0.5),(AD1074&lt;=0.66)),"Aromatic","----")</f>
        <v>----</v>
      </c>
      <c r="AH1074" t="str">
        <f>IF(AND((AD1074&lt;=0.5),(S1074&lt;1.5)),"HUnSatLig","----")</f>
        <v>HUnSatLig</v>
      </c>
      <c r="AI1074" t="str">
        <f>IF(AND((T1074&lt;0.6),(S1074&gt;=1.5),(C1074=0)),"AlipatNoN","----")</f>
        <v>----</v>
      </c>
      <c r="AJ1074" t="str">
        <f>IF(AND((S1074&gt;=1.5),(T1074&gt;=0.6)),"SatFACarb","----")</f>
        <v>----</v>
      </c>
      <c r="AK1074" t="str">
        <f>IF(AND((T1074&lt;0.6),(S1074&gt;=1.5),(C1074&gt;0)),"Alipat+N","----")</f>
        <v>----</v>
      </c>
      <c r="AM1074" s="4">
        <f>V1074*(44/43.989828)</f>
        <v>327.11139178620107</v>
      </c>
      <c r="AN1074" s="4">
        <f>INT(AM1074)</f>
        <v>327</v>
      </c>
      <c r="AO1074" s="4">
        <f>AM1074-AN1074</f>
        <v>0.11139178620106804</v>
      </c>
    </row>
    <row r="1075" spans="1:41" x14ac:dyDescent="0.25">
      <c r="A1075">
        <v>13</v>
      </c>
      <c r="B1075">
        <v>12</v>
      </c>
      <c r="C1075">
        <v>0</v>
      </c>
      <c r="D1075">
        <v>11</v>
      </c>
      <c r="E1075">
        <v>0</v>
      </c>
      <c r="F1075">
        <v>0</v>
      </c>
      <c r="H1075">
        <v>343.0306842</v>
      </c>
      <c r="J1075">
        <v>1442661</v>
      </c>
      <c r="K1075">
        <v>1897791</v>
      </c>
      <c r="L1075">
        <v>1829210</v>
      </c>
      <c r="M1075" t="str">
        <f>IF(J1075&gt;0,"Yes","No")</f>
        <v>Yes</v>
      </c>
      <c r="N1075">
        <f>AVERAGE(J1075:L1075)</f>
        <v>1723220.6666666667</v>
      </c>
      <c r="O1075" t="s">
        <v>14</v>
      </c>
      <c r="P1075" t="s">
        <v>14</v>
      </c>
      <c r="Q1075" t="s">
        <v>14</v>
      </c>
      <c r="S1075">
        <f>B1075/A1075</f>
        <v>0.92307692307692313</v>
      </c>
      <c r="T1075">
        <f>D1075/A1075</f>
        <v>0.84615384615384615</v>
      </c>
      <c r="V1075" s="4">
        <f>A1075*12+(B1075-1)*1.007825+C1075*14.003074+D1075*15.9949146+E1075*31.9720707+F1075*30.9737615+0.0005485799</f>
        <v>343.03068417989999</v>
      </c>
      <c r="W1075">
        <f>1+A1075-B1075/2+C1075/2+F1075/2</f>
        <v>8</v>
      </c>
      <c r="X1075">
        <f>W1075/A1075</f>
        <v>0.61538461538461542</v>
      </c>
      <c r="Y1075">
        <f>W1075/B1075</f>
        <v>0.66666666666666663</v>
      </c>
      <c r="Z1075">
        <f>W1075/D1075</f>
        <v>0.72727272727272729</v>
      </c>
      <c r="AA1075" t="str">
        <f>IF(X1075&gt;=0.3,IF(X1075&lt;=0.68,IF(Y1075&gt;=0.2,IF(Y1075&lt;=0.95,IF(Z1075&gt;=0.77,IF(Z1075&lt;=1.75,"CRAM","O"),"O"),"O"),"O"),"O"),"O")</f>
        <v>O</v>
      </c>
      <c r="AD1075">
        <f>(1+A1075-D1075/2-E1075-B1075/2)/(A1075-D1075/2-E1075-C1075-F1075)</f>
        <v>0.33333333333333331</v>
      </c>
      <c r="AF1075" t="str">
        <f>IF(AD1075&gt;0.66,"CondAr","----")</f>
        <v>----</v>
      </c>
      <c r="AG1075" t="str">
        <f>IF(AND((AD1075&gt;0.5),(AD1075&lt;=0.66)),"Aromatic","----")</f>
        <v>----</v>
      </c>
      <c r="AH1075" t="str">
        <f>IF(AND((AD1075&lt;=0.5),(S1075&lt;1.5)),"HUnSatLig","----")</f>
        <v>HUnSatLig</v>
      </c>
      <c r="AI1075" t="str">
        <f>IF(AND((T1075&lt;0.6),(S1075&gt;=1.5),(C1075=0)),"AlipatNoN","----")</f>
        <v>----</v>
      </c>
      <c r="AJ1075" t="str">
        <f>IF(AND((S1075&gt;=1.5),(T1075&gt;=0.6)),"SatFACarb","----")</f>
        <v>----</v>
      </c>
      <c r="AK1075" t="str">
        <f>IF(AND((T1075&lt;0.6),(S1075&gt;=1.5),(C1075&gt;0)),"Alipat+N","----")</f>
        <v>----</v>
      </c>
      <c r="AM1075" s="4">
        <f>V1075*(44/43.989828)</f>
        <v>343.11000497468638</v>
      </c>
      <c r="AN1075" s="4">
        <f>INT(AM1075)</f>
        <v>343</v>
      </c>
      <c r="AO1075" s="4">
        <f>AM1075-AN1075</f>
        <v>0.11000497468637604</v>
      </c>
    </row>
    <row r="1076" spans="1:41" x14ac:dyDescent="0.25">
      <c r="A1076">
        <v>13</v>
      </c>
      <c r="B1076">
        <v>14</v>
      </c>
      <c r="C1076">
        <v>0</v>
      </c>
      <c r="D1076">
        <v>9</v>
      </c>
      <c r="E1076">
        <v>0</v>
      </c>
      <c r="F1076">
        <v>0</v>
      </c>
      <c r="H1076">
        <v>313.05650500000002</v>
      </c>
      <c r="J1076">
        <v>1607667</v>
      </c>
      <c r="K1076">
        <v>2094316</v>
      </c>
      <c r="L1076">
        <v>1556569</v>
      </c>
      <c r="M1076" t="str">
        <f>IF(J1076&gt;0,"Yes","No")</f>
        <v>Yes</v>
      </c>
      <c r="N1076">
        <f>AVERAGE(J1076:L1076)</f>
        <v>1752850.6666666667</v>
      </c>
      <c r="O1076" t="s">
        <v>14</v>
      </c>
      <c r="P1076" t="s">
        <v>14</v>
      </c>
      <c r="Q1076" t="s">
        <v>14</v>
      </c>
      <c r="S1076">
        <f>B1076/A1076</f>
        <v>1.0769230769230769</v>
      </c>
      <c r="T1076">
        <f>D1076/A1076</f>
        <v>0.69230769230769229</v>
      </c>
      <c r="V1076" s="4">
        <f>A1076*12+(B1076-1)*1.007825+C1076*14.003074+D1076*15.9949146+E1076*31.9720707+F1076*30.9737615+0.0005485799</f>
        <v>313.05650497990001</v>
      </c>
      <c r="W1076">
        <f>1+A1076-B1076/2+C1076/2+F1076/2</f>
        <v>7</v>
      </c>
      <c r="X1076">
        <f>W1076/A1076</f>
        <v>0.53846153846153844</v>
      </c>
      <c r="Y1076">
        <f>W1076/B1076</f>
        <v>0.5</v>
      </c>
      <c r="Z1076">
        <f>W1076/D1076</f>
        <v>0.77777777777777779</v>
      </c>
      <c r="AA1076" t="str">
        <f>IF(X1076&gt;=0.3,IF(X1076&lt;=0.68,IF(Y1076&gt;=0.2,IF(Y1076&lt;=0.95,IF(Z1076&gt;=0.77,IF(Z1076&lt;=1.75,"CRAM","O"),"O"),"O"),"O"),"O"),"O")</f>
        <v>CRAM</v>
      </c>
      <c r="AD1076">
        <f>(1+A1076-D1076/2-E1076-B1076/2)/(A1076-D1076/2-E1076-C1076-F1076)</f>
        <v>0.29411764705882354</v>
      </c>
      <c r="AF1076" t="str">
        <f>IF(AD1076&gt;0.66,"CondAr","----")</f>
        <v>----</v>
      </c>
      <c r="AG1076" t="str">
        <f>IF(AND((AD1076&gt;0.5),(AD1076&lt;=0.66)),"Aromatic","----")</f>
        <v>----</v>
      </c>
      <c r="AH1076" t="str">
        <f>IF(AND((AD1076&lt;=0.5),(S1076&lt;1.5)),"HUnSatLig","----")</f>
        <v>HUnSatLig</v>
      </c>
      <c r="AI1076" t="str">
        <f>IF(AND((T1076&lt;0.6),(S1076&gt;=1.5),(C1076=0)),"AlipatNoN","----")</f>
        <v>----</v>
      </c>
      <c r="AJ1076" t="str">
        <f>IF(AND((S1076&gt;=1.5),(T1076&gt;=0.6)),"SatFACarb","----")</f>
        <v>----</v>
      </c>
      <c r="AK1076" t="str">
        <f>IF(AND((T1076&lt;0.6),(S1076&gt;=1.5),(C1076&gt;0)),"Alipat+N","----")</f>
        <v>----</v>
      </c>
      <c r="AM1076" s="4">
        <f>V1076*(44/43.989828)</f>
        <v>313.12889468709898</v>
      </c>
      <c r="AN1076" s="4">
        <f>INT(AM1076)</f>
        <v>313</v>
      </c>
      <c r="AO1076" s="4">
        <f>AM1076-AN1076</f>
        <v>0.12889468709897756</v>
      </c>
    </row>
    <row r="1077" spans="1:41" x14ac:dyDescent="0.25">
      <c r="A1077">
        <v>13</v>
      </c>
      <c r="B1077">
        <v>14</v>
      </c>
      <c r="C1077">
        <v>0</v>
      </c>
      <c r="D1077">
        <v>10</v>
      </c>
      <c r="E1077">
        <v>0</v>
      </c>
      <c r="F1077">
        <v>0</v>
      </c>
      <c r="H1077">
        <v>329.05141959999997</v>
      </c>
      <c r="J1077">
        <v>2126907</v>
      </c>
      <c r="K1077">
        <v>2135593</v>
      </c>
      <c r="L1077">
        <v>2135628</v>
      </c>
      <c r="M1077" t="str">
        <f>IF(J1077&gt;0,"Yes","No")</f>
        <v>Yes</v>
      </c>
      <c r="N1077">
        <f>AVERAGE(J1077:L1077)</f>
        <v>2132709.3333333335</v>
      </c>
      <c r="O1077" t="s">
        <v>14</v>
      </c>
      <c r="P1077" t="s">
        <v>14</v>
      </c>
      <c r="Q1077" t="s">
        <v>14</v>
      </c>
      <c r="S1077">
        <f>B1077/A1077</f>
        <v>1.0769230769230769</v>
      </c>
      <c r="T1077">
        <f>D1077/A1077</f>
        <v>0.76923076923076927</v>
      </c>
      <c r="V1077" s="4">
        <f>A1077*12+(B1077-1)*1.007825+C1077*14.003074+D1077*15.9949146+E1077*31.9720707+F1077*30.9737615+0.0005485799</f>
        <v>329.05141957989997</v>
      </c>
      <c r="W1077">
        <f>1+A1077-B1077/2+C1077/2+F1077/2</f>
        <v>7</v>
      </c>
      <c r="X1077">
        <f>W1077/A1077</f>
        <v>0.53846153846153844</v>
      </c>
      <c r="Y1077">
        <f>W1077/B1077</f>
        <v>0.5</v>
      </c>
      <c r="Z1077">
        <f>W1077/D1077</f>
        <v>0.7</v>
      </c>
      <c r="AA1077" t="str">
        <f>IF(X1077&gt;=0.3,IF(X1077&lt;=0.68,IF(Y1077&gt;=0.2,IF(Y1077&lt;=0.95,IF(Z1077&gt;=0.77,IF(Z1077&lt;=1.75,"CRAM","O"),"O"),"O"),"O"),"O"),"O")</f>
        <v>O</v>
      </c>
      <c r="AD1077">
        <f>(1+A1077-D1077/2-E1077-B1077/2)/(A1077-D1077/2-E1077-C1077-F1077)</f>
        <v>0.25</v>
      </c>
      <c r="AF1077" t="str">
        <f>IF(AD1077&gt;0.66,"CondAr","----")</f>
        <v>----</v>
      </c>
      <c r="AG1077" t="str">
        <f>IF(AND((AD1077&gt;0.5),(AD1077&lt;=0.66)),"Aromatic","----")</f>
        <v>----</v>
      </c>
      <c r="AH1077" t="str">
        <f>IF(AND((AD1077&lt;=0.5),(S1077&lt;1.5)),"HUnSatLig","----")</f>
        <v>HUnSatLig</v>
      </c>
      <c r="AI1077" t="str">
        <f>IF(AND((T1077&lt;0.6),(S1077&gt;=1.5),(C1077=0)),"AlipatNoN","----")</f>
        <v>----</v>
      </c>
      <c r="AJ1077" t="str">
        <f>IF(AND((S1077&gt;=1.5),(T1077&gt;=0.6)),"SatFACarb","----")</f>
        <v>----</v>
      </c>
      <c r="AK1077" t="str">
        <f>IF(AND((T1077&lt;0.6),(S1077&gt;=1.5),(C1077&gt;0)),"Alipat+N","----")</f>
        <v>----</v>
      </c>
      <c r="AM1077" s="4">
        <f>V1077*(44/43.989828)</f>
        <v>329.12750787558423</v>
      </c>
      <c r="AN1077" s="4">
        <f>INT(AM1077)</f>
        <v>329</v>
      </c>
      <c r="AO1077" s="4">
        <f>AM1077-AN1077</f>
        <v>0.12750787558422871</v>
      </c>
    </row>
    <row r="1078" spans="1:41" x14ac:dyDescent="0.25">
      <c r="A1078">
        <v>13</v>
      </c>
      <c r="B1078">
        <v>18</v>
      </c>
      <c r="C1078">
        <v>0</v>
      </c>
      <c r="D1078">
        <v>12</v>
      </c>
      <c r="E1078">
        <v>0</v>
      </c>
      <c r="F1078">
        <v>0</v>
      </c>
      <c r="H1078">
        <v>365.07254879999999</v>
      </c>
      <c r="J1078">
        <v>1697077</v>
      </c>
      <c r="K1078">
        <v>2014831</v>
      </c>
      <c r="L1078">
        <v>1621889</v>
      </c>
      <c r="M1078" t="str">
        <f>IF(J1078&gt;0,"Yes","No")</f>
        <v>Yes</v>
      </c>
      <c r="N1078">
        <f>AVERAGE(J1078:L1078)</f>
        <v>1777932.3333333333</v>
      </c>
      <c r="O1078">
        <v>6186076</v>
      </c>
      <c r="P1078">
        <v>5545505</v>
      </c>
      <c r="Q1078">
        <v>5594937</v>
      </c>
      <c r="S1078">
        <f>B1078/A1078</f>
        <v>1.3846153846153846</v>
      </c>
      <c r="T1078">
        <f>D1078/A1078</f>
        <v>0.92307692307692313</v>
      </c>
      <c r="V1078" s="4">
        <f>A1078*12+(B1078-1)*1.007825+C1078*14.003074+D1078*15.9949146+E1078*31.9720707+F1078*30.9737615+0.0005485799</f>
        <v>365.07254877989999</v>
      </c>
      <c r="W1078">
        <f>1+A1078-B1078/2+C1078/2+F1078/2</f>
        <v>5</v>
      </c>
      <c r="X1078">
        <f>W1078/A1078</f>
        <v>0.38461538461538464</v>
      </c>
      <c r="Y1078">
        <f>W1078/B1078</f>
        <v>0.27777777777777779</v>
      </c>
      <c r="Z1078">
        <f>W1078/D1078</f>
        <v>0.41666666666666669</v>
      </c>
      <c r="AA1078" t="str">
        <f>IF(X1078&gt;=0.3,IF(X1078&lt;=0.68,IF(Y1078&gt;=0.2,IF(Y1078&lt;=0.95,IF(Z1078&gt;=0.77,IF(Z1078&lt;=1.75,"CRAM","O"),"O"),"O"),"O"),"O"),"O")</f>
        <v>O</v>
      </c>
      <c r="AD1078">
        <f>(1+A1078-D1078/2-E1078-B1078/2)/(A1078-D1078/2-E1078-C1078-F1078)</f>
        <v>-0.14285714285714285</v>
      </c>
      <c r="AF1078" t="str">
        <f>IF(AD1078&gt;0.66,"CondAr","----")</f>
        <v>----</v>
      </c>
      <c r="AG1078" t="str">
        <f>IF(AND((AD1078&gt;0.5),(AD1078&lt;=0.66)),"Aromatic","----")</f>
        <v>----</v>
      </c>
      <c r="AH1078" t="str">
        <f>IF(AND((AD1078&lt;=0.5),(S1078&lt;1.5)),"HUnSatLig","----")</f>
        <v>HUnSatLig</v>
      </c>
      <c r="AI1078" t="str">
        <f>IF(AND((T1078&lt;0.6),(S1078&gt;=1.5),(C1078=0)),"AlipatNoN","----")</f>
        <v>----</v>
      </c>
      <c r="AJ1078" t="str">
        <f>IF(AND((S1078&gt;=1.5),(T1078&gt;=0.6)),"SatFACarb","----")</f>
        <v>----</v>
      </c>
      <c r="AK1078" t="str">
        <f>IF(AND((T1078&lt;0.6),(S1078&gt;=1.5),(C1078&gt;0)),"Alipat+N","----")</f>
        <v>----</v>
      </c>
      <c r="AM1078" s="4">
        <f>V1078*(44/43.989828)</f>
        <v>365.15696643132128</v>
      </c>
      <c r="AN1078" s="4">
        <f>INT(AM1078)</f>
        <v>365</v>
      </c>
      <c r="AO1078" s="4">
        <f>AM1078-AN1078</f>
        <v>0.15696643132127974</v>
      </c>
    </row>
    <row r="1079" spans="1:41" x14ac:dyDescent="0.25">
      <c r="A1079">
        <v>13</v>
      </c>
      <c r="B1079">
        <v>20</v>
      </c>
      <c r="C1079">
        <v>2</v>
      </c>
      <c r="D1079">
        <v>7</v>
      </c>
      <c r="E1079">
        <v>0</v>
      </c>
      <c r="F1079">
        <v>0</v>
      </c>
      <c r="H1079">
        <v>315.11977380000002</v>
      </c>
      <c r="J1079">
        <v>1555469</v>
      </c>
      <c r="K1079">
        <v>1654075</v>
      </c>
      <c r="L1079">
        <v>1801657</v>
      </c>
      <c r="M1079" t="str">
        <f>IF(J1079&gt;0,"Yes","No")</f>
        <v>Yes</v>
      </c>
      <c r="N1079">
        <f>AVERAGE(J1079:L1079)</f>
        <v>1670400.3333333333</v>
      </c>
      <c r="O1079" t="s">
        <v>14</v>
      </c>
      <c r="P1079" t="s">
        <v>14</v>
      </c>
      <c r="Q1079" t="s">
        <v>14</v>
      </c>
      <c r="S1079">
        <f>B1079/A1079</f>
        <v>1.5384615384615385</v>
      </c>
      <c r="T1079">
        <f>D1079/A1079</f>
        <v>0.53846153846153844</v>
      </c>
      <c r="V1079" s="4">
        <f>A1079*12+(B1079-1)*1.007825+C1079*14.003074+D1079*15.9949146+E1079*31.9720707+F1079*30.9737615+0.0005485799</f>
        <v>315.11977377989996</v>
      </c>
      <c r="W1079">
        <f>1+A1079-B1079/2+C1079/2+F1079/2</f>
        <v>5</v>
      </c>
      <c r="X1079">
        <f>W1079/A1079</f>
        <v>0.38461538461538464</v>
      </c>
      <c r="Y1079">
        <f>W1079/B1079</f>
        <v>0.25</v>
      </c>
      <c r="Z1079">
        <f>W1079/D1079</f>
        <v>0.7142857142857143</v>
      </c>
      <c r="AA1079" t="str">
        <f>IF(X1079&gt;=0.3,IF(X1079&lt;=0.68,IF(Y1079&gt;=0.2,IF(Y1079&lt;=0.95,IF(Z1079&gt;=0.77,IF(Z1079&lt;=1.75,"CRAM","O"),"O"),"O"),"O"),"O"),"O")</f>
        <v>O</v>
      </c>
      <c r="AD1079">
        <f>(1+A1079-D1079/2-E1079-B1079/2)/(A1079-D1079/2-E1079-C1079-F1079)</f>
        <v>6.6666666666666666E-2</v>
      </c>
      <c r="AF1079" t="str">
        <f>IF(AD1079&gt;0.66,"CondAr","----")</f>
        <v>----</v>
      </c>
      <c r="AG1079" t="str">
        <f>IF(AND((AD1079&gt;0.5),(AD1079&lt;=0.66)),"Aromatic","----")</f>
        <v>----</v>
      </c>
      <c r="AH1079" t="str">
        <f>IF(AND((AD1079&lt;=0.5),(S1079&lt;1.5)),"HUnSatLig","----")</f>
        <v>----</v>
      </c>
      <c r="AI1079" t="str">
        <f>IF(AND((T1079&lt;0.6),(S1079&gt;=1.5),(C1079=0)),"AlipatNoN","----")</f>
        <v>----</v>
      </c>
      <c r="AJ1079" t="str">
        <f>IF(AND((S1079&gt;=1.5),(T1079&gt;=0.6)),"SatFACarb","----")</f>
        <v>----</v>
      </c>
      <c r="AK1079" t="str">
        <f>IF(AND((T1079&lt;0.6),(S1079&gt;=1.5),(C1079&gt;0)),"Alipat+N","----")</f>
        <v>Alipat+N</v>
      </c>
      <c r="AM1079" s="4">
        <f>V1079*(44/43.989828)</f>
        <v>315.19264058762849</v>
      </c>
      <c r="AN1079" s="4">
        <f>INT(AM1079)</f>
        <v>315</v>
      </c>
      <c r="AO1079" s="4">
        <f>AM1079-AN1079</f>
        <v>0.1926405876284889</v>
      </c>
    </row>
    <row r="1080" spans="1:41" x14ac:dyDescent="0.25">
      <c r="A1080">
        <v>13</v>
      </c>
      <c r="B1080">
        <v>22</v>
      </c>
      <c r="C1080">
        <v>0</v>
      </c>
      <c r="D1080">
        <v>11</v>
      </c>
      <c r="E1080">
        <v>0</v>
      </c>
      <c r="F1080">
        <v>0</v>
      </c>
      <c r="H1080">
        <v>353.10893420000002</v>
      </c>
      <c r="J1080">
        <v>2170870</v>
      </c>
      <c r="K1080">
        <v>2153068</v>
      </c>
      <c r="L1080">
        <v>2039910</v>
      </c>
      <c r="M1080" t="str">
        <f>IF(J1080&gt;0,"Yes","No")</f>
        <v>Yes</v>
      </c>
      <c r="N1080">
        <f>AVERAGE(J1080:L1080)</f>
        <v>2121282.6666666665</v>
      </c>
      <c r="O1080" t="s">
        <v>14</v>
      </c>
      <c r="P1080" t="s">
        <v>14</v>
      </c>
      <c r="Q1080" t="s">
        <v>14</v>
      </c>
      <c r="S1080">
        <f>B1080/A1080</f>
        <v>1.6923076923076923</v>
      </c>
      <c r="T1080">
        <f>D1080/A1080</f>
        <v>0.84615384615384615</v>
      </c>
      <c r="V1080" s="4">
        <f>A1080*12+(B1080-1)*1.007825+C1080*14.003074+D1080*15.9949146+E1080*31.9720707+F1080*30.9737615+0.0005485799</f>
        <v>353.10893417990002</v>
      </c>
      <c r="W1080">
        <f>1+A1080-B1080/2+C1080/2+F1080/2</f>
        <v>3</v>
      </c>
      <c r="X1080">
        <f>W1080/A1080</f>
        <v>0.23076923076923078</v>
      </c>
      <c r="Y1080">
        <f>W1080/B1080</f>
        <v>0.13636363636363635</v>
      </c>
      <c r="Z1080">
        <f>W1080/D1080</f>
        <v>0.27272727272727271</v>
      </c>
      <c r="AA1080" t="str">
        <f>IF(X1080&gt;=0.3,IF(X1080&lt;=0.68,IF(Y1080&gt;=0.2,IF(Y1080&lt;=0.95,IF(Z1080&gt;=0.77,IF(Z1080&lt;=1.75,"CRAM","O"),"O"),"O"),"O"),"O"),"O")</f>
        <v>O</v>
      </c>
      <c r="AD1080">
        <f>(1+A1080-D1080/2-E1080-B1080/2)/(A1080-D1080/2-E1080-C1080-F1080)</f>
        <v>-0.33333333333333331</v>
      </c>
      <c r="AF1080" t="str">
        <f>IF(AD1080&gt;0.66,"CondAr","----")</f>
        <v>----</v>
      </c>
      <c r="AG1080" t="str">
        <f>IF(AND((AD1080&gt;0.5),(AD1080&lt;=0.66)),"Aromatic","----")</f>
        <v>----</v>
      </c>
      <c r="AH1080" t="str">
        <f>IF(AND((AD1080&lt;=0.5),(S1080&lt;1.5)),"HUnSatLig","----")</f>
        <v>----</v>
      </c>
      <c r="AI1080" t="str">
        <f>IF(AND((T1080&lt;0.6),(S1080&gt;=1.5),(C1080=0)),"AlipatNoN","----")</f>
        <v>----</v>
      </c>
      <c r="AJ1080" t="str">
        <f>IF(AND((S1080&gt;=1.5),(T1080&gt;=0.6)),"SatFACarb","----")</f>
        <v>SatFACarb</v>
      </c>
      <c r="AK1080" t="str">
        <f>IF(AND((T1080&lt;0.6),(S1080&gt;=1.5),(C1080&gt;0)),"Alipat+N","----")</f>
        <v>----</v>
      </c>
      <c r="AM1080" s="4">
        <f>V1080*(44/43.989828)</f>
        <v>353.19058542160246</v>
      </c>
      <c r="AN1080" s="4">
        <f>INT(AM1080)</f>
        <v>353</v>
      </c>
      <c r="AO1080" s="4">
        <f>AM1080-AN1080</f>
        <v>0.19058542160246361</v>
      </c>
    </row>
    <row r="1081" spans="1:41" x14ac:dyDescent="0.25">
      <c r="A1081">
        <v>13</v>
      </c>
      <c r="B1081">
        <v>22</v>
      </c>
      <c r="C1081">
        <v>0</v>
      </c>
      <c r="D1081">
        <v>12</v>
      </c>
      <c r="E1081">
        <v>0</v>
      </c>
      <c r="F1081">
        <v>0</v>
      </c>
      <c r="H1081">
        <v>369.10384879999998</v>
      </c>
      <c r="J1081">
        <v>2144049</v>
      </c>
      <c r="K1081">
        <v>1776339</v>
      </c>
      <c r="L1081">
        <v>1951294</v>
      </c>
      <c r="M1081" t="str">
        <f>IF(J1081&gt;0,"Yes","No")</f>
        <v>Yes</v>
      </c>
      <c r="N1081">
        <f>AVERAGE(J1081:L1081)</f>
        <v>1957227.3333333333</v>
      </c>
      <c r="O1081" t="s">
        <v>14</v>
      </c>
      <c r="P1081" t="s">
        <v>14</v>
      </c>
      <c r="Q1081" t="s">
        <v>14</v>
      </c>
      <c r="S1081">
        <f>B1081/A1081</f>
        <v>1.6923076923076923</v>
      </c>
      <c r="T1081">
        <f>D1081/A1081</f>
        <v>0.92307692307692313</v>
      </c>
      <c r="V1081" s="4">
        <f>A1081*12+(B1081-1)*1.007825+C1081*14.003074+D1081*15.9949146+E1081*31.9720707+F1081*30.9737615+0.0005485799</f>
        <v>369.10384877989998</v>
      </c>
      <c r="W1081">
        <f>1+A1081-B1081/2+C1081/2+F1081/2</f>
        <v>3</v>
      </c>
      <c r="X1081">
        <f>W1081/A1081</f>
        <v>0.23076923076923078</v>
      </c>
      <c r="Y1081">
        <f>W1081/B1081</f>
        <v>0.13636363636363635</v>
      </c>
      <c r="Z1081">
        <f>W1081/D1081</f>
        <v>0.25</v>
      </c>
      <c r="AA1081" t="str">
        <f>IF(X1081&gt;=0.3,IF(X1081&lt;=0.68,IF(Y1081&gt;=0.2,IF(Y1081&lt;=0.95,IF(Z1081&gt;=0.77,IF(Z1081&lt;=1.75,"CRAM","O"),"O"),"O"),"O"),"O"),"O")</f>
        <v>O</v>
      </c>
      <c r="AD1081">
        <f>(1+A1081-D1081/2-E1081-B1081/2)/(A1081-D1081/2-E1081-C1081-F1081)</f>
        <v>-0.42857142857142855</v>
      </c>
      <c r="AF1081" t="str">
        <f>IF(AD1081&gt;0.66,"CondAr","----")</f>
        <v>----</v>
      </c>
      <c r="AG1081" t="str">
        <f>IF(AND((AD1081&gt;0.5),(AD1081&lt;=0.66)),"Aromatic","----")</f>
        <v>----</v>
      </c>
      <c r="AH1081" t="str">
        <f>IF(AND((AD1081&lt;=0.5),(S1081&lt;1.5)),"HUnSatLig","----")</f>
        <v>----</v>
      </c>
      <c r="AI1081" t="str">
        <f>IF(AND((T1081&lt;0.6),(S1081&gt;=1.5),(C1081=0)),"AlipatNoN","----")</f>
        <v>----</v>
      </c>
      <c r="AJ1081" t="str">
        <f>IF(AND((S1081&gt;=1.5),(T1081&gt;=0.6)),"SatFACarb","----")</f>
        <v>SatFACarb</v>
      </c>
      <c r="AK1081" t="str">
        <f>IF(AND((T1081&lt;0.6),(S1081&gt;=1.5),(C1081&gt;0)),"Alipat+N","----")</f>
        <v>----</v>
      </c>
      <c r="AM1081" s="4">
        <f>V1081*(44/43.989828)</f>
        <v>369.18919861008771</v>
      </c>
      <c r="AN1081" s="4">
        <f>INT(AM1081)</f>
        <v>369</v>
      </c>
      <c r="AO1081" s="4">
        <f>AM1081-AN1081</f>
        <v>0.18919861008771477</v>
      </c>
    </row>
    <row r="1082" spans="1:41" x14ac:dyDescent="0.25">
      <c r="A1082">
        <v>13</v>
      </c>
      <c r="B1082">
        <v>23</v>
      </c>
      <c r="C1082">
        <v>3</v>
      </c>
      <c r="D1082">
        <v>6</v>
      </c>
      <c r="E1082">
        <v>0</v>
      </c>
      <c r="F1082">
        <v>0</v>
      </c>
      <c r="H1082">
        <v>316.15140819999999</v>
      </c>
      <c r="J1082">
        <v>1382815</v>
      </c>
      <c r="K1082">
        <v>1497575</v>
      </c>
      <c r="L1082">
        <v>1372270</v>
      </c>
      <c r="M1082" t="str">
        <f>IF(J1082&gt;0,"Yes","No")</f>
        <v>Yes</v>
      </c>
      <c r="N1082">
        <f>AVERAGE(J1082:L1082)</f>
        <v>1417553.3333333333</v>
      </c>
      <c r="O1082" t="s">
        <v>14</v>
      </c>
      <c r="P1082" t="s">
        <v>14</v>
      </c>
      <c r="Q1082" t="s">
        <v>14</v>
      </c>
      <c r="S1082">
        <f>B1082/A1082</f>
        <v>1.7692307692307692</v>
      </c>
      <c r="T1082">
        <f>D1082/A1082</f>
        <v>0.46153846153846156</v>
      </c>
      <c r="V1082" s="4">
        <f>A1082*12+(B1082-1)*1.007825+C1082*14.003074+D1082*15.9949146+E1082*31.9720707+F1082*30.9737615+0.0005485799</f>
        <v>316.15140817989999</v>
      </c>
      <c r="W1082">
        <f>1+A1082-B1082/2+C1082/2+F1082/2</f>
        <v>4</v>
      </c>
      <c r="X1082">
        <f>W1082/A1082</f>
        <v>0.30769230769230771</v>
      </c>
      <c r="Y1082">
        <f>W1082/B1082</f>
        <v>0.17391304347826086</v>
      </c>
      <c r="Z1082">
        <f>W1082/D1082</f>
        <v>0.66666666666666663</v>
      </c>
      <c r="AA1082" t="str">
        <f>IF(X1082&gt;=0.3,IF(X1082&lt;=0.68,IF(Y1082&gt;=0.2,IF(Y1082&lt;=0.95,IF(Z1082&gt;=0.77,IF(Z1082&lt;=1.75,"CRAM","O"),"O"),"O"),"O"),"O"),"O")</f>
        <v>O</v>
      </c>
      <c r="AD1082">
        <f>(1+A1082-D1082/2-E1082-B1082/2)/(A1082-D1082/2-E1082-C1082-F1082)</f>
        <v>-7.1428571428571425E-2</v>
      </c>
      <c r="AF1082" t="str">
        <f>IF(AD1082&gt;0.66,"CondAr","----")</f>
        <v>----</v>
      </c>
      <c r="AG1082" t="str">
        <f>IF(AND((AD1082&gt;0.5),(AD1082&lt;=0.66)),"Aromatic","----")</f>
        <v>----</v>
      </c>
      <c r="AH1082" t="str">
        <f>IF(AND((AD1082&lt;=0.5),(S1082&lt;1.5)),"HUnSatLig","----")</f>
        <v>----</v>
      </c>
      <c r="AI1082" t="str">
        <f>IF(AND((T1082&lt;0.6),(S1082&gt;=1.5),(C1082=0)),"AlipatNoN","----")</f>
        <v>----</v>
      </c>
      <c r="AJ1082" t="str">
        <f>IF(AND((S1082&gt;=1.5),(T1082&gt;=0.6)),"SatFACarb","----")</f>
        <v>----</v>
      </c>
      <c r="AK1082" t="str">
        <f>IF(AND((T1082&lt;0.6),(S1082&gt;=1.5),(C1082&gt;0)),"Alipat+N","----")</f>
        <v>Alipat+N</v>
      </c>
      <c r="AM1082" s="4">
        <f>V1082*(44/43.989828)</f>
        <v>316.2245135378933</v>
      </c>
      <c r="AN1082" s="4">
        <f>INT(AM1082)</f>
        <v>316</v>
      </c>
      <c r="AO1082" s="4">
        <f>AM1082-AN1082</f>
        <v>0.22451353789330142</v>
      </c>
    </row>
    <row r="1083" spans="1:41" x14ac:dyDescent="0.25">
      <c r="A1083">
        <v>13</v>
      </c>
      <c r="B1083">
        <v>24</v>
      </c>
      <c r="C1083">
        <v>0</v>
      </c>
      <c r="D1083">
        <v>8</v>
      </c>
      <c r="E1083">
        <v>0</v>
      </c>
      <c r="F1083">
        <v>0</v>
      </c>
      <c r="H1083">
        <v>307.13984040000003</v>
      </c>
      <c r="J1083">
        <v>2348052</v>
      </c>
      <c r="K1083">
        <v>3020894</v>
      </c>
      <c r="L1083">
        <v>2834087</v>
      </c>
      <c r="M1083" t="str">
        <f>IF(J1083&gt;0,"Yes","No")</f>
        <v>Yes</v>
      </c>
      <c r="N1083">
        <f>AVERAGE(J1083:L1083)</f>
        <v>2734344.3333333335</v>
      </c>
      <c r="O1083">
        <v>3833777</v>
      </c>
      <c r="P1083">
        <v>5052873</v>
      </c>
      <c r="Q1083">
        <v>4194926</v>
      </c>
      <c r="S1083">
        <f>B1083/A1083</f>
        <v>1.8461538461538463</v>
      </c>
      <c r="T1083">
        <f>D1083/A1083</f>
        <v>0.61538461538461542</v>
      </c>
      <c r="V1083" s="4">
        <f>A1083*12+(B1083-1)*1.007825+C1083*14.003074+D1083*15.9949146+E1083*31.9720707+F1083*30.9737615+0.0005485799</f>
        <v>307.13984037990002</v>
      </c>
      <c r="W1083">
        <f>1+A1083-B1083/2+C1083/2+F1083/2</f>
        <v>2</v>
      </c>
      <c r="X1083">
        <f>W1083/A1083</f>
        <v>0.15384615384615385</v>
      </c>
      <c r="Y1083">
        <f>W1083/B1083</f>
        <v>8.3333333333333329E-2</v>
      </c>
      <c r="Z1083">
        <f>W1083/D1083</f>
        <v>0.25</v>
      </c>
      <c r="AA1083" t="str">
        <f>IF(X1083&gt;=0.3,IF(X1083&lt;=0.68,IF(Y1083&gt;=0.2,IF(Y1083&lt;=0.95,IF(Z1083&gt;=0.77,IF(Z1083&lt;=1.75,"CRAM","O"),"O"),"O"),"O"),"O"),"O")</f>
        <v>O</v>
      </c>
      <c r="AD1083">
        <f>(1+A1083-D1083/2-E1083-B1083/2)/(A1083-D1083/2-E1083-C1083-F1083)</f>
        <v>-0.22222222222222221</v>
      </c>
      <c r="AF1083" t="str">
        <f>IF(AD1083&gt;0.66,"CondAr","----")</f>
        <v>----</v>
      </c>
      <c r="AG1083" t="str">
        <f>IF(AND((AD1083&gt;0.5),(AD1083&lt;=0.66)),"Aromatic","----")</f>
        <v>----</v>
      </c>
      <c r="AH1083" t="str">
        <f>IF(AND((AD1083&lt;=0.5),(S1083&lt;1.5)),"HUnSatLig","----")</f>
        <v>----</v>
      </c>
      <c r="AI1083" t="str">
        <f>IF(AND((T1083&lt;0.6),(S1083&gt;=1.5),(C1083=0)),"AlipatNoN","----")</f>
        <v>----</v>
      </c>
      <c r="AJ1083" t="str">
        <f>IF(AND((S1083&gt;=1.5),(T1083&gt;=0.6)),"SatFACarb","----")</f>
        <v>SatFACarb</v>
      </c>
      <c r="AK1083" t="str">
        <f>IF(AND((T1083&lt;0.6),(S1083&gt;=1.5),(C1083&gt;0)),"Alipat+N","----")</f>
        <v>----</v>
      </c>
      <c r="AM1083" s="4">
        <f>V1083*(44/43.989828)</f>
        <v>307.21086194552976</v>
      </c>
      <c r="AN1083" s="4">
        <f>INT(AM1083)</f>
        <v>307</v>
      </c>
      <c r="AO1083" s="4">
        <f>AM1083-AN1083</f>
        <v>0.21086194552975712</v>
      </c>
    </row>
    <row r="1084" spans="1:41" x14ac:dyDescent="0.25">
      <c r="A1084">
        <v>13</v>
      </c>
      <c r="B1084">
        <v>24</v>
      </c>
      <c r="C1084">
        <v>0</v>
      </c>
      <c r="D1084">
        <v>10</v>
      </c>
      <c r="E1084">
        <v>1</v>
      </c>
      <c r="F1084">
        <v>0</v>
      </c>
      <c r="H1084">
        <v>371.10174030000002</v>
      </c>
      <c r="J1084">
        <v>2666019</v>
      </c>
      <c r="K1084">
        <v>2698488</v>
      </c>
      <c r="L1084">
        <v>2717070</v>
      </c>
      <c r="M1084" t="str">
        <f>IF(J1084&gt;0,"Yes","No")</f>
        <v>Yes</v>
      </c>
      <c r="N1084">
        <f>AVERAGE(J1084:L1084)</f>
        <v>2693859</v>
      </c>
      <c r="O1084">
        <v>6062964</v>
      </c>
      <c r="P1084">
        <v>5287186</v>
      </c>
      <c r="Q1084">
        <v>6590971</v>
      </c>
      <c r="S1084">
        <f>B1084/A1084</f>
        <v>1.8461538461538463</v>
      </c>
      <c r="T1084">
        <f>D1084/A1084</f>
        <v>0.76923076923076927</v>
      </c>
      <c r="V1084" s="4">
        <f>A1084*12+(B1084-1)*1.007825+C1084*14.003074+D1084*15.9949146+E1084*31.9720707+F1084*30.9737615+0.0005485799</f>
        <v>371.10174027990001</v>
      </c>
      <c r="W1084">
        <f>1+A1084-B1084/2+C1084/2+F1084/2</f>
        <v>2</v>
      </c>
      <c r="X1084">
        <f>W1084/A1084</f>
        <v>0.15384615384615385</v>
      </c>
      <c r="Y1084">
        <f>W1084/B1084</f>
        <v>8.3333333333333329E-2</v>
      </c>
      <c r="Z1084">
        <f>W1084/D1084</f>
        <v>0.2</v>
      </c>
      <c r="AA1084" t="str">
        <f>IF(X1084&gt;=0.3,IF(X1084&lt;=0.68,IF(Y1084&gt;=0.2,IF(Y1084&lt;=0.95,IF(Z1084&gt;=0.77,IF(Z1084&lt;=1.75,"CRAM","O"),"O"),"O"),"O"),"O"),"O")</f>
        <v>O</v>
      </c>
      <c r="AD1084">
        <f>(1+A1084-D1084/2-E1084-B1084/2)/(A1084-D1084/2-E1084-C1084-F1084)</f>
        <v>-0.5714285714285714</v>
      </c>
      <c r="AF1084" t="str">
        <f>IF(AD1084&gt;0.66,"CondAr","----")</f>
        <v>----</v>
      </c>
      <c r="AG1084" t="str">
        <f>IF(AND((AD1084&gt;0.5),(AD1084&lt;=0.66)),"Aromatic","----")</f>
        <v>----</v>
      </c>
      <c r="AH1084" t="str">
        <f>IF(AND((AD1084&lt;=0.5),(S1084&lt;1.5)),"HUnSatLig","----")</f>
        <v>----</v>
      </c>
      <c r="AI1084" t="str">
        <f>IF(AND((T1084&lt;0.6),(S1084&gt;=1.5),(C1084=0)),"AlipatNoN","----")</f>
        <v>----</v>
      </c>
      <c r="AJ1084" t="str">
        <f>IF(AND((S1084&gt;=1.5),(T1084&gt;=0.6)),"SatFACarb","----")</f>
        <v>SatFACarb</v>
      </c>
      <c r="AK1084" t="str">
        <f>IF(AND((T1084&lt;0.6),(S1084&gt;=1.5),(C1084&gt;0)),"Alipat+N","----")</f>
        <v>----</v>
      </c>
      <c r="AM1084" s="4">
        <f>V1084*(44/43.989828)</f>
        <v>371.18755209307932</v>
      </c>
      <c r="AN1084" s="4">
        <f>INT(AM1084)</f>
        <v>371</v>
      </c>
      <c r="AO1084" s="4">
        <f>AM1084-AN1084</f>
        <v>0.18755209307931864</v>
      </c>
    </row>
    <row r="1085" spans="1:41" x14ac:dyDescent="0.25">
      <c r="A1085">
        <v>14</v>
      </c>
      <c r="B1085">
        <v>10</v>
      </c>
      <c r="C1085">
        <v>0</v>
      </c>
      <c r="D1085">
        <v>9</v>
      </c>
      <c r="E1085">
        <v>0</v>
      </c>
      <c r="F1085">
        <v>0</v>
      </c>
      <c r="H1085">
        <v>321.02520500000003</v>
      </c>
      <c r="J1085">
        <v>2843786</v>
      </c>
      <c r="K1085">
        <v>2863924</v>
      </c>
      <c r="L1085">
        <v>2268653</v>
      </c>
      <c r="M1085" t="str">
        <f>IF(J1085&gt;0,"Yes","No")</f>
        <v>Yes</v>
      </c>
      <c r="N1085">
        <f>AVERAGE(J1085:L1085)</f>
        <v>2658787.6666666665</v>
      </c>
      <c r="O1085" t="s">
        <v>14</v>
      </c>
      <c r="P1085" t="s">
        <v>14</v>
      </c>
      <c r="Q1085" t="s">
        <v>14</v>
      </c>
      <c r="S1085">
        <f>B1085/A1085</f>
        <v>0.7142857142857143</v>
      </c>
      <c r="T1085">
        <f>D1085/A1085</f>
        <v>0.6428571428571429</v>
      </c>
      <c r="V1085" s="4">
        <f>A1085*12+(B1085-1)*1.007825+C1085*14.003074+D1085*15.9949146+E1085*31.9720707+F1085*30.9737615+0.0005485799</f>
        <v>321.02520497990002</v>
      </c>
      <c r="W1085">
        <f>1+A1085-B1085/2+C1085/2+F1085/2</f>
        <v>10</v>
      </c>
      <c r="X1085">
        <f>W1085/A1085</f>
        <v>0.7142857142857143</v>
      </c>
      <c r="Y1085">
        <f>W1085/B1085</f>
        <v>1</v>
      </c>
      <c r="Z1085">
        <f>W1085/D1085</f>
        <v>1.1111111111111112</v>
      </c>
      <c r="AA1085" t="str">
        <f>IF(X1085&gt;=0.3,IF(X1085&lt;=0.68,IF(Y1085&gt;=0.2,IF(Y1085&lt;=0.95,IF(Z1085&gt;=0.77,IF(Z1085&lt;=1.75,"CRAM","O"),"O"),"O"),"O"),"O"),"O")</f>
        <v>O</v>
      </c>
      <c r="AD1085">
        <f>(1+A1085-D1085/2-E1085-B1085/2)/(A1085-D1085/2-E1085-C1085-F1085)</f>
        <v>0.57894736842105265</v>
      </c>
      <c r="AF1085" t="str">
        <f>IF(AD1085&gt;0.66,"CondAr","----")</f>
        <v>----</v>
      </c>
      <c r="AG1085" t="str">
        <f>IF(AND((AD1085&gt;0.5),(AD1085&lt;=0.66)),"Aromatic","----")</f>
        <v>Aromatic</v>
      </c>
      <c r="AH1085" t="str">
        <f>IF(AND((AD1085&lt;=0.5),(S1085&lt;1.5)),"HUnSatLig","----")</f>
        <v>----</v>
      </c>
      <c r="AI1085" t="str">
        <f>IF(AND((T1085&lt;0.6),(S1085&gt;=1.5),(C1085=0)),"AlipatNoN","----")</f>
        <v>----</v>
      </c>
      <c r="AJ1085" t="str">
        <f>IF(AND((S1085&gt;=1.5),(T1085&gt;=0.6)),"SatFACarb","----")</f>
        <v>----</v>
      </c>
      <c r="AK1085" t="str">
        <f>IF(AND((T1085&lt;0.6),(S1085&gt;=1.5),(C1085&gt;0)),"Alipat+N","----")</f>
        <v>----</v>
      </c>
      <c r="AM1085" s="4">
        <f>V1085*(44/43.989828)</f>
        <v>321.09943733163948</v>
      </c>
      <c r="AN1085" s="4">
        <f>INT(AM1085)</f>
        <v>321</v>
      </c>
      <c r="AO1085" s="4">
        <f>AM1085-AN1085</f>
        <v>9.9437331639478543E-2</v>
      </c>
    </row>
    <row r="1086" spans="1:41" x14ac:dyDescent="0.25">
      <c r="A1086">
        <v>14</v>
      </c>
      <c r="B1086">
        <v>10</v>
      </c>
      <c r="C1086">
        <v>0</v>
      </c>
      <c r="D1086">
        <v>11</v>
      </c>
      <c r="E1086">
        <v>0</v>
      </c>
      <c r="F1086">
        <v>0</v>
      </c>
      <c r="H1086">
        <v>353.0150342</v>
      </c>
      <c r="J1086">
        <v>2558421</v>
      </c>
      <c r="K1086">
        <v>2775891</v>
      </c>
      <c r="L1086">
        <v>2911819</v>
      </c>
      <c r="M1086" t="str">
        <f>IF(J1086&gt;0,"Yes","No")</f>
        <v>Yes</v>
      </c>
      <c r="N1086">
        <f>AVERAGE(J1086:L1086)</f>
        <v>2748710.3333333335</v>
      </c>
      <c r="O1086" t="s">
        <v>14</v>
      </c>
      <c r="P1086" t="s">
        <v>14</v>
      </c>
      <c r="Q1086" t="s">
        <v>14</v>
      </c>
      <c r="S1086">
        <f>B1086/A1086</f>
        <v>0.7142857142857143</v>
      </c>
      <c r="T1086">
        <f>D1086/A1086</f>
        <v>0.7857142857142857</v>
      </c>
      <c r="V1086" s="4">
        <f>A1086*12+(B1086-1)*1.007825+C1086*14.003074+D1086*15.9949146+E1086*31.9720707+F1086*30.9737615+0.0005485799</f>
        <v>353.0150341799</v>
      </c>
      <c r="W1086">
        <f>1+A1086-B1086/2+C1086/2+F1086/2</f>
        <v>10</v>
      </c>
      <c r="X1086">
        <f>W1086/A1086</f>
        <v>0.7142857142857143</v>
      </c>
      <c r="Y1086">
        <f>W1086/B1086</f>
        <v>1</v>
      </c>
      <c r="Z1086">
        <f>W1086/D1086</f>
        <v>0.90909090909090906</v>
      </c>
      <c r="AA1086" t="str">
        <f>IF(X1086&gt;=0.3,IF(X1086&lt;=0.68,IF(Y1086&gt;=0.2,IF(Y1086&lt;=0.95,IF(Z1086&gt;=0.77,IF(Z1086&lt;=1.75,"CRAM","O"),"O"),"O"),"O"),"O"),"O")</f>
        <v>O</v>
      </c>
      <c r="AD1086">
        <f>(1+A1086-D1086/2-E1086-B1086/2)/(A1086-D1086/2-E1086-C1086-F1086)</f>
        <v>0.52941176470588236</v>
      </c>
      <c r="AF1086" t="str">
        <f>IF(AD1086&gt;0.66,"CondAr","----")</f>
        <v>----</v>
      </c>
      <c r="AG1086" t="str">
        <f>IF(AND((AD1086&gt;0.5),(AD1086&lt;=0.66)),"Aromatic","----")</f>
        <v>Aromatic</v>
      </c>
      <c r="AH1086" t="str">
        <f>IF(AND((AD1086&lt;=0.5),(S1086&lt;1.5)),"HUnSatLig","----")</f>
        <v>----</v>
      </c>
      <c r="AI1086" t="str">
        <f>IF(AND((T1086&lt;0.6),(S1086&gt;=1.5),(C1086=0)),"AlipatNoN","----")</f>
        <v>----</v>
      </c>
      <c r="AJ1086" t="str">
        <f>IF(AND((S1086&gt;=1.5),(T1086&gt;=0.6)),"SatFACarb","----")</f>
        <v>----</v>
      </c>
      <c r="AK1086" t="str">
        <f>IF(AND((T1086&lt;0.6),(S1086&gt;=1.5),(C1086&gt;0)),"Alipat+N","----")</f>
        <v>----</v>
      </c>
      <c r="AM1086" s="4">
        <f>V1086*(44/43.989828)</f>
        <v>353.09666370861004</v>
      </c>
      <c r="AN1086" s="4">
        <f>INT(AM1086)</f>
        <v>353</v>
      </c>
      <c r="AO1086" s="4">
        <f>AM1086-AN1086</f>
        <v>9.6663708610037702E-2</v>
      </c>
    </row>
    <row r="1087" spans="1:41" x14ac:dyDescent="0.25">
      <c r="A1087">
        <v>14</v>
      </c>
      <c r="B1087">
        <v>12</v>
      </c>
      <c r="C1087">
        <v>0</v>
      </c>
      <c r="D1087">
        <v>8</v>
      </c>
      <c r="E1087">
        <v>0</v>
      </c>
      <c r="F1087">
        <v>0</v>
      </c>
      <c r="H1087">
        <v>307.04594040000001</v>
      </c>
      <c r="J1087">
        <v>1733641</v>
      </c>
      <c r="K1087">
        <v>1736272</v>
      </c>
      <c r="L1087">
        <v>1545368</v>
      </c>
      <c r="M1087" t="str">
        <f>IF(J1087&gt;0,"Yes","No")</f>
        <v>Yes</v>
      </c>
      <c r="N1087">
        <f>AVERAGE(J1087:L1087)</f>
        <v>1671760.3333333333</v>
      </c>
      <c r="O1087" t="s">
        <v>14</v>
      </c>
      <c r="P1087" t="s">
        <v>14</v>
      </c>
      <c r="Q1087" t="s">
        <v>14</v>
      </c>
      <c r="S1087">
        <f>B1087/A1087</f>
        <v>0.8571428571428571</v>
      </c>
      <c r="T1087">
        <f>D1087/A1087</f>
        <v>0.5714285714285714</v>
      </c>
      <c r="V1087" s="4">
        <f>A1087*12+(B1087-1)*1.007825+C1087*14.003074+D1087*15.9949146+E1087*31.9720707+F1087*30.9737615+0.0005485799</f>
        <v>307.0459403799</v>
      </c>
      <c r="W1087">
        <f>1+A1087-B1087/2+C1087/2+F1087/2</f>
        <v>9</v>
      </c>
      <c r="X1087">
        <f>W1087/A1087</f>
        <v>0.6428571428571429</v>
      </c>
      <c r="Y1087">
        <f>W1087/B1087</f>
        <v>0.75</v>
      </c>
      <c r="Z1087">
        <f>W1087/D1087</f>
        <v>1.125</v>
      </c>
      <c r="AA1087" t="str">
        <f>IF(X1087&gt;=0.3,IF(X1087&lt;=0.68,IF(Y1087&gt;=0.2,IF(Y1087&lt;=0.95,IF(Z1087&gt;=0.77,IF(Z1087&lt;=1.75,"CRAM","O"),"O"),"O"),"O"),"O"),"O")</f>
        <v>CRAM</v>
      </c>
      <c r="AD1087">
        <f>(1+A1087-D1087/2-E1087-B1087/2)/(A1087-D1087/2-E1087-C1087-F1087)</f>
        <v>0.5</v>
      </c>
      <c r="AF1087" t="str">
        <f>IF(AD1087&gt;0.66,"CondAr","----")</f>
        <v>----</v>
      </c>
      <c r="AG1087" t="str">
        <f>IF(AND((AD1087&gt;0.5),(AD1087&lt;=0.66)),"Aromatic","----")</f>
        <v>----</v>
      </c>
      <c r="AH1087" t="str">
        <f>IF(AND((AD1087&lt;=0.5),(S1087&lt;1.5)),"HUnSatLig","----")</f>
        <v>HUnSatLig</v>
      </c>
      <c r="AI1087" t="str">
        <f>IF(AND((T1087&lt;0.6),(S1087&gt;=1.5),(C1087=0)),"AlipatNoN","----")</f>
        <v>----</v>
      </c>
      <c r="AJ1087" t="str">
        <f>IF(AND((S1087&gt;=1.5),(T1087&gt;=0.6)),"SatFACarb","----")</f>
        <v>----</v>
      </c>
      <c r="AK1087" t="str">
        <f>IF(AND((T1087&lt;0.6),(S1087&gt;=1.5),(C1087&gt;0)),"Alipat+N","----")</f>
        <v>----</v>
      </c>
      <c r="AM1087" s="4">
        <f>V1087*(44/43.989828)</f>
        <v>307.11694023253733</v>
      </c>
      <c r="AN1087" s="4">
        <f>INT(AM1087)</f>
        <v>307</v>
      </c>
      <c r="AO1087" s="4">
        <f>AM1087-AN1087</f>
        <v>0.11694023253733121</v>
      </c>
    </row>
    <row r="1088" spans="1:41" x14ac:dyDescent="0.25">
      <c r="A1088">
        <v>14</v>
      </c>
      <c r="B1088">
        <v>12</v>
      </c>
      <c r="C1088">
        <v>0</v>
      </c>
      <c r="D1088">
        <v>12</v>
      </c>
      <c r="E1088">
        <v>0</v>
      </c>
      <c r="F1088">
        <v>0</v>
      </c>
      <c r="H1088">
        <v>371.02559880000001</v>
      </c>
      <c r="J1088">
        <v>1919494</v>
      </c>
      <c r="K1088">
        <v>1733347</v>
      </c>
      <c r="L1088">
        <v>2004343</v>
      </c>
      <c r="M1088" t="str">
        <f>IF(J1088&gt;0,"Yes","No")</f>
        <v>Yes</v>
      </c>
      <c r="N1088">
        <f>AVERAGE(J1088:L1088)</f>
        <v>1885728</v>
      </c>
      <c r="O1088" t="s">
        <v>14</v>
      </c>
      <c r="P1088" t="s">
        <v>14</v>
      </c>
      <c r="Q1088" t="s">
        <v>14</v>
      </c>
      <c r="S1088">
        <f>B1088/A1088</f>
        <v>0.8571428571428571</v>
      </c>
      <c r="T1088">
        <f>D1088/A1088</f>
        <v>0.8571428571428571</v>
      </c>
      <c r="V1088" s="4">
        <f>A1088*12+(B1088-1)*1.007825+C1088*14.003074+D1088*15.9949146+E1088*31.9720707+F1088*30.9737615+0.0005485799</f>
        <v>371.02559877990001</v>
      </c>
      <c r="W1088">
        <f>1+A1088-B1088/2+C1088/2+F1088/2</f>
        <v>9</v>
      </c>
      <c r="X1088">
        <f>W1088/A1088</f>
        <v>0.6428571428571429</v>
      </c>
      <c r="Y1088">
        <f>W1088/B1088</f>
        <v>0.75</v>
      </c>
      <c r="Z1088">
        <f>W1088/D1088</f>
        <v>0.75</v>
      </c>
      <c r="AA1088" t="str">
        <f>IF(X1088&gt;=0.3,IF(X1088&lt;=0.68,IF(Y1088&gt;=0.2,IF(Y1088&lt;=0.95,IF(Z1088&gt;=0.77,IF(Z1088&lt;=1.75,"CRAM","O"),"O"),"O"),"O"),"O"),"O")</f>
        <v>O</v>
      </c>
      <c r="AD1088">
        <f>(1+A1088-D1088/2-E1088-B1088/2)/(A1088-D1088/2-E1088-C1088-F1088)</f>
        <v>0.375</v>
      </c>
      <c r="AF1088" t="str">
        <f>IF(AD1088&gt;0.66,"CondAr","----")</f>
        <v>----</v>
      </c>
      <c r="AG1088" t="str">
        <f>IF(AND((AD1088&gt;0.5),(AD1088&lt;=0.66)),"Aromatic","----")</f>
        <v>----</v>
      </c>
      <c r="AH1088" t="str">
        <f>IF(AND((AD1088&lt;=0.5),(S1088&lt;1.5)),"HUnSatLig","----")</f>
        <v>HUnSatLig</v>
      </c>
      <c r="AI1088" t="str">
        <f>IF(AND((T1088&lt;0.6),(S1088&gt;=1.5),(C1088=0)),"AlipatNoN","----")</f>
        <v>----</v>
      </c>
      <c r="AJ1088" t="str">
        <f>IF(AND((S1088&gt;=1.5),(T1088&gt;=0.6)),"SatFACarb","----")</f>
        <v>----</v>
      </c>
      <c r="AK1088" t="str">
        <f>IF(AND((T1088&lt;0.6),(S1088&gt;=1.5),(C1088&gt;0)),"Alipat+N","----")</f>
        <v>----</v>
      </c>
      <c r="AM1088" s="4">
        <f>V1088*(44/43.989828)</f>
        <v>371.11139298647856</v>
      </c>
      <c r="AN1088" s="4">
        <f>INT(AM1088)</f>
        <v>371</v>
      </c>
      <c r="AO1088" s="4">
        <f>AM1088-AN1088</f>
        <v>0.11139298647856322</v>
      </c>
    </row>
    <row r="1089" spans="1:41" x14ac:dyDescent="0.25">
      <c r="A1089">
        <v>14</v>
      </c>
      <c r="B1089">
        <v>14</v>
      </c>
      <c r="C1089">
        <v>0</v>
      </c>
      <c r="D1089">
        <v>8</v>
      </c>
      <c r="E1089">
        <v>0</v>
      </c>
      <c r="F1089">
        <v>0</v>
      </c>
      <c r="H1089">
        <v>309.0615904</v>
      </c>
      <c r="J1089">
        <v>2608888</v>
      </c>
      <c r="K1089">
        <v>2772861</v>
      </c>
      <c r="L1089">
        <v>2614736</v>
      </c>
      <c r="M1089" t="str">
        <f>IF(J1089&gt;0,"Yes","No")</f>
        <v>Yes</v>
      </c>
      <c r="N1089">
        <f>AVERAGE(J1089:L1089)</f>
        <v>2665495</v>
      </c>
      <c r="O1089" t="s">
        <v>14</v>
      </c>
      <c r="P1089" t="s">
        <v>14</v>
      </c>
      <c r="Q1089" t="s">
        <v>14</v>
      </c>
      <c r="S1089">
        <f>B1089/A1089</f>
        <v>1</v>
      </c>
      <c r="T1089">
        <f>D1089/A1089</f>
        <v>0.5714285714285714</v>
      </c>
      <c r="V1089" s="4">
        <f>A1089*12+(B1089-1)*1.007825+C1089*14.003074+D1089*15.9949146+E1089*31.9720707+F1089*30.9737615+0.0005485799</f>
        <v>309.0615903799</v>
      </c>
      <c r="W1089">
        <f>1+A1089-B1089/2+C1089/2+F1089/2</f>
        <v>8</v>
      </c>
      <c r="X1089">
        <f>W1089/A1089</f>
        <v>0.5714285714285714</v>
      </c>
      <c r="Y1089">
        <f>W1089/B1089</f>
        <v>0.5714285714285714</v>
      </c>
      <c r="Z1089">
        <f>W1089/D1089</f>
        <v>1</v>
      </c>
      <c r="AA1089" t="str">
        <f>IF(X1089&gt;=0.3,IF(X1089&lt;=0.68,IF(Y1089&gt;=0.2,IF(Y1089&lt;=0.95,IF(Z1089&gt;=0.77,IF(Z1089&lt;=1.75,"CRAM","O"),"O"),"O"),"O"),"O"),"O")</f>
        <v>CRAM</v>
      </c>
      <c r="AD1089">
        <f>(1+A1089-D1089/2-E1089-B1089/2)/(A1089-D1089/2-E1089-C1089-F1089)</f>
        <v>0.4</v>
      </c>
      <c r="AF1089" t="str">
        <f>IF(AD1089&gt;0.66,"CondAr","----")</f>
        <v>----</v>
      </c>
      <c r="AG1089" t="str">
        <f>IF(AND((AD1089&gt;0.5),(AD1089&lt;=0.66)),"Aromatic","----")</f>
        <v>----</v>
      </c>
      <c r="AH1089" t="str">
        <f>IF(AND((AD1089&lt;=0.5),(S1089&lt;1.5)),"HUnSatLig","----")</f>
        <v>HUnSatLig</v>
      </c>
      <c r="AI1089" t="str">
        <f>IF(AND((T1089&lt;0.6),(S1089&gt;=1.5),(C1089=0)),"AlipatNoN","----")</f>
        <v>----</v>
      </c>
      <c r="AJ1089" t="str">
        <f>IF(AND((S1089&gt;=1.5),(T1089&gt;=0.6)),"SatFACarb","----")</f>
        <v>----</v>
      </c>
      <c r="AK1089" t="str">
        <f>IF(AND((T1089&lt;0.6),(S1089&gt;=1.5),(C1089&gt;0)),"Alipat+N","----")</f>
        <v>----</v>
      </c>
      <c r="AM1089" s="4">
        <f>V1089*(44/43.989828)</f>
        <v>309.13305632192055</v>
      </c>
      <c r="AN1089" s="4">
        <f>INT(AM1089)</f>
        <v>309</v>
      </c>
      <c r="AO1089" s="4">
        <f>AM1089-AN1089</f>
        <v>0.13305632192054873</v>
      </c>
    </row>
    <row r="1090" spans="1:41" x14ac:dyDescent="0.25">
      <c r="A1090">
        <v>14</v>
      </c>
      <c r="B1090">
        <v>14</v>
      </c>
      <c r="C1090">
        <v>0</v>
      </c>
      <c r="D1090">
        <v>12</v>
      </c>
      <c r="E1090">
        <v>0</v>
      </c>
      <c r="F1090">
        <v>0</v>
      </c>
      <c r="H1090">
        <v>373.04124880000001</v>
      </c>
      <c r="J1090">
        <v>2918649</v>
      </c>
      <c r="K1090">
        <v>2302727</v>
      </c>
      <c r="L1090">
        <v>2107332</v>
      </c>
      <c r="M1090" t="str">
        <f>IF(J1090&gt;0,"Yes","No")</f>
        <v>Yes</v>
      </c>
      <c r="N1090">
        <f>AVERAGE(J1090:L1090)</f>
        <v>2442902.6666666665</v>
      </c>
      <c r="O1090" t="s">
        <v>14</v>
      </c>
      <c r="P1090" t="s">
        <v>14</v>
      </c>
      <c r="Q1090" t="s">
        <v>14</v>
      </c>
      <c r="S1090">
        <f>B1090/A1090</f>
        <v>1</v>
      </c>
      <c r="T1090">
        <f>D1090/A1090</f>
        <v>0.8571428571428571</v>
      </c>
      <c r="V1090" s="4">
        <f>A1090*12+(B1090-1)*1.007825+C1090*14.003074+D1090*15.9949146+E1090*31.9720707+F1090*30.9737615+0.0005485799</f>
        <v>373.04124877989995</v>
      </c>
      <c r="W1090">
        <f>1+A1090-B1090/2+C1090/2+F1090/2</f>
        <v>8</v>
      </c>
      <c r="X1090">
        <f>W1090/A1090</f>
        <v>0.5714285714285714</v>
      </c>
      <c r="Y1090">
        <f>W1090/B1090</f>
        <v>0.5714285714285714</v>
      </c>
      <c r="Z1090">
        <f>W1090/D1090</f>
        <v>0.66666666666666663</v>
      </c>
      <c r="AA1090" t="str">
        <f>IF(X1090&gt;=0.3,IF(X1090&lt;=0.68,IF(Y1090&gt;=0.2,IF(Y1090&lt;=0.95,IF(Z1090&gt;=0.77,IF(Z1090&lt;=1.75,"CRAM","O"),"O"),"O"),"O"),"O"),"O")</f>
        <v>O</v>
      </c>
      <c r="AD1090">
        <f>(1+A1090-D1090/2-E1090-B1090/2)/(A1090-D1090/2-E1090-C1090-F1090)</f>
        <v>0.25</v>
      </c>
      <c r="AF1090" t="str">
        <f>IF(AD1090&gt;0.66,"CondAr","----")</f>
        <v>----</v>
      </c>
      <c r="AG1090" t="str">
        <f>IF(AND((AD1090&gt;0.5),(AD1090&lt;=0.66)),"Aromatic","----")</f>
        <v>----</v>
      </c>
      <c r="AH1090" t="str">
        <f>IF(AND((AD1090&lt;=0.5),(S1090&lt;1.5)),"HUnSatLig","----")</f>
        <v>HUnSatLig</v>
      </c>
      <c r="AI1090" t="str">
        <f>IF(AND((T1090&lt;0.6),(S1090&gt;=1.5),(C1090=0)),"AlipatNoN","----")</f>
        <v>----</v>
      </c>
      <c r="AJ1090" t="str">
        <f>IF(AND((S1090&gt;=1.5),(T1090&gt;=0.6)),"SatFACarb","----")</f>
        <v>----</v>
      </c>
      <c r="AK1090" t="str">
        <f>IF(AND((T1090&lt;0.6),(S1090&gt;=1.5),(C1090&gt;0)),"Alipat+N","----")</f>
        <v>----</v>
      </c>
      <c r="AM1090" s="4">
        <f>V1090*(44/43.989828)</f>
        <v>373.12750907586172</v>
      </c>
      <c r="AN1090" s="4">
        <f>INT(AM1090)</f>
        <v>373</v>
      </c>
      <c r="AO1090" s="4">
        <f>AM1090-AN1090</f>
        <v>0.12750907586172389</v>
      </c>
    </row>
    <row r="1091" spans="1:41" x14ac:dyDescent="0.25">
      <c r="A1091">
        <v>14</v>
      </c>
      <c r="B1091">
        <v>16</v>
      </c>
      <c r="C1091">
        <v>0</v>
      </c>
      <c r="D1091">
        <v>8</v>
      </c>
      <c r="E1091">
        <v>0</v>
      </c>
      <c r="F1091">
        <v>0</v>
      </c>
      <c r="H1091">
        <v>311.07724039999999</v>
      </c>
      <c r="J1091">
        <v>2318321</v>
      </c>
      <c r="K1091">
        <v>2656435</v>
      </c>
      <c r="L1091">
        <v>2683666</v>
      </c>
      <c r="M1091" t="str">
        <f>IF(J1091&gt;0,"Yes","No")</f>
        <v>Yes</v>
      </c>
      <c r="N1091">
        <f>AVERAGE(J1091:L1091)</f>
        <v>2552807.3333333335</v>
      </c>
      <c r="O1091">
        <v>1468498</v>
      </c>
      <c r="P1091">
        <v>1527596</v>
      </c>
      <c r="Q1091">
        <v>1539588</v>
      </c>
      <c r="S1091">
        <f>B1091/A1091</f>
        <v>1.1428571428571428</v>
      </c>
      <c r="T1091">
        <f>D1091/A1091</f>
        <v>0.5714285714285714</v>
      </c>
      <c r="V1091" s="4">
        <f>A1091*12+(B1091-1)*1.007825+C1091*14.003074+D1091*15.9949146+E1091*31.9720707+F1091*30.9737615+0.0005485799</f>
        <v>311.07724037989999</v>
      </c>
      <c r="W1091">
        <f>1+A1091-B1091/2+C1091/2+F1091/2</f>
        <v>7</v>
      </c>
      <c r="X1091">
        <f>W1091/A1091</f>
        <v>0.5</v>
      </c>
      <c r="Y1091">
        <f>W1091/B1091</f>
        <v>0.4375</v>
      </c>
      <c r="Z1091">
        <f>W1091/D1091</f>
        <v>0.875</v>
      </c>
      <c r="AA1091" t="str">
        <f>IF(X1091&gt;=0.3,IF(X1091&lt;=0.68,IF(Y1091&gt;=0.2,IF(Y1091&lt;=0.95,IF(Z1091&gt;=0.77,IF(Z1091&lt;=1.75,"CRAM","O"),"O"),"O"),"O"),"O"),"O")</f>
        <v>CRAM</v>
      </c>
      <c r="AD1091">
        <f>(1+A1091-D1091/2-E1091-B1091/2)/(A1091-D1091/2-E1091-C1091-F1091)</f>
        <v>0.3</v>
      </c>
      <c r="AF1091" t="str">
        <f>IF(AD1091&gt;0.66,"CondAr","----")</f>
        <v>----</v>
      </c>
      <c r="AG1091" t="str">
        <f>IF(AND((AD1091&gt;0.5),(AD1091&lt;=0.66)),"Aromatic","----")</f>
        <v>----</v>
      </c>
      <c r="AH1091" t="str">
        <f>IF(AND((AD1091&lt;=0.5),(S1091&lt;1.5)),"HUnSatLig","----")</f>
        <v>HUnSatLig</v>
      </c>
      <c r="AI1091" t="str">
        <f>IF(AND((T1091&lt;0.6),(S1091&gt;=1.5),(C1091=0)),"AlipatNoN","----")</f>
        <v>----</v>
      </c>
      <c r="AJ1091" t="str">
        <f>IF(AND((S1091&gt;=1.5),(T1091&gt;=0.6)),"SatFACarb","----")</f>
        <v>----</v>
      </c>
      <c r="AK1091" t="str">
        <f>IF(AND((T1091&lt;0.6),(S1091&gt;=1.5),(C1091&gt;0)),"Alipat+N","----")</f>
        <v>----</v>
      </c>
      <c r="AM1091" s="4">
        <f>V1091*(44/43.989828)</f>
        <v>311.14917241130377</v>
      </c>
      <c r="AN1091" s="4">
        <f>INT(AM1091)</f>
        <v>311</v>
      </c>
      <c r="AO1091" s="4">
        <f>AM1091-AN1091</f>
        <v>0.14917241130376624</v>
      </c>
    </row>
    <row r="1092" spans="1:41" x14ac:dyDescent="0.25">
      <c r="A1092">
        <v>14</v>
      </c>
      <c r="B1092">
        <v>16</v>
      </c>
      <c r="C1092">
        <v>0</v>
      </c>
      <c r="D1092">
        <v>12</v>
      </c>
      <c r="E1092">
        <v>0</v>
      </c>
      <c r="F1092">
        <v>0</v>
      </c>
      <c r="H1092">
        <v>375.0568988</v>
      </c>
      <c r="J1092">
        <v>1695200</v>
      </c>
      <c r="K1092">
        <v>1881890</v>
      </c>
      <c r="L1092">
        <v>2225157</v>
      </c>
      <c r="M1092" t="str">
        <f>IF(J1092&gt;0,"Yes","No")</f>
        <v>Yes</v>
      </c>
      <c r="N1092">
        <f>AVERAGE(J1092:L1092)</f>
        <v>1934082.3333333333</v>
      </c>
      <c r="O1092" t="s">
        <v>14</v>
      </c>
      <c r="P1092" t="s">
        <v>14</v>
      </c>
      <c r="Q1092" t="s">
        <v>14</v>
      </c>
      <c r="S1092">
        <f>B1092/A1092</f>
        <v>1.1428571428571428</v>
      </c>
      <c r="T1092">
        <f>D1092/A1092</f>
        <v>0.8571428571428571</v>
      </c>
      <c r="V1092" s="4">
        <f>A1092*12+(B1092-1)*1.007825+C1092*14.003074+D1092*15.9949146+E1092*31.9720707+F1092*30.9737615+0.0005485799</f>
        <v>375.0568987799</v>
      </c>
      <c r="W1092">
        <f>1+A1092-B1092/2+C1092/2+F1092/2</f>
        <v>7</v>
      </c>
      <c r="X1092">
        <f>W1092/A1092</f>
        <v>0.5</v>
      </c>
      <c r="Y1092">
        <f>W1092/B1092</f>
        <v>0.4375</v>
      </c>
      <c r="Z1092">
        <f>W1092/D1092</f>
        <v>0.58333333333333337</v>
      </c>
      <c r="AA1092" t="str">
        <f>IF(X1092&gt;=0.3,IF(X1092&lt;=0.68,IF(Y1092&gt;=0.2,IF(Y1092&lt;=0.95,IF(Z1092&gt;=0.77,IF(Z1092&lt;=1.75,"CRAM","O"),"O"),"O"),"O"),"O"),"O")</f>
        <v>O</v>
      </c>
      <c r="AD1092">
        <f>(1+A1092-D1092/2-E1092-B1092/2)/(A1092-D1092/2-E1092-C1092-F1092)</f>
        <v>0.125</v>
      </c>
      <c r="AF1092" t="str">
        <f>IF(AD1092&gt;0.66,"CondAr","----")</f>
        <v>----</v>
      </c>
      <c r="AG1092" t="str">
        <f>IF(AND((AD1092&gt;0.5),(AD1092&lt;=0.66)),"Aromatic","----")</f>
        <v>----</v>
      </c>
      <c r="AH1092" t="str">
        <f>IF(AND((AD1092&lt;=0.5),(S1092&lt;1.5)),"HUnSatLig","----")</f>
        <v>HUnSatLig</v>
      </c>
      <c r="AI1092" t="str">
        <f>IF(AND((T1092&lt;0.6),(S1092&gt;=1.5),(C1092=0)),"AlipatNoN","----")</f>
        <v>----</v>
      </c>
      <c r="AJ1092" t="str">
        <f>IF(AND((S1092&gt;=1.5),(T1092&gt;=0.6)),"SatFACarb","----")</f>
        <v>----</v>
      </c>
      <c r="AK1092" t="str">
        <f>IF(AND((T1092&lt;0.6),(S1092&gt;=1.5),(C1092&gt;0)),"Alipat+N","----")</f>
        <v>----</v>
      </c>
      <c r="AM1092" s="4">
        <f>V1092*(44/43.989828)</f>
        <v>375.14362516524494</v>
      </c>
      <c r="AN1092" s="4">
        <f>INT(AM1092)</f>
        <v>375</v>
      </c>
      <c r="AO1092" s="4">
        <f>AM1092-AN1092</f>
        <v>0.1436251652449414</v>
      </c>
    </row>
    <row r="1093" spans="1:41" x14ac:dyDescent="0.25">
      <c r="A1093">
        <v>14</v>
      </c>
      <c r="B1093">
        <v>17</v>
      </c>
      <c r="C1093">
        <v>5</v>
      </c>
      <c r="D1093">
        <v>8</v>
      </c>
      <c r="E1093">
        <v>0</v>
      </c>
      <c r="F1093">
        <v>0</v>
      </c>
      <c r="H1093">
        <v>382.10043539999998</v>
      </c>
      <c r="J1093">
        <v>2109325</v>
      </c>
      <c r="K1093">
        <v>1710112</v>
      </c>
      <c r="L1093">
        <v>2343288</v>
      </c>
      <c r="M1093" t="str">
        <f>IF(J1093&gt;0,"Yes","No")</f>
        <v>Yes</v>
      </c>
      <c r="N1093">
        <f>AVERAGE(J1093:L1093)</f>
        <v>2054241.6666666667</v>
      </c>
      <c r="O1093" t="s">
        <v>14</v>
      </c>
      <c r="P1093" t="s">
        <v>14</v>
      </c>
      <c r="Q1093" t="s">
        <v>14</v>
      </c>
      <c r="S1093">
        <f>B1093/A1093</f>
        <v>1.2142857142857142</v>
      </c>
      <c r="T1093">
        <f>D1093/A1093</f>
        <v>0.5714285714285714</v>
      </c>
      <c r="V1093" s="4">
        <f>A1093*12+(B1093-1)*1.007825+C1093*14.003074+D1093*15.9949146+E1093*31.9720707+F1093*30.9737615+0.0005485799</f>
        <v>382.10043537990003</v>
      </c>
      <c r="W1093">
        <f>1+A1093-B1093/2+C1093/2+F1093/2</f>
        <v>9</v>
      </c>
      <c r="X1093">
        <f>W1093/A1093</f>
        <v>0.6428571428571429</v>
      </c>
      <c r="Y1093">
        <f>W1093/B1093</f>
        <v>0.52941176470588236</v>
      </c>
      <c r="Z1093">
        <f>W1093/D1093</f>
        <v>1.125</v>
      </c>
      <c r="AA1093" t="str">
        <f>IF(X1093&gt;=0.3,IF(X1093&lt;=0.68,IF(Y1093&gt;=0.2,IF(Y1093&lt;=0.95,IF(Z1093&gt;=0.77,IF(Z1093&lt;=1.75,"CRAM","O"),"O"),"O"),"O"),"O"),"O")</f>
        <v>CRAM</v>
      </c>
      <c r="AD1093">
        <f>(1+A1093-D1093/2-E1093-B1093/2)/(A1093-D1093/2-E1093-C1093-F1093)</f>
        <v>0.5</v>
      </c>
      <c r="AF1093" t="str">
        <f>IF(AD1093&gt;0.66,"CondAr","----")</f>
        <v>----</v>
      </c>
      <c r="AG1093" t="str">
        <f>IF(AND((AD1093&gt;0.5),(AD1093&lt;=0.66)),"Aromatic","----")</f>
        <v>----</v>
      </c>
      <c r="AH1093" t="str">
        <f>IF(AND((AD1093&lt;=0.5),(S1093&lt;1.5)),"HUnSatLig","----")</f>
        <v>HUnSatLig</v>
      </c>
      <c r="AI1093" t="str">
        <f>IF(AND((T1093&lt;0.6),(S1093&gt;=1.5),(C1093=0)),"AlipatNoN","----")</f>
        <v>----</v>
      </c>
      <c r="AJ1093" t="str">
        <f>IF(AND((S1093&gt;=1.5),(T1093&gt;=0.6)),"SatFACarb","----")</f>
        <v>----</v>
      </c>
      <c r="AK1093" t="str">
        <f>IF(AND((T1093&lt;0.6),(S1093&gt;=1.5),(C1093&gt;0)),"Alipat+N","----")</f>
        <v>----</v>
      </c>
      <c r="AM1093" s="4">
        <f>V1093*(44/43.989828)</f>
        <v>382.18879047937173</v>
      </c>
      <c r="AN1093" s="4">
        <f>INT(AM1093)</f>
        <v>382</v>
      </c>
      <c r="AO1093" s="4">
        <f>AM1093-AN1093</f>
        <v>0.18879047937173254</v>
      </c>
    </row>
    <row r="1094" spans="1:41" x14ac:dyDescent="0.25">
      <c r="A1094">
        <v>14</v>
      </c>
      <c r="B1094">
        <v>18</v>
      </c>
      <c r="C1094">
        <v>0</v>
      </c>
      <c r="D1094">
        <v>8</v>
      </c>
      <c r="E1094">
        <v>0</v>
      </c>
      <c r="F1094">
        <v>0</v>
      </c>
      <c r="H1094">
        <v>313.09289039999999</v>
      </c>
      <c r="J1094">
        <v>2678264</v>
      </c>
      <c r="K1094">
        <v>2126833</v>
      </c>
      <c r="L1094">
        <v>2232415</v>
      </c>
      <c r="M1094" t="str">
        <f>IF(J1094&gt;0,"Yes","No")</f>
        <v>Yes</v>
      </c>
      <c r="N1094">
        <f>AVERAGE(J1094:L1094)</f>
        <v>2345837.3333333335</v>
      </c>
      <c r="O1094">
        <v>2205629</v>
      </c>
      <c r="P1094">
        <v>2194548</v>
      </c>
      <c r="Q1094">
        <v>2335592</v>
      </c>
      <c r="S1094">
        <f>B1094/A1094</f>
        <v>1.2857142857142858</v>
      </c>
      <c r="T1094">
        <f>D1094/A1094</f>
        <v>0.5714285714285714</v>
      </c>
      <c r="V1094" s="4">
        <f>A1094*12+(B1094-1)*1.007825+C1094*14.003074+D1094*15.9949146+E1094*31.9720707+F1094*30.9737615+0.0005485799</f>
        <v>313.09289037989998</v>
      </c>
      <c r="W1094">
        <f>1+A1094-B1094/2+C1094/2+F1094/2</f>
        <v>6</v>
      </c>
      <c r="X1094">
        <f>W1094/A1094</f>
        <v>0.42857142857142855</v>
      </c>
      <c r="Y1094">
        <f>W1094/B1094</f>
        <v>0.33333333333333331</v>
      </c>
      <c r="Z1094">
        <f>W1094/D1094</f>
        <v>0.75</v>
      </c>
      <c r="AA1094" t="str">
        <f>IF(X1094&gt;=0.3,IF(X1094&lt;=0.68,IF(Y1094&gt;=0.2,IF(Y1094&lt;=0.95,IF(Z1094&gt;=0.77,IF(Z1094&lt;=1.75,"CRAM","O"),"O"),"O"),"O"),"O"),"O")</f>
        <v>O</v>
      </c>
      <c r="AD1094">
        <f>(1+A1094-D1094/2-E1094-B1094/2)/(A1094-D1094/2-E1094-C1094-F1094)</f>
        <v>0.2</v>
      </c>
      <c r="AF1094" t="str">
        <f>IF(AD1094&gt;0.66,"CondAr","----")</f>
        <v>----</v>
      </c>
      <c r="AG1094" t="str">
        <f>IF(AND((AD1094&gt;0.5),(AD1094&lt;=0.66)),"Aromatic","----")</f>
        <v>----</v>
      </c>
      <c r="AH1094" t="str">
        <f>IF(AND((AD1094&lt;=0.5),(S1094&lt;1.5)),"HUnSatLig","----")</f>
        <v>HUnSatLig</v>
      </c>
      <c r="AI1094" t="str">
        <f>IF(AND((T1094&lt;0.6),(S1094&gt;=1.5),(C1094=0)),"AlipatNoN","----")</f>
        <v>----</v>
      </c>
      <c r="AJ1094" t="str">
        <f>IF(AND((S1094&gt;=1.5),(T1094&gt;=0.6)),"SatFACarb","----")</f>
        <v>----</v>
      </c>
      <c r="AK1094" t="str">
        <f>IF(AND((T1094&lt;0.6),(S1094&gt;=1.5),(C1094&gt;0)),"Alipat+N","----")</f>
        <v>----</v>
      </c>
      <c r="AM1094" s="4">
        <f>V1094*(44/43.989828)</f>
        <v>313.16528850068698</v>
      </c>
      <c r="AN1094" s="4">
        <f>INT(AM1094)</f>
        <v>313</v>
      </c>
      <c r="AO1094" s="4">
        <f>AM1094-AN1094</f>
        <v>0.16528850068698375</v>
      </c>
    </row>
    <row r="1095" spans="1:41" x14ac:dyDescent="0.25">
      <c r="A1095">
        <v>14</v>
      </c>
      <c r="B1095">
        <v>18</v>
      </c>
      <c r="C1095">
        <v>0</v>
      </c>
      <c r="D1095">
        <v>11</v>
      </c>
      <c r="E1095">
        <v>0</v>
      </c>
      <c r="F1095">
        <v>0</v>
      </c>
      <c r="H1095">
        <v>361.07763419999998</v>
      </c>
      <c r="J1095">
        <v>1914701</v>
      </c>
      <c r="K1095">
        <v>2442254</v>
      </c>
      <c r="L1095">
        <v>2607043</v>
      </c>
      <c r="M1095" t="str">
        <f>IF(J1095&gt;0,"Yes","No")</f>
        <v>Yes</v>
      </c>
      <c r="N1095">
        <f>AVERAGE(J1095:L1095)</f>
        <v>2321332.6666666665</v>
      </c>
      <c r="O1095" t="s">
        <v>14</v>
      </c>
      <c r="P1095" t="s">
        <v>14</v>
      </c>
      <c r="Q1095" t="s">
        <v>14</v>
      </c>
      <c r="S1095">
        <f>B1095/A1095</f>
        <v>1.2857142857142858</v>
      </c>
      <c r="T1095">
        <f>D1095/A1095</f>
        <v>0.7857142857142857</v>
      </c>
      <c r="V1095" s="4">
        <f>A1095*12+(B1095-1)*1.007825+C1095*14.003074+D1095*15.9949146+E1095*31.9720707+F1095*30.9737615+0.0005485799</f>
        <v>361.07763417990003</v>
      </c>
      <c r="W1095">
        <f>1+A1095-B1095/2+C1095/2+F1095/2</f>
        <v>6</v>
      </c>
      <c r="X1095">
        <f>W1095/A1095</f>
        <v>0.42857142857142855</v>
      </c>
      <c r="Y1095">
        <f>W1095/B1095</f>
        <v>0.33333333333333331</v>
      </c>
      <c r="Z1095">
        <f>W1095/D1095</f>
        <v>0.54545454545454541</v>
      </c>
      <c r="AA1095" t="str">
        <f>IF(X1095&gt;=0.3,IF(X1095&lt;=0.68,IF(Y1095&gt;=0.2,IF(Y1095&lt;=0.95,IF(Z1095&gt;=0.77,IF(Z1095&lt;=1.75,"CRAM","O"),"O"),"O"),"O"),"O"),"O")</f>
        <v>O</v>
      </c>
      <c r="AD1095">
        <f>(1+A1095-D1095/2-E1095-B1095/2)/(A1095-D1095/2-E1095-C1095-F1095)</f>
        <v>5.8823529411764705E-2</v>
      </c>
      <c r="AF1095" t="str">
        <f>IF(AD1095&gt;0.66,"CondAr","----")</f>
        <v>----</v>
      </c>
      <c r="AG1095" t="str">
        <f>IF(AND((AD1095&gt;0.5),(AD1095&lt;=0.66)),"Aromatic","----")</f>
        <v>----</v>
      </c>
      <c r="AH1095" t="str">
        <f>IF(AND((AD1095&lt;=0.5),(S1095&lt;1.5)),"HUnSatLig","----")</f>
        <v>HUnSatLig</v>
      </c>
      <c r="AI1095" t="str">
        <f>IF(AND((T1095&lt;0.6),(S1095&gt;=1.5),(C1095=0)),"AlipatNoN","----")</f>
        <v>----</v>
      </c>
      <c r="AJ1095" t="str">
        <f>IF(AND((S1095&gt;=1.5),(T1095&gt;=0.6)),"SatFACarb","----")</f>
        <v>----</v>
      </c>
      <c r="AK1095" t="str">
        <f>IF(AND((T1095&lt;0.6),(S1095&gt;=1.5),(C1095&gt;0)),"Alipat+N","----")</f>
        <v>----</v>
      </c>
      <c r="AM1095" s="4">
        <f>V1095*(44/43.989828)</f>
        <v>361.16112806614291</v>
      </c>
      <c r="AN1095" s="4">
        <f>INT(AM1095)</f>
        <v>361</v>
      </c>
      <c r="AO1095" s="4">
        <f>AM1095-AN1095</f>
        <v>0.16112806614290776</v>
      </c>
    </row>
    <row r="1096" spans="1:41" x14ac:dyDescent="0.25">
      <c r="A1096">
        <v>14</v>
      </c>
      <c r="B1096">
        <v>20</v>
      </c>
      <c r="C1096">
        <v>0</v>
      </c>
      <c r="D1096">
        <v>8</v>
      </c>
      <c r="E1096">
        <v>0</v>
      </c>
      <c r="F1096">
        <v>0</v>
      </c>
      <c r="H1096">
        <v>315.10854039999998</v>
      </c>
      <c r="J1096">
        <v>2351371</v>
      </c>
      <c r="K1096">
        <v>2359609</v>
      </c>
      <c r="L1096">
        <v>1949879</v>
      </c>
      <c r="M1096" t="str">
        <f>IF(J1096&gt;0,"Yes","No")</f>
        <v>Yes</v>
      </c>
      <c r="N1096">
        <f>AVERAGE(J1096:L1096)</f>
        <v>2220286.3333333335</v>
      </c>
      <c r="O1096">
        <v>2058292</v>
      </c>
      <c r="P1096">
        <v>2150596</v>
      </c>
      <c r="Q1096">
        <v>1681879</v>
      </c>
      <c r="S1096">
        <f>B1096/A1096</f>
        <v>1.4285714285714286</v>
      </c>
      <c r="T1096">
        <f>D1096/A1096</f>
        <v>0.5714285714285714</v>
      </c>
      <c r="V1096" s="4">
        <f>A1096*12+(B1096-1)*1.007825+C1096*14.003074+D1096*15.9949146+E1096*31.9720707+F1096*30.9737615+0.0005485799</f>
        <v>315.10854037989998</v>
      </c>
      <c r="W1096">
        <f>1+A1096-B1096/2+C1096/2+F1096/2</f>
        <v>5</v>
      </c>
      <c r="X1096">
        <f>W1096/A1096</f>
        <v>0.35714285714285715</v>
      </c>
      <c r="Y1096">
        <f>W1096/B1096</f>
        <v>0.25</v>
      </c>
      <c r="Z1096">
        <f>W1096/D1096</f>
        <v>0.625</v>
      </c>
      <c r="AA1096" t="str">
        <f>IF(X1096&gt;=0.3,IF(X1096&lt;=0.68,IF(Y1096&gt;=0.2,IF(Y1096&lt;=0.95,IF(Z1096&gt;=0.77,IF(Z1096&lt;=1.75,"CRAM","O"),"O"),"O"),"O"),"O"),"O")</f>
        <v>O</v>
      </c>
      <c r="AD1096">
        <f>(1+A1096-D1096/2-E1096-B1096/2)/(A1096-D1096/2-E1096-C1096-F1096)</f>
        <v>0.1</v>
      </c>
      <c r="AF1096" t="str">
        <f>IF(AD1096&gt;0.66,"CondAr","----")</f>
        <v>----</v>
      </c>
      <c r="AG1096" t="str">
        <f>IF(AND((AD1096&gt;0.5),(AD1096&lt;=0.66)),"Aromatic","----")</f>
        <v>----</v>
      </c>
      <c r="AH1096" t="str">
        <f>IF(AND((AD1096&lt;=0.5),(S1096&lt;1.5)),"HUnSatLig","----")</f>
        <v>HUnSatLig</v>
      </c>
      <c r="AI1096" t="str">
        <f>IF(AND((T1096&lt;0.6),(S1096&gt;=1.5),(C1096=0)),"AlipatNoN","----")</f>
        <v>----</v>
      </c>
      <c r="AJ1096" t="str">
        <f>IF(AND((S1096&gt;=1.5),(T1096&gt;=0.6)),"SatFACarb","----")</f>
        <v>----</v>
      </c>
      <c r="AK1096" t="str">
        <f>IF(AND((T1096&lt;0.6),(S1096&gt;=1.5),(C1096&gt;0)),"Alipat+N","----")</f>
        <v>----</v>
      </c>
      <c r="AM1096" s="4">
        <f>V1096*(44/43.989828)</f>
        <v>315.18140459007014</v>
      </c>
      <c r="AN1096" s="4">
        <f>INT(AM1096)</f>
        <v>315</v>
      </c>
      <c r="AO1096" s="4">
        <f>AM1096-AN1096</f>
        <v>0.18140459007014442</v>
      </c>
    </row>
    <row r="1097" spans="1:41" x14ac:dyDescent="0.25">
      <c r="A1097">
        <v>14</v>
      </c>
      <c r="B1097">
        <v>20</v>
      </c>
      <c r="C1097">
        <v>0</v>
      </c>
      <c r="D1097">
        <v>9</v>
      </c>
      <c r="E1097">
        <v>0</v>
      </c>
      <c r="F1097">
        <v>0</v>
      </c>
      <c r="H1097">
        <v>331.103455</v>
      </c>
      <c r="J1097">
        <v>2224098</v>
      </c>
      <c r="K1097">
        <v>2260171</v>
      </c>
      <c r="L1097">
        <v>2800141</v>
      </c>
      <c r="M1097" t="str">
        <f>IF(J1097&gt;0,"Yes","No")</f>
        <v>Yes</v>
      </c>
      <c r="N1097">
        <f>AVERAGE(J1097:L1097)</f>
        <v>2428136.6666666665</v>
      </c>
      <c r="O1097">
        <v>1403030</v>
      </c>
      <c r="P1097">
        <v>1554105</v>
      </c>
      <c r="Q1097">
        <v>1415892</v>
      </c>
      <c r="S1097">
        <f>B1097/A1097</f>
        <v>1.4285714285714286</v>
      </c>
      <c r="T1097">
        <f>D1097/A1097</f>
        <v>0.6428571428571429</v>
      </c>
      <c r="V1097" s="4">
        <f>A1097*12+(B1097-1)*1.007825+C1097*14.003074+D1097*15.9949146+E1097*31.9720707+F1097*30.9737615+0.0005485799</f>
        <v>331.10345497989999</v>
      </c>
      <c r="W1097">
        <f>1+A1097-B1097/2+C1097/2+F1097/2</f>
        <v>5</v>
      </c>
      <c r="X1097">
        <f>W1097/A1097</f>
        <v>0.35714285714285715</v>
      </c>
      <c r="Y1097">
        <f>W1097/B1097</f>
        <v>0.25</v>
      </c>
      <c r="Z1097">
        <f>W1097/D1097</f>
        <v>0.55555555555555558</v>
      </c>
      <c r="AA1097" t="str">
        <f>IF(X1097&gt;=0.3,IF(X1097&lt;=0.68,IF(Y1097&gt;=0.2,IF(Y1097&lt;=0.95,IF(Z1097&gt;=0.77,IF(Z1097&lt;=1.75,"CRAM","O"),"O"),"O"),"O"),"O"),"O")</f>
        <v>O</v>
      </c>
      <c r="AD1097">
        <f>(1+A1097-D1097/2-E1097-B1097/2)/(A1097-D1097/2-E1097-C1097-F1097)</f>
        <v>5.2631578947368418E-2</v>
      </c>
      <c r="AF1097" t="str">
        <f>IF(AD1097&gt;0.66,"CondAr","----")</f>
        <v>----</v>
      </c>
      <c r="AG1097" t="str">
        <f>IF(AND((AD1097&gt;0.5),(AD1097&lt;=0.66)),"Aromatic","----")</f>
        <v>----</v>
      </c>
      <c r="AH1097" t="str">
        <f>IF(AND((AD1097&lt;=0.5),(S1097&lt;1.5)),"HUnSatLig","----")</f>
        <v>HUnSatLig</v>
      </c>
      <c r="AI1097" t="str">
        <f>IF(AND((T1097&lt;0.6),(S1097&gt;=1.5),(C1097=0)),"AlipatNoN","----")</f>
        <v>----</v>
      </c>
      <c r="AJ1097" t="str">
        <f>IF(AND((S1097&gt;=1.5),(T1097&gt;=0.6)),"SatFACarb","----")</f>
        <v>----</v>
      </c>
      <c r="AK1097" t="str">
        <f>IF(AND((T1097&lt;0.6),(S1097&gt;=1.5),(C1097&gt;0)),"Alipat+N","----")</f>
        <v>----</v>
      </c>
      <c r="AM1097" s="4">
        <f>V1097*(44/43.989828)</f>
        <v>331.18001777855551</v>
      </c>
      <c r="AN1097" s="4">
        <f>INT(AM1097)</f>
        <v>331</v>
      </c>
      <c r="AO1097" s="4">
        <f>AM1097-AN1097</f>
        <v>0.18001777855550927</v>
      </c>
    </row>
    <row r="1098" spans="1:41" x14ac:dyDescent="0.25">
      <c r="A1098">
        <v>14</v>
      </c>
      <c r="B1098">
        <v>20</v>
      </c>
      <c r="C1098">
        <v>0</v>
      </c>
      <c r="D1098">
        <v>11</v>
      </c>
      <c r="E1098">
        <v>0</v>
      </c>
      <c r="F1098">
        <v>0</v>
      </c>
      <c r="H1098">
        <v>363.09328420000003</v>
      </c>
      <c r="J1098">
        <v>2134598</v>
      </c>
      <c r="K1098">
        <v>2092612</v>
      </c>
      <c r="L1098">
        <v>1566760</v>
      </c>
      <c r="M1098" t="str">
        <f>IF(J1098&gt;0,"Yes","No")</f>
        <v>Yes</v>
      </c>
      <c r="N1098">
        <f>AVERAGE(J1098:L1098)</f>
        <v>1931323.3333333333</v>
      </c>
      <c r="O1098" t="s">
        <v>14</v>
      </c>
      <c r="P1098" t="s">
        <v>14</v>
      </c>
      <c r="Q1098" t="s">
        <v>14</v>
      </c>
      <c r="S1098">
        <f>B1098/A1098</f>
        <v>1.4285714285714286</v>
      </c>
      <c r="T1098">
        <f>D1098/A1098</f>
        <v>0.7857142857142857</v>
      </c>
      <c r="V1098" s="4">
        <f>A1098*12+(B1098-1)*1.007825+C1098*14.003074+D1098*15.9949146+E1098*31.9720707+F1098*30.9737615+0.0005485799</f>
        <v>363.09328417989997</v>
      </c>
      <c r="W1098">
        <f>1+A1098-B1098/2+C1098/2+F1098/2</f>
        <v>5</v>
      </c>
      <c r="X1098">
        <f>W1098/A1098</f>
        <v>0.35714285714285715</v>
      </c>
      <c r="Y1098">
        <f>W1098/B1098</f>
        <v>0.25</v>
      </c>
      <c r="Z1098">
        <f>W1098/D1098</f>
        <v>0.45454545454545453</v>
      </c>
      <c r="AA1098" t="str">
        <f>IF(X1098&gt;=0.3,IF(X1098&lt;=0.68,IF(Y1098&gt;=0.2,IF(Y1098&lt;=0.95,IF(Z1098&gt;=0.77,IF(Z1098&lt;=1.75,"CRAM","O"),"O"),"O"),"O"),"O"),"O")</f>
        <v>O</v>
      </c>
      <c r="AD1098">
        <f>(1+A1098-D1098/2-E1098-B1098/2)/(A1098-D1098/2-E1098-C1098-F1098)</f>
        <v>-5.8823529411764705E-2</v>
      </c>
      <c r="AF1098" t="str">
        <f>IF(AD1098&gt;0.66,"CondAr","----")</f>
        <v>----</v>
      </c>
      <c r="AG1098" t="str">
        <f>IF(AND((AD1098&gt;0.5),(AD1098&lt;=0.66)),"Aromatic","----")</f>
        <v>----</v>
      </c>
      <c r="AH1098" t="str">
        <f>IF(AND((AD1098&lt;=0.5),(S1098&lt;1.5)),"HUnSatLig","----")</f>
        <v>HUnSatLig</v>
      </c>
      <c r="AI1098" t="str">
        <f>IF(AND((T1098&lt;0.6),(S1098&gt;=1.5),(C1098=0)),"AlipatNoN","----")</f>
        <v>----</v>
      </c>
      <c r="AJ1098" t="str">
        <f>IF(AND((S1098&gt;=1.5),(T1098&gt;=0.6)),"SatFACarb","----")</f>
        <v>----</v>
      </c>
      <c r="AK1098" t="str">
        <f>IF(AND((T1098&lt;0.6),(S1098&gt;=1.5),(C1098&gt;0)),"Alipat+N","----")</f>
        <v>----</v>
      </c>
      <c r="AM1098" s="4">
        <f>V1098*(44/43.989828)</f>
        <v>363.17724415552607</v>
      </c>
      <c r="AN1098" s="4">
        <f>INT(AM1098)</f>
        <v>363</v>
      </c>
      <c r="AO1098" s="4">
        <f>AM1098-AN1098</f>
        <v>0.17724415552606843</v>
      </c>
    </row>
    <row r="1099" spans="1:41" x14ac:dyDescent="0.25">
      <c r="A1099">
        <v>14</v>
      </c>
      <c r="B1099">
        <v>21</v>
      </c>
      <c r="C1099">
        <v>3</v>
      </c>
      <c r="D1099">
        <v>7</v>
      </c>
      <c r="E1099">
        <v>0</v>
      </c>
      <c r="F1099">
        <v>0</v>
      </c>
      <c r="H1099">
        <v>342.13067280000001</v>
      </c>
      <c r="J1099">
        <v>2337895</v>
      </c>
      <c r="K1099">
        <v>2687590</v>
      </c>
      <c r="L1099">
        <v>2341487</v>
      </c>
      <c r="M1099" t="str">
        <f>IF(J1099&gt;0,"Yes","No")</f>
        <v>Yes</v>
      </c>
      <c r="N1099">
        <f>AVERAGE(J1099:L1099)</f>
        <v>2455657.3333333335</v>
      </c>
      <c r="O1099">
        <v>3188639</v>
      </c>
      <c r="P1099">
        <v>3046591</v>
      </c>
      <c r="Q1099">
        <v>3163515</v>
      </c>
      <c r="S1099">
        <f>B1099/A1099</f>
        <v>1.5</v>
      </c>
      <c r="T1099">
        <f>D1099/A1099</f>
        <v>0.5</v>
      </c>
      <c r="V1099" s="4">
        <f>A1099*12+(B1099-1)*1.007825+C1099*14.003074+D1099*15.9949146+E1099*31.9720707+F1099*30.9737615+0.0005485799</f>
        <v>342.13067277989995</v>
      </c>
      <c r="W1099">
        <f>1+A1099-B1099/2+C1099/2+F1099/2</f>
        <v>6</v>
      </c>
      <c r="X1099">
        <f>W1099/A1099</f>
        <v>0.42857142857142855</v>
      </c>
      <c r="Y1099">
        <f>W1099/B1099</f>
        <v>0.2857142857142857</v>
      </c>
      <c r="Z1099">
        <f>W1099/D1099</f>
        <v>0.8571428571428571</v>
      </c>
      <c r="AA1099" t="str">
        <f>IF(X1099&gt;=0.3,IF(X1099&lt;=0.68,IF(Y1099&gt;=0.2,IF(Y1099&lt;=0.95,IF(Z1099&gt;=0.77,IF(Z1099&lt;=1.75,"CRAM","O"),"O"),"O"),"O"),"O"),"O")</f>
        <v>CRAM</v>
      </c>
      <c r="AD1099">
        <f>(1+A1099-D1099/2-E1099-B1099/2)/(A1099-D1099/2-E1099-C1099-F1099)</f>
        <v>0.13333333333333333</v>
      </c>
      <c r="AF1099" t="str">
        <f>IF(AD1099&gt;0.66,"CondAr","----")</f>
        <v>----</v>
      </c>
      <c r="AG1099" t="str">
        <f>IF(AND((AD1099&gt;0.5),(AD1099&lt;=0.66)),"Aromatic","----")</f>
        <v>----</v>
      </c>
      <c r="AH1099" t="str">
        <f>IF(AND((AD1099&lt;=0.5),(S1099&lt;1.5)),"HUnSatLig","----")</f>
        <v>----</v>
      </c>
      <c r="AI1099" t="str">
        <f>IF(AND((T1099&lt;0.6),(S1099&gt;=1.5),(C1099=0)),"AlipatNoN","----")</f>
        <v>----</v>
      </c>
      <c r="AJ1099" t="str">
        <f>IF(AND((S1099&gt;=1.5),(T1099&gt;=0.6)),"SatFACarb","----")</f>
        <v>----</v>
      </c>
      <c r="AK1099" t="str">
        <f>IF(AND((T1099&lt;0.6),(S1099&gt;=1.5),(C1099&gt;0)),"Alipat+N","----")</f>
        <v>Alipat+N</v>
      </c>
      <c r="AM1099" s="4">
        <f>V1099*(44/43.989828)</f>
        <v>342.20978546030221</v>
      </c>
      <c r="AN1099" s="4">
        <f>INT(AM1099)</f>
        <v>342</v>
      </c>
      <c r="AO1099" s="4">
        <f>AM1099-AN1099</f>
        <v>0.20978546030221423</v>
      </c>
    </row>
    <row r="1100" spans="1:41" x14ac:dyDescent="0.25">
      <c r="A1100">
        <v>14</v>
      </c>
      <c r="B1100">
        <v>21</v>
      </c>
      <c r="C1100">
        <v>3</v>
      </c>
      <c r="D1100">
        <v>8</v>
      </c>
      <c r="E1100">
        <v>0</v>
      </c>
      <c r="F1100">
        <v>0</v>
      </c>
      <c r="H1100">
        <v>358.12558739999997</v>
      </c>
      <c r="J1100">
        <v>1852162</v>
      </c>
      <c r="K1100">
        <v>2062035</v>
      </c>
      <c r="L1100">
        <v>1763907</v>
      </c>
      <c r="M1100" t="str">
        <f>IF(J1100&gt;0,"Yes","No")</f>
        <v>Yes</v>
      </c>
      <c r="N1100">
        <f>AVERAGE(J1100:L1100)</f>
        <v>1892701.3333333333</v>
      </c>
      <c r="O1100">
        <v>1657604</v>
      </c>
      <c r="P1100">
        <v>1697297</v>
      </c>
      <c r="Q1100">
        <v>1486648</v>
      </c>
      <c r="S1100">
        <f>B1100/A1100</f>
        <v>1.5</v>
      </c>
      <c r="T1100">
        <f>D1100/A1100</f>
        <v>0.5714285714285714</v>
      </c>
      <c r="V1100" s="4">
        <f>A1100*12+(B1100-1)*1.007825+C1100*14.003074+D1100*15.9949146+E1100*31.9720707+F1100*30.9737615+0.0005485799</f>
        <v>358.12558737989997</v>
      </c>
      <c r="W1100">
        <f>1+A1100-B1100/2+C1100/2+F1100/2</f>
        <v>6</v>
      </c>
      <c r="X1100">
        <f>W1100/A1100</f>
        <v>0.42857142857142855</v>
      </c>
      <c r="Y1100">
        <f>W1100/B1100</f>
        <v>0.2857142857142857</v>
      </c>
      <c r="Z1100">
        <f>W1100/D1100</f>
        <v>0.75</v>
      </c>
      <c r="AA1100" t="str">
        <f>IF(X1100&gt;=0.3,IF(X1100&lt;=0.68,IF(Y1100&gt;=0.2,IF(Y1100&lt;=0.95,IF(Z1100&gt;=0.77,IF(Z1100&lt;=1.75,"CRAM","O"),"O"),"O"),"O"),"O"),"O")</f>
        <v>O</v>
      </c>
      <c r="AD1100">
        <f>(1+A1100-D1100/2-E1100-B1100/2)/(A1100-D1100/2-E1100-C1100-F1100)</f>
        <v>7.1428571428571425E-2</v>
      </c>
      <c r="AF1100" t="str">
        <f>IF(AD1100&gt;0.66,"CondAr","----")</f>
        <v>----</v>
      </c>
      <c r="AG1100" t="str">
        <f>IF(AND((AD1100&gt;0.5),(AD1100&lt;=0.66)),"Aromatic","----")</f>
        <v>----</v>
      </c>
      <c r="AH1100" t="str">
        <f>IF(AND((AD1100&lt;=0.5),(S1100&lt;1.5)),"HUnSatLig","----")</f>
        <v>----</v>
      </c>
      <c r="AI1100" t="str">
        <f>IF(AND((T1100&lt;0.6),(S1100&gt;=1.5),(C1100=0)),"AlipatNoN","----")</f>
        <v>----</v>
      </c>
      <c r="AJ1100" t="str">
        <f>IF(AND((S1100&gt;=1.5),(T1100&gt;=0.6)),"SatFACarb","----")</f>
        <v>----</v>
      </c>
      <c r="AK1100" t="str">
        <f>IF(AND((T1100&lt;0.6),(S1100&gt;=1.5),(C1100&gt;0)),"Alipat+N","----")</f>
        <v>Alipat+N</v>
      </c>
      <c r="AM1100" s="4">
        <f>V1100*(44/43.989828)</f>
        <v>358.20839864878752</v>
      </c>
      <c r="AN1100" s="4">
        <f>INT(AM1100)</f>
        <v>358</v>
      </c>
      <c r="AO1100" s="4">
        <f>AM1100-AN1100</f>
        <v>0.20839864878752223</v>
      </c>
    </row>
    <row r="1101" spans="1:41" x14ac:dyDescent="0.25">
      <c r="A1101">
        <v>14</v>
      </c>
      <c r="B1101">
        <v>22</v>
      </c>
      <c r="C1101">
        <v>0</v>
      </c>
      <c r="D1101">
        <v>10</v>
      </c>
      <c r="E1101">
        <v>0</v>
      </c>
      <c r="F1101">
        <v>0</v>
      </c>
      <c r="H1101">
        <v>349.11401960000001</v>
      </c>
      <c r="J1101">
        <v>1461933</v>
      </c>
      <c r="K1101">
        <v>1464385</v>
      </c>
      <c r="L1101">
        <v>1604063</v>
      </c>
      <c r="M1101" t="str">
        <f>IF(J1101&gt;0,"Yes","No")</f>
        <v>Yes</v>
      </c>
      <c r="N1101">
        <f>AVERAGE(J1101:L1101)</f>
        <v>1510127</v>
      </c>
      <c r="O1101" t="s">
        <v>14</v>
      </c>
      <c r="P1101" t="s">
        <v>14</v>
      </c>
      <c r="Q1101" t="s">
        <v>14</v>
      </c>
      <c r="S1101">
        <f>B1101/A1101</f>
        <v>1.5714285714285714</v>
      </c>
      <c r="T1101">
        <f>D1101/A1101</f>
        <v>0.7142857142857143</v>
      </c>
      <c r="V1101" s="4">
        <f>A1101*12+(B1101-1)*1.007825+C1101*14.003074+D1101*15.9949146+E1101*31.9720707+F1101*30.9737615+0.0005485799</f>
        <v>349.1140195799</v>
      </c>
      <c r="W1101">
        <f>1+A1101-B1101/2+C1101/2+F1101/2</f>
        <v>4</v>
      </c>
      <c r="X1101">
        <f>W1101/A1101</f>
        <v>0.2857142857142857</v>
      </c>
      <c r="Y1101">
        <f>W1101/B1101</f>
        <v>0.18181818181818182</v>
      </c>
      <c r="Z1101">
        <f>W1101/D1101</f>
        <v>0.4</v>
      </c>
      <c r="AA1101" t="str">
        <f>IF(X1101&gt;=0.3,IF(X1101&lt;=0.68,IF(Y1101&gt;=0.2,IF(Y1101&lt;=0.95,IF(Z1101&gt;=0.77,IF(Z1101&lt;=1.75,"CRAM","O"),"O"),"O"),"O"),"O"),"O")</f>
        <v>O</v>
      </c>
      <c r="AD1101">
        <f>(1+A1101-D1101/2-E1101-B1101/2)/(A1101-D1101/2-E1101-C1101-F1101)</f>
        <v>-0.1111111111111111</v>
      </c>
      <c r="AF1101" t="str">
        <f>IF(AD1101&gt;0.66,"CondAr","----")</f>
        <v>----</v>
      </c>
      <c r="AG1101" t="str">
        <f>IF(AND((AD1101&gt;0.5),(AD1101&lt;=0.66)),"Aromatic","----")</f>
        <v>----</v>
      </c>
      <c r="AH1101" t="str">
        <f>IF(AND((AD1101&lt;=0.5),(S1101&lt;1.5)),"HUnSatLig","----")</f>
        <v>----</v>
      </c>
      <c r="AI1101" t="str">
        <f>IF(AND((T1101&lt;0.6),(S1101&gt;=1.5),(C1101=0)),"AlipatNoN","----")</f>
        <v>----</v>
      </c>
      <c r="AJ1101" t="str">
        <f>IF(AND((S1101&gt;=1.5),(T1101&gt;=0.6)),"SatFACarb","----")</f>
        <v>SatFACarb</v>
      </c>
      <c r="AK1101" t="str">
        <f>IF(AND((T1101&lt;0.6),(S1101&gt;=1.5),(C1101&gt;0)),"Alipat+N","----")</f>
        <v>----</v>
      </c>
      <c r="AM1101" s="4">
        <f>V1101*(44/43.989828)</f>
        <v>349.19474705642398</v>
      </c>
      <c r="AN1101" s="4">
        <f>INT(AM1101)</f>
        <v>349</v>
      </c>
      <c r="AO1101" s="4">
        <f>AM1101-AN1101</f>
        <v>0.19474705642397794</v>
      </c>
    </row>
    <row r="1102" spans="1:41" x14ac:dyDescent="0.25">
      <c r="A1102">
        <v>14</v>
      </c>
      <c r="B1102">
        <v>22</v>
      </c>
      <c r="C1102">
        <v>0</v>
      </c>
      <c r="D1102">
        <v>11</v>
      </c>
      <c r="E1102">
        <v>0</v>
      </c>
      <c r="F1102">
        <v>0</v>
      </c>
      <c r="H1102">
        <v>365.10893420000002</v>
      </c>
      <c r="J1102">
        <v>2256195</v>
      </c>
      <c r="K1102">
        <v>2612345</v>
      </c>
      <c r="L1102">
        <v>2494092</v>
      </c>
      <c r="M1102" t="str">
        <f>IF(J1102&gt;0,"Yes","No")</f>
        <v>Yes</v>
      </c>
      <c r="N1102">
        <f>AVERAGE(J1102:L1102)</f>
        <v>2454210.6666666665</v>
      </c>
      <c r="O1102">
        <v>2197095</v>
      </c>
      <c r="P1102">
        <v>2024492</v>
      </c>
      <c r="Q1102">
        <v>2117444</v>
      </c>
      <c r="S1102">
        <f>B1102/A1102</f>
        <v>1.5714285714285714</v>
      </c>
      <c r="T1102">
        <f>D1102/A1102</f>
        <v>0.7857142857142857</v>
      </c>
      <c r="V1102" s="4">
        <f>A1102*12+(B1102-1)*1.007825+C1102*14.003074+D1102*15.9949146+E1102*31.9720707+F1102*30.9737615+0.0005485799</f>
        <v>365.10893417990002</v>
      </c>
      <c r="W1102">
        <f>1+A1102-B1102/2+C1102/2+F1102/2</f>
        <v>4</v>
      </c>
      <c r="X1102">
        <f>W1102/A1102</f>
        <v>0.2857142857142857</v>
      </c>
      <c r="Y1102">
        <f>W1102/B1102</f>
        <v>0.18181818181818182</v>
      </c>
      <c r="Z1102">
        <f>W1102/D1102</f>
        <v>0.36363636363636365</v>
      </c>
      <c r="AA1102" t="str">
        <f>IF(X1102&gt;=0.3,IF(X1102&lt;=0.68,IF(Y1102&gt;=0.2,IF(Y1102&lt;=0.95,IF(Z1102&gt;=0.77,IF(Z1102&lt;=1.75,"CRAM","O"),"O"),"O"),"O"),"O"),"O")</f>
        <v>O</v>
      </c>
      <c r="AD1102">
        <f>(1+A1102-D1102/2-E1102-B1102/2)/(A1102-D1102/2-E1102-C1102-F1102)</f>
        <v>-0.17647058823529413</v>
      </c>
      <c r="AF1102" t="str">
        <f>IF(AD1102&gt;0.66,"CondAr","----")</f>
        <v>----</v>
      </c>
      <c r="AG1102" t="str">
        <f>IF(AND((AD1102&gt;0.5),(AD1102&lt;=0.66)),"Aromatic","----")</f>
        <v>----</v>
      </c>
      <c r="AH1102" t="str">
        <f>IF(AND((AD1102&lt;=0.5),(S1102&lt;1.5)),"HUnSatLig","----")</f>
        <v>----</v>
      </c>
      <c r="AI1102" t="str">
        <f>IF(AND((T1102&lt;0.6),(S1102&gt;=1.5),(C1102=0)),"AlipatNoN","----")</f>
        <v>----</v>
      </c>
      <c r="AJ1102" t="str">
        <f>IF(AND((S1102&gt;=1.5),(T1102&gt;=0.6)),"SatFACarb","----")</f>
        <v>SatFACarb</v>
      </c>
      <c r="AK1102" t="str">
        <f>IF(AND((T1102&lt;0.6),(S1102&gt;=1.5),(C1102&gt;0)),"Alipat+N","----")</f>
        <v>----</v>
      </c>
      <c r="AM1102" s="4">
        <f>V1102*(44/43.989828)</f>
        <v>365.19336024490929</v>
      </c>
      <c r="AN1102" s="4">
        <f>INT(AM1102)</f>
        <v>365</v>
      </c>
      <c r="AO1102" s="4">
        <f>AM1102-AN1102</f>
        <v>0.19336024490928594</v>
      </c>
    </row>
    <row r="1103" spans="1:41" x14ac:dyDescent="0.25">
      <c r="A1103">
        <v>14</v>
      </c>
      <c r="B1103">
        <v>22</v>
      </c>
      <c r="C1103">
        <v>0</v>
      </c>
      <c r="D1103">
        <v>13</v>
      </c>
      <c r="E1103">
        <v>0</v>
      </c>
      <c r="F1103">
        <v>0</v>
      </c>
      <c r="H1103">
        <v>397.0987634</v>
      </c>
      <c r="J1103">
        <v>2163651</v>
      </c>
      <c r="K1103">
        <v>2249233</v>
      </c>
      <c r="L1103">
        <v>2196945</v>
      </c>
      <c r="M1103" t="str">
        <f>IF(J1103&gt;0,"Yes","No")</f>
        <v>Yes</v>
      </c>
      <c r="N1103">
        <f>AVERAGE(J1103:L1103)</f>
        <v>2203276.3333333335</v>
      </c>
      <c r="O1103">
        <v>1606068</v>
      </c>
      <c r="P1103">
        <v>1579428</v>
      </c>
      <c r="Q1103">
        <v>1654823</v>
      </c>
      <c r="S1103">
        <f>B1103/A1103</f>
        <v>1.5714285714285714</v>
      </c>
      <c r="T1103">
        <f>D1103/A1103</f>
        <v>0.9285714285714286</v>
      </c>
      <c r="V1103" s="4">
        <f>A1103*12+(B1103-1)*1.007825+C1103*14.003074+D1103*15.9949146+E1103*31.9720707+F1103*30.9737615+0.0005485799</f>
        <v>397.09876337989999</v>
      </c>
      <c r="W1103">
        <f>1+A1103-B1103/2+C1103/2+F1103/2</f>
        <v>4</v>
      </c>
      <c r="X1103">
        <f>W1103/A1103</f>
        <v>0.2857142857142857</v>
      </c>
      <c r="Y1103">
        <f>W1103/B1103</f>
        <v>0.18181818181818182</v>
      </c>
      <c r="Z1103">
        <f>W1103/D1103</f>
        <v>0.30769230769230771</v>
      </c>
      <c r="AA1103" t="str">
        <f>IF(X1103&gt;=0.3,IF(X1103&lt;=0.68,IF(Y1103&gt;=0.2,IF(Y1103&lt;=0.95,IF(Z1103&gt;=0.77,IF(Z1103&lt;=1.75,"CRAM","O"),"O"),"O"),"O"),"O"),"O")</f>
        <v>O</v>
      </c>
      <c r="AD1103">
        <f>(1+A1103-D1103/2-E1103-B1103/2)/(A1103-D1103/2-E1103-C1103-F1103)</f>
        <v>-0.33333333333333331</v>
      </c>
      <c r="AF1103" t="str">
        <f>IF(AD1103&gt;0.66,"CondAr","----")</f>
        <v>----</v>
      </c>
      <c r="AG1103" t="str">
        <f>IF(AND((AD1103&gt;0.5),(AD1103&lt;=0.66)),"Aromatic","----")</f>
        <v>----</v>
      </c>
      <c r="AH1103" t="str">
        <f>IF(AND((AD1103&lt;=0.5),(S1103&lt;1.5)),"HUnSatLig","----")</f>
        <v>----</v>
      </c>
      <c r="AI1103" t="str">
        <f>IF(AND((T1103&lt;0.6),(S1103&gt;=1.5),(C1103=0)),"AlipatNoN","----")</f>
        <v>----</v>
      </c>
      <c r="AJ1103" t="str">
        <f>IF(AND((S1103&gt;=1.5),(T1103&gt;=0.6)),"SatFACarb","----")</f>
        <v>SatFACarb</v>
      </c>
      <c r="AK1103" t="str">
        <f>IF(AND((T1103&lt;0.6),(S1103&gt;=1.5),(C1103&gt;0)),"Alipat+N","----")</f>
        <v>----</v>
      </c>
      <c r="AM1103" s="4">
        <f>V1103*(44/43.989828)</f>
        <v>397.1905866218799</v>
      </c>
      <c r="AN1103" s="4">
        <f>INT(AM1103)</f>
        <v>397</v>
      </c>
      <c r="AO1103" s="4">
        <f>AM1103-AN1103</f>
        <v>0.19058662187990194</v>
      </c>
    </row>
    <row r="1104" spans="1:41" x14ac:dyDescent="0.25">
      <c r="A1104">
        <v>14</v>
      </c>
      <c r="B1104">
        <v>22</v>
      </c>
      <c r="C1104">
        <v>2</v>
      </c>
      <c r="D1104">
        <v>8</v>
      </c>
      <c r="E1104">
        <v>0</v>
      </c>
      <c r="F1104">
        <v>0</v>
      </c>
      <c r="H1104">
        <v>345.13033840000003</v>
      </c>
      <c r="J1104">
        <v>2943435</v>
      </c>
      <c r="K1104">
        <v>2824516</v>
      </c>
      <c r="L1104">
        <v>2517387</v>
      </c>
      <c r="M1104" t="str">
        <f>IF(J1104&gt;0,"Yes","No")</f>
        <v>Yes</v>
      </c>
      <c r="N1104">
        <f>AVERAGE(J1104:L1104)</f>
        <v>2761779.3333333335</v>
      </c>
      <c r="O1104">
        <v>4126945</v>
      </c>
      <c r="P1104">
        <v>4381634</v>
      </c>
      <c r="Q1104">
        <v>4384928</v>
      </c>
      <c r="S1104">
        <f>B1104/A1104</f>
        <v>1.5714285714285714</v>
      </c>
      <c r="T1104">
        <f>D1104/A1104</f>
        <v>0.5714285714285714</v>
      </c>
      <c r="V1104" s="4">
        <f>A1104*12+(B1104-1)*1.007825+C1104*14.003074+D1104*15.9949146+E1104*31.9720707+F1104*30.9737615+0.0005485799</f>
        <v>345.13033837989997</v>
      </c>
      <c r="W1104">
        <f>1+A1104-B1104/2+C1104/2+F1104/2</f>
        <v>5</v>
      </c>
      <c r="X1104">
        <f>W1104/A1104</f>
        <v>0.35714285714285715</v>
      </c>
      <c r="Y1104">
        <f>W1104/B1104</f>
        <v>0.22727272727272727</v>
      </c>
      <c r="Z1104">
        <f>W1104/D1104</f>
        <v>0.625</v>
      </c>
      <c r="AA1104" t="str">
        <f>IF(X1104&gt;=0.3,IF(X1104&lt;=0.68,IF(Y1104&gt;=0.2,IF(Y1104&lt;=0.95,IF(Z1104&gt;=0.77,IF(Z1104&lt;=1.75,"CRAM","O"),"O"),"O"),"O"),"O"),"O")</f>
        <v>O</v>
      </c>
      <c r="AD1104">
        <f>(1+A1104-D1104/2-E1104-B1104/2)/(A1104-D1104/2-E1104-C1104-F1104)</f>
        <v>0</v>
      </c>
      <c r="AF1104" t="str">
        <f>IF(AD1104&gt;0.66,"CondAr","----")</f>
        <v>----</v>
      </c>
      <c r="AG1104" t="str">
        <f>IF(AND((AD1104&gt;0.5),(AD1104&lt;=0.66)),"Aromatic","----")</f>
        <v>----</v>
      </c>
      <c r="AH1104" t="str">
        <f>IF(AND((AD1104&lt;=0.5),(S1104&lt;1.5)),"HUnSatLig","----")</f>
        <v>----</v>
      </c>
      <c r="AI1104" t="str">
        <f>IF(AND((T1104&lt;0.6),(S1104&gt;=1.5),(C1104=0)),"AlipatNoN","----")</f>
        <v>----</v>
      </c>
      <c r="AJ1104" t="str">
        <f>IF(AND((S1104&gt;=1.5),(T1104&gt;=0.6)),"SatFACarb","----")</f>
        <v>----</v>
      </c>
      <c r="AK1104" t="str">
        <f>IF(AND((T1104&lt;0.6),(S1104&gt;=1.5),(C1104&gt;0)),"Alipat+N","----")</f>
        <v>Alipat+N</v>
      </c>
      <c r="AM1104" s="4">
        <f>V1104*(44/43.989828)</f>
        <v>345.21014468880389</v>
      </c>
      <c r="AN1104" s="4">
        <f>INT(AM1104)</f>
        <v>345</v>
      </c>
      <c r="AO1104" s="4">
        <f>AM1104-AN1104</f>
        <v>0.21014468880389359</v>
      </c>
    </row>
    <row r="1105" spans="1:41" x14ac:dyDescent="0.25">
      <c r="A1105">
        <v>14</v>
      </c>
      <c r="B1105">
        <v>23</v>
      </c>
      <c r="C1105">
        <v>1</v>
      </c>
      <c r="D1105">
        <v>10</v>
      </c>
      <c r="E1105">
        <v>0</v>
      </c>
      <c r="F1105">
        <v>0</v>
      </c>
      <c r="H1105">
        <v>364.1249186</v>
      </c>
      <c r="J1105">
        <v>1692621</v>
      </c>
      <c r="K1105">
        <v>2263397</v>
      </c>
      <c r="L1105">
        <v>1882466</v>
      </c>
      <c r="M1105" t="str">
        <f>IF(J1105&gt;0,"Yes","No")</f>
        <v>Yes</v>
      </c>
      <c r="N1105">
        <f>AVERAGE(J1105:L1105)</f>
        <v>1946161.3333333333</v>
      </c>
      <c r="O1105" t="s">
        <v>14</v>
      </c>
      <c r="P1105" t="s">
        <v>14</v>
      </c>
      <c r="Q1105" t="s">
        <v>14</v>
      </c>
      <c r="S1105">
        <f>B1105/A1105</f>
        <v>1.6428571428571428</v>
      </c>
      <c r="T1105">
        <f>D1105/A1105</f>
        <v>0.7142857142857143</v>
      </c>
      <c r="V1105" s="4">
        <f>A1105*12+(B1105-1)*1.007825+C1105*14.003074+D1105*15.9949146+E1105*31.9720707+F1105*30.9737615+0.0005485799</f>
        <v>364.1249185799</v>
      </c>
      <c r="W1105">
        <f>1+A1105-B1105/2+C1105/2+F1105/2</f>
        <v>4</v>
      </c>
      <c r="X1105">
        <f>W1105/A1105</f>
        <v>0.2857142857142857</v>
      </c>
      <c r="Y1105">
        <f>W1105/B1105</f>
        <v>0.17391304347826086</v>
      </c>
      <c r="Z1105">
        <f>W1105/D1105</f>
        <v>0.4</v>
      </c>
      <c r="AA1105" t="str">
        <f>IF(X1105&gt;=0.3,IF(X1105&lt;=0.68,IF(Y1105&gt;=0.2,IF(Y1105&lt;=0.95,IF(Z1105&gt;=0.77,IF(Z1105&lt;=1.75,"CRAM","O"),"O"),"O"),"O"),"O"),"O")</f>
        <v>O</v>
      </c>
      <c r="AD1105">
        <f>(1+A1105-D1105/2-E1105-B1105/2)/(A1105-D1105/2-E1105-C1105-F1105)</f>
        <v>-0.1875</v>
      </c>
      <c r="AF1105" t="str">
        <f>IF(AD1105&gt;0.66,"CondAr","----")</f>
        <v>----</v>
      </c>
      <c r="AG1105" t="str">
        <f>IF(AND((AD1105&gt;0.5),(AD1105&lt;=0.66)),"Aromatic","----")</f>
        <v>----</v>
      </c>
      <c r="AH1105" t="str">
        <f>IF(AND((AD1105&lt;=0.5),(S1105&lt;1.5)),"HUnSatLig","----")</f>
        <v>----</v>
      </c>
      <c r="AI1105" t="str">
        <f>IF(AND((T1105&lt;0.6),(S1105&gt;=1.5),(C1105=0)),"AlipatNoN","----")</f>
        <v>----</v>
      </c>
      <c r="AJ1105" t="str">
        <f>IF(AND((S1105&gt;=1.5),(T1105&gt;=0.6)),"SatFACarb","----")</f>
        <v>SatFACarb</v>
      </c>
      <c r="AK1105" t="str">
        <f>IF(AND((T1105&lt;0.6),(S1105&gt;=1.5),(C1105&gt;0)),"Alipat+N","----")</f>
        <v>----</v>
      </c>
      <c r="AM1105" s="4">
        <f>V1105*(44/43.989828)</f>
        <v>364.20911710579088</v>
      </c>
      <c r="AN1105" s="4">
        <f>INT(AM1105)</f>
        <v>364</v>
      </c>
      <c r="AO1105" s="4">
        <f>AM1105-AN1105</f>
        <v>0.20911710579088094</v>
      </c>
    </row>
    <row r="1106" spans="1:41" x14ac:dyDescent="0.25">
      <c r="A1106">
        <v>14</v>
      </c>
      <c r="B1106">
        <v>23</v>
      </c>
      <c r="C1106">
        <v>3</v>
      </c>
      <c r="D1106">
        <v>7</v>
      </c>
      <c r="E1106">
        <v>0</v>
      </c>
      <c r="F1106">
        <v>0</v>
      </c>
      <c r="H1106">
        <v>344.14632280000001</v>
      </c>
      <c r="J1106">
        <v>2106535</v>
      </c>
      <c r="K1106">
        <v>2131024</v>
      </c>
      <c r="L1106">
        <v>2185858</v>
      </c>
      <c r="M1106" t="str">
        <f>IF(J1106&gt;0,"Yes","No")</f>
        <v>Yes</v>
      </c>
      <c r="N1106">
        <f>AVERAGE(J1106:L1106)</f>
        <v>2141139</v>
      </c>
      <c r="O1106">
        <v>2663372</v>
      </c>
      <c r="P1106">
        <v>3065538</v>
      </c>
      <c r="Q1106">
        <v>3021205</v>
      </c>
      <c r="S1106">
        <f>B1106/A1106</f>
        <v>1.6428571428571428</v>
      </c>
      <c r="T1106">
        <f>D1106/A1106</f>
        <v>0.5</v>
      </c>
      <c r="V1106" s="4">
        <f>A1106*12+(B1106-1)*1.007825+C1106*14.003074+D1106*15.9949146+E1106*31.9720707+F1106*30.9737615+0.0005485799</f>
        <v>344.1463227799</v>
      </c>
      <c r="W1106">
        <f>1+A1106-B1106/2+C1106/2+F1106/2</f>
        <v>5</v>
      </c>
      <c r="X1106">
        <f>W1106/A1106</f>
        <v>0.35714285714285715</v>
      </c>
      <c r="Y1106">
        <f>W1106/B1106</f>
        <v>0.21739130434782608</v>
      </c>
      <c r="Z1106">
        <f>W1106/D1106</f>
        <v>0.7142857142857143</v>
      </c>
      <c r="AA1106" t="str">
        <f>IF(X1106&gt;=0.3,IF(X1106&lt;=0.68,IF(Y1106&gt;=0.2,IF(Y1106&lt;=0.95,IF(Z1106&gt;=0.77,IF(Z1106&lt;=1.75,"CRAM","O"),"O"),"O"),"O"),"O"),"O")</f>
        <v>O</v>
      </c>
      <c r="AD1106">
        <f>(1+A1106-D1106/2-E1106-B1106/2)/(A1106-D1106/2-E1106-C1106-F1106)</f>
        <v>0</v>
      </c>
      <c r="AF1106" t="str">
        <f>IF(AD1106&gt;0.66,"CondAr","----")</f>
        <v>----</v>
      </c>
      <c r="AG1106" t="str">
        <f>IF(AND((AD1106&gt;0.5),(AD1106&lt;=0.66)),"Aromatic","----")</f>
        <v>----</v>
      </c>
      <c r="AH1106" t="str">
        <f>IF(AND((AD1106&lt;=0.5),(S1106&lt;1.5)),"HUnSatLig","----")</f>
        <v>----</v>
      </c>
      <c r="AI1106" t="str">
        <f>IF(AND((T1106&lt;0.6),(S1106&gt;=1.5),(C1106=0)),"AlipatNoN","----")</f>
        <v>----</v>
      </c>
      <c r="AJ1106" t="str">
        <f>IF(AND((S1106&gt;=1.5),(T1106&gt;=0.6)),"SatFACarb","----")</f>
        <v>----</v>
      </c>
      <c r="AK1106" t="str">
        <f>IF(AND((T1106&lt;0.6),(S1106&gt;=1.5),(C1106&gt;0)),"Alipat+N","----")</f>
        <v>Alipat+N</v>
      </c>
      <c r="AM1106" s="4">
        <f>V1106*(44/43.989828)</f>
        <v>344.22590154968549</v>
      </c>
      <c r="AN1106" s="4">
        <f>INT(AM1106)</f>
        <v>344</v>
      </c>
      <c r="AO1106" s="4">
        <f>AM1106-AN1106</f>
        <v>0.22590154968548859</v>
      </c>
    </row>
    <row r="1107" spans="1:41" x14ac:dyDescent="0.25">
      <c r="A1107">
        <v>14</v>
      </c>
      <c r="B1107">
        <v>24</v>
      </c>
      <c r="C1107">
        <v>0</v>
      </c>
      <c r="D1107">
        <v>10</v>
      </c>
      <c r="E1107">
        <v>0</v>
      </c>
      <c r="F1107">
        <v>0</v>
      </c>
      <c r="H1107">
        <v>351.1296696</v>
      </c>
      <c r="J1107">
        <v>2350925</v>
      </c>
      <c r="K1107">
        <v>2418007</v>
      </c>
      <c r="L1107">
        <v>2744355</v>
      </c>
      <c r="M1107" t="str">
        <f>IF(J1107&gt;0,"Yes","No")</f>
        <v>Yes</v>
      </c>
      <c r="N1107">
        <f>AVERAGE(J1107:L1107)</f>
        <v>2504429</v>
      </c>
      <c r="O1107">
        <v>3789748</v>
      </c>
      <c r="P1107">
        <v>3983911</v>
      </c>
      <c r="Q1107">
        <v>3479350</v>
      </c>
      <c r="S1107">
        <f>B1107/A1107</f>
        <v>1.7142857142857142</v>
      </c>
      <c r="T1107">
        <f>D1107/A1107</f>
        <v>0.7142857142857143</v>
      </c>
      <c r="V1107" s="4">
        <f>A1107*12+(B1107-1)*1.007825+C1107*14.003074+D1107*15.9949146+E1107*31.9720707+F1107*30.9737615+0.0005485799</f>
        <v>351.1296695799</v>
      </c>
      <c r="W1107">
        <f>1+A1107-B1107/2+C1107/2+F1107/2</f>
        <v>3</v>
      </c>
      <c r="X1107">
        <f>W1107/A1107</f>
        <v>0.21428571428571427</v>
      </c>
      <c r="Y1107">
        <f>W1107/B1107</f>
        <v>0.125</v>
      </c>
      <c r="Z1107">
        <f>W1107/D1107</f>
        <v>0.3</v>
      </c>
      <c r="AA1107" t="str">
        <f>IF(X1107&gt;=0.3,IF(X1107&lt;=0.68,IF(Y1107&gt;=0.2,IF(Y1107&lt;=0.95,IF(Z1107&gt;=0.77,IF(Z1107&lt;=1.75,"CRAM","O"),"O"),"O"),"O"),"O"),"O")</f>
        <v>O</v>
      </c>
      <c r="AD1107">
        <f>(1+A1107-D1107/2-E1107-B1107/2)/(A1107-D1107/2-E1107-C1107-F1107)</f>
        <v>-0.22222222222222221</v>
      </c>
      <c r="AF1107" t="str">
        <f>IF(AD1107&gt;0.66,"CondAr","----")</f>
        <v>----</v>
      </c>
      <c r="AG1107" t="str">
        <f>IF(AND((AD1107&gt;0.5),(AD1107&lt;=0.66)),"Aromatic","----")</f>
        <v>----</v>
      </c>
      <c r="AH1107" t="str">
        <f>IF(AND((AD1107&lt;=0.5),(S1107&lt;1.5)),"HUnSatLig","----")</f>
        <v>----</v>
      </c>
      <c r="AI1107" t="str">
        <f>IF(AND((T1107&lt;0.6),(S1107&gt;=1.5),(C1107=0)),"AlipatNoN","----")</f>
        <v>----</v>
      </c>
      <c r="AJ1107" t="str">
        <f>IF(AND((S1107&gt;=1.5),(T1107&gt;=0.6)),"SatFACarb","----")</f>
        <v>SatFACarb</v>
      </c>
      <c r="AK1107" t="str">
        <f>IF(AND((T1107&lt;0.6),(S1107&gt;=1.5),(C1107&gt;0)),"Alipat+N","----")</f>
        <v>----</v>
      </c>
      <c r="AM1107" s="4">
        <f>V1107*(44/43.989828)</f>
        <v>351.2108631458072</v>
      </c>
      <c r="AN1107" s="4">
        <f>INT(AM1107)</f>
        <v>351</v>
      </c>
      <c r="AO1107" s="4">
        <f>AM1107-AN1107</f>
        <v>0.21086314580719545</v>
      </c>
    </row>
    <row r="1108" spans="1:41" x14ac:dyDescent="0.25">
      <c r="A1108">
        <v>14</v>
      </c>
      <c r="B1108">
        <v>24</v>
      </c>
      <c r="C1108">
        <v>0</v>
      </c>
      <c r="D1108">
        <v>11</v>
      </c>
      <c r="E1108">
        <v>0</v>
      </c>
      <c r="F1108">
        <v>0</v>
      </c>
      <c r="H1108">
        <v>367.12458420000002</v>
      </c>
      <c r="J1108">
        <v>2112065</v>
      </c>
      <c r="K1108">
        <v>2350765</v>
      </c>
      <c r="L1108">
        <v>2350317</v>
      </c>
      <c r="M1108" t="str">
        <f>IF(J1108&gt;0,"Yes","No")</f>
        <v>Yes</v>
      </c>
      <c r="N1108">
        <f>AVERAGE(J1108:L1108)</f>
        <v>2271049</v>
      </c>
      <c r="O1108">
        <v>2396877</v>
      </c>
      <c r="P1108">
        <v>2090114</v>
      </c>
      <c r="Q1108">
        <v>1893774</v>
      </c>
      <c r="S1108">
        <f>B1108/A1108</f>
        <v>1.7142857142857142</v>
      </c>
      <c r="T1108">
        <f>D1108/A1108</f>
        <v>0.7857142857142857</v>
      </c>
      <c r="V1108" s="4">
        <f>A1108*12+(B1108-1)*1.007825+C1108*14.003074+D1108*15.9949146+E1108*31.9720707+F1108*30.9737615+0.0005485799</f>
        <v>367.12458417990001</v>
      </c>
      <c r="W1108">
        <f>1+A1108-B1108/2+C1108/2+F1108/2</f>
        <v>3</v>
      </c>
      <c r="X1108">
        <f>W1108/A1108</f>
        <v>0.21428571428571427</v>
      </c>
      <c r="Y1108">
        <f>W1108/B1108</f>
        <v>0.125</v>
      </c>
      <c r="Z1108">
        <f>W1108/D1108</f>
        <v>0.27272727272727271</v>
      </c>
      <c r="AA1108" t="str">
        <f>IF(X1108&gt;=0.3,IF(X1108&lt;=0.68,IF(Y1108&gt;=0.2,IF(Y1108&lt;=0.95,IF(Z1108&gt;=0.77,IF(Z1108&lt;=1.75,"CRAM","O"),"O"),"O"),"O"),"O"),"O")</f>
        <v>O</v>
      </c>
      <c r="AD1108">
        <f>(1+A1108-D1108/2-E1108-B1108/2)/(A1108-D1108/2-E1108-C1108-F1108)</f>
        <v>-0.29411764705882354</v>
      </c>
      <c r="AF1108" t="str">
        <f>IF(AD1108&gt;0.66,"CondAr","----")</f>
        <v>----</v>
      </c>
      <c r="AG1108" t="str">
        <f>IF(AND((AD1108&gt;0.5),(AD1108&lt;=0.66)),"Aromatic","----")</f>
        <v>----</v>
      </c>
      <c r="AH1108" t="str">
        <f>IF(AND((AD1108&lt;=0.5),(S1108&lt;1.5)),"HUnSatLig","----")</f>
        <v>----</v>
      </c>
      <c r="AI1108" t="str">
        <f>IF(AND((T1108&lt;0.6),(S1108&gt;=1.5),(C1108=0)),"AlipatNoN","----")</f>
        <v>----</v>
      </c>
      <c r="AJ1108" t="str">
        <f>IF(AND((S1108&gt;=1.5),(T1108&gt;=0.6)),"SatFACarb","----")</f>
        <v>SatFACarb</v>
      </c>
      <c r="AK1108" t="str">
        <f>IF(AND((T1108&lt;0.6),(S1108&gt;=1.5),(C1108&gt;0)),"Alipat+N","----")</f>
        <v>----</v>
      </c>
      <c r="AM1108" s="4">
        <f>V1108*(44/43.989828)</f>
        <v>367.2094763342925</v>
      </c>
      <c r="AN1108" s="4">
        <f>INT(AM1108)</f>
        <v>367</v>
      </c>
      <c r="AO1108" s="4">
        <f>AM1108-AN1108</f>
        <v>0.20947633429250345</v>
      </c>
    </row>
    <row r="1109" spans="1:41" x14ac:dyDescent="0.25">
      <c r="A1109">
        <v>14</v>
      </c>
      <c r="B1109">
        <v>25</v>
      </c>
      <c r="C1109">
        <v>3</v>
      </c>
      <c r="D1109">
        <v>5</v>
      </c>
      <c r="E1109">
        <v>0</v>
      </c>
      <c r="F1109">
        <v>0</v>
      </c>
      <c r="H1109">
        <v>314.17214360000003</v>
      </c>
      <c r="J1109">
        <v>1591177</v>
      </c>
      <c r="K1109">
        <v>1408672</v>
      </c>
      <c r="L1109">
        <v>1537302</v>
      </c>
      <c r="M1109" t="str">
        <f>IF(J1109&gt;0,"Yes","No")</f>
        <v>Yes</v>
      </c>
      <c r="N1109">
        <f>AVERAGE(J1109:L1109)</f>
        <v>1512383.6666666667</v>
      </c>
      <c r="O1109">
        <v>2541188</v>
      </c>
      <c r="P1109">
        <v>2296615</v>
      </c>
      <c r="Q1109">
        <v>2303275</v>
      </c>
      <c r="S1109">
        <f>B1109/A1109</f>
        <v>1.7857142857142858</v>
      </c>
      <c r="T1109">
        <f>D1109/A1109</f>
        <v>0.35714285714285715</v>
      </c>
      <c r="V1109" s="4">
        <f>A1109*12+(B1109-1)*1.007825+C1109*14.003074+D1109*15.9949146+E1109*31.9720707+F1109*30.9737615+0.0005485799</f>
        <v>314.17214357990002</v>
      </c>
      <c r="W1109">
        <f>1+A1109-B1109/2+C1109/2+F1109/2</f>
        <v>4</v>
      </c>
      <c r="X1109">
        <f>W1109/A1109</f>
        <v>0.2857142857142857</v>
      </c>
      <c r="Y1109">
        <f>W1109/B1109</f>
        <v>0.16</v>
      </c>
      <c r="Z1109">
        <f>W1109/D1109</f>
        <v>0.8</v>
      </c>
      <c r="AA1109" t="str">
        <f>IF(X1109&gt;=0.3,IF(X1109&lt;=0.68,IF(Y1109&gt;=0.2,IF(Y1109&lt;=0.95,IF(Z1109&gt;=0.77,IF(Z1109&lt;=1.75,"CRAM","O"),"O"),"O"),"O"),"O"),"O")</f>
        <v>O</v>
      </c>
      <c r="AD1109">
        <f>(1+A1109-D1109/2-E1109-B1109/2)/(A1109-D1109/2-E1109-C1109-F1109)</f>
        <v>0</v>
      </c>
      <c r="AF1109" t="str">
        <f>IF(AD1109&gt;0.66,"CondAr","----")</f>
        <v>----</v>
      </c>
      <c r="AG1109" t="str">
        <f>IF(AND((AD1109&gt;0.5),(AD1109&lt;=0.66)),"Aromatic","----")</f>
        <v>----</v>
      </c>
      <c r="AH1109" t="str">
        <f>IF(AND((AD1109&lt;=0.5),(S1109&lt;1.5)),"HUnSatLig","----")</f>
        <v>----</v>
      </c>
      <c r="AI1109" t="str">
        <f>IF(AND((T1109&lt;0.6),(S1109&gt;=1.5),(C1109=0)),"AlipatNoN","----")</f>
        <v>----</v>
      </c>
      <c r="AJ1109" t="str">
        <f>IF(AND((S1109&gt;=1.5),(T1109&gt;=0.6)),"SatFACarb","----")</f>
        <v>----</v>
      </c>
      <c r="AK1109" t="str">
        <f>IF(AND((T1109&lt;0.6),(S1109&gt;=1.5),(C1109&gt;0)),"Alipat+N","----")</f>
        <v>Alipat+N</v>
      </c>
      <c r="AM1109" s="4">
        <f>V1109*(44/43.989828)</f>
        <v>314.24479126209809</v>
      </c>
      <c r="AN1109" s="4">
        <f>INT(AM1109)</f>
        <v>314</v>
      </c>
      <c r="AO1109" s="4">
        <f>AM1109-AN1109</f>
        <v>0.2447912620980901</v>
      </c>
    </row>
    <row r="1110" spans="1:41" x14ac:dyDescent="0.25">
      <c r="A1110">
        <v>14</v>
      </c>
      <c r="B1110">
        <v>25</v>
      </c>
      <c r="C1110">
        <v>3</v>
      </c>
      <c r="D1110">
        <v>6</v>
      </c>
      <c r="E1110">
        <v>0</v>
      </c>
      <c r="F1110">
        <v>0</v>
      </c>
      <c r="H1110">
        <v>330.16705819999999</v>
      </c>
      <c r="J1110">
        <v>2572318</v>
      </c>
      <c r="K1110">
        <v>2554635</v>
      </c>
      <c r="L1110">
        <v>2701630</v>
      </c>
      <c r="M1110" t="str">
        <f>IF(J1110&gt;0,"Yes","No")</f>
        <v>Yes</v>
      </c>
      <c r="N1110">
        <f>AVERAGE(J1110:L1110)</f>
        <v>2609527.6666666665</v>
      </c>
      <c r="O1110">
        <v>3242424</v>
      </c>
      <c r="P1110">
        <v>3164145</v>
      </c>
      <c r="Q1110">
        <v>2756093</v>
      </c>
      <c r="S1110">
        <f>B1110/A1110</f>
        <v>1.7857142857142858</v>
      </c>
      <c r="T1110">
        <f>D1110/A1110</f>
        <v>0.42857142857142855</v>
      </c>
      <c r="V1110" s="4">
        <f>A1110*12+(B1110-1)*1.007825+C1110*14.003074+D1110*15.9949146+E1110*31.9720707+F1110*30.9737615+0.0005485799</f>
        <v>330.16705817989998</v>
      </c>
      <c r="W1110">
        <f>1+A1110-B1110/2+C1110/2+F1110/2</f>
        <v>4</v>
      </c>
      <c r="X1110">
        <f>W1110/A1110</f>
        <v>0.2857142857142857</v>
      </c>
      <c r="Y1110">
        <f>W1110/B1110</f>
        <v>0.16</v>
      </c>
      <c r="Z1110">
        <f>W1110/D1110</f>
        <v>0.66666666666666663</v>
      </c>
      <c r="AA1110" t="str">
        <f>IF(X1110&gt;=0.3,IF(X1110&lt;=0.68,IF(Y1110&gt;=0.2,IF(Y1110&lt;=0.95,IF(Z1110&gt;=0.77,IF(Z1110&lt;=1.75,"CRAM","O"),"O"),"O"),"O"),"O"),"O")</f>
        <v>O</v>
      </c>
      <c r="AD1110">
        <f>(1+A1110-D1110/2-E1110-B1110/2)/(A1110-D1110/2-E1110-C1110-F1110)</f>
        <v>-6.25E-2</v>
      </c>
      <c r="AF1110" t="str">
        <f>IF(AD1110&gt;0.66,"CondAr","----")</f>
        <v>----</v>
      </c>
      <c r="AG1110" t="str">
        <f>IF(AND((AD1110&gt;0.5),(AD1110&lt;=0.66)),"Aromatic","----")</f>
        <v>----</v>
      </c>
      <c r="AH1110" t="str">
        <f>IF(AND((AD1110&lt;=0.5),(S1110&lt;1.5)),"HUnSatLig","----")</f>
        <v>----</v>
      </c>
      <c r="AI1110" t="str">
        <f>IF(AND((T1110&lt;0.6),(S1110&gt;=1.5),(C1110=0)),"AlipatNoN","----")</f>
        <v>----</v>
      </c>
      <c r="AJ1110" t="str">
        <f>IF(AND((S1110&gt;=1.5),(T1110&gt;=0.6)),"SatFACarb","----")</f>
        <v>----</v>
      </c>
      <c r="AK1110" t="str">
        <f>IF(AND((T1110&lt;0.6),(S1110&gt;=1.5),(C1110&gt;0)),"Alipat+N","----")</f>
        <v>Alipat+N</v>
      </c>
      <c r="AM1110" s="4">
        <f>V1110*(44/43.989828)</f>
        <v>330.2434044505834</v>
      </c>
      <c r="AN1110" s="4">
        <f>INT(AM1110)</f>
        <v>330</v>
      </c>
      <c r="AO1110" s="4">
        <f>AM1110-AN1110</f>
        <v>0.2434044505833981</v>
      </c>
    </row>
    <row r="1111" spans="1:41" x14ac:dyDescent="0.25">
      <c r="A1111">
        <v>14</v>
      </c>
      <c r="B1111">
        <v>26</v>
      </c>
      <c r="C1111">
        <v>0</v>
      </c>
      <c r="D1111">
        <v>12</v>
      </c>
      <c r="E1111">
        <v>1</v>
      </c>
      <c r="F1111">
        <v>0</v>
      </c>
      <c r="H1111">
        <v>417.10721949999999</v>
      </c>
      <c r="J1111">
        <v>2633302</v>
      </c>
      <c r="K1111">
        <v>2150020</v>
      </c>
      <c r="L1111">
        <v>2357025</v>
      </c>
      <c r="M1111" t="str">
        <f>IF(J1111&gt;0,"Yes","No")</f>
        <v>Yes</v>
      </c>
      <c r="N1111">
        <f>AVERAGE(J1111:L1111)</f>
        <v>2380115.6666666665</v>
      </c>
      <c r="O1111">
        <v>4179261</v>
      </c>
      <c r="P1111">
        <v>4900979</v>
      </c>
      <c r="Q1111">
        <v>3593518</v>
      </c>
      <c r="S1111">
        <f>B1111/A1111</f>
        <v>1.8571428571428572</v>
      </c>
      <c r="T1111">
        <f>D1111/A1111</f>
        <v>0.8571428571428571</v>
      </c>
      <c r="V1111" s="4">
        <f>A1111*12+(B1111-1)*1.007825+C1111*14.003074+D1111*15.9949146+E1111*31.9720707+F1111*30.9737615+0.0005485799</f>
        <v>417.10721947990004</v>
      </c>
      <c r="W1111">
        <f>1+A1111-B1111/2+C1111/2+F1111/2</f>
        <v>2</v>
      </c>
      <c r="X1111">
        <f>W1111/A1111</f>
        <v>0.14285714285714285</v>
      </c>
      <c r="Y1111">
        <f>W1111/B1111</f>
        <v>7.6923076923076927E-2</v>
      </c>
      <c r="Z1111">
        <f>W1111/D1111</f>
        <v>0.16666666666666666</v>
      </c>
      <c r="AA1111" t="str">
        <f>IF(X1111&gt;=0.3,IF(X1111&lt;=0.68,IF(Y1111&gt;=0.2,IF(Y1111&lt;=0.95,IF(Z1111&gt;=0.77,IF(Z1111&lt;=1.75,"CRAM","O"),"O"),"O"),"O"),"O"),"O")</f>
        <v>O</v>
      </c>
      <c r="AD1111">
        <f>(1+A1111-D1111/2-E1111-B1111/2)/(A1111-D1111/2-E1111-C1111-F1111)</f>
        <v>-0.7142857142857143</v>
      </c>
      <c r="AF1111" t="str">
        <f>IF(AD1111&gt;0.66,"CondAr","----")</f>
        <v>----</v>
      </c>
      <c r="AG1111" t="str">
        <f>IF(AND((AD1111&gt;0.5),(AD1111&lt;=0.66)),"Aromatic","----")</f>
        <v>----</v>
      </c>
      <c r="AH1111" t="str">
        <f>IF(AND((AD1111&lt;=0.5),(S1111&lt;1.5)),"HUnSatLig","----")</f>
        <v>----</v>
      </c>
      <c r="AI1111" t="str">
        <f>IF(AND((T1111&lt;0.6),(S1111&gt;=1.5),(C1111=0)),"AlipatNoN","----")</f>
        <v>----</v>
      </c>
      <c r="AJ1111" t="str">
        <f>IF(AND((S1111&gt;=1.5),(T1111&gt;=0.6)),"SatFACarb","----")</f>
        <v>SatFACarb</v>
      </c>
      <c r="AK1111" t="str">
        <f>IF(AND((T1111&lt;0.6),(S1111&gt;=1.5),(C1111&gt;0)),"Alipat+N","----")</f>
        <v>----</v>
      </c>
      <c r="AM1111" s="4">
        <f>V1111*(44/43.989828)</f>
        <v>417.20366938274003</v>
      </c>
      <c r="AN1111" s="4">
        <f>INT(AM1111)</f>
        <v>417</v>
      </c>
      <c r="AO1111" s="4">
        <f>AM1111-AN1111</f>
        <v>0.20366938274003132</v>
      </c>
    </row>
    <row r="1112" spans="1:41" x14ac:dyDescent="0.25">
      <c r="A1112">
        <v>14</v>
      </c>
      <c r="B1112">
        <v>26</v>
      </c>
      <c r="C1112">
        <v>0</v>
      </c>
      <c r="D1112">
        <v>13</v>
      </c>
      <c r="E1112">
        <v>1</v>
      </c>
      <c r="F1112">
        <v>0</v>
      </c>
      <c r="H1112">
        <v>433.1021341</v>
      </c>
      <c r="J1112">
        <v>1865045</v>
      </c>
      <c r="K1112">
        <v>2136362</v>
      </c>
      <c r="L1112">
        <v>1658809</v>
      </c>
      <c r="M1112" t="str">
        <f>IF(J1112&gt;0,"Yes","No")</f>
        <v>Yes</v>
      </c>
      <c r="N1112">
        <f>AVERAGE(J1112:L1112)</f>
        <v>1886738.6666666667</v>
      </c>
      <c r="O1112">
        <v>3540093</v>
      </c>
      <c r="P1112">
        <v>3839756</v>
      </c>
      <c r="Q1112">
        <v>3385919</v>
      </c>
      <c r="S1112">
        <f>B1112/A1112</f>
        <v>1.8571428571428572</v>
      </c>
      <c r="T1112">
        <f>D1112/A1112</f>
        <v>0.9285714285714286</v>
      </c>
      <c r="V1112" s="4">
        <f>A1112*12+(B1112-1)*1.007825+C1112*14.003074+D1112*15.9949146+E1112*31.9720707+F1112*30.9737615+0.0005485799</f>
        <v>433.10213407990005</v>
      </c>
      <c r="W1112">
        <f>1+A1112-B1112/2+C1112/2+F1112/2</f>
        <v>2</v>
      </c>
      <c r="X1112">
        <f>W1112/A1112</f>
        <v>0.14285714285714285</v>
      </c>
      <c r="Y1112">
        <f>W1112/B1112</f>
        <v>7.6923076923076927E-2</v>
      </c>
      <c r="Z1112">
        <f>W1112/D1112</f>
        <v>0.15384615384615385</v>
      </c>
      <c r="AA1112" t="str">
        <f>IF(X1112&gt;=0.3,IF(X1112&lt;=0.68,IF(Y1112&gt;=0.2,IF(Y1112&lt;=0.95,IF(Z1112&gt;=0.77,IF(Z1112&lt;=1.75,"CRAM","O"),"O"),"O"),"O"),"O"),"O")</f>
        <v>O</v>
      </c>
      <c r="AD1112">
        <f>(1+A1112-D1112/2-E1112-B1112/2)/(A1112-D1112/2-E1112-C1112-F1112)</f>
        <v>-0.84615384615384615</v>
      </c>
      <c r="AF1112" t="str">
        <f>IF(AD1112&gt;0.66,"CondAr","----")</f>
        <v>----</v>
      </c>
      <c r="AG1112" t="str">
        <f>IF(AND((AD1112&gt;0.5),(AD1112&lt;=0.66)),"Aromatic","----")</f>
        <v>----</v>
      </c>
      <c r="AH1112" t="str">
        <f>IF(AND((AD1112&lt;=0.5),(S1112&lt;1.5)),"HUnSatLig","----")</f>
        <v>----</v>
      </c>
      <c r="AI1112" t="str">
        <f>IF(AND((T1112&lt;0.6),(S1112&gt;=1.5),(C1112=0)),"AlipatNoN","----")</f>
        <v>----</v>
      </c>
      <c r="AJ1112" t="str">
        <f>IF(AND((S1112&gt;=1.5),(T1112&gt;=0.6)),"SatFACarb","----")</f>
        <v>SatFACarb</v>
      </c>
      <c r="AK1112" t="str">
        <f>IF(AND((T1112&lt;0.6),(S1112&gt;=1.5),(C1112&gt;0)),"Alipat+N","----")</f>
        <v>----</v>
      </c>
      <c r="AM1112" s="4">
        <f>V1112*(44/43.989828)</f>
        <v>433.20228257122534</v>
      </c>
      <c r="AN1112" s="4">
        <f>INT(AM1112)</f>
        <v>433</v>
      </c>
      <c r="AO1112" s="4">
        <f>AM1112-AN1112</f>
        <v>0.20228257122533932</v>
      </c>
    </row>
    <row r="1113" spans="1:41" x14ac:dyDescent="0.25">
      <c r="A1113">
        <v>14</v>
      </c>
      <c r="B1113">
        <v>26</v>
      </c>
      <c r="C1113">
        <v>4</v>
      </c>
      <c r="D1113">
        <v>6</v>
      </c>
      <c r="E1113">
        <v>0</v>
      </c>
      <c r="F1113">
        <v>0</v>
      </c>
      <c r="H1113">
        <v>345.17795719999998</v>
      </c>
      <c r="J1113">
        <v>2330073</v>
      </c>
      <c r="K1113">
        <v>2351440</v>
      </c>
      <c r="L1113">
        <v>2416024</v>
      </c>
      <c r="M1113" t="str">
        <f>IF(J1113&gt;0,"Yes","No")</f>
        <v>Yes</v>
      </c>
      <c r="N1113">
        <f>AVERAGE(J1113:L1113)</f>
        <v>2365845.6666666665</v>
      </c>
      <c r="O1113">
        <v>3332846</v>
      </c>
      <c r="P1113">
        <v>3280334</v>
      </c>
      <c r="Q1113">
        <v>3127981</v>
      </c>
      <c r="S1113">
        <f>B1113/A1113</f>
        <v>1.8571428571428572</v>
      </c>
      <c r="T1113">
        <f>D1113/A1113</f>
        <v>0.42857142857142855</v>
      </c>
      <c r="V1113" s="4">
        <f>A1113*12+(B1113-1)*1.007825+C1113*14.003074+D1113*15.9949146+E1113*31.9720707+F1113*30.9737615+0.0005485799</f>
        <v>345.17795717989998</v>
      </c>
      <c r="W1113">
        <f>1+A1113-B1113/2+C1113/2+F1113/2</f>
        <v>4</v>
      </c>
      <c r="X1113">
        <f>W1113/A1113</f>
        <v>0.2857142857142857</v>
      </c>
      <c r="Y1113">
        <f>W1113/B1113</f>
        <v>0.15384615384615385</v>
      </c>
      <c r="Z1113">
        <f>W1113/D1113</f>
        <v>0.66666666666666663</v>
      </c>
      <c r="AA1113" t="str">
        <f>IF(X1113&gt;=0.3,IF(X1113&lt;=0.68,IF(Y1113&gt;=0.2,IF(Y1113&lt;=0.95,IF(Z1113&gt;=0.77,IF(Z1113&lt;=1.75,"CRAM","O"),"O"),"O"),"O"),"O"),"O")</f>
        <v>O</v>
      </c>
      <c r="AD1113">
        <f>(1+A1113-D1113/2-E1113-B1113/2)/(A1113-D1113/2-E1113-C1113-F1113)</f>
        <v>-0.14285714285714285</v>
      </c>
      <c r="AF1113" t="str">
        <f>IF(AD1113&gt;0.66,"CondAr","----")</f>
        <v>----</v>
      </c>
      <c r="AG1113" t="str">
        <f>IF(AND((AD1113&gt;0.5),(AD1113&lt;=0.66)),"Aromatic","----")</f>
        <v>----</v>
      </c>
      <c r="AH1113" t="str">
        <f>IF(AND((AD1113&lt;=0.5),(S1113&lt;1.5)),"HUnSatLig","----")</f>
        <v>----</v>
      </c>
      <c r="AI1113" t="str">
        <f>IF(AND((T1113&lt;0.6),(S1113&gt;=1.5),(C1113=0)),"AlipatNoN","----")</f>
        <v>----</v>
      </c>
      <c r="AJ1113" t="str">
        <f>IF(AND((S1113&gt;=1.5),(T1113&gt;=0.6)),"SatFACarb","----")</f>
        <v>----</v>
      </c>
      <c r="AK1113" t="str">
        <f>IF(AND((T1113&lt;0.6),(S1113&gt;=1.5),(C1113&gt;0)),"Alipat+N","----")</f>
        <v>Alipat+N</v>
      </c>
      <c r="AM1113" s="4">
        <f>V1113*(44/43.989828)</f>
        <v>345.25777449995024</v>
      </c>
      <c r="AN1113" s="4">
        <f>INT(AM1113)</f>
        <v>345</v>
      </c>
      <c r="AO1113" s="4">
        <f>AM1113-AN1113</f>
        <v>0.25777449995024426</v>
      </c>
    </row>
    <row r="1114" spans="1:41" x14ac:dyDescent="0.25">
      <c r="A1114">
        <v>14</v>
      </c>
      <c r="B1114">
        <v>27</v>
      </c>
      <c r="C1114">
        <v>3</v>
      </c>
      <c r="D1114">
        <v>4</v>
      </c>
      <c r="E1114">
        <v>0</v>
      </c>
      <c r="F1114">
        <v>0</v>
      </c>
      <c r="H1114">
        <v>300.192879</v>
      </c>
      <c r="J1114">
        <v>1920040</v>
      </c>
      <c r="K1114">
        <v>1748110</v>
      </c>
      <c r="L1114">
        <v>1875139</v>
      </c>
      <c r="M1114" t="str">
        <f>IF(J1114&gt;0,"Yes","No")</f>
        <v>Yes</v>
      </c>
      <c r="N1114">
        <f>AVERAGE(J1114:L1114)</f>
        <v>1847763</v>
      </c>
      <c r="O1114">
        <v>3541891</v>
      </c>
      <c r="P1114">
        <v>3889123</v>
      </c>
      <c r="Q1114">
        <v>3624519</v>
      </c>
      <c r="S1114">
        <f>B1114/A1114</f>
        <v>1.9285714285714286</v>
      </c>
      <c r="T1114">
        <f>D1114/A1114</f>
        <v>0.2857142857142857</v>
      </c>
      <c r="V1114" s="4">
        <f>A1114*12+(B1114-1)*1.007825+C1114*14.003074+D1114*15.9949146+E1114*31.9720707+F1114*30.9737615+0.0005485799</f>
        <v>300.1928789799</v>
      </c>
      <c r="W1114">
        <f>1+A1114-B1114/2+C1114/2+F1114/2</f>
        <v>3</v>
      </c>
      <c r="X1114">
        <f>W1114/A1114</f>
        <v>0.21428571428571427</v>
      </c>
      <c r="Y1114">
        <f>W1114/B1114</f>
        <v>0.1111111111111111</v>
      </c>
      <c r="Z1114">
        <f>W1114/D1114</f>
        <v>0.75</v>
      </c>
      <c r="AA1114" t="str">
        <f>IF(X1114&gt;=0.3,IF(X1114&lt;=0.68,IF(Y1114&gt;=0.2,IF(Y1114&lt;=0.95,IF(Z1114&gt;=0.77,IF(Z1114&lt;=1.75,"CRAM","O"),"O"),"O"),"O"),"O"),"O")</f>
        <v>O</v>
      </c>
      <c r="AD1114">
        <f>(1+A1114-D1114/2-E1114-B1114/2)/(A1114-D1114/2-E1114-C1114-F1114)</f>
        <v>-5.5555555555555552E-2</v>
      </c>
      <c r="AF1114" t="str">
        <f>IF(AD1114&gt;0.66,"CondAr","----")</f>
        <v>----</v>
      </c>
      <c r="AG1114" t="str">
        <f>IF(AND((AD1114&gt;0.5),(AD1114&lt;=0.66)),"Aromatic","----")</f>
        <v>----</v>
      </c>
      <c r="AH1114" t="str">
        <f>IF(AND((AD1114&lt;=0.5),(S1114&lt;1.5)),"HUnSatLig","----")</f>
        <v>----</v>
      </c>
      <c r="AI1114" t="str">
        <f>IF(AND((T1114&lt;0.6),(S1114&gt;=1.5),(C1114=0)),"AlipatNoN","----")</f>
        <v>----</v>
      </c>
      <c r="AJ1114" t="str">
        <f>IF(AND((S1114&gt;=1.5),(T1114&gt;=0.6)),"SatFACarb","----")</f>
        <v>----</v>
      </c>
      <c r="AK1114" t="str">
        <f>IF(AND((T1114&lt;0.6),(S1114&gt;=1.5),(C1114&gt;0)),"Alipat+N","----")</f>
        <v>Alipat+N</v>
      </c>
      <c r="AM1114" s="4">
        <f>V1114*(44/43.989828)</f>
        <v>300.262294162996</v>
      </c>
      <c r="AN1114" s="4">
        <f>INT(AM1114)</f>
        <v>300</v>
      </c>
      <c r="AO1114" s="4">
        <f>AM1114-AN1114</f>
        <v>0.26229416299599961</v>
      </c>
    </row>
    <row r="1115" spans="1:41" x14ac:dyDescent="0.25">
      <c r="A1115">
        <v>14</v>
      </c>
      <c r="B1115">
        <v>27</v>
      </c>
      <c r="C1115">
        <v>3</v>
      </c>
      <c r="D1115">
        <v>5</v>
      </c>
      <c r="E1115">
        <v>0</v>
      </c>
      <c r="F1115">
        <v>0</v>
      </c>
      <c r="H1115">
        <v>316.18779360000002</v>
      </c>
      <c r="J1115">
        <v>2493348</v>
      </c>
      <c r="K1115">
        <v>2066157</v>
      </c>
      <c r="L1115">
        <v>2605684</v>
      </c>
      <c r="M1115" t="str">
        <f>IF(J1115&gt;0,"Yes","No")</f>
        <v>Yes</v>
      </c>
      <c r="N1115">
        <f>AVERAGE(J1115:L1115)</f>
        <v>2388396.3333333335</v>
      </c>
      <c r="O1115">
        <v>3936771</v>
      </c>
      <c r="P1115">
        <v>5186429</v>
      </c>
      <c r="Q1115">
        <v>3947168</v>
      </c>
      <c r="S1115">
        <f>B1115/A1115</f>
        <v>1.9285714285714286</v>
      </c>
      <c r="T1115">
        <f>D1115/A1115</f>
        <v>0.35714285714285715</v>
      </c>
      <c r="V1115" s="4">
        <f>A1115*12+(B1115-1)*1.007825+C1115*14.003074+D1115*15.9949146+E1115*31.9720707+F1115*30.9737615+0.0005485799</f>
        <v>316.18779357989996</v>
      </c>
      <c r="W1115">
        <f>1+A1115-B1115/2+C1115/2+F1115/2</f>
        <v>3</v>
      </c>
      <c r="X1115">
        <f>W1115/A1115</f>
        <v>0.21428571428571427</v>
      </c>
      <c r="Y1115">
        <f>W1115/B1115</f>
        <v>0.1111111111111111</v>
      </c>
      <c r="Z1115">
        <f>W1115/D1115</f>
        <v>0.6</v>
      </c>
      <c r="AA1115" t="str">
        <f>IF(X1115&gt;=0.3,IF(X1115&lt;=0.68,IF(Y1115&gt;=0.2,IF(Y1115&lt;=0.95,IF(Z1115&gt;=0.77,IF(Z1115&lt;=1.75,"CRAM","O"),"O"),"O"),"O"),"O"),"O")</f>
        <v>O</v>
      </c>
      <c r="AD1115">
        <f>(1+A1115-D1115/2-E1115-B1115/2)/(A1115-D1115/2-E1115-C1115-F1115)</f>
        <v>-0.11764705882352941</v>
      </c>
      <c r="AF1115" t="str">
        <f>IF(AD1115&gt;0.66,"CondAr","----")</f>
        <v>----</v>
      </c>
      <c r="AG1115" t="str">
        <f>IF(AND((AD1115&gt;0.5),(AD1115&lt;=0.66)),"Aromatic","----")</f>
        <v>----</v>
      </c>
      <c r="AH1115" t="str">
        <f>IF(AND((AD1115&lt;=0.5),(S1115&lt;1.5)),"HUnSatLig","----")</f>
        <v>----</v>
      </c>
      <c r="AI1115" t="str">
        <f>IF(AND((T1115&lt;0.6),(S1115&gt;=1.5),(C1115=0)),"AlipatNoN","----")</f>
        <v>----</v>
      </c>
      <c r="AJ1115" t="str">
        <f>IF(AND((S1115&gt;=1.5),(T1115&gt;=0.6)),"SatFACarb","----")</f>
        <v>----</v>
      </c>
      <c r="AK1115" t="str">
        <f>IF(AND((T1115&lt;0.6),(S1115&gt;=1.5),(C1115&gt;0)),"Alipat+N","----")</f>
        <v>Alipat+N</v>
      </c>
      <c r="AM1115" s="4">
        <f>V1115*(44/43.989828)</f>
        <v>316.26090735148125</v>
      </c>
      <c r="AN1115" s="4">
        <f>INT(AM1115)</f>
        <v>316</v>
      </c>
      <c r="AO1115" s="4">
        <f>AM1115-AN1115</f>
        <v>0.26090735148125077</v>
      </c>
    </row>
    <row r="1116" spans="1:41" x14ac:dyDescent="0.25">
      <c r="A1116">
        <v>15</v>
      </c>
      <c r="B1116">
        <v>10</v>
      </c>
      <c r="C1116">
        <v>0</v>
      </c>
      <c r="D1116">
        <v>8</v>
      </c>
      <c r="E1116">
        <v>0</v>
      </c>
      <c r="F1116">
        <v>0</v>
      </c>
      <c r="H1116">
        <v>317.03029040000001</v>
      </c>
      <c r="J1116">
        <v>1844255</v>
      </c>
      <c r="K1116">
        <v>1823867</v>
      </c>
      <c r="L1116">
        <v>1647882</v>
      </c>
      <c r="M1116" t="str">
        <f>IF(J1116&gt;0,"Yes","No")</f>
        <v>Yes</v>
      </c>
      <c r="N1116">
        <f>AVERAGE(J1116:L1116)</f>
        <v>1772001.3333333333</v>
      </c>
      <c r="O1116" t="s">
        <v>14</v>
      </c>
      <c r="P1116" t="s">
        <v>14</v>
      </c>
      <c r="Q1116" t="s">
        <v>14</v>
      </c>
      <c r="S1116">
        <f>B1116/A1116</f>
        <v>0.66666666666666663</v>
      </c>
      <c r="T1116">
        <f>D1116/A1116</f>
        <v>0.53333333333333333</v>
      </c>
      <c r="V1116" s="4">
        <f>A1116*12+(B1116-1)*1.007825+C1116*14.003074+D1116*15.9949146+E1116*31.9720707+F1116*30.9737615+0.0005485799</f>
        <v>317.03029037990001</v>
      </c>
      <c r="W1116">
        <f>1+A1116-B1116/2+C1116/2+F1116/2</f>
        <v>11</v>
      </c>
      <c r="X1116">
        <f>W1116/A1116</f>
        <v>0.73333333333333328</v>
      </c>
      <c r="Y1116">
        <f>W1116/B1116</f>
        <v>1.1000000000000001</v>
      </c>
      <c r="Z1116">
        <f>W1116/D1116</f>
        <v>1.375</v>
      </c>
      <c r="AA1116" t="str">
        <f>IF(X1116&gt;=0.3,IF(X1116&lt;=0.68,IF(Y1116&gt;=0.2,IF(Y1116&lt;=0.95,IF(Z1116&gt;=0.77,IF(Z1116&lt;=1.75,"CRAM","O"),"O"),"O"),"O"),"O"),"O")</f>
        <v>O</v>
      </c>
      <c r="AD1116">
        <f>(1+A1116-D1116/2-E1116-B1116/2)/(A1116-D1116/2-E1116-C1116-F1116)</f>
        <v>0.63636363636363635</v>
      </c>
      <c r="AF1116" t="str">
        <f>IF(AD1116&gt;0.66,"CondAr","----")</f>
        <v>----</v>
      </c>
      <c r="AG1116" t="str">
        <f>IF(AND((AD1116&gt;0.5),(AD1116&lt;=0.66)),"Aromatic","----")</f>
        <v>Aromatic</v>
      </c>
      <c r="AH1116" t="str">
        <f>IF(AND((AD1116&lt;=0.5),(S1116&lt;1.5)),"HUnSatLig","----")</f>
        <v>----</v>
      </c>
      <c r="AI1116" t="str">
        <f>IF(AND((T1116&lt;0.6),(S1116&gt;=1.5),(C1116=0)),"AlipatNoN","----")</f>
        <v>----</v>
      </c>
      <c r="AJ1116" t="str">
        <f>IF(AND((S1116&gt;=1.5),(T1116&gt;=0.6)),"SatFACarb","----")</f>
        <v>----</v>
      </c>
      <c r="AK1116" t="str">
        <f>IF(AND((T1116&lt;0.6),(S1116&gt;=1.5),(C1116&gt;0)),"Alipat+N","----")</f>
        <v>----</v>
      </c>
      <c r="AM1116" s="4">
        <f>V1116*(44/43.989828)</f>
        <v>317.10359896646105</v>
      </c>
      <c r="AN1116" s="4">
        <f>INT(AM1116)</f>
        <v>317</v>
      </c>
      <c r="AO1116" s="4">
        <f>AM1116-AN1116</f>
        <v>0.10359896646104971</v>
      </c>
    </row>
    <row r="1117" spans="1:41" x14ac:dyDescent="0.25">
      <c r="A1117">
        <v>15</v>
      </c>
      <c r="B1117">
        <v>10</v>
      </c>
      <c r="C1117">
        <v>0</v>
      </c>
      <c r="D1117">
        <v>12</v>
      </c>
      <c r="E1117">
        <v>0</v>
      </c>
      <c r="F1117">
        <v>0</v>
      </c>
      <c r="H1117">
        <v>381.00994880000002</v>
      </c>
      <c r="J1117">
        <v>2958365</v>
      </c>
      <c r="K1117">
        <v>2538262</v>
      </c>
      <c r="L1117">
        <v>2810974</v>
      </c>
      <c r="M1117" t="str">
        <f>IF(J1117&gt;0,"Yes","No")</f>
        <v>Yes</v>
      </c>
      <c r="N1117">
        <f>AVERAGE(J1117:L1117)</f>
        <v>2769200.3333333335</v>
      </c>
      <c r="O1117" t="s">
        <v>14</v>
      </c>
      <c r="P1117" t="s">
        <v>14</v>
      </c>
      <c r="Q1117" t="s">
        <v>14</v>
      </c>
      <c r="S1117">
        <f>B1117/A1117</f>
        <v>0.66666666666666663</v>
      </c>
      <c r="T1117">
        <f>D1117/A1117</f>
        <v>0.8</v>
      </c>
      <c r="V1117" s="4">
        <f>A1117*12+(B1117-1)*1.007825+C1117*14.003074+D1117*15.9949146+E1117*31.9720707+F1117*30.9737615+0.0005485799</f>
        <v>381.00994877989996</v>
      </c>
      <c r="W1117">
        <f>1+A1117-B1117/2+C1117/2+F1117/2</f>
        <v>11</v>
      </c>
      <c r="X1117">
        <f>W1117/A1117</f>
        <v>0.73333333333333328</v>
      </c>
      <c r="Y1117">
        <f>W1117/B1117</f>
        <v>1.1000000000000001</v>
      </c>
      <c r="Z1117">
        <f>W1117/D1117</f>
        <v>0.91666666666666663</v>
      </c>
      <c r="AA1117" t="str">
        <f>IF(X1117&gt;=0.3,IF(X1117&lt;=0.68,IF(Y1117&gt;=0.2,IF(Y1117&lt;=0.95,IF(Z1117&gt;=0.77,IF(Z1117&lt;=1.75,"CRAM","O"),"O"),"O"),"O"),"O"),"O")</f>
        <v>O</v>
      </c>
      <c r="AD1117">
        <f>(1+A1117-D1117/2-E1117-B1117/2)/(A1117-D1117/2-E1117-C1117-F1117)</f>
        <v>0.55555555555555558</v>
      </c>
      <c r="AF1117" t="str">
        <f>IF(AD1117&gt;0.66,"CondAr","----")</f>
        <v>----</v>
      </c>
      <c r="AG1117" t="str">
        <f>IF(AND((AD1117&gt;0.5),(AD1117&lt;=0.66)),"Aromatic","----")</f>
        <v>Aromatic</v>
      </c>
      <c r="AH1117" t="str">
        <f>IF(AND((AD1117&lt;=0.5),(S1117&lt;1.5)),"HUnSatLig","----")</f>
        <v>----</v>
      </c>
      <c r="AI1117" t="str">
        <f>IF(AND((T1117&lt;0.6),(S1117&gt;=1.5),(C1117=0)),"AlipatNoN","----")</f>
        <v>----</v>
      </c>
      <c r="AJ1117" t="str">
        <f>IF(AND((S1117&gt;=1.5),(T1117&gt;=0.6)),"SatFACarb","----")</f>
        <v>----</v>
      </c>
      <c r="AK1117" t="str">
        <f>IF(AND((T1117&lt;0.6),(S1117&gt;=1.5),(C1117&gt;0)),"Alipat+N","----")</f>
        <v>----</v>
      </c>
      <c r="AM1117" s="4">
        <f>V1117*(44/43.989828)</f>
        <v>381.09805172040217</v>
      </c>
      <c r="AN1117" s="4">
        <f>INT(AM1117)</f>
        <v>381</v>
      </c>
      <c r="AO1117" s="4">
        <f>AM1117-AN1117</f>
        <v>9.805172040216803E-2</v>
      </c>
    </row>
    <row r="1118" spans="1:41" x14ac:dyDescent="0.25">
      <c r="A1118">
        <v>15</v>
      </c>
      <c r="B1118">
        <v>12</v>
      </c>
      <c r="C1118">
        <v>0</v>
      </c>
      <c r="D1118">
        <v>8</v>
      </c>
      <c r="E1118">
        <v>0</v>
      </c>
      <c r="F1118">
        <v>0</v>
      </c>
      <c r="H1118">
        <v>319.04594040000001</v>
      </c>
      <c r="J1118">
        <v>2910544</v>
      </c>
      <c r="K1118">
        <v>2488790</v>
      </c>
      <c r="L1118">
        <v>3025017</v>
      </c>
      <c r="M1118" t="str">
        <f>IF(J1118&gt;0,"Yes","No")</f>
        <v>Yes</v>
      </c>
      <c r="N1118">
        <f>AVERAGE(J1118:L1118)</f>
        <v>2808117</v>
      </c>
      <c r="O1118" t="s">
        <v>14</v>
      </c>
      <c r="P1118" t="s">
        <v>14</v>
      </c>
      <c r="Q1118" t="s">
        <v>14</v>
      </c>
      <c r="S1118">
        <f>B1118/A1118</f>
        <v>0.8</v>
      </c>
      <c r="T1118">
        <f>D1118/A1118</f>
        <v>0.53333333333333333</v>
      </c>
      <c r="V1118" s="4">
        <f>A1118*12+(B1118-1)*1.007825+C1118*14.003074+D1118*15.9949146+E1118*31.9720707+F1118*30.9737615+0.0005485799</f>
        <v>319.0459403799</v>
      </c>
      <c r="W1118">
        <f>1+A1118-B1118/2+C1118/2+F1118/2</f>
        <v>10</v>
      </c>
      <c r="X1118">
        <f>W1118/A1118</f>
        <v>0.66666666666666663</v>
      </c>
      <c r="Y1118">
        <f>W1118/B1118</f>
        <v>0.83333333333333337</v>
      </c>
      <c r="Z1118">
        <f>W1118/D1118</f>
        <v>1.25</v>
      </c>
      <c r="AA1118" t="str">
        <f>IF(X1118&gt;=0.3,IF(X1118&lt;=0.68,IF(Y1118&gt;=0.2,IF(Y1118&lt;=0.95,IF(Z1118&gt;=0.77,IF(Z1118&lt;=1.75,"CRAM","O"),"O"),"O"),"O"),"O"),"O")</f>
        <v>CRAM</v>
      </c>
      <c r="AD1118">
        <f>(1+A1118-D1118/2-E1118-B1118/2)/(A1118-D1118/2-E1118-C1118-F1118)</f>
        <v>0.54545454545454541</v>
      </c>
      <c r="AF1118" t="str">
        <f>IF(AD1118&gt;0.66,"CondAr","----")</f>
        <v>----</v>
      </c>
      <c r="AG1118" t="str">
        <f>IF(AND((AD1118&gt;0.5),(AD1118&lt;=0.66)),"Aromatic","----")</f>
        <v>Aromatic</v>
      </c>
      <c r="AH1118" t="str">
        <f>IF(AND((AD1118&lt;=0.5),(S1118&lt;1.5)),"HUnSatLig","----")</f>
        <v>----</v>
      </c>
      <c r="AI1118" t="str">
        <f>IF(AND((T1118&lt;0.6),(S1118&gt;=1.5),(C1118=0)),"AlipatNoN","----")</f>
        <v>----</v>
      </c>
      <c r="AJ1118" t="str">
        <f>IF(AND((S1118&gt;=1.5),(T1118&gt;=0.6)),"SatFACarb","----")</f>
        <v>----</v>
      </c>
      <c r="AK1118" t="str">
        <f>IF(AND((T1118&lt;0.6),(S1118&gt;=1.5),(C1118&gt;0)),"Alipat+N","----")</f>
        <v>----</v>
      </c>
      <c r="AM1118" s="4">
        <f>V1118*(44/43.989828)</f>
        <v>319.11971505584421</v>
      </c>
      <c r="AN1118" s="4">
        <f>INT(AM1118)</f>
        <v>319</v>
      </c>
      <c r="AO1118" s="4">
        <f>AM1118-AN1118</f>
        <v>0.11971505584421038</v>
      </c>
    </row>
    <row r="1119" spans="1:41" x14ac:dyDescent="0.25">
      <c r="A1119">
        <v>15</v>
      </c>
      <c r="B1119">
        <v>12</v>
      </c>
      <c r="C1119">
        <v>0</v>
      </c>
      <c r="D1119">
        <v>13</v>
      </c>
      <c r="E1119">
        <v>0</v>
      </c>
      <c r="F1119">
        <v>0</v>
      </c>
      <c r="H1119">
        <v>399.02051340000003</v>
      </c>
      <c r="J1119">
        <v>1982777</v>
      </c>
      <c r="K1119">
        <v>1711412</v>
      </c>
      <c r="L1119">
        <v>2307823</v>
      </c>
      <c r="M1119" t="str">
        <f>IF(J1119&gt;0,"Yes","No")</f>
        <v>Yes</v>
      </c>
      <c r="N1119">
        <f>AVERAGE(J1119:L1119)</f>
        <v>2000670.6666666667</v>
      </c>
      <c r="O1119" t="s">
        <v>14</v>
      </c>
      <c r="P1119" t="s">
        <v>14</v>
      </c>
      <c r="Q1119" t="s">
        <v>14</v>
      </c>
      <c r="S1119">
        <f>B1119/A1119</f>
        <v>0.8</v>
      </c>
      <c r="T1119">
        <f>D1119/A1119</f>
        <v>0.8666666666666667</v>
      </c>
      <c r="V1119" s="4">
        <f>A1119*12+(B1119-1)*1.007825+C1119*14.003074+D1119*15.9949146+E1119*31.9720707+F1119*30.9737615+0.0005485799</f>
        <v>399.02051337990002</v>
      </c>
      <c r="W1119">
        <f>1+A1119-B1119/2+C1119/2+F1119/2</f>
        <v>10</v>
      </c>
      <c r="X1119">
        <f>W1119/A1119</f>
        <v>0.66666666666666663</v>
      </c>
      <c r="Y1119">
        <f>W1119/B1119</f>
        <v>0.83333333333333337</v>
      </c>
      <c r="Z1119">
        <f>W1119/D1119</f>
        <v>0.76923076923076927</v>
      </c>
      <c r="AA1119" t="str">
        <f>IF(X1119&gt;=0.3,IF(X1119&lt;=0.68,IF(Y1119&gt;=0.2,IF(Y1119&lt;=0.95,IF(Z1119&gt;=0.77,IF(Z1119&lt;=1.75,"CRAM","O"),"O"),"O"),"O"),"O"),"O")</f>
        <v>O</v>
      </c>
      <c r="AD1119">
        <f>(1+A1119-D1119/2-E1119-B1119/2)/(A1119-D1119/2-E1119-C1119-F1119)</f>
        <v>0.41176470588235292</v>
      </c>
      <c r="AF1119" t="str">
        <f>IF(AD1119&gt;0.66,"CondAr","----")</f>
        <v>----</v>
      </c>
      <c r="AG1119" t="str">
        <f>IF(AND((AD1119&gt;0.5),(AD1119&lt;=0.66)),"Aromatic","----")</f>
        <v>----</v>
      </c>
      <c r="AH1119" t="str">
        <f>IF(AND((AD1119&lt;=0.5),(S1119&lt;1.5)),"HUnSatLig","----")</f>
        <v>HUnSatLig</v>
      </c>
      <c r="AI1119" t="str">
        <f>IF(AND((T1119&lt;0.6),(S1119&gt;=1.5),(C1119=0)),"AlipatNoN","----")</f>
        <v>----</v>
      </c>
      <c r="AJ1119" t="str">
        <f>IF(AND((S1119&gt;=1.5),(T1119&gt;=0.6)),"SatFACarb","----")</f>
        <v>----</v>
      </c>
      <c r="AK1119" t="str">
        <f>IF(AND((T1119&lt;0.6),(S1119&gt;=1.5),(C1119&gt;0)),"Alipat+N","----")</f>
        <v>----</v>
      </c>
      <c r="AM1119" s="4">
        <f>V1119*(44/43.989828)</f>
        <v>399.11278099827075</v>
      </c>
      <c r="AN1119" s="4">
        <f>INT(AM1119)</f>
        <v>399</v>
      </c>
      <c r="AO1119" s="4">
        <f>AM1119-AN1119</f>
        <v>0.11278099827075039</v>
      </c>
    </row>
    <row r="1120" spans="1:41" x14ac:dyDescent="0.25">
      <c r="A1120">
        <v>15</v>
      </c>
      <c r="B1120">
        <v>14</v>
      </c>
      <c r="C1120">
        <v>0</v>
      </c>
      <c r="D1120">
        <v>13</v>
      </c>
      <c r="E1120">
        <v>0</v>
      </c>
      <c r="F1120">
        <v>0</v>
      </c>
      <c r="H1120">
        <v>401.03616340000002</v>
      </c>
      <c r="J1120">
        <v>1731730</v>
      </c>
      <c r="K1120">
        <v>2082375</v>
      </c>
      <c r="L1120">
        <v>2219255</v>
      </c>
      <c r="M1120" t="str">
        <f>IF(J1120&gt;0,"Yes","No")</f>
        <v>Yes</v>
      </c>
      <c r="N1120">
        <f>AVERAGE(J1120:L1120)</f>
        <v>2011120</v>
      </c>
      <c r="O1120" t="s">
        <v>14</v>
      </c>
      <c r="P1120" t="s">
        <v>14</v>
      </c>
      <c r="Q1120" t="s">
        <v>14</v>
      </c>
      <c r="S1120">
        <f>B1120/A1120</f>
        <v>0.93333333333333335</v>
      </c>
      <c r="T1120">
        <f>D1120/A1120</f>
        <v>0.8666666666666667</v>
      </c>
      <c r="V1120" s="4">
        <f>A1120*12+(B1120-1)*1.007825+C1120*14.003074+D1120*15.9949146+E1120*31.9720707+F1120*30.9737615+0.0005485799</f>
        <v>401.03616337989996</v>
      </c>
      <c r="W1120">
        <f>1+A1120-B1120/2+C1120/2+F1120/2</f>
        <v>9</v>
      </c>
      <c r="X1120">
        <f>W1120/A1120</f>
        <v>0.6</v>
      </c>
      <c r="Y1120">
        <f>W1120/B1120</f>
        <v>0.6428571428571429</v>
      </c>
      <c r="Z1120">
        <f>W1120/D1120</f>
        <v>0.69230769230769229</v>
      </c>
      <c r="AA1120" t="str">
        <f>IF(X1120&gt;=0.3,IF(X1120&lt;=0.68,IF(Y1120&gt;=0.2,IF(Y1120&lt;=0.95,IF(Z1120&gt;=0.77,IF(Z1120&lt;=1.75,"CRAM","O"),"O"),"O"),"O"),"O"),"O")</f>
        <v>O</v>
      </c>
      <c r="AD1120">
        <f>(1+A1120-D1120/2-E1120-B1120/2)/(A1120-D1120/2-E1120-C1120-F1120)</f>
        <v>0.29411764705882354</v>
      </c>
      <c r="AF1120" t="str">
        <f>IF(AD1120&gt;0.66,"CondAr","----")</f>
        <v>----</v>
      </c>
      <c r="AG1120" t="str">
        <f>IF(AND((AD1120&gt;0.5),(AD1120&lt;=0.66)),"Aromatic","----")</f>
        <v>----</v>
      </c>
      <c r="AH1120" t="str">
        <f>IF(AND((AD1120&lt;=0.5),(S1120&lt;1.5)),"HUnSatLig","----")</f>
        <v>HUnSatLig</v>
      </c>
      <c r="AI1120" t="str">
        <f>IF(AND((T1120&lt;0.6),(S1120&gt;=1.5),(C1120=0)),"AlipatNoN","----")</f>
        <v>----</v>
      </c>
      <c r="AJ1120" t="str">
        <f>IF(AND((S1120&gt;=1.5),(T1120&gt;=0.6)),"SatFACarb","----")</f>
        <v>----</v>
      </c>
      <c r="AK1120" t="str">
        <f>IF(AND((T1120&lt;0.6),(S1120&gt;=1.5),(C1120&gt;0)),"Alipat+N","----")</f>
        <v>----</v>
      </c>
      <c r="AM1120" s="4">
        <f>V1120*(44/43.989828)</f>
        <v>401.12889708765391</v>
      </c>
      <c r="AN1120" s="4">
        <f>INT(AM1120)</f>
        <v>401</v>
      </c>
      <c r="AO1120" s="4">
        <f>AM1120-AN1120</f>
        <v>0.12889708765391106</v>
      </c>
    </row>
    <row r="1121" spans="1:41" x14ac:dyDescent="0.25">
      <c r="A1121">
        <v>15</v>
      </c>
      <c r="B1121">
        <v>16</v>
      </c>
      <c r="C1121">
        <v>0</v>
      </c>
      <c r="D1121">
        <v>7</v>
      </c>
      <c r="E1121">
        <v>0</v>
      </c>
      <c r="F1121">
        <v>0</v>
      </c>
      <c r="H1121">
        <v>307.08232579999998</v>
      </c>
      <c r="J1121">
        <v>1769742</v>
      </c>
      <c r="K1121">
        <v>1727061</v>
      </c>
      <c r="L1121">
        <v>1563294</v>
      </c>
      <c r="M1121" t="str">
        <f>IF(J1121&gt;0,"Yes","No")</f>
        <v>Yes</v>
      </c>
      <c r="N1121">
        <f>AVERAGE(J1121:L1121)</f>
        <v>1686699</v>
      </c>
      <c r="O1121" t="s">
        <v>14</v>
      </c>
      <c r="P1121" t="s">
        <v>14</v>
      </c>
      <c r="Q1121" t="s">
        <v>14</v>
      </c>
      <c r="S1121">
        <f>B1121/A1121</f>
        <v>1.0666666666666667</v>
      </c>
      <c r="T1121">
        <f>D1121/A1121</f>
        <v>0.46666666666666667</v>
      </c>
      <c r="V1121" s="4">
        <f>A1121*12+(B1121-1)*1.007825+C1121*14.003074+D1121*15.9949146+E1121*31.9720707+F1121*30.9737615+0.0005485799</f>
        <v>307.08232577990003</v>
      </c>
      <c r="W1121">
        <f>1+A1121-B1121/2+C1121/2+F1121/2</f>
        <v>8</v>
      </c>
      <c r="X1121">
        <f>W1121/A1121</f>
        <v>0.53333333333333333</v>
      </c>
      <c r="Y1121">
        <f>W1121/B1121</f>
        <v>0.5</v>
      </c>
      <c r="Z1121">
        <f>W1121/D1121</f>
        <v>1.1428571428571428</v>
      </c>
      <c r="AA1121" t="str">
        <f>IF(X1121&gt;=0.3,IF(X1121&lt;=0.68,IF(Y1121&gt;=0.2,IF(Y1121&lt;=0.95,IF(Z1121&gt;=0.77,IF(Z1121&lt;=1.75,"CRAM","O"),"O"),"O"),"O"),"O"),"O")</f>
        <v>CRAM</v>
      </c>
      <c r="AD1121">
        <f>(1+A1121-D1121/2-E1121-B1121/2)/(A1121-D1121/2-E1121-C1121-F1121)</f>
        <v>0.39130434782608697</v>
      </c>
      <c r="AF1121" t="str">
        <f>IF(AD1121&gt;0.66,"CondAr","----")</f>
        <v>----</v>
      </c>
      <c r="AG1121" t="str">
        <f>IF(AND((AD1121&gt;0.5),(AD1121&lt;=0.66)),"Aromatic","----")</f>
        <v>----</v>
      </c>
      <c r="AH1121" t="str">
        <f>IF(AND((AD1121&lt;=0.5),(S1121&lt;1.5)),"HUnSatLig","----")</f>
        <v>HUnSatLig</v>
      </c>
      <c r="AI1121" t="str">
        <f>IF(AND((T1121&lt;0.6),(S1121&gt;=1.5),(C1121=0)),"AlipatNoN","----")</f>
        <v>----</v>
      </c>
      <c r="AJ1121" t="str">
        <f>IF(AND((S1121&gt;=1.5),(T1121&gt;=0.6)),"SatFACarb","----")</f>
        <v>----</v>
      </c>
      <c r="AK1121" t="str">
        <f>IF(AND((T1121&lt;0.6),(S1121&gt;=1.5),(C1121&gt;0)),"Alipat+N","----")</f>
        <v>----</v>
      </c>
      <c r="AM1121" s="4">
        <f>V1121*(44/43.989828)</f>
        <v>307.15333404612539</v>
      </c>
      <c r="AN1121" s="4">
        <f>INT(AM1121)</f>
        <v>307</v>
      </c>
      <c r="AO1121" s="4">
        <f>AM1121-AN1121</f>
        <v>0.15333404612539425</v>
      </c>
    </row>
    <row r="1122" spans="1:41" x14ac:dyDescent="0.25">
      <c r="A1122">
        <v>15</v>
      </c>
      <c r="B1122">
        <v>16</v>
      </c>
      <c r="C1122">
        <v>0</v>
      </c>
      <c r="D1122">
        <v>13</v>
      </c>
      <c r="E1122">
        <v>0</v>
      </c>
      <c r="F1122">
        <v>0</v>
      </c>
      <c r="H1122">
        <v>403.05181340000001</v>
      </c>
      <c r="J1122">
        <v>1771191</v>
      </c>
      <c r="K1122">
        <v>1673018</v>
      </c>
      <c r="L1122">
        <v>1913562</v>
      </c>
      <c r="M1122" t="str">
        <f>IF(J1122&gt;0,"Yes","No")</f>
        <v>Yes</v>
      </c>
      <c r="N1122">
        <f>AVERAGE(J1122:L1122)</f>
        <v>1785923.6666666667</v>
      </c>
      <c r="O1122" t="s">
        <v>14</v>
      </c>
      <c r="P1122" t="s">
        <v>14</v>
      </c>
      <c r="Q1122" t="s">
        <v>14</v>
      </c>
      <c r="S1122">
        <f>B1122/A1122</f>
        <v>1.0666666666666667</v>
      </c>
      <c r="T1122">
        <f>D1122/A1122</f>
        <v>0.8666666666666667</v>
      </c>
      <c r="V1122" s="4">
        <f>A1122*12+(B1122-1)*1.007825+C1122*14.003074+D1122*15.9949146+E1122*31.9720707+F1122*30.9737615+0.0005485799</f>
        <v>403.05181337990001</v>
      </c>
      <c r="W1122">
        <f>1+A1122-B1122/2+C1122/2+F1122/2</f>
        <v>8</v>
      </c>
      <c r="X1122">
        <f>W1122/A1122</f>
        <v>0.53333333333333333</v>
      </c>
      <c r="Y1122">
        <f>W1122/B1122</f>
        <v>0.5</v>
      </c>
      <c r="Z1122">
        <f>W1122/D1122</f>
        <v>0.61538461538461542</v>
      </c>
      <c r="AA1122" t="str">
        <f>IF(X1122&gt;=0.3,IF(X1122&lt;=0.68,IF(Y1122&gt;=0.2,IF(Y1122&lt;=0.95,IF(Z1122&gt;=0.77,IF(Z1122&lt;=1.75,"CRAM","O"),"O"),"O"),"O"),"O"),"O")</f>
        <v>O</v>
      </c>
      <c r="AD1122">
        <f>(1+A1122-D1122/2-E1122-B1122/2)/(A1122-D1122/2-E1122-C1122-F1122)</f>
        <v>0.17647058823529413</v>
      </c>
      <c r="AF1122" t="str">
        <f>IF(AD1122&gt;0.66,"CondAr","----")</f>
        <v>----</v>
      </c>
      <c r="AG1122" t="str">
        <f>IF(AND((AD1122&gt;0.5),(AD1122&lt;=0.66)),"Aromatic","----")</f>
        <v>----</v>
      </c>
      <c r="AH1122" t="str">
        <f>IF(AND((AD1122&lt;=0.5),(S1122&lt;1.5)),"HUnSatLig","----")</f>
        <v>HUnSatLig</v>
      </c>
      <c r="AI1122" t="str">
        <f>IF(AND((T1122&lt;0.6),(S1122&gt;=1.5),(C1122=0)),"AlipatNoN","----")</f>
        <v>----</v>
      </c>
      <c r="AJ1122" t="str">
        <f>IF(AND((S1122&gt;=1.5),(T1122&gt;=0.6)),"SatFACarb","----")</f>
        <v>----</v>
      </c>
      <c r="AK1122" t="str">
        <f>IF(AND((T1122&lt;0.6),(S1122&gt;=1.5),(C1122&gt;0)),"Alipat+N","----")</f>
        <v>----</v>
      </c>
      <c r="AM1122" s="4">
        <f>V1122*(44/43.989828)</f>
        <v>403.14501317703713</v>
      </c>
      <c r="AN1122" s="4">
        <f>INT(AM1122)</f>
        <v>403</v>
      </c>
      <c r="AO1122" s="4">
        <f>AM1122-AN1122</f>
        <v>0.14501317703712857</v>
      </c>
    </row>
    <row r="1123" spans="1:41" x14ac:dyDescent="0.25">
      <c r="A1123">
        <v>15</v>
      </c>
      <c r="B1123">
        <v>18</v>
      </c>
      <c r="C1123">
        <v>0</v>
      </c>
      <c r="D1123">
        <v>7</v>
      </c>
      <c r="E1123">
        <v>0</v>
      </c>
      <c r="F1123">
        <v>0</v>
      </c>
      <c r="H1123">
        <v>309.09797579999997</v>
      </c>
      <c r="J1123">
        <v>2317052</v>
      </c>
      <c r="K1123">
        <v>1897858</v>
      </c>
      <c r="L1123">
        <v>2524117</v>
      </c>
      <c r="M1123" t="str">
        <f>IF(J1123&gt;0,"Yes","No")</f>
        <v>Yes</v>
      </c>
      <c r="N1123">
        <f>AVERAGE(J1123:L1123)</f>
        <v>2246342.3333333335</v>
      </c>
      <c r="O1123">
        <v>2479866</v>
      </c>
      <c r="P1123">
        <v>2621941</v>
      </c>
      <c r="Q1123">
        <v>2042290</v>
      </c>
      <c r="S1123">
        <f>B1123/A1123</f>
        <v>1.2</v>
      </c>
      <c r="T1123">
        <f>D1123/A1123</f>
        <v>0.46666666666666667</v>
      </c>
      <c r="V1123" s="4">
        <f>A1123*12+(B1123-1)*1.007825+C1123*14.003074+D1123*15.9949146+E1123*31.9720707+F1123*30.9737615+0.0005485799</f>
        <v>309.09797577989997</v>
      </c>
      <c r="W1123">
        <f>1+A1123-B1123/2+C1123/2+F1123/2</f>
        <v>7</v>
      </c>
      <c r="X1123">
        <f>W1123/A1123</f>
        <v>0.46666666666666667</v>
      </c>
      <c r="Y1123">
        <f>W1123/B1123</f>
        <v>0.3888888888888889</v>
      </c>
      <c r="Z1123">
        <f>W1123/D1123</f>
        <v>1</v>
      </c>
      <c r="AA1123" t="str">
        <f>IF(X1123&gt;=0.3,IF(X1123&lt;=0.68,IF(Y1123&gt;=0.2,IF(Y1123&lt;=0.95,IF(Z1123&gt;=0.77,IF(Z1123&lt;=1.75,"CRAM","O"),"O"),"O"),"O"),"O"),"O")</f>
        <v>CRAM</v>
      </c>
      <c r="AD1123">
        <f>(1+A1123-D1123/2-E1123-B1123/2)/(A1123-D1123/2-E1123-C1123-F1123)</f>
        <v>0.30434782608695654</v>
      </c>
      <c r="AF1123" t="str">
        <f>IF(AD1123&gt;0.66,"CondAr","----")</f>
        <v>----</v>
      </c>
      <c r="AG1123" t="str">
        <f>IF(AND((AD1123&gt;0.5),(AD1123&lt;=0.66)),"Aromatic","----")</f>
        <v>----</v>
      </c>
      <c r="AH1123" t="str">
        <f>IF(AND((AD1123&lt;=0.5),(S1123&lt;1.5)),"HUnSatLig","----")</f>
        <v>HUnSatLig</v>
      </c>
      <c r="AI1123" t="str">
        <f>IF(AND((T1123&lt;0.6),(S1123&gt;=1.5),(C1123=0)),"AlipatNoN","----")</f>
        <v>----</v>
      </c>
      <c r="AJ1123" t="str">
        <f>IF(AND((S1123&gt;=1.5),(T1123&gt;=0.6)),"SatFACarb","----")</f>
        <v>----</v>
      </c>
      <c r="AK1123" t="str">
        <f>IF(AND((T1123&lt;0.6),(S1123&gt;=1.5),(C1123&gt;0)),"Alipat+N","----")</f>
        <v>----</v>
      </c>
      <c r="AM1123" s="4">
        <f>V1123*(44/43.989828)</f>
        <v>309.1694501355085</v>
      </c>
      <c r="AN1123" s="4">
        <f>INT(AM1123)</f>
        <v>309</v>
      </c>
      <c r="AO1123" s="4">
        <f>AM1123-AN1123</f>
        <v>0.16945013550849808</v>
      </c>
    </row>
    <row r="1124" spans="1:41" x14ac:dyDescent="0.25">
      <c r="A1124">
        <v>15</v>
      </c>
      <c r="B1124">
        <v>20</v>
      </c>
      <c r="C1124">
        <v>0</v>
      </c>
      <c r="D1124">
        <v>6</v>
      </c>
      <c r="E1124">
        <v>0</v>
      </c>
      <c r="F1124">
        <v>0</v>
      </c>
      <c r="H1124">
        <v>295.11871120000001</v>
      </c>
      <c r="J1124">
        <v>1897789</v>
      </c>
      <c r="K1124">
        <v>1643775</v>
      </c>
      <c r="L1124">
        <v>1523511</v>
      </c>
      <c r="M1124" t="str">
        <f>IF(J1124&gt;0,"Yes","No")</f>
        <v>Yes</v>
      </c>
      <c r="N1124">
        <f>AVERAGE(J1124:L1124)</f>
        <v>1688358.3333333333</v>
      </c>
      <c r="O1124">
        <v>1947604</v>
      </c>
      <c r="P1124">
        <v>1687878</v>
      </c>
      <c r="Q1124">
        <v>1727889</v>
      </c>
      <c r="S1124">
        <f>B1124/A1124</f>
        <v>1.3333333333333333</v>
      </c>
      <c r="T1124">
        <f>D1124/A1124</f>
        <v>0.4</v>
      </c>
      <c r="V1124" s="4">
        <f>A1124*12+(B1124-1)*1.007825+C1124*14.003074+D1124*15.9949146+E1124*31.9720707+F1124*30.9737615+0.0005485799</f>
        <v>295.1187111799</v>
      </c>
      <c r="W1124">
        <f>1+A1124-B1124/2+C1124/2+F1124/2</f>
        <v>6</v>
      </c>
      <c r="X1124">
        <f>W1124/A1124</f>
        <v>0.4</v>
      </c>
      <c r="Y1124">
        <f>W1124/B1124</f>
        <v>0.3</v>
      </c>
      <c r="Z1124">
        <f>W1124/D1124</f>
        <v>1</v>
      </c>
      <c r="AA1124" t="str">
        <f>IF(X1124&gt;=0.3,IF(X1124&lt;=0.68,IF(Y1124&gt;=0.2,IF(Y1124&lt;=0.95,IF(Z1124&gt;=0.77,IF(Z1124&lt;=1.75,"CRAM","O"),"O"),"O"),"O"),"O"),"O")</f>
        <v>CRAM</v>
      </c>
      <c r="AD1124">
        <f>(1+A1124-D1124/2-E1124-B1124/2)/(A1124-D1124/2-E1124-C1124-F1124)</f>
        <v>0.25</v>
      </c>
      <c r="AF1124" t="str">
        <f>IF(AD1124&gt;0.66,"CondAr","----")</f>
        <v>----</v>
      </c>
      <c r="AG1124" t="str">
        <f>IF(AND((AD1124&gt;0.5),(AD1124&lt;=0.66)),"Aromatic","----")</f>
        <v>----</v>
      </c>
      <c r="AH1124" t="str">
        <f>IF(AND((AD1124&lt;=0.5),(S1124&lt;1.5)),"HUnSatLig","----")</f>
        <v>HUnSatLig</v>
      </c>
      <c r="AI1124" t="str">
        <f>IF(AND((T1124&lt;0.6),(S1124&gt;=1.5),(C1124=0)),"AlipatNoN","----")</f>
        <v>----</v>
      </c>
      <c r="AJ1124" t="str">
        <f>IF(AND((S1124&gt;=1.5),(T1124&gt;=0.6)),"SatFACarb","----")</f>
        <v>----</v>
      </c>
      <c r="AK1124" t="str">
        <f>IF(AND((T1124&lt;0.6),(S1124&gt;=1.5),(C1124&gt;0)),"Alipat+N","----")</f>
        <v>----</v>
      </c>
      <c r="AM1124" s="4">
        <f>V1124*(44/43.989828)</f>
        <v>295.18695303640646</v>
      </c>
      <c r="AN1124" s="4">
        <f>INT(AM1124)</f>
        <v>295</v>
      </c>
      <c r="AO1124" s="4">
        <f>AM1124-AN1124</f>
        <v>0.18695303640646443</v>
      </c>
    </row>
    <row r="1125" spans="1:41" x14ac:dyDescent="0.25">
      <c r="A1125">
        <v>15</v>
      </c>
      <c r="B1125">
        <v>20</v>
      </c>
      <c r="C1125">
        <v>0</v>
      </c>
      <c r="D1125">
        <v>12</v>
      </c>
      <c r="E1125">
        <v>0</v>
      </c>
      <c r="F1125">
        <v>0</v>
      </c>
      <c r="H1125">
        <v>391.08819879999999</v>
      </c>
      <c r="J1125">
        <v>2052656</v>
      </c>
      <c r="K1125">
        <v>1605089</v>
      </c>
      <c r="L1125">
        <v>1857683</v>
      </c>
      <c r="M1125" t="str">
        <f>IF(J1125&gt;0,"Yes","No")</f>
        <v>Yes</v>
      </c>
      <c r="N1125">
        <f>AVERAGE(J1125:L1125)</f>
        <v>1838476</v>
      </c>
      <c r="O1125" t="s">
        <v>14</v>
      </c>
      <c r="P1125" t="s">
        <v>14</v>
      </c>
      <c r="Q1125" t="s">
        <v>14</v>
      </c>
      <c r="S1125">
        <f>B1125/A1125</f>
        <v>1.3333333333333333</v>
      </c>
      <c r="T1125">
        <f>D1125/A1125</f>
        <v>0.8</v>
      </c>
      <c r="V1125" s="4">
        <f>A1125*12+(B1125-1)*1.007825+C1125*14.003074+D1125*15.9949146+E1125*31.9720707+F1125*30.9737615+0.0005485799</f>
        <v>391.08819877989998</v>
      </c>
      <c r="W1125">
        <f>1+A1125-B1125/2+C1125/2+F1125/2</f>
        <v>6</v>
      </c>
      <c r="X1125">
        <f>W1125/A1125</f>
        <v>0.4</v>
      </c>
      <c r="Y1125">
        <f>W1125/B1125</f>
        <v>0.3</v>
      </c>
      <c r="Z1125">
        <f>W1125/D1125</f>
        <v>0.5</v>
      </c>
      <c r="AA1125" t="str">
        <f>IF(X1125&gt;=0.3,IF(X1125&lt;=0.68,IF(Y1125&gt;=0.2,IF(Y1125&lt;=0.95,IF(Z1125&gt;=0.77,IF(Z1125&lt;=1.75,"CRAM","O"),"O"),"O"),"O"),"O"),"O")</f>
        <v>O</v>
      </c>
      <c r="AD1125">
        <f>(1+A1125-D1125/2-E1125-B1125/2)/(A1125-D1125/2-E1125-C1125-F1125)</f>
        <v>0</v>
      </c>
      <c r="AF1125" t="str">
        <f>IF(AD1125&gt;0.66,"CondAr","----")</f>
        <v>----</v>
      </c>
      <c r="AG1125" t="str">
        <f>IF(AND((AD1125&gt;0.5),(AD1125&lt;=0.66)),"Aromatic","----")</f>
        <v>----</v>
      </c>
      <c r="AH1125" t="str">
        <f>IF(AND((AD1125&lt;=0.5),(S1125&lt;1.5)),"HUnSatLig","----")</f>
        <v>HUnSatLig</v>
      </c>
      <c r="AI1125" t="str">
        <f>IF(AND((T1125&lt;0.6),(S1125&gt;=1.5),(C1125=0)),"AlipatNoN","----")</f>
        <v>----</v>
      </c>
      <c r="AJ1125" t="str">
        <f>IF(AND((S1125&gt;=1.5),(T1125&gt;=0.6)),"SatFACarb","----")</f>
        <v>----</v>
      </c>
      <c r="AK1125" t="str">
        <f>IF(AND((T1125&lt;0.6),(S1125&gt;=1.5),(C1125&gt;0)),"Alipat+N","----")</f>
        <v>----</v>
      </c>
      <c r="AM1125" s="4">
        <f>V1125*(44/43.989828)</f>
        <v>391.17863216731826</v>
      </c>
      <c r="AN1125" s="4">
        <f>INT(AM1125)</f>
        <v>391</v>
      </c>
      <c r="AO1125" s="4">
        <f>AM1125-AN1125</f>
        <v>0.1786321673182556</v>
      </c>
    </row>
    <row r="1126" spans="1:41" x14ac:dyDescent="0.25">
      <c r="A1126">
        <v>15</v>
      </c>
      <c r="B1126">
        <v>21</v>
      </c>
      <c r="C1126">
        <v>3</v>
      </c>
      <c r="D1126">
        <v>7</v>
      </c>
      <c r="E1126">
        <v>0</v>
      </c>
      <c r="F1126">
        <v>0</v>
      </c>
      <c r="H1126">
        <v>354.13067280000001</v>
      </c>
      <c r="J1126">
        <v>1651037</v>
      </c>
      <c r="K1126">
        <v>2256515</v>
      </c>
      <c r="L1126">
        <v>1508757</v>
      </c>
      <c r="M1126" t="str">
        <f>IF(J1126&gt;0,"Yes","No")</f>
        <v>Yes</v>
      </c>
      <c r="N1126">
        <f>AVERAGE(J1126:L1126)</f>
        <v>1805436.3333333333</v>
      </c>
      <c r="O1126" t="s">
        <v>14</v>
      </c>
      <c r="P1126" t="s">
        <v>14</v>
      </c>
      <c r="Q1126" t="s">
        <v>14</v>
      </c>
      <c r="S1126">
        <f>B1126/A1126</f>
        <v>1.4</v>
      </c>
      <c r="T1126">
        <f>D1126/A1126</f>
        <v>0.46666666666666667</v>
      </c>
      <c r="V1126" s="4">
        <f>A1126*12+(B1126-1)*1.007825+C1126*14.003074+D1126*15.9949146+E1126*31.9720707+F1126*30.9737615+0.0005485799</f>
        <v>354.13067277989995</v>
      </c>
      <c r="W1126">
        <f>1+A1126-B1126/2+C1126/2+F1126/2</f>
        <v>7</v>
      </c>
      <c r="X1126">
        <f>W1126/A1126</f>
        <v>0.46666666666666667</v>
      </c>
      <c r="Y1126">
        <f>W1126/B1126</f>
        <v>0.33333333333333331</v>
      </c>
      <c r="Z1126">
        <f>W1126/D1126</f>
        <v>1</v>
      </c>
      <c r="AA1126" t="str">
        <f>IF(X1126&gt;=0.3,IF(X1126&lt;=0.68,IF(Y1126&gt;=0.2,IF(Y1126&lt;=0.95,IF(Z1126&gt;=0.77,IF(Z1126&lt;=1.75,"CRAM","O"),"O"),"O"),"O"),"O"),"O")</f>
        <v>CRAM</v>
      </c>
      <c r="AD1126">
        <f>(1+A1126-D1126/2-E1126-B1126/2)/(A1126-D1126/2-E1126-C1126-F1126)</f>
        <v>0.23529411764705882</v>
      </c>
      <c r="AF1126" t="str">
        <f>IF(AD1126&gt;0.66,"CondAr","----")</f>
        <v>----</v>
      </c>
      <c r="AG1126" t="str">
        <f>IF(AND((AD1126&gt;0.5),(AD1126&lt;=0.66)),"Aromatic","----")</f>
        <v>----</v>
      </c>
      <c r="AH1126" t="str">
        <f>IF(AND((AD1126&lt;=0.5),(S1126&lt;1.5)),"HUnSatLig","----")</f>
        <v>HUnSatLig</v>
      </c>
      <c r="AI1126" t="str">
        <f>IF(AND((T1126&lt;0.6),(S1126&gt;=1.5),(C1126=0)),"AlipatNoN","----")</f>
        <v>----</v>
      </c>
      <c r="AJ1126" t="str">
        <f>IF(AND((S1126&gt;=1.5),(T1126&gt;=0.6)),"SatFACarb","----")</f>
        <v>----</v>
      </c>
      <c r="AK1126" t="str">
        <f>IF(AND((T1126&lt;0.6),(S1126&gt;=1.5),(C1126&gt;0)),"Alipat+N","----")</f>
        <v>----</v>
      </c>
      <c r="AM1126" s="4">
        <f>V1126*(44/43.989828)</f>
        <v>354.21256028360909</v>
      </c>
      <c r="AN1126" s="4">
        <f>INT(AM1126)</f>
        <v>354</v>
      </c>
      <c r="AO1126" s="4">
        <f>AM1126-AN1126</f>
        <v>0.2125602836090934</v>
      </c>
    </row>
    <row r="1127" spans="1:41" x14ac:dyDescent="0.25">
      <c r="A1127">
        <v>15</v>
      </c>
      <c r="B1127">
        <v>21</v>
      </c>
      <c r="C1127">
        <v>3</v>
      </c>
      <c r="D1127">
        <v>9</v>
      </c>
      <c r="E1127">
        <v>0</v>
      </c>
      <c r="F1127">
        <v>0</v>
      </c>
      <c r="H1127">
        <v>386.12050199999999</v>
      </c>
      <c r="J1127">
        <v>2556569</v>
      </c>
      <c r="K1127">
        <v>2422217</v>
      </c>
      <c r="L1127">
        <v>2410322</v>
      </c>
      <c r="M1127" t="str">
        <f>IF(J1127&gt;0,"Yes","No")</f>
        <v>Yes</v>
      </c>
      <c r="N1127">
        <f>AVERAGE(J1127:L1127)</f>
        <v>2463036</v>
      </c>
      <c r="O1127" t="s">
        <v>14</v>
      </c>
      <c r="P1127" t="s">
        <v>14</v>
      </c>
      <c r="Q1127" t="s">
        <v>14</v>
      </c>
      <c r="S1127">
        <f>B1127/A1127</f>
        <v>1.4</v>
      </c>
      <c r="T1127">
        <f>D1127/A1127</f>
        <v>0.6</v>
      </c>
      <c r="V1127" s="4">
        <f>A1127*12+(B1127-1)*1.007825+C1127*14.003074+D1127*15.9949146+E1127*31.9720707+F1127*30.9737615+0.0005485799</f>
        <v>386.12050197989998</v>
      </c>
      <c r="W1127">
        <f>1+A1127-B1127/2+C1127/2+F1127/2</f>
        <v>7</v>
      </c>
      <c r="X1127">
        <f>W1127/A1127</f>
        <v>0.46666666666666667</v>
      </c>
      <c r="Y1127">
        <f>W1127/B1127</f>
        <v>0.33333333333333331</v>
      </c>
      <c r="Z1127">
        <f>W1127/D1127</f>
        <v>0.77777777777777779</v>
      </c>
      <c r="AA1127" t="str">
        <f>IF(X1127&gt;=0.3,IF(X1127&lt;=0.68,IF(Y1127&gt;=0.2,IF(Y1127&lt;=0.95,IF(Z1127&gt;=0.77,IF(Z1127&lt;=1.75,"CRAM","O"),"O"),"O"),"O"),"O"),"O")</f>
        <v>CRAM</v>
      </c>
      <c r="AD1127">
        <f>(1+A1127-D1127/2-E1127-B1127/2)/(A1127-D1127/2-E1127-C1127-F1127)</f>
        <v>0.13333333333333333</v>
      </c>
      <c r="AF1127" t="str">
        <f>IF(AD1127&gt;0.66,"CondAr","----")</f>
        <v>----</v>
      </c>
      <c r="AG1127" t="str">
        <f>IF(AND((AD1127&gt;0.5),(AD1127&lt;=0.66)),"Aromatic","----")</f>
        <v>----</v>
      </c>
      <c r="AH1127" t="str">
        <f>IF(AND((AD1127&lt;=0.5),(S1127&lt;1.5)),"HUnSatLig","----")</f>
        <v>HUnSatLig</v>
      </c>
      <c r="AI1127" t="str">
        <f>IF(AND((T1127&lt;0.6),(S1127&gt;=1.5),(C1127=0)),"AlipatNoN","----")</f>
        <v>----</v>
      </c>
      <c r="AJ1127" t="str">
        <f>IF(AND((S1127&gt;=1.5),(T1127&gt;=0.6)),"SatFACarb","----")</f>
        <v>----</v>
      </c>
      <c r="AK1127" t="str">
        <f>IF(AND((T1127&lt;0.6),(S1127&gt;=1.5),(C1127&gt;0)),"Alipat+N","----")</f>
        <v>----</v>
      </c>
      <c r="AM1127" s="4">
        <f>V1127*(44/43.989828)</f>
        <v>386.20978666057971</v>
      </c>
      <c r="AN1127" s="4">
        <f>INT(AM1127)</f>
        <v>386</v>
      </c>
      <c r="AO1127" s="4">
        <f>AM1127-AN1127</f>
        <v>0.20978666057970941</v>
      </c>
    </row>
    <row r="1128" spans="1:41" x14ac:dyDescent="0.25">
      <c r="A1128">
        <v>15</v>
      </c>
      <c r="B1128">
        <v>22</v>
      </c>
      <c r="C1128">
        <v>0</v>
      </c>
      <c r="D1128">
        <v>6</v>
      </c>
      <c r="E1128">
        <v>0</v>
      </c>
      <c r="F1128">
        <v>0</v>
      </c>
      <c r="H1128">
        <v>297.1343612</v>
      </c>
      <c r="J1128">
        <v>1369468</v>
      </c>
      <c r="K1128">
        <v>1348606</v>
      </c>
      <c r="L1128">
        <v>1885235</v>
      </c>
      <c r="M1128" t="str">
        <f>IF(J1128&gt;0,"Yes","No")</f>
        <v>Yes</v>
      </c>
      <c r="N1128">
        <f>AVERAGE(J1128:L1128)</f>
        <v>1534436.3333333333</v>
      </c>
      <c r="O1128">
        <v>2641372</v>
      </c>
      <c r="P1128">
        <v>2650187</v>
      </c>
      <c r="Q1128">
        <v>2360476</v>
      </c>
      <c r="S1128">
        <f>B1128/A1128</f>
        <v>1.4666666666666666</v>
      </c>
      <c r="T1128">
        <f>D1128/A1128</f>
        <v>0.4</v>
      </c>
      <c r="V1128" s="4">
        <f>A1128*12+(B1128-1)*1.007825+C1128*14.003074+D1128*15.9949146+E1128*31.9720707+F1128*30.9737615+0.0005485799</f>
        <v>297.1343611799</v>
      </c>
      <c r="W1128">
        <f>1+A1128-B1128/2+C1128/2+F1128/2</f>
        <v>5</v>
      </c>
      <c r="X1128">
        <f>W1128/A1128</f>
        <v>0.33333333333333331</v>
      </c>
      <c r="Y1128">
        <f>W1128/B1128</f>
        <v>0.22727272727272727</v>
      </c>
      <c r="Z1128">
        <f>W1128/D1128</f>
        <v>0.83333333333333337</v>
      </c>
      <c r="AA1128" t="str">
        <f>IF(X1128&gt;=0.3,IF(X1128&lt;=0.68,IF(Y1128&gt;=0.2,IF(Y1128&lt;=0.95,IF(Z1128&gt;=0.77,IF(Z1128&lt;=1.75,"CRAM","O"),"O"),"O"),"O"),"O"),"O")</f>
        <v>CRAM</v>
      </c>
      <c r="AD1128">
        <f>(1+A1128-D1128/2-E1128-B1128/2)/(A1128-D1128/2-E1128-C1128-F1128)</f>
        <v>0.16666666666666666</v>
      </c>
      <c r="AF1128" t="str">
        <f>IF(AD1128&gt;0.66,"CondAr","----")</f>
        <v>----</v>
      </c>
      <c r="AG1128" t="str">
        <f>IF(AND((AD1128&gt;0.5),(AD1128&lt;=0.66)),"Aromatic","----")</f>
        <v>----</v>
      </c>
      <c r="AH1128" t="str">
        <f>IF(AND((AD1128&lt;=0.5),(S1128&lt;1.5)),"HUnSatLig","----")</f>
        <v>HUnSatLig</v>
      </c>
      <c r="AI1128" t="str">
        <f>IF(AND((T1128&lt;0.6),(S1128&gt;=1.5),(C1128=0)),"AlipatNoN","----")</f>
        <v>----</v>
      </c>
      <c r="AJ1128" t="str">
        <f>IF(AND((S1128&gt;=1.5),(T1128&gt;=0.6)),"SatFACarb","----")</f>
        <v>----</v>
      </c>
      <c r="AK1128" t="str">
        <f>IF(AND((T1128&lt;0.6),(S1128&gt;=1.5),(C1128&gt;0)),"Alipat+N","----")</f>
        <v>----</v>
      </c>
      <c r="AM1128" s="4">
        <f>V1128*(44/43.989828)</f>
        <v>297.20306912578968</v>
      </c>
      <c r="AN1128" s="4">
        <f>INT(AM1128)</f>
        <v>297</v>
      </c>
      <c r="AO1128" s="4">
        <f>AM1128-AN1128</f>
        <v>0.20306912578968195</v>
      </c>
    </row>
    <row r="1129" spans="1:41" x14ac:dyDescent="0.25">
      <c r="A1129">
        <v>15</v>
      </c>
      <c r="B1129">
        <v>22</v>
      </c>
      <c r="C1129">
        <v>0</v>
      </c>
      <c r="D1129">
        <v>11</v>
      </c>
      <c r="E1129">
        <v>0</v>
      </c>
      <c r="F1129">
        <v>0</v>
      </c>
      <c r="H1129">
        <v>377.10893420000002</v>
      </c>
      <c r="J1129">
        <v>2442952</v>
      </c>
      <c r="K1129">
        <v>2772796</v>
      </c>
      <c r="L1129">
        <v>2344516</v>
      </c>
      <c r="M1129" t="str">
        <f>IF(J1129&gt;0,"Yes","No")</f>
        <v>Yes</v>
      </c>
      <c r="N1129">
        <f>AVERAGE(J1129:L1129)</f>
        <v>2520088</v>
      </c>
      <c r="O1129" t="s">
        <v>14</v>
      </c>
      <c r="P1129" t="s">
        <v>14</v>
      </c>
      <c r="Q1129" t="s">
        <v>14</v>
      </c>
      <c r="S1129">
        <f>B1129/A1129</f>
        <v>1.4666666666666666</v>
      </c>
      <c r="T1129">
        <f>D1129/A1129</f>
        <v>0.73333333333333328</v>
      </c>
      <c r="V1129" s="4">
        <f>A1129*12+(B1129-1)*1.007825+C1129*14.003074+D1129*15.9949146+E1129*31.9720707+F1129*30.9737615+0.0005485799</f>
        <v>377.10893417990002</v>
      </c>
      <c r="W1129">
        <f>1+A1129-B1129/2+C1129/2+F1129/2</f>
        <v>5</v>
      </c>
      <c r="X1129">
        <f>W1129/A1129</f>
        <v>0.33333333333333331</v>
      </c>
      <c r="Y1129">
        <f>W1129/B1129</f>
        <v>0.22727272727272727</v>
      </c>
      <c r="Z1129">
        <f>W1129/D1129</f>
        <v>0.45454545454545453</v>
      </c>
      <c r="AA1129" t="str">
        <f>IF(X1129&gt;=0.3,IF(X1129&lt;=0.68,IF(Y1129&gt;=0.2,IF(Y1129&lt;=0.95,IF(Z1129&gt;=0.77,IF(Z1129&lt;=1.75,"CRAM","O"),"O"),"O"),"O"),"O"),"O")</f>
        <v>O</v>
      </c>
      <c r="AD1129">
        <f>(1+A1129-D1129/2-E1129-B1129/2)/(A1129-D1129/2-E1129-C1129-F1129)</f>
        <v>-5.2631578947368418E-2</v>
      </c>
      <c r="AF1129" t="str">
        <f>IF(AD1129&gt;0.66,"CondAr","----")</f>
        <v>----</v>
      </c>
      <c r="AG1129" t="str">
        <f>IF(AND((AD1129&gt;0.5),(AD1129&lt;=0.66)),"Aromatic","----")</f>
        <v>----</v>
      </c>
      <c r="AH1129" t="str">
        <f>IF(AND((AD1129&lt;=0.5),(S1129&lt;1.5)),"HUnSatLig","----")</f>
        <v>HUnSatLig</v>
      </c>
      <c r="AI1129" t="str">
        <f>IF(AND((T1129&lt;0.6),(S1129&gt;=1.5),(C1129=0)),"AlipatNoN","----")</f>
        <v>----</v>
      </c>
      <c r="AJ1129" t="str">
        <f>IF(AND((S1129&gt;=1.5),(T1129&gt;=0.6)),"SatFACarb","----")</f>
        <v>----</v>
      </c>
      <c r="AK1129" t="str">
        <f>IF(AND((T1129&lt;0.6),(S1129&gt;=1.5),(C1129&gt;0)),"Alipat+N","----")</f>
        <v>----</v>
      </c>
      <c r="AM1129" s="4">
        <f>V1129*(44/43.989828)</f>
        <v>377.19613506821617</v>
      </c>
      <c r="AN1129" s="4">
        <f>INT(AM1129)</f>
        <v>377</v>
      </c>
      <c r="AO1129" s="4">
        <f>AM1129-AN1129</f>
        <v>0.19613506821616511</v>
      </c>
    </row>
    <row r="1130" spans="1:41" x14ac:dyDescent="0.25">
      <c r="A1130">
        <v>15</v>
      </c>
      <c r="B1130">
        <v>22</v>
      </c>
      <c r="C1130">
        <v>0</v>
      </c>
      <c r="D1130">
        <v>12</v>
      </c>
      <c r="E1130">
        <v>0</v>
      </c>
      <c r="F1130">
        <v>0</v>
      </c>
      <c r="H1130">
        <v>393.10384879999998</v>
      </c>
      <c r="J1130">
        <v>2530359</v>
      </c>
      <c r="K1130">
        <v>2821986</v>
      </c>
      <c r="L1130">
        <v>2551582</v>
      </c>
      <c r="M1130" t="str">
        <f>IF(J1130&gt;0,"Yes","No")</f>
        <v>Yes</v>
      </c>
      <c r="N1130">
        <f>AVERAGE(J1130:L1130)</f>
        <v>2634642.3333333335</v>
      </c>
      <c r="O1130">
        <v>2175232</v>
      </c>
      <c r="P1130">
        <v>1804490</v>
      </c>
      <c r="Q1130">
        <v>1827290</v>
      </c>
      <c r="S1130">
        <f>B1130/A1130</f>
        <v>1.4666666666666666</v>
      </c>
      <c r="T1130">
        <f>D1130/A1130</f>
        <v>0.8</v>
      </c>
      <c r="V1130" s="4">
        <f>A1130*12+(B1130-1)*1.007825+C1130*14.003074+D1130*15.9949146+E1130*31.9720707+F1130*30.9737615+0.0005485799</f>
        <v>393.10384877989998</v>
      </c>
      <c r="W1130">
        <f>1+A1130-B1130/2+C1130/2+F1130/2</f>
        <v>5</v>
      </c>
      <c r="X1130">
        <f>W1130/A1130</f>
        <v>0.33333333333333331</v>
      </c>
      <c r="Y1130">
        <f>W1130/B1130</f>
        <v>0.22727272727272727</v>
      </c>
      <c r="Z1130">
        <f>W1130/D1130</f>
        <v>0.41666666666666669</v>
      </c>
      <c r="AA1130" t="str">
        <f>IF(X1130&gt;=0.3,IF(X1130&lt;=0.68,IF(Y1130&gt;=0.2,IF(Y1130&lt;=0.95,IF(Z1130&gt;=0.77,IF(Z1130&lt;=1.75,"CRAM","O"),"O"),"O"),"O"),"O"),"O")</f>
        <v>O</v>
      </c>
      <c r="AD1130">
        <f>(1+A1130-D1130/2-E1130-B1130/2)/(A1130-D1130/2-E1130-C1130-F1130)</f>
        <v>-0.1111111111111111</v>
      </c>
      <c r="AF1130" t="str">
        <f>IF(AD1130&gt;0.66,"CondAr","----")</f>
        <v>----</v>
      </c>
      <c r="AG1130" t="str">
        <f>IF(AND((AD1130&gt;0.5),(AD1130&lt;=0.66)),"Aromatic","----")</f>
        <v>----</v>
      </c>
      <c r="AH1130" t="str">
        <f>IF(AND((AD1130&lt;=0.5),(S1130&lt;1.5)),"HUnSatLig","----")</f>
        <v>HUnSatLig</v>
      </c>
      <c r="AI1130" t="str">
        <f>IF(AND((T1130&lt;0.6),(S1130&gt;=1.5),(C1130=0)),"AlipatNoN","----")</f>
        <v>----</v>
      </c>
      <c r="AJ1130" t="str">
        <f>IF(AND((S1130&gt;=1.5),(T1130&gt;=0.6)),"SatFACarb","----")</f>
        <v>----</v>
      </c>
      <c r="AK1130" t="str">
        <f>IF(AND((T1130&lt;0.6),(S1130&gt;=1.5),(C1130&gt;0)),"Alipat+N","----")</f>
        <v>----</v>
      </c>
      <c r="AM1130" s="4">
        <f>V1130*(44/43.989828)</f>
        <v>393.19474825670147</v>
      </c>
      <c r="AN1130" s="4">
        <f>INT(AM1130)</f>
        <v>393</v>
      </c>
      <c r="AO1130" s="4">
        <f>AM1130-AN1130</f>
        <v>0.19474825670147311</v>
      </c>
    </row>
    <row r="1131" spans="1:41" x14ac:dyDescent="0.25">
      <c r="A1131">
        <v>15</v>
      </c>
      <c r="B1131">
        <v>22</v>
      </c>
      <c r="C1131">
        <v>0</v>
      </c>
      <c r="D1131">
        <v>13</v>
      </c>
      <c r="E1131">
        <v>0</v>
      </c>
      <c r="F1131">
        <v>0</v>
      </c>
      <c r="H1131">
        <v>409.0987634</v>
      </c>
      <c r="J1131">
        <v>2546665</v>
      </c>
      <c r="K1131">
        <v>2263375</v>
      </c>
      <c r="L1131">
        <v>2266781</v>
      </c>
      <c r="M1131" t="str">
        <f>IF(J1131&gt;0,"Yes","No")</f>
        <v>Yes</v>
      </c>
      <c r="N1131">
        <f>AVERAGE(J1131:L1131)</f>
        <v>2358940.3333333335</v>
      </c>
      <c r="O1131">
        <v>2079892</v>
      </c>
      <c r="P1131">
        <v>2306865</v>
      </c>
      <c r="Q1131">
        <v>2173339</v>
      </c>
      <c r="S1131">
        <f>B1131/A1131</f>
        <v>1.4666666666666666</v>
      </c>
      <c r="T1131">
        <f>D1131/A1131</f>
        <v>0.8666666666666667</v>
      </c>
      <c r="V1131" s="4">
        <f>A1131*12+(B1131-1)*1.007825+C1131*14.003074+D1131*15.9949146+E1131*31.9720707+F1131*30.9737615+0.0005485799</f>
        <v>409.09876337989999</v>
      </c>
      <c r="W1131">
        <f>1+A1131-B1131/2+C1131/2+F1131/2</f>
        <v>5</v>
      </c>
      <c r="X1131">
        <f>W1131/A1131</f>
        <v>0.33333333333333331</v>
      </c>
      <c r="Y1131">
        <f>W1131/B1131</f>
        <v>0.22727272727272727</v>
      </c>
      <c r="Z1131">
        <f>W1131/D1131</f>
        <v>0.38461538461538464</v>
      </c>
      <c r="AA1131" t="str">
        <f>IF(X1131&gt;=0.3,IF(X1131&lt;=0.68,IF(Y1131&gt;=0.2,IF(Y1131&lt;=0.95,IF(Z1131&gt;=0.77,IF(Z1131&lt;=1.75,"CRAM","O"),"O"),"O"),"O"),"O"),"O")</f>
        <v>O</v>
      </c>
      <c r="AD1131">
        <f>(1+A1131-D1131/2-E1131-B1131/2)/(A1131-D1131/2-E1131-C1131-F1131)</f>
        <v>-0.17647058823529413</v>
      </c>
      <c r="AF1131" t="str">
        <f>IF(AD1131&gt;0.66,"CondAr","----")</f>
        <v>----</v>
      </c>
      <c r="AG1131" t="str">
        <f>IF(AND((AD1131&gt;0.5),(AD1131&lt;=0.66)),"Aromatic","----")</f>
        <v>----</v>
      </c>
      <c r="AH1131" t="str">
        <f>IF(AND((AD1131&lt;=0.5),(S1131&lt;1.5)),"HUnSatLig","----")</f>
        <v>HUnSatLig</v>
      </c>
      <c r="AI1131" t="str">
        <f>IF(AND((T1131&lt;0.6),(S1131&gt;=1.5),(C1131=0)),"AlipatNoN","----")</f>
        <v>----</v>
      </c>
      <c r="AJ1131" t="str">
        <f>IF(AND((S1131&gt;=1.5),(T1131&gt;=0.6)),"SatFACarb","----")</f>
        <v>----</v>
      </c>
      <c r="AK1131" t="str">
        <f>IF(AND((T1131&lt;0.6),(S1131&gt;=1.5),(C1131&gt;0)),"Alipat+N","----")</f>
        <v>----</v>
      </c>
      <c r="AM1131" s="4">
        <f>V1131*(44/43.989828)</f>
        <v>409.19336144518678</v>
      </c>
      <c r="AN1131" s="4">
        <f>INT(AM1131)</f>
        <v>409</v>
      </c>
      <c r="AO1131" s="4">
        <f>AM1131-AN1131</f>
        <v>0.19336144518678111</v>
      </c>
    </row>
    <row r="1132" spans="1:41" x14ac:dyDescent="0.25">
      <c r="A1132">
        <v>15</v>
      </c>
      <c r="B1132">
        <v>23</v>
      </c>
      <c r="C1132">
        <v>3</v>
      </c>
      <c r="D1132">
        <v>9</v>
      </c>
      <c r="E1132">
        <v>0</v>
      </c>
      <c r="F1132">
        <v>0</v>
      </c>
      <c r="H1132">
        <v>388.13615199999998</v>
      </c>
      <c r="J1132">
        <v>1599734</v>
      </c>
      <c r="K1132">
        <v>1648002</v>
      </c>
      <c r="L1132">
        <v>1942303</v>
      </c>
      <c r="M1132" t="str">
        <f>IF(J1132&gt;0,"Yes","No")</f>
        <v>Yes</v>
      </c>
      <c r="N1132">
        <f>AVERAGE(J1132:L1132)</f>
        <v>1730013</v>
      </c>
      <c r="O1132" t="s">
        <v>14</v>
      </c>
      <c r="P1132" t="s">
        <v>14</v>
      </c>
      <c r="Q1132" t="s">
        <v>14</v>
      </c>
      <c r="S1132">
        <f>B1132/A1132</f>
        <v>1.5333333333333334</v>
      </c>
      <c r="T1132">
        <f>D1132/A1132</f>
        <v>0.6</v>
      </c>
      <c r="V1132" s="4">
        <f>A1132*12+(B1132-1)*1.007825+C1132*14.003074+D1132*15.9949146+E1132*31.9720707+F1132*30.9737615+0.0005485799</f>
        <v>388.13615197989998</v>
      </c>
      <c r="W1132">
        <f>1+A1132-B1132/2+C1132/2+F1132/2</f>
        <v>6</v>
      </c>
      <c r="X1132">
        <f>W1132/A1132</f>
        <v>0.4</v>
      </c>
      <c r="Y1132">
        <f>W1132/B1132</f>
        <v>0.2608695652173913</v>
      </c>
      <c r="Z1132">
        <f>W1132/D1132</f>
        <v>0.66666666666666663</v>
      </c>
      <c r="AA1132" t="str">
        <f>IF(X1132&gt;=0.3,IF(X1132&lt;=0.68,IF(Y1132&gt;=0.2,IF(Y1132&lt;=0.95,IF(Z1132&gt;=0.77,IF(Z1132&lt;=1.75,"CRAM","O"),"O"),"O"),"O"),"O"),"O")</f>
        <v>O</v>
      </c>
      <c r="AD1132">
        <f>(1+A1132-D1132/2-E1132-B1132/2)/(A1132-D1132/2-E1132-C1132-F1132)</f>
        <v>0</v>
      </c>
      <c r="AF1132" t="str">
        <f>IF(AD1132&gt;0.66,"CondAr","----")</f>
        <v>----</v>
      </c>
      <c r="AG1132" t="str">
        <f>IF(AND((AD1132&gt;0.5),(AD1132&lt;=0.66)),"Aromatic","----")</f>
        <v>----</v>
      </c>
      <c r="AH1132" t="str">
        <f>IF(AND((AD1132&lt;=0.5),(S1132&lt;1.5)),"HUnSatLig","----")</f>
        <v>----</v>
      </c>
      <c r="AI1132" t="str">
        <f>IF(AND((T1132&lt;0.6),(S1132&gt;=1.5),(C1132=0)),"AlipatNoN","----")</f>
        <v>----</v>
      </c>
      <c r="AJ1132" t="str">
        <f>IF(AND((S1132&gt;=1.5),(T1132&gt;=0.6)),"SatFACarb","----")</f>
        <v>SatFACarb</v>
      </c>
      <c r="AK1132" t="str">
        <f>IF(AND((T1132&lt;0.6),(S1132&gt;=1.5),(C1132&gt;0)),"Alipat+N","----")</f>
        <v>----</v>
      </c>
      <c r="AM1132" s="4">
        <f>V1132*(44/43.989828)</f>
        <v>388.22590274996293</v>
      </c>
      <c r="AN1132" s="4">
        <f>INT(AM1132)</f>
        <v>388</v>
      </c>
      <c r="AO1132" s="4">
        <f>AM1132-AN1132</f>
        <v>0.22590274996292692</v>
      </c>
    </row>
    <row r="1133" spans="1:41" x14ac:dyDescent="0.25">
      <c r="A1133">
        <v>15</v>
      </c>
      <c r="B1133">
        <v>24</v>
      </c>
      <c r="C1133">
        <v>0</v>
      </c>
      <c r="D1133">
        <v>9</v>
      </c>
      <c r="E1133">
        <v>0</v>
      </c>
      <c r="F1133">
        <v>0</v>
      </c>
      <c r="H1133">
        <v>347.13475499999998</v>
      </c>
      <c r="J1133">
        <v>2335026</v>
      </c>
      <c r="K1133">
        <v>2645823</v>
      </c>
      <c r="L1133">
        <v>2639794</v>
      </c>
      <c r="M1133" t="str">
        <f>IF(J1133&gt;0,"Yes","No")</f>
        <v>Yes</v>
      </c>
      <c r="N1133">
        <f>AVERAGE(J1133:L1133)</f>
        <v>2540214.3333333335</v>
      </c>
      <c r="O1133">
        <v>2442014</v>
      </c>
      <c r="P1133">
        <v>2565079</v>
      </c>
      <c r="Q1133">
        <v>2304713</v>
      </c>
      <c r="S1133">
        <f>B1133/A1133</f>
        <v>1.6</v>
      </c>
      <c r="T1133">
        <f>D1133/A1133</f>
        <v>0.6</v>
      </c>
      <c r="V1133" s="4">
        <f>A1133*12+(B1133-1)*1.007825+C1133*14.003074+D1133*15.9949146+E1133*31.9720707+F1133*30.9737615+0.0005485799</f>
        <v>347.13475497990004</v>
      </c>
      <c r="W1133">
        <f>1+A1133-B1133/2+C1133/2+F1133/2</f>
        <v>4</v>
      </c>
      <c r="X1133">
        <f>W1133/A1133</f>
        <v>0.26666666666666666</v>
      </c>
      <c r="Y1133">
        <f>W1133/B1133</f>
        <v>0.16666666666666666</v>
      </c>
      <c r="Z1133">
        <f>W1133/D1133</f>
        <v>0.44444444444444442</v>
      </c>
      <c r="AA1133" t="str">
        <f>IF(X1133&gt;=0.3,IF(X1133&lt;=0.68,IF(Y1133&gt;=0.2,IF(Y1133&lt;=0.95,IF(Z1133&gt;=0.77,IF(Z1133&lt;=1.75,"CRAM","O"),"O"),"O"),"O"),"O"),"O")</f>
        <v>O</v>
      </c>
      <c r="AD1133">
        <f>(1+A1133-D1133/2-E1133-B1133/2)/(A1133-D1133/2-E1133-C1133-F1133)</f>
        <v>-4.7619047619047616E-2</v>
      </c>
      <c r="AF1133" t="str">
        <f>IF(AD1133&gt;0.66,"CondAr","----")</f>
        <v>----</v>
      </c>
      <c r="AG1133" t="str">
        <f>IF(AND((AD1133&gt;0.5),(AD1133&lt;=0.66)),"Aromatic","----")</f>
        <v>----</v>
      </c>
      <c r="AH1133" t="str">
        <f>IF(AND((AD1133&lt;=0.5),(S1133&lt;1.5)),"HUnSatLig","----")</f>
        <v>----</v>
      </c>
      <c r="AI1133" t="str">
        <f>IF(AND((T1133&lt;0.6),(S1133&gt;=1.5),(C1133=0)),"AlipatNoN","----")</f>
        <v>----</v>
      </c>
      <c r="AJ1133" t="str">
        <f>IF(AND((S1133&gt;=1.5),(T1133&gt;=0.6)),"SatFACarb","----")</f>
        <v>SatFACarb</v>
      </c>
      <c r="AK1133" t="str">
        <f>IF(AND((T1133&lt;0.6),(S1133&gt;=1.5),(C1133&gt;0)),"Alipat+N","----")</f>
        <v>----</v>
      </c>
      <c r="AM1133" s="4">
        <f>V1133*(44/43.989828)</f>
        <v>347.21502478062882</v>
      </c>
      <c r="AN1133" s="4">
        <f>INT(AM1133)</f>
        <v>347</v>
      </c>
      <c r="AO1133" s="4">
        <f>AM1133-AN1133</f>
        <v>0.21502478062882346</v>
      </c>
    </row>
    <row r="1134" spans="1:41" x14ac:dyDescent="0.25">
      <c r="A1134">
        <v>15</v>
      </c>
      <c r="B1134">
        <v>24</v>
      </c>
      <c r="C1134">
        <v>0</v>
      </c>
      <c r="D1134">
        <v>10</v>
      </c>
      <c r="E1134">
        <v>0</v>
      </c>
      <c r="F1134">
        <v>0</v>
      </c>
      <c r="H1134">
        <v>363.1296696</v>
      </c>
      <c r="J1134">
        <v>2074195</v>
      </c>
      <c r="K1134">
        <v>2281550</v>
      </c>
      <c r="L1134">
        <v>2092339</v>
      </c>
      <c r="M1134" t="str">
        <f>IF(J1134&gt;0,"Yes","No")</f>
        <v>Yes</v>
      </c>
      <c r="N1134">
        <f>AVERAGE(J1134:L1134)</f>
        <v>2149361.3333333335</v>
      </c>
      <c r="O1134">
        <v>1814025</v>
      </c>
      <c r="P1134">
        <v>1933535</v>
      </c>
      <c r="Q1134">
        <v>2122495</v>
      </c>
      <c r="S1134">
        <f>B1134/A1134</f>
        <v>1.6</v>
      </c>
      <c r="T1134">
        <f>D1134/A1134</f>
        <v>0.66666666666666663</v>
      </c>
      <c r="V1134" s="4">
        <f>A1134*12+(B1134-1)*1.007825+C1134*14.003074+D1134*15.9949146+E1134*31.9720707+F1134*30.9737615+0.0005485799</f>
        <v>363.1296695799</v>
      </c>
      <c r="W1134">
        <f>1+A1134-B1134/2+C1134/2+F1134/2</f>
        <v>4</v>
      </c>
      <c r="X1134">
        <f>W1134/A1134</f>
        <v>0.26666666666666666</v>
      </c>
      <c r="Y1134">
        <f>W1134/B1134</f>
        <v>0.16666666666666666</v>
      </c>
      <c r="Z1134">
        <f>W1134/D1134</f>
        <v>0.4</v>
      </c>
      <c r="AA1134" t="str">
        <f>IF(X1134&gt;=0.3,IF(X1134&lt;=0.68,IF(Y1134&gt;=0.2,IF(Y1134&lt;=0.95,IF(Z1134&gt;=0.77,IF(Z1134&lt;=1.75,"CRAM","O"),"O"),"O"),"O"),"O"),"O")</f>
        <v>O</v>
      </c>
      <c r="AD1134">
        <f>(1+A1134-D1134/2-E1134-B1134/2)/(A1134-D1134/2-E1134-C1134-F1134)</f>
        <v>-0.1</v>
      </c>
      <c r="AF1134" t="str">
        <f>IF(AD1134&gt;0.66,"CondAr","----")</f>
        <v>----</v>
      </c>
      <c r="AG1134" t="str">
        <f>IF(AND((AD1134&gt;0.5),(AD1134&lt;=0.66)),"Aromatic","----")</f>
        <v>----</v>
      </c>
      <c r="AH1134" t="str">
        <f>IF(AND((AD1134&lt;=0.5),(S1134&lt;1.5)),"HUnSatLig","----")</f>
        <v>----</v>
      </c>
      <c r="AI1134" t="str">
        <f>IF(AND((T1134&lt;0.6),(S1134&gt;=1.5),(C1134=0)),"AlipatNoN","----")</f>
        <v>----</v>
      </c>
      <c r="AJ1134" t="str">
        <f>IF(AND((S1134&gt;=1.5),(T1134&gt;=0.6)),"SatFACarb","----")</f>
        <v>SatFACarb</v>
      </c>
      <c r="AK1134" t="str">
        <f>IF(AND((T1134&lt;0.6),(S1134&gt;=1.5),(C1134&gt;0)),"Alipat+N","----")</f>
        <v>----</v>
      </c>
      <c r="AM1134" s="4">
        <f>V1134*(44/43.989828)</f>
        <v>363.21363796911407</v>
      </c>
      <c r="AN1134" s="4">
        <f>INT(AM1134)</f>
        <v>363</v>
      </c>
      <c r="AO1134" s="4">
        <f>AM1134-AN1134</f>
        <v>0.21363796911407462</v>
      </c>
    </row>
    <row r="1135" spans="1:41" x14ac:dyDescent="0.25">
      <c r="A1135">
        <v>15</v>
      </c>
      <c r="B1135">
        <v>24</v>
      </c>
      <c r="C1135">
        <v>0</v>
      </c>
      <c r="D1135">
        <v>11</v>
      </c>
      <c r="E1135">
        <v>0</v>
      </c>
      <c r="F1135">
        <v>0</v>
      </c>
      <c r="H1135">
        <v>379.12458420000002</v>
      </c>
      <c r="J1135">
        <v>2167186</v>
      </c>
      <c r="K1135">
        <v>2361152</v>
      </c>
      <c r="L1135">
        <v>2083947</v>
      </c>
      <c r="M1135" t="str">
        <f>IF(J1135&gt;0,"Yes","No")</f>
        <v>Yes</v>
      </c>
      <c r="N1135">
        <f>AVERAGE(J1135:L1135)</f>
        <v>2204095</v>
      </c>
      <c r="O1135">
        <v>2290771</v>
      </c>
      <c r="P1135">
        <v>2836960</v>
      </c>
      <c r="Q1135">
        <v>1947734</v>
      </c>
      <c r="S1135">
        <f>B1135/A1135</f>
        <v>1.6</v>
      </c>
      <c r="T1135">
        <f>D1135/A1135</f>
        <v>0.73333333333333328</v>
      </c>
      <c r="V1135" s="4">
        <f>A1135*12+(B1135-1)*1.007825+C1135*14.003074+D1135*15.9949146+E1135*31.9720707+F1135*30.9737615+0.0005485799</f>
        <v>379.12458417990001</v>
      </c>
      <c r="W1135">
        <f>1+A1135-B1135/2+C1135/2+F1135/2</f>
        <v>4</v>
      </c>
      <c r="X1135">
        <f>W1135/A1135</f>
        <v>0.26666666666666666</v>
      </c>
      <c r="Y1135">
        <f>W1135/B1135</f>
        <v>0.16666666666666666</v>
      </c>
      <c r="Z1135">
        <f>W1135/D1135</f>
        <v>0.36363636363636365</v>
      </c>
      <c r="AA1135" t="str">
        <f>IF(X1135&gt;=0.3,IF(X1135&lt;=0.68,IF(Y1135&gt;=0.2,IF(Y1135&lt;=0.95,IF(Z1135&gt;=0.77,IF(Z1135&lt;=1.75,"CRAM","O"),"O"),"O"),"O"),"O"),"O")</f>
        <v>O</v>
      </c>
      <c r="AD1135">
        <f>(1+A1135-D1135/2-E1135-B1135/2)/(A1135-D1135/2-E1135-C1135-F1135)</f>
        <v>-0.15789473684210525</v>
      </c>
      <c r="AF1135" t="str">
        <f>IF(AD1135&gt;0.66,"CondAr","----")</f>
        <v>----</v>
      </c>
      <c r="AG1135" t="str">
        <f>IF(AND((AD1135&gt;0.5),(AD1135&lt;=0.66)),"Aromatic","----")</f>
        <v>----</v>
      </c>
      <c r="AH1135" t="str">
        <f>IF(AND((AD1135&lt;=0.5),(S1135&lt;1.5)),"HUnSatLig","----")</f>
        <v>----</v>
      </c>
      <c r="AI1135" t="str">
        <f>IF(AND((T1135&lt;0.6),(S1135&gt;=1.5),(C1135=0)),"AlipatNoN","----")</f>
        <v>----</v>
      </c>
      <c r="AJ1135" t="str">
        <f>IF(AND((S1135&gt;=1.5),(T1135&gt;=0.6)),"SatFACarb","----")</f>
        <v>SatFACarb</v>
      </c>
      <c r="AK1135" t="str">
        <f>IF(AND((T1135&lt;0.6),(S1135&gt;=1.5),(C1135&gt;0)),"Alipat+N","----")</f>
        <v>----</v>
      </c>
      <c r="AM1135" s="4">
        <f>V1135*(44/43.989828)</f>
        <v>379.21225115759938</v>
      </c>
      <c r="AN1135" s="4">
        <f>INT(AM1135)</f>
        <v>379</v>
      </c>
      <c r="AO1135" s="4">
        <f>AM1135-AN1135</f>
        <v>0.21225115759938262</v>
      </c>
    </row>
    <row r="1136" spans="1:41" x14ac:dyDescent="0.25">
      <c r="A1136">
        <v>15</v>
      </c>
      <c r="B1136">
        <v>24</v>
      </c>
      <c r="C1136">
        <v>2</v>
      </c>
      <c r="D1136">
        <v>7</v>
      </c>
      <c r="E1136">
        <v>0</v>
      </c>
      <c r="F1136">
        <v>0</v>
      </c>
      <c r="H1136">
        <v>343.15107380000001</v>
      </c>
      <c r="J1136">
        <v>1926535</v>
      </c>
      <c r="K1136">
        <v>1884508</v>
      </c>
      <c r="L1136">
        <v>2402170</v>
      </c>
      <c r="M1136" t="str">
        <f>IF(J1136&gt;0,"Yes","No")</f>
        <v>Yes</v>
      </c>
      <c r="N1136">
        <f>AVERAGE(J1136:L1136)</f>
        <v>2071071</v>
      </c>
      <c r="O1136">
        <v>2945208</v>
      </c>
      <c r="P1136">
        <v>2881986</v>
      </c>
      <c r="Q1136">
        <v>2238602</v>
      </c>
      <c r="S1136">
        <f>B1136/A1136</f>
        <v>1.6</v>
      </c>
      <c r="T1136">
        <f>D1136/A1136</f>
        <v>0.46666666666666667</v>
      </c>
      <c r="V1136" s="4">
        <f>A1136*12+(B1136-1)*1.007825+C1136*14.003074+D1136*15.9949146+E1136*31.9720707+F1136*30.9737615+0.0005485799</f>
        <v>343.1510737799</v>
      </c>
      <c r="W1136">
        <f>1+A1136-B1136/2+C1136/2+F1136/2</f>
        <v>5</v>
      </c>
      <c r="X1136">
        <f>W1136/A1136</f>
        <v>0.33333333333333331</v>
      </c>
      <c r="Y1136">
        <f>W1136/B1136</f>
        <v>0.20833333333333334</v>
      </c>
      <c r="Z1136">
        <f>W1136/D1136</f>
        <v>0.7142857142857143</v>
      </c>
      <c r="AA1136" t="str">
        <f>IF(X1136&gt;=0.3,IF(X1136&lt;=0.68,IF(Y1136&gt;=0.2,IF(Y1136&lt;=0.95,IF(Z1136&gt;=0.77,IF(Z1136&lt;=1.75,"CRAM","O"),"O"),"O"),"O"),"O"),"O")</f>
        <v>O</v>
      </c>
      <c r="AD1136">
        <f>(1+A1136-D1136/2-E1136-B1136/2)/(A1136-D1136/2-E1136-C1136-F1136)</f>
        <v>5.2631578947368418E-2</v>
      </c>
      <c r="AF1136" t="str">
        <f>IF(AD1136&gt;0.66,"CondAr","----")</f>
        <v>----</v>
      </c>
      <c r="AG1136" t="str">
        <f>IF(AND((AD1136&gt;0.5),(AD1136&lt;=0.66)),"Aromatic","----")</f>
        <v>----</v>
      </c>
      <c r="AH1136" t="str">
        <f>IF(AND((AD1136&lt;=0.5),(S1136&lt;1.5)),"HUnSatLig","----")</f>
        <v>----</v>
      </c>
      <c r="AI1136" t="str">
        <f>IF(AND((T1136&lt;0.6),(S1136&gt;=1.5),(C1136=0)),"AlipatNoN","----")</f>
        <v>----</v>
      </c>
      <c r="AJ1136" t="str">
        <f>IF(AND((S1136&gt;=1.5),(T1136&gt;=0.6)),"SatFACarb","----")</f>
        <v>----</v>
      </c>
      <c r="AK1136" t="str">
        <f>IF(AND((T1136&lt;0.6),(S1136&gt;=1.5),(C1136&gt;0)),"Alipat+N","----")</f>
        <v>Alipat+N</v>
      </c>
      <c r="AM1136" s="4">
        <f>V1136*(44/43.989828)</f>
        <v>343.23042241300868</v>
      </c>
      <c r="AN1136" s="4">
        <f>INT(AM1136)</f>
        <v>343</v>
      </c>
      <c r="AO1136" s="4">
        <f>AM1136-AN1136</f>
        <v>0.23042241300868227</v>
      </c>
    </row>
    <row r="1137" spans="1:41" x14ac:dyDescent="0.25">
      <c r="A1137">
        <v>15</v>
      </c>
      <c r="B1137">
        <v>25</v>
      </c>
      <c r="C1137">
        <v>3</v>
      </c>
      <c r="D1137">
        <v>5</v>
      </c>
      <c r="E1137">
        <v>0</v>
      </c>
      <c r="F1137">
        <v>0</v>
      </c>
      <c r="H1137">
        <v>326.17214360000003</v>
      </c>
      <c r="J1137">
        <v>1864205</v>
      </c>
      <c r="K1137">
        <v>1993714</v>
      </c>
      <c r="L1137">
        <v>1521900</v>
      </c>
      <c r="M1137" t="str">
        <f>IF(J1137&gt;0,"Yes","No")</f>
        <v>Yes</v>
      </c>
      <c r="N1137">
        <f>AVERAGE(J1137:L1137)</f>
        <v>1793273</v>
      </c>
      <c r="O1137">
        <v>2628642</v>
      </c>
      <c r="P1137">
        <v>2843323</v>
      </c>
      <c r="Q1137">
        <v>3081860</v>
      </c>
      <c r="S1137">
        <f>B1137/A1137</f>
        <v>1.6666666666666667</v>
      </c>
      <c r="T1137">
        <f>D1137/A1137</f>
        <v>0.33333333333333331</v>
      </c>
      <c r="V1137" s="4">
        <f>A1137*12+(B1137-1)*1.007825+C1137*14.003074+D1137*15.9949146+E1137*31.9720707+F1137*30.9737615+0.0005485799</f>
        <v>326.17214357990002</v>
      </c>
      <c r="W1137">
        <f>1+A1137-B1137/2+C1137/2+F1137/2</f>
        <v>5</v>
      </c>
      <c r="X1137">
        <f>W1137/A1137</f>
        <v>0.33333333333333331</v>
      </c>
      <c r="Y1137">
        <f>W1137/B1137</f>
        <v>0.2</v>
      </c>
      <c r="Z1137">
        <f>W1137/D1137</f>
        <v>1</v>
      </c>
      <c r="AA1137" t="str">
        <f>IF(X1137&gt;=0.3,IF(X1137&lt;=0.68,IF(Y1137&gt;=0.2,IF(Y1137&lt;=0.95,IF(Z1137&gt;=0.77,IF(Z1137&lt;=1.75,"CRAM","O"),"O"),"O"),"O"),"O"),"O")</f>
        <v>CRAM</v>
      </c>
      <c r="AD1137">
        <f>(1+A1137-D1137/2-E1137-B1137/2)/(A1137-D1137/2-E1137-C1137-F1137)</f>
        <v>0.10526315789473684</v>
      </c>
      <c r="AF1137" t="str">
        <f>IF(AD1137&gt;0.66,"CondAr","----")</f>
        <v>----</v>
      </c>
      <c r="AG1137" t="str">
        <f>IF(AND((AD1137&gt;0.5),(AD1137&lt;=0.66)),"Aromatic","----")</f>
        <v>----</v>
      </c>
      <c r="AH1137" t="str">
        <f>IF(AND((AD1137&lt;=0.5),(S1137&lt;1.5)),"HUnSatLig","----")</f>
        <v>----</v>
      </c>
      <c r="AI1137" t="str">
        <f>IF(AND((T1137&lt;0.6),(S1137&gt;=1.5),(C1137=0)),"AlipatNoN","----")</f>
        <v>----</v>
      </c>
      <c r="AJ1137" t="str">
        <f>IF(AND((S1137&gt;=1.5),(T1137&gt;=0.6)),"SatFACarb","----")</f>
        <v>----</v>
      </c>
      <c r="AK1137" t="str">
        <f>IF(AND((T1137&lt;0.6),(S1137&gt;=1.5),(C1137&gt;0)),"Alipat+N","----")</f>
        <v>Alipat+N</v>
      </c>
      <c r="AM1137" s="4">
        <f>V1137*(44/43.989828)</f>
        <v>326.24756608540497</v>
      </c>
      <c r="AN1137" s="4">
        <f>INT(AM1137)</f>
        <v>326</v>
      </c>
      <c r="AO1137" s="4">
        <f>AM1137-AN1137</f>
        <v>0.24756608540496927</v>
      </c>
    </row>
    <row r="1138" spans="1:41" x14ac:dyDescent="0.25">
      <c r="A1138">
        <v>15</v>
      </c>
      <c r="B1138">
        <v>26</v>
      </c>
      <c r="C1138">
        <v>0</v>
      </c>
      <c r="D1138">
        <v>7</v>
      </c>
      <c r="E1138">
        <v>0</v>
      </c>
      <c r="F1138">
        <v>0</v>
      </c>
      <c r="H1138">
        <v>317.1605758</v>
      </c>
      <c r="J1138">
        <v>2215474</v>
      </c>
      <c r="K1138">
        <v>2292369</v>
      </c>
      <c r="L1138">
        <v>1878049</v>
      </c>
      <c r="M1138" t="str">
        <f>IF(J1138&gt;0,"Yes","No")</f>
        <v>Yes</v>
      </c>
      <c r="N1138">
        <f>AVERAGE(J1138:L1138)</f>
        <v>2128630.6666666665</v>
      </c>
      <c r="O1138">
        <v>3729087</v>
      </c>
      <c r="P1138">
        <v>4230182</v>
      </c>
      <c r="Q1138">
        <v>3188057</v>
      </c>
      <c r="S1138">
        <f>B1138/A1138</f>
        <v>1.7333333333333334</v>
      </c>
      <c r="T1138">
        <f>D1138/A1138</f>
        <v>0.46666666666666667</v>
      </c>
      <c r="V1138" s="4">
        <f>A1138*12+(B1138-1)*1.007825+C1138*14.003074+D1138*15.9949146+E1138*31.9720707+F1138*30.9737615+0.0005485799</f>
        <v>317.1605757799</v>
      </c>
      <c r="W1138">
        <f>1+A1138-B1138/2+C1138/2+F1138/2</f>
        <v>3</v>
      </c>
      <c r="X1138">
        <f>W1138/A1138</f>
        <v>0.2</v>
      </c>
      <c r="Y1138">
        <f>W1138/B1138</f>
        <v>0.11538461538461539</v>
      </c>
      <c r="Z1138">
        <f>W1138/D1138</f>
        <v>0.42857142857142855</v>
      </c>
      <c r="AA1138" t="str">
        <f>IF(X1138&gt;=0.3,IF(X1138&lt;=0.68,IF(Y1138&gt;=0.2,IF(Y1138&lt;=0.95,IF(Z1138&gt;=0.77,IF(Z1138&lt;=1.75,"CRAM","O"),"O"),"O"),"O"),"O"),"O")</f>
        <v>O</v>
      </c>
      <c r="AD1138">
        <f>(1+A1138-D1138/2-E1138-B1138/2)/(A1138-D1138/2-E1138-C1138-F1138)</f>
        <v>-4.3478260869565216E-2</v>
      </c>
      <c r="AF1138" t="str">
        <f>IF(AD1138&gt;0.66,"CondAr","----")</f>
        <v>----</v>
      </c>
      <c r="AG1138" t="str">
        <f>IF(AND((AD1138&gt;0.5),(AD1138&lt;=0.66)),"Aromatic","----")</f>
        <v>----</v>
      </c>
      <c r="AH1138" t="str">
        <f>IF(AND((AD1138&lt;=0.5),(S1138&lt;1.5)),"HUnSatLig","----")</f>
        <v>----</v>
      </c>
      <c r="AI1138" t="str">
        <f>IF(AND((T1138&lt;0.6),(S1138&gt;=1.5),(C1138=0)),"AlipatNoN","----")</f>
        <v>AlipatNoN</v>
      </c>
      <c r="AJ1138" t="str">
        <f>IF(AND((S1138&gt;=1.5),(T1138&gt;=0.6)),"SatFACarb","----")</f>
        <v>----</v>
      </c>
      <c r="AK1138" t="str">
        <f>IF(AND((T1138&lt;0.6),(S1138&gt;=1.5),(C1138&gt;0)),"Alipat+N","----")</f>
        <v>----</v>
      </c>
      <c r="AM1138" s="4">
        <f>V1138*(44/43.989828)</f>
        <v>317.23391449304137</v>
      </c>
      <c r="AN1138" s="4">
        <f>INT(AM1138)</f>
        <v>317</v>
      </c>
      <c r="AO1138" s="4">
        <f>AM1138-AN1138</f>
        <v>0.23391449304136813</v>
      </c>
    </row>
    <row r="1139" spans="1:41" x14ac:dyDescent="0.25">
      <c r="A1139">
        <v>15</v>
      </c>
      <c r="B1139">
        <v>26</v>
      </c>
      <c r="C1139">
        <v>0</v>
      </c>
      <c r="D1139">
        <v>9</v>
      </c>
      <c r="E1139">
        <v>0</v>
      </c>
      <c r="F1139">
        <v>0</v>
      </c>
      <c r="H1139">
        <v>349.15040499999998</v>
      </c>
      <c r="J1139">
        <v>2353337</v>
      </c>
      <c r="K1139">
        <v>2919242</v>
      </c>
      <c r="L1139">
        <v>2512873</v>
      </c>
      <c r="M1139" t="str">
        <f>IF(J1139&gt;0,"Yes","No")</f>
        <v>Yes</v>
      </c>
      <c r="N1139">
        <f>AVERAGE(J1139:L1139)</f>
        <v>2595150.6666666665</v>
      </c>
      <c r="O1139">
        <v>3307881</v>
      </c>
      <c r="P1139">
        <v>4007422</v>
      </c>
      <c r="Q1139">
        <v>3164416</v>
      </c>
      <c r="S1139">
        <f>B1139/A1139</f>
        <v>1.7333333333333334</v>
      </c>
      <c r="T1139">
        <f>D1139/A1139</f>
        <v>0.6</v>
      </c>
      <c r="V1139" s="4">
        <f>A1139*12+(B1139-1)*1.007825+C1139*14.003074+D1139*15.9949146+E1139*31.9720707+F1139*30.9737615+0.0005485799</f>
        <v>349.15040497989997</v>
      </c>
      <c r="W1139">
        <f>1+A1139-B1139/2+C1139/2+F1139/2</f>
        <v>3</v>
      </c>
      <c r="X1139">
        <f>W1139/A1139</f>
        <v>0.2</v>
      </c>
      <c r="Y1139">
        <f>W1139/B1139</f>
        <v>0.11538461538461539</v>
      </c>
      <c r="Z1139">
        <f>W1139/D1139</f>
        <v>0.33333333333333331</v>
      </c>
      <c r="AA1139" t="str">
        <f>IF(X1139&gt;=0.3,IF(X1139&lt;=0.68,IF(Y1139&gt;=0.2,IF(Y1139&lt;=0.95,IF(Z1139&gt;=0.77,IF(Z1139&lt;=1.75,"CRAM","O"),"O"),"O"),"O"),"O"),"O")</f>
        <v>O</v>
      </c>
      <c r="AD1139">
        <f>(1+A1139-D1139/2-E1139-B1139/2)/(A1139-D1139/2-E1139-C1139-F1139)</f>
        <v>-0.14285714285714285</v>
      </c>
      <c r="AF1139" t="str">
        <f>IF(AD1139&gt;0.66,"CondAr","----")</f>
        <v>----</v>
      </c>
      <c r="AG1139" t="str">
        <f>IF(AND((AD1139&gt;0.5),(AD1139&lt;=0.66)),"Aromatic","----")</f>
        <v>----</v>
      </c>
      <c r="AH1139" t="str">
        <f>IF(AND((AD1139&lt;=0.5),(S1139&lt;1.5)),"HUnSatLig","----")</f>
        <v>----</v>
      </c>
      <c r="AI1139" t="str">
        <f>IF(AND((T1139&lt;0.6),(S1139&gt;=1.5),(C1139=0)),"AlipatNoN","----")</f>
        <v>----</v>
      </c>
      <c r="AJ1139" t="str">
        <f>IF(AND((S1139&gt;=1.5),(T1139&gt;=0.6)),"SatFACarb","----")</f>
        <v>SatFACarb</v>
      </c>
      <c r="AK1139" t="str">
        <f>IF(AND((T1139&lt;0.6),(S1139&gt;=1.5),(C1139&gt;0)),"Alipat+N","----")</f>
        <v>----</v>
      </c>
      <c r="AM1139" s="4">
        <f>V1139*(44/43.989828)</f>
        <v>349.23114087001198</v>
      </c>
      <c r="AN1139" s="4">
        <f>INT(AM1139)</f>
        <v>349</v>
      </c>
      <c r="AO1139" s="4">
        <f>AM1139-AN1139</f>
        <v>0.23114087001198413</v>
      </c>
    </row>
    <row r="1140" spans="1:41" x14ac:dyDescent="0.25">
      <c r="A1140">
        <v>15</v>
      </c>
      <c r="B1140">
        <v>26</v>
      </c>
      <c r="C1140">
        <v>0</v>
      </c>
      <c r="D1140">
        <v>10</v>
      </c>
      <c r="E1140">
        <v>0</v>
      </c>
      <c r="F1140">
        <v>0</v>
      </c>
      <c r="H1140">
        <v>365.14531959999999</v>
      </c>
      <c r="J1140">
        <v>2351697</v>
      </c>
      <c r="K1140">
        <v>1986948</v>
      </c>
      <c r="L1140">
        <v>2175127</v>
      </c>
      <c r="M1140" t="str">
        <f>IF(J1140&gt;0,"Yes","No")</f>
        <v>Yes</v>
      </c>
      <c r="N1140">
        <f>AVERAGE(J1140:L1140)</f>
        <v>2171257.3333333335</v>
      </c>
      <c r="O1140">
        <v>3540595</v>
      </c>
      <c r="P1140">
        <v>3451959</v>
      </c>
      <c r="Q1140">
        <v>2876751</v>
      </c>
      <c r="S1140">
        <f>B1140/A1140</f>
        <v>1.7333333333333334</v>
      </c>
      <c r="T1140">
        <f>D1140/A1140</f>
        <v>0.66666666666666663</v>
      </c>
      <c r="V1140" s="4">
        <f>A1140*12+(B1140-1)*1.007825+C1140*14.003074+D1140*15.9949146+E1140*31.9720707+F1140*30.9737615+0.0005485799</f>
        <v>365.14531957989999</v>
      </c>
      <c r="W1140">
        <f>1+A1140-B1140/2+C1140/2+F1140/2</f>
        <v>3</v>
      </c>
      <c r="X1140">
        <f>W1140/A1140</f>
        <v>0.2</v>
      </c>
      <c r="Y1140">
        <f>W1140/B1140</f>
        <v>0.11538461538461539</v>
      </c>
      <c r="Z1140">
        <f>W1140/D1140</f>
        <v>0.3</v>
      </c>
      <c r="AA1140" t="str">
        <f>IF(X1140&gt;=0.3,IF(X1140&lt;=0.68,IF(Y1140&gt;=0.2,IF(Y1140&lt;=0.95,IF(Z1140&gt;=0.77,IF(Z1140&lt;=1.75,"CRAM","O"),"O"),"O"),"O"),"O"),"O")</f>
        <v>O</v>
      </c>
      <c r="AD1140">
        <f>(1+A1140-D1140/2-E1140-B1140/2)/(A1140-D1140/2-E1140-C1140-F1140)</f>
        <v>-0.2</v>
      </c>
      <c r="AF1140" t="str">
        <f>IF(AD1140&gt;0.66,"CondAr","----")</f>
        <v>----</v>
      </c>
      <c r="AG1140" t="str">
        <f>IF(AND((AD1140&gt;0.5),(AD1140&lt;=0.66)),"Aromatic","----")</f>
        <v>----</v>
      </c>
      <c r="AH1140" t="str">
        <f>IF(AND((AD1140&lt;=0.5),(S1140&lt;1.5)),"HUnSatLig","----")</f>
        <v>----</v>
      </c>
      <c r="AI1140" t="str">
        <f>IF(AND((T1140&lt;0.6),(S1140&gt;=1.5),(C1140=0)),"AlipatNoN","----")</f>
        <v>----</v>
      </c>
      <c r="AJ1140" t="str">
        <f>IF(AND((S1140&gt;=1.5),(T1140&gt;=0.6)),"SatFACarb","----")</f>
        <v>SatFACarb</v>
      </c>
      <c r="AK1140" t="str">
        <f>IF(AND((T1140&lt;0.6),(S1140&gt;=1.5),(C1140&gt;0)),"Alipat+N","----")</f>
        <v>----</v>
      </c>
      <c r="AM1140" s="4">
        <f>V1140*(44/43.989828)</f>
        <v>365.22975405849729</v>
      </c>
      <c r="AN1140" s="4">
        <f>INT(AM1140)</f>
        <v>365</v>
      </c>
      <c r="AO1140" s="4">
        <f>AM1140-AN1140</f>
        <v>0.22975405849729214</v>
      </c>
    </row>
    <row r="1141" spans="1:41" x14ac:dyDescent="0.25">
      <c r="A1141">
        <v>15</v>
      </c>
      <c r="B1141">
        <v>26</v>
      </c>
      <c r="C1141">
        <v>0</v>
      </c>
      <c r="D1141">
        <v>11</v>
      </c>
      <c r="E1141">
        <v>0</v>
      </c>
      <c r="F1141">
        <v>0</v>
      </c>
      <c r="H1141">
        <v>381.14023420000001</v>
      </c>
      <c r="J1141">
        <v>1836361</v>
      </c>
      <c r="K1141">
        <v>2064694</v>
      </c>
      <c r="L1141">
        <v>2056832</v>
      </c>
      <c r="M1141" t="str">
        <f>IF(J1141&gt;0,"Yes","No")</f>
        <v>Yes</v>
      </c>
      <c r="N1141">
        <f>AVERAGE(J1141:L1141)</f>
        <v>1985962.3333333333</v>
      </c>
      <c r="O1141">
        <v>2550888</v>
      </c>
      <c r="P1141">
        <v>3100151</v>
      </c>
      <c r="Q1141">
        <v>2830917</v>
      </c>
      <c r="S1141">
        <f>B1141/A1141</f>
        <v>1.7333333333333334</v>
      </c>
      <c r="T1141">
        <f>D1141/A1141</f>
        <v>0.73333333333333328</v>
      </c>
      <c r="V1141" s="4">
        <f>A1141*12+(B1141-1)*1.007825+C1141*14.003074+D1141*15.9949146+E1141*31.9720707+F1141*30.9737615+0.0005485799</f>
        <v>381.14023417990001</v>
      </c>
      <c r="W1141">
        <f>1+A1141-B1141/2+C1141/2+F1141/2</f>
        <v>3</v>
      </c>
      <c r="X1141">
        <f>W1141/A1141</f>
        <v>0.2</v>
      </c>
      <c r="Y1141">
        <f>W1141/B1141</f>
        <v>0.11538461538461539</v>
      </c>
      <c r="Z1141">
        <f>W1141/D1141</f>
        <v>0.27272727272727271</v>
      </c>
      <c r="AA1141" t="str">
        <f>IF(X1141&gt;=0.3,IF(X1141&lt;=0.68,IF(Y1141&gt;=0.2,IF(Y1141&lt;=0.95,IF(Z1141&gt;=0.77,IF(Z1141&lt;=1.75,"CRAM","O"),"O"),"O"),"O"),"O"),"O")</f>
        <v>O</v>
      </c>
      <c r="AD1141">
        <f>(1+A1141-D1141/2-E1141-B1141/2)/(A1141-D1141/2-E1141-C1141-F1141)</f>
        <v>-0.26315789473684209</v>
      </c>
      <c r="AF1141" t="str">
        <f>IF(AD1141&gt;0.66,"CondAr","----")</f>
        <v>----</v>
      </c>
      <c r="AG1141" t="str">
        <f>IF(AND((AD1141&gt;0.5),(AD1141&lt;=0.66)),"Aromatic","----")</f>
        <v>----</v>
      </c>
      <c r="AH1141" t="str">
        <f>IF(AND((AD1141&lt;=0.5),(S1141&lt;1.5)),"HUnSatLig","----")</f>
        <v>----</v>
      </c>
      <c r="AI1141" t="str">
        <f>IF(AND((T1141&lt;0.6),(S1141&gt;=1.5),(C1141=0)),"AlipatNoN","----")</f>
        <v>----</v>
      </c>
      <c r="AJ1141" t="str">
        <f>IF(AND((S1141&gt;=1.5),(T1141&gt;=0.6)),"SatFACarb","----")</f>
        <v>SatFACarb</v>
      </c>
      <c r="AK1141" t="str">
        <f>IF(AND((T1141&lt;0.6),(S1141&gt;=1.5),(C1141&gt;0)),"Alipat+N","----")</f>
        <v>----</v>
      </c>
      <c r="AM1141" s="4">
        <f>V1141*(44/43.989828)</f>
        <v>381.2283672469826</v>
      </c>
      <c r="AN1141" s="4">
        <f>INT(AM1141)</f>
        <v>381</v>
      </c>
      <c r="AO1141" s="4">
        <f>AM1141-AN1141</f>
        <v>0.22836724698260014</v>
      </c>
    </row>
    <row r="1142" spans="1:41" x14ac:dyDescent="0.25">
      <c r="A1142">
        <v>15</v>
      </c>
      <c r="B1142">
        <v>26</v>
      </c>
      <c r="C1142">
        <v>0</v>
      </c>
      <c r="D1142">
        <v>12</v>
      </c>
      <c r="E1142">
        <v>0</v>
      </c>
      <c r="F1142">
        <v>0</v>
      </c>
      <c r="H1142">
        <v>397.13514880000002</v>
      </c>
      <c r="J1142">
        <v>2734539</v>
      </c>
      <c r="K1142">
        <v>2321943</v>
      </c>
      <c r="L1142">
        <v>2172886</v>
      </c>
      <c r="M1142" t="str">
        <f>IF(J1142&gt;0,"Yes","No")</f>
        <v>Yes</v>
      </c>
      <c r="N1142">
        <f>AVERAGE(J1142:L1142)</f>
        <v>2409789.3333333335</v>
      </c>
      <c r="O1142">
        <v>3392953</v>
      </c>
      <c r="P1142">
        <v>3601322</v>
      </c>
      <c r="Q1142">
        <v>2938412</v>
      </c>
      <c r="S1142">
        <f>B1142/A1142</f>
        <v>1.7333333333333334</v>
      </c>
      <c r="T1142">
        <f>D1142/A1142</f>
        <v>0.8</v>
      </c>
      <c r="V1142" s="4">
        <f>A1142*12+(B1142-1)*1.007825+C1142*14.003074+D1142*15.9949146+E1142*31.9720707+F1142*30.9737615+0.0005485799</f>
        <v>397.13514877990002</v>
      </c>
      <c r="W1142">
        <f>1+A1142-B1142/2+C1142/2+F1142/2</f>
        <v>3</v>
      </c>
      <c r="X1142">
        <f>W1142/A1142</f>
        <v>0.2</v>
      </c>
      <c r="Y1142">
        <f>W1142/B1142</f>
        <v>0.11538461538461539</v>
      </c>
      <c r="Z1142">
        <f>W1142/D1142</f>
        <v>0.25</v>
      </c>
      <c r="AA1142" t="str">
        <f>IF(X1142&gt;=0.3,IF(X1142&lt;=0.68,IF(Y1142&gt;=0.2,IF(Y1142&lt;=0.95,IF(Z1142&gt;=0.77,IF(Z1142&lt;=1.75,"CRAM","O"),"O"),"O"),"O"),"O"),"O")</f>
        <v>O</v>
      </c>
      <c r="AD1142">
        <f>(1+A1142-D1142/2-E1142-B1142/2)/(A1142-D1142/2-E1142-C1142-F1142)</f>
        <v>-0.33333333333333331</v>
      </c>
      <c r="AF1142" t="str">
        <f>IF(AD1142&gt;0.66,"CondAr","----")</f>
        <v>----</v>
      </c>
      <c r="AG1142" t="str">
        <f>IF(AND((AD1142&gt;0.5),(AD1142&lt;=0.66)),"Aromatic","----")</f>
        <v>----</v>
      </c>
      <c r="AH1142" t="str">
        <f>IF(AND((AD1142&lt;=0.5),(S1142&lt;1.5)),"HUnSatLig","----")</f>
        <v>----</v>
      </c>
      <c r="AI1142" t="str">
        <f>IF(AND((T1142&lt;0.6),(S1142&gt;=1.5),(C1142=0)),"AlipatNoN","----")</f>
        <v>----</v>
      </c>
      <c r="AJ1142" t="str">
        <f>IF(AND((S1142&gt;=1.5),(T1142&gt;=0.6)),"SatFACarb","----")</f>
        <v>SatFACarb</v>
      </c>
      <c r="AK1142" t="str">
        <f>IF(AND((T1142&lt;0.6),(S1142&gt;=1.5),(C1142&gt;0)),"Alipat+N","----")</f>
        <v>----</v>
      </c>
      <c r="AM1142" s="4">
        <f>V1142*(44/43.989828)</f>
        <v>397.22698043546791</v>
      </c>
      <c r="AN1142" s="4">
        <f>INT(AM1142)</f>
        <v>397</v>
      </c>
      <c r="AO1142" s="4">
        <f>AM1142-AN1142</f>
        <v>0.22698043546790814</v>
      </c>
    </row>
    <row r="1143" spans="1:41" x14ac:dyDescent="0.25">
      <c r="A1143">
        <v>15</v>
      </c>
      <c r="B1143">
        <v>26</v>
      </c>
      <c r="C1143">
        <v>4</v>
      </c>
      <c r="D1143">
        <v>5</v>
      </c>
      <c r="E1143">
        <v>0</v>
      </c>
      <c r="F1143">
        <v>0</v>
      </c>
      <c r="H1143">
        <v>341.18304260000002</v>
      </c>
      <c r="J1143">
        <v>1559138</v>
      </c>
      <c r="K1143">
        <v>1929092</v>
      </c>
      <c r="L1143">
        <v>1497210</v>
      </c>
      <c r="M1143" t="str">
        <f>IF(J1143&gt;0,"Yes","No")</f>
        <v>Yes</v>
      </c>
      <c r="N1143">
        <f>AVERAGE(J1143:L1143)</f>
        <v>1661813.3333333333</v>
      </c>
      <c r="O1143">
        <v>3103901</v>
      </c>
      <c r="P1143">
        <v>3223506</v>
      </c>
      <c r="Q1143">
        <v>2550915</v>
      </c>
      <c r="S1143">
        <f>B1143/A1143</f>
        <v>1.7333333333333334</v>
      </c>
      <c r="T1143">
        <f>D1143/A1143</f>
        <v>0.33333333333333331</v>
      </c>
      <c r="V1143" s="4">
        <f>A1143*12+(B1143-1)*1.007825+C1143*14.003074+D1143*15.9949146+E1143*31.9720707+F1143*30.9737615+0.0005485799</f>
        <v>341.18304257990002</v>
      </c>
      <c r="W1143">
        <f>1+A1143-B1143/2+C1143/2+F1143/2</f>
        <v>5</v>
      </c>
      <c r="X1143">
        <f>W1143/A1143</f>
        <v>0.33333333333333331</v>
      </c>
      <c r="Y1143">
        <f>W1143/B1143</f>
        <v>0.19230769230769232</v>
      </c>
      <c r="Z1143">
        <f>W1143/D1143</f>
        <v>1</v>
      </c>
      <c r="AA1143" t="str">
        <f>IF(X1143&gt;=0.3,IF(X1143&lt;=0.68,IF(Y1143&gt;=0.2,IF(Y1143&lt;=0.95,IF(Z1143&gt;=0.77,IF(Z1143&lt;=1.75,"CRAM","O"),"O"),"O"),"O"),"O"),"O")</f>
        <v>O</v>
      </c>
      <c r="AD1143">
        <f>(1+A1143-D1143/2-E1143-B1143/2)/(A1143-D1143/2-E1143-C1143-F1143)</f>
        <v>5.8823529411764705E-2</v>
      </c>
      <c r="AF1143" t="str">
        <f>IF(AD1143&gt;0.66,"CondAr","----")</f>
        <v>----</v>
      </c>
      <c r="AG1143" t="str">
        <f>IF(AND((AD1143&gt;0.5),(AD1143&lt;=0.66)),"Aromatic","----")</f>
        <v>----</v>
      </c>
      <c r="AH1143" t="str">
        <f>IF(AND((AD1143&lt;=0.5),(S1143&lt;1.5)),"HUnSatLig","----")</f>
        <v>----</v>
      </c>
      <c r="AI1143" t="str">
        <f>IF(AND((T1143&lt;0.6),(S1143&gt;=1.5),(C1143=0)),"AlipatNoN","----")</f>
        <v>----</v>
      </c>
      <c r="AJ1143" t="str">
        <f>IF(AND((S1143&gt;=1.5),(T1143&gt;=0.6)),"SatFACarb","----")</f>
        <v>----</v>
      </c>
      <c r="AK1143" t="str">
        <f>IF(AND((T1143&lt;0.6),(S1143&gt;=1.5),(C1143&gt;0)),"Alipat+N","----")</f>
        <v>Alipat+N</v>
      </c>
      <c r="AM1143" s="4">
        <f>V1143*(44/43.989828)</f>
        <v>341.26193613477187</v>
      </c>
      <c r="AN1143" s="4">
        <f>INT(AM1143)</f>
        <v>341</v>
      </c>
      <c r="AO1143" s="4">
        <f>AM1143-AN1143</f>
        <v>0.26193613477187228</v>
      </c>
    </row>
    <row r="1144" spans="1:41" x14ac:dyDescent="0.25">
      <c r="A1144">
        <v>15</v>
      </c>
      <c r="B1144">
        <v>26</v>
      </c>
      <c r="C1144">
        <v>4</v>
      </c>
      <c r="D1144">
        <v>8</v>
      </c>
      <c r="E1144">
        <v>0</v>
      </c>
      <c r="F1144">
        <v>0</v>
      </c>
      <c r="H1144">
        <v>389.16778640000001</v>
      </c>
      <c r="J1144">
        <v>1864223</v>
      </c>
      <c r="K1144">
        <v>1600092</v>
      </c>
      <c r="L1144">
        <v>1979905</v>
      </c>
      <c r="M1144" t="str">
        <f>IF(J1144&gt;0,"Yes","No")</f>
        <v>Yes</v>
      </c>
      <c r="N1144">
        <f>AVERAGE(J1144:L1144)</f>
        <v>1814740</v>
      </c>
      <c r="O1144" t="s">
        <v>14</v>
      </c>
      <c r="P1144" t="s">
        <v>14</v>
      </c>
      <c r="Q1144" t="s">
        <v>14</v>
      </c>
      <c r="S1144">
        <f>B1144/A1144</f>
        <v>1.7333333333333334</v>
      </c>
      <c r="T1144">
        <f>D1144/A1144</f>
        <v>0.53333333333333333</v>
      </c>
      <c r="V1144" s="4">
        <f>A1144*12+(B1144-1)*1.007825+C1144*14.003074+D1144*15.9949146+E1144*31.9720707+F1144*30.9737615+0.0005485799</f>
        <v>389.16778637990001</v>
      </c>
      <c r="W1144">
        <f>1+A1144-B1144/2+C1144/2+F1144/2</f>
        <v>5</v>
      </c>
      <c r="X1144">
        <f>W1144/A1144</f>
        <v>0.33333333333333331</v>
      </c>
      <c r="Y1144">
        <f>W1144/B1144</f>
        <v>0.19230769230769232</v>
      </c>
      <c r="Z1144">
        <f>W1144/D1144</f>
        <v>0.625</v>
      </c>
      <c r="AA1144" t="str">
        <f>IF(X1144&gt;=0.3,IF(X1144&lt;=0.68,IF(Y1144&gt;=0.2,IF(Y1144&lt;=0.95,IF(Z1144&gt;=0.77,IF(Z1144&lt;=1.75,"CRAM","O"),"O"),"O"),"O"),"O"),"O")</f>
        <v>O</v>
      </c>
      <c r="AD1144">
        <f>(1+A1144-D1144/2-E1144-B1144/2)/(A1144-D1144/2-E1144-C1144-F1144)</f>
        <v>-0.14285714285714285</v>
      </c>
      <c r="AF1144" t="str">
        <f>IF(AD1144&gt;0.66,"CondAr","----")</f>
        <v>----</v>
      </c>
      <c r="AG1144" t="str">
        <f>IF(AND((AD1144&gt;0.5),(AD1144&lt;=0.66)),"Aromatic","----")</f>
        <v>----</v>
      </c>
      <c r="AH1144" t="str">
        <f>IF(AND((AD1144&lt;=0.5),(S1144&lt;1.5)),"HUnSatLig","----")</f>
        <v>----</v>
      </c>
      <c r="AI1144" t="str">
        <f>IF(AND((T1144&lt;0.6),(S1144&gt;=1.5),(C1144=0)),"AlipatNoN","----")</f>
        <v>----</v>
      </c>
      <c r="AJ1144" t="str">
        <f>IF(AND((S1144&gt;=1.5),(T1144&gt;=0.6)),"SatFACarb","----")</f>
        <v>----</v>
      </c>
      <c r="AK1144" t="str">
        <f>IF(AND((T1144&lt;0.6),(S1144&gt;=1.5),(C1144&gt;0)),"Alipat+N","----")</f>
        <v>Alipat+N</v>
      </c>
      <c r="AM1144" s="4">
        <f>V1144*(44/43.989828)</f>
        <v>389.25777570022774</v>
      </c>
      <c r="AN1144" s="4">
        <f>INT(AM1144)</f>
        <v>389</v>
      </c>
      <c r="AO1144" s="4">
        <f>AM1144-AN1144</f>
        <v>0.25777570022773943</v>
      </c>
    </row>
    <row r="1145" spans="1:41" x14ac:dyDescent="0.25">
      <c r="A1145">
        <v>15</v>
      </c>
      <c r="B1145">
        <v>27</v>
      </c>
      <c r="C1145">
        <v>1</v>
      </c>
      <c r="D1145">
        <v>10</v>
      </c>
      <c r="E1145">
        <v>0</v>
      </c>
      <c r="F1145">
        <v>0</v>
      </c>
      <c r="H1145">
        <v>380.15621859999999</v>
      </c>
      <c r="J1145">
        <v>2532089</v>
      </c>
      <c r="K1145">
        <v>2315331</v>
      </c>
      <c r="L1145">
        <v>2456446</v>
      </c>
      <c r="M1145" t="str">
        <f>IF(J1145&gt;0,"Yes","No")</f>
        <v>Yes</v>
      </c>
      <c r="N1145">
        <f>AVERAGE(J1145:L1145)</f>
        <v>2434622</v>
      </c>
      <c r="O1145">
        <v>3844454</v>
      </c>
      <c r="P1145">
        <v>3623668</v>
      </c>
      <c r="Q1145">
        <v>3652438</v>
      </c>
      <c r="S1145">
        <f>B1145/A1145</f>
        <v>1.8</v>
      </c>
      <c r="T1145">
        <f>D1145/A1145</f>
        <v>0.66666666666666663</v>
      </c>
      <c r="V1145" s="4">
        <f>A1145*12+(B1145-1)*1.007825+C1145*14.003074+D1145*15.9949146+E1145*31.9720707+F1145*30.9737615+0.0005485799</f>
        <v>380.15621857989998</v>
      </c>
      <c r="W1145">
        <f>1+A1145-B1145/2+C1145/2+F1145/2</f>
        <v>3</v>
      </c>
      <c r="X1145">
        <f>W1145/A1145</f>
        <v>0.2</v>
      </c>
      <c r="Y1145">
        <f>W1145/B1145</f>
        <v>0.1111111111111111</v>
      </c>
      <c r="Z1145">
        <f>W1145/D1145</f>
        <v>0.3</v>
      </c>
      <c r="AA1145" t="str">
        <f>IF(X1145&gt;=0.3,IF(X1145&lt;=0.68,IF(Y1145&gt;=0.2,IF(Y1145&lt;=0.95,IF(Z1145&gt;=0.77,IF(Z1145&lt;=1.75,"CRAM","O"),"O"),"O"),"O"),"O"),"O")</f>
        <v>O</v>
      </c>
      <c r="AD1145">
        <f>(1+A1145-D1145/2-E1145-B1145/2)/(A1145-D1145/2-E1145-C1145-F1145)</f>
        <v>-0.27777777777777779</v>
      </c>
      <c r="AF1145" t="str">
        <f>IF(AD1145&gt;0.66,"CondAr","----")</f>
        <v>----</v>
      </c>
      <c r="AG1145" t="str">
        <f>IF(AND((AD1145&gt;0.5),(AD1145&lt;=0.66)),"Aromatic","----")</f>
        <v>----</v>
      </c>
      <c r="AH1145" t="str">
        <f>IF(AND((AD1145&lt;=0.5),(S1145&lt;1.5)),"HUnSatLig","----")</f>
        <v>----</v>
      </c>
      <c r="AI1145" t="str">
        <f>IF(AND((T1145&lt;0.6),(S1145&gt;=1.5),(C1145=0)),"AlipatNoN","----")</f>
        <v>----</v>
      </c>
      <c r="AJ1145" t="str">
        <f>IF(AND((S1145&gt;=1.5),(T1145&gt;=0.6)),"SatFACarb","----")</f>
        <v>SatFACarb</v>
      </c>
      <c r="AK1145" t="str">
        <f>IF(AND((T1145&lt;0.6),(S1145&gt;=1.5),(C1145&gt;0)),"Alipat+N","----")</f>
        <v>----</v>
      </c>
      <c r="AM1145" s="4">
        <f>V1145*(44/43.989828)</f>
        <v>380.24412410786414</v>
      </c>
      <c r="AN1145" s="4">
        <f>INT(AM1145)</f>
        <v>380</v>
      </c>
      <c r="AO1145" s="4">
        <f>AM1145-AN1145</f>
        <v>0.2441241078641383</v>
      </c>
    </row>
    <row r="1146" spans="1:41" x14ac:dyDescent="0.25">
      <c r="A1146">
        <v>15</v>
      </c>
      <c r="B1146">
        <v>27</v>
      </c>
      <c r="C1146">
        <v>3</v>
      </c>
      <c r="D1146">
        <v>5</v>
      </c>
      <c r="E1146">
        <v>0</v>
      </c>
      <c r="F1146">
        <v>0</v>
      </c>
      <c r="H1146">
        <v>328.18779360000002</v>
      </c>
      <c r="J1146">
        <v>2242959</v>
      </c>
      <c r="K1146">
        <v>2255997</v>
      </c>
      <c r="L1146">
        <v>1954707</v>
      </c>
      <c r="M1146" t="str">
        <f>IF(J1146&gt;0,"Yes","No")</f>
        <v>Yes</v>
      </c>
      <c r="N1146">
        <f>AVERAGE(J1146:L1146)</f>
        <v>2151221</v>
      </c>
      <c r="O1146">
        <v>4057579</v>
      </c>
      <c r="P1146">
        <v>4178004</v>
      </c>
      <c r="Q1146">
        <v>4075583</v>
      </c>
      <c r="S1146">
        <f>B1146/A1146</f>
        <v>1.8</v>
      </c>
      <c r="T1146">
        <f>D1146/A1146</f>
        <v>0.33333333333333331</v>
      </c>
      <c r="V1146" s="4">
        <f>A1146*12+(B1146-1)*1.007825+C1146*14.003074+D1146*15.9949146+E1146*31.9720707+F1146*30.9737615+0.0005485799</f>
        <v>328.18779357989996</v>
      </c>
      <c r="W1146">
        <f>1+A1146-B1146/2+C1146/2+F1146/2</f>
        <v>4</v>
      </c>
      <c r="X1146">
        <f>W1146/A1146</f>
        <v>0.26666666666666666</v>
      </c>
      <c r="Y1146">
        <f>W1146/B1146</f>
        <v>0.14814814814814814</v>
      </c>
      <c r="Z1146">
        <f>W1146/D1146</f>
        <v>0.8</v>
      </c>
      <c r="AA1146" t="str">
        <f>IF(X1146&gt;=0.3,IF(X1146&lt;=0.68,IF(Y1146&gt;=0.2,IF(Y1146&lt;=0.95,IF(Z1146&gt;=0.77,IF(Z1146&lt;=1.75,"CRAM","O"),"O"),"O"),"O"),"O"),"O")</f>
        <v>O</v>
      </c>
      <c r="AD1146">
        <f>(1+A1146-D1146/2-E1146-B1146/2)/(A1146-D1146/2-E1146-C1146-F1146)</f>
        <v>0</v>
      </c>
      <c r="AF1146" t="str">
        <f>IF(AD1146&gt;0.66,"CondAr","----")</f>
        <v>----</v>
      </c>
      <c r="AG1146" t="str">
        <f>IF(AND((AD1146&gt;0.5),(AD1146&lt;=0.66)),"Aromatic","----")</f>
        <v>----</v>
      </c>
      <c r="AH1146" t="str">
        <f>IF(AND((AD1146&lt;=0.5),(S1146&lt;1.5)),"HUnSatLig","----")</f>
        <v>----</v>
      </c>
      <c r="AI1146" t="str">
        <f>IF(AND((T1146&lt;0.6),(S1146&gt;=1.5),(C1146=0)),"AlipatNoN","----")</f>
        <v>----</v>
      </c>
      <c r="AJ1146" t="str">
        <f>IF(AND((S1146&gt;=1.5),(T1146&gt;=0.6)),"SatFACarb","----")</f>
        <v>----</v>
      </c>
      <c r="AK1146" t="str">
        <f>IF(AND((T1146&lt;0.6),(S1146&gt;=1.5),(C1146&gt;0)),"Alipat+N","----")</f>
        <v>Alipat+N</v>
      </c>
      <c r="AM1146" s="4">
        <f>V1146*(44/43.989828)</f>
        <v>328.26368217478813</v>
      </c>
      <c r="AN1146" s="4">
        <f>INT(AM1146)</f>
        <v>328</v>
      </c>
      <c r="AO1146" s="4">
        <f>AM1146-AN1146</f>
        <v>0.26368217478812994</v>
      </c>
    </row>
    <row r="1147" spans="1:41" x14ac:dyDescent="0.25">
      <c r="A1147">
        <v>15</v>
      </c>
      <c r="B1147">
        <v>28</v>
      </c>
      <c r="C1147">
        <v>0</v>
      </c>
      <c r="D1147">
        <v>10</v>
      </c>
      <c r="E1147">
        <v>0</v>
      </c>
      <c r="F1147">
        <v>0</v>
      </c>
      <c r="H1147">
        <v>367.16096959999999</v>
      </c>
      <c r="J1147">
        <v>2116175</v>
      </c>
      <c r="K1147">
        <v>2076343</v>
      </c>
      <c r="L1147">
        <v>2247416</v>
      </c>
      <c r="M1147" t="str">
        <f>IF(J1147&gt;0,"Yes","No")</f>
        <v>Yes</v>
      </c>
      <c r="N1147">
        <f>AVERAGE(J1147:L1147)</f>
        <v>2146644.6666666665</v>
      </c>
      <c r="O1147">
        <v>3711704</v>
      </c>
      <c r="P1147">
        <v>2856589</v>
      </c>
      <c r="Q1147">
        <v>3085208</v>
      </c>
      <c r="S1147">
        <f>B1147/A1147</f>
        <v>1.8666666666666667</v>
      </c>
      <c r="T1147">
        <f>D1147/A1147</f>
        <v>0.66666666666666663</v>
      </c>
      <c r="V1147" s="4">
        <f>A1147*12+(B1147-1)*1.007825+C1147*14.003074+D1147*15.9949146+E1147*31.9720707+F1147*30.9737615+0.0005485799</f>
        <v>367.16096957989998</v>
      </c>
      <c r="W1147">
        <f>1+A1147-B1147/2+C1147/2+F1147/2</f>
        <v>2</v>
      </c>
      <c r="X1147">
        <f>W1147/A1147</f>
        <v>0.13333333333333333</v>
      </c>
      <c r="Y1147">
        <f>W1147/B1147</f>
        <v>7.1428571428571425E-2</v>
      </c>
      <c r="Z1147">
        <f>W1147/D1147</f>
        <v>0.2</v>
      </c>
      <c r="AA1147" t="str">
        <f>IF(X1147&gt;=0.3,IF(X1147&lt;=0.68,IF(Y1147&gt;=0.2,IF(Y1147&lt;=0.95,IF(Z1147&gt;=0.77,IF(Z1147&lt;=1.75,"CRAM","O"),"O"),"O"),"O"),"O"),"O")</f>
        <v>O</v>
      </c>
      <c r="AD1147">
        <f>(1+A1147-D1147/2-E1147-B1147/2)/(A1147-D1147/2-E1147-C1147-F1147)</f>
        <v>-0.3</v>
      </c>
      <c r="AF1147" t="str">
        <f>IF(AD1147&gt;0.66,"CondAr","----")</f>
        <v>----</v>
      </c>
      <c r="AG1147" t="str">
        <f>IF(AND((AD1147&gt;0.5),(AD1147&lt;=0.66)),"Aromatic","----")</f>
        <v>----</v>
      </c>
      <c r="AH1147" t="str">
        <f>IF(AND((AD1147&lt;=0.5),(S1147&lt;1.5)),"HUnSatLig","----")</f>
        <v>----</v>
      </c>
      <c r="AI1147" t="str">
        <f>IF(AND((T1147&lt;0.6),(S1147&gt;=1.5),(C1147=0)),"AlipatNoN","----")</f>
        <v>----</v>
      </c>
      <c r="AJ1147" t="str">
        <f>IF(AND((S1147&gt;=1.5),(T1147&gt;=0.6)),"SatFACarb","----")</f>
        <v>SatFACarb</v>
      </c>
      <c r="AK1147" t="str">
        <f>IF(AND((T1147&lt;0.6),(S1147&gt;=1.5),(C1147&gt;0)),"Alipat+N","----")</f>
        <v>----</v>
      </c>
      <c r="AM1147" s="4">
        <f>V1147*(44/43.989828)</f>
        <v>367.24587014788051</v>
      </c>
      <c r="AN1147" s="4">
        <f>INT(AM1147)</f>
        <v>367</v>
      </c>
      <c r="AO1147" s="4">
        <f>AM1147-AN1147</f>
        <v>0.24587014788050965</v>
      </c>
    </row>
    <row r="1148" spans="1:41" x14ac:dyDescent="0.25">
      <c r="A1148">
        <v>15</v>
      </c>
      <c r="B1148">
        <v>28</v>
      </c>
      <c r="C1148">
        <v>0</v>
      </c>
      <c r="D1148">
        <v>10</v>
      </c>
      <c r="E1148">
        <v>1</v>
      </c>
      <c r="F1148">
        <v>0</v>
      </c>
      <c r="H1148">
        <v>399.1330403</v>
      </c>
      <c r="J1148">
        <v>2658638</v>
      </c>
      <c r="K1148">
        <v>2934084</v>
      </c>
      <c r="L1148">
        <v>2240254</v>
      </c>
      <c r="M1148" t="str">
        <f>IF(J1148&gt;0,"Yes","No")</f>
        <v>Yes</v>
      </c>
      <c r="N1148">
        <f>AVERAGE(J1148:L1148)</f>
        <v>2610992</v>
      </c>
      <c r="O1148">
        <v>10316002</v>
      </c>
      <c r="P1148">
        <v>4899562</v>
      </c>
      <c r="Q1148">
        <v>10773790</v>
      </c>
      <c r="S1148">
        <f>B1148/A1148</f>
        <v>1.8666666666666667</v>
      </c>
      <c r="T1148">
        <f>D1148/A1148</f>
        <v>0.66666666666666663</v>
      </c>
      <c r="V1148" s="4">
        <f>A1148*12+(B1148-1)*1.007825+C1148*14.003074+D1148*15.9949146+E1148*31.9720707+F1148*30.9737615+0.0005485799</f>
        <v>399.1330402799</v>
      </c>
      <c r="W1148">
        <f>1+A1148-B1148/2+C1148/2+F1148/2</f>
        <v>2</v>
      </c>
      <c r="X1148">
        <f>W1148/A1148</f>
        <v>0.13333333333333333</v>
      </c>
      <c r="Y1148">
        <f>W1148/B1148</f>
        <v>7.1428571428571425E-2</v>
      </c>
      <c r="Z1148">
        <f>W1148/D1148</f>
        <v>0.2</v>
      </c>
      <c r="AA1148" t="str">
        <f>IF(X1148&gt;=0.3,IF(X1148&lt;=0.68,IF(Y1148&gt;=0.2,IF(Y1148&lt;=0.95,IF(Z1148&gt;=0.77,IF(Z1148&lt;=1.75,"CRAM","O"),"O"),"O"),"O"),"O"),"O")</f>
        <v>O</v>
      </c>
      <c r="AD1148">
        <f>(1+A1148-D1148/2-E1148-B1148/2)/(A1148-D1148/2-E1148-C1148-F1148)</f>
        <v>-0.44444444444444442</v>
      </c>
      <c r="AF1148" t="str">
        <f>IF(AD1148&gt;0.66,"CondAr","----")</f>
        <v>----</v>
      </c>
      <c r="AG1148" t="str">
        <f>IF(AND((AD1148&gt;0.5),(AD1148&lt;=0.66)),"Aromatic","----")</f>
        <v>----</v>
      </c>
      <c r="AH1148" t="str">
        <f>IF(AND((AD1148&lt;=0.5),(S1148&lt;1.5)),"HUnSatLig","----")</f>
        <v>----</v>
      </c>
      <c r="AI1148" t="str">
        <f>IF(AND((T1148&lt;0.6),(S1148&gt;=1.5),(C1148=0)),"AlipatNoN","----")</f>
        <v>----</v>
      </c>
      <c r="AJ1148" t="str">
        <f>IF(AND((S1148&gt;=1.5),(T1148&gt;=0.6)),"SatFACarb","----")</f>
        <v>SatFACarb</v>
      </c>
      <c r="AK1148" t="str">
        <f>IF(AND((T1148&lt;0.6),(S1148&gt;=1.5),(C1148&gt;0)),"Alipat+N","----")</f>
        <v>----</v>
      </c>
      <c r="AM1148" s="4">
        <f>V1148*(44/43.989828)</f>
        <v>399.22533391845946</v>
      </c>
      <c r="AN1148" s="4">
        <f>INT(AM1148)</f>
        <v>399</v>
      </c>
      <c r="AO1148" s="4">
        <f>AM1148-AN1148</f>
        <v>0.22533391845945516</v>
      </c>
    </row>
    <row r="1149" spans="1:41" x14ac:dyDescent="0.25">
      <c r="A1149">
        <v>15</v>
      </c>
      <c r="B1149">
        <v>28</v>
      </c>
      <c r="C1149">
        <v>4</v>
      </c>
      <c r="D1149">
        <v>6</v>
      </c>
      <c r="E1149">
        <v>0</v>
      </c>
      <c r="F1149">
        <v>0</v>
      </c>
      <c r="H1149">
        <v>359.19360719999997</v>
      </c>
      <c r="J1149">
        <v>2858125</v>
      </c>
      <c r="K1149">
        <v>2650622</v>
      </c>
      <c r="L1149">
        <v>2720135</v>
      </c>
      <c r="M1149" t="str">
        <f>IF(J1149&gt;0,"Yes","No")</f>
        <v>Yes</v>
      </c>
      <c r="N1149">
        <f>AVERAGE(J1149:L1149)</f>
        <v>2742960.6666666665</v>
      </c>
      <c r="O1149">
        <v>4751693</v>
      </c>
      <c r="P1149">
        <v>5714765</v>
      </c>
      <c r="Q1149">
        <v>4378740</v>
      </c>
      <c r="S1149">
        <f>B1149/A1149</f>
        <v>1.8666666666666667</v>
      </c>
      <c r="T1149">
        <f>D1149/A1149</f>
        <v>0.4</v>
      </c>
      <c r="V1149" s="4">
        <f>A1149*12+(B1149-1)*1.007825+C1149*14.003074+D1149*15.9949146+E1149*31.9720707+F1149*30.9737615+0.0005485799</f>
        <v>359.19360717989997</v>
      </c>
      <c r="W1149">
        <f>1+A1149-B1149/2+C1149/2+F1149/2</f>
        <v>4</v>
      </c>
      <c r="X1149">
        <f>W1149/A1149</f>
        <v>0.26666666666666666</v>
      </c>
      <c r="Y1149">
        <f>W1149/B1149</f>
        <v>0.14285714285714285</v>
      </c>
      <c r="Z1149">
        <f>W1149/D1149</f>
        <v>0.66666666666666663</v>
      </c>
      <c r="AA1149" t="str">
        <f>IF(X1149&gt;=0.3,IF(X1149&lt;=0.68,IF(Y1149&gt;=0.2,IF(Y1149&lt;=0.95,IF(Z1149&gt;=0.77,IF(Z1149&lt;=1.75,"CRAM","O"),"O"),"O"),"O"),"O"),"O")</f>
        <v>O</v>
      </c>
      <c r="AD1149">
        <f>(1+A1149-D1149/2-E1149-B1149/2)/(A1149-D1149/2-E1149-C1149-F1149)</f>
        <v>-0.125</v>
      </c>
      <c r="AF1149" t="str">
        <f>IF(AD1149&gt;0.66,"CondAr","----")</f>
        <v>----</v>
      </c>
      <c r="AG1149" t="str">
        <f>IF(AND((AD1149&gt;0.5),(AD1149&lt;=0.66)),"Aromatic","----")</f>
        <v>----</v>
      </c>
      <c r="AH1149" t="str">
        <f>IF(AND((AD1149&lt;=0.5),(S1149&lt;1.5)),"HUnSatLig","----")</f>
        <v>----</v>
      </c>
      <c r="AI1149" t="str">
        <f>IF(AND((T1149&lt;0.6),(S1149&gt;=1.5),(C1149=0)),"AlipatNoN","----")</f>
        <v>----</v>
      </c>
      <c r="AJ1149" t="str">
        <f>IF(AND((S1149&gt;=1.5),(T1149&gt;=0.6)),"SatFACarb","----")</f>
        <v>----</v>
      </c>
      <c r="AK1149" t="str">
        <f>IF(AND((T1149&lt;0.6),(S1149&gt;=1.5),(C1149&gt;0)),"Alipat+N","----")</f>
        <v>Alipat+N</v>
      </c>
      <c r="AM1149" s="4">
        <f>V1149*(44/43.989828)</f>
        <v>359.27666541264034</v>
      </c>
      <c r="AN1149" s="4">
        <f>INT(AM1149)</f>
        <v>359</v>
      </c>
      <c r="AO1149" s="4">
        <f>AM1149-AN1149</f>
        <v>0.27666541264034095</v>
      </c>
    </row>
    <row r="1150" spans="1:41" x14ac:dyDescent="0.25">
      <c r="A1150">
        <v>15</v>
      </c>
      <c r="B1150">
        <v>28</v>
      </c>
      <c r="C1150">
        <v>4</v>
      </c>
      <c r="D1150">
        <v>7</v>
      </c>
      <c r="E1150">
        <v>0</v>
      </c>
      <c r="F1150">
        <v>0</v>
      </c>
      <c r="H1150">
        <v>375.18852179999999</v>
      </c>
      <c r="J1150">
        <v>2508305</v>
      </c>
      <c r="K1150">
        <v>2093893</v>
      </c>
      <c r="L1150">
        <v>2525739</v>
      </c>
      <c r="M1150" t="str">
        <f>IF(J1150&gt;0,"Yes","No")</f>
        <v>Yes</v>
      </c>
      <c r="N1150">
        <f>AVERAGE(J1150:L1150)</f>
        <v>2375979</v>
      </c>
      <c r="O1150">
        <v>2415636</v>
      </c>
      <c r="P1150">
        <v>2513316</v>
      </c>
      <c r="Q1150">
        <v>2237530</v>
      </c>
      <c r="S1150">
        <f>B1150/A1150</f>
        <v>1.8666666666666667</v>
      </c>
      <c r="T1150">
        <f>D1150/A1150</f>
        <v>0.46666666666666667</v>
      </c>
      <c r="V1150" s="4">
        <f>A1150*12+(B1150-1)*1.007825+C1150*14.003074+D1150*15.9949146+E1150*31.9720707+F1150*30.9737615+0.0005485799</f>
        <v>375.18852177989999</v>
      </c>
      <c r="W1150">
        <f>1+A1150-B1150/2+C1150/2+F1150/2</f>
        <v>4</v>
      </c>
      <c r="X1150">
        <f>W1150/A1150</f>
        <v>0.26666666666666666</v>
      </c>
      <c r="Y1150">
        <f>W1150/B1150</f>
        <v>0.14285714285714285</v>
      </c>
      <c r="Z1150">
        <f>W1150/D1150</f>
        <v>0.5714285714285714</v>
      </c>
      <c r="AA1150" t="str">
        <f>IF(X1150&gt;=0.3,IF(X1150&lt;=0.68,IF(Y1150&gt;=0.2,IF(Y1150&lt;=0.95,IF(Z1150&gt;=0.77,IF(Z1150&lt;=1.75,"CRAM","O"),"O"),"O"),"O"),"O"),"O")</f>
        <v>O</v>
      </c>
      <c r="AD1150">
        <f>(1+A1150-D1150/2-E1150-B1150/2)/(A1150-D1150/2-E1150-C1150-F1150)</f>
        <v>-0.2</v>
      </c>
      <c r="AF1150" t="str">
        <f>IF(AD1150&gt;0.66,"CondAr","----")</f>
        <v>----</v>
      </c>
      <c r="AG1150" t="str">
        <f>IF(AND((AD1150&gt;0.5),(AD1150&lt;=0.66)),"Aromatic","----")</f>
        <v>----</v>
      </c>
      <c r="AH1150" t="str">
        <f>IF(AND((AD1150&lt;=0.5),(S1150&lt;1.5)),"HUnSatLig","----")</f>
        <v>----</v>
      </c>
      <c r="AI1150" t="str">
        <f>IF(AND((T1150&lt;0.6),(S1150&gt;=1.5),(C1150=0)),"AlipatNoN","----")</f>
        <v>----</v>
      </c>
      <c r="AJ1150" t="str">
        <f>IF(AND((S1150&gt;=1.5),(T1150&gt;=0.6)),"SatFACarb","----")</f>
        <v>----</v>
      </c>
      <c r="AK1150" t="str">
        <f>IF(AND((T1150&lt;0.6),(S1150&gt;=1.5),(C1150&gt;0)),"Alipat+N","----")</f>
        <v>Alipat+N</v>
      </c>
      <c r="AM1150" s="4">
        <f>V1150*(44/43.989828)</f>
        <v>375.27527860112565</v>
      </c>
      <c r="AN1150" s="4">
        <f>INT(AM1150)</f>
        <v>375</v>
      </c>
      <c r="AO1150" s="4">
        <f>AM1150-AN1150</f>
        <v>0.27527860112564895</v>
      </c>
    </row>
    <row r="1151" spans="1:41" x14ac:dyDescent="0.25">
      <c r="A1151">
        <v>15</v>
      </c>
      <c r="B1151">
        <v>29</v>
      </c>
      <c r="C1151">
        <v>3</v>
      </c>
      <c r="D1151">
        <v>4</v>
      </c>
      <c r="E1151">
        <v>0</v>
      </c>
      <c r="F1151">
        <v>0</v>
      </c>
      <c r="H1151">
        <v>314.208529</v>
      </c>
      <c r="J1151">
        <v>2196622</v>
      </c>
      <c r="K1151">
        <v>1988518</v>
      </c>
      <c r="L1151">
        <v>1811740</v>
      </c>
      <c r="M1151" t="str">
        <f>IF(J1151&gt;0,"Yes","No")</f>
        <v>Yes</v>
      </c>
      <c r="N1151">
        <f>AVERAGE(J1151:L1151)</f>
        <v>1998960</v>
      </c>
      <c r="O1151">
        <v>3838091</v>
      </c>
      <c r="P1151">
        <v>4565549</v>
      </c>
      <c r="Q1151">
        <v>3639090</v>
      </c>
      <c r="S1151">
        <f>B1151/A1151</f>
        <v>1.9333333333333333</v>
      </c>
      <c r="T1151">
        <f>D1151/A1151</f>
        <v>0.26666666666666666</v>
      </c>
      <c r="V1151" s="4">
        <f>A1151*12+(B1151-1)*1.007825+C1151*14.003074+D1151*15.9949146+E1151*31.9720707+F1151*30.9737615+0.0005485799</f>
        <v>314.2085289799</v>
      </c>
      <c r="W1151">
        <f>1+A1151-B1151/2+C1151/2+F1151/2</f>
        <v>3</v>
      </c>
      <c r="X1151">
        <f>W1151/A1151</f>
        <v>0.2</v>
      </c>
      <c r="Y1151">
        <f>W1151/B1151</f>
        <v>0.10344827586206896</v>
      </c>
      <c r="Z1151">
        <f>W1151/D1151</f>
        <v>0.75</v>
      </c>
      <c r="AA1151" t="str">
        <f>IF(X1151&gt;=0.3,IF(X1151&lt;=0.68,IF(Y1151&gt;=0.2,IF(Y1151&lt;=0.95,IF(Z1151&gt;=0.77,IF(Z1151&lt;=1.75,"CRAM","O"),"O"),"O"),"O"),"O"),"O")</f>
        <v>O</v>
      </c>
      <c r="AD1151">
        <f>(1+A1151-D1151/2-E1151-B1151/2)/(A1151-D1151/2-E1151-C1151-F1151)</f>
        <v>-0.05</v>
      </c>
      <c r="AF1151" t="str">
        <f>IF(AD1151&gt;0.66,"CondAr","----")</f>
        <v>----</v>
      </c>
      <c r="AG1151" t="str">
        <f>IF(AND((AD1151&gt;0.5),(AD1151&lt;=0.66)),"Aromatic","----")</f>
        <v>----</v>
      </c>
      <c r="AH1151" t="str">
        <f>IF(AND((AD1151&lt;=0.5),(S1151&lt;1.5)),"HUnSatLig","----")</f>
        <v>----</v>
      </c>
      <c r="AI1151" t="str">
        <f>IF(AND((T1151&lt;0.6),(S1151&gt;=1.5),(C1151=0)),"AlipatNoN","----")</f>
        <v>----</v>
      </c>
      <c r="AJ1151" t="str">
        <f>IF(AND((S1151&gt;=1.5),(T1151&gt;=0.6)),"SatFACarb","----")</f>
        <v>----</v>
      </c>
      <c r="AK1151" t="str">
        <f>IF(AND((T1151&lt;0.6),(S1151&gt;=1.5),(C1151&gt;0)),"Alipat+N","----")</f>
        <v>Alipat+N</v>
      </c>
      <c r="AM1151" s="4">
        <f>V1151*(44/43.989828)</f>
        <v>314.2811850756861</v>
      </c>
      <c r="AN1151" s="4">
        <f>INT(AM1151)</f>
        <v>314</v>
      </c>
      <c r="AO1151" s="4">
        <f>AM1151-AN1151</f>
        <v>0.2811850756860963</v>
      </c>
    </row>
    <row r="1152" spans="1:41" x14ac:dyDescent="0.25">
      <c r="A1152">
        <v>16</v>
      </c>
      <c r="B1152">
        <v>8</v>
      </c>
      <c r="C1152">
        <v>0</v>
      </c>
      <c r="D1152">
        <v>9</v>
      </c>
      <c r="E1152">
        <v>0</v>
      </c>
      <c r="F1152">
        <v>0</v>
      </c>
      <c r="H1152">
        <v>343.00955499999998</v>
      </c>
      <c r="J1152">
        <v>1726047</v>
      </c>
      <c r="K1152">
        <v>2095930</v>
      </c>
      <c r="L1152">
        <v>1855317</v>
      </c>
      <c r="M1152" t="str">
        <f>IF(J1152&gt;0,"Yes","No")</f>
        <v>Yes</v>
      </c>
      <c r="N1152">
        <f>AVERAGE(J1152:L1152)</f>
        <v>1892431.3333333333</v>
      </c>
      <c r="O1152" t="s">
        <v>14</v>
      </c>
      <c r="P1152" t="s">
        <v>14</v>
      </c>
      <c r="Q1152" t="s">
        <v>14</v>
      </c>
      <c r="S1152">
        <f>B1152/A1152</f>
        <v>0.5</v>
      </c>
      <c r="T1152">
        <f>D1152/A1152</f>
        <v>0.5625</v>
      </c>
      <c r="V1152" s="4">
        <f>A1152*12+(B1152-1)*1.007825+C1152*14.003074+D1152*15.9949146+E1152*31.9720707+F1152*30.9737615+0.0005485799</f>
        <v>343.00955497989997</v>
      </c>
      <c r="W1152">
        <f>1+A1152-B1152/2+C1152/2+F1152/2</f>
        <v>13</v>
      </c>
      <c r="X1152">
        <f>W1152/A1152</f>
        <v>0.8125</v>
      </c>
      <c r="Y1152">
        <f>W1152/B1152</f>
        <v>1.625</v>
      </c>
      <c r="Z1152">
        <f>W1152/D1152</f>
        <v>1.4444444444444444</v>
      </c>
      <c r="AA1152" t="str">
        <f>IF(X1152&gt;=0.3,IF(X1152&lt;=0.68,IF(Y1152&gt;=0.2,IF(Y1152&lt;=0.95,IF(Z1152&gt;=0.77,IF(Z1152&lt;=1.75,"CRAM","O"),"O"),"O"),"O"),"O"),"O")</f>
        <v>O</v>
      </c>
      <c r="AD1152">
        <f>(1+A1152-D1152/2-E1152-B1152/2)/(A1152-D1152/2-E1152-C1152-F1152)</f>
        <v>0.73913043478260865</v>
      </c>
      <c r="AF1152" t="str">
        <f>IF(AD1152&gt;0.66,"CondAr","----")</f>
        <v>CondAr</v>
      </c>
      <c r="AG1152" t="str">
        <f>IF(AND((AD1152&gt;0.5),(AD1152&lt;=0.66)),"Aromatic","----")</f>
        <v>----</v>
      </c>
      <c r="AH1152" t="str">
        <f>IF(AND((AD1152&lt;=0.5),(S1152&lt;1.5)),"HUnSatLig","----")</f>
        <v>----</v>
      </c>
      <c r="AI1152" t="str">
        <f>IF(AND((T1152&lt;0.6),(S1152&gt;=1.5),(C1152=0)),"AlipatNoN","----")</f>
        <v>----</v>
      </c>
      <c r="AJ1152" t="str">
        <f>IF(AND((S1152&gt;=1.5),(T1152&gt;=0.6)),"SatFACarb","----")</f>
        <v>----</v>
      </c>
      <c r="AK1152" t="str">
        <f>IF(AND((T1152&lt;0.6),(S1152&gt;=1.5),(C1152&gt;0)),"Alipat+N","----")</f>
        <v>----</v>
      </c>
      <c r="AM1152" s="4">
        <f>V1152*(44/43.989828)</f>
        <v>343.08887088886996</v>
      </c>
      <c r="AN1152" s="4">
        <f>INT(AM1152)</f>
        <v>343</v>
      </c>
      <c r="AO1152" s="4">
        <f>AM1152-AN1152</f>
        <v>8.8870888869962528E-2</v>
      </c>
    </row>
    <row r="1153" spans="1:41" x14ac:dyDescent="0.25">
      <c r="A1153">
        <v>16</v>
      </c>
      <c r="B1153">
        <v>8</v>
      </c>
      <c r="C1153">
        <v>0</v>
      </c>
      <c r="D1153">
        <v>10</v>
      </c>
      <c r="E1153">
        <v>0</v>
      </c>
      <c r="F1153">
        <v>0</v>
      </c>
      <c r="H1153">
        <v>359.00446959999999</v>
      </c>
      <c r="J1153">
        <v>2094919</v>
      </c>
      <c r="K1153">
        <v>2266569</v>
      </c>
      <c r="L1153">
        <v>2291534</v>
      </c>
      <c r="M1153" t="str">
        <f>IF(J1153&gt;0,"Yes","No")</f>
        <v>Yes</v>
      </c>
      <c r="N1153">
        <f>AVERAGE(J1153:L1153)</f>
        <v>2217674</v>
      </c>
      <c r="O1153" t="s">
        <v>14</v>
      </c>
      <c r="P1153" t="s">
        <v>14</v>
      </c>
      <c r="Q1153" t="s">
        <v>14</v>
      </c>
      <c r="S1153">
        <f>B1153/A1153</f>
        <v>0.5</v>
      </c>
      <c r="T1153">
        <f>D1153/A1153</f>
        <v>0.625</v>
      </c>
      <c r="V1153" s="4">
        <f>A1153*12+(B1153-1)*1.007825+C1153*14.003074+D1153*15.9949146+E1153*31.9720707+F1153*30.9737615+0.0005485799</f>
        <v>359.00446957989999</v>
      </c>
      <c r="W1153">
        <f>1+A1153-B1153/2+C1153/2+F1153/2</f>
        <v>13</v>
      </c>
      <c r="X1153">
        <f>W1153/A1153</f>
        <v>0.8125</v>
      </c>
      <c r="Y1153">
        <f>W1153/B1153</f>
        <v>1.625</v>
      </c>
      <c r="Z1153">
        <f>W1153/D1153</f>
        <v>1.3</v>
      </c>
      <c r="AA1153" t="str">
        <f>IF(X1153&gt;=0.3,IF(X1153&lt;=0.68,IF(Y1153&gt;=0.2,IF(Y1153&lt;=0.95,IF(Z1153&gt;=0.77,IF(Z1153&lt;=1.75,"CRAM","O"),"O"),"O"),"O"),"O"),"O")</f>
        <v>O</v>
      </c>
      <c r="AD1153">
        <f>(1+A1153-D1153/2-E1153-B1153/2)/(A1153-D1153/2-E1153-C1153-F1153)</f>
        <v>0.72727272727272729</v>
      </c>
      <c r="AF1153" t="str">
        <f>IF(AD1153&gt;0.66,"CondAr","----")</f>
        <v>CondAr</v>
      </c>
      <c r="AG1153" t="str">
        <f>IF(AND((AD1153&gt;0.5),(AD1153&lt;=0.66)),"Aromatic","----")</f>
        <v>----</v>
      </c>
      <c r="AH1153" t="str">
        <f>IF(AND((AD1153&lt;=0.5),(S1153&lt;1.5)),"HUnSatLig","----")</f>
        <v>----</v>
      </c>
      <c r="AI1153" t="str">
        <f>IF(AND((T1153&lt;0.6),(S1153&gt;=1.5),(C1153=0)),"AlipatNoN","----")</f>
        <v>----</v>
      </c>
      <c r="AJ1153" t="str">
        <f>IF(AND((S1153&gt;=1.5),(T1153&gt;=0.6)),"SatFACarb","----")</f>
        <v>----</v>
      </c>
      <c r="AK1153" t="str">
        <f>IF(AND((T1153&lt;0.6),(S1153&gt;=1.5),(C1153&gt;0)),"Alipat+N","----")</f>
        <v>----</v>
      </c>
      <c r="AM1153" s="4">
        <f>V1153*(44/43.989828)</f>
        <v>359.08748407735527</v>
      </c>
      <c r="AN1153" s="4">
        <f>INT(AM1153)</f>
        <v>359</v>
      </c>
      <c r="AO1153" s="4">
        <f>AM1153-AN1153</f>
        <v>8.7484077355270529E-2</v>
      </c>
    </row>
    <row r="1154" spans="1:41" x14ac:dyDescent="0.25">
      <c r="A1154">
        <v>16</v>
      </c>
      <c r="B1154">
        <v>8</v>
      </c>
      <c r="C1154">
        <v>0</v>
      </c>
      <c r="D1154">
        <v>11</v>
      </c>
      <c r="E1154">
        <v>0</v>
      </c>
      <c r="F1154">
        <v>0</v>
      </c>
      <c r="H1154">
        <v>374.99938420000001</v>
      </c>
      <c r="J1154">
        <v>2273227</v>
      </c>
      <c r="K1154">
        <v>2338067</v>
      </c>
      <c r="L1154">
        <v>2429429</v>
      </c>
      <c r="M1154" t="str">
        <f>IF(J1154&gt;0,"Yes","No")</f>
        <v>Yes</v>
      </c>
      <c r="N1154">
        <f>AVERAGE(J1154:L1154)</f>
        <v>2346907.6666666665</v>
      </c>
      <c r="O1154" t="s">
        <v>14</v>
      </c>
      <c r="P1154" t="s">
        <v>14</v>
      </c>
      <c r="Q1154" t="s">
        <v>14</v>
      </c>
      <c r="S1154">
        <f>B1154/A1154</f>
        <v>0.5</v>
      </c>
      <c r="T1154">
        <f>D1154/A1154</f>
        <v>0.6875</v>
      </c>
      <c r="V1154" s="4">
        <f>A1154*12+(B1154-1)*1.007825+C1154*14.003074+D1154*15.9949146+E1154*31.9720707+F1154*30.9737615+0.0005485799</f>
        <v>374.99938417990001</v>
      </c>
      <c r="W1154">
        <f>1+A1154-B1154/2+C1154/2+F1154/2</f>
        <v>13</v>
      </c>
      <c r="X1154">
        <f>W1154/A1154</f>
        <v>0.8125</v>
      </c>
      <c r="Y1154">
        <f>W1154/B1154</f>
        <v>1.625</v>
      </c>
      <c r="Z1154">
        <f>W1154/D1154</f>
        <v>1.1818181818181819</v>
      </c>
      <c r="AA1154" t="str">
        <f>IF(X1154&gt;=0.3,IF(X1154&lt;=0.68,IF(Y1154&gt;=0.2,IF(Y1154&lt;=0.95,IF(Z1154&gt;=0.77,IF(Z1154&lt;=1.75,"CRAM","O"),"O"),"O"),"O"),"O"),"O")</f>
        <v>O</v>
      </c>
      <c r="AD1154">
        <f>(1+A1154-D1154/2-E1154-B1154/2)/(A1154-D1154/2-E1154-C1154-F1154)</f>
        <v>0.7142857142857143</v>
      </c>
      <c r="AF1154" t="str">
        <f>IF(AD1154&gt;0.66,"CondAr","----")</f>
        <v>CondAr</v>
      </c>
      <c r="AG1154" t="str">
        <f>IF(AND((AD1154&gt;0.5),(AD1154&lt;=0.66)),"Aromatic","----")</f>
        <v>----</v>
      </c>
      <c r="AH1154" t="str">
        <f>IF(AND((AD1154&lt;=0.5),(S1154&lt;1.5)),"HUnSatLig","----")</f>
        <v>----</v>
      </c>
      <c r="AI1154" t="str">
        <f>IF(AND((T1154&lt;0.6),(S1154&gt;=1.5),(C1154=0)),"AlipatNoN","----")</f>
        <v>----</v>
      </c>
      <c r="AJ1154" t="str">
        <f>IF(AND((S1154&gt;=1.5),(T1154&gt;=0.6)),"SatFACarb","----")</f>
        <v>----</v>
      </c>
      <c r="AK1154" t="str">
        <f>IF(AND((T1154&lt;0.6),(S1154&gt;=1.5),(C1154&gt;0)),"Alipat+N","----")</f>
        <v>----</v>
      </c>
      <c r="AM1154" s="4">
        <f>V1154*(44/43.989828)</f>
        <v>375.08609726584058</v>
      </c>
      <c r="AN1154" s="4">
        <f>INT(AM1154)</f>
        <v>375</v>
      </c>
      <c r="AO1154" s="4">
        <f>AM1154-AN1154</f>
        <v>8.609726584057853E-2</v>
      </c>
    </row>
    <row r="1155" spans="1:41" x14ac:dyDescent="0.25">
      <c r="A1155">
        <v>16</v>
      </c>
      <c r="B1155">
        <v>10</v>
      </c>
      <c r="C1155">
        <v>0</v>
      </c>
      <c r="D1155">
        <v>8</v>
      </c>
      <c r="E1155">
        <v>0</v>
      </c>
      <c r="F1155">
        <v>0</v>
      </c>
      <c r="H1155">
        <v>329.03029040000001</v>
      </c>
      <c r="J1155">
        <v>2094646</v>
      </c>
      <c r="K1155">
        <v>1883429</v>
      </c>
      <c r="L1155">
        <v>2288199</v>
      </c>
      <c r="M1155" t="str">
        <f>IF(J1155&gt;0,"Yes","No")</f>
        <v>Yes</v>
      </c>
      <c r="N1155">
        <f>AVERAGE(J1155:L1155)</f>
        <v>2088758</v>
      </c>
      <c r="O1155" t="s">
        <v>14</v>
      </c>
      <c r="P1155" t="s">
        <v>14</v>
      </c>
      <c r="Q1155" t="s">
        <v>14</v>
      </c>
      <c r="S1155">
        <f>B1155/A1155</f>
        <v>0.625</v>
      </c>
      <c r="T1155">
        <f>D1155/A1155</f>
        <v>0.5</v>
      </c>
      <c r="V1155" s="4">
        <f>A1155*12+(B1155-1)*1.007825+C1155*14.003074+D1155*15.9949146+E1155*31.9720707+F1155*30.9737615+0.0005485799</f>
        <v>329.03029037990001</v>
      </c>
      <c r="W1155">
        <f>1+A1155-B1155/2+C1155/2+F1155/2</f>
        <v>12</v>
      </c>
      <c r="X1155">
        <f>W1155/A1155</f>
        <v>0.75</v>
      </c>
      <c r="Y1155">
        <f>W1155/B1155</f>
        <v>1.2</v>
      </c>
      <c r="Z1155">
        <f>W1155/D1155</f>
        <v>1.5</v>
      </c>
      <c r="AA1155" t="str">
        <f>IF(X1155&gt;=0.3,IF(X1155&lt;=0.68,IF(Y1155&gt;=0.2,IF(Y1155&lt;=0.95,IF(Z1155&gt;=0.77,IF(Z1155&lt;=1.75,"CRAM","O"),"O"),"O"),"O"),"O"),"O")</f>
        <v>O</v>
      </c>
      <c r="AD1155">
        <f>(1+A1155-D1155/2-E1155-B1155/2)/(A1155-D1155/2-E1155-C1155-F1155)</f>
        <v>0.66666666666666663</v>
      </c>
      <c r="AF1155" t="str">
        <f>IF(AD1155&gt;0.66,"CondAr","----")</f>
        <v>CondAr</v>
      </c>
      <c r="AG1155" t="str">
        <f>IF(AND((AD1155&gt;0.5),(AD1155&lt;=0.66)),"Aromatic","----")</f>
        <v>----</v>
      </c>
      <c r="AH1155" t="str">
        <f>IF(AND((AD1155&lt;=0.5),(S1155&lt;1.5)),"HUnSatLig","----")</f>
        <v>----</v>
      </c>
      <c r="AI1155" t="str">
        <f>IF(AND((T1155&lt;0.6),(S1155&gt;=1.5),(C1155=0)),"AlipatNoN","----")</f>
        <v>----</v>
      </c>
      <c r="AJ1155" t="str">
        <f>IF(AND((S1155&gt;=1.5),(T1155&gt;=0.6)),"SatFACarb","----")</f>
        <v>----</v>
      </c>
      <c r="AK1155" t="str">
        <f>IF(AND((T1155&lt;0.6),(S1155&gt;=1.5),(C1155&gt;0)),"Alipat+N","----")</f>
        <v>----</v>
      </c>
      <c r="AM1155" s="4">
        <f>V1155*(44/43.989828)</f>
        <v>329.10637378976793</v>
      </c>
      <c r="AN1155" s="4">
        <f>INT(AM1155)</f>
        <v>329</v>
      </c>
      <c r="AO1155" s="4">
        <f>AM1155-AN1155</f>
        <v>0.10637378976792888</v>
      </c>
    </row>
    <row r="1156" spans="1:41" x14ac:dyDescent="0.25">
      <c r="A1156">
        <v>16</v>
      </c>
      <c r="B1156">
        <v>12</v>
      </c>
      <c r="C1156">
        <v>0</v>
      </c>
      <c r="D1156">
        <v>7</v>
      </c>
      <c r="E1156">
        <v>0</v>
      </c>
      <c r="F1156">
        <v>0</v>
      </c>
      <c r="H1156">
        <v>315.05102579999999</v>
      </c>
      <c r="J1156">
        <v>1812739</v>
      </c>
      <c r="K1156">
        <v>1752624</v>
      </c>
      <c r="L1156">
        <v>1519021</v>
      </c>
      <c r="M1156" t="str">
        <f>IF(J1156&gt;0,"Yes","No")</f>
        <v>Yes</v>
      </c>
      <c r="N1156">
        <f>AVERAGE(J1156:L1156)</f>
        <v>1694794.6666666667</v>
      </c>
      <c r="O1156" t="s">
        <v>14</v>
      </c>
      <c r="P1156" t="s">
        <v>14</v>
      </c>
      <c r="Q1156" t="s">
        <v>14</v>
      </c>
      <c r="S1156">
        <f>B1156/A1156</f>
        <v>0.75</v>
      </c>
      <c r="T1156">
        <f>D1156/A1156</f>
        <v>0.4375</v>
      </c>
      <c r="V1156" s="4">
        <f>A1156*12+(B1156-1)*1.007825+C1156*14.003074+D1156*15.9949146+E1156*31.9720707+F1156*30.9737615+0.0005485799</f>
        <v>315.05102577989999</v>
      </c>
      <c r="W1156">
        <f>1+A1156-B1156/2+C1156/2+F1156/2</f>
        <v>11</v>
      </c>
      <c r="X1156">
        <f>W1156/A1156</f>
        <v>0.6875</v>
      </c>
      <c r="Y1156">
        <f>W1156/B1156</f>
        <v>0.91666666666666663</v>
      </c>
      <c r="Z1156">
        <f>W1156/D1156</f>
        <v>1.5714285714285714</v>
      </c>
      <c r="AA1156" t="str">
        <f>IF(X1156&gt;=0.3,IF(X1156&lt;=0.68,IF(Y1156&gt;=0.2,IF(Y1156&lt;=0.95,IF(Z1156&gt;=0.77,IF(Z1156&lt;=1.75,"CRAM","O"),"O"),"O"),"O"),"O"),"O")</f>
        <v>O</v>
      </c>
      <c r="AD1156">
        <f>(1+A1156-D1156/2-E1156-B1156/2)/(A1156-D1156/2-E1156-C1156-F1156)</f>
        <v>0.6</v>
      </c>
      <c r="AF1156" t="str">
        <f>IF(AD1156&gt;0.66,"CondAr","----")</f>
        <v>----</v>
      </c>
      <c r="AG1156" t="str">
        <f>IF(AND((AD1156&gt;0.5),(AD1156&lt;=0.66)),"Aromatic","----")</f>
        <v>Aromatic</v>
      </c>
      <c r="AH1156" t="str">
        <f>IF(AND((AD1156&lt;=0.5),(S1156&lt;1.5)),"HUnSatLig","----")</f>
        <v>----</v>
      </c>
      <c r="AI1156" t="str">
        <f>IF(AND((T1156&lt;0.6),(S1156&gt;=1.5),(C1156=0)),"AlipatNoN","----")</f>
        <v>----</v>
      </c>
      <c r="AJ1156" t="str">
        <f>IF(AND((S1156&gt;=1.5),(T1156&gt;=0.6)),"SatFACarb","----")</f>
        <v>----</v>
      </c>
      <c r="AK1156" t="str">
        <f>IF(AND((T1156&lt;0.6),(S1156&gt;=1.5),(C1156&gt;0)),"Alipat+N","----")</f>
        <v>----</v>
      </c>
      <c r="AM1156" s="4">
        <f>V1156*(44/43.989828)</f>
        <v>315.12387669066578</v>
      </c>
      <c r="AN1156" s="4">
        <f>INT(AM1156)</f>
        <v>315</v>
      </c>
      <c r="AO1156" s="4">
        <f>AM1156-AN1156</f>
        <v>0.12387669066578155</v>
      </c>
    </row>
    <row r="1157" spans="1:41" x14ac:dyDescent="0.25">
      <c r="A1157">
        <v>16</v>
      </c>
      <c r="B1157">
        <v>12</v>
      </c>
      <c r="C1157">
        <v>0</v>
      </c>
      <c r="D1157">
        <v>13</v>
      </c>
      <c r="E1157">
        <v>0</v>
      </c>
      <c r="F1157">
        <v>0</v>
      </c>
      <c r="H1157">
        <v>411.02051340000003</v>
      </c>
      <c r="J1157">
        <v>2904128</v>
      </c>
      <c r="K1157">
        <v>2515391</v>
      </c>
      <c r="L1157">
        <v>2845930</v>
      </c>
      <c r="M1157" t="str">
        <f>IF(J1157&gt;0,"Yes","No")</f>
        <v>Yes</v>
      </c>
      <c r="N1157">
        <f>AVERAGE(J1157:L1157)</f>
        <v>2755149.6666666665</v>
      </c>
      <c r="O1157" t="s">
        <v>14</v>
      </c>
      <c r="P1157" t="s">
        <v>14</v>
      </c>
      <c r="Q1157" t="s">
        <v>14</v>
      </c>
      <c r="S1157">
        <f>B1157/A1157</f>
        <v>0.75</v>
      </c>
      <c r="T1157">
        <f>D1157/A1157</f>
        <v>0.8125</v>
      </c>
      <c r="V1157" s="4">
        <f>A1157*12+(B1157-1)*1.007825+C1157*14.003074+D1157*15.9949146+E1157*31.9720707+F1157*30.9737615+0.0005485799</f>
        <v>411.02051337990002</v>
      </c>
      <c r="W1157">
        <f>1+A1157-B1157/2+C1157/2+F1157/2</f>
        <v>11</v>
      </c>
      <c r="X1157">
        <f>W1157/A1157</f>
        <v>0.6875</v>
      </c>
      <c r="Y1157">
        <f>W1157/B1157</f>
        <v>0.91666666666666663</v>
      </c>
      <c r="Z1157">
        <f>W1157/D1157</f>
        <v>0.84615384615384615</v>
      </c>
      <c r="AA1157" t="str">
        <f>IF(X1157&gt;=0.3,IF(X1157&lt;=0.68,IF(Y1157&gt;=0.2,IF(Y1157&lt;=0.95,IF(Z1157&gt;=0.77,IF(Z1157&lt;=1.75,"CRAM","O"),"O"),"O"),"O"),"O"),"O")</f>
        <v>O</v>
      </c>
      <c r="AD1157">
        <f>(1+A1157-D1157/2-E1157-B1157/2)/(A1157-D1157/2-E1157-C1157-F1157)</f>
        <v>0.47368421052631576</v>
      </c>
      <c r="AF1157" t="str">
        <f>IF(AD1157&gt;0.66,"CondAr","----")</f>
        <v>----</v>
      </c>
      <c r="AG1157" t="str">
        <f>IF(AND((AD1157&gt;0.5),(AD1157&lt;=0.66)),"Aromatic","----")</f>
        <v>----</v>
      </c>
      <c r="AH1157" t="str">
        <f>IF(AND((AD1157&lt;=0.5),(S1157&lt;1.5)),"HUnSatLig","----")</f>
        <v>HUnSatLig</v>
      </c>
      <c r="AI1157" t="str">
        <f>IF(AND((T1157&lt;0.6),(S1157&gt;=1.5),(C1157=0)),"AlipatNoN","----")</f>
        <v>----</v>
      </c>
      <c r="AJ1157" t="str">
        <f>IF(AND((S1157&gt;=1.5),(T1157&gt;=0.6)),"SatFACarb","----")</f>
        <v>----</v>
      </c>
      <c r="AK1157" t="str">
        <f>IF(AND((T1157&lt;0.6),(S1157&gt;=1.5),(C1157&gt;0)),"Alipat+N","----")</f>
        <v>----</v>
      </c>
      <c r="AM1157" s="4">
        <f>V1157*(44/43.989828)</f>
        <v>411.11555582157763</v>
      </c>
      <c r="AN1157" s="4">
        <f>INT(AM1157)</f>
        <v>411</v>
      </c>
      <c r="AO1157" s="4">
        <f>AM1157-AN1157</f>
        <v>0.11555582157762956</v>
      </c>
    </row>
    <row r="1158" spans="1:41" x14ac:dyDescent="0.25">
      <c r="A1158">
        <v>16</v>
      </c>
      <c r="B1158">
        <v>14</v>
      </c>
      <c r="C1158">
        <v>0</v>
      </c>
      <c r="D1158">
        <v>7</v>
      </c>
      <c r="E1158">
        <v>0</v>
      </c>
      <c r="F1158">
        <v>0</v>
      </c>
      <c r="H1158">
        <v>317.06667579999998</v>
      </c>
      <c r="J1158">
        <v>2738213</v>
      </c>
      <c r="K1158">
        <v>2133633</v>
      </c>
      <c r="L1158">
        <v>2572817</v>
      </c>
      <c r="M1158" t="str">
        <f>IF(J1158&gt;0,"Yes","No")</f>
        <v>Yes</v>
      </c>
      <c r="N1158">
        <f>AVERAGE(J1158:L1158)</f>
        <v>2481554.3333333335</v>
      </c>
      <c r="O1158" t="s">
        <v>14</v>
      </c>
      <c r="P1158" t="s">
        <v>14</v>
      </c>
      <c r="Q1158" t="s">
        <v>14</v>
      </c>
      <c r="S1158">
        <f>B1158/A1158</f>
        <v>0.875</v>
      </c>
      <c r="T1158">
        <f>D1158/A1158</f>
        <v>0.4375</v>
      </c>
      <c r="V1158" s="4">
        <f>A1158*12+(B1158-1)*1.007825+C1158*14.003074+D1158*15.9949146+E1158*31.9720707+F1158*30.9737615+0.0005485799</f>
        <v>317.06667577989998</v>
      </c>
      <c r="W1158">
        <f>1+A1158-B1158/2+C1158/2+F1158/2</f>
        <v>10</v>
      </c>
      <c r="X1158">
        <f>W1158/A1158</f>
        <v>0.625</v>
      </c>
      <c r="Y1158">
        <f>W1158/B1158</f>
        <v>0.7142857142857143</v>
      </c>
      <c r="Z1158">
        <f>W1158/D1158</f>
        <v>1.4285714285714286</v>
      </c>
      <c r="AA1158" t="str">
        <f>IF(X1158&gt;=0.3,IF(X1158&lt;=0.68,IF(Y1158&gt;=0.2,IF(Y1158&lt;=0.95,IF(Z1158&gt;=0.77,IF(Z1158&lt;=1.75,"CRAM","O"),"O"),"O"),"O"),"O"),"O")</f>
        <v>CRAM</v>
      </c>
      <c r="AD1158">
        <f>(1+A1158-D1158/2-E1158-B1158/2)/(A1158-D1158/2-E1158-C1158-F1158)</f>
        <v>0.52</v>
      </c>
      <c r="AF1158" t="str">
        <f>IF(AD1158&gt;0.66,"CondAr","----")</f>
        <v>----</v>
      </c>
      <c r="AG1158" t="str">
        <f>IF(AND((AD1158&gt;0.5),(AD1158&lt;=0.66)),"Aromatic","----")</f>
        <v>Aromatic</v>
      </c>
      <c r="AH1158" t="str">
        <f>IF(AND((AD1158&lt;=0.5),(S1158&lt;1.5)),"HUnSatLig","----")</f>
        <v>----</v>
      </c>
      <c r="AI1158" t="str">
        <f>IF(AND((T1158&lt;0.6),(S1158&gt;=1.5),(C1158=0)),"AlipatNoN","----")</f>
        <v>----</v>
      </c>
      <c r="AJ1158" t="str">
        <f>IF(AND((S1158&gt;=1.5),(T1158&gt;=0.6)),"SatFACarb","----")</f>
        <v>----</v>
      </c>
      <c r="AK1158" t="str">
        <f>IF(AND((T1158&lt;0.6),(S1158&gt;=1.5),(C1158&gt;0)),"Alipat+N","----")</f>
        <v>----</v>
      </c>
      <c r="AM1158" s="4">
        <f>V1158*(44/43.989828)</f>
        <v>317.139992780049</v>
      </c>
      <c r="AN1158" s="4">
        <f>INT(AM1158)</f>
        <v>317</v>
      </c>
      <c r="AO1158" s="4">
        <f>AM1158-AN1158</f>
        <v>0.13999278004899907</v>
      </c>
    </row>
    <row r="1159" spans="1:41" x14ac:dyDescent="0.25">
      <c r="A1159">
        <v>16</v>
      </c>
      <c r="B1159">
        <v>15</v>
      </c>
      <c r="C1159">
        <v>1</v>
      </c>
      <c r="D1159">
        <v>9</v>
      </c>
      <c r="E1159">
        <v>0</v>
      </c>
      <c r="F1159">
        <v>0</v>
      </c>
      <c r="H1159">
        <v>364.06740400000001</v>
      </c>
      <c r="J1159">
        <v>1757623</v>
      </c>
      <c r="K1159">
        <v>1689045</v>
      </c>
      <c r="L1159">
        <v>2080592</v>
      </c>
      <c r="M1159" t="str">
        <f>IF(J1159&gt;0,"Yes","No")</f>
        <v>Yes</v>
      </c>
      <c r="N1159">
        <f>AVERAGE(J1159:L1159)</f>
        <v>1842420</v>
      </c>
      <c r="O1159" t="s">
        <v>14</v>
      </c>
      <c r="P1159" t="s">
        <v>14</v>
      </c>
      <c r="Q1159" t="s">
        <v>14</v>
      </c>
      <c r="S1159">
        <f>B1159/A1159</f>
        <v>0.9375</v>
      </c>
      <c r="T1159">
        <f>D1159/A1159</f>
        <v>0.5625</v>
      </c>
      <c r="V1159" s="4">
        <f>A1159*12+(B1159-1)*1.007825+C1159*14.003074+D1159*15.9949146+E1159*31.9720707+F1159*30.9737615+0.0005485799</f>
        <v>364.06740397990001</v>
      </c>
      <c r="W1159">
        <f>1+A1159-B1159/2+C1159/2+F1159/2</f>
        <v>10</v>
      </c>
      <c r="X1159">
        <f>W1159/A1159</f>
        <v>0.625</v>
      </c>
      <c r="Y1159">
        <f>W1159/B1159</f>
        <v>0.66666666666666663</v>
      </c>
      <c r="Z1159">
        <f>W1159/D1159</f>
        <v>1.1111111111111112</v>
      </c>
      <c r="AA1159" t="str">
        <f>IF(X1159&gt;=0.3,IF(X1159&lt;=0.68,IF(Y1159&gt;=0.2,IF(Y1159&lt;=0.95,IF(Z1159&gt;=0.77,IF(Z1159&lt;=1.75,"CRAM","O"),"O"),"O"),"O"),"O"),"O")</f>
        <v>CRAM</v>
      </c>
      <c r="AD1159">
        <f>(1+A1159-D1159/2-E1159-B1159/2)/(A1159-D1159/2-E1159-C1159-F1159)</f>
        <v>0.47619047619047616</v>
      </c>
      <c r="AF1159" t="str">
        <f>IF(AD1159&gt;0.66,"CondAr","----")</f>
        <v>----</v>
      </c>
      <c r="AG1159" t="str">
        <f>IF(AND((AD1159&gt;0.5),(AD1159&lt;=0.66)),"Aromatic","----")</f>
        <v>----</v>
      </c>
      <c r="AH1159" t="str">
        <f>IF(AND((AD1159&lt;=0.5),(S1159&lt;1.5)),"HUnSatLig","----")</f>
        <v>HUnSatLig</v>
      </c>
      <c r="AI1159" t="str">
        <f>IF(AND((T1159&lt;0.6),(S1159&gt;=1.5),(C1159=0)),"AlipatNoN","----")</f>
        <v>----</v>
      </c>
      <c r="AJ1159" t="str">
        <f>IF(AND((S1159&gt;=1.5),(T1159&gt;=0.6)),"SatFACarb","----")</f>
        <v>----</v>
      </c>
      <c r="AK1159" t="str">
        <f>IF(AND((T1159&lt;0.6),(S1159&gt;=1.5),(C1159&gt;0)),"Alipat+N","----")</f>
        <v>----</v>
      </c>
      <c r="AM1159" s="4">
        <f>V1159*(44/43.989828)</f>
        <v>364.15158920638646</v>
      </c>
      <c r="AN1159" s="4">
        <f>INT(AM1159)</f>
        <v>364</v>
      </c>
      <c r="AO1159" s="4">
        <f>AM1159-AN1159</f>
        <v>0.15158920638646123</v>
      </c>
    </row>
    <row r="1160" spans="1:41" x14ac:dyDescent="0.25">
      <c r="A1160">
        <v>16</v>
      </c>
      <c r="B1160">
        <v>15</v>
      </c>
      <c r="C1160">
        <v>1</v>
      </c>
      <c r="D1160">
        <v>10</v>
      </c>
      <c r="E1160">
        <v>0</v>
      </c>
      <c r="F1160">
        <v>0</v>
      </c>
      <c r="H1160">
        <v>380.06231860000003</v>
      </c>
      <c r="J1160">
        <v>1749720</v>
      </c>
      <c r="K1160">
        <v>1577259</v>
      </c>
      <c r="L1160">
        <v>1840741</v>
      </c>
      <c r="M1160" t="str">
        <f>IF(J1160&gt;0,"Yes","No")</f>
        <v>Yes</v>
      </c>
      <c r="N1160">
        <f>AVERAGE(J1160:L1160)</f>
        <v>1722573.3333333333</v>
      </c>
      <c r="O1160" t="s">
        <v>14</v>
      </c>
      <c r="P1160" t="s">
        <v>14</v>
      </c>
      <c r="Q1160" t="s">
        <v>14</v>
      </c>
      <c r="S1160">
        <f>B1160/A1160</f>
        <v>0.9375</v>
      </c>
      <c r="T1160">
        <f>D1160/A1160</f>
        <v>0.625</v>
      </c>
      <c r="V1160" s="4">
        <f>A1160*12+(B1160-1)*1.007825+C1160*14.003074+D1160*15.9949146+E1160*31.9720707+F1160*30.9737615+0.0005485799</f>
        <v>380.06231857990002</v>
      </c>
      <c r="W1160">
        <f>1+A1160-B1160/2+C1160/2+F1160/2</f>
        <v>10</v>
      </c>
      <c r="X1160">
        <f>W1160/A1160</f>
        <v>0.625</v>
      </c>
      <c r="Y1160">
        <f>W1160/B1160</f>
        <v>0.66666666666666663</v>
      </c>
      <c r="Z1160">
        <f>W1160/D1160</f>
        <v>1</v>
      </c>
      <c r="AA1160" t="str">
        <f>IF(X1160&gt;=0.3,IF(X1160&lt;=0.68,IF(Y1160&gt;=0.2,IF(Y1160&lt;=0.95,IF(Z1160&gt;=0.77,IF(Z1160&lt;=1.75,"CRAM","O"),"O"),"O"),"O"),"O"),"O")</f>
        <v>CRAM</v>
      </c>
      <c r="AD1160">
        <f>(1+A1160-D1160/2-E1160-B1160/2)/(A1160-D1160/2-E1160-C1160-F1160)</f>
        <v>0.45</v>
      </c>
      <c r="AF1160" t="str">
        <f>IF(AD1160&gt;0.66,"CondAr","----")</f>
        <v>----</v>
      </c>
      <c r="AG1160" t="str">
        <f>IF(AND((AD1160&gt;0.5),(AD1160&lt;=0.66)),"Aromatic","----")</f>
        <v>----</v>
      </c>
      <c r="AH1160" t="str">
        <f>IF(AND((AD1160&lt;=0.5),(S1160&lt;1.5)),"HUnSatLig","----")</f>
        <v>HUnSatLig</v>
      </c>
      <c r="AI1160" t="str">
        <f>IF(AND((T1160&lt;0.6),(S1160&gt;=1.5),(C1160=0)),"AlipatNoN","----")</f>
        <v>----</v>
      </c>
      <c r="AJ1160" t="str">
        <f>IF(AND((S1160&gt;=1.5),(T1160&gt;=0.6)),"SatFACarb","----")</f>
        <v>----</v>
      </c>
      <c r="AK1160" t="str">
        <f>IF(AND((T1160&lt;0.6),(S1160&gt;=1.5),(C1160&gt;0)),"Alipat+N","----")</f>
        <v>----</v>
      </c>
      <c r="AM1160" s="4">
        <f>V1160*(44/43.989828)</f>
        <v>380.15020239487183</v>
      </c>
      <c r="AN1160" s="4">
        <f>INT(AM1160)</f>
        <v>380</v>
      </c>
      <c r="AO1160" s="4">
        <f>AM1160-AN1160</f>
        <v>0.15020239487182607</v>
      </c>
    </row>
    <row r="1161" spans="1:41" x14ac:dyDescent="0.25">
      <c r="A1161">
        <v>16</v>
      </c>
      <c r="B1161">
        <v>16</v>
      </c>
      <c r="C1161">
        <v>0</v>
      </c>
      <c r="D1161">
        <v>7</v>
      </c>
      <c r="E1161">
        <v>0</v>
      </c>
      <c r="F1161">
        <v>0</v>
      </c>
      <c r="H1161">
        <v>319.08232579999998</v>
      </c>
      <c r="J1161">
        <v>2784085</v>
      </c>
      <c r="K1161">
        <v>2557916</v>
      </c>
      <c r="L1161">
        <v>2759808</v>
      </c>
      <c r="M1161" t="str">
        <f>IF(J1161&gt;0,"Yes","No")</f>
        <v>Yes</v>
      </c>
      <c r="N1161">
        <f>AVERAGE(J1161:L1161)</f>
        <v>2700603</v>
      </c>
      <c r="O1161">
        <v>1626429</v>
      </c>
      <c r="P1161">
        <v>1472379</v>
      </c>
      <c r="Q1161">
        <v>1996237</v>
      </c>
      <c r="S1161">
        <f>B1161/A1161</f>
        <v>1</v>
      </c>
      <c r="T1161">
        <f>D1161/A1161</f>
        <v>0.4375</v>
      </c>
      <c r="V1161" s="4">
        <f>A1161*12+(B1161-1)*1.007825+C1161*14.003074+D1161*15.9949146+E1161*31.9720707+F1161*30.9737615+0.0005485799</f>
        <v>319.08232577990003</v>
      </c>
      <c r="W1161">
        <f>1+A1161-B1161/2+C1161/2+F1161/2</f>
        <v>9</v>
      </c>
      <c r="X1161">
        <f>W1161/A1161</f>
        <v>0.5625</v>
      </c>
      <c r="Y1161">
        <f>W1161/B1161</f>
        <v>0.5625</v>
      </c>
      <c r="Z1161">
        <f>W1161/D1161</f>
        <v>1.2857142857142858</v>
      </c>
      <c r="AA1161" t="str">
        <f>IF(X1161&gt;=0.3,IF(X1161&lt;=0.68,IF(Y1161&gt;=0.2,IF(Y1161&lt;=0.95,IF(Z1161&gt;=0.77,IF(Z1161&lt;=1.75,"CRAM","O"),"O"),"O"),"O"),"O"),"O")</f>
        <v>CRAM</v>
      </c>
      <c r="AD1161">
        <f>(1+A1161-D1161/2-E1161-B1161/2)/(A1161-D1161/2-E1161-C1161-F1161)</f>
        <v>0.44</v>
      </c>
      <c r="AF1161" t="str">
        <f>IF(AD1161&gt;0.66,"CondAr","----")</f>
        <v>----</v>
      </c>
      <c r="AG1161" t="str">
        <f>IF(AND((AD1161&gt;0.5),(AD1161&lt;=0.66)),"Aromatic","----")</f>
        <v>----</v>
      </c>
      <c r="AH1161" t="str">
        <f>IF(AND((AD1161&lt;=0.5),(S1161&lt;1.5)),"HUnSatLig","----")</f>
        <v>HUnSatLig</v>
      </c>
      <c r="AI1161" t="str">
        <f>IF(AND((T1161&lt;0.6),(S1161&gt;=1.5),(C1161=0)),"AlipatNoN","----")</f>
        <v>----</v>
      </c>
      <c r="AJ1161" t="str">
        <f>IF(AND((S1161&gt;=1.5),(T1161&gt;=0.6)),"SatFACarb","----")</f>
        <v>----</v>
      </c>
      <c r="AK1161" t="str">
        <f>IF(AND((T1161&lt;0.6),(S1161&gt;=1.5),(C1161&gt;0)),"Alipat+N","----")</f>
        <v>----</v>
      </c>
      <c r="AM1161" s="4">
        <f>V1161*(44/43.989828)</f>
        <v>319.15610886943227</v>
      </c>
      <c r="AN1161" s="4">
        <f>INT(AM1161)</f>
        <v>319</v>
      </c>
      <c r="AO1161" s="4">
        <f>AM1161-AN1161</f>
        <v>0.15610886943227342</v>
      </c>
    </row>
    <row r="1162" spans="1:41" x14ac:dyDescent="0.25">
      <c r="A1162">
        <v>16</v>
      </c>
      <c r="B1162">
        <v>17</v>
      </c>
      <c r="C1162">
        <v>1</v>
      </c>
      <c r="D1162">
        <v>9</v>
      </c>
      <c r="E1162">
        <v>0</v>
      </c>
      <c r="F1162">
        <v>0</v>
      </c>
      <c r="H1162">
        <v>366.083054</v>
      </c>
      <c r="J1162">
        <v>1678005</v>
      </c>
      <c r="K1162">
        <v>2276234</v>
      </c>
      <c r="L1162">
        <v>2036147</v>
      </c>
      <c r="M1162" t="str">
        <f>IF(J1162&gt;0,"Yes","No")</f>
        <v>Yes</v>
      </c>
      <c r="N1162">
        <f>AVERAGE(J1162:L1162)</f>
        <v>1996795.3333333333</v>
      </c>
      <c r="O1162" t="s">
        <v>14</v>
      </c>
      <c r="P1162" t="s">
        <v>14</v>
      </c>
      <c r="Q1162" t="s">
        <v>14</v>
      </c>
      <c r="S1162">
        <f>B1162/A1162</f>
        <v>1.0625</v>
      </c>
      <c r="T1162">
        <f>D1162/A1162</f>
        <v>0.5625</v>
      </c>
      <c r="V1162" s="4">
        <f>A1162*12+(B1162-1)*1.007825+C1162*14.003074+D1162*15.9949146+E1162*31.9720707+F1162*30.9737615+0.0005485799</f>
        <v>366.0830539799</v>
      </c>
      <c r="W1162">
        <f>1+A1162-B1162/2+C1162/2+F1162/2</f>
        <v>9</v>
      </c>
      <c r="X1162">
        <f>W1162/A1162</f>
        <v>0.5625</v>
      </c>
      <c r="Y1162">
        <f>W1162/B1162</f>
        <v>0.52941176470588236</v>
      </c>
      <c r="Z1162">
        <f>W1162/D1162</f>
        <v>1</v>
      </c>
      <c r="AA1162" t="str">
        <f>IF(X1162&gt;=0.3,IF(X1162&lt;=0.68,IF(Y1162&gt;=0.2,IF(Y1162&lt;=0.95,IF(Z1162&gt;=0.77,IF(Z1162&lt;=1.75,"CRAM","O"),"O"),"O"),"O"),"O"),"O")</f>
        <v>CRAM</v>
      </c>
      <c r="AD1162">
        <f>(1+A1162-D1162/2-E1162-B1162/2)/(A1162-D1162/2-E1162-C1162-F1162)</f>
        <v>0.38095238095238093</v>
      </c>
      <c r="AF1162" t="str">
        <f>IF(AD1162&gt;0.66,"CondAr","----")</f>
        <v>----</v>
      </c>
      <c r="AG1162" t="str">
        <f>IF(AND((AD1162&gt;0.5),(AD1162&lt;=0.66)),"Aromatic","----")</f>
        <v>----</v>
      </c>
      <c r="AH1162" t="str">
        <f>IF(AND((AD1162&lt;=0.5),(S1162&lt;1.5)),"HUnSatLig","----")</f>
        <v>HUnSatLig</v>
      </c>
      <c r="AI1162" t="str">
        <f>IF(AND((T1162&lt;0.6),(S1162&gt;=1.5),(C1162=0)),"AlipatNoN","----")</f>
        <v>----</v>
      </c>
      <c r="AJ1162" t="str">
        <f>IF(AND((S1162&gt;=1.5),(T1162&gt;=0.6)),"SatFACarb","----")</f>
        <v>----</v>
      </c>
      <c r="AK1162" t="str">
        <f>IF(AND((T1162&lt;0.6),(S1162&gt;=1.5),(C1162&gt;0)),"Alipat+N","----")</f>
        <v>----</v>
      </c>
      <c r="AM1162" s="4">
        <f>V1162*(44/43.989828)</f>
        <v>366.16770529576968</v>
      </c>
      <c r="AN1162" s="4">
        <f>INT(AM1162)</f>
        <v>366</v>
      </c>
      <c r="AO1162" s="4">
        <f>AM1162-AN1162</f>
        <v>0.16770529576967874</v>
      </c>
    </row>
    <row r="1163" spans="1:41" x14ac:dyDescent="0.25">
      <c r="A1163">
        <v>16</v>
      </c>
      <c r="B1163">
        <v>17</v>
      </c>
      <c r="C1163">
        <v>1</v>
      </c>
      <c r="D1163">
        <v>10</v>
      </c>
      <c r="E1163">
        <v>0</v>
      </c>
      <c r="F1163">
        <v>0</v>
      </c>
      <c r="H1163">
        <v>382.07796860000002</v>
      </c>
      <c r="J1163">
        <v>1705093</v>
      </c>
      <c r="K1163">
        <v>1894938</v>
      </c>
      <c r="L1163">
        <v>1774194</v>
      </c>
      <c r="M1163" t="str">
        <f>IF(J1163&gt;0,"Yes","No")</f>
        <v>Yes</v>
      </c>
      <c r="N1163">
        <f>AVERAGE(J1163:L1163)</f>
        <v>1791408.3333333333</v>
      </c>
      <c r="O1163" t="s">
        <v>14</v>
      </c>
      <c r="P1163" t="s">
        <v>14</v>
      </c>
      <c r="Q1163" t="s">
        <v>14</v>
      </c>
      <c r="S1163">
        <f>B1163/A1163</f>
        <v>1.0625</v>
      </c>
      <c r="T1163">
        <f>D1163/A1163</f>
        <v>0.625</v>
      </c>
      <c r="V1163" s="4">
        <f>A1163*12+(B1163-1)*1.007825+C1163*14.003074+D1163*15.9949146+E1163*31.9720707+F1163*30.9737615+0.0005485799</f>
        <v>382.07796857989996</v>
      </c>
      <c r="W1163">
        <f>1+A1163-B1163/2+C1163/2+F1163/2</f>
        <v>9</v>
      </c>
      <c r="X1163">
        <f>W1163/A1163</f>
        <v>0.5625</v>
      </c>
      <c r="Y1163">
        <f>W1163/B1163</f>
        <v>0.52941176470588236</v>
      </c>
      <c r="Z1163">
        <f>W1163/D1163</f>
        <v>0.9</v>
      </c>
      <c r="AA1163" t="str">
        <f>IF(X1163&gt;=0.3,IF(X1163&lt;=0.68,IF(Y1163&gt;=0.2,IF(Y1163&lt;=0.95,IF(Z1163&gt;=0.77,IF(Z1163&lt;=1.75,"CRAM","O"),"O"),"O"),"O"),"O"),"O")</f>
        <v>CRAM</v>
      </c>
      <c r="AD1163">
        <f>(1+A1163-D1163/2-E1163-B1163/2)/(A1163-D1163/2-E1163-C1163-F1163)</f>
        <v>0.35</v>
      </c>
      <c r="AF1163" t="str">
        <f>IF(AD1163&gt;0.66,"CondAr","----")</f>
        <v>----</v>
      </c>
      <c r="AG1163" t="str">
        <f>IF(AND((AD1163&gt;0.5),(AD1163&lt;=0.66)),"Aromatic","----")</f>
        <v>----</v>
      </c>
      <c r="AH1163" t="str">
        <f>IF(AND((AD1163&lt;=0.5),(S1163&lt;1.5)),"HUnSatLig","----")</f>
        <v>HUnSatLig</v>
      </c>
      <c r="AI1163" t="str">
        <f>IF(AND((T1163&lt;0.6),(S1163&gt;=1.5),(C1163=0)),"AlipatNoN","----")</f>
        <v>----</v>
      </c>
      <c r="AJ1163" t="str">
        <f>IF(AND((S1163&gt;=1.5),(T1163&gt;=0.6)),"SatFACarb","----")</f>
        <v>----</v>
      </c>
      <c r="AK1163" t="str">
        <f>IF(AND((T1163&lt;0.6),(S1163&gt;=1.5),(C1163&gt;0)),"Alipat+N","----")</f>
        <v>----</v>
      </c>
      <c r="AM1163" s="4">
        <f>V1163*(44/43.989828)</f>
        <v>382.16631848425493</v>
      </c>
      <c r="AN1163" s="4">
        <f>INT(AM1163)</f>
        <v>382</v>
      </c>
      <c r="AO1163" s="4">
        <f>AM1163-AN1163</f>
        <v>0.1663184842549299</v>
      </c>
    </row>
    <row r="1164" spans="1:41" x14ac:dyDescent="0.25">
      <c r="A1164">
        <v>16</v>
      </c>
      <c r="B1164">
        <v>18</v>
      </c>
      <c r="C1164">
        <v>0</v>
      </c>
      <c r="D1164">
        <v>13</v>
      </c>
      <c r="E1164">
        <v>0</v>
      </c>
      <c r="F1164">
        <v>0</v>
      </c>
      <c r="H1164">
        <v>417.06746340000001</v>
      </c>
      <c r="J1164">
        <v>3125335</v>
      </c>
      <c r="K1164">
        <v>2784900</v>
      </c>
      <c r="L1164">
        <v>2328353</v>
      </c>
      <c r="M1164" t="str">
        <f>IF(J1164&gt;0,"Yes","No")</f>
        <v>Yes</v>
      </c>
      <c r="N1164">
        <f>AVERAGE(J1164:L1164)</f>
        <v>2746196</v>
      </c>
      <c r="O1164" t="s">
        <v>14</v>
      </c>
      <c r="P1164" t="s">
        <v>14</v>
      </c>
      <c r="Q1164" t="s">
        <v>14</v>
      </c>
      <c r="S1164">
        <f>B1164/A1164</f>
        <v>1.125</v>
      </c>
      <c r="T1164">
        <f>D1164/A1164</f>
        <v>0.8125</v>
      </c>
      <c r="V1164" s="4">
        <f>A1164*12+(B1164-1)*1.007825+C1164*14.003074+D1164*15.9949146+E1164*31.9720707+F1164*30.9737615+0.0005485799</f>
        <v>417.0674633799</v>
      </c>
      <c r="W1164">
        <f>1+A1164-B1164/2+C1164/2+F1164/2</f>
        <v>8</v>
      </c>
      <c r="X1164">
        <f>W1164/A1164</f>
        <v>0.5</v>
      </c>
      <c r="Y1164">
        <f>W1164/B1164</f>
        <v>0.44444444444444442</v>
      </c>
      <c r="Z1164">
        <f>W1164/D1164</f>
        <v>0.61538461538461542</v>
      </c>
      <c r="AA1164" t="str">
        <f>IF(X1164&gt;=0.3,IF(X1164&lt;=0.68,IF(Y1164&gt;=0.2,IF(Y1164&lt;=0.95,IF(Z1164&gt;=0.77,IF(Z1164&lt;=1.75,"CRAM","O"),"O"),"O"),"O"),"O"),"O")</f>
        <v>O</v>
      </c>
      <c r="AD1164">
        <f>(1+A1164-D1164/2-E1164-B1164/2)/(A1164-D1164/2-E1164-C1164-F1164)</f>
        <v>0.15789473684210525</v>
      </c>
      <c r="AF1164" t="str">
        <f>IF(AD1164&gt;0.66,"CondAr","----")</f>
        <v>----</v>
      </c>
      <c r="AG1164" t="str">
        <f>IF(AND((AD1164&gt;0.5),(AD1164&lt;=0.66)),"Aromatic","----")</f>
        <v>----</v>
      </c>
      <c r="AH1164" t="str">
        <f>IF(AND((AD1164&lt;=0.5),(S1164&lt;1.5)),"HUnSatLig","----")</f>
        <v>HUnSatLig</v>
      </c>
      <c r="AI1164" t="str">
        <f>IF(AND((T1164&lt;0.6),(S1164&gt;=1.5),(C1164=0)),"AlipatNoN","----")</f>
        <v>----</v>
      </c>
      <c r="AJ1164" t="str">
        <f>IF(AND((S1164&gt;=1.5),(T1164&gt;=0.6)),"SatFACarb","----")</f>
        <v>----</v>
      </c>
      <c r="AK1164" t="str">
        <f>IF(AND((T1164&lt;0.6),(S1164&gt;=1.5),(C1164&gt;0)),"Alipat+N","----")</f>
        <v>----</v>
      </c>
      <c r="AM1164" s="4">
        <f>V1164*(44/43.989828)</f>
        <v>417.16390408972723</v>
      </c>
      <c r="AN1164" s="4">
        <f>INT(AM1164)</f>
        <v>417</v>
      </c>
      <c r="AO1164" s="4">
        <f>AM1164-AN1164</f>
        <v>0.16390408972722526</v>
      </c>
    </row>
    <row r="1165" spans="1:41" x14ac:dyDescent="0.25">
      <c r="A1165">
        <v>16</v>
      </c>
      <c r="B1165">
        <v>19</v>
      </c>
      <c r="C1165">
        <v>1</v>
      </c>
      <c r="D1165">
        <v>9</v>
      </c>
      <c r="E1165">
        <v>0</v>
      </c>
      <c r="F1165">
        <v>0</v>
      </c>
      <c r="H1165">
        <v>368.098704</v>
      </c>
      <c r="J1165">
        <v>1606836</v>
      </c>
      <c r="K1165">
        <v>1833660</v>
      </c>
      <c r="L1165">
        <v>1738258</v>
      </c>
      <c r="M1165" t="str">
        <f>IF(J1165&gt;0,"Yes","No")</f>
        <v>Yes</v>
      </c>
      <c r="N1165">
        <f>AVERAGE(J1165:L1165)</f>
        <v>1726251.3333333333</v>
      </c>
      <c r="O1165" t="s">
        <v>14</v>
      </c>
      <c r="P1165" t="s">
        <v>14</v>
      </c>
      <c r="Q1165" t="s">
        <v>14</v>
      </c>
      <c r="S1165">
        <f>B1165/A1165</f>
        <v>1.1875</v>
      </c>
      <c r="T1165">
        <f>D1165/A1165</f>
        <v>0.5625</v>
      </c>
      <c r="V1165" s="4">
        <f>A1165*12+(B1165-1)*1.007825+C1165*14.003074+D1165*15.9949146+E1165*31.9720707+F1165*30.9737615+0.0005485799</f>
        <v>368.09870397989999</v>
      </c>
      <c r="W1165">
        <f>1+A1165-B1165/2+C1165/2+F1165/2</f>
        <v>8</v>
      </c>
      <c r="X1165">
        <f>W1165/A1165</f>
        <v>0.5</v>
      </c>
      <c r="Y1165">
        <f>W1165/B1165</f>
        <v>0.42105263157894735</v>
      </c>
      <c r="Z1165">
        <f>W1165/D1165</f>
        <v>0.88888888888888884</v>
      </c>
      <c r="AA1165" t="str">
        <f>IF(X1165&gt;=0.3,IF(X1165&lt;=0.68,IF(Y1165&gt;=0.2,IF(Y1165&lt;=0.95,IF(Z1165&gt;=0.77,IF(Z1165&lt;=1.75,"CRAM","O"),"O"),"O"),"O"),"O"),"O")</f>
        <v>CRAM</v>
      </c>
      <c r="AD1165">
        <f>(1+A1165-D1165/2-E1165-B1165/2)/(A1165-D1165/2-E1165-C1165-F1165)</f>
        <v>0.2857142857142857</v>
      </c>
      <c r="AF1165" t="str">
        <f>IF(AD1165&gt;0.66,"CondAr","----")</f>
        <v>----</v>
      </c>
      <c r="AG1165" t="str">
        <f>IF(AND((AD1165&gt;0.5),(AD1165&lt;=0.66)),"Aromatic","----")</f>
        <v>----</v>
      </c>
      <c r="AH1165" t="str">
        <f>IF(AND((AD1165&lt;=0.5),(S1165&lt;1.5)),"HUnSatLig","----")</f>
        <v>HUnSatLig</v>
      </c>
      <c r="AI1165" t="str">
        <f>IF(AND((T1165&lt;0.6),(S1165&gt;=1.5),(C1165=0)),"AlipatNoN","----")</f>
        <v>----</v>
      </c>
      <c r="AJ1165" t="str">
        <f>IF(AND((S1165&gt;=1.5),(T1165&gt;=0.6)),"SatFACarb","----")</f>
        <v>----</v>
      </c>
      <c r="AK1165" t="str">
        <f>IF(AND((T1165&lt;0.6),(S1165&gt;=1.5),(C1165&gt;0)),"Alipat+N","----")</f>
        <v>----</v>
      </c>
      <c r="AM1165" s="4">
        <f>V1165*(44/43.989828)</f>
        <v>368.1838213851529</v>
      </c>
      <c r="AN1165" s="4">
        <f>INT(AM1165)</f>
        <v>368</v>
      </c>
      <c r="AO1165" s="4">
        <f>AM1165-AN1165</f>
        <v>0.18382138515289626</v>
      </c>
    </row>
    <row r="1166" spans="1:41" x14ac:dyDescent="0.25">
      <c r="A1166">
        <v>16</v>
      </c>
      <c r="B1166">
        <v>21</v>
      </c>
      <c r="C1166">
        <v>3</v>
      </c>
      <c r="D1166">
        <v>7</v>
      </c>
      <c r="E1166">
        <v>0</v>
      </c>
      <c r="F1166">
        <v>0</v>
      </c>
      <c r="H1166">
        <v>366.13067280000001</v>
      </c>
      <c r="J1166">
        <v>2014151</v>
      </c>
      <c r="K1166">
        <v>1664151</v>
      </c>
      <c r="L1166">
        <v>1800129</v>
      </c>
      <c r="M1166" t="str">
        <f>IF(J1166&gt;0,"Yes","No")</f>
        <v>Yes</v>
      </c>
      <c r="N1166">
        <f>AVERAGE(J1166:L1166)</f>
        <v>1826143.6666666667</v>
      </c>
      <c r="O1166" t="s">
        <v>14</v>
      </c>
      <c r="P1166" t="s">
        <v>14</v>
      </c>
      <c r="Q1166" t="s">
        <v>14</v>
      </c>
      <c r="S1166">
        <f>B1166/A1166</f>
        <v>1.3125</v>
      </c>
      <c r="T1166">
        <f>D1166/A1166</f>
        <v>0.4375</v>
      </c>
      <c r="V1166" s="4">
        <f>A1166*12+(B1166-1)*1.007825+C1166*14.003074+D1166*15.9949146+E1166*31.9720707+F1166*30.9737615+0.0005485799</f>
        <v>366.13067277989995</v>
      </c>
      <c r="W1166">
        <f>1+A1166-B1166/2+C1166/2+F1166/2</f>
        <v>8</v>
      </c>
      <c r="X1166">
        <f>W1166/A1166</f>
        <v>0.5</v>
      </c>
      <c r="Y1166">
        <f>W1166/B1166</f>
        <v>0.38095238095238093</v>
      </c>
      <c r="Z1166">
        <f>W1166/D1166</f>
        <v>1.1428571428571428</v>
      </c>
      <c r="AA1166" t="str">
        <f>IF(X1166&gt;=0.3,IF(X1166&lt;=0.68,IF(Y1166&gt;=0.2,IF(Y1166&lt;=0.95,IF(Z1166&gt;=0.77,IF(Z1166&lt;=1.75,"CRAM","O"),"O"),"O"),"O"),"O"),"O")</f>
        <v>CRAM</v>
      </c>
      <c r="AD1166">
        <f>(1+A1166-D1166/2-E1166-B1166/2)/(A1166-D1166/2-E1166-C1166-F1166)</f>
        <v>0.31578947368421051</v>
      </c>
      <c r="AF1166" t="str">
        <f>IF(AD1166&gt;0.66,"CondAr","----")</f>
        <v>----</v>
      </c>
      <c r="AG1166" t="str">
        <f>IF(AND((AD1166&gt;0.5),(AD1166&lt;=0.66)),"Aromatic","----")</f>
        <v>----</v>
      </c>
      <c r="AH1166" t="str">
        <f>IF(AND((AD1166&lt;=0.5),(S1166&lt;1.5)),"HUnSatLig","----")</f>
        <v>HUnSatLig</v>
      </c>
      <c r="AI1166" t="str">
        <f>IF(AND((T1166&lt;0.6),(S1166&gt;=1.5),(C1166=0)),"AlipatNoN","----")</f>
        <v>----</v>
      </c>
      <c r="AJ1166" t="str">
        <f>IF(AND((S1166&gt;=1.5),(T1166&gt;=0.6)),"SatFACarb","----")</f>
        <v>----</v>
      </c>
      <c r="AK1166" t="str">
        <f>IF(AND((T1166&lt;0.6),(S1166&gt;=1.5),(C1166&gt;0)),"Alipat+N","----")</f>
        <v>----</v>
      </c>
      <c r="AM1166" s="4">
        <f>V1166*(44/43.989828)</f>
        <v>366.21533510691597</v>
      </c>
      <c r="AN1166" s="4">
        <f>INT(AM1166)</f>
        <v>366</v>
      </c>
      <c r="AO1166" s="4">
        <f>AM1166-AN1166</f>
        <v>0.21533510691597257</v>
      </c>
    </row>
    <row r="1167" spans="1:41" x14ac:dyDescent="0.25">
      <c r="A1167">
        <v>16</v>
      </c>
      <c r="B1167">
        <v>22</v>
      </c>
      <c r="C1167">
        <v>0</v>
      </c>
      <c r="D1167">
        <v>6</v>
      </c>
      <c r="E1167">
        <v>0</v>
      </c>
      <c r="F1167">
        <v>0</v>
      </c>
      <c r="H1167">
        <v>309.1343612</v>
      </c>
      <c r="J1167">
        <v>1976577</v>
      </c>
      <c r="K1167">
        <v>2186888</v>
      </c>
      <c r="L1167">
        <v>1876187</v>
      </c>
      <c r="M1167" t="str">
        <f>IF(J1167&gt;0,"Yes","No")</f>
        <v>Yes</v>
      </c>
      <c r="N1167">
        <f>AVERAGE(J1167:L1167)</f>
        <v>2013217.3333333333</v>
      </c>
      <c r="O1167">
        <v>3056384</v>
      </c>
      <c r="P1167">
        <v>3610362</v>
      </c>
      <c r="Q1167">
        <v>3654072</v>
      </c>
      <c r="S1167">
        <f>B1167/A1167</f>
        <v>1.375</v>
      </c>
      <c r="T1167">
        <f>D1167/A1167</f>
        <v>0.375</v>
      </c>
      <c r="V1167" s="4">
        <f>A1167*12+(B1167-1)*1.007825+C1167*14.003074+D1167*15.9949146+E1167*31.9720707+F1167*30.9737615+0.0005485799</f>
        <v>309.1343611799</v>
      </c>
      <c r="W1167">
        <f>1+A1167-B1167/2+C1167/2+F1167/2</f>
        <v>6</v>
      </c>
      <c r="X1167">
        <f>W1167/A1167</f>
        <v>0.375</v>
      </c>
      <c r="Y1167">
        <f>W1167/B1167</f>
        <v>0.27272727272727271</v>
      </c>
      <c r="Z1167">
        <f>W1167/D1167</f>
        <v>1</v>
      </c>
      <c r="AA1167" t="str">
        <f>IF(X1167&gt;=0.3,IF(X1167&lt;=0.68,IF(Y1167&gt;=0.2,IF(Y1167&lt;=0.95,IF(Z1167&gt;=0.77,IF(Z1167&lt;=1.75,"CRAM","O"),"O"),"O"),"O"),"O"),"O")</f>
        <v>CRAM</v>
      </c>
      <c r="AD1167">
        <f>(1+A1167-D1167/2-E1167-B1167/2)/(A1167-D1167/2-E1167-C1167-F1167)</f>
        <v>0.23076923076923078</v>
      </c>
      <c r="AF1167" t="str">
        <f>IF(AD1167&gt;0.66,"CondAr","----")</f>
        <v>----</v>
      </c>
      <c r="AG1167" t="str">
        <f>IF(AND((AD1167&gt;0.5),(AD1167&lt;=0.66)),"Aromatic","----")</f>
        <v>----</v>
      </c>
      <c r="AH1167" t="str">
        <f>IF(AND((AD1167&lt;=0.5),(S1167&lt;1.5)),"HUnSatLig","----")</f>
        <v>HUnSatLig</v>
      </c>
      <c r="AI1167" t="str">
        <f>IF(AND((T1167&lt;0.6),(S1167&gt;=1.5),(C1167=0)),"AlipatNoN","----")</f>
        <v>----</v>
      </c>
      <c r="AJ1167" t="str">
        <f>IF(AND((S1167&gt;=1.5),(T1167&gt;=0.6)),"SatFACarb","----")</f>
        <v>----</v>
      </c>
      <c r="AK1167" t="str">
        <f>IF(AND((T1167&lt;0.6),(S1167&gt;=1.5),(C1167&gt;0)),"Alipat+N","----")</f>
        <v>----</v>
      </c>
      <c r="AM1167" s="4">
        <f>V1167*(44/43.989828)</f>
        <v>309.20584394909656</v>
      </c>
      <c r="AN1167" s="4">
        <f>INT(AM1167)</f>
        <v>309</v>
      </c>
      <c r="AO1167" s="4">
        <f>AM1167-AN1167</f>
        <v>0.20584394909656112</v>
      </c>
    </row>
    <row r="1168" spans="1:41" x14ac:dyDescent="0.25">
      <c r="A1168">
        <v>16</v>
      </c>
      <c r="B1168">
        <v>23</v>
      </c>
      <c r="C1168">
        <v>3</v>
      </c>
      <c r="D1168">
        <v>7</v>
      </c>
      <c r="E1168">
        <v>0</v>
      </c>
      <c r="F1168">
        <v>0</v>
      </c>
      <c r="H1168">
        <v>368.14632280000001</v>
      </c>
      <c r="J1168">
        <v>2343878</v>
      </c>
      <c r="K1168">
        <v>1680841</v>
      </c>
      <c r="L1168">
        <v>1905184</v>
      </c>
      <c r="M1168" t="str">
        <f>IF(J1168&gt;0,"Yes","No")</f>
        <v>Yes</v>
      </c>
      <c r="N1168">
        <f>AVERAGE(J1168:L1168)</f>
        <v>1976634.3333333333</v>
      </c>
      <c r="O1168">
        <v>2500098</v>
      </c>
      <c r="P1168">
        <v>2433456</v>
      </c>
      <c r="Q1168">
        <v>2141364</v>
      </c>
      <c r="S1168">
        <f>B1168/A1168</f>
        <v>1.4375</v>
      </c>
      <c r="T1168">
        <f>D1168/A1168</f>
        <v>0.4375</v>
      </c>
      <c r="V1168" s="4">
        <f>A1168*12+(B1168-1)*1.007825+C1168*14.003074+D1168*15.9949146+E1168*31.9720707+F1168*30.9737615+0.0005485799</f>
        <v>368.1463227799</v>
      </c>
      <c r="W1168">
        <f>1+A1168-B1168/2+C1168/2+F1168/2</f>
        <v>7</v>
      </c>
      <c r="X1168">
        <f>W1168/A1168</f>
        <v>0.4375</v>
      </c>
      <c r="Y1168">
        <f>W1168/B1168</f>
        <v>0.30434782608695654</v>
      </c>
      <c r="Z1168">
        <f>W1168/D1168</f>
        <v>1</v>
      </c>
      <c r="AA1168" t="str">
        <f>IF(X1168&gt;=0.3,IF(X1168&lt;=0.68,IF(Y1168&gt;=0.2,IF(Y1168&lt;=0.95,IF(Z1168&gt;=0.77,IF(Z1168&lt;=1.75,"CRAM","O"),"O"),"O"),"O"),"O"),"O")</f>
        <v>CRAM</v>
      </c>
      <c r="AD1168">
        <f>(1+A1168-D1168/2-E1168-B1168/2)/(A1168-D1168/2-E1168-C1168-F1168)</f>
        <v>0.21052631578947367</v>
      </c>
      <c r="AF1168" t="str">
        <f>IF(AD1168&gt;0.66,"CondAr","----")</f>
        <v>----</v>
      </c>
      <c r="AG1168" t="str">
        <f>IF(AND((AD1168&gt;0.5),(AD1168&lt;=0.66)),"Aromatic","----")</f>
        <v>----</v>
      </c>
      <c r="AH1168" t="str">
        <f>IF(AND((AD1168&lt;=0.5),(S1168&lt;1.5)),"HUnSatLig","----")</f>
        <v>HUnSatLig</v>
      </c>
      <c r="AI1168" t="str">
        <f>IF(AND((T1168&lt;0.6),(S1168&gt;=1.5),(C1168=0)),"AlipatNoN","----")</f>
        <v>----</v>
      </c>
      <c r="AJ1168" t="str">
        <f>IF(AND((S1168&gt;=1.5),(T1168&gt;=0.6)),"SatFACarb","----")</f>
        <v>----</v>
      </c>
      <c r="AK1168" t="str">
        <f>IF(AND((T1168&lt;0.6),(S1168&gt;=1.5),(C1168&gt;0)),"Alipat+N","----")</f>
        <v>----</v>
      </c>
      <c r="AM1168" s="4">
        <f>V1168*(44/43.989828)</f>
        <v>368.23145119629925</v>
      </c>
      <c r="AN1168" s="4">
        <f>INT(AM1168)</f>
        <v>368</v>
      </c>
      <c r="AO1168" s="4">
        <f>AM1168-AN1168</f>
        <v>0.23145119629924693</v>
      </c>
    </row>
    <row r="1169" spans="1:41" x14ac:dyDescent="0.25">
      <c r="A1169">
        <v>16</v>
      </c>
      <c r="B1169">
        <v>23</v>
      </c>
      <c r="C1169">
        <v>3</v>
      </c>
      <c r="D1169">
        <v>8</v>
      </c>
      <c r="E1169">
        <v>0</v>
      </c>
      <c r="F1169">
        <v>0</v>
      </c>
      <c r="H1169">
        <v>384.14123740000002</v>
      </c>
      <c r="J1169">
        <v>2205738</v>
      </c>
      <c r="K1169">
        <v>1919492</v>
      </c>
      <c r="L1169">
        <v>2100087</v>
      </c>
      <c r="M1169" t="str">
        <f>IF(J1169&gt;0,"Yes","No")</f>
        <v>Yes</v>
      </c>
      <c r="N1169">
        <f>AVERAGE(J1169:L1169)</f>
        <v>2075105.6666666667</v>
      </c>
      <c r="O1169" t="s">
        <v>14</v>
      </c>
      <c r="P1169" t="s">
        <v>14</v>
      </c>
      <c r="Q1169" t="s">
        <v>14</v>
      </c>
      <c r="S1169">
        <f>B1169/A1169</f>
        <v>1.4375</v>
      </c>
      <c r="T1169">
        <f>D1169/A1169</f>
        <v>0.5</v>
      </c>
      <c r="V1169" s="4">
        <f>A1169*12+(B1169-1)*1.007825+C1169*14.003074+D1169*15.9949146+E1169*31.9720707+F1169*30.9737615+0.0005485799</f>
        <v>384.14123737990002</v>
      </c>
      <c r="W1169">
        <f>1+A1169-B1169/2+C1169/2+F1169/2</f>
        <v>7</v>
      </c>
      <c r="X1169">
        <f>W1169/A1169</f>
        <v>0.4375</v>
      </c>
      <c r="Y1169">
        <f>W1169/B1169</f>
        <v>0.30434782608695654</v>
      </c>
      <c r="Z1169">
        <f>W1169/D1169</f>
        <v>0.875</v>
      </c>
      <c r="AA1169" t="str">
        <f>IF(X1169&gt;=0.3,IF(X1169&lt;=0.68,IF(Y1169&gt;=0.2,IF(Y1169&lt;=0.95,IF(Z1169&gt;=0.77,IF(Z1169&lt;=1.75,"CRAM","O"),"O"),"O"),"O"),"O"),"O")</f>
        <v>CRAM</v>
      </c>
      <c r="AD1169">
        <f>(1+A1169-D1169/2-E1169-B1169/2)/(A1169-D1169/2-E1169-C1169-F1169)</f>
        <v>0.16666666666666666</v>
      </c>
      <c r="AF1169" t="str">
        <f>IF(AD1169&gt;0.66,"CondAr","----")</f>
        <v>----</v>
      </c>
      <c r="AG1169" t="str">
        <f>IF(AND((AD1169&gt;0.5),(AD1169&lt;=0.66)),"Aromatic","----")</f>
        <v>----</v>
      </c>
      <c r="AH1169" t="str">
        <f>IF(AND((AD1169&lt;=0.5),(S1169&lt;1.5)),"HUnSatLig","----")</f>
        <v>HUnSatLig</v>
      </c>
      <c r="AI1169" t="str">
        <f>IF(AND((T1169&lt;0.6),(S1169&gt;=1.5),(C1169=0)),"AlipatNoN","----")</f>
        <v>----</v>
      </c>
      <c r="AJ1169" t="str">
        <f>IF(AND((S1169&gt;=1.5),(T1169&gt;=0.6)),"SatFACarb","----")</f>
        <v>----</v>
      </c>
      <c r="AK1169" t="str">
        <f>IF(AND((T1169&lt;0.6),(S1169&gt;=1.5),(C1169&gt;0)),"Alipat+N","----")</f>
        <v>----</v>
      </c>
      <c r="AM1169" s="4">
        <f>V1169*(44/43.989828)</f>
        <v>384.23006438478455</v>
      </c>
      <c r="AN1169" s="4">
        <f>INT(AM1169)</f>
        <v>384</v>
      </c>
      <c r="AO1169" s="4">
        <f>AM1169-AN1169</f>
        <v>0.23006438478455493</v>
      </c>
    </row>
    <row r="1170" spans="1:41" x14ac:dyDescent="0.25">
      <c r="A1170">
        <v>16</v>
      </c>
      <c r="B1170">
        <v>23</v>
      </c>
      <c r="C1170">
        <v>3</v>
      </c>
      <c r="D1170">
        <v>9</v>
      </c>
      <c r="E1170">
        <v>0</v>
      </c>
      <c r="F1170">
        <v>0</v>
      </c>
      <c r="H1170">
        <v>400.13615199999998</v>
      </c>
      <c r="J1170">
        <v>1748478</v>
      </c>
      <c r="K1170">
        <v>2289616</v>
      </c>
      <c r="L1170">
        <v>1771654</v>
      </c>
      <c r="M1170" t="str">
        <f>IF(J1170&gt;0,"Yes","No")</f>
        <v>Yes</v>
      </c>
      <c r="N1170">
        <f>AVERAGE(J1170:L1170)</f>
        <v>1936582.6666666667</v>
      </c>
      <c r="O1170" t="s">
        <v>14</v>
      </c>
      <c r="P1170" t="s">
        <v>14</v>
      </c>
      <c r="Q1170" t="s">
        <v>14</v>
      </c>
      <c r="S1170">
        <f>B1170/A1170</f>
        <v>1.4375</v>
      </c>
      <c r="T1170">
        <f>D1170/A1170</f>
        <v>0.5625</v>
      </c>
      <c r="V1170" s="4">
        <f>A1170*12+(B1170-1)*1.007825+C1170*14.003074+D1170*15.9949146+E1170*31.9720707+F1170*30.9737615+0.0005485799</f>
        <v>400.13615197990003</v>
      </c>
      <c r="W1170">
        <f>1+A1170-B1170/2+C1170/2+F1170/2</f>
        <v>7</v>
      </c>
      <c r="X1170">
        <f>W1170/A1170</f>
        <v>0.4375</v>
      </c>
      <c r="Y1170">
        <f>W1170/B1170</f>
        <v>0.30434782608695654</v>
      </c>
      <c r="Z1170">
        <f>W1170/D1170</f>
        <v>0.77777777777777779</v>
      </c>
      <c r="AA1170" t="str">
        <f>IF(X1170&gt;=0.3,IF(X1170&lt;=0.68,IF(Y1170&gt;=0.2,IF(Y1170&lt;=0.95,IF(Z1170&gt;=0.77,IF(Z1170&lt;=1.75,"CRAM","O"),"O"),"O"),"O"),"O"),"O")</f>
        <v>CRAM</v>
      </c>
      <c r="AD1170">
        <f>(1+A1170-D1170/2-E1170-B1170/2)/(A1170-D1170/2-E1170-C1170-F1170)</f>
        <v>0.11764705882352941</v>
      </c>
      <c r="AF1170" t="str">
        <f>IF(AD1170&gt;0.66,"CondAr","----")</f>
        <v>----</v>
      </c>
      <c r="AG1170" t="str">
        <f>IF(AND((AD1170&gt;0.5),(AD1170&lt;=0.66)),"Aromatic","----")</f>
        <v>----</v>
      </c>
      <c r="AH1170" t="str">
        <f>IF(AND((AD1170&lt;=0.5),(S1170&lt;1.5)),"HUnSatLig","----")</f>
        <v>HUnSatLig</v>
      </c>
      <c r="AI1170" t="str">
        <f>IF(AND((T1170&lt;0.6),(S1170&gt;=1.5),(C1170=0)),"AlipatNoN","----")</f>
        <v>----</v>
      </c>
      <c r="AJ1170" t="str">
        <f>IF(AND((S1170&gt;=1.5),(T1170&gt;=0.6)),"SatFACarb","----")</f>
        <v>----</v>
      </c>
      <c r="AK1170" t="str">
        <f>IF(AND((T1170&lt;0.6),(S1170&gt;=1.5),(C1170&gt;0)),"Alipat+N","----")</f>
        <v>----</v>
      </c>
      <c r="AM1170" s="4">
        <f>V1170*(44/43.989828)</f>
        <v>400.22867757326986</v>
      </c>
      <c r="AN1170" s="4">
        <f>INT(AM1170)</f>
        <v>400</v>
      </c>
      <c r="AO1170" s="4">
        <f>AM1170-AN1170</f>
        <v>0.22867757326986293</v>
      </c>
    </row>
    <row r="1171" spans="1:41" x14ac:dyDescent="0.25">
      <c r="A1171">
        <v>16</v>
      </c>
      <c r="B1171">
        <v>24</v>
      </c>
      <c r="C1171">
        <v>0</v>
      </c>
      <c r="D1171">
        <v>6</v>
      </c>
      <c r="E1171">
        <v>0</v>
      </c>
      <c r="F1171">
        <v>0</v>
      </c>
      <c r="H1171">
        <v>311.15001119999999</v>
      </c>
      <c r="J1171">
        <v>2904827</v>
      </c>
      <c r="K1171">
        <v>2798270</v>
      </c>
      <c r="L1171">
        <v>2674973</v>
      </c>
      <c r="M1171" t="str">
        <f>IF(J1171&gt;0,"Yes","No")</f>
        <v>Yes</v>
      </c>
      <c r="N1171">
        <f>AVERAGE(J1171:L1171)</f>
        <v>2792690</v>
      </c>
      <c r="O1171">
        <v>4431455</v>
      </c>
      <c r="P1171">
        <v>4394040</v>
      </c>
      <c r="Q1171">
        <v>4162321</v>
      </c>
      <c r="S1171">
        <f>B1171/A1171</f>
        <v>1.5</v>
      </c>
      <c r="T1171">
        <f>D1171/A1171</f>
        <v>0.375</v>
      </c>
      <c r="V1171" s="4">
        <f>A1171*12+(B1171-1)*1.007825+C1171*14.003074+D1171*15.9949146+E1171*31.9720707+F1171*30.9737615+0.0005485799</f>
        <v>311.15001117989999</v>
      </c>
      <c r="W1171">
        <f>1+A1171-B1171/2+C1171/2+F1171/2</f>
        <v>5</v>
      </c>
      <c r="X1171">
        <f>W1171/A1171</f>
        <v>0.3125</v>
      </c>
      <c r="Y1171">
        <f>W1171/B1171</f>
        <v>0.20833333333333334</v>
      </c>
      <c r="Z1171">
        <f>W1171/D1171</f>
        <v>0.83333333333333337</v>
      </c>
      <c r="AA1171" t="str">
        <f>IF(X1171&gt;=0.3,IF(X1171&lt;=0.68,IF(Y1171&gt;=0.2,IF(Y1171&lt;=0.95,IF(Z1171&gt;=0.77,IF(Z1171&lt;=1.75,"CRAM","O"),"O"),"O"),"O"),"O"),"O")</f>
        <v>CRAM</v>
      </c>
      <c r="AD1171">
        <f>(1+A1171-D1171/2-E1171-B1171/2)/(A1171-D1171/2-E1171-C1171-F1171)</f>
        <v>0.15384615384615385</v>
      </c>
      <c r="AF1171" t="str">
        <f>IF(AD1171&gt;0.66,"CondAr","----")</f>
        <v>----</v>
      </c>
      <c r="AG1171" t="str">
        <f>IF(AND((AD1171&gt;0.5),(AD1171&lt;=0.66)),"Aromatic","----")</f>
        <v>----</v>
      </c>
      <c r="AH1171" t="str">
        <f>IF(AND((AD1171&lt;=0.5),(S1171&lt;1.5)),"HUnSatLig","----")</f>
        <v>----</v>
      </c>
      <c r="AI1171" t="str">
        <f>IF(AND((T1171&lt;0.6),(S1171&gt;=1.5),(C1171=0)),"AlipatNoN","----")</f>
        <v>AlipatNoN</v>
      </c>
      <c r="AJ1171" t="str">
        <f>IF(AND((S1171&gt;=1.5),(T1171&gt;=0.6)),"SatFACarb","----")</f>
        <v>----</v>
      </c>
      <c r="AK1171" t="str">
        <f>IF(AND((T1171&lt;0.6),(S1171&gt;=1.5),(C1171&gt;0)),"Alipat+N","----")</f>
        <v>----</v>
      </c>
      <c r="AM1171" s="4">
        <f>V1171*(44/43.989828)</f>
        <v>311.22196003847978</v>
      </c>
      <c r="AN1171" s="4">
        <f>INT(AM1171)</f>
        <v>311</v>
      </c>
      <c r="AO1171" s="4">
        <f>AM1171-AN1171</f>
        <v>0.22196003847977863</v>
      </c>
    </row>
    <row r="1172" spans="1:41" x14ac:dyDescent="0.25">
      <c r="A1172">
        <v>16</v>
      </c>
      <c r="B1172">
        <v>24</v>
      </c>
      <c r="C1172">
        <v>0</v>
      </c>
      <c r="D1172">
        <v>11</v>
      </c>
      <c r="E1172">
        <v>0</v>
      </c>
      <c r="F1172">
        <v>0</v>
      </c>
      <c r="H1172">
        <v>391.12458420000002</v>
      </c>
      <c r="J1172">
        <v>2418234</v>
      </c>
      <c r="K1172">
        <v>2255848</v>
      </c>
      <c r="L1172">
        <v>2359706</v>
      </c>
      <c r="M1172" t="str">
        <f>IF(J1172&gt;0,"Yes","No")</f>
        <v>Yes</v>
      </c>
      <c r="N1172">
        <f>AVERAGE(J1172:L1172)</f>
        <v>2344596</v>
      </c>
      <c r="O1172" t="s">
        <v>14</v>
      </c>
      <c r="P1172" t="s">
        <v>14</v>
      </c>
      <c r="Q1172" t="s">
        <v>14</v>
      </c>
      <c r="S1172">
        <f>B1172/A1172</f>
        <v>1.5</v>
      </c>
      <c r="T1172">
        <f>D1172/A1172</f>
        <v>0.6875</v>
      </c>
      <c r="V1172" s="4">
        <f>A1172*12+(B1172-1)*1.007825+C1172*14.003074+D1172*15.9949146+E1172*31.9720707+F1172*30.9737615+0.0005485799</f>
        <v>391.12458417990001</v>
      </c>
      <c r="W1172">
        <f>1+A1172-B1172/2+C1172/2+F1172/2</f>
        <v>5</v>
      </c>
      <c r="X1172">
        <f>W1172/A1172</f>
        <v>0.3125</v>
      </c>
      <c r="Y1172">
        <f>W1172/B1172</f>
        <v>0.20833333333333334</v>
      </c>
      <c r="Z1172">
        <f>W1172/D1172</f>
        <v>0.45454545454545453</v>
      </c>
      <c r="AA1172" t="str">
        <f>IF(X1172&gt;=0.3,IF(X1172&lt;=0.68,IF(Y1172&gt;=0.2,IF(Y1172&lt;=0.95,IF(Z1172&gt;=0.77,IF(Z1172&lt;=1.75,"CRAM","O"),"O"),"O"),"O"),"O"),"O")</f>
        <v>O</v>
      </c>
      <c r="AD1172">
        <f>(1+A1172-D1172/2-E1172-B1172/2)/(A1172-D1172/2-E1172-C1172-F1172)</f>
        <v>-4.7619047619047616E-2</v>
      </c>
      <c r="AF1172" t="str">
        <f>IF(AD1172&gt;0.66,"CondAr","----")</f>
        <v>----</v>
      </c>
      <c r="AG1172" t="str">
        <f>IF(AND((AD1172&gt;0.5),(AD1172&lt;=0.66)),"Aromatic","----")</f>
        <v>----</v>
      </c>
      <c r="AH1172" t="str">
        <f>IF(AND((AD1172&lt;=0.5),(S1172&lt;1.5)),"HUnSatLig","----")</f>
        <v>----</v>
      </c>
      <c r="AI1172" t="str">
        <f>IF(AND((T1172&lt;0.6),(S1172&gt;=1.5),(C1172=0)),"AlipatNoN","----")</f>
        <v>----</v>
      </c>
      <c r="AJ1172" t="str">
        <f>IF(AND((S1172&gt;=1.5),(T1172&gt;=0.6)),"SatFACarb","----")</f>
        <v>SatFACarb</v>
      </c>
      <c r="AK1172" t="str">
        <f>IF(AND((T1172&lt;0.6),(S1172&gt;=1.5),(C1172&gt;0)),"Alipat+N","----")</f>
        <v>----</v>
      </c>
      <c r="AM1172" s="4">
        <f>V1172*(44/43.989828)</f>
        <v>391.21502598090626</v>
      </c>
      <c r="AN1172" s="4">
        <f>INT(AM1172)</f>
        <v>391</v>
      </c>
      <c r="AO1172" s="4">
        <f>AM1172-AN1172</f>
        <v>0.21502598090626179</v>
      </c>
    </row>
    <row r="1173" spans="1:41" x14ac:dyDescent="0.25">
      <c r="A1173">
        <v>16</v>
      </c>
      <c r="B1173">
        <v>24</v>
      </c>
      <c r="C1173">
        <v>0</v>
      </c>
      <c r="D1173">
        <v>12</v>
      </c>
      <c r="E1173">
        <v>0</v>
      </c>
      <c r="F1173">
        <v>0</v>
      </c>
      <c r="H1173">
        <v>407.11949879999997</v>
      </c>
      <c r="J1173">
        <v>2143331</v>
      </c>
      <c r="K1173">
        <v>2435264</v>
      </c>
      <c r="L1173">
        <v>2224686</v>
      </c>
      <c r="M1173" t="str">
        <f>IF(J1173&gt;0,"Yes","No")</f>
        <v>Yes</v>
      </c>
      <c r="N1173">
        <f>AVERAGE(J1173:L1173)</f>
        <v>2267760.3333333335</v>
      </c>
      <c r="O1173" t="s">
        <v>14</v>
      </c>
      <c r="P1173" t="s">
        <v>14</v>
      </c>
      <c r="Q1173" t="s">
        <v>14</v>
      </c>
      <c r="S1173">
        <f>B1173/A1173</f>
        <v>1.5</v>
      </c>
      <c r="T1173">
        <f>D1173/A1173</f>
        <v>0.75</v>
      </c>
      <c r="V1173" s="4">
        <f>A1173*12+(B1173-1)*1.007825+C1173*14.003074+D1173*15.9949146+E1173*31.9720707+F1173*30.9737615+0.0005485799</f>
        <v>407.11949877989997</v>
      </c>
      <c r="W1173">
        <f>1+A1173-B1173/2+C1173/2+F1173/2</f>
        <v>5</v>
      </c>
      <c r="X1173">
        <f>W1173/A1173</f>
        <v>0.3125</v>
      </c>
      <c r="Y1173">
        <f>W1173/B1173</f>
        <v>0.20833333333333334</v>
      </c>
      <c r="Z1173">
        <f>W1173/D1173</f>
        <v>0.41666666666666669</v>
      </c>
      <c r="AA1173" t="str">
        <f>IF(X1173&gt;=0.3,IF(X1173&lt;=0.68,IF(Y1173&gt;=0.2,IF(Y1173&lt;=0.95,IF(Z1173&gt;=0.77,IF(Z1173&lt;=1.75,"CRAM","O"),"O"),"O"),"O"),"O"),"O")</f>
        <v>O</v>
      </c>
      <c r="AD1173">
        <f>(1+A1173-D1173/2-E1173-B1173/2)/(A1173-D1173/2-E1173-C1173-F1173)</f>
        <v>-0.1</v>
      </c>
      <c r="AF1173" t="str">
        <f>IF(AD1173&gt;0.66,"CondAr","----")</f>
        <v>----</v>
      </c>
      <c r="AG1173" t="str">
        <f>IF(AND((AD1173&gt;0.5),(AD1173&lt;=0.66)),"Aromatic","----")</f>
        <v>----</v>
      </c>
      <c r="AH1173" t="str">
        <f>IF(AND((AD1173&lt;=0.5),(S1173&lt;1.5)),"HUnSatLig","----")</f>
        <v>----</v>
      </c>
      <c r="AI1173" t="str">
        <f>IF(AND((T1173&lt;0.6),(S1173&gt;=1.5),(C1173=0)),"AlipatNoN","----")</f>
        <v>----</v>
      </c>
      <c r="AJ1173" t="str">
        <f>IF(AND((S1173&gt;=1.5),(T1173&gt;=0.6)),"SatFACarb","----")</f>
        <v>SatFACarb</v>
      </c>
      <c r="AK1173" t="str">
        <f>IF(AND((T1173&lt;0.6),(S1173&gt;=1.5),(C1173&gt;0)),"Alipat+N","----")</f>
        <v>----</v>
      </c>
      <c r="AM1173" s="4">
        <f>V1173*(44/43.989828)</f>
        <v>407.21363916939151</v>
      </c>
      <c r="AN1173" s="4">
        <f>INT(AM1173)</f>
        <v>407</v>
      </c>
      <c r="AO1173" s="4">
        <f>AM1173-AN1173</f>
        <v>0.21363916939151295</v>
      </c>
    </row>
    <row r="1174" spans="1:41" x14ac:dyDescent="0.25">
      <c r="A1174">
        <v>16</v>
      </c>
      <c r="B1174">
        <v>24</v>
      </c>
      <c r="C1174">
        <v>0</v>
      </c>
      <c r="D1174">
        <v>14</v>
      </c>
      <c r="E1174">
        <v>0</v>
      </c>
      <c r="F1174">
        <v>0</v>
      </c>
      <c r="H1174">
        <v>439.109328</v>
      </c>
      <c r="J1174">
        <v>2369620</v>
      </c>
      <c r="K1174">
        <v>2330593</v>
      </c>
      <c r="L1174">
        <v>2369928</v>
      </c>
      <c r="M1174" t="str">
        <f>IF(J1174&gt;0,"Yes","No")</f>
        <v>Yes</v>
      </c>
      <c r="N1174">
        <f>AVERAGE(J1174:L1174)</f>
        <v>2356713.6666666665</v>
      </c>
      <c r="O1174">
        <v>1651123</v>
      </c>
      <c r="P1174">
        <v>2105280</v>
      </c>
      <c r="Q1174">
        <v>1845690</v>
      </c>
      <c r="S1174">
        <f>B1174/A1174</f>
        <v>1.5</v>
      </c>
      <c r="T1174">
        <f>D1174/A1174</f>
        <v>0.875</v>
      </c>
      <c r="V1174" s="4">
        <f>A1174*12+(B1174-1)*1.007825+C1174*14.003074+D1174*15.9949146+E1174*31.9720707+F1174*30.9737615+0.0005485799</f>
        <v>439.1093279799</v>
      </c>
      <c r="W1174">
        <f>1+A1174-B1174/2+C1174/2+F1174/2</f>
        <v>5</v>
      </c>
      <c r="X1174">
        <f>W1174/A1174</f>
        <v>0.3125</v>
      </c>
      <c r="Y1174">
        <f>W1174/B1174</f>
        <v>0.20833333333333334</v>
      </c>
      <c r="Z1174">
        <f>W1174/D1174</f>
        <v>0.35714285714285715</v>
      </c>
      <c r="AA1174" t="str">
        <f>IF(X1174&gt;=0.3,IF(X1174&lt;=0.68,IF(Y1174&gt;=0.2,IF(Y1174&lt;=0.95,IF(Z1174&gt;=0.77,IF(Z1174&lt;=1.75,"CRAM","O"),"O"),"O"),"O"),"O"),"O")</f>
        <v>O</v>
      </c>
      <c r="AD1174">
        <f>(1+A1174-D1174/2-E1174-B1174/2)/(A1174-D1174/2-E1174-C1174-F1174)</f>
        <v>-0.22222222222222221</v>
      </c>
      <c r="AF1174" t="str">
        <f>IF(AD1174&gt;0.66,"CondAr","----")</f>
        <v>----</v>
      </c>
      <c r="AG1174" t="str">
        <f>IF(AND((AD1174&gt;0.5),(AD1174&lt;=0.66)),"Aromatic","----")</f>
        <v>----</v>
      </c>
      <c r="AH1174" t="str">
        <f>IF(AND((AD1174&lt;=0.5),(S1174&lt;1.5)),"HUnSatLig","----")</f>
        <v>----</v>
      </c>
      <c r="AI1174" t="str">
        <f>IF(AND((T1174&lt;0.6),(S1174&gt;=1.5),(C1174=0)),"AlipatNoN","----")</f>
        <v>----</v>
      </c>
      <c r="AJ1174" t="str">
        <f>IF(AND((S1174&gt;=1.5),(T1174&gt;=0.6)),"SatFACarb","----")</f>
        <v>SatFACarb</v>
      </c>
      <c r="AK1174" t="str">
        <f>IF(AND((T1174&lt;0.6),(S1174&gt;=1.5),(C1174&gt;0)),"Alipat+N","----")</f>
        <v>----</v>
      </c>
      <c r="AM1174" s="4">
        <f>V1174*(44/43.989828)</f>
        <v>439.21086554636219</v>
      </c>
      <c r="AN1174" s="4">
        <f>INT(AM1174)</f>
        <v>439</v>
      </c>
      <c r="AO1174" s="4">
        <f>AM1174-AN1174</f>
        <v>0.2108655463621858</v>
      </c>
    </row>
    <row r="1175" spans="1:41" x14ac:dyDescent="0.25">
      <c r="A1175">
        <v>16</v>
      </c>
      <c r="B1175">
        <v>24</v>
      </c>
      <c r="C1175">
        <v>4</v>
      </c>
      <c r="D1175">
        <v>8</v>
      </c>
      <c r="E1175">
        <v>0</v>
      </c>
      <c r="F1175">
        <v>0</v>
      </c>
      <c r="H1175">
        <v>399.15213640000002</v>
      </c>
      <c r="J1175">
        <v>2354001</v>
      </c>
      <c r="K1175">
        <v>2316615</v>
      </c>
      <c r="L1175">
        <v>2230017</v>
      </c>
      <c r="M1175" t="str">
        <f>IF(J1175&gt;0,"Yes","No")</f>
        <v>Yes</v>
      </c>
      <c r="N1175">
        <f>AVERAGE(J1175:L1175)</f>
        <v>2300211</v>
      </c>
      <c r="O1175">
        <v>3033829</v>
      </c>
      <c r="P1175">
        <v>2450669</v>
      </c>
      <c r="Q1175">
        <v>2598176</v>
      </c>
      <c r="S1175">
        <f>B1175/A1175</f>
        <v>1.5</v>
      </c>
      <c r="T1175">
        <f>D1175/A1175</f>
        <v>0.5</v>
      </c>
      <c r="V1175" s="4">
        <f>A1175*12+(B1175-1)*1.007825+C1175*14.003074+D1175*15.9949146+E1175*31.9720707+F1175*30.9737615+0.0005485799</f>
        <v>399.15213637990001</v>
      </c>
      <c r="W1175">
        <f>1+A1175-B1175/2+C1175/2+F1175/2</f>
        <v>7</v>
      </c>
      <c r="X1175">
        <f>W1175/A1175</f>
        <v>0.4375</v>
      </c>
      <c r="Y1175">
        <f>W1175/B1175</f>
        <v>0.29166666666666669</v>
      </c>
      <c r="Z1175">
        <f>W1175/D1175</f>
        <v>0.875</v>
      </c>
      <c r="AA1175" t="str">
        <f>IF(X1175&gt;=0.3,IF(X1175&lt;=0.68,IF(Y1175&gt;=0.2,IF(Y1175&lt;=0.95,IF(Z1175&gt;=0.77,IF(Z1175&lt;=1.75,"CRAM","O"),"O"),"O"),"O"),"O"),"O")</f>
        <v>CRAM</v>
      </c>
      <c r="AD1175">
        <f>(1+A1175-D1175/2-E1175-B1175/2)/(A1175-D1175/2-E1175-C1175-F1175)</f>
        <v>0.125</v>
      </c>
      <c r="AF1175" t="str">
        <f>IF(AD1175&gt;0.66,"CondAr","----")</f>
        <v>----</v>
      </c>
      <c r="AG1175" t="str">
        <f>IF(AND((AD1175&gt;0.5),(AD1175&lt;=0.66)),"Aromatic","----")</f>
        <v>----</v>
      </c>
      <c r="AH1175" t="str">
        <f>IF(AND((AD1175&lt;=0.5),(S1175&lt;1.5)),"HUnSatLig","----")</f>
        <v>----</v>
      </c>
      <c r="AI1175" t="str">
        <f>IF(AND((T1175&lt;0.6),(S1175&gt;=1.5),(C1175=0)),"AlipatNoN","----")</f>
        <v>----</v>
      </c>
      <c r="AJ1175" t="str">
        <f>IF(AND((S1175&gt;=1.5),(T1175&gt;=0.6)),"SatFACarb","----")</f>
        <v>----</v>
      </c>
      <c r="AK1175" t="str">
        <f>IF(AND((T1175&lt;0.6),(S1175&gt;=1.5),(C1175&gt;0)),"Alipat+N","----")</f>
        <v>Alipat+N</v>
      </c>
      <c r="AM1175" s="4">
        <f>V1175*(44/43.989828)</f>
        <v>399.2444344341514</v>
      </c>
      <c r="AN1175" s="4">
        <f>INT(AM1175)</f>
        <v>399</v>
      </c>
      <c r="AO1175" s="4">
        <f>AM1175-AN1175</f>
        <v>0.24443443415140109</v>
      </c>
    </row>
    <row r="1176" spans="1:41" x14ac:dyDescent="0.25">
      <c r="A1176">
        <v>16</v>
      </c>
      <c r="B1176">
        <v>25</v>
      </c>
      <c r="C1176">
        <v>3</v>
      </c>
      <c r="D1176">
        <v>6</v>
      </c>
      <c r="E1176">
        <v>0</v>
      </c>
      <c r="F1176">
        <v>0</v>
      </c>
      <c r="H1176">
        <v>354.16705819999999</v>
      </c>
      <c r="J1176">
        <v>2325866</v>
      </c>
      <c r="K1176">
        <v>2330253</v>
      </c>
      <c r="L1176">
        <v>2334623</v>
      </c>
      <c r="M1176" t="str">
        <f>IF(J1176&gt;0,"Yes","No")</f>
        <v>Yes</v>
      </c>
      <c r="N1176">
        <f>AVERAGE(J1176:L1176)</f>
        <v>2330247.3333333335</v>
      </c>
      <c r="O1176">
        <v>4305736</v>
      </c>
      <c r="P1176">
        <v>4386187</v>
      </c>
      <c r="Q1176">
        <v>3586729</v>
      </c>
      <c r="S1176">
        <f>B1176/A1176</f>
        <v>1.5625</v>
      </c>
      <c r="T1176">
        <f>D1176/A1176</f>
        <v>0.375</v>
      </c>
      <c r="V1176" s="4">
        <f>A1176*12+(B1176-1)*1.007825+C1176*14.003074+D1176*15.9949146+E1176*31.9720707+F1176*30.9737615+0.0005485799</f>
        <v>354.16705817989998</v>
      </c>
      <c r="W1176">
        <f>1+A1176-B1176/2+C1176/2+F1176/2</f>
        <v>6</v>
      </c>
      <c r="X1176">
        <f>W1176/A1176</f>
        <v>0.375</v>
      </c>
      <c r="Y1176">
        <f>W1176/B1176</f>
        <v>0.24</v>
      </c>
      <c r="Z1176">
        <f>W1176/D1176</f>
        <v>1</v>
      </c>
      <c r="AA1176" t="str">
        <f>IF(X1176&gt;=0.3,IF(X1176&lt;=0.68,IF(Y1176&gt;=0.2,IF(Y1176&lt;=0.95,IF(Z1176&gt;=0.77,IF(Z1176&lt;=1.75,"CRAM","O"),"O"),"O"),"O"),"O"),"O")</f>
        <v>CRAM</v>
      </c>
      <c r="AD1176">
        <f>(1+A1176-D1176/2-E1176-B1176/2)/(A1176-D1176/2-E1176-C1176-F1176)</f>
        <v>0.15</v>
      </c>
      <c r="AF1176" t="str">
        <f>IF(AD1176&gt;0.66,"CondAr","----")</f>
        <v>----</v>
      </c>
      <c r="AG1176" t="str">
        <f>IF(AND((AD1176&gt;0.5),(AD1176&lt;=0.66)),"Aromatic","----")</f>
        <v>----</v>
      </c>
      <c r="AH1176" t="str">
        <f>IF(AND((AD1176&lt;=0.5),(S1176&lt;1.5)),"HUnSatLig","----")</f>
        <v>----</v>
      </c>
      <c r="AI1176" t="str">
        <f>IF(AND((T1176&lt;0.6),(S1176&gt;=1.5),(C1176=0)),"AlipatNoN","----")</f>
        <v>----</v>
      </c>
      <c r="AJ1176" t="str">
        <f>IF(AND((S1176&gt;=1.5),(T1176&gt;=0.6)),"SatFACarb","----")</f>
        <v>----</v>
      </c>
      <c r="AK1176" t="str">
        <f>IF(AND((T1176&lt;0.6),(S1176&gt;=1.5),(C1176&gt;0)),"Alipat+N","----")</f>
        <v>Alipat+N</v>
      </c>
      <c r="AM1176" s="4">
        <f>V1176*(44/43.989828)</f>
        <v>354.24895409719716</v>
      </c>
      <c r="AN1176" s="4">
        <f>INT(AM1176)</f>
        <v>354</v>
      </c>
      <c r="AO1176" s="4">
        <f>AM1176-AN1176</f>
        <v>0.24895409719715644</v>
      </c>
    </row>
    <row r="1177" spans="1:41" x14ac:dyDescent="0.25">
      <c r="A1177">
        <v>16</v>
      </c>
      <c r="B1177">
        <v>25</v>
      </c>
      <c r="C1177">
        <v>3</v>
      </c>
      <c r="D1177">
        <v>9</v>
      </c>
      <c r="E1177">
        <v>0</v>
      </c>
      <c r="F1177">
        <v>0</v>
      </c>
      <c r="H1177">
        <v>402.15180199999998</v>
      </c>
      <c r="J1177">
        <v>2705723</v>
      </c>
      <c r="K1177">
        <v>2826450</v>
      </c>
      <c r="L1177">
        <v>2463866</v>
      </c>
      <c r="M1177" t="str">
        <f>IF(J1177&gt;0,"Yes","No")</f>
        <v>Yes</v>
      </c>
      <c r="N1177">
        <f>AVERAGE(J1177:L1177)</f>
        <v>2665346.3333333335</v>
      </c>
      <c r="O1177">
        <v>1914465</v>
      </c>
      <c r="P1177">
        <v>1815696</v>
      </c>
      <c r="Q1177">
        <v>1704261</v>
      </c>
      <c r="S1177">
        <f>B1177/A1177</f>
        <v>1.5625</v>
      </c>
      <c r="T1177">
        <f>D1177/A1177</f>
        <v>0.5625</v>
      </c>
      <c r="V1177" s="4">
        <f>A1177*12+(B1177-1)*1.007825+C1177*14.003074+D1177*15.9949146+E1177*31.9720707+F1177*30.9737615+0.0005485799</f>
        <v>402.15180197989997</v>
      </c>
      <c r="W1177">
        <f>1+A1177-B1177/2+C1177/2+F1177/2</f>
        <v>6</v>
      </c>
      <c r="X1177">
        <f>W1177/A1177</f>
        <v>0.375</v>
      </c>
      <c r="Y1177">
        <f>W1177/B1177</f>
        <v>0.24</v>
      </c>
      <c r="Z1177">
        <f>W1177/D1177</f>
        <v>0.66666666666666663</v>
      </c>
      <c r="AA1177" t="str">
        <f>IF(X1177&gt;=0.3,IF(X1177&lt;=0.68,IF(Y1177&gt;=0.2,IF(Y1177&lt;=0.95,IF(Z1177&gt;=0.77,IF(Z1177&lt;=1.75,"CRAM","O"),"O"),"O"),"O"),"O"),"O")</f>
        <v>O</v>
      </c>
      <c r="AD1177">
        <f>(1+A1177-D1177/2-E1177-B1177/2)/(A1177-D1177/2-E1177-C1177-F1177)</f>
        <v>0</v>
      </c>
      <c r="AF1177" t="str">
        <f>IF(AD1177&gt;0.66,"CondAr","----")</f>
        <v>----</v>
      </c>
      <c r="AG1177" t="str">
        <f>IF(AND((AD1177&gt;0.5),(AD1177&lt;=0.66)),"Aromatic","----")</f>
        <v>----</v>
      </c>
      <c r="AH1177" t="str">
        <f>IF(AND((AD1177&lt;=0.5),(S1177&lt;1.5)),"HUnSatLig","----")</f>
        <v>----</v>
      </c>
      <c r="AI1177" t="str">
        <f>IF(AND((T1177&lt;0.6),(S1177&gt;=1.5),(C1177=0)),"AlipatNoN","----")</f>
        <v>----</v>
      </c>
      <c r="AJ1177" t="str">
        <f>IF(AND((S1177&gt;=1.5),(T1177&gt;=0.6)),"SatFACarb","----")</f>
        <v>----</v>
      </c>
      <c r="AK1177" t="str">
        <f>IF(AND((T1177&lt;0.6),(S1177&gt;=1.5),(C1177&gt;0)),"Alipat+N","----")</f>
        <v>Alipat+N</v>
      </c>
      <c r="AM1177" s="4">
        <f>V1177*(44/43.989828)</f>
        <v>402.24479366265302</v>
      </c>
      <c r="AN1177" s="4">
        <f>INT(AM1177)</f>
        <v>402</v>
      </c>
      <c r="AO1177" s="4">
        <f>AM1177-AN1177</f>
        <v>0.2447936626530236</v>
      </c>
    </row>
    <row r="1178" spans="1:41" x14ac:dyDescent="0.25">
      <c r="A1178">
        <v>16</v>
      </c>
      <c r="B1178">
        <v>26</v>
      </c>
      <c r="C1178">
        <v>0</v>
      </c>
      <c r="D1178">
        <v>11</v>
      </c>
      <c r="E1178">
        <v>0</v>
      </c>
      <c r="F1178">
        <v>0</v>
      </c>
      <c r="H1178">
        <v>393.14023420000001</v>
      </c>
      <c r="J1178">
        <v>1989952</v>
      </c>
      <c r="K1178">
        <v>2036585</v>
      </c>
      <c r="L1178">
        <v>2130724</v>
      </c>
      <c r="M1178" t="str">
        <f>IF(J1178&gt;0,"Yes","No")</f>
        <v>Yes</v>
      </c>
      <c r="N1178">
        <f>AVERAGE(J1178:L1178)</f>
        <v>2052420.3333333333</v>
      </c>
      <c r="O1178">
        <v>3048711</v>
      </c>
      <c r="P1178">
        <v>2509009</v>
      </c>
      <c r="Q1178">
        <v>2430944</v>
      </c>
      <c r="S1178">
        <f>B1178/A1178</f>
        <v>1.625</v>
      </c>
      <c r="T1178">
        <f>D1178/A1178</f>
        <v>0.6875</v>
      </c>
      <c r="V1178" s="4">
        <f>A1178*12+(B1178-1)*1.007825+C1178*14.003074+D1178*15.9949146+E1178*31.9720707+F1178*30.9737615+0.0005485799</f>
        <v>393.14023417990001</v>
      </c>
      <c r="W1178">
        <f>1+A1178-B1178/2+C1178/2+F1178/2</f>
        <v>4</v>
      </c>
      <c r="X1178">
        <f>W1178/A1178</f>
        <v>0.25</v>
      </c>
      <c r="Y1178">
        <f>W1178/B1178</f>
        <v>0.15384615384615385</v>
      </c>
      <c r="Z1178">
        <f>W1178/D1178</f>
        <v>0.36363636363636365</v>
      </c>
      <c r="AA1178" t="str">
        <f>IF(X1178&gt;=0.3,IF(X1178&lt;=0.68,IF(Y1178&gt;=0.2,IF(Y1178&lt;=0.95,IF(Z1178&gt;=0.77,IF(Z1178&lt;=1.75,"CRAM","O"),"O"),"O"),"O"),"O"),"O")</f>
        <v>O</v>
      </c>
      <c r="AD1178">
        <f>(1+A1178-D1178/2-E1178-B1178/2)/(A1178-D1178/2-E1178-C1178-F1178)</f>
        <v>-0.14285714285714285</v>
      </c>
      <c r="AF1178" t="str">
        <f>IF(AD1178&gt;0.66,"CondAr","----")</f>
        <v>----</v>
      </c>
      <c r="AG1178" t="str">
        <f>IF(AND((AD1178&gt;0.5),(AD1178&lt;=0.66)),"Aromatic","----")</f>
        <v>----</v>
      </c>
      <c r="AH1178" t="str">
        <f>IF(AND((AD1178&lt;=0.5),(S1178&lt;1.5)),"HUnSatLig","----")</f>
        <v>----</v>
      </c>
      <c r="AI1178" t="str">
        <f>IF(AND((T1178&lt;0.6),(S1178&gt;=1.5),(C1178=0)),"AlipatNoN","----")</f>
        <v>----</v>
      </c>
      <c r="AJ1178" t="str">
        <f>IF(AND((S1178&gt;=1.5),(T1178&gt;=0.6)),"SatFACarb","----")</f>
        <v>SatFACarb</v>
      </c>
      <c r="AK1178" t="str">
        <f>IF(AND((T1178&lt;0.6),(S1178&gt;=1.5),(C1178&gt;0)),"Alipat+N","----")</f>
        <v>----</v>
      </c>
      <c r="AM1178" s="4">
        <f>V1178*(44/43.989828)</f>
        <v>393.23114207028948</v>
      </c>
      <c r="AN1178" s="4">
        <f>INT(AM1178)</f>
        <v>393</v>
      </c>
      <c r="AO1178" s="4">
        <f>AM1178-AN1178</f>
        <v>0.23114207028947931</v>
      </c>
    </row>
    <row r="1179" spans="1:41" x14ac:dyDescent="0.25">
      <c r="A1179">
        <v>16</v>
      </c>
      <c r="B1179">
        <v>26</v>
      </c>
      <c r="C1179">
        <v>0</v>
      </c>
      <c r="D1179">
        <v>12</v>
      </c>
      <c r="E1179">
        <v>0</v>
      </c>
      <c r="F1179">
        <v>0</v>
      </c>
      <c r="H1179">
        <v>409.13514880000002</v>
      </c>
      <c r="J1179">
        <v>2737131</v>
      </c>
      <c r="K1179">
        <v>2577745</v>
      </c>
      <c r="L1179">
        <v>2424479</v>
      </c>
      <c r="M1179" t="str">
        <f>IF(J1179&gt;0,"Yes","No")</f>
        <v>Yes</v>
      </c>
      <c r="N1179">
        <f>AVERAGE(J1179:L1179)</f>
        <v>2579785</v>
      </c>
      <c r="O1179">
        <v>3551382</v>
      </c>
      <c r="P1179">
        <v>3665715</v>
      </c>
      <c r="Q1179">
        <v>3691420</v>
      </c>
      <c r="S1179">
        <f>B1179/A1179</f>
        <v>1.625</v>
      </c>
      <c r="T1179">
        <f>D1179/A1179</f>
        <v>0.75</v>
      </c>
      <c r="V1179" s="4">
        <f>A1179*12+(B1179-1)*1.007825+C1179*14.003074+D1179*15.9949146+E1179*31.9720707+F1179*30.9737615+0.0005485799</f>
        <v>409.13514877990002</v>
      </c>
      <c r="W1179">
        <f>1+A1179-B1179/2+C1179/2+F1179/2</f>
        <v>4</v>
      </c>
      <c r="X1179">
        <f>W1179/A1179</f>
        <v>0.25</v>
      </c>
      <c r="Y1179">
        <f>W1179/B1179</f>
        <v>0.15384615384615385</v>
      </c>
      <c r="Z1179">
        <f>W1179/D1179</f>
        <v>0.33333333333333331</v>
      </c>
      <c r="AA1179" t="str">
        <f>IF(X1179&gt;=0.3,IF(X1179&lt;=0.68,IF(Y1179&gt;=0.2,IF(Y1179&lt;=0.95,IF(Z1179&gt;=0.77,IF(Z1179&lt;=1.75,"CRAM","O"),"O"),"O"),"O"),"O"),"O")</f>
        <v>O</v>
      </c>
      <c r="AD1179">
        <f>(1+A1179-D1179/2-E1179-B1179/2)/(A1179-D1179/2-E1179-C1179-F1179)</f>
        <v>-0.2</v>
      </c>
      <c r="AF1179" t="str">
        <f>IF(AD1179&gt;0.66,"CondAr","----")</f>
        <v>----</v>
      </c>
      <c r="AG1179" t="str">
        <f>IF(AND((AD1179&gt;0.5),(AD1179&lt;=0.66)),"Aromatic","----")</f>
        <v>----</v>
      </c>
      <c r="AH1179" t="str">
        <f>IF(AND((AD1179&lt;=0.5),(S1179&lt;1.5)),"HUnSatLig","----")</f>
        <v>----</v>
      </c>
      <c r="AI1179" t="str">
        <f>IF(AND((T1179&lt;0.6),(S1179&gt;=1.5),(C1179=0)),"AlipatNoN","----")</f>
        <v>----</v>
      </c>
      <c r="AJ1179" t="str">
        <f>IF(AND((S1179&gt;=1.5),(T1179&gt;=0.6)),"SatFACarb","----")</f>
        <v>SatFACarb</v>
      </c>
      <c r="AK1179" t="str">
        <f>IF(AND((T1179&lt;0.6),(S1179&gt;=1.5),(C1179&gt;0)),"Alipat+N","----")</f>
        <v>----</v>
      </c>
      <c r="AM1179" s="4">
        <f>V1179*(44/43.989828)</f>
        <v>409.22975525877479</v>
      </c>
      <c r="AN1179" s="4">
        <f>INT(AM1179)</f>
        <v>409</v>
      </c>
      <c r="AO1179" s="4">
        <f>AM1179-AN1179</f>
        <v>0.22975525877478731</v>
      </c>
    </row>
    <row r="1180" spans="1:41" x14ac:dyDescent="0.25">
      <c r="A1180">
        <v>16</v>
      </c>
      <c r="B1180">
        <v>26</v>
      </c>
      <c r="C1180">
        <v>0</v>
      </c>
      <c r="D1180">
        <v>15</v>
      </c>
      <c r="E1180">
        <v>0</v>
      </c>
      <c r="F1180">
        <v>0</v>
      </c>
      <c r="H1180">
        <v>457.11989260000001</v>
      </c>
      <c r="J1180">
        <v>2025353</v>
      </c>
      <c r="K1180">
        <v>2420161</v>
      </c>
      <c r="L1180">
        <v>2011806</v>
      </c>
      <c r="M1180" t="str">
        <f>IF(J1180&gt;0,"Yes","No")</f>
        <v>Yes</v>
      </c>
      <c r="N1180">
        <f>AVERAGE(J1180:L1180)</f>
        <v>2152440</v>
      </c>
      <c r="O1180" t="s">
        <v>14</v>
      </c>
      <c r="P1180" t="s">
        <v>14</v>
      </c>
      <c r="Q1180" t="s">
        <v>14</v>
      </c>
      <c r="S1180">
        <f>B1180/A1180</f>
        <v>1.625</v>
      </c>
      <c r="T1180">
        <f>D1180/A1180</f>
        <v>0.9375</v>
      </c>
      <c r="V1180" s="4">
        <f>A1180*12+(B1180-1)*1.007825+C1180*14.003074+D1180*15.9949146+E1180*31.9720707+F1180*30.9737615+0.0005485799</f>
        <v>457.11989257990001</v>
      </c>
      <c r="W1180">
        <f>1+A1180-B1180/2+C1180/2+F1180/2</f>
        <v>4</v>
      </c>
      <c r="X1180">
        <f>W1180/A1180</f>
        <v>0.25</v>
      </c>
      <c r="Y1180">
        <f>W1180/B1180</f>
        <v>0.15384615384615385</v>
      </c>
      <c r="Z1180">
        <f>W1180/D1180</f>
        <v>0.26666666666666666</v>
      </c>
      <c r="AA1180" t="str">
        <f>IF(X1180&gt;=0.3,IF(X1180&lt;=0.68,IF(Y1180&gt;=0.2,IF(Y1180&lt;=0.95,IF(Z1180&gt;=0.77,IF(Z1180&lt;=1.75,"CRAM","O"),"O"),"O"),"O"),"O"),"O")</f>
        <v>O</v>
      </c>
      <c r="AD1180">
        <f>(1+A1180-D1180/2-E1180-B1180/2)/(A1180-D1180/2-E1180-C1180-F1180)</f>
        <v>-0.41176470588235292</v>
      </c>
      <c r="AF1180" t="str">
        <f>IF(AD1180&gt;0.66,"CondAr","----")</f>
        <v>----</v>
      </c>
      <c r="AG1180" t="str">
        <f>IF(AND((AD1180&gt;0.5),(AD1180&lt;=0.66)),"Aromatic","----")</f>
        <v>----</v>
      </c>
      <c r="AH1180" t="str">
        <f>IF(AND((AD1180&lt;=0.5),(S1180&lt;1.5)),"HUnSatLig","----")</f>
        <v>----</v>
      </c>
      <c r="AI1180" t="str">
        <f>IF(AND((T1180&lt;0.6),(S1180&gt;=1.5),(C1180=0)),"AlipatNoN","----")</f>
        <v>----</v>
      </c>
      <c r="AJ1180" t="str">
        <f>IF(AND((S1180&gt;=1.5),(T1180&gt;=0.6)),"SatFACarb","----")</f>
        <v>SatFACarb</v>
      </c>
      <c r="AK1180" t="str">
        <f>IF(AND((T1180&lt;0.6),(S1180&gt;=1.5),(C1180&gt;0)),"Alipat+N","----")</f>
        <v>----</v>
      </c>
      <c r="AM1180" s="4">
        <f>V1180*(44/43.989828)</f>
        <v>457.22559482423065</v>
      </c>
      <c r="AN1180" s="4">
        <f>INT(AM1180)</f>
        <v>457</v>
      </c>
      <c r="AO1180" s="4">
        <f>AM1180-AN1180</f>
        <v>0.22559482423065447</v>
      </c>
    </row>
    <row r="1181" spans="1:41" x14ac:dyDescent="0.25">
      <c r="A1181">
        <v>16</v>
      </c>
      <c r="B1181">
        <v>26</v>
      </c>
      <c r="C1181">
        <v>2</v>
      </c>
      <c r="D1181">
        <v>7</v>
      </c>
      <c r="E1181">
        <v>0</v>
      </c>
      <c r="F1181">
        <v>0</v>
      </c>
      <c r="H1181">
        <v>357.1667238</v>
      </c>
      <c r="J1181">
        <v>2568610</v>
      </c>
      <c r="K1181">
        <v>2649032</v>
      </c>
      <c r="L1181">
        <v>1815074</v>
      </c>
      <c r="M1181" t="str">
        <f>IF(J1181&gt;0,"Yes","No")</f>
        <v>Yes</v>
      </c>
      <c r="N1181">
        <f>AVERAGE(J1181:L1181)</f>
        <v>2344238.6666666665</v>
      </c>
      <c r="O1181">
        <v>2971357</v>
      </c>
      <c r="P1181">
        <v>3026166</v>
      </c>
      <c r="Q1181">
        <v>3086364</v>
      </c>
      <c r="S1181">
        <f>B1181/A1181</f>
        <v>1.625</v>
      </c>
      <c r="T1181">
        <f>D1181/A1181</f>
        <v>0.4375</v>
      </c>
      <c r="V1181" s="4">
        <f>A1181*12+(B1181-1)*1.007825+C1181*14.003074+D1181*15.9949146+E1181*31.9720707+F1181*30.9737615+0.0005485799</f>
        <v>357.1667237799</v>
      </c>
      <c r="W1181">
        <f>1+A1181-B1181/2+C1181/2+F1181/2</f>
        <v>5</v>
      </c>
      <c r="X1181">
        <f>W1181/A1181</f>
        <v>0.3125</v>
      </c>
      <c r="Y1181">
        <f>W1181/B1181</f>
        <v>0.19230769230769232</v>
      </c>
      <c r="Z1181">
        <f>W1181/D1181</f>
        <v>0.7142857142857143</v>
      </c>
      <c r="AA1181" t="str">
        <f>IF(X1181&gt;=0.3,IF(X1181&lt;=0.68,IF(Y1181&gt;=0.2,IF(Y1181&lt;=0.95,IF(Z1181&gt;=0.77,IF(Z1181&lt;=1.75,"CRAM","O"),"O"),"O"),"O"),"O"),"O")</f>
        <v>O</v>
      </c>
      <c r="AD1181">
        <f>(1+A1181-D1181/2-E1181-B1181/2)/(A1181-D1181/2-E1181-C1181-F1181)</f>
        <v>4.7619047619047616E-2</v>
      </c>
      <c r="AF1181" t="str">
        <f>IF(AD1181&gt;0.66,"CondAr","----")</f>
        <v>----</v>
      </c>
      <c r="AG1181" t="str">
        <f>IF(AND((AD1181&gt;0.5),(AD1181&lt;=0.66)),"Aromatic","----")</f>
        <v>----</v>
      </c>
      <c r="AH1181" t="str">
        <f>IF(AND((AD1181&lt;=0.5),(S1181&lt;1.5)),"HUnSatLig","----")</f>
        <v>----</v>
      </c>
      <c r="AI1181" t="str">
        <f>IF(AND((T1181&lt;0.6),(S1181&gt;=1.5),(C1181=0)),"AlipatNoN","----")</f>
        <v>----</v>
      </c>
      <c r="AJ1181" t="str">
        <f>IF(AND((S1181&gt;=1.5),(T1181&gt;=0.6)),"SatFACarb","----")</f>
        <v>----</v>
      </c>
      <c r="AK1181" t="str">
        <f>IF(AND((T1181&lt;0.6),(S1181&gt;=1.5),(C1181&gt;0)),"Alipat+N","----")</f>
        <v>Alipat+N</v>
      </c>
      <c r="AM1181" s="4">
        <f>V1181*(44/43.989828)</f>
        <v>357.24931332569878</v>
      </c>
      <c r="AN1181" s="4">
        <f>INT(AM1181)</f>
        <v>357</v>
      </c>
      <c r="AO1181" s="4">
        <f>AM1181-AN1181</f>
        <v>0.24931332569877895</v>
      </c>
    </row>
    <row r="1182" spans="1:41" x14ac:dyDescent="0.25">
      <c r="A1182">
        <v>16</v>
      </c>
      <c r="B1182">
        <v>28</v>
      </c>
      <c r="C1182">
        <v>0</v>
      </c>
      <c r="D1182">
        <v>11</v>
      </c>
      <c r="E1182">
        <v>0</v>
      </c>
      <c r="F1182">
        <v>0</v>
      </c>
      <c r="H1182">
        <v>395.1558842</v>
      </c>
      <c r="J1182">
        <v>2069535</v>
      </c>
      <c r="K1182">
        <v>2139344</v>
      </c>
      <c r="L1182">
        <v>2038416</v>
      </c>
      <c r="M1182" t="str">
        <f>IF(J1182&gt;0,"Yes","No")</f>
        <v>Yes</v>
      </c>
      <c r="N1182">
        <f>AVERAGE(J1182:L1182)</f>
        <v>2082431.6666666667</v>
      </c>
      <c r="O1182">
        <v>2924147</v>
      </c>
      <c r="P1182">
        <v>2597967</v>
      </c>
      <c r="Q1182">
        <v>2509081</v>
      </c>
      <c r="S1182">
        <f>B1182/A1182</f>
        <v>1.75</v>
      </c>
      <c r="T1182">
        <f>D1182/A1182</f>
        <v>0.6875</v>
      </c>
      <c r="V1182" s="4">
        <f>A1182*12+(B1182-1)*1.007825+C1182*14.003074+D1182*15.9949146+E1182*31.9720707+F1182*30.9737615+0.0005485799</f>
        <v>395.1558841799</v>
      </c>
      <c r="W1182">
        <f>1+A1182-B1182/2+C1182/2+F1182/2</f>
        <v>3</v>
      </c>
      <c r="X1182">
        <f>W1182/A1182</f>
        <v>0.1875</v>
      </c>
      <c r="Y1182">
        <f>W1182/B1182</f>
        <v>0.10714285714285714</v>
      </c>
      <c r="Z1182">
        <f>W1182/D1182</f>
        <v>0.27272727272727271</v>
      </c>
      <c r="AA1182" t="str">
        <f>IF(X1182&gt;=0.3,IF(X1182&lt;=0.68,IF(Y1182&gt;=0.2,IF(Y1182&lt;=0.95,IF(Z1182&gt;=0.77,IF(Z1182&lt;=1.75,"CRAM","O"),"O"),"O"),"O"),"O"),"O")</f>
        <v>O</v>
      </c>
      <c r="AD1182">
        <f>(1+A1182-D1182/2-E1182-B1182/2)/(A1182-D1182/2-E1182-C1182-F1182)</f>
        <v>-0.23809523809523808</v>
      </c>
      <c r="AF1182" t="str">
        <f>IF(AD1182&gt;0.66,"CondAr","----")</f>
        <v>----</v>
      </c>
      <c r="AG1182" t="str">
        <f>IF(AND((AD1182&gt;0.5),(AD1182&lt;=0.66)),"Aromatic","----")</f>
        <v>----</v>
      </c>
      <c r="AH1182" t="str">
        <f>IF(AND((AD1182&lt;=0.5),(S1182&lt;1.5)),"HUnSatLig","----")</f>
        <v>----</v>
      </c>
      <c r="AI1182" t="str">
        <f>IF(AND((T1182&lt;0.6),(S1182&gt;=1.5),(C1182=0)),"AlipatNoN","----")</f>
        <v>----</v>
      </c>
      <c r="AJ1182" t="str">
        <f>IF(AND((S1182&gt;=1.5),(T1182&gt;=0.6)),"SatFACarb","----")</f>
        <v>SatFACarb</v>
      </c>
      <c r="AK1182" t="str">
        <f>IF(AND((T1182&lt;0.6),(S1182&gt;=1.5),(C1182&gt;0)),"Alipat+N","----")</f>
        <v>----</v>
      </c>
      <c r="AM1182" s="4">
        <f>V1182*(44/43.989828)</f>
        <v>395.2472581596727</v>
      </c>
      <c r="AN1182" s="4">
        <f>INT(AM1182)</f>
        <v>395</v>
      </c>
      <c r="AO1182" s="4">
        <f>AM1182-AN1182</f>
        <v>0.24725815967269682</v>
      </c>
    </row>
    <row r="1183" spans="1:41" x14ac:dyDescent="0.25">
      <c r="A1183">
        <v>16</v>
      </c>
      <c r="B1183">
        <v>28</v>
      </c>
      <c r="C1183">
        <v>0</v>
      </c>
      <c r="D1183">
        <v>13</v>
      </c>
      <c r="E1183">
        <v>0</v>
      </c>
      <c r="F1183">
        <v>0</v>
      </c>
      <c r="H1183">
        <v>427.14571339999998</v>
      </c>
      <c r="J1183">
        <v>1806814</v>
      </c>
      <c r="K1183">
        <v>2048029</v>
      </c>
      <c r="L1183">
        <v>1825156</v>
      </c>
      <c r="M1183" t="str">
        <f>IF(J1183&gt;0,"Yes","No")</f>
        <v>Yes</v>
      </c>
      <c r="N1183">
        <f>AVERAGE(J1183:L1183)</f>
        <v>1893333</v>
      </c>
      <c r="O1183">
        <v>2298361</v>
      </c>
      <c r="P1183">
        <v>2283525</v>
      </c>
      <c r="Q1183">
        <v>2354821</v>
      </c>
      <c r="S1183">
        <f>B1183/A1183</f>
        <v>1.75</v>
      </c>
      <c r="T1183">
        <f>D1183/A1183</f>
        <v>0.8125</v>
      </c>
      <c r="V1183" s="4">
        <f>A1183*12+(B1183-1)*1.007825+C1183*14.003074+D1183*15.9949146+E1183*31.9720707+F1183*30.9737615+0.0005485799</f>
        <v>427.14571337989997</v>
      </c>
      <c r="W1183">
        <f>1+A1183-B1183/2+C1183/2+F1183/2</f>
        <v>3</v>
      </c>
      <c r="X1183">
        <f>W1183/A1183</f>
        <v>0.1875</v>
      </c>
      <c r="Y1183">
        <f>W1183/B1183</f>
        <v>0.10714285714285714</v>
      </c>
      <c r="Z1183">
        <f>W1183/D1183</f>
        <v>0.23076923076923078</v>
      </c>
      <c r="AA1183" t="str">
        <f>IF(X1183&gt;=0.3,IF(X1183&lt;=0.68,IF(Y1183&gt;=0.2,IF(Y1183&lt;=0.95,IF(Z1183&gt;=0.77,IF(Z1183&lt;=1.75,"CRAM","O"),"O"),"O"),"O"),"O"),"O")</f>
        <v>O</v>
      </c>
      <c r="AD1183">
        <f>(1+A1183-D1183/2-E1183-B1183/2)/(A1183-D1183/2-E1183-C1183-F1183)</f>
        <v>-0.36842105263157893</v>
      </c>
      <c r="AF1183" t="str">
        <f>IF(AD1183&gt;0.66,"CondAr","----")</f>
        <v>----</v>
      </c>
      <c r="AG1183" t="str">
        <f>IF(AND((AD1183&gt;0.5),(AD1183&lt;=0.66)),"Aromatic","----")</f>
        <v>----</v>
      </c>
      <c r="AH1183" t="str">
        <f>IF(AND((AD1183&lt;=0.5),(S1183&lt;1.5)),"HUnSatLig","----")</f>
        <v>----</v>
      </c>
      <c r="AI1183" t="str">
        <f>IF(AND((T1183&lt;0.6),(S1183&gt;=1.5),(C1183=0)),"AlipatNoN","----")</f>
        <v>----</v>
      </c>
      <c r="AJ1183" t="str">
        <f>IF(AND((S1183&gt;=1.5),(T1183&gt;=0.6)),"SatFACarb","----")</f>
        <v>SatFACarb</v>
      </c>
      <c r="AK1183" t="str">
        <f>IF(AND((T1183&lt;0.6),(S1183&gt;=1.5),(C1183&gt;0)),"Alipat+N","----")</f>
        <v>----</v>
      </c>
      <c r="AM1183" s="4">
        <f>V1183*(44/43.989828)</f>
        <v>427.24448453664326</v>
      </c>
      <c r="AN1183" s="4">
        <f>INT(AM1183)</f>
        <v>427</v>
      </c>
      <c r="AO1183" s="4">
        <f>AM1183-AN1183</f>
        <v>0.24448453664325598</v>
      </c>
    </row>
    <row r="1184" spans="1:41" x14ac:dyDescent="0.25">
      <c r="A1184">
        <v>16</v>
      </c>
      <c r="B1184">
        <v>28</v>
      </c>
      <c r="C1184">
        <v>0</v>
      </c>
      <c r="D1184">
        <v>14</v>
      </c>
      <c r="E1184">
        <v>0</v>
      </c>
      <c r="F1184">
        <v>0</v>
      </c>
      <c r="H1184">
        <v>443.14062799999999</v>
      </c>
      <c r="J1184">
        <v>1602869</v>
      </c>
      <c r="K1184">
        <v>2019051</v>
      </c>
      <c r="L1184">
        <v>2175984</v>
      </c>
      <c r="M1184" t="str">
        <f>IF(J1184&gt;0,"Yes","No")</f>
        <v>Yes</v>
      </c>
      <c r="N1184">
        <f>AVERAGE(J1184:L1184)</f>
        <v>1932634.6666666667</v>
      </c>
      <c r="O1184" t="s">
        <v>14</v>
      </c>
      <c r="P1184" t="s">
        <v>14</v>
      </c>
      <c r="Q1184" t="s">
        <v>14</v>
      </c>
      <c r="S1184">
        <f>B1184/A1184</f>
        <v>1.75</v>
      </c>
      <c r="T1184">
        <f>D1184/A1184</f>
        <v>0.875</v>
      </c>
      <c r="V1184" s="4">
        <f>A1184*12+(B1184-1)*1.007825+C1184*14.003074+D1184*15.9949146+E1184*31.9720707+F1184*30.9737615+0.0005485799</f>
        <v>443.14062797989999</v>
      </c>
      <c r="W1184">
        <f>1+A1184-B1184/2+C1184/2+F1184/2</f>
        <v>3</v>
      </c>
      <c r="X1184">
        <f>W1184/A1184</f>
        <v>0.1875</v>
      </c>
      <c r="Y1184">
        <f>W1184/B1184</f>
        <v>0.10714285714285714</v>
      </c>
      <c r="Z1184">
        <f>W1184/D1184</f>
        <v>0.21428571428571427</v>
      </c>
      <c r="AA1184" t="str">
        <f>IF(X1184&gt;=0.3,IF(X1184&lt;=0.68,IF(Y1184&gt;=0.2,IF(Y1184&lt;=0.95,IF(Z1184&gt;=0.77,IF(Z1184&lt;=1.75,"CRAM","O"),"O"),"O"),"O"),"O"),"O")</f>
        <v>O</v>
      </c>
      <c r="AD1184">
        <f>(1+A1184-D1184/2-E1184-B1184/2)/(A1184-D1184/2-E1184-C1184-F1184)</f>
        <v>-0.44444444444444442</v>
      </c>
      <c r="AF1184" t="str">
        <f>IF(AD1184&gt;0.66,"CondAr","----")</f>
        <v>----</v>
      </c>
      <c r="AG1184" t="str">
        <f>IF(AND((AD1184&gt;0.5),(AD1184&lt;=0.66)),"Aromatic","----")</f>
        <v>----</v>
      </c>
      <c r="AH1184" t="str">
        <f>IF(AND((AD1184&lt;=0.5),(S1184&lt;1.5)),"HUnSatLig","----")</f>
        <v>----</v>
      </c>
      <c r="AI1184" t="str">
        <f>IF(AND((T1184&lt;0.6),(S1184&gt;=1.5),(C1184=0)),"AlipatNoN","----")</f>
        <v>----</v>
      </c>
      <c r="AJ1184" t="str">
        <f>IF(AND((S1184&gt;=1.5),(T1184&gt;=0.6)),"SatFACarb","----")</f>
        <v>SatFACarb</v>
      </c>
      <c r="AK1184" t="str">
        <f>IF(AND((T1184&lt;0.6),(S1184&gt;=1.5),(C1184&gt;0)),"Alipat+N","----")</f>
        <v>----</v>
      </c>
      <c r="AM1184" s="4">
        <f>V1184*(44/43.989828)</f>
        <v>443.24309772512856</v>
      </c>
      <c r="AN1184" s="4">
        <f>INT(AM1184)</f>
        <v>443</v>
      </c>
      <c r="AO1184" s="4">
        <f>AM1184-AN1184</f>
        <v>0.24309772512856398</v>
      </c>
    </row>
    <row r="1185" spans="1:41" x14ac:dyDescent="0.25">
      <c r="A1185">
        <v>16</v>
      </c>
      <c r="B1185">
        <v>28</v>
      </c>
      <c r="C1185">
        <v>4</v>
      </c>
      <c r="D1185">
        <v>5</v>
      </c>
      <c r="E1185">
        <v>0</v>
      </c>
      <c r="F1185">
        <v>0</v>
      </c>
      <c r="H1185">
        <v>355.19869260000002</v>
      </c>
      <c r="J1185">
        <v>2354905</v>
      </c>
      <c r="K1185">
        <v>2609576</v>
      </c>
      <c r="L1185">
        <v>2284499</v>
      </c>
      <c r="M1185" t="str">
        <f>IF(J1185&gt;0,"Yes","No")</f>
        <v>Yes</v>
      </c>
      <c r="N1185">
        <f>AVERAGE(J1185:L1185)</f>
        <v>2416326.6666666665</v>
      </c>
      <c r="O1185">
        <v>3888258</v>
      </c>
      <c r="P1185">
        <v>4764342</v>
      </c>
      <c r="Q1185">
        <v>3556824</v>
      </c>
      <c r="S1185">
        <f>B1185/A1185</f>
        <v>1.75</v>
      </c>
      <c r="T1185">
        <f>D1185/A1185</f>
        <v>0.3125</v>
      </c>
      <c r="V1185" s="4">
        <f>A1185*12+(B1185-1)*1.007825+C1185*14.003074+D1185*15.9949146+E1185*31.9720707+F1185*30.9737615+0.0005485799</f>
        <v>355.19869257989996</v>
      </c>
      <c r="W1185">
        <f>1+A1185-B1185/2+C1185/2+F1185/2</f>
        <v>5</v>
      </c>
      <c r="X1185">
        <f>W1185/A1185</f>
        <v>0.3125</v>
      </c>
      <c r="Y1185">
        <f>W1185/B1185</f>
        <v>0.17857142857142858</v>
      </c>
      <c r="Z1185">
        <f>W1185/D1185</f>
        <v>1</v>
      </c>
      <c r="AA1185" t="str">
        <f>IF(X1185&gt;=0.3,IF(X1185&lt;=0.68,IF(Y1185&gt;=0.2,IF(Y1185&lt;=0.95,IF(Z1185&gt;=0.77,IF(Z1185&lt;=1.75,"CRAM","O"),"O"),"O"),"O"),"O"),"O")</f>
        <v>O</v>
      </c>
      <c r="AD1185">
        <f>(1+A1185-D1185/2-E1185-B1185/2)/(A1185-D1185/2-E1185-C1185-F1185)</f>
        <v>5.2631578947368418E-2</v>
      </c>
      <c r="AF1185" t="str">
        <f>IF(AD1185&gt;0.66,"CondAr","----")</f>
        <v>----</v>
      </c>
      <c r="AG1185" t="str">
        <f>IF(AND((AD1185&gt;0.5),(AD1185&lt;=0.66)),"Aromatic","----")</f>
        <v>----</v>
      </c>
      <c r="AH1185" t="str">
        <f>IF(AND((AD1185&lt;=0.5),(S1185&lt;1.5)),"HUnSatLig","----")</f>
        <v>----</v>
      </c>
      <c r="AI1185" t="str">
        <f>IF(AND((T1185&lt;0.6),(S1185&gt;=1.5),(C1185=0)),"AlipatNoN","----")</f>
        <v>----</v>
      </c>
      <c r="AJ1185" t="str">
        <f>IF(AND((S1185&gt;=1.5),(T1185&gt;=0.6)),"SatFACarb","----")</f>
        <v>----</v>
      </c>
      <c r="AK1185" t="str">
        <f>IF(AND((T1185&lt;0.6),(S1185&gt;=1.5),(C1185&gt;0)),"Alipat+N","----")</f>
        <v>Alipat+N</v>
      </c>
      <c r="AM1185" s="4">
        <f>V1185*(44/43.989828)</f>
        <v>355.28082704746186</v>
      </c>
      <c r="AN1185" s="4">
        <f>INT(AM1185)</f>
        <v>355</v>
      </c>
      <c r="AO1185" s="4">
        <f>AM1185-AN1185</f>
        <v>0.28082704746185527</v>
      </c>
    </row>
    <row r="1186" spans="1:41" x14ac:dyDescent="0.25">
      <c r="A1186">
        <v>16</v>
      </c>
      <c r="B1186">
        <v>29</v>
      </c>
      <c r="C1186">
        <v>3</v>
      </c>
      <c r="D1186">
        <v>4</v>
      </c>
      <c r="E1186">
        <v>0</v>
      </c>
      <c r="F1186">
        <v>0</v>
      </c>
      <c r="H1186">
        <v>326.208529</v>
      </c>
      <c r="J1186">
        <v>2098196</v>
      </c>
      <c r="K1186">
        <v>2451193</v>
      </c>
      <c r="L1186">
        <v>2099699</v>
      </c>
      <c r="M1186" t="str">
        <f>IF(J1186&gt;0,"Yes","No")</f>
        <v>Yes</v>
      </c>
      <c r="N1186">
        <f>AVERAGE(J1186:L1186)</f>
        <v>2216362.6666666665</v>
      </c>
      <c r="O1186">
        <v>4704810</v>
      </c>
      <c r="P1186">
        <v>5640899</v>
      </c>
      <c r="Q1186">
        <v>4369036</v>
      </c>
      <c r="S1186">
        <f>B1186/A1186</f>
        <v>1.8125</v>
      </c>
      <c r="T1186">
        <f>D1186/A1186</f>
        <v>0.25</v>
      </c>
      <c r="V1186" s="4">
        <f>A1186*12+(B1186-1)*1.007825+C1186*14.003074+D1186*15.9949146+E1186*31.9720707+F1186*30.9737615+0.0005485799</f>
        <v>326.2085289799</v>
      </c>
      <c r="W1186">
        <f>1+A1186-B1186/2+C1186/2+F1186/2</f>
        <v>4</v>
      </c>
      <c r="X1186">
        <f>W1186/A1186</f>
        <v>0.25</v>
      </c>
      <c r="Y1186">
        <f>W1186/B1186</f>
        <v>0.13793103448275862</v>
      </c>
      <c r="Z1186">
        <f>W1186/D1186</f>
        <v>1</v>
      </c>
      <c r="AA1186" t="str">
        <f>IF(X1186&gt;=0.3,IF(X1186&lt;=0.68,IF(Y1186&gt;=0.2,IF(Y1186&lt;=0.95,IF(Z1186&gt;=0.77,IF(Z1186&lt;=1.75,"CRAM","O"),"O"),"O"),"O"),"O"),"O")</f>
        <v>O</v>
      </c>
      <c r="AD1186">
        <f>(1+A1186-D1186/2-E1186-B1186/2)/(A1186-D1186/2-E1186-C1186-F1186)</f>
        <v>4.5454545454545456E-2</v>
      </c>
      <c r="AF1186" t="str">
        <f>IF(AD1186&gt;0.66,"CondAr","----")</f>
        <v>----</v>
      </c>
      <c r="AG1186" t="str">
        <f>IF(AND((AD1186&gt;0.5),(AD1186&lt;=0.66)),"Aromatic","----")</f>
        <v>----</v>
      </c>
      <c r="AH1186" t="str">
        <f>IF(AND((AD1186&lt;=0.5),(S1186&lt;1.5)),"HUnSatLig","----")</f>
        <v>----</v>
      </c>
      <c r="AI1186" t="str">
        <f>IF(AND((T1186&lt;0.6),(S1186&gt;=1.5),(C1186=0)),"AlipatNoN","----")</f>
        <v>----</v>
      </c>
      <c r="AJ1186" t="str">
        <f>IF(AND((S1186&gt;=1.5),(T1186&gt;=0.6)),"SatFACarb","----")</f>
        <v>----</v>
      </c>
      <c r="AK1186" t="str">
        <f>IF(AND((T1186&lt;0.6),(S1186&gt;=1.5),(C1186&gt;0)),"Alipat+N","----")</f>
        <v>Alipat+N</v>
      </c>
      <c r="AM1186" s="4">
        <f>V1186*(44/43.989828)</f>
        <v>326.28395989899298</v>
      </c>
      <c r="AN1186" s="4">
        <f>INT(AM1186)</f>
        <v>326</v>
      </c>
      <c r="AO1186" s="4">
        <f>AM1186-AN1186</f>
        <v>0.28395989899297547</v>
      </c>
    </row>
    <row r="1187" spans="1:41" x14ac:dyDescent="0.25">
      <c r="A1187">
        <v>16</v>
      </c>
      <c r="B1187">
        <v>29</v>
      </c>
      <c r="C1187">
        <v>5</v>
      </c>
      <c r="D1187">
        <v>7</v>
      </c>
      <c r="E1187">
        <v>0</v>
      </c>
      <c r="F1187">
        <v>0</v>
      </c>
      <c r="H1187">
        <v>402.19942079999998</v>
      </c>
      <c r="J1187">
        <v>1701697</v>
      </c>
      <c r="K1187">
        <v>1792727</v>
      </c>
      <c r="L1187">
        <v>2044543</v>
      </c>
      <c r="M1187" t="str">
        <f>IF(J1187&gt;0,"Yes","No")</f>
        <v>Yes</v>
      </c>
      <c r="N1187">
        <f>AVERAGE(J1187:L1187)</f>
        <v>1846322.3333333333</v>
      </c>
      <c r="O1187">
        <v>1573478</v>
      </c>
      <c r="P1187">
        <v>2312854</v>
      </c>
      <c r="Q1187">
        <v>2152521</v>
      </c>
      <c r="S1187">
        <f>B1187/A1187</f>
        <v>1.8125</v>
      </c>
      <c r="T1187">
        <f>D1187/A1187</f>
        <v>0.4375</v>
      </c>
      <c r="V1187" s="4">
        <f>A1187*12+(B1187-1)*1.007825+C1187*14.003074+D1187*15.9949146+E1187*31.9720707+F1187*30.9737615+0.0005485799</f>
        <v>402.19942077989998</v>
      </c>
      <c r="W1187">
        <f>1+A1187-B1187/2+C1187/2+F1187/2</f>
        <v>5</v>
      </c>
      <c r="X1187">
        <f>W1187/A1187</f>
        <v>0.3125</v>
      </c>
      <c r="Y1187">
        <f>W1187/B1187</f>
        <v>0.17241379310344829</v>
      </c>
      <c r="Z1187">
        <f>W1187/D1187</f>
        <v>0.7142857142857143</v>
      </c>
      <c r="AA1187" t="str">
        <f>IF(X1187&gt;=0.3,IF(X1187&lt;=0.68,IF(Y1187&gt;=0.2,IF(Y1187&lt;=0.95,IF(Z1187&gt;=0.77,IF(Z1187&lt;=1.75,"CRAM","O"),"O"),"O"),"O"),"O"),"O")</f>
        <v>O</v>
      </c>
      <c r="AD1187">
        <f>(1+A1187-D1187/2-E1187-B1187/2)/(A1187-D1187/2-E1187-C1187-F1187)</f>
        <v>-0.13333333333333333</v>
      </c>
      <c r="AF1187" t="str">
        <f>IF(AD1187&gt;0.66,"CondAr","----")</f>
        <v>----</v>
      </c>
      <c r="AG1187" t="str">
        <f>IF(AND((AD1187&gt;0.5),(AD1187&lt;=0.66)),"Aromatic","----")</f>
        <v>----</v>
      </c>
      <c r="AH1187" t="str">
        <f>IF(AND((AD1187&lt;=0.5),(S1187&lt;1.5)),"HUnSatLig","----")</f>
        <v>----</v>
      </c>
      <c r="AI1187" t="str">
        <f>IF(AND((T1187&lt;0.6),(S1187&gt;=1.5),(C1187=0)),"AlipatNoN","----")</f>
        <v>----</v>
      </c>
      <c r="AJ1187" t="str">
        <f>IF(AND((S1187&gt;=1.5),(T1187&gt;=0.6)),"SatFACarb","----")</f>
        <v>----</v>
      </c>
      <c r="AK1187" t="str">
        <f>IF(AND((T1187&lt;0.6),(S1187&gt;=1.5),(C1187&gt;0)),"Alipat+N","----")</f>
        <v>Alipat+N</v>
      </c>
      <c r="AM1187" s="4">
        <f>V1187*(44/43.989828)</f>
        <v>402.29242347379937</v>
      </c>
      <c r="AN1187" s="4">
        <f>INT(AM1187)</f>
        <v>402</v>
      </c>
      <c r="AO1187" s="4">
        <f>AM1187-AN1187</f>
        <v>0.29242347379937428</v>
      </c>
    </row>
    <row r="1188" spans="1:41" x14ac:dyDescent="0.25">
      <c r="A1188">
        <v>16</v>
      </c>
      <c r="B1188">
        <v>30</v>
      </c>
      <c r="C1188">
        <v>0</v>
      </c>
      <c r="D1188">
        <v>6</v>
      </c>
      <c r="E1188">
        <v>0</v>
      </c>
      <c r="F1188">
        <v>0</v>
      </c>
      <c r="H1188">
        <v>317.19696119999998</v>
      </c>
      <c r="J1188">
        <v>2502200</v>
      </c>
      <c r="K1188">
        <v>2585495</v>
      </c>
      <c r="L1188">
        <v>2535208</v>
      </c>
      <c r="M1188" t="str">
        <f>IF(J1188&gt;0,"Yes","No")</f>
        <v>Yes</v>
      </c>
      <c r="N1188">
        <f>AVERAGE(J1188:L1188)</f>
        <v>2540967.6666666665</v>
      </c>
      <c r="O1188">
        <v>4278471</v>
      </c>
      <c r="P1188">
        <v>5205548</v>
      </c>
      <c r="Q1188">
        <v>4121440</v>
      </c>
      <c r="S1188">
        <f>B1188/A1188</f>
        <v>1.875</v>
      </c>
      <c r="T1188">
        <f>D1188/A1188</f>
        <v>0.375</v>
      </c>
      <c r="V1188" s="4">
        <f>A1188*12+(B1188-1)*1.007825+C1188*14.003074+D1188*15.9949146+E1188*31.9720707+F1188*30.9737615+0.0005485799</f>
        <v>317.19696117989997</v>
      </c>
      <c r="W1188">
        <f>1+A1188-B1188/2+C1188/2+F1188/2</f>
        <v>2</v>
      </c>
      <c r="X1188">
        <f>W1188/A1188</f>
        <v>0.125</v>
      </c>
      <c r="Y1188">
        <f>W1188/B1188</f>
        <v>6.6666666666666666E-2</v>
      </c>
      <c r="Z1188">
        <f>W1188/D1188</f>
        <v>0.33333333333333331</v>
      </c>
      <c r="AA1188" t="str">
        <f>IF(X1188&gt;=0.3,IF(X1188&lt;=0.68,IF(Y1188&gt;=0.2,IF(Y1188&lt;=0.95,IF(Z1188&gt;=0.77,IF(Z1188&lt;=1.75,"CRAM","O"),"O"),"O"),"O"),"O"),"O")</f>
        <v>O</v>
      </c>
      <c r="AD1188">
        <f>(1+A1188-D1188/2-E1188-B1188/2)/(A1188-D1188/2-E1188-C1188-F1188)</f>
        <v>-7.6923076923076927E-2</v>
      </c>
      <c r="AF1188" t="str">
        <f>IF(AD1188&gt;0.66,"CondAr","----")</f>
        <v>----</v>
      </c>
      <c r="AG1188" t="str">
        <f>IF(AND((AD1188&gt;0.5),(AD1188&lt;=0.66)),"Aromatic","----")</f>
        <v>----</v>
      </c>
      <c r="AH1188" t="str">
        <f>IF(AND((AD1188&lt;=0.5),(S1188&lt;1.5)),"HUnSatLig","----")</f>
        <v>----</v>
      </c>
      <c r="AI1188" t="str">
        <f>IF(AND((T1188&lt;0.6),(S1188&gt;=1.5),(C1188=0)),"AlipatNoN","----")</f>
        <v>AlipatNoN</v>
      </c>
      <c r="AJ1188" t="str">
        <f>IF(AND((S1188&gt;=1.5),(T1188&gt;=0.6)),"SatFACarb","----")</f>
        <v>----</v>
      </c>
      <c r="AK1188" t="str">
        <f>IF(AND((T1188&lt;0.6),(S1188&gt;=1.5),(C1188&gt;0)),"Alipat+N","----")</f>
        <v>----</v>
      </c>
      <c r="AM1188" s="4">
        <f>V1188*(44/43.989828)</f>
        <v>317.27030830662937</v>
      </c>
      <c r="AN1188" s="4">
        <f>INT(AM1188)</f>
        <v>317</v>
      </c>
      <c r="AO1188" s="4">
        <f>AM1188-AN1188</f>
        <v>0.27030830662937433</v>
      </c>
    </row>
    <row r="1189" spans="1:41" x14ac:dyDescent="0.25">
      <c r="A1189">
        <v>16</v>
      </c>
      <c r="B1189">
        <v>30</v>
      </c>
      <c r="C1189">
        <v>0</v>
      </c>
      <c r="D1189">
        <v>7</v>
      </c>
      <c r="E1189">
        <v>0</v>
      </c>
      <c r="F1189">
        <v>0</v>
      </c>
      <c r="H1189">
        <v>333.19187579999999</v>
      </c>
      <c r="J1189">
        <v>2743209</v>
      </c>
      <c r="K1189">
        <v>2667649</v>
      </c>
      <c r="L1189">
        <v>2800613</v>
      </c>
      <c r="M1189" t="str">
        <f>IF(J1189&gt;0,"Yes","No")</f>
        <v>Yes</v>
      </c>
      <c r="N1189">
        <f>AVERAGE(J1189:L1189)</f>
        <v>2737157</v>
      </c>
      <c r="O1189">
        <v>4490896</v>
      </c>
      <c r="P1189">
        <v>4809856</v>
      </c>
      <c r="Q1189">
        <v>4302013</v>
      </c>
      <c r="S1189">
        <f>B1189/A1189</f>
        <v>1.875</v>
      </c>
      <c r="T1189">
        <f>D1189/A1189</f>
        <v>0.4375</v>
      </c>
      <c r="V1189" s="4">
        <f>A1189*12+(B1189-1)*1.007825+C1189*14.003074+D1189*15.9949146+E1189*31.9720707+F1189*30.9737615+0.0005485799</f>
        <v>333.19187577989999</v>
      </c>
      <c r="W1189">
        <f>1+A1189-B1189/2+C1189/2+F1189/2</f>
        <v>2</v>
      </c>
      <c r="X1189">
        <f>W1189/A1189</f>
        <v>0.125</v>
      </c>
      <c r="Y1189">
        <f>W1189/B1189</f>
        <v>6.6666666666666666E-2</v>
      </c>
      <c r="Z1189">
        <f>W1189/D1189</f>
        <v>0.2857142857142857</v>
      </c>
      <c r="AA1189" t="str">
        <f>IF(X1189&gt;=0.3,IF(X1189&lt;=0.68,IF(Y1189&gt;=0.2,IF(Y1189&lt;=0.95,IF(Z1189&gt;=0.77,IF(Z1189&lt;=1.75,"CRAM","O"),"O"),"O"),"O"),"O"),"O")</f>
        <v>O</v>
      </c>
      <c r="AD1189">
        <f>(1+A1189-D1189/2-E1189-B1189/2)/(A1189-D1189/2-E1189-C1189-F1189)</f>
        <v>-0.12</v>
      </c>
      <c r="AF1189" t="str">
        <f>IF(AD1189&gt;0.66,"CondAr","----")</f>
        <v>----</v>
      </c>
      <c r="AG1189" t="str">
        <f>IF(AND((AD1189&gt;0.5),(AD1189&lt;=0.66)),"Aromatic","----")</f>
        <v>----</v>
      </c>
      <c r="AH1189" t="str">
        <f>IF(AND((AD1189&lt;=0.5),(S1189&lt;1.5)),"HUnSatLig","----")</f>
        <v>----</v>
      </c>
      <c r="AI1189" t="str">
        <f>IF(AND((T1189&lt;0.6),(S1189&gt;=1.5),(C1189=0)),"AlipatNoN","----")</f>
        <v>AlipatNoN</v>
      </c>
      <c r="AJ1189" t="str">
        <f>IF(AND((S1189&gt;=1.5),(T1189&gt;=0.6)),"SatFACarb","----")</f>
        <v>----</v>
      </c>
      <c r="AK1189" t="str">
        <f>IF(AND((T1189&lt;0.6),(S1189&gt;=1.5),(C1189&gt;0)),"Alipat+N","----")</f>
        <v>----</v>
      </c>
      <c r="AM1189" s="4">
        <f>V1189*(44/43.989828)</f>
        <v>333.26892149511468</v>
      </c>
      <c r="AN1189" s="4">
        <f>INT(AM1189)</f>
        <v>333</v>
      </c>
      <c r="AO1189" s="4">
        <f>AM1189-AN1189</f>
        <v>0.26892149511468233</v>
      </c>
    </row>
    <row r="1190" spans="1:41" x14ac:dyDescent="0.25">
      <c r="A1190">
        <v>16</v>
      </c>
      <c r="B1190">
        <v>31</v>
      </c>
      <c r="C1190">
        <v>3</v>
      </c>
      <c r="D1190">
        <v>4</v>
      </c>
      <c r="E1190">
        <v>0</v>
      </c>
      <c r="F1190">
        <v>0</v>
      </c>
      <c r="H1190">
        <v>328.22417899999999</v>
      </c>
      <c r="J1190">
        <v>2282390</v>
      </c>
      <c r="K1190">
        <v>2321540</v>
      </c>
      <c r="L1190">
        <v>2385306</v>
      </c>
      <c r="M1190" t="str">
        <f>IF(J1190&gt;0,"Yes","No")</f>
        <v>Yes</v>
      </c>
      <c r="N1190">
        <f>AVERAGE(J1190:L1190)</f>
        <v>2329745.3333333335</v>
      </c>
      <c r="O1190">
        <v>5098483</v>
      </c>
      <c r="P1190">
        <v>6518876</v>
      </c>
      <c r="Q1190">
        <v>5077063</v>
      </c>
      <c r="S1190">
        <f>B1190/A1190</f>
        <v>1.9375</v>
      </c>
      <c r="T1190">
        <f>D1190/A1190</f>
        <v>0.25</v>
      </c>
      <c r="V1190" s="4">
        <f>A1190*12+(B1190-1)*1.007825+C1190*14.003074+D1190*15.9949146+E1190*31.9720707+F1190*30.9737615+0.0005485799</f>
        <v>328.22417897989999</v>
      </c>
      <c r="W1190">
        <f>1+A1190-B1190/2+C1190/2+F1190/2</f>
        <v>3</v>
      </c>
      <c r="X1190">
        <f>W1190/A1190</f>
        <v>0.1875</v>
      </c>
      <c r="Y1190">
        <f>W1190/B1190</f>
        <v>9.6774193548387094E-2</v>
      </c>
      <c r="Z1190">
        <f>W1190/D1190</f>
        <v>0.75</v>
      </c>
      <c r="AA1190" t="str">
        <f>IF(X1190&gt;=0.3,IF(X1190&lt;=0.68,IF(Y1190&gt;=0.2,IF(Y1190&lt;=0.95,IF(Z1190&gt;=0.77,IF(Z1190&lt;=1.75,"CRAM","O"),"O"),"O"),"O"),"O"),"O")</f>
        <v>O</v>
      </c>
      <c r="AD1190">
        <f>(1+A1190-D1190/2-E1190-B1190/2)/(A1190-D1190/2-E1190-C1190-F1190)</f>
        <v>-4.5454545454545456E-2</v>
      </c>
      <c r="AF1190" t="str">
        <f>IF(AD1190&gt;0.66,"CondAr","----")</f>
        <v>----</v>
      </c>
      <c r="AG1190" t="str">
        <f>IF(AND((AD1190&gt;0.5),(AD1190&lt;=0.66)),"Aromatic","----")</f>
        <v>----</v>
      </c>
      <c r="AH1190" t="str">
        <f>IF(AND((AD1190&lt;=0.5),(S1190&lt;1.5)),"HUnSatLig","----")</f>
        <v>----</v>
      </c>
      <c r="AI1190" t="str">
        <f>IF(AND((T1190&lt;0.6),(S1190&gt;=1.5),(C1190=0)),"AlipatNoN","----")</f>
        <v>----</v>
      </c>
      <c r="AJ1190" t="str">
        <f>IF(AND((S1190&gt;=1.5),(T1190&gt;=0.6)),"SatFACarb","----")</f>
        <v>----</v>
      </c>
      <c r="AK1190" t="str">
        <f>IF(AND((T1190&lt;0.6),(S1190&gt;=1.5),(C1190&gt;0)),"Alipat+N","----")</f>
        <v>Alipat+N</v>
      </c>
      <c r="AM1190" s="4">
        <f>V1190*(44/43.989828)</f>
        <v>328.30007598837619</v>
      </c>
      <c r="AN1190" s="4">
        <f>INT(AM1190)</f>
        <v>328</v>
      </c>
      <c r="AO1190" s="4">
        <f>AM1190-AN1190</f>
        <v>0.30007598837619298</v>
      </c>
    </row>
    <row r="1191" spans="1:41" x14ac:dyDescent="0.25">
      <c r="A1191">
        <v>16</v>
      </c>
      <c r="B1191">
        <v>31</v>
      </c>
      <c r="C1191">
        <v>3</v>
      </c>
      <c r="D1191">
        <v>5</v>
      </c>
      <c r="E1191">
        <v>1</v>
      </c>
      <c r="F1191">
        <v>0</v>
      </c>
      <c r="H1191">
        <v>376.19116430000003</v>
      </c>
      <c r="J1191">
        <v>1865597</v>
      </c>
      <c r="K1191">
        <v>2132045</v>
      </c>
      <c r="L1191">
        <v>1679173</v>
      </c>
      <c r="M1191" t="str">
        <f>IF(J1191&gt;0,"Yes","No")</f>
        <v>Yes</v>
      </c>
      <c r="N1191">
        <f>AVERAGE(J1191:L1191)</f>
        <v>1892271.6666666667</v>
      </c>
      <c r="O1191">
        <v>3301678</v>
      </c>
      <c r="P1191">
        <v>3619517</v>
      </c>
      <c r="Q1191">
        <v>3212132</v>
      </c>
      <c r="S1191">
        <f>B1191/A1191</f>
        <v>1.9375</v>
      </c>
      <c r="T1191">
        <f>D1191/A1191</f>
        <v>0.3125</v>
      </c>
      <c r="V1191" s="4">
        <f>A1191*12+(B1191-1)*1.007825+C1191*14.003074+D1191*15.9949146+E1191*31.9720707+F1191*30.9737615+0.0005485799</f>
        <v>376.19116427989997</v>
      </c>
      <c r="W1191">
        <f>1+A1191-B1191/2+C1191/2+F1191/2</f>
        <v>3</v>
      </c>
      <c r="X1191">
        <f>W1191/A1191</f>
        <v>0.1875</v>
      </c>
      <c r="Y1191">
        <f>W1191/B1191</f>
        <v>9.6774193548387094E-2</v>
      </c>
      <c r="Z1191">
        <f>W1191/D1191</f>
        <v>0.6</v>
      </c>
      <c r="AA1191" t="str">
        <f>IF(X1191&gt;=0.3,IF(X1191&lt;=0.68,IF(Y1191&gt;=0.2,IF(Y1191&lt;=0.95,IF(Z1191&gt;=0.77,IF(Z1191&lt;=1.75,"CRAM","O"),"O"),"O"),"O"),"O"),"O")</f>
        <v>O</v>
      </c>
      <c r="AD1191">
        <f>(1+A1191-D1191/2-E1191-B1191/2)/(A1191-D1191/2-E1191-C1191-F1191)</f>
        <v>-0.21052631578947367</v>
      </c>
      <c r="AF1191" t="str">
        <f>IF(AD1191&gt;0.66,"CondAr","----")</f>
        <v>----</v>
      </c>
      <c r="AG1191" t="str">
        <f>IF(AND((AD1191&gt;0.5),(AD1191&lt;=0.66)),"Aromatic","----")</f>
        <v>----</v>
      </c>
      <c r="AH1191" t="str">
        <f>IF(AND((AD1191&lt;=0.5),(S1191&lt;1.5)),"HUnSatLig","----")</f>
        <v>----</v>
      </c>
      <c r="AI1191" t="str">
        <f>IF(AND((T1191&lt;0.6),(S1191&gt;=1.5),(C1191=0)),"AlipatNoN","----")</f>
        <v>----</v>
      </c>
      <c r="AJ1191" t="str">
        <f>IF(AND((S1191&gt;=1.5),(T1191&gt;=0.6)),"SatFACarb","----")</f>
        <v>----</v>
      </c>
      <c r="AK1191" t="str">
        <f>IF(AND((T1191&lt;0.6),(S1191&gt;=1.5),(C1191&gt;0)),"Alipat+N","----")</f>
        <v>Alipat+N</v>
      </c>
      <c r="AM1191" s="4">
        <f>V1191*(44/43.989828)</f>
        <v>376.27815294744039</v>
      </c>
      <c r="AN1191" s="4">
        <f>INT(AM1191)</f>
        <v>376</v>
      </c>
      <c r="AO1191" s="4">
        <f>AM1191-AN1191</f>
        <v>0.27815294744038965</v>
      </c>
    </row>
    <row r="1192" spans="1:41" x14ac:dyDescent="0.25">
      <c r="A1192">
        <v>16</v>
      </c>
      <c r="B1192">
        <v>32</v>
      </c>
      <c r="C1192">
        <v>0</v>
      </c>
      <c r="D1192">
        <v>4</v>
      </c>
      <c r="E1192">
        <v>0</v>
      </c>
      <c r="F1192">
        <v>0</v>
      </c>
      <c r="H1192">
        <v>287.222782</v>
      </c>
      <c r="J1192">
        <v>2243191</v>
      </c>
      <c r="K1192">
        <v>2702937</v>
      </c>
      <c r="L1192">
        <v>2536626</v>
      </c>
      <c r="M1192" t="str">
        <f>IF(J1192&gt;0,"Yes","No")</f>
        <v>Yes</v>
      </c>
      <c r="N1192">
        <f>AVERAGE(J1192:L1192)</f>
        <v>2494251.3333333335</v>
      </c>
      <c r="O1192">
        <v>4135237</v>
      </c>
      <c r="P1192">
        <v>6872972</v>
      </c>
      <c r="Q1192">
        <v>3847140</v>
      </c>
      <c r="S1192">
        <f>B1192/A1192</f>
        <v>2</v>
      </c>
      <c r="T1192">
        <f>D1192/A1192</f>
        <v>0.25</v>
      </c>
      <c r="V1192" s="4">
        <f>A1192*12+(B1192-1)*1.007825+C1192*14.003074+D1192*15.9949146+E1192*31.9720707+F1192*30.9737615+0.0005485799</f>
        <v>287.22278197989999</v>
      </c>
      <c r="W1192">
        <f>1+A1192-B1192/2+C1192/2+F1192/2</f>
        <v>1</v>
      </c>
      <c r="X1192">
        <f>W1192/A1192</f>
        <v>6.25E-2</v>
      </c>
      <c r="Y1192">
        <f>W1192/B1192</f>
        <v>3.125E-2</v>
      </c>
      <c r="Z1192">
        <f>W1192/D1192</f>
        <v>0.25</v>
      </c>
      <c r="AA1192" t="str">
        <f>IF(X1192&gt;=0.3,IF(X1192&lt;=0.68,IF(Y1192&gt;=0.2,IF(Y1192&lt;=0.95,IF(Z1192&gt;=0.77,IF(Z1192&lt;=1.75,"CRAM","O"),"O"),"O"),"O"),"O"),"O")</f>
        <v>O</v>
      </c>
      <c r="AD1192">
        <f>(1+A1192-D1192/2-E1192-B1192/2)/(A1192-D1192/2-E1192-C1192-F1192)</f>
        <v>-7.1428571428571425E-2</v>
      </c>
      <c r="AF1192" t="str">
        <f>IF(AD1192&gt;0.66,"CondAr","----")</f>
        <v>----</v>
      </c>
      <c r="AG1192" t="str">
        <f>IF(AND((AD1192&gt;0.5),(AD1192&lt;=0.66)),"Aromatic","----")</f>
        <v>----</v>
      </c>
      <c r="AH1192" t="str">
        <f>IF(AND((AD1192&lt;=0.5),(S1192&lt;1.5)),"HUnSatLig","----")</f>
        <v>----</v>
      </c>
      <c r="AI1192" t="str">
        <f>IF(AND((T1192&lt;0.6),(S1192&gt;=1.5),(C1192=0)),"AlipatNoN","----")</f>
        <v>AlipatNoN</v>
      </c>
      <c r="AJ1192" t="str">
        <f>IF(AND((S1192&gt;=1.5),(T1192&gt;=0.6)),"SatFACarb","----")</f>
        <v>----</v>
      </c>
      <c r="AK1192" t="str">
        <f>IF(AND((T1192&lt;0.6),(S1192&gt;=1.5),(C1192&gt;0)),"Alipat+N","----")</f>
        <v>----</v>
      </c>
      <c r="AM1192" s="4">
        <f>V1192*(44/43.989828)</f>
        <v>287.28919801904198</v>
      </c>
      <c r="AN1192" s="4">
        <f>INT(AM1192)</f>
        <v>287</v>
      </c>
      <c r="AO1192" s="4">
        <f>AM1192-AN1192</f>
        <v>0.28919801904197584</v>
      </c>
    </row>
    <row r="1193" spans="1:41" x14ac:dyDescent="0.25">
      <c r="A1193">
        <v>16</v>
      </c>
      <c r="B1193">
        <v>32</v>
      </c>
      <c r="C1193">
        <v>0</v>
      </c>
      <c r="D1193">
        <v>5</v>
      </c>
      <c r="E1193">
        <v>0</v>
      </c>
      <c r="F1193">
        <v>0</v>
      </c>
      <c r="H1193">
        <v>303.21769660000001</v>
      </c>
      <c r="J1193">
        <v>1414241</v>
      </c>
      <c r="K1193">
        <v>2267179</v>
      </c>
      <c r="L1193">
        <v>1744486</v>
      </c>
      <c r="M1193" t="str">
        <f>IF(J1193&gt;0,"Yes","No")</f>
        <v>Yes</v>
      </c>
      <c r="N1193">
        <f>AVERAGE(J1193:L1193)</f>
        <v>1808635.3333333333</v>
      </c>
      <c r="O1193">
        <v>2174275</v>
      </c>
      <c r="P1193">
        <v>3598730</v>
      </c>
      <c r="Q1193">
        <v>2487045</v>
      </c>
      <c r="S1193">
        <f>B1193/A1193</f>
        <v>2</v>
      </c>
      <c r="T1193">
        <f>D1193/A1193</f>
        <v>0.3125</v>
      </c>
      <c r="V1193" s="4">
        <f>A1193*12+(B1193-1)*1.007825+C1193*14.003074+D1193*15.9949146+E1193*31.9720707+F1193*30.9737615+0.0005485799</f>
        <v>303.21769657989995</v>
      </c>
      <c r="W1193">
        <f>1+A1193-B1193/2+C1193/2+F1193/2</f>
        <v>1</v>
      </c>
      <c r="X1193">
        <f>W1193/A1193</f>
        <v>6.25E-2</v>
      </c>
      <c r="Y1193">
        <f>W1193/B1193</f>
        <v>3.125E-2</v>
      </c>
      <c r="Z1193">
        <f>W1193/D1193</f>
        <v>0.2</v>
      </c>
      <c r="AA1193" t="str">
        <f>IF(X1193&gt;=0.3,IF(X1193&lt;=0.68,IF(Y1193&gt;=0.2,IF(Y1193&lt;=0.95,IF(Z1193&gt;=0.77,IF(Z1193&lt;=1.75,"CRAM","O"),"O"),"O"),"O"),"O"),"O")</f>
        <v>O</v>
      </c>
      <c r="AD1193">
        <f>(1+A1193-D1193/2-E1193-B1193/2)/(A1193-D1193/2-E1193-C1193-F1193)</f>
        <v>-0.1111111111111111</v>
      </c>
      <c r="AF1193" t="str">
        <f>IF(AD1193&gt;0.66,"CondAr","----")</f>
        <v>----</v>
      </c>
      <c r="AG1193" t="str">
        <f>IF(AND((AD1193&gt;0.5),(AD1193&lt;=0.66)),"Aromatic","----")</f>
        <v>----</v>
      </c>
      <c r="AH1193" t="str">
        <f>IF(AND((AD1193&lt;=0.5),(S1193&lt;1.5)),"HUnSatLig","----")</f>
        <v>----</v>
      </c>
      <c r="AI1193" t="str">
        <f>IF(AND((T1193&lt;0.6),(S1193&gt;=1.5),(C1193=0)),"AlipatNoN","----")</f>
        <v>AlipatNoN</v>
      </c>
      <c r="AJ1193" t="str">
        <f>IF(AND((S1193&gt;=1.5),(T1193&gt;=0.6)),"SatFACarb","----")</f>
        <v>----</v>
      </c>
      <c r="AK1193" t="str">
        <f>IF(AND((T1193&lt;0.6),(S1193&gt;=1.5),(C1193&gt;0)),"Alipat+N","----")</f>
        <v>----</v>
      </c>
      <c r="AM1193" s="4">
        <f>V1193*(44/43.989828)</f>
        <v>303.28781120752723</v>
      </c>
      <c r="AN1193" s="4">
        <f>INT(AM1193)</f>
        <v>303</v>
      </c>
      <c r="AO1193" s="4">
        <f>AM1193-AN1193</f>
        <v>0.287811207527227</v>
      </c>
    </row>
    <row r="1194" spans="1:41" x14ac:dyDescent="0.25">
      <c r="A1194">
        <v>16</v>
      </c>
      <c r="B1194">
        <v>32</v>
      </c>
      <c r="C1194">
        <v>0</v>
      </c>
      <c r="D1194">
        <v>7</v>
      </c>
      <c r="E1194">
        <v>1</v>
      </c>
      <c r="F1194">
        <v>0</v>
      </c>
      <c r="H1194">
        <v>367.1795965</v>
      </c>
      <c r="J1194">
        <v>2646102</v>
      </c>
      <c r="K1194">
        <v>2633404</v>
      </c>
      <c r="L1194">
        <v>2190590</v>
      </c>
      <c r="M1194" t="str">
        <f>IF(J1194&gt;0,"Yes","No")</f>
        <v>Yes</v>
      </c>
      <c r="N1194">
        <f>AVERAGE(J1194:L1194)</f>
        <v>2490032</v>
      </c>
      <c r="O1194">
        <v>5490398</v>
      </c>
      <c r="P1194">
        <v>7577747</v>
      </c>
      <c r="Q1194">
        <v>4037022</v>
      </c>
      <c r="S1194">
        <f>B1194/A1194</f>
        <v>2</v>
      </c>
      <c r="T1194">
        <f>D1194/A1194</f>
        <v>0.4375</v>
      </c>
      <c r="V1194" s="4">
        <f>A1194*12+(B1194-1)*1.007825+C1194*14.003074+D1194*15.9949146+E1194*31.9720707+F1194*30.9737615+0.0005485799</f>
        <v>367.1795964799</v>
      </c>
      <c r="W1194">
        <f>1+A1194-B1194/2+C1194/2+F1194/2</f>
        <v>1</v>
      </c>
      <c r="X1194">
        <f>W1194/A1194</f>
        <v>6.25E-2</v>
      </c>
      <c r="Y1194">
        <f>W1194/B1194</f>
        <v>3.125E-2</v>
      </c>
      <c r="Z1194">
        <f>W1194/D1194</f>
        <v>0.14285714285714285</v>
      </c>
      <c r="AA1194" t="str">
        <f>IF(X1194&gt;=0.3,IF(X1194&lt;=0.68,IF(Y1194&gt;=0.2,IF(Y1194&lt;=0.95,IF(Z1194&gt;=0.77,IF(Z1194&lt;=1.75,"CRAM","O"),"O"),"O"),"O"),"O"),"O")</f>
        <v>O</v>
      </c>
      <c r="AD1194">
        <f>(1+A1194-D1194/2-E1194-B1194/2)/(A1194-D1194/2-E1194-C1194-F1194)</f>
        <v>-0.30434782608695654</v>
      </c>
      <c r="AF1194" t="str">
        <f>IF(AD1194&gt;0.66,"CondAr","----")</f>
        <v>----</v>
      </c>
      <c r="AG1194" t="str">
        <f>IF(AND((AD1194&gt;0.5),(AD1194&lt;=0.66)),"Aromatic","----")</f>
        <v>----</v>
      </c>
      <c r="AH1194" t="str">
        <f>IF(AND((AD1194&lt;=0.5),(S1194&lt;1.5)),"HUnSatLig","----")</f>
        <v>----</v>
      </c>
      <c r="AI1194" t="str">
        <f>IF(AND((T1194&lt;0.6),(S1194&gt;=1.5),(C1194=0)),"AlipatNoN","----")</f>
        <v>AlipatNoN</v>
      </c>
      <c r="AJ1194" t="str">
        <f>IF(AND((S1194&gt;=1.5),(T1194&gt;=0.6)),"SatFACarb","----")</f>
        <v>----</v>
      </c>
      <c r="AK1194" t="str">
        <f>IF(AND((T1194&lt;0.6),(S1194&gt;=1.5),(C1194&gt;0)),"Alipat+N","----")</f>
        <v>----</v>
      </c>
      <c r="AM1194" s="4">
        <f>V1194*(44/43.989828)</f>
        <v>367.26450135507685</v>
      </c>
      <c r="AN1194" s="4">
        <f>INT(AM1194)</f>
        <v>367</v>
      </c>
      <c r="AO1194" s="4">
        <f>AM1194-AN1194</f>
        <v>0.26450135507684536</v>
      </c>
    </row>
    <row r="1195" spans="1:41" x14ac:dyDescent="0.25">
      <c r="A1195">
        <v>16</v>
      </c>
      <c r="B1195">
        <v>34</v>
      </c>
      <c r="C1195">
        <v>0</v>
      </c>
      <c r="D1195">
        <v>5</v>
      </c>
      <c r="E1195">
        <v>1</v>
      </c>
      <c r="F1195">
        <v>0</v>
      </c>
      <c r="H1195">
        <v>337.20541730000002</v>
      </c>
      <c r="J1195">
        <v>2574681</v>
      </c>
      <c r="K1195">
        <v>3139566</v>
      </c>
      <c r="L1195">
        <v>2467224</v>
      </c>
      <c r="M1195" t="str">
        <f>IF(J1195&gt;0,"Yes","No")</f>
        <v>Yes</v>
      </c>
      <c r="N1195">
        <f>AVERAGE(J1195:L1195)</f>
        <v>2727157</v>
      </c>
      <c r="O1195">
        <v>6242435</v>
      </c>
      <c r="P1195">
        <v>5566483</v>
      </c>
      <c r="Q1195">
        <v>4682893</v>
      </c>
      <c r="S1195">
        <f>B1195/A1195</f>
        <v>2.125</v>
      </c>
      <c r="T1195">
        <f>D1195/A1195</f>
        <v>0.3125</v>
      </c>
      <c r="V1195" s="4">
        <f>A1195*12+(B1195-1)*1.007825+C1195*14.003074+D1195*15.9949146+E1195*31.9720707+F1195*30.9737615+0.0005485799</f>
        <v>337.20541727990002</v>
      </c>
      <c r="W1195">
        <f>1+A1195-B1195/2+C1195/2+F1195/2</f>
        <v>0</v>
      </c>
      <c r="X1195">
        <f>W1195/A1195</f>
        <v>0</v>
      </c>
      <c r="Y1195">
        <f>W1195/B1195</f>
        <v>0</v>
      </c>
      <c r="Z1195">
        <f>W1195/D1195</f>
        <v>0</v>
      </c>
      <c r="AA1195" t="str">
        <f>IF(X1195&gt;=0.3,IF(X1195&lt;=0.68,IF(Y1195&gt;=0.2,IF(Y1195&lt;=0.95,IF(Z1195&gt;=0.77,IF(Z1195&lt;=1.75,"CRAM","O"),"O"),"O"),"O"),"O"),"O")</f>
        <v>O</v>
      </c>
      <c r="AD1195">
        <f>(1+A1195-D1195/2-E1195-B1195/2)/(A1195-D1195/2-E1195-C1195-F1195)</f>
        <v>-0.28000000000000003</v>
      </c>
      <c r="AF1195" t="str">
        <f>IF(AD1195&gt;0.66,"CondAr","----")</f>
        <v>----</v>
      </c>
      <c r="AG1195" t="str">
        <f>IF(AND((AD1195&gt;0.5),(AD1195&lt;=0.66)),"Aromatic","----")</f>
        <v>----</v>
      </c>
      <c r="AH1195" t="str">
        <f>IF(AND((AD1195&lt;=0.5),(S1195&lt;1.5)),"HUnSatLig","----")</f>
        <v>----</v>
      </c>
      <c r="AI1195" t="str">
        <f>IF(AND((T1195&lt;0.6),(S1195&gt;=1.5),(C1195=0)),"AlipatNoN","----")</f>
        <v>AlipatNoN</v>
      </c>
      <c r="AJ1195" t="str">
        <f>IF(AND((S1195&gt;=1.5),(T1195&gt;=0.6)),"SatFACarb","----")</f>
        <v>----</v>
      </c>
      <c r="AK1195" t="str">
        <f>IF(AND((T1195&lt;0.6),(S1195&gt;=1.5),(C1195&gt;0)),"Alipat+N","----")</f>
        <v>----</v>
      </c>
      <c r="AM1195" s="4">
        <f>V1195*(44/43.989828)</f>
        <v>337.2833910674895</v>
      </c>
      <c r="AN1195" s="4">
        <f>INT(AM1195)</f>
        <v>337</v>
      </c>
      <c r="AO1195" s="4">
        <f>AM1195-AN1195</f>
        <v>0.28339106748950371</v>
      </c>
    </row>
    <row r="1196" spans="1:41" x14ac:dyDescent="0.25">
      <c r="A1196">
        <v>17</v>
      </c>
      <c r="B1196">
        <v>8</v>
      </c>
      <c r="C1196">
        <v>0</v>
      </c>
      <c r="D1196">
        <v>10</v>
      </c>
      <c r="E1196">
        <v>0</v>
      </c>
      <c r="F1196">
        <v>0</v>
      </c>
      <c r="H1196">
        <v>371.00446959999999</v>
      </c>
      <c r="J1196">
        <v>2086911</v>
      </c>
      <c r="K1196">
        <v>2264798</v>
      </c>
      <c r="L1196">
        <v>2408817</v>
      </c>
      <c r="M1196" t="str">
        <f>IF(J1196&gt;0,"Yes","No")</f>
        <v>Yes</v>
      </c>
      <c r="N1196">
        <f>AVERAGE(J1196:L1196)</f>
        <v>2253508.6666666665</v>
      </c>
      <c r="O1196" t="s">
        <v>14</v>
      </c>
      <c r="P1196" t="s">
        <v>14</v>
      </c>
      <c r="Q1196" t="s">
        <v>14</v>
      </c>
      <c r="S1196">
        <f>B1196/A1196</f>
        <v>0.47058823529411764</v>
      </c>
      <c r="T1196">
        <f>D1196/A1196</f>
        <v>0.58823529411764708</v>
      </c>
      <c r="V1196" s="4">
        <f>A1196*12+(B1196-1)*1.007825+C1196*14.003074+D1196*15.9949146+E1196*31.9720707+F1196*30.9737615+0.0005485799</f>
        <v>371.00446957989999</v>
      </c>
      <c r="W1196">
        <f>1+A1196-B1196/2+C1196/2+F1196/2</f>
        <v>14</v>
      </c>
      <c r="X1196">
        <f>W1196/A1196</f>
        <v>0.82352941176470584</v>
      </c>
      <c r="Y1196">
        <f>W1196/B1196</f>
        <v>1.75</v>
      </c>
      <c r="Z1196">
        <f>W1196/D1196</f>
        <v>1.4</v>
      </c>
      <c r="AA1196" t="str">
        <f>IF(X1196&gt;=0.3,IF(X1196&lt;=0.68,IF(Y1196&gt;=0.2,IF(Y1196&lt;=0.95,IF(Z1196&gt;=0.77,IF(Z1196&lt;=1.75,"CRAM","O"),"O"),"O"),"O"),"O"),"O")</f>
        <v>O</v>
      </c>
      <c r="AD1196">
        <f>(1+A1196-D1196/2-E1196-B1196/2)/(A1196-D1196/2-E1196-C1196-F1196)</f>
        <v>0.75</v>
      </c>
      <c r="AF1196" t="str">
        <f>IF(AD1196&gt;0.66,"CondAr","----")</f>
        <v>CondAr</v>
      </c>
      <c r="AG1196" t="str">
        <f>IF(AND((AD1196&gt;0.5),(AD1196&lt;=0.66)),"Aromatic","----")</f>
        <v>----</v>
      </c>
      <c r="AH1196" t="str">
        <f>IF(AND((AD1196&lt;=0.5),(S1196&lt;1.5)),"HUnSatLig","----")</f>
        <v>----</v>
      </c>
      <c r="AI1196" t="str">
        <f>IF(AND((T1196&lt;0.6),(S1196&gt;=1.5),(C1196=0)),"AlipatNoN","----")</f>
        <v>----</v>
      </c>
      <c r="AJ1196" t="str">
        <f>IF(AND((S1196&gt;=1.5),(T1196&gt;=0.6)),"SatFACarb","----")</f>
        <v>----</v>
      </c>
      <c r="AK1196" t="str">
        <f>IF(AND((T1196&lt;0.6),(S1196&gt;=1.5),(C1196&gt;0)),"Alipat+N","----")</f>
        <v>----</v>
      </c>
      <c r="AM1196" s="4">
        <f>V1196*(44/43.989828)</f>
        <v>371.09025890066215</v>
      </c>
      <c r="AN1196" s="4">
        <f>INT(AM1196)</f>
        <v>371</v>
      </c>
      <c r="AO1196" s="4">
        <f>AM1196-AN1196</f>
        <v>9.0258900662149699E-2</v>
      </c>
    </row>
    <row r="1197" spans="1:41" x14ac:dyDescent="0.25">
      <c r="A1197">
        <v>17</v>
      </c>
      <c r="B1197">
        <v>8</v>
      </c>
      <c r="C1197">
        <v>0</v>
      </c>
      <c r="D1197">
        <v>11</v>
      </c>
      <c r="E1197">
        <v>0</v>
      </c>
      <c r="F1197">
        <v>0</v>
      </c>
      <c r="H1197">
        <v>386.99938420000001</v>
      </c>
      <c r="J1197">
        <v>2916772</v>
      </c>
      <c r="K1197">
        <v>2488972</v>
      </c>
      <c r="L1197">
        <v>2996254</v>
      </c>
      <c r="M1197" t="str">
        <f>IF(J1197&gt;0,"Yes","No")</f>
        <v>Yes</v>
      </c>
      <c r="N1197">
        <f>AVERAGE(J1197:L1197)</f>
        <v>2800666</v>
      </c>
      <c r="O1197" t="s">
        <v>14</v>
      </c>
      <c r="P1197" t="s">
        <v>14</v>
      </c>
      <c r="Q1197" t="s">
        <v>14</v>
      </c>
      <c r="S1197">
        <f>B1197/A1197</f>
        <v>0.47058823529411764</v>
      </c>
      <c r="T1197">
        <f>D1197/A1197</f>
        <v>0.6470588235294118</v>
      </c>
      <c r="V1197" s="4">
        <f>A1197*12+(B1197-1)*1.007825+C1197*14.003074+D1197*15.9949146+E1197*31.9720707+F1197*30.9737615+0.0005485799</f>
        <v>386.99938417990001</v>
      </c>
      <c r="W1197">
        <f>1+A1197-B1197/2+C1197/2+F1197/2</f>
        <v>14</v>
      </c>
      <c r="X1197">
        <f>W1197/A1197</f>
        <v>0.82352941176470584</v>
      </c>
      <c r="Y1197">
        <f>W1197/B1197</f>
        <v>1.75</v>
      </c>
      <c r="Z1197">
        <f>W1197/D1197</f>
        <v>1.2727272727272727</v>
      </c>
      <c r="AA1197" t="str">
        <f>IF(X1197&gt;=0.3,IF(X1197&lt;=0.68,IF(Y1197&gt;=0.2,IF(Y1197&lt;=0.95,IF(Z1197&gt;=0.77,IF(Z1197&lt;=1.75,"CRAM","O"),"O"),"O"),"O"),"O"),"O")</f>
        <v>O</v>
      </c>
      <c r="AD1197">
        <f>(1+A1197-D1197/2-E1197-B1197/2)/(A1197-D1197/2-E1197-C1197-F1197)</f>
        <v>0.73913043478260865</v>
      </c>
      <c r="AF1197" t="str">
        <f>IF(AD1197&gt;0.66,"CondAr","----")</f>
        <v>CondAr</v>
      </c>
      <c r="AG1197" t="str">
        <f>IF(AND((AD1197&gt;0.5),(AD1197&lt;=0.66)),"Aromatic","----")</f>
        <v>----</v>
      </c>
      <c r="AH1197" t="str">
        <f>IF(AND((AD1197&lt;=0.5),(S1197&lt;1.5)),"HUnSatLig","----")</f>
        <v>----</v>
      </c>
      <c r="AI1197" t="str">
        <f>IF(AND((T1197&lt;0.6),(S1197&gt;=1.5),(C1197=0)),"AlipatNoN","----")</f>
        <v>----</v>
      </c>
      <c r="AJ1197" t="str">
        <f>IF(AND((S1197&gt;=1.5),(T1197&gt;=0.6)),"SatFACarb","----")</f>
        <v>----</v>
      </c>
      <c r="AK1197" t="str">
        <f>IF(AND((T1197&lt;0.6),(S1197&gt;=1.5),(C1197&gt;0)),"Alipat+N","----")</f>
        <v>----</v>
      </c>
      <c r="AM1197" s="4">
        <f>V1197*(44/43.989828)</f>
        <v>387.08887208914746</v>
      </c>
      <c r="AN1197" s="4">
        <f>INT(AM1197)</f>
        <v>387</v>
      </c>
      <c r="AO1197" s="4">
        <f>AM1197-AN1197</f>
        <v>8.88720891474577E-2</v>
      </c>
    </row>
    <row r="1198" spans="1:41" x14ac:dyDescent="0.25">
      <c r="A1198">
        <v>17</v>
      </c>
      <c r="B1198">
        <v>8</v>
      </c>
      <c r="C1198">
        <v>0</v>
      </c>
      <c r="D1198">
        <v>12</v>
      </c>
      <c r="E1198">
        <v>0</v>
      </c>
      <c r="F1198">
        <v>0</v>
      </c>
      <c r="H1198">
        <v>402.99429880000002</v>
      </c>
      <c r="J1198">
        <v>2757551</v>
      </c>
      <c r="K1198">
        <v>2198323</v>
      </c>
      <c r="L1198">
        <v>2666196</v>
      </c>
      <c r="M1198" t="str">
        <f>IF(J1198&gt;0,"Yes","No")</f>
        <v>Yes</v>
      </c>
      <c r="N1198">
        <f>AVERAGE(J1198:L1198)</f>
        <v>2540690</v>
      </c>
      <c r="O1198" t="s">
        <v>14</v>
      </c>
      <c r="P1198" t="s">
        <v>14</v>
      </c>
      <c r="Q1198" t="s">
        <v>14</v>
      </c>
      <c r="S1198">
        <f>B1198/A1198</f>
        <v>0.47058823529411764</v>
      </c>
      <c r="T1198">
        <f>D1198/A1198</f>
        <v>0.70588235294117652</v>
      </c>
      <c r="V1198" s="4">
        <f>A1198*12+(B1198-1)*1.007825+C1198*14.003074+D1198*15.9949146+E1198*31.9720707+F1198*30.9737615+0.0005485799</f>
        <v>402.99429877990002</v>
      </c>
      <c r="W1198">
        <f>1+A1198-B1198/2+C1198/2+F1198/2</f>
        <v>14</v>
      </c>
      <c r="X1198">
        <f>W1198/A1198</f>
        <v>0.82352941176470584</v>
      </c>
      <c r="Y1198">
        <f>W1198/B1198</f>
        <v>1.75</v>
      </c>
      <c r="Z1198">
        <f>W1198/D1198</f>
        <v>1.1666666666666667</v>
      </c>
      <c r="AA1198" t="str">
        <f>IF(X1198&gt;=0.3,IF(X1198&lt;=0.68,IF(Y1198&gt;=0.2,IF(Y1198&lt;=0.95,IF(Z1198&gt;=0.77,IF(Z1198&lt;=1.75,"CRAM","O"),"O"),"O"),"O"),"O"),"O")</f>
        <v>O</v>
      </c>
      <c r="AD1198">
        <f>(1+A1198-D1198/2-E1198-B1198/2)/(A1198-D1198/2-E1198-C1198-F1198)</f>
        <v>0.72727272727272729</v>
      </c>
      <c r="AF1198" t="str">
        <f>IF(AD1198&gt;0.66,"CondAr","----")</f>
        <v>CondAr</v>
      </c>
      <c r="AG1198" t="str">
        <f>IF(AND((AD1198&gt;0.5),(AD1198&lt;=0.66)),"Aromatic","----")</f>
        <v>----</v>
      </c>
      <c r="AH1198" t="str">
        <f>IF(AND((AD1198&lt;=0.5),(S1198&lt;1.5)),"HUnSatLig","----")</f>
        <v>----</v>
      </c>
      <c r="AI1198" t="str">
        <f>IF(AND((T1198&lt;0.6),(S1198&gt;=1.5),(C1198=0)),"AlipatNoN","----")</f>
        <v>----</v>
      </c>
      <c r="AJ1198" t="str">
        <f>IF(AND((S1198&gt;=1.5),(T1198&gt;=0.6)),"SatFACarb","----")</f>
        <v>----</v>
      </c>
      <c r="AK1198" t="str">
        <f>IF(AND((T1198&lt;0.6),(S1198&gt;=1.5),(C1198&gt;0)),"Alipat+N","----")</f>
        <v>----</v>
      </c>
      <c r="AM1198" s="4">
        <f>V1198*(44/43.989828)</f>
        <v>403.08748527763277</v>
      </c>
      <c r="AN1198" s="4">
        <f>INT(AM1198)</f>
        <v>403</v>
      </c>
      <c r="AO1198" s="4">
        <f>AM1198-AN1198</f>
        <v>8.7485277632765701E-2</v>
      </c>
    </row>
    <row r="1199" spans="1:41" x14ac:dyDescent="0.25">
      <c r="A1199">
        <v>17</v>
      </c>
      <c r="B1199">
        <v>10</v>
      </c>
      <c r="C1199">
        <v>0</v>
      </c>
      <c r="D1199">
        <v>8</v>
      </c>
      <c r="E1199">
        <v>0</v>
      </c>
      <c r="F1199">
        <v>0</v>
      </c>
      <c r="H1199">
        <v>341.03029040000001</v>
      </c>
      <c r="J1199">
        <v>2122296</v>
      </c>
      <c r="K1199">
        <v>2315872</v>
      </c>
      <c r="L1199">
        <v>1943635</v>
      </c>
      <c r="M1199" t="str">
        <f>IF(J1199&gt;0,"Yes","No")</f>
        <v>Yes</v>
      </c>
      <c r="N1199">
        <f>AVERAGE(J1199:L1199)</f>
        <v>2127267.6666666665</v>
      </c>
      <c r="O1199" t="s">
        <v>14</v>
      </c>
      <c r="P1199" t="s">
        <v>14</v>
      </c>
      <c r="Q1199" t="s">
        <v>14</v>
      </c>
      <c r="S1199">
        <f>B1199/A1199</f>
        <v>0.58823529411764708</v>
      </c>
      <c r="T1199">
        <f>D1199/A1199</f>
        <v>0.47058823529411764</v>
      </c>
      <c r="V1199" s="4">
        <f>A1199*12+(B1199-1)*1.007825+C1199*14.003074+D1199*15.9949146+E1199*31.9720707+F1199*30.9737615+0.0005485799</f>
        <v>341.03029037990001</v>
      </c>
      <c r="W1199">
        <f>1+A1199-B1199/2+C1199/2+F1199/2</f>
        <v>13</v>
      </c>
      <c r="X1199">
        <f>W1199/A1199</f>
        <v>0.76470588235294112</v>
      </c>
      <c r="Y1199">
        <f>W1199/B1199</f>
        <v>1.3</v>
      </c>
      <c r="Z1199">
        <f>W1199/D1199</f>
        <v>1.625</v>
      </c>
      <c r="AA1199" t="str">
        <f>IF(X1199&gt;=0.3,IF(X1199&lt;=0.68,IF(Y1199&gt;=0.2,IF(Y1199&lt;=0.95,IF(Z1199&gt;=0.77,IF(Z1199&lt;=1.75,"CRAM","O"),"O"),"O"),"O"),"O"),"O")</f>
        <v>O</v>
      </c>
      <c r="AD1199">
        <f>(1+A1199-D1199/2-E1199-B1199/2)/(A1199-D1199/2-E1199-C1199-F1199)</f>
        <v>0.69230769230769229</v>
      </c>
      <c r="AF1199" t="str">
        <f>IF(AD1199&gt;0.66,"CondAr","----")</f>
        <v>CondAr</v>
      </c>
      <c r="AG1199" t="str">
        <f>IF(AND((AD1199&gt;0.5),(AD1199&lt;=0.66)),"Aromatic","----")</f>
        <v>----</v>
      </c>
      <c r="AH1199" t="str">
        <f>IF(AND((AD1199&lt;=0.5),(S1199&lt;1.5)),"HUnSatLig","----")</f>
        <v>----</v>
      </c>
      <c r="AI1199" t="str">
        <f>IF(AND((T1199&lt;0.6),(S1199&gt;=1.5),(C1199=0)),"AlipatNoN","----")</f>
        <v>----</v>
      </c>
      <c r="AJ1199" t="str">
        <f>IF(AND((S1199&gt;=1.5),(T1199&gt;=0.6)),"SatFACarb","----")</f>
        <v>----</v>
      </c>
      <c r="AK1199" t="str">
        <f>IF(AND((T1199&lt;0.6),(S1199&gt;=1.5),(C1199&gt;0)),"Alipat+N","----")</f>
        <v>----</v>
      </c>
      <c r="AM1199" s="4">
        <f>V1199*(44/43.989828)</f>
        <v>341.10914861307481</v>
      </c>
      <c r="AN1199" s="4">
        <f>INT(AM1199)</f>
        <v>341</v>
      </c>
      <c r="AO1199" s="4">
        <f>AM1199-AN1199</f>
        <v>0.10914861307480805</v>
      </c>
    </row>
    <row r="1200" spans="1:41" x14ac:dyDescent="0.25">
      <c r="A1200">
        <v>17</v>
      </c>
      <c r="B1200">
        <v>12</v>
      </c>
      <c r="C1200">
        <v>0</v>
      </c>
      <c r="D1200">
        <v>7</v>
      </c>
      <c r="E1200">
        <v>0</v>
      </c>
      <c r="F1200">
        <v>0</v>
      </c>
      <c r="H1200">
        <v>327.05102579999999</v>
      </c>
      <c r="J1200">
        <v>1599667</v>
      </c>
      <c r="K1200">
        <v>2123165</v>
      </c>
      <c r="L1200">
        <v>2103203</v>
      </c>
      <c r="M1200" t="str">
        <f>IF(J1200&gt;0,"Yes","No")</f>
        <v>Yes</v>
      </c>
      <c r="N1200">
        <f>AVERAGE(J1200:L1200)</f>
        <v>1942011.6666666667</v>
      </c>
      <c r="O1200" t="s">
        <v>14</v>
      </c>
      <c r="P1200" t="s">
        <v>14</v>
      </c>
      <c r="Q1200" t="s">
        <v>14</v>
      </c>
      <c r="S1200">
        <f>B1200/A1200</f>
        <v>0.70588235294117652</v>
      </c>
      <c r="T1200">
        <f>D1200/A1200</f>
        <v>0.41176470588235292</v>
      </c>
      <c r="V1200" s="4">
        <f>A1200*12+(B1200-1)*1.007825+C1200*14.003074+D1200*15.9949146+E1200*31.9720707+F1200*30.9737615+0.0005485799</f>
        <v>327.05102577989999</v>
      </c>
      <c r="W1200">
        <f>1+A1200-B1200/2+C1200/2+F1200/2</f>
        <v>12</v>
      </c>
      <c r="X1200">
        <f>W1200/A1200</f>
        <v>0.70588235294117652</v>
      </c>
      <c r="Y1200">
        <f>W1200/B1200</f>
        <v>1</v>
      </c>
      <c r="Z1200">
        <f>W1200/D1200</f>
        <v>1.7142857142857142</v>
      </c>
      <c r="AA1200" t="str">
        <f>IF(X1200&gt;=0.3,IF(X1200&lt;=0.68,IF(Y1200&gt;=0.2,IF(Y1200&lt;=0.95,IF(Z1200&gt;=0.77,IF(Z1200&lt;=1.75,"CRAM","O"),"O"),"O"),"O"),"O"),"O")</f>
        <v>O</v>
      </c>
      <c r="AD1200">
        <f>(1+A1200-D1200/2-E1200-B1200/2)/(A1200-D1200/2-E1200-C1200-F1200)</f>
        <v>0.62962962962962965</v>
      </c>
      <c r="AF1200" t="str">
        <f>IF(AD1200&gt;0.66,"CondAr","----")</f>
        <v>----</v>
      </c>
      <c r="AG1200" t="str">
        <f>IF(AND((AD1200&gt;0.5),(AD1200&lt;=0.66)),"Aromatic","----")</f>
        <v>Aromatic</v>
      </c>
      <c r="AH1200" t="str">
        <f>IF(AND((AD1200&lt;=0.5),(S1200&lt;1.5)),"HUnSatLig","----")</f>
        <v>----</v>
      </c>
      <c r="AI1200" t="str">
        <f>IF(AND((T1200&lt;0.6),(S1200&gt;=1.5),(C1200=0)),"AlipatNoN","----")</f>
        <v>----</v>
      </c>
      <c r="AJ1200" t="str">
        <f>IF(AND((S1200&gt;=1.5),(T1200&gt;=0.6)),"SatFACarb","----")</f>
        <v>----</v>
      </c>
      <c r="AK1200" t="str">
        <f>IF(AND((T1200&lt;0.6),(S1200&gt;=1.5),(C1200&gt;0)),"Alipat+N","----")</f>
        <v>----</v>
      </c>
      <c r="AM1200" s="4">
        <f>V1200*(44/43.989828)</f>
        <v>327.12665151397266</v>
      </c>
      <c r="AN1200" s="4">
        <f>INT(AM1200)</f>
        <v>327</v>
      </c>
      <c r="AO1200" s="4">
        <f>AM1200-AN1200</f>
        <v>0.12665151397266072</v>
      </c>
    </row>
    <row r="1201" spans="1:41" x14ac:dyDescent="0.25">
      <c r="A1201">
        <v>17</v>
      </c>
      <c r="B1201">
        <v>14</v>
      </c>
      <c r="C1201">
        <v>0</v>
      </c>
      <c r="D1201">
        <v>7</v>
      </c>
      <c r="E1201">
        <v>0</v>
      </c>
      <c r="F1201">
        <v>0</v>
      </c>
      <c r="H1201">
        <v>329.06667579999998</v>
      </c>
      <c r="J1201">
        <v>2292286</v>
      </c>
      <c r="K1201">
        <v>2372140</v>
      </c>
      <c r="L1201">
        <v>2556495</v>
      </c>
      <c r="M1201" t="str">
        <f>IF(J1201&gt;0,"Yes","No")</f>
        <v>Yes</v>
      </c>
      <c r="N1201">
        <f>AVERAGE(J1201:L1201)</f>
        <v>2406973.6666666665</v>
      </c>
      <c r="O1201" t="s">
        <v>14</v>
      </c>
      <c r="P1201" t="s">
        <v>14</v>
      </c>
      <c r="Q1201" t="s">
        <v>14</v>
      </c>
      <c r="S1201">
        <f>B1201/A1201</f>
        <v>0.82352941176470584</v>
      </c>
      <c r="T1201">
        <f>D1201/A1201</f>
        <v>0.41176470588235292</v>
      </c>
      <c r="V1201" s="4">
        <f>A1201*12+(B1201-1)*1.007825+C1201*14.003074+D1201*15.9949146+E1201*31.9720707+F1201*30.9737615+0.0005485799</f>
        <v>329.06667577989998</v>
      </c>
      <c r="W1201">
        <f>1+A1201-B1201/2+C1201/2+F1201/2</f>
        <v>11</v>
      </c>
      <c r="X1201">
        <f>W1201/A1201</f>
        <v>0.6470588235294118</v>
      </c>
      <c r="Y1201">
        <f>W1201/B1201</f>
        <v>0.7857142857142857</v>
      </c>
      <c r="Z1201">
        <f>W1201/D1201</f>
        <v>1.5714285714285714</v>
      </c>
      <c r="AA1201" t="str">
        <f>IF(X1201&gt;=0.3,IF(X1201&lt;=0.68,IF(Y1201&gt;=0.2,IF(Y1201&lt;=0.95,IF(Z1201&gt;=0.77,IF(Z1201&lt;=1.75,"CRAM","O"),"O"),"O"),"O"),"O"),"O")</f>
        <v>CRAM</v>
      </c>
      <c r="AD1201">
        <f>(1+A1201-D1201/2-E1201-B1201/2)/(A1201-D1201/2-E1201-C1201-F1201)</f>
        <v>0.55555555555555558</v>
      </c>
      <c r="AF1201" t="str">
        <f>IF(AD1201&gt;0.66,"CondAr","----")</f>
        <v>----</v>
      </c>
      <c r="AG1201" t="str">
        <f>IF(AND((AD1201&gt;0.5),(AD1201&lt;=0.66)),"Aromatic","----")</f>
        <v>Aromatic</v>
      </c>
      <c r="AH1201" t="str">
        <f>IF(AND((AD1201&lt;=0.5),(S1201&lt;1.5)),"HUnSatLig","----")</f>
        <v>----</v>
      </c>
      <c r="AI1201" t="str">
        <f>IF(AND((T1201&lt;0.6),(S1201&gt;=1.5),(C1201=0)),"AlipatNoN","----")</f>
        <v>----</v>
      </c>
      <c r="AJ1201" t="str">
        <f>IF(AND((S1201&gt;=1.5),(T1201&gt;=0.6)),"SatFACarb","----")</f>
        <v>----</v>
      </c>
      <c r="AK1201" t="str">
        <f>IF(AND((T1201&lt;0.6),(S1201&gt;=1.5),(C1201&gt;0)),"Alipat+N","----")</f>
        <v>----</v>
      </c>
      <c r="AM1201" s="4">
        <f>V1201*(44/43.989828)</f>
        <v>329.14276760335588</v>
      </c>
      <c r="AN1201" s="4">
        <f>INT(AM1201)</f>
        <v>329</v>
      </c>
      <c r="AO1201" s="4">
        <f>AM1201-AN1201</f>
        <v>0.14276760335587824</v>
      </c>
    </row>
    <row r="1202" spans="1:41" x14ac:dyDescent="0.25">
      <c r="A1202">
        <v>17</v>
      </c>
      <c r="B1202">
        <v>14</v>
      </c>
      <c r="C1202">
        <v>0</v>
      </c>
      <c r="D1202">
        <v>14</v>
      </c>
      <c r="E1202">
        <v>0</v>
      </c>
      <c r="F1202">
        <v>0</v>
      </c>
      <c r="H1202">
        <v>441.03107799999998</v>
      </c>
      <c r="J1202">
        <v>1782354</v>
      </c>
      <c r="K1202">
        <v>1736045</v>
      </c>
      <c r="L1202">
        <v>1638087</v>
      </c>
      <c r="M1202" t="str">
        <f>IF(J1202&gt;0,"Yes","No")</f>
        <v>Yes</v>
      </c>
      <c r="N1202">
        <f>AVERAGE(J1202:L1202)</f>
        <v>1718828.6666666667</v>
      </c>
      <c r="O1202" t="s">
        <v>14</v>
      </c>
      <c r="P1202" t="s">
        <v>14</v>
      </c>
      <c r="Q1202" t="s">
        <v>14</v>
      </c>
      <c r="S1202">
        <f>B1202/A1202</f>
        <v>0.82352941176470584</v>
      </c>
      <c r="T1202">
        <f>D1202/A1202</f>
        <v>0.82352941176470584</v>
      </c>
      <c r="V1202" s="4">
        <f>A1202*12+(B1202-1)*1.007825+C1202*14.003074+D1202*15.9949146+E1202*31.9720707+F1202*30.9737615+0.0005485799</f>
        <v>441.03107797989998</v>
      </c>
      <c r="W1202">
        <f>1+A1202-B1202/2+C1202/2+F1202/2</f>
        <v>11</v>
      </c>
      <c r="X1202">
        <f>W1202/A1202</f>
        <v>0.6470588235294118</v>
      </c>
      <c r="Y1202">
        <f>W1202/B1202</f>
        <v>0.7857142857142857</v>
      </c>
      <c r="Z1202">
        <f>W1202/D1202</f>
        <v>0.7857142857142857</v>
      </c>
      <c r="AA1202" t="str">
        <f>IF(X1202&gt;=0.3,IF(X1202&lt;=0.68,IF(Y1202&gt;=0.2,IF(Y1202&lt;=0.95,IF(Z1202&gt;=0.77,IF(Z1202&lt;=1.75,"CRAM","O"),"O"),"O"),"O"),"O"),"O")</f>
        <v>CRAM</v>
      </c>
      <c r="AD1202">
        <f>(1+A1202-D1202/2-E1202-B1202/2)/(A1202-D1202/2-E1202-C1202-F1202)</f>
        <v>0.4</v>
      </c>
      <c r="AF1202" t="str">
        <f>IF(AD1202&gt;0.66,"CondAr","----")</f>
        <v>----</v>
      </c>
      <c r="AG1202" t="str">
        <f>IF(AND((AD1202&gt;0.5),(AD1202&lt;=0.66)),"Aromatic","----")</f>
        <v>----</v>
      </c>
      <c r="AH1202" t="str">
        <f>IF(AND((AD1202&lt;=0.5),(S1202&lt;1.5)),"HUnSatLig","----")</f>
        <v>HUnSatLig</v>
      </c>
      <c r="AI1202" t="str">
        <f>IF(AND((T1202&lt;0.6),(S1202&gt;=1.5),(C1202=0)),"AlipatNoN","----")</f>
        <v>----</v>
      </c>
      <c r="AJ1202" t="str">
        <f>IF(AND((S1202&gt;=1.5),(T1202&gt;=0.6)),"SatFACarb","----")</f>
        <v>----</v>
      </c>
      <c r="AK1202" t="str">
        <f>IF(AND((T1202&lt;0.6),(S1202&gt;=1.5),(C1202&gt;0)),"Alipat+N","----")</f>
        <v>----</v>
      </c>
      <c r="AM1202" s="4">
        <f>V1202*(44/43.989828)</f>
        <v>441.13305992275298</v>
      </c>
      <c r="AN1202" s="4">
        <f>INT(AM1202)</f>
        <v>441</v>
      </c>
      <c r="AO1202" s="4">
        <f>AM1202-AN1202</f>
        <v>0.1330599227529774</v>
      </c>
    </row>
    <row r="1203" spans="1:41" x14ac:dyDescent="0.25">
      <c r="A1203">
        <v>17</v>
      </c>
      <c r="B1203">
        <v>15</v>
      </c>
      <c r="C1203">
        <v>1</v>
      </c>
      <c r="D1203">
        <v>8</v>
      </c>
      <c r="E1203">
        <v>0</v>
      </c>
      <c r="F1203">
        <v>0</v>
      </c>
      <c r="H1203">
        <v>360.07248939999999</v>
      </c>
      <c r="J1203">
        <v>1628373</v>
      </c>
      <c r="K1203">
        <v>1664756</v>
      </c>
      <c r="L1203">
        <v>1743250</v>
      </c>
      <c r="M1203" t="str">
        <f>IF(J1203&gt;0,"Yes","No")</f>
        <v>Yes</v>
      </c>
      <c r="N1203">
        <f>AVERAGE(J1203:L1203)</f>
        <v>1678793</v>
      </c>
      <c r="O1203" t="s">
        <v>14</v>
      </c>
      <c r="P1203" t="s">
        <v>14</v>
      </c>
      <c r="Q1203" t="s">
        <v>14</v>
      </c>
      <c r="S1203">
        <f>B1203/A1203</f>
        <v>0.88235294117647056</v>
      </c>
      <c r="T1203">
        <f>D1203/A1203</f>
        <v>0.47058823529411764</v>
      </c>
      <c r="V1203" s="4">
        <f>A1203*12+(B1203-1)*1.007825+C1203*14.003074+D1203*15.9949146+E1203*31.9720707+F1203*30.9737615+0.0005485799</f>
        <v>360.07248937989999</v>
      </c>
      <c r="W1203">
        <f>1+A1203-B1203/2+C1203/2+F1203/2</f>
        <v>11</v>
      </c>
      <c r="X1203">
        <f>W1203/A1203</f>
        <v>0.6470588235294118</v>
      </c>
      <c r="Y1203">
        <f>W1203/B1203</f>
        <v>0.73333333333333328</v>
      </c>
      <c r="Z1203">
        <f>W1203/D1203</f>
        <v>1.375</v>
      </c>
      <c r="AA1203" t="str">
        <f>IF(X1203&gt;=0.3,IF(X1203&lt;=0.68,IF(Y1203&gt;=0.2,IF(Y1203&lt;=0.95,IF(Z1203&gt;=0.77,IF(Z1203&lt;=1.75,"CRAM","O"),"O"),"O"),"O"),"O"),"O")</f>
        <v>CRAM</v>
      </c>
      <c r="AD1203">
        <f>(1+A1203-D1203/2-E1203-B1203/2)/(A1203-D1203/2-E1203-C1203-F1203)</f>
        <v>0.54166666666666663</v>
      </c>
      <c r="AF1203" t="str">
        <f>IF(AD1203&gt;0.66,"CondAr","----")</f>
        <v>----</v>
      </c>
      <c r="AG1203" t="str">
        <f>IF(AND((AD1203&gt;0.5),(AD1203&lt;=0.66)),"Aromatic","----")</f>
        <v>Aromatic</v>
      </c>
      <c r="AH1203" t="str">
        <f>IF(AND((AD1203&lt;=0.5),(S1203&lt;1.5)),"HUnSatLig","----")</f>
        <v>----</v>
      </c>
      <c r="AI1203" t="str">
        <f>IF(AND((T1203&lt;0.6),(S1203&gt;=1.5),(C1203=0)),"AlipatNoN","----")</f>
        <v>----</v>
      </c>
      <c r="AJ1203" t="str">
        <f>IF(AND((S1203&gt;=1.5),(T1203&gt;=0.6)),"SatFACarb","----")</f>
        <v>----</v>
      </c>
      <c r="AK1203" t="str">
        <f>IF(AND((T1203&lt;0.6),(S1203&gt;=1.5),(C1203&gt;0)),"Alipat+N","----")</f>
        <v>----</v>
      </c>
      <c r="AM1203" s="4">
        <f>V1203*(44/43.989828)</f>
        <v>360.15575084120803</v>
      </c>
      <c r="AN1203" s="4">
        <f>INT(AM1203)</f>
        <v>360</v>
      </c>
      <c r="AO1203" s="4">
        <f>AM1203-AN1203</f>
        <v>0.1557508412080324</v>
      </c>
    </row>
    <row r="1204" spans="1:41" x14ac:dyDescent="0.25">
      <c r="A1204">
        <v>17</v>
      </c>
      <c r="B1204">
        <v>15</v>
      </c>
      <c r="C1204">
        <v>1</v>
      </c>
      <c r="D1204">
        <v>9</v>
      </c>
      <c r="E1204">
        <v>0</v>
      </c>
      <c r="F1204">
        <v>0</v>
      </c>
      <c r="H1204">
        <v>376.06740400000001</v>
      </c>
      <c r="J1204">
        <v>1878865</v>
      </c>
      <c r="K1204">
        <v>1874988</v>
      </c>
      <c r="L1204">
        <v>2118946</v>
      </c>
      <c r="M1204" t="str">
        <f>IF(J1204&gt;0,"Yes","No")</f>
        <v>Yes</v>
      </c>
      <c r="N1204">
        <f>AVERAGE(J1204:L1204)</f>
        <v>1957599.6666666667</v>
      </c>
      <c r="O1204" t="s">
        <v>14</v>
      </c>
      <c r="P1204" t="s">
        <v>14</v>
      </c>
      <c r="Q1204" t="s">
        <v>14</v>
      </c>
      <c r="S1204">
        <f>B1204/A1204</f>
        <v>0.88235294117647056</v>
      </c>
      <c r="T1204">
        <f>D1204/A1204</f>
        <v>0.52941176470588236</v>
      </c>
      <c r="V1204" s="4">
        <f>A1204*12+(B1204-1)*1.007825+C1204*14.003074+D1204*15.9949146+E1204*31.9720707+F1204*30.9737615+0.0005485799</f>
        <v>376.06740397990001</v>
      </c>
      <c r="W1204">
        <f>1+A1204-B1204/2+C1204/2+F1204/2</f>
        <v>11</v>
      </c>
      <c r="X1204">
        <f>W1204/A1204</f>
        <v>0.6470588235294118</v>
      </c>
      <c r="Y1204">
        <f>W1204/B1204</f>
        <v>0.73333333333333328</v>
      </c>
      <c r="Z1204">
        <f>W1204/D1204</f>
        <v>1.2222222222222223</v>
      </c>
      <c r="AA1204" t="str">
        <f>IF(X1204&gt;=0.3,IF(X1204&lt;=0.68,IF(Y1204&gt;=0.2,IF(Y1204&lt;=0.95,IF(Z1204&gt;=0.77,IF(Z1204&lt;=1.75,"CRAM","O"),"O"),"O"),"O"),"O"),"O")</f>
        <v>CRAM</v>
      </c>
      <c r="AD1204">
        <f>(1+A1204-D1204/2-E1204-B1204/2)/(A1204-D1204/2-E1204-C1204-F1204)</f>
        <v>0.52173913043478259</v>
      </c>
      <c r="AF1204" t="str">
        <f>IF(AD1204&gt;0.66,"CondAr","----")</f>
        <v>----</v>
      </c>
      <c r="AG1204" t="str">
        <f>IF(AND((AD1204&gt;0.5),(AD1204&lt;=0.66)),"Aromatic","----")</f>
        <v>Aromatic</v>
      </c>
      <c r="AH1204" t="str">
        <f>IF(AND((AD1204&lt;=0.5),(S1204&lt;1.5)),"HUnSatLig","----")</f>
        <v>----</v>
      </c>
      <c r="AI1204" t="str">
        <f>IF(AND((T1204&lt;0.6),(S1204&gt;=1.5),(C1204=0)),"AlipatNoN","----")</f>
        <v>----</v>
      </c>
      <c r="AJ1204" t="str">
        <f>IF(AND((S1204&gt;=1.5),(T1204&gt;=0.6)),"SatFACarb","----")</f>
        <v>----</v>
      </c>
      <c r="AK1204" t="str">
        <f>IF(AND((T1204&lt;0.6),(S1204&gt;=1.5),(C1204&gt;0)),"Alipat+N","----")</f>
        <v>----</v>
      </c>
      <c r="AM1204" s="4">
        <f>V1204*(44/43.989828)</f>
        <v>376.15436402969334</v>
      </c>
      <c r="AN1204" s="4">
        <f>INT(AM1204)</f>
        <v>376</v>
      </c>
      <c r="AO1204" s="4">
        <f>AM1204-AN1204</f>
        <v>0.1543640296933404</v>
      </c>
    </row>
    <row r="1205" spans="1:41" x14ac:dyDescent="0.25">
      <c r="A1205">
        <v>17</v>
      </c>
      <c r="B1205">
        <v>15</v>
      </c>
      <c r="C1205">
        <v>1</v>
      </c>
      <c r="D1205">
        <v>10</v>
      </c>
      <c r="E1205">
        <v>0</v>
      </c>
      <c r="F1205">
        <v>0</v>
      </c>
      <c r="H1205">
        <v>392.06231860000003</v>
      </c>
      <c r="J1205">
        <v>2052400</v>
      </c>
      <c r="K1205">
        <v>2069662</v>
      </c>
      <c r="L1205">
        <v>2014037</v>
      </c>
      <c r="M1205" t="str">
        <f>IF(J1205&gt;0,"Yes","No")</f>
        <v>Yes</v>
      </c>
      <c r="N1205">
        <f>AVERAGE(J1205:L1205)</f>
        <v>2045366.3333333333</v>
      </c>
      <c r="O1205" t="s">
        <v>14</v>
      </c>
      <c r="P1205" t="s">
        <v>14</v>
      </c>
      <c r="Q1205" t="s">
        <v>14</v>
      </c>
      <c r="S1205">
        <f>B1205/A1205</f>
        <v>0.88235294117647056</v>
      </c>
      <c r="T1205">
        <f>D1205/A1205</f>
        <v>0.58823529411764708</v>
      </c>
      <c r="V1205" s="4">
        <f>A1205*12+(B1205-1)*1.007825+C1205*14.003074+D1205*15.9949146+E1205*31.9720707+F1205*30.9737615+0.0005485799</f>
        <v>392.06231857990002</v>
      </c>
      <c r="W1205">
        <f>1+A1205-B1205/2+C1205/2+F1205/2</f>
        <v>11</v>
      </c>
      <c r="X1205">
        <f>W1205/A1205</f>
        <v>0.6470588235294118</v>
      </c>
      <c r="Y1205">
        <f>W1205/B1205</f>
        <v>0.73333333333333328</v>
      </c>
      <c r="Z1205">
        <f>W1205/D1205</f>
        <v>1.1000000000000001</v>
      </c>
      <c r="AA1205" t="str">
        <f>IF(X1205&gt;=0.3,IF(X1205&lt;=0.68,IF(Y1205&gt;=0.2,IF(Y1205&lt;=0.95,IF(Z1205&gt;=0.77,IF(Z1205&lt;=1.75,"CRAM","O"),"O"),"O"),"O"),"O"),"O")</f>
        <v>CRAM</v>
      </c>
      <c r="AD1205">
        <f>(1+A1205-D1205/2-E1205-B1205/2)/(A1205-D1205/2-E1205-C1205-F1205)</f>
        <v>0.5</v>
      </c>
      <c r="AF1205" t="str">
        <f>IF(AD1205&gt;0.66,"CondAr","----")</f>
        <v>----</v>
      </c>
      <c r="AG1205" t="str">
        <f>IF(AND((AD1205&gt;0.5),(AD1205&lt;=0.66)),"Aromatic","----")</f>
        <v>----</v>
      </c>
      <c r="AH1205" t="str">
        <f>IF(AND((AD1205&lt;=0.5),(S1205&lt;1.5)),"HUnSatLig","----")</f>
        <v>HUnSatLig</v>
      </c>
      <c r="AI1205" t="str">
        <f>IF(AND((T1205&lt;0.6),(S1205&gt;=1.5),(C1205=0)),"AlipatNoN","----")</f>
        <v>----</v>
      </c>
      <c r="AJ1205" t="str">
        <f>IF(AND((S1205&gt;=1.5),(T1205&gt;=0.6)),"SatFACarb","----")</f>
        <v>----</v>
      </c>
      <c r="AK1205" t="str">
        <f>IF(AND((T1205&lt;0.6),(S1205&gt;=1.5),(C1205&gt;0)),"Alipat+N","----")</f>
        <v>----</v>
      </c>
      <c r="AM1205" s="4">
        <f>V1205*(44/43.989828)</f>
        <v>392.15297721817871</v>
      </c>
      <c r="AN1205" s="4">
        <f>INT(AM1205)</f>
        <v>392</v>
      </c>
      <c r="AO1205" s="4">
        <f>AM1205-AN1205</f>
        <v>0.15297721817870524</v>
      </c>
    </row>
    <row r="1206" spans="1:41" x14ac:dyDescent="0.25">
      <c r="A1206">
        <v>17</v>
      </c>
      <c r="B1206">
        <v>16</v>
      </c>
      <c r="C1206">
        <v>0</v>
      </c>
      <c r="D1206">
        <v>6</v>
      </c>
      <c r="E1206">
        <v>0</v>
      </c>
      <c r="F1206">
        <v>0</v>
      </c>
      <c r="H1206">
        <v>315.08741120000002</v>
      </c>
      <c r="J1206">
        <v>1995272</v>
      </c>
      <c r="K1206">
        <v>1508278</v>
      </c>
      <c r="L1206">
        <v>2007731</v>
      </c>
      <c r="M1206" t="str">
        <f>IF(J1206&gt;0,"Yes","No")</f>
        <v>Yes</v>
      </c>
      <c r="N1206">
        <f>AVERAGE(J1206:L1206)</f>
        <v>1837093.6666666667</v>
      </c>
      <c r="O1206" t="s">
        <v>14</v>
      </c>
      <c r="P1206" t="s">
        <v>14</v>
      </c>
      <c r="Q1206" t="s">
        <v>14</v>
      </c>
      <c r="S1206">
        <f>B1206/A1206</f>
        <v>0.94117647058823528</v>
      </c>
      <c r="T1206">
        <f>D1206/A1206</f>
        <v>0.35294117647058826</v>
      </c>
      <c r="V1206" s="4">
        <f>A1206*12+(B1206-1)*1.007825+C1206*14.003074+D1206*15.9949146+E1206*31.9720707+F1206*30.9737615+0.0005485799</f>
        <v>315.08741117990002</v>
      </c>
      <c r="W1206">
        <f>1+A1206-B1206/2+C1206/2+F1206/2</f>
        <v>10</v>
      </c>
      <c r="X1206">
        <f>W1206/A1206</f>
        <v>0.58823529411764708</v>
      </c>
      <c r="Y1206">
        <f>W1206/B1206</f>
        <v>0.625</v>
      </c>
      <c r="Z1206">
        <f>W1206/D1206</f>
        <v>1.6666666666666667</v>
      </c>
      <c r="AA1206" t="str">
        <f>IF(X1206&gt;=0.3,IF(X1206&lt;=0.68,IF(Y1206&gt;=0.2,IF(Y1206&lt;=0.95,IF(Z1206&gt;=0.77,IF(Z1206&lt;=1.75,"CRAM","O"),"O"),"O"),"O"),"O"),"O")</f>
        <v>CRAM</v>
      </c>
      <c r="AD1206">
        <f>(1+A1206-D1206/2-E1206-B1206/2)/(A1206-D1206/2-E1206-C1206-F1206)</f>
        <v>0.5</v>
      </c>
      <c r="AF1206" t="str">
        <f>IF(AD1206&gt;0.66,"CondAr","----")</f>
        <v>----</v>
      </c>
      <c r="AG1206" t="str">
        <f>IF(AND((AD1206&gt;0.5),(AD1206&lt;=0.66)),"Aromatic","----")</f>
        <v>----</v>
      </c>
      <c r="AH1206" t="str">
        <f>IF(AND((AD1206&lt;=0.5),(S1206&lt;1.5)),"HUnSatLig","----")</f>
        <v>HUnSatLig</v>
      </c>
      <c r="AI1206" t="str">
        <f>IF(AND((T1206&lt;0.6),(S1206&gt;=1.5),(C1206=0)),"AlipatNoN","----")</f>
        <v>----</v>
      </c>
      <c r="AJ1206" t="str">
        <f>IF(AND((S1206&gt;=1.5),(T1206&gt;=0.6)),"SatFACarb","----")</f>
        <v>----</v>
      </c>
      <c r="AK1206" t="str">
        <f>IF(AND((T1206&lt;0.6),(S1206&gt;=1.5),(C1206&gt;0)),"Alipat+N","----")</f>
        <v>----</v>
      </c>
      <c r="AM1206" s="4">
        <f>V1206*(44/43.989828)</f>
        <v>315.16027050425384</v>
      </c>
      <c r="AN1206" s="4">
        <f>INT(AM1206)</f>
        <v>315</v>
      </c>
      <c r="AO1206" s="4">
        <f>AM1206-AN1206</f>
        <v>0.16027050425384459</v>
      </c>
    </row>
    <row r="1207" spans="1:41" x14ac:dyDescent="0.25">
      <c r="A1207">
        <v>17</v>
      </c>
      <c r="B1207">
        <v>16</v>
      </c>
      <c r="C1207">
        <v>0</v>
      </c>
      <c r="D1207">
        <v>14</v>
      </c>
      <c r="E1207">
        <v>0</v>
      </c>
      <c r="F1207">
        <v>0</v>
      </c>
      <c r="H1207">
        <v>443.04672799999997</v>
      </c>
      <c r="J1207">
        <v>1883713</v>
      </c>
      <c r="K1207">
        <v>2368240</v>
      </c>
      <c r="L1207">
        <v>2007034</v>
      </c>
      <c r="M1207" t="str">
        <f>IF(J1207&gt;0,"Yes","No")</f>
        <v>Yes</v>
      </c>
      <c r="N1207">
        <f>AVERAGE(J1207:L1207)</f>
        <v>2086329</v>
      </c>
      <c r="O1207" t="s">
        <v>14</v>
      </c>
      <c r="P1207" t="s">
        <v>14</v>
      </c>
      <c r="Q1207" t="s">
        <v>14</v>
      </c>
      <c r="S1207">
        <f>B1207/A1207</f>
        <v>0.94117647058823528</v>
      </c>
      <c r="T1207">
        <f>D1207/A1207</f>
        <v>0.82352941176470584</v>
      </c>
      <c r="V1207" s="4">
        <f>A1207*12+(B1207-1)*1.007825+C1207*14.003074+D1207*15.9949146+E1207*31.9720707+F1207*30.9737615+0.0005485799</f>
        <v>443.04672797990003</v>
      </c>
      <c r="W1207">
        <f>1+A1207-B1207/2+C1207/2+F1207/2</f>
        <v>10</v>
      </c>
      <c r="X1207">
        <f>W1207/A1207</f>
        <v>0.58823529411764708</v>
      </c>
      <c r="Y1207">
        <f>W1207/B1207</f>
        <v>0.625</v>
      </c>
      <c r="Z1207">
        <f>W1207/D1207</f>
        <v>0.7142857142857143</v>
      </c>
      <c r="AA1207" t="str">
        <f>IF(X1207&gt;=0.3,IF(X1207&lt;=0.68,IF(Y1207&gt;=0.2,IF(Y1207&lt;=0.95,IF(Z1207&gt;=0.77,IF(Z1207&lt;=1.75,"CRAM","O"),"O"),"O"),"O"),"O"),"O")</f>
        <v>O</v>
      </c>
      <c r="AD1207">
        <f>(1+A1207-D1207/2-E1207-B1207/2)/(A1207-D1207/2-E1207-C1207-F1207)</f>
        <v>0.3</v>
      </c>
      <c r="AF1207" t="str">
        <f>IF(AD1207&gt;0.66,"CondAr","----")</f>
        <v>----</v>
      </c>
      <c r="AG1207" t="str">
        <f>IF(AND((AD1207&gt;0.5),(AD1207&lt;=0.66)),"Aromatic","----")</f>
        <v>----</v>
      </c>
      <c r="AH1207" t="str">
        <f>IF(AND((AD1207&lt;=0.5),(S1207&lt;1.5)),"HUnSatLig","----")</f>
        <v>HUnSatLig</v>
      </c>
      <c r="AI1207" t="str">
        <f>IF(AND((T1207&lt;0.6),(S1207&gt;=1.5),(C1207=0)),"AlipatNoN","----")</f>
        <v>----</v>
      </c>
      <c r="AJ1207" t="str">
        <f>IF(AND((S1207&gt;=1.5),(T1207&gt;=0.6)),"SatFACarb","----")</f>
        <v>----</v>
      </c>
      <c r="AK1207" t="str">
        <f>IF(AND((T1207&lt;0.6),(S1207&gt;=1.5),(C1207&gt;0)),"Alipat+N","----")</f>
        <v>----</v>
      </c>
      <c r="AM1207" s="4">
        <f>V1207*(44/43.989828)</f>
        <v>443.14917601213625</v>
      </c>
      <c r="AN1207" s="4">
        <f>INT(AM1207)</f>
        <v>443</v>
      </c>
      <c r="AO1207" s="4">
        <f>AM1207-AN1207</f>
        <v>0.14917601213625176</v>
      </c>
    </row>
    <row r="1208" spans="1:41" x14ac:dyDescent="0.25">
      <c r="A1208">
        <v>17</v>
      </c>
      <c r="B1208">
        <v>17</v>
      </c>
      <c r="C1208">
        <v>1</v>
      </c>
      <c r="D1208">
        <v>9</v>
      </c>
      <c r="E1208">
        <v>0</v>
      </c>
      <c r="F1208">
        <v>0</v>
      </c>
      <c r="H1208">
        <v>378.083054</v>
      </c>
      <c r="J1208">
        <v>2271780</v>
      </c>
      <c r="K1208">
        <v>2498103</v>
      </c>
      <c r="L1208">
        <v>2177360</v>
      </c>
      <c r="M1208" t="str">
        <f>IF(J1208&gt;0,"Yes","No")</f>
        <v>Yes</v>
      </c>
      <c r="N1208">
        <f>AVERAGE(J1208:L1208)</f>
        <v>2315747.6666666665</v>
      </c>
      <c r="O1208" t="s">
        <v>14</v>
      </c>
      <c r="P1208" t="s">
        <v>14</v>
      </c>
      <c r="Q1208" t="s">
        <v>14</v>
      </c>
      <c r="S1208">
        <f>B1208/A1208</f>
        <v>1</v>
      </c>
      <c r="T1208">
        <f>D1208/A1208</f>
        <v>0.52941176470588236</v>
      </c>
      <c r="V1208" s="4">
        <f>A1208*12+(B1208-1)*1.007825+C1208*14.003074+D1208*15.9949146+E1208*31.9720707+F1208*30.9737615+0.0005485799</f>
        <v>378.0830539799</v>
      </c>
      <c r="W1208">
        <f>1+A1208-B1208/2+C1208/2+F1208/2</f>
        <v>10</v>
      </c>
      <c r="X1208">
        <f>W1208/A1208</f>
        <v>0.58823529411764708</v>
      </c>
      <c r="Y1208">
        <f>W1208/B1208</f>
        <v>0.58823529411764708</v>
      </c>
      <c r="Z1208">
        <f>W1208/D1208</f>
        <v>1.1111111111111112</v>
      </c>
      <c r="AA1208" t="str">
        <f>IF(X1208&gt;=0.3,IF(X1208&lt;=0.68,IF(Y1208&gt;=0.2,IF(Y1208&lt;=0.95,IF(Z1208&gt;=0.77,IF(Z1208&lt;=1.75,"CRAM","O"),"O"),"O"),"O"),"O"),"O")</f>
        <v>CRAM</v>
      </c>
      <c r="AD1208">
        <f>(1+A1208-D1208/2-E1208-B1208/2)/(A1208-D1208/2-E1208-C1208-F1208)</f>
        <v>0.43478260869565216</v>
      </c>
      <c r="AF1208" t="str">
        <f>IF(AD1208&gt;0.66,"CondAr","----")</f>
        <v>----</v>
      </c>
      <c r="AG1208" t="str">
        <f>IF(AND((AD1208&gt;0.5),(AD1208&lt;=0.66)),"Aromatic","----")</f>
        <v>----</v>
      </c>
      <c r="AH1208" t="str">
        <f>IF(AND((AD1208&lt;=0.5),(S1208&lt;1.5)),"HUnSatLig","----")</f>
        <v>HUnSatLig</v>
      </c>
      <c r="AI1208" t="str">
        <f>IF(AND((T1208&lt;0.6),(S1208&gt;=1.5),(C1208=0)),"AlipatNoN","----")</f>
        <v>----</v>
      </c>
      <c r="AJ1208" t="str">
        <f>IF(AND((S1208&gt;=1.5),(T1208&gt;=0.6)),"SatFACarb","----")</f>
        <v>----</v>
      </c>
      <c r="AK1208" t="str">
        <f>IF(AND((T1208&lt;0.6),(S1208&gt;=1.5),(C1208&gt;0)),"Alipat+N","----")</f>
        <v>----</v>
      </c>
      <c r="AM1208" s="4">
        <f>V1208*(44/43.989828)</f>
        <v>378.17048011907656</v>
      </c>
      <c r="AN1208" s="4">
        <f>INT(AM1208)</f>
        <v>378</v>
      </c>
      <c r="AO1208" s="4">
        <f>AM1208-AN1208</f>
        <v>0.17048011907655791</v>
      </c>
    </row>
    <row r="1209" spans="1:41" x14ac:dyDescent="0.25">
      <c r="A1209">
        <v>17</v>
      </c>
      <c r="B1209">
        <v>17</v>
      </c>
      <c r="C1209">
        <v>1</v>
      </c>
      <c r="D1209">
        <v>10</v>
      </c>
      <c r="E1209">
        <v>0</v>
      </c>
      <c r="F1209">
        <v>0</v>
      </c>
      <c r="H1209">
        <v>394.07796860000002</v>
      </c>
      <c r="J1209">
        <v>2468132</v>
      </c>
      <c r="K1209">
        <v>1887251</v>
      </c>
      <c r="L1209">
        <v>1770706</v>
      </c>
      <c r="M1209" t="str">
        <f>IF(J1209&gt;0,"Yes","No")</f>
        <v>Yes</v>
      </c>
      <c r="N1209">
        <f>AVERAGE(J1209:L1209)</f>
        <v>2042029.6666666667</v>
      </c>
      <c r="O1209" t="s">
        <v>14</v>
      </c>
      <c r="P1209" t="s">
        <v>14</v>
      </c>
      <c r="Q1209" t="s">
        <v>14</v>
      </c>
      <c r="S1209">
        <f>B1209/A1209</f>
        <v>1</v>
      </c>
      <c r="T1209">
        <f>D1209/A1209</f>
        <v>0.58823529411764708</v>
      </c>
      <c r="V1209" s="4">
        <f>A1209*12+(B1209-1)*1.007825+C1209*14.003074+D1209*15.9949146+E1209*31.9720707+F1209*30.9737615+0.0005485799</f>
        <v>394.07796857989996</v>
      </c>
      <c r="W1209">
        <f>1+A1209-B1209/2+C1209/2+F1209/2</f>
        <v>10</v>
      </c>
      <c r="X1209">
        <f>W1209/A1209</f>
        <v>0.58823529411764708</v>
      </c>
      <c r="Y1209">
        <f>W1209/B1209</f>
        <v>0.58823529411764708</v>
      </c>
      <c r="Z1209">
        <f>W1209/D1209</f>
        <v>1</v>
      </c>
      <c r="AA1209" t="str">
        <f>IF(X1209&gt;=0.3,IF(X1209&lt;=0.68,IF(Y1209&gt;=0.2,IF(Y1209&lt;=0.95,IF(Z1209&gt;=0.77,IF(Z1209&lt;=1.75,"CRAM","O"),"O"),"O"),"O"),"O"),"O")</f>
        <v>CRAM</v>
      </c>
      <c r="AD1209">
        <f>(1+A1209-D1209/2-E1209-B1209/2)/(A1209-D1209/2-E1209-C1209-F1209)</f>
        <v>0.40909090909090912</v>
      </c>
      <c r="AF1209" t="str">
        <f>IF(AD1209&gt;0.66,"CondAr","----")</f>
        <v>----</v>
      </c>
      <c r="AG1209" t="str">
        <f>IF(AND((AD1209&gt;0.5),(AD1209&lt;=0.66)),"Aromatic","----")</f>
        <v>----</v>
      </c>
      <c r="AH1209" t="str">
        <f>IF(AND((AD1209&lt;=0.5),(S1209&lt;1.5)),"HUnSatLig","----")</f>
        <v>HUnSatLig</v>
      </c>
      <c r="AI1209" t="str">
        <f>IF(AND((T1209&lt;0.6),(S1209&gt;=1.5),(C1209=0)),"AlipatNoN","----")</f>
        <v>----</v>
      </c>
      <c r="AJ1209" t="str">
        <f>IF(AND((S1209&gt;=1.5),(T1209&gt;=0.6)),"SatFACarb","----")</f>
        <v>----</v>
      </c>
      <c r="AK1209" t="str">
        <f>IF(AND((T1209&lt;0.6),(S1209&gt;=1.5),(C1209&gt;0)),"Alipat+N","----")</f>
        <v>----</v>
      </c>
      <c r="AM1209" s="4">
        <f>V1209*(44/43.989828)</f>
        <v>394.16909330756181</v>
      </c>
      <c r="AN1209" s="4">
        <f>INT(AM1209)</f>
        <v>394</v>
      </c>
      <c r="AO1209" s="4">
        <f>AM1209-AN1209</f>
        <v>0.16909330756180907</v>
      </c>
    </row>
    <row r="1210" spans="1:41" x14ac:dyDescent="0.25">
      <c r="A1210">
        <v>17</v>
      </c>
      <c r="B1210">
        <v>18</v>
      </c>
      <c r="C1210">
        <v>0</v>
      </c>
      <c r="D1210">
        <v>6</v>
      </c>
      <c r="E1210">
        <v>0</v>
      </c>
      <c r="F1210">
        <v>0</v>
      </c>
      <c r="H1210">
        <v>317.10306120000001</v>
      </c>
      <c r="J1210">
        <v>2102314</v>
      </c>
      <c r="K1210">
        <v>2146695</v>
      </c>
      <c r="L1210">
        <v>1692951</v>
      </c>
      <c r="M1210" t="str">
        <f>IF(J1210&gt;0,"Yes","No")</f>
        <v>Yes</v>
      </c>
      <c r="N1210">
        <f>AVERAGE(J1210:L1210)</f>
        <v>1980653.3333333333</v>
      </c>
      <c r="O1210">
        <v>1756596</v>
      </c>
      <c r="P1210">
        <v>1860636</v>
      </c>
      <c r="Q1210">
        <v>1510734</v>
      </c>
      <c r="S1210">
        <f>B1210/A1210</f>
        <v>1.0588235294117647</v>
      </c>
      <c r="T1210">
        <f>D1210/A1210</f>
        <v>0.35294117647058826</v>
      </c>
      <c r="V1210" s="4">
        <f>A1210*12+(B1210-1)*1.007825+C1210*14.003074+D1210*15.9949146+E1210*31.9720707+F1210*30.9737615+0.0005485799</f>
        <v>317.10306117990001</v>
      </c>
      <c r="W1210">
        <f>1+A1210-B1210/2+C1210/2+F1210/2</f>
        <v>9</v>
      </c>
      <c r="X1210">
        <f>W1210/A1210</f>
        <v>0.52941176470588236</v>
      </c>
      <c r="Y1210">
        <f>W1210/B1210</f>
        <v>0.5</v>
      </c>
      <c r="Z1210">
        <f>W1210/D1210</f>
        <v>1.5</v>
      </c>
      <c r="AA1210" t="str">
        <f>IF(X1210&gt;=0.3,IF(X1210&lt;=0.68,IF(Y1210&gt;=0.2,IF(Y1210&lt;=0.95,IF(Z1210&gt;=0.77,IF(Z1210&lt;=1.75,"CRAM","O"),"O"),"O"),"O"),"O"),"O")</f>
        <v>CRAM</v>
      </c>
      <c r="AD1210">
        <f>(1+A1210-D1210/2-E1210-B1210/2)/(A1210-D1210/2-E1210-C1210-F1210)</f>
        <v>0.42857142857142855</v>
      </c>
      <c r="AF1210" t="str">
        <f>IF(AD1210&gt;0.66,"CondAr","----")</f>
        <v>----</v>
      </c>
      <c r="AG1210" t="str">
        <f>IF(AND((AD1210&gt;0.5),(AD1210&lt;=0.66)),"Aromatic","----")</f>
        <v>----</v>
      </c>
      <c r="AH1210" t="str">
        <f>IF(AND((AD1210&lt;=0.5),(S1210&lt;1.5)),"HUnSatLig","----")</f>
        <v>HUnSatLig</v>
      </c>
      <c r="AI1210" t="str">
        <f>IF(AND((T1210&lt;0.6),(S1210&gt;=1.5),(C1210=0)),"AlipatNoN","----")</f>
        <v>----</v>
      </c>
      <c r="AJ1210" t="str">
        <f>IF(AND((S1210&gt;=1.5),(T1210&gt;=0.6)),"SatFACarb","----")</f>
        <v>----</v>
      </c>
      <c r="AK1210" t="str">
        <f>IF(AND((T1210&lt;0.6),(S1210&gt;=1.5),(C1210&gt;0)),"Alipat+N","----")</f>
        <v>----</v>
      </c>
      <c r="AM1210" s="4">
        <f>V1210*(44/43.989828)</f>
        <v>317.17638659363701</v>
      </c>
      <c r="AN1210" s="4">
        <f>INT(AM1210)</f>
        <v>317</v>
      </c>
      <c r="AO1210" s="4">
        <f>AM1210-AN1210</f>
        <v>0.17638659363700526</v>
      </c>
    </row>
    <row r="1211" spans="1:41" x14ac:dyDescent="0.25">
      <c r="A1211">
        <v>17</v>
      </c>
      <c r="B1211">
        <v>19</v>
      </c>
      <c r="C1211">
        <v>1</v>
      </c>
      <c r="D1211">
        <v>8</v>
      </c>
      <c r="E1211">
        <v>0</v>
      </c>
      <c r="F1211">
        <v>0</v>
      </c>
      <c r="H1211">
        <v>364.10378939999998</v>
      </c>
      <c r="J1211">
        <v>1648069</v>
      </c>
      <c r="K1211">
        <v>1688416</v>
      </c>
      <c r="L1211">
        <v>1672795</v>
      </c>
      <c r="M1211" t="str">
        <f>IF(J1211&gt;0,"Yes","No")</f>
        <v>Yes</v>
      </c>
      <c r="N1211">
        <f>AVERAGE(J1211:L1211)</f>
        <v>1669760</v>
      </c>
      <c r="O1211" t="s">
        <v>14</v>
      </c>
      <c r="P1211" t="s">
        <v>14</v>
      </c>
      <c r="Q1211" t="s">
        <v>14</v>
      </c>
      <c r="S1211">
        <f>B1211/A1211</f>
        <v>1.1176470588235294</v>
      </c>
      <c r="T1211">
        <f>D1211/A1211</f>
        <v>0.47058823529411764</v>
      </c>
      <c r="V1211" s="4">
        <f>A1211*12+(B1211-1)*1.007825+C1211*14.003074+D1211*15.9949146+E1211*31.9720707+F1211*30.9737615+0.0005485799</f>
        <v>364.10378937989998</v>
      </c>
      <c r="W1211">
        <f>1+A1211-B1211/2+C1211/2+F1211/2</f>
        <v>9</v>
      </c>
      <c r="X1211">
        <f>W1211/A1211</f>
        <v>0.52941176470588236</v>
      </c>
      <c r="Y1211">
        <f>W1211/B1211</f>
        <v>0.47368421052631576</v>
      </c>
      <c r="Z1211">
        <f>W1211/D1211</f>
        <v>1.125</v>
      </c>
      <c r="AA1211" t="str">
        <f>IF(X1211&gt;=0.3,IF(X1211&lt;=0.68,IF(Y1211&gt;=0.2,IF(Y1211&lt;=0.95,IF(Z1211&gt;=0.77,IF(Z1211&lt;=1.75,"CRAM","O"),"O"),"O"),"O"),"O"),"O")</f>
        <v>CRAM</v>
      </c>
      <c r="AD1211">
        <f>(1+A1211-D1211/2-E1211-B1211/2)/(A1211-D1211/2-E1211-C1211-F1211)</f>
        <v>0.375</v>
      </c>
      <c r="AF1211" t="str">
        <f>IF(AD1211&gt;0.66,"CondAr","----")</f>
        <v>----</v>
      </c>
      <c r="AG1211" t="str">
        <f>IF(AND((AD1211&gt;0.5),(AD1211&lt;=0.66)),"Aromatic","----")</f>
        <v>----</v>
      </c>
      <c r="AH1211" t="str">
        <f>IF(AND((AD1211&lt;=0.5),(S1211&lt;1.5)),"HUnSatLig","----")</f>
        <v>HUnSatLig</v>
      </c>
      <c r="AI1211" t="str">
        <f>IF(AND((T1211&lt;0.6),(S1211&gt;=1.5),(C1211=0)),"AlipatNoN","----")</f>
        <v>----</v>
      </c>
      <c r="AJ1211" t="str">
        <f>IF(AND((S1211&gt;=1.5),(T1211&gt;=0.6)),"SatFACarb","----")</f>
        <v>----</v>
      </c>
      <c r="AK1211" t="str">
        <f>IF(AND((T1211&lt;0.6),(S1211&gt;=1.5),(C1211&gt;0)),"Alipat+N","----")</f>
        <v>----</v>
      </c>
      <c r="AM1211" s="4">
        <f>V1211*(44/43.989828)</f>
        <v>364.18798301997447</v>
      </c>
      <c r="AN1211" s="4">
        <f>INT(AM1211)</f>
        <v>364</v>
      </c>
      <c r="AO1211" s="4">
        <f>AM1211-AN1211</f>
        <v>0.18798301997446742</v>
      </c>
    </row>
    <row r="1212" spans="1:41" x14ac:dyDescent="0.25">
      <c r="A1212">
        <v>17</v>
      </c>
      <c r="B1212">
        <v>19</v>
      </c>
      <c r="C1212">
        <v>1</v>
      </c>
      <c r="D1212">
        <v>9</v>
      </c>
      <c r="E1212">
        <v>0</v>
      </c>
      <c r="F1212">
        <v>0</v>
      </c>
      <c r="H1212">
        <v>380.098704</v>
      </c>
      <c r="J1212">
        <v>2595557</v>
      </c>
      <c r="K1212">
        <v>2111540</v>
      </c>
      <c r="L1212">
        <v>1904495</v>
      </c>
      <c r="M1212" t="str">
        <f>IF(J1212&gt;0,"Yes","No")</f>
        <v>Yes</v>
      </c>
      <c r="N1212">
        <f>AVERAGE(J1212:L1212)</f>
        <v>2203864</v>
      </c>
      <c r="O1212" t="s">
        <v>14</v>
      </c>
      <c r="P1212" t="s">
        <v>14</v>
      </c>
      <c r="Q1212" t="s">
        <v>14</v>
      </c>
      <c r="S1212">
        <f>B1212/A1212</f>
        <v>1.1176470588235294</v>
      </c>
      <c r="T1212">
        <f>D1212/A1212</f>
        <v>0.52941176470588236</v>
      </c>
      <c r="V1212" s="4">
        <f>A1212*12+(B1212-1)*1.007825+C1212*14.003074+D1212*15.9949146+E1212*31.9720707+F1212*30.9737615+0.0005485799</f>
        <v>380.09870397989999</v>
      </c>
      <c r="W1212">
        <f>1+A1212-B1212/2+C1212/2+F1212/2</f>
        <v>9</v>
      </c>
      <c r="X1212">
        <f>W1212/A1212</f>
        <v>0.52941176470588236</v>
      </c>
      <c r="Y1212">
        <f>W1212/B1212</f>
        <v>0.47368421052631576</v>
      </c>
      <c r="Z1212">
        <f>W1212/D1212</f>
        <v>1</v>
      </c>
      <c r="AA1212" t="str">
        <f>IF(X1212&gt;=0.3,IF(X1212&lt;=0.68,IF(Y1212&gt;=0.2,IF(Y1212&lt;=0.95,IF(Z1212&gt;=0.77,IF(Z1212&lt;=1.75,"CRAM","O"),"O"),"O"),"O"),"O"),"O")</f>
        <v>CRAM</v>
      </c>
      <c r="AD1212">
        <f>(1+A1212-D1212/2-E1212-B1212/2)/(A1212-D1212/2-E1212-C1212-F1212)</f>
        <v>0.34782608695652173</v>
      </c>
      <c r="AF1212" t="str">
        <f>IF(AD1212&gt;0.66,"CondAr","----")</f>
        <v>----</v>
      </c>
      <c r="AG1212" t="str">
        <f>IF(AND((AD1212&gt;0.5),(AD1212&lt;=0.66)),"Aromatic","----")</f>
        <v>----</v>
      </c>
      <c r="AH1212" t="str">
        <f>IF(AND((AD1212&lt;=0.5),(S1212&lt;1.5)),"HUnSatLig","----")</f>
        <v>HUnSatLig</v>
      </c>
      <c r="AI1212" t="str">
        <f>IF(AND((T1212&lt;0.6),(S1212&gt;=1.5),(C1212=0)),"AlipatNoN","----")</f>
        <v>----</v>
      </c>
      <c r="AJ1212" t="str">
        <f>IF(AND((S1212&gt;=1.5),(T1212&gt;=0.6)),"SatFACarb","----")</f>
        <v>----</v>
      </c>
      <c r="AK1212" t="str">
        <f>IF(AND((T1212&lt;0.6),(S1212&gt;=1.5),(C1212&gt;0)),"Alipat+N","----")</f>
        <v>----</v>
      </c>
      <c r="AM1212" s="4">
        <f>V1212*(44/43.989828)</f>
        <v>380.18659620845978</v>
      </c>
      <c r="AN1212" s="4">
        <f>INT(AM1212)</f>
        <v>380</v>
      </c>
      <c r="AO1212" s="4">
        <f>AM1212-AN1212</f>
        <v>0.18659620845977543</v>
      </c>
    </row>
    <row r="1213" spans="1:41" x14ac:dyDescent="0.25">
      <c r="A1213">
        <v>17</v>
      </c>
      <c r="B1213">
        <v>19</v>
      </c>
      <c r="C1213">
        <v>1</v>
      </c>
      <c r="D1213">
        <v>10</v>
      </c>
      <c r="E1213">
        <v>0</v>
      </c>
      <c r="F1213">
        <v>0</v>
      </c>
      <c r="H1213">
        <v>396.09361860000001</v>
      </c>
      <c r="J1213">
        <v>1887983</v>
      </c>
      <c r="K1213">
        <v>2498414</v>
      </c>
      <c r="L1213">
        <v>1765167</v>
      </c>
      <c r="M1213" t="str">
        <f>IF(J1213&gt;0,"Yes","No")</f>
        <v>Yes</v>
      </c>
      <c r="N1213">
        <f>AVERAGE(J1213:L1213)</f>
        <v>2050521.3333333333</v>
      </c>
      <c r="O1213" t="s">
        <v>14</v>
      </c>
      <c r="P1213" t="s">
        <v>14</v>
      </c>
      <c r="Q1213" t="s">
        <v>14</v>
      </c>
      <c r="S1213">
        <f>B1213/A1213</f>
        <v>1.1176470588235294</v>
      </c>
      <c r="T1213">
        <f>D1213/A1213</f>
        <v>0.58823529411764708</v>
      </c>
      <c r="V1213" s="4">
        <f>A1213*12+(B1213-1)*1.007825+C1213*14.003074+D1213*15.9949146+E1213*31.9720707+F1213*30.9737615+0.0005485799</f>
        <v>396.09361857990001</v>
      </c>
      <c r="W1213">
        <f>1+A1213-B1213/2+C1213/2+F1213/2</f>
        <v>9</v>
      </c>
      <c r="X1213">
        <f>W1213/A1213</f>
        <v>0.52941176470588236</v>
      </c>
      <c r="Y1213">
        <f>W1213/B1213</f>
        <v>0.47368421052631576</v>
      </c>
      <c r="Z1213">
        <f>W1213/D1213</f>
        <v>0.9</v>
      </c>
      <c r="AA1213" t="str">
        <f>IF(X1213&gt;=0.3,IF(X1213&lt;=0.68,IF(Y1213&gt;=0.2,IF(Y1213&lt;=0.95,IF(Z1213&gt;=0.77,IF(Z1213&lt;=1.75,"CRAM","O"),"O"),"O"),"O"),"O"),"O")</f>
        <v>CRAM</v>
      </c>
      <c r="AD1213">
        <f>(1+A1213-D1213/2-E1213-B1213/2)/(A1213-D1213/2-E1213-C1213-F1213)</f>
        <v>0.31818181818181818</v>
      </c>
      <c r="AF1213" t="str">
        <f>IF(AD1213&gt;0.66,"CondAr","----")</f>
        <v>----</v>
      </c>
      <c r="AG1213" t="str">
        <f>IF(AND((AD1213&gt;0.5),(AD1213&lt;=0.66)),"Aromatic","----")</f>
        <v>----</v>
      </c>
      <c r="AH1213" t="str">
        <f>IF(AND((AD1213&lt;=0.5),(S1213&lt;1.5)),"HUnSatLig","----")</f>
        <v>HUnSatLig</v>
      </c>
      <c r="AI1213" t="str">
        <f>IF(AND((T1213&lt;0.6),(S1213&gt;=1.5),(C1213=0)),"AlipatNoN","----")</f>
        <v>----</v>
      </c>
      <c r="AJ1213" t="str">
        <f>IF(AND((S1213&gt;=1.5),(T1213&gt;=0.6)),"SatFACarb","----")</f>
        <v>----</v>
      </c>
      <c r="AK1213" t="str">
        <f>IF(AND((T1213&lt;0.6),(S1213&gt;=1.5),(C1213&gt;0)),"Alipat+N","----")</f>
        <v>----</v>
      </c>
      <c r="AM1213" s="4">
        <f>V1213*(44/43.989828)</f>
        <v>396.18520939694508</v>
      </c>
      <c r="AN1213" s="4">
        <f>INT(AM1213)</f>
        <v>396</v>
      </c>
      <c r="AO1213" s="4">
        <f>AM1213-AN1213</f>
        <v>0.18520939694508343</v>
      </c>
    </row>
    <row r="1214" spans="1:41" x14ac:dyDescent="0.25">
      <c r="A1214">
        <v>17</v>
      </c>
      <c r="B1214">
        <v>20</v>
      </c>
      <c r="C1214">
        <v>0</v>
      </c>
      <c r="D1214">
        <v>6</v>
      </c>
      <c r="E1214">
        <v>0</v>
      </c>
      <c r="F1214">
        <v>0</v>
      </c>
      <c r="H1214">
        <v>319.11871120000001</v>
      </c>
      <c r="J1214">
        <v>2352987</v>
      </c>
      <c r="K1214">
        <v>2824163</v>
      </c>
      <c r="L1214">
        <v>2516615</v>
      </c>
      <c r="M1214" t="str">
        <f>IF(J1214&gt;0,"Yes","No")</f>
        <v>Yes</v>
      </c>
      <c r="N1214">
        <f>AVERAGE(J1214:L1214)</f>
        <v>2564588.3333333335</v>
      </c>
      <c r="O1214">
        <v>2820165</v>
      </c>
      <c r="P1214">
        <v>2611073</v>
      </c>
      <c r="Q1214">
        <v>3075796</v>
      </c>
      <c r="S1214">
        <f>B1214/A1214</f>
        <v>1.1764705882352942</v>
      </c>
      <c r="T1214">
        <f>D1214/A1214</f>
        <v>0.35294117647058826</v>
      </c>
      <c r="V1214" s="4">
        <f>A1214*12+(B1214-1)*1.007825+C1214*14.003074+D1214*15.9949146+E1214*31.9720707+F1214*30.9737615+0.0005485799</f>
        <v>319.1187111799</v>
      </c>
      <c r="W1214">
        <f>1+A1214-B1214/2+C1214/2+F1214/2</f>
        <v>8</v>
      </c>
      <c r="X1214">
        <f>W1214/A1214</f>
        <v>0.47058823529411764</v>
      </c>
      <c r="Y1214">
        <f>W1214/B1214</f>
        <v>0.4</v>
      </c>
      <c r="Z1214">
        <f>W1214/D1214</f>
        <v>1.3333333333333333</v>
      </c>
      <c r="AA1214" t="str">
        <f>IF(X1214&gt;=0.3,IF(X1214&lt;=0.68,IF(Y1214&gt;=0.2,IF(Y1214&lt;=0.95,IF(Z1214&gt;=0.77,IF(Z1214&lt;=1.75,"CRAM","O"),"O"),"O"),"O"),"O"),"O")</f>
        <v>CRAM</v>
      </c>
      <c r="AD1214">
        <f>(1+A1214-D1214/2-E1214-B1214/2)/(A1214-D1214/2-E1214-C1214-F1214)</f>
        <v>0.35714285714285715</v>
      </c>
      <c r="AF1214" t="str">
        <f>IF(AD1214&gt;0.66,"CondAr","----")</f>
        <v>----</v>
      </c>
      <c r="AG1214" t="str">
        <f>IF(AND((AD1214&gt;0.5),(AD1214&lt;=0.66)),"Aromatic","----")</f>
        <v>----</v>
      </c>
      <c r="AH1214" t="str">
        <f>IF(AND((AD1214&lt;=0.5),(S1214&lt;1.5)),"HUnSatLig","----")</f>
        <v>HUnSatLig</v>
      </c>
      <c r="AI1214" t="str">
        <f>IF(AND((T1214&lt;0.6),(S1214&gt;=1.5),(C1214=0)),"AlipatNoN","----")</f>
        <v>----</v>
      </c>
      <c r="AJ1214" t="str">
        <f>IF(AND((S1214&gt;=1.5),(T1214&gt;=0.6)),"SatFACarb","----")</f>
        <v>----</v>
      </c>
      <c r="AK1214" t="str">
        <f>IF(AND((T1214&lt;0.6),(S1214&gt;=1.5),(C1214&gt;0)),"Alipat+N","----")</f>
        <v>----</v>
      </c>
      <c r="AM1214" s="4">
        <f>V1214*(44/43.989828)</f>
        <v>319.19250268302022</v>
      </c>
      <c r="AN1214" s="4">
        <f>INT(AM1214)</f>
        <v>319</v>
      </c>
      <c r="AO1214" s="4">
        <f>AM1214-AN1214</f>
        <v>0.19250268302022278</v>
      </c>
    </row>
    <row r="1215" spans="1:41" x14ac:dyDescent="0.25">
      <c r="A1215">
        <v>17</v>
      </c>
      <c r="B1215">
        <v>21</v>
      </c>
      <c r="C1215">
        <v>1</v>
      </c>
      <c r="D1215">
        <v>9</v>
      </c>
      <c r="E1215">
        <v>0</v>
      </c>
      <c r="F1215">
        <v>0</v>
      </c>
      <c r="H1215">
        <v>382.11435399999999</v>
      </c>
      <c r="J1215">
        <v>1658257</v>
      </c>
      <c r="K1215">
        <v>2010147</v>
      </c>
      <c r="L1215">
        <v>1681019</v>
      </c>
      <c r="M1215" t="str">
        <f>IF(J1215&gt;0,"Yes","No")</f>
        <v>Yes</v>
      </c>
      <c r="N1215">
        <f>AVERAGE(J1215:L1215)</f>
        <v>1783141</v>
      </c>
      <c r="O1215" t="s">
        <v>14</v>
      </c>
      <c r="P1215" t="s">
        <v>14</v>
      </c>
      <c r="Q1215" t="s">
        <v>14</v>
      </c>
      <c r="S1215">
        <f>B1215/A1215</f>
        <v>1.2352941176470589</v>
      </c>
      <c r="T1215">
        <f>D1215/A1215</f>
        <v>0.52941176470588236</v>
      </c>
      <c r="V1215" s="4">
        <f>A1215*12+(B1215-1)*1.007825+C1215*14.003074+D1215*15.9949146+E1215*31.9720707+F1215*30.9737615+0.0005485799</f>
        <v>382.11435397989999</v>
      </c>
      <c r="W1215">
        <f>1+A1215-B1215/2+C1215/2+F1215/2</f>
        <v>8</v>
      </c>
      <c r="X1215">
        <f>W1215/A1215</f>
        <v>0.47058823529411764</v>
      </c>
      <c r="Y1215">
        <f>W1215/B1215</f>
        <v>0.38095238095238093</v>
      </c>
      <c r="Z1215">
        <f>W1215/D1215</f>
        <v>0.88888888888888884</v>
      </c>
      <c r="AA1215" t="str">
        <f>IF(X1215&gt;=0.3,IF(X1215&lt;=0.68,IF(Y1215&gt;=0.2,IF(Y1215&lt;=0.95,IF(Z1215&gt;=0.77,IF(Z1215&lt;=1.75,"CRAM","O"),"O"),"O"),"O"),"O"),"O")</f>
        <v>CRAM</v>
      </c>
      <c r="AD1215">
        <f>(1+A1215-D1215/2-E1215-B1215/2)/(A1215-D1215/2-E1215-C1215-F1215)</f>
        <v>0.2608695652173913</v>
      </c>
      <c r="AF1215" t="str">
        <f>IF(AD1215&gt;0.66,"CondAr","----")</f>
        <v>----</v>
      </c>
      <c r="AG1215" t="str">
        <f>IF(AND((AD1215&gt;0.5),(AD1215&lt;=0.66)),"Aromatic","----")</f>
        <v>----</v>
      </c>
      <c r="AH1215" t="str">
        <f>IF(AND((AD1215&lt;=0.5),(S1215&lt;1.5)),"HUnSatLig","----")</f>
        <v>HUnSatLig</v>
      </c>
      <c r="AI1215" t="str">
        <f>IF(AND((T1215&lt;0.6),(S1215&gt;=1.5),(C1215=0)),"AlipatNoN","----")</f>
        <v>----</v>
      </c>
      <c r="AJ1215" t="str">
        <f>IF(AND((S1215&gt;=1.5),(T1215&gt;=0.6)),"SatFACarb","----")</f>
        <v>----</v>
      </c>
      <c r="AK1215" t="str">
        <f>IF(AND((T1215&lt;0.6),(S1215&gt;=1.5),(C1215&gt;0)),"Alipat+N","----")</f>
        <v>----</v>
      </c>
      <c r="AM1215" s="4">
        <f>V1215*(44/43.989828)</f>
        <v>382.20271229784299</v>
      </c>
      <c r="AN1215" s="4">
        <f>INT(AM1215)</f>
        <v>382</v>
      </c>
      <c r="AO1215" s="4">
        <f>AM1215-AN1215</f>
        <v>0.20271229784299294</v>
      </c>
    </row>
    <row r="1216" spans="1:41" x14ac:dyDescent="0.25">
      <c r="A1216">
        <v>17</v>
      </c>
      <c r="B1216">
        <v>21</v>
      </c>
      <c r="C1216">
        <v>1</v>
      </c>
      <c r="D1216">
        <v>10</v>
      </c>
      <c r="E1216">
        <v>0</v>
      </c>
      <c r="F1216">
        <v>0</v>
      </c>
      <c r="H1216">
        <v>398.10926860000001</v>
      </c>
      <c r="J1216">
        <v>2858125</v>
      </c>
      <c r="K1216">
        <v>2804397</v>
      </c>
      <c r="L1216">
        <v>2357867</v>
      </c>
      <c r="M1216" t="str">
        <f>IF(J1216&gt;0,"Yes","No")</f>
        <v>Yes</v>
      </c>
      <c r="N1216">
        <f>AVERAGE(J1216:L1216)</f>
        <v>2673463</v>
      </c>
      <c r="O1216">
        <v>2054222</v>
      </c>
      <c r="P1216">
        <v>2320970</v>
      </c>
      <c r="Q1216">
        <v>2240166</v>
      </c>
      <c r="S1216">
        <f>B1216/A1216</f>
        <v>1.2352941176470589</v>
      </c>
      <c r="T1216">
        <f>D1216/A1216</f>
        <v>0.58823529411764708</v>
      </c>
      <c r="V1216" s="4">
        <f>A1216*12+(B1216-1)*1.007825+C1216*14.003074+D1216*15.9949146+E1216*31.9720707+F1216*30.9737615+0.0005485799</f>
        <v>398.10926857989995</v>
      </c>
      <c r="W1216">
        <f>1+A1216-B1216/2+C1216/2+F1216/2</f>
        <v>8</v>
      </c>
      <c r="X1216">
        <f>W1216/A1216</f>
        <v>0.47058823529411764</v>
      </c>
      <c r="Y1216">
        <f>W1216/B1216</f>
        <v>0.38095238095238093</v>
      </c>
      <c r="Z1216">
        <f>W1216/D1216</f>
        <v>0.8</v>
      </c>
      <c r="AA1216" t="str">
        <f>IF(X1216&gt;=0.3,IF(X1216&lt;=0.68,IF(Y1216&gt;=0.2,IF(Y1216&lt;=0.95,IF(Z1216&gt;=0.77,IF(Z1216&lt;=1.75,"CRAM","O"),"O"),"O"),"O"),"O"),"O")</f>
        <v>CRAM</v>
      </c>
      <c r="AD1216">
        <f>(1+A1216-D1216/2-E1216-B1216/2)/(A1216-D1216/2-E1216-C1216-F1216)</f>
        <v>0.22727272727272727</v>
      </c>
      <c r="AF1216" t="str">
        <f>IF(AD1216&gt;0.66,"CondAr","----")</f>
        <v>----</v>
      </c>
      <c r="AG1216" t="str">
        <f>IF(AND((AD1216&gt;0.5),(AD1216&lt;=0.66)),"Aromatic","----")</f>
        <v>----</v>
      </c>
      <c r="AH1216" t="str">
        <f>IF(AND((AD1216&lt;=0.5),(S1216&lt;1.5)),"HUnSatLig","----")</f>
        <v>HUnSatLig</v>
      </c>
      <c r="AI1216" t="str">
        <f>IF(AND((T1216&lt;0.6),(S1216&gt;=1.5),(C1216=0)),"AlipatNoN","----")</f>
        <v>----</v>
      </c>
      <c r="AJ1216" t="str">
        <f>IF(AND((S1216&gt;=1.5),(T1216&gt;=0.6)),"SatFACarb","----")</f>
        <v>----</v>
      </c>
      <c r="AK1216" t="str">
        <f>IF(AND((T1216&lt;0.6),(S1216&gt;=1.5),(C1216&gt;0)),"Alipat+N","----")</f>
        <v>----</v>
      </c>
      <c r="AM1216" s="4">
        <f>V1216*(44/43.989828)</f>
        <v>398.20132548632824</v>
      </c>
      <c r="AN1216" s="4">
        <f>INT(AM1216)</f>
        <v>398</v>
      </c>
      <c r="AO1216" s="4">
        <f>AM1216-AN1216</f>
        <v>0.2013254863282441</v>
      </c>
    </row>
    <row r="1217" spans="1:41" x14ac:dyDescent="0.25">
      <c r="A1217">
        <v>17</v>
      </c>
      <c r="B1217">
        <v>21</v>
      </c>
      <c r="C1217">
        <v>3</v>
      </c>
      <c r="D1217">
        <v>6</v>
      </c>
      <c r="E1217">
        <v>0</v>
      </c>
      <c r="F1217">
        <v>0</v>
      </c>
      <c r="H1217">
        <v>362.1357582</v>
      </c>
      <c r="J1217">
        <v>2021084</v>
      </c>
      <c r="K1217">
        <v>1536311</v>
      </c>
      <c r="L1217">
        <v>1654533</v>
      </c>
      <c r="M1217" t="str">
        <f>IF(J1217&gt;0,"Yes","No")</f>
        <v>Yes</v>
      </c>
      <c r="N1217">
        <f>AVERAGE(J1217:L1217)</f>
        <v>1737309.3333333333</v>
      </c>
      <c r="O1217">
        <v>2051799</v>
      </c>
      <c r="P1217">
        <v>2266295</v>
      </c>
      <c r="Q1217">
        <v>2416090</v>
      </c>
      <c r="S1217">
        <f>B1217/A1217</f>
        <v>1.2352941176470589</v>
      </c>
      <c r="T1217">
        <f>D1217/A1217</f>
        <v>0.35294117647058826</v>
      </c>
      <c r="V1217" s="4">
        <f>A1217*12+(B1217-1)*1.007825+C1217*14.003074+D1217*15.9949146+E1217*31.9720707+F1217*30.9737615+0.0005485799</f>
        <v>362.13575817989999</v>
      </c>
      <c r="W1217">
        <f>1+A1217-B1217/2+C1217/2+F1217/2</f>
        <v>9</v>
      </c>
      <c r="X1217">
        <f>W1217/A1217</f>
        <v>0.52941176470588236</v>
      </c>
      <c r="Y1217">
        <f>W1217/B1217</f>
        <v>0.42857142857142855</v>
      </c>
      <c r="Z1217">
        <f>W1217/D1217</f>
        <v>1.5</v>
      </c>
      <c r="AA1217" t="str">
        <f>IF(X1217&gt;=0.3,IF(X1217&lt;=0.68,IF(Y1217&gt;=0.2,IF(Y1217&lt;=0.95,IF(Z1217&gt;=0.77,IF(Z1217&lt;=1.75,"CRAM","O"),"O"),"O"),"O"),"O"),"O")</f>
        <v>CRAM</v>
      </c>
      <c r="AD1217">
        <f>(1+A1217-D1217/2-E1217-B1217/2)/(A1217-D1217/2-E1217-C1217-F1217)</f>
        <v>0.40909090909090912</v>
      </c>
      <c r="AF1217" t="str">
        <f>IF(AD1217&gt;0.66,"CondAr","----")</f>
        <v>----</v>
      </c>
      <c r="AG1217" t="str">
        <f>IF(AND((AD1217&gt;0.5),(AD1217&lt;=0.66)),"Aromatic","----")</f>
        <v>----</v>
      </c>
      <c r="AH1217" t="str">
        <f>IF(AND((AD1217&lt;=0.5),(S1217&lt;1.5)),"HUnSatLig","----")</f>
        <v>HUnSatLig</v>
      </c>
      <c r="AI1217" t="str">
        <f>IF(AND((T1217&lt;0.6),(S1217&gt;=1.5),(C1217=0)),"AlipatNoN","----")</f>
        <v>----</v>
      </c>
      <c r="AJ1217" t="str">
        <f>IF(AND((S1217&gt;=1.5),(T1217&gt;=0.6)),"SatFACarb","----")</f>
        <v>----</v>
      </c>
      <c r="AK1217" t="str">
        <f>IF(AND((T1217&lt;0.6),(S1217&gt;=1.5),(C1217&gt;0)),"Alipat+N","----")</f>
        <v>----</v>
      </c>
      <c r="AM1217" s="4">
        <f>V1217*(44/43.989828)</f>
        <v>362.2194967417376</v>
      </c>
      <c r="AN1217" s="4">
        <f>INT(AM1217)</f>
        <v>362</v>
      </c>
      <c r="AO1217" s="4">
        <f>AM1217-AN1217</f>
        <v>0.21949674173760059</v>
      </c>
    </row>
    <row r="1218" spans="1:41" x14ac:dyDescent="0.25">
      <c r="A1218">
        <v>17</v>
      </c>
      <c r="B1218">
        <v>22</v>
      </c>
      <c r="C1218">
        <v>0</v>
      </c>
      <c r="D1218">
        <v>13</v>
      </c>
      <c r="E1218">
        <v>0</v>
      </c>
      <c r="F1218">
        <v>0</v>
      </c>
      <c r="H1218">
        <v>433.0987634</v>
      </c>
      <c r="J1218">
        <v>1849942</v>
      </c>
      <c r="K1218">
        <v>1942826</v>
      </c>
      <c r="L1218">
        <v>2188730</v>
      </c>
      <c r="M1218" t="str">
        <f>IF(J1218&gt;0,"Yes","No")</f>
        <v>Yes</v>
      </c>
      <c r="N1218">
        <f>AVERAGE(J1218:L1218)</f>
        <v>1993832.6666666667</v>
      </c>
      <c r="O1218" t="s">
        <v>14</v>
      </c>
      <c r="P1218" t="s">
        <v>14</v>
      </c>
      <c r="Q1218" t="s">
        <v>14</v>
      </c>
      <c r="S1218">
        <f>B1218/A1218</f>
        <v>1.2941176470588236</v>
      </c>
      <c r="T1218">
        <f>D1218/A1218</f>
        <v>0.76470588235294112</v>
      </c>
      <c r="V1218" s="4">
        <f>A1218*12+(B1218-1)*1.007825+C1218*14.003074+D1218*15.9949146+E1218*31.9720707+F1218*30.9737615+0.0005485799</f>
        <v>433.09876337989999</v>
      </c>
      <c r="W1218">
        <f>1+A1218-B1218/2+C1218/2+F1218/2</f>
        <v>7</v>
      </c>
      <c r="X1218">
        <f>W1218/A1218</f>
        <v>0.41176470588235292</v>
      </c>
      <c r="Y1218">
        <f>W1218/B1218</f>
        <v>0.31818181818181818</v>
      </c>
      <c r="Z1218">
        <f>W1218/D1218</f>
        <v>0.53846153846153844</v>
      </c>
      <c r="AA1218" t="str">
        <f>IF(X1218&gt;=0.3,IF(X1218&lt;=0.68,IF(Y1218&gt;=0.2,IF(Y1218&lt;=0.95,IF(Z1218&gt;=0.77,IF(Z1218&lt;=1.75,"CRAM","O"),"O"),"O"),"O"),"O"),"O")</f>
        <v>O</v>
      </c>
      <c r="AD1218">
        <f>(1+A1218-D1218/2-E1218-B1218/2)/(A1218-D1218/2-E1218-C1218-F1218)</f>
        <v>4.7619047619047616E-2</v>
      </c>
      <c r="AF1218" t="str">
        <f>IF(AD1218&gt;0.66,"CondAr","----")</f>
        <v>----</v>
      </c>
      <c r="AG1218" t="str">
        <f>IF(AND((AD1218&gt;0.5),(AD1218&lt;=0.66)),"Aromatic","----")</f>
        <v>----</v>
      </c>
      <c r="AH1218" t="str">
        <f>IF(AND((AD1218&lt;=0.5),(S1218&lt;1.5)),"HUnSatLig","----")</f>
        <v>HUnSatLig</v>
      </c>
      <c r="AI1218" t="str">
        <f>IF(AND((T1218&lt;0.6),(S1218&gt;=1.5),(C1218=0)),"AlipatNoN","----")</f>
        <v>----</v>
      </c>
      <c r="AJ1218" t="str">
        <f>IF(AND((S1218&gt;=1.5),(T1218&gt;=0.6)),"SatFACarb","----")</f>
        <v>----</v>
      </c>
      <c r="AK1218" t="str">
        <f>IF(AND((T1218&lt;0.6),(S1218&gt;=1.5),(C1218&gt;0)),"Alipat+N","----")</f>
        <v>----</v>
      </c>
      <c r="AM1218" s="4">
        <f>V1218*(44/43.989828)</f>
        <v>433.19891109180054</v>
      </c>
      <c r="AN1218" s="4">
        <f>INT(AM1218)</f>
        <v>433</v>
      </c>
      <c r="AO1218" s="4">
        <f>AM1218-AN1218</f>
        <v>0.19891109180053945</v>
      </c>
    </row>
    <row r="1219" spans="1:41" x14ac:dyDescent="0.25">
      <c r="A1219">
        <v>17</v>
      </c>
      <c r="B1219">
        <v>23</v>
      </c>
      <c r="C1219">
        <v>3</v>
      </c>
      <c r="D1219">
        <v>7</v>
      </c>
      <c r="E1219">
        <v>0</v>
      </c>
      <c r="F1219">
        <v>0</v>
      </c>
      <c r="H1219">
        <v>380.14632280000001</v>
      </c>
      <c r="J1219">
        <v>1594869</v>
      </c>
      <c r="K1219">
        <v>2099264</v>
      </c>
      <c r="L1219">
        <v>2031739</v>
      </c>
      <c r="M1219" t="str">
        <f>IF(J1219&gt;0,"Yes","No")</f>
        <v>Yes</v>
      </c>
      <c r="N1219">
        <f>AVERAGE(J1219:L1219)</f>
        <v>1908624</v>
      </c>
      <c r="O1219" t="s">
        <v>14</v>
      </c>
      <c r="P1219" t="s">
        <v>14</v>
      </c>
      <c r="Q1219" t="s">
        <v>14</v>
      </c>
      <c r="S1219">
        <f>B1219/A1219</f>
        <v>1.3529411764705883</v>
      </c>
      <c r="T1219">
        <f>D1219/A1219</f>
        <v>0.41176470588235292</v>
      </c>
      <c r="V1219" s="4">
        <f>A1219*12+(B1219-1)*1.007825+C1219*14.003074+D1219*15.9949146+E1219*31.9720707+F1219*30.9737615+0.0005485799</f>
        <v>380.1463227799</v>
      </c>
      <c r="W1219">
        <f>1+A1219-B1219/2+C1219/2+F1219/2</f>
        <v>8</v>
      </c>
      <c r="X1219">
        <f>W1219/A1219</f>
        <v>0.47058823529411764</v>
      </c>
      <c r="Y1219">
        <f>W1219/B1219</f>
        <v>0.34782608695652173</v>
      </c>
      <c r="Z1219">
        <f>W1219/D1219</f>
        <v>1.1428571428571428</v>
      </c>
      <c r="AA1219" t="str">
        <f>IF(X1219&gt;=0.3,IF(X1219&lt;=0.68,IF(Y1219&gt;=0.2,IF(Y1219&lt;=0.95,IF(Z1219&gt;=0.77,IF(Z1219&lt;=1.75,"CRAM","O"),"O"),"O"),"O"),"O"),"O")</f>
        <v>CRAM</v>
      </c>
      <c r="AD1219">
        <f>(1+A1219-D1219/2-E1219-B1219/2)/(A1219-D1219/2-E1219-C1219-F1219)</f>
        <v>0.2857142857142857</v>
      </c>
      <c r="AF1219" t="str">
        <f>IF(AD1219&gt;0.66,"CondAr","----")</f>
        <v>----</v>
      </c>
      <c r="AG1219" t="str">
        <f>IF(AND((AD1219&gt;0.5),(AD1219&lt;=0.66)),"Aromatic","----")</f>
        <v>----</v>
      </c>
      <c r="AH1219" t="str">
        <f>IF(AND((AD1219&lt;=0.5),(S1219&lt;1.5)),"HUnSatLig","----")</f>
        <v>HUnSatLig</v>
      </c>
      <c r="AI1219" t="str">
        <f>IF(AND((T1219&lt;0.6),(S1219&gt;=1.5),(C1219=0)),"AlipatNoN","----")</f>
        <v>----</v>
      </c>
      <c r="AJ1219" t="str">
        <f>IF(AND((S1219&gt;=1.5),(T1219&gt;=0.6)),"SatFACarb","----")</f>
        <v>----</v>
      </c>
      <c r="AK1219" t="str">
        <f>IF(AND((T1219&lt;0.6),(S1219&gt;=1.5),(C1219&gt;0)),"Alipat+N","----")</f>
        <v>----</v>
      </c>
      <c r="AM1219" s="4">
        <f>V1219*(44/43.989828)</f>
        <v>380.23422601960613</v>
      </c>
      <c r="AN1219" s="4">
        <f>INT(AM1219)</f>
        <v>380</v>
      </c>
      <c r="AO1219" s="4">
        <f>AM1219-AN1219</f>
        <v>0.2342260196061261</v>
      </c>
    </row>
    <row r="1220" spans="1:41" x14ac:dyDescent="0.25">
      <c r="A1220">
        <v>17</v>
      </c>
      <c r="B1220">
        <v>24</v>
      </c>
      <c r="C1220">
        <v>0</v>
      </c>
      <c r="D1220">
        <v>5</v>
      </c>
      <c r="E1220">
        <v>0</v>
      </c>
      <c r="F1220">
        <v>0</v>
      </c>
      <c r="H1220">
        <v>307.15509659999998</v>
      </c>
      <c r="J1220">
        <v>1742614</v>
      </c>
      <c r="K1220">
        <v>1373792</v>
      </c>
      <c r="L1220">
        <v>1837481</v>
      </c>
      <c r="M1220" t="str">
        <f>IF(J1220&gt;0,"Yes","No")</f>
        <v>Yes</v>
      </c>
      <c r="N1220">
        <f>AVERAGE(J1220:L1220)</f>
        <v>1651295.6666666667</v>
      </c>
      <c r="O1220">
        <v>2734516</v>
      </c>
      <c r="P1220">
        <v>3369419</v>
      </c>
      <c r="Q1220">
        <v>2169200</v>
      </c>
      <c r="S1220">
        <f>B1220/A1220</f>
        <v>1.411764705882353</v>
      </c>
      <c r="T1220">
        <f>D1220/A1220</f>
        <v>0.29411764705882354</v>
      </c>
      <c r="V1220" s="4">
        <f>A1220*12+(B1220-1)*1.007825+C1220*14.003074+D1220*15.9949146+E1220*31.9720707+F1220*30.9737615+0.0005485799</f>
        <v>307.15509657989998</v>
      </c>
      <c r="W1220">
        <f>1+A1220-B1220/2+C1220/2+F1220/2</f>
        <v>6</v>
      </c>
      <c r="X1220">
        <f>W1220/A1220</f>
        <v>0.35294117647058826</v>
      </c>
      <c r="Y1220">
        <f>W1220/B1220</f>
        <v>0.25</v>
      </c>
      <c r="Z1220">
        <f>W1220/D1220</f>
        <v>1.2</v>
      </c>
      <c r="AA1220" t="str">
        <f>IF(X1220&gt;=0.3,IF(X1220&lt;=0.68,IF(Y1220&gt;=0.2,IF(Y1220&lt;=0.95,IF(Z1220&gt;=0.77,IF(Z1220&lt;=1.75,"CRAM","O"),"O"),"O"),"O"),"O"),"O")</f>
        <v>CRAM</v>
      </c>
      <c r="AD1220">
        <f>(1+A1220-D1220/2-E1220-B1220/2)/(A1220-D1220/2-E1220-C1220-F1220)</f>
        <v>0.2413793103448276</v>
      </c>
      <c r="AF1220" t="str">
        <f>IF(AD1220&gt;0.66,"CondAr","----")</f>
        <v>----</v>
      </c>
      <c r="AG1220" t="str">
        <f>IF(AND((AD1220&gt;0.5),(AD1220&lt;=0.66)),"Aromatic","----")</f>
        <v>----</v>
      </c>
      <c r="AH1220" t="str">
        <f>IF(AND((AD1220&lt;=0.5),(S1220&lt;1.5)),"HUnSatLig","----")</f>
        <v>HUnSatLig</v>
      </c>
      <c r="AI1220" t="str">
        <f>IF(AND((T1220&lt;0.6),(S1220&gt;=1.5),(C1220=0)),"AlipatNoN","----")</f>
        <v>----</v>
      </c>
      <c r="AJ1220" t="str">
        <f>IF(AND((S1220&gt;=1.5),(T1220&gt;=0.6)),"SatFACarb","----")</f>
        <v>----</v>
      </c>
      <c r="AK1220" t="str">
        <f>IF(AND((T1220&lt;0.6),(S1220&gt;=1.5),(C1220&gt;0)),"Alipat+N","----")</f>
        <v>----</v>
      </c>
      <c r="AM1220" s="4">
        <f>V1220*(44/43.989828)</f>
        <v>307.22612167330129</v>
      </c>
      <c r="AN1220" s="4">
        <f>INT(AM1220)</f>
        <v>307</v>
      </c>
      <c r="AO1220" s="4">
        <f>AM1220-AN1220</f>
        <v>0.22612167330129296</v>
      </c>
    </row>
    <row r="1221" spans="1:41" x14ac:dyDescent="0.25">
      <c r="A1221">
        <v>17</v>
      </c>
      <c r="B1221">
        <v>24</v>
      </c>
      <c r="C1221">
        <v>0</v>
      </c>
      <c r="D1221">
        <v>12</v>
      </c>
      <c r="E1221">
        <v>0</v>
      </c>
      <c r="F1221">
        <v>0</v>
      </c>
      <c r="H1221">
        <v>419.11949879999997</v>
      </c>
      <c r="J1221">
        <v>2015251</v>
      </c>
      <c r="K1221">
        <v>2551446</v>
      </c>
      <c r="L1221">
        <v>2578683</v>
      </c>
      <c r="M1221" t="str">
        <f>IF(J1221&gt;0,"Yes","No")</f>
        <v>Yes</v>
      </c>
      <c r="N1221">
        <f>AVERAGE(J1221:L1221)</f>
        <v>2381793.3333333335</v>
      </c>
      <c r="O1221" t="s">
        <v>14</v>
      </c>
      <c r="P1221" t="s">
        <v>14</v>
      </c>
      <c r="Q1221" t="s">
        <v>14</v>
      </c>
      <c r="S1221">
        <f>B1221/A1221</f>
        <v>1.411764705882353</v>
      </c>
      <c r="T1221">
        <f>D1221/A1221</f>
        <v>0.70588235294117652</v>
      </c>
      <c r="V1221" s="4">
        <f>A1221*12+(B1221-1)*1.007825+C1221*14.003074+D1221*15.9949146+E1221*31.9720707+F1221*30.9737615+0.0005485799</f>
        <v>419.11949877989997</v>
      </c>
      <c r="W1221">
        <f>1+A1221-B1221/2+C1221/2+F1221/2</f>
        <v>6</v>
      </c>
      <c r="X1221">
        <f>W1221/A1221</f>
        <v>0.35294117647058826</v>
      </c>
      <c r="Y1221">
        <f>W1221/B1221</f>
        <v>0.25</v>
      </c>
      <c r="Z1221">
        <f>W1221/D1221</f>
        <v>0.5</v>
      </c>
      <c r="AA1221" t="str">
        <f>IF(X1221&gt;=0.3,IF(X1221&lt;=0.68,IF(Y1221&gt;=0.2,IF(Y1221&lt;=0.95,IF(Z1221&gt;=0.77,IF(Z1221&lt;=1.75,"CRAM","O"),"O"),"O"),"O"),"O"),"O")</f>
        <v>O</v>
      </c>
      <c r="AD1221">
        <f>(1+A1221-D1221/2-E1221-B1221/2)/(A1221-D1221/2-E1221-C1221-F1221)</f>
        <v>0</v>
      </c>
      <c r="AF1221" t="str">
        <f>IF(AD1221&gt;0.66,"CondAr","----")</f>
        <v>----</v>
      </c>
      <c r="AG1221" t="str">
        <f>IF(AND((AD1221&gt;0.5),(AD1221&lt;=0.66)),"Aromatic","----")</f>
        <v>----</v>
      </c>
      <c r="AH1221" t="str">
        <f>IF(AND((AD1221&lt;=0.5),(S1221&lt;1.5)),"HUnSatLig","----")</f>
        <v>HUnSatLig</v>
      </c>
      <c r="AI1221" t="str">
        <f>IF(AND((T1221&lt;0.6),(S1221&gt;=1.5),(C1221=0)),"AlipatNoN","----")</f>
        <v>----</v>
      </c>
      <c r="AJ1221" t="str">
        <f>IF(AND((S1221&gt;=1.5),(T1221&gt;=0.6)),"SatFACarb","----")</f>
        <v>----</v>
      </c>
      <c r="AK1221" t="str">
        <f>IF(AND((T1221&lt;0.6),(S1221&gt;=1.5),(C1221&gt;0)),"Alipat+N","----")</f>
        <v>----</v>
      </c>
      <c r="AM1221" s="4">
        <f>V1221*(44/43.989828)</f>
        <v>419.21641399269839</v>
      </c>
      <c r="AN1221" s="4">
        <f>INT(AM1221)</f>
        <v>419</v>
      </c>
      <c r="AO1221" s="4">
        <f>AM1221-AN1221</f>
        <v>0.21641399269839212</v>
      </c>
    </row>
    <row r="1222" spans="1:41" x14ac:dyDescent="0.25">
      <c r="A1222">
        <v>17</v>
      </c>
      <c r="B1222">
        <v>24</v>
      </c>
      <c r="C1222">
        <v>0</v>
      </c>
      <c r="D1222">
        <v>13</v>
      </c>
      <c r="E1222">
        <v>0</v>
      </c>
      <c r="F1222">
        <v>0</v>
      </c>
      <c r="H1222">
        <v>435.11441339999999</v>
      </c>
      <c r="J1222">
        <v>2353245</v>
      </c>
      <c r="K1222">
        <v>1737923</v>
      </c>
      <c r="L1222">
        <v>2153734</v>
      </c>
      <c r="M1222" t="str">
        <f>IF(J1222&gt;0,"Yes","No")</f>
        <v>Yes</v>
      </c>
      <c r="N1222">
        <f>AVERAGE(J1222:L1222)</f>
        <v>2081634</v>
      </c>
      <c r="O1222" t="s">
        <v>14</v>
      </c>
      <c r="P1222" t="s">
        <v>14</v>
      </c>
      <c r="Q1222" t="s">
        <v>14</v>
      </c>
      <c r="S1222">
        <f>B1222/A1222</f>
        <v>1.411764705882353</v>
      </c>
      <c r="T1222">
        <f>D1222/A1222</f>
        <v>0.76470588235294112</v>
      </c>
      <c r="V1222" s="4">
        <f>A1222*12+(B1222-1)*1.007825+C1222*14.003074+D1222*15.9949146+E1222*31.9720707+F1222*30.9737615+0.0005485799</f>
        <v>435.11441337989999</v>
      </c>
      <c r="W1222">
        <f>1+A1222-B1222/2+C1222/2+F1222/2</f>
        <v>6</v>
      </c>
      <c r="X1222">
        <f>W1222/A1222</f>
        <v>0.35294117647058826</v>
      </c>
      <c r="Y1222">
        <f>W1222/B1222</f>
        <v>0.25</v>
      </c>
      <c r="Z1222">
        <f>W1222/D1222</f>
        <v>0.46153846153846156</v>
      </c>
      <c r="AA1222" t="str">
        <f>IF(X1222&gt;=0.3,IF(X1222&lt;=0.68,IF(Y1222&gt;=0.2,IF(Y1222&lt;=0.95,IF(Z1222&gt;=0.77,IF(Z1222&lt;=1.75,"CRAM","O"),"O"),"O"),"O"),"O"),"O")</f>
        <v>O</v>
      </c>
      <c r="AD1222">
        <f>(1+A1222-D1222/2-E1222-B1222/2)/(A1222-D1222/2-E1222-C1222-F1222)</f>
        <v>-4.7619047619047616E-2</v>
      </c>
      <c r="AF1222" t="str">
        <f>IF(AD1222&gt;0.66,"CondAr","----")</f>
        <v>----</v>
      </c>
      <c r="AG1222" t="str">
        <f>IF(AND((AD1222&gt;0.5),(AD1222&lt;=0.66)),"Aromatic","----")</f>
        <v>----</v>
      </c>
      <c r="AH1222" t="str">
        <f>IF(AND((AD1222&lt;=0.5),(S1222&lt;1.5)),"HUnSatLig","----")</f>
        <v>HUnSatLig</v>
      </c>
      <c r="AI1222" t="str">
        <f>IF(AND((T1222&lt;0.6),(S1222&gt;=1.5),(C1222=0)),"AlipatNoN","----")</f>
        <v>----</v>
      </c>
      <c r="AJ1222" t="str">
        <f>IF(AND((S1222&gt;=1.5),(T1222&gt;=0.6)),"SatFACarb","----")</f>
        <v>----</v>
      </c>
      <c r="AK1222" t="str">
        <f>IF(AND((T1222&lt;0.6),(S1222&gt;=1.5),(C1222&gt;0)),"Alipat+N","----")</f>
        <v>----</v>
      </c>
      <c r="AM1222" s="4">
        <f>V1222*(44/43.989828)</f>
        <v>435.2150271811837</v>
      </c>
      <c r="AN1222" s="4">
        <f>INT(AM1222)</f>
        <v>435</v>
      </c>
      <c r="AO1222" s="4">
        <f>AM1222-AN1222</f>
        <v>0.21502718118370012</v>
      </c>
    </row>
    <row r="1223" spans="1:41" x14ac:dyDescent="0.25">
      <c r="A1223">
        <v>17</v>
      </c>
      <c r="B1223">
        <v>25</v>
      </c>
      <c r="C1223">
        <v>3</v>
      </c>
      <c r="D1223">
        <v>5</v>
      </c>
      <c r="E1223">
        <v>0</v>
      </c>
      <c r="F1223">
        <v>0</v>
      </c>
      <c r="H1223">
        <v>350.17214360000003</v>
      </c>
      <c r="J1223">
        <v>1930763</v>
      </c>
      <c r="K1223">
        <v>1824600</v>
      </c>
      <c r="L1223">
        <v>1781006</v>
      </c>
      <c r="M1223" t="str">
        <f>IF(J1223&gt;0,"Yes","No")</f>
        <v>Yes</v>
      </c>
      <c r="N1223">
        <f>AVERAGE(J1223:L1223)</f>
        <v>1845456.3333333333</v>
      </c>
      <c r="O1223">
        <v>2603159</v>
      </c>
      <c r="P1223">
        <v>2925338</v>
      </c>
      <c r="Q1223">
        <v>2379811</v>
      </c>
      <c r="S1223">
        <f>B1223/A1223</f>
        <v>1.4705882352941178</v>
      </c>
      <c r="T1223">
        <f>D1223/A1223</f>
        <v>0.29411764705882354</v>
      </c>
      <c r="V1223" s="4">
        <f>A1223*12+(B1223-1)*1.007825+C1223*14.003074+D1223*15.9949146+E1223*31.9720707+F1223*30.9737615+0.0005485799</f>
        <v>350.17214357990002</v>
      </c>
      <c r="W1223">
        <f>1+A1223-B1223/2+C1223/2+F1223/2</f>
        <v>7</v>
      </c>
      <c r="X1223">
        <f>W1223/A1223</f>
        <v>0.41176470588235292</v>
      </c>
      <c r="Y1223">
        <f>W1223/B1223</f>
        <v>0.28000000000000003</v>
      </c>
      <c r="Z1223">
        <f>W1223/D1223</f>
        <v>1.4</v>
      </c>
      <c r="AA1223" t="str">
        <f>IF(X1223&gt;=0.3,IF(X1223&lt;=0.68,IF(Y1223&gt;=0.2,IF(Y1223&lt;=0.95,IF(Z1223&gt;=0.77,IF(Z1223&lt;=1.75,"CRAM","O"),"O"),"O"),"O"),"O"),"O")</f>
        <v>CRAM</v>
      </c>
      <c r="AD1223">
        <f>(1+A1223-D1223/2-E1223-B1223/2)/(A1223-D1223/2-E1223-C1223-F1223)</f>
        <v>0.2608695652173913</v>
      </c>
      <c r="AF1223" t="str">
        <f>IF(AD1223&gt;0.66,"CondAr","----")</f>
        <v>----</v>
      </c>
      <c r="AG1223" t="str">
        <f>IF(AND((AD1223&gt;0.5),(AD1223&lt;=0.66)),"Aromatic","----")</f>
        <v>----</v>
      </c>
      <c r="AH1223" t="str">
        <f>IF(AND((AD1223&lt;=0.5),(S1223&lt;1.5)),"HUnSatLig","----")</f>
        <v>HUnSatLig</v>
      </c>
      <c r="AI1223" t="str">
        <f>IF(AND((T1223&lt;0.6),(S1223&gt;=1.5),(C1223=0)),"AlipatNoN","----")</f>
        <v>----</v>
      </c>
      <c r="AJ1223" t="str">
        <f>IF(AND((S1223&gt;=1.5),(T1223&gt;=0.6)),"SatFACarb","----")</f>
        <v>----</v>
      </c>
      <c r="AK1223" t="str">
        <f>IF(AND((T1223&lt;0.6),(S1223&gt;=1.5),(C1223&gt;0)),"Alipat+N","----")</f>
        <v>----</v>
      </c>
      <c r="AM1223" s="4">
        <f>V1223*(44/43.989828)</f>
        <v>350.25311573201873</v>
      </c>
      <c r="AN1223" s="4">
        <f>INT(AM1223)</f>
        <v>350</v>
      </c>
      <c r="AO1223" s="4">
        <f>AM1223-AN1223</f>
        <v>0.25311573201872761</v>
      </c>
    </row>
    <row r="1224" spans="1:41" x14ac:dyDescent="0.25">
      <c r="A1224">
        <v>17</v>
      </c>
      <c r="B1224">
        <v>25</v>
      </c>
      <c r="C1224">
        <v>3</v>
      </c>
      <c r="D1224">
        <v>6</v>
      </c>
      <c r="E1224">
        <v>0</v>
      </c>
      <c r="F1224">
        <v>0</v>
      </c>
      <c r="H1224">
        <v>366.16705819999999</v>
      </c>
      <c r="J1224">
        <v>2236117</v>
      </c>
      <c r="K1224">
        <v>2126242</v>
      </c>
      <c r="L1224">
        <v>1676492</v>
      </c>
      <c r="M1224" t="str">
        <f>IF(J1224&gt;0,"Yes","No")</f>
        <v>Yes</v>
      </c>
      <c r="N1224">
        <f>AVERAGE(J1224:L1224)</f>
        <v>2012950.3333333333</v>
      </c>
      <c r="O1224">
        <v>2897322</v>
      </c>
      <c r="P1224">
        <v>3268967</v>
      </c>
      <c r="Q1224">
        <v>2447480</v>
      </c>
      <c r="S1224">
        <f>B1224/A1224</f>
        <v>1.4705882352941178</v>
      </c>
      <c r="T1224">
        <f>D1224/A1224</f>
        <v>0.35294117647058826</v>
      </c>
      <c r="V1224" s="4">
        <f>A1224*12+(B1224-1)*1.007825+C1224*14.003074+D1224*15.9949146+E1224*31.9720707+F1224*30.9737615+0.0005485799</f>
        <v>366.16705817989998</v>
      </c>
      <c r="W1224">
        <f>1+A1224-B1224/2+C1224/2+F1224/2</f>
        <v>7</v>
      </c>
      <c r="X1224">
        <f>W1224/A1224</f>
        <v>0.41176470588235292</v>
      </c>
      <c r="Y1224">
        <f>W1224/B1224</f>
        <v>0.28000000000000003</v>
      </c>
      <c r="Z1224">
        <f>W1224/D1224</f>
        <v>1.1666666666666667</v>
      </c>
      <c r="AA1224" t="str">
        <f>IF(X1224&gt;=0.3,IF(X1224&lt;=0.68,IF(Y1224&gt;=0.2,IF(Y1224&lt;=0.95,IF(Z1224&gt;=0.77,IF(Z1224&lt;=1.75,"CRAM","O"),"O"),"O"),"O"),"O"),"O")</f>
        <v>CRAM</v>
      </c>
      <c r="AD1224">
        <f>(1+A1224-D1224/2-E1224-B1224/2)/(A1224-D1224/2-E1224-C1224-F1224)</f>
        <v>0.22727272727272727</v>
      </c>
      <c r="AF1224" t="str">
        <f>IF(AD1224&gt;0.66,"CondAr","----")</f>
        <v>----</v>
      </c>
      <c r="AG1224" t="str">
        <f>IF(AND((AD1224&gt;0.5),(AD1224&lt;=0.66)),"Aromatic","----")</f>
        <v>----</v>
      </c>
      <c r="AH1224" t="str">
        <f>IF(AND((AD1224&lt;=0.5),(S1224&lt;1.5)),"HUnSatLig","----")</f>
        <v>HUnSatLig</v>
      </c>
      <c r="AI1224" t="str">
        <f>IF(AND((T1224&lt;0.6),(S1224&gt;=1.5),(C1224=0)),"AlipatNoN","----")</f>
        <v>----</v>
      </c>
      <c r="AJ1224" t="str">
        <f>IF(AND((S1224&gt;=1.5),(T1224&gt;=0.6)),"SatFACarb","----")</f>
        <v>----</v>
      </c>
      <c r="AK1224" t="str">
        <f>IF(AND((T1224&lt;0.6),(S1224&gt;=1.5),(C1224&gt;0)),"Alipat+N","----")</f>
        <v>----</v>
      </c>
      <c r="AM1224" s="4">
        <f>V1224*(44/43.989828)</f>
        <v>366.25172892050404</v>
      </c>
      <c r="AN1224" s="4">
        <f>INT(AM1224)</f>
        <v>366</v>
      </c>
      <c r="AO1224" s="4">
        <f>AM1224-AN1224</f>
        <v>0.25172892050403561</v>
      </c>
    </row>
    <row r="1225" spans="1:41" x14ac:dyDescent="0.25">
      <c r="A1225">
        <v>17</v>
      </c>
      <c r="B1225">
        <v>25</v>
      </c>
      <c r="C1225">
        <v>3</v>
      </c>
      <c r="D1225">
        <v>7</v>
      </c>
      <c r="E1225">
        <v>0</v>
      </c>
      <c r="F1225">
        <v>0</v>
      </c>
      <c r="H1225">
        <v>382.1619728</v>
      </c>
      <c r="J1225">
        <v>2294177</v>
      </c>
      <c r="K1225">
        <v>1903151</v>
      </c>
      <c r="L1225">
        <v>1812871</v>
      </c>
      <c r="M1225" t="str">
        <f>IF(J1225&gt;0,"Yes","No")</f>
        <v>Yes</v>
      </c>
      <c r="N1225">
        <f>AVERAGE(J1225:L1225)</f>
        <v>2003399.6666666667</v>
      </c>
      <c r="O1225">
        <v>2164591</v>
      </c>
      <c r="P1225">
        <v>2527999</v>
      </c>
      <c r="Q1225">
        <v>2445625</v>
      </c>
      <c r="S1225">
        <f>B1225/A1225</f>
        <v>1.4705882352941178</v>
      </c>
      <c r="T1225">
        <f>D1225/A1225</f>
        <v>0.41176470588235292</v>
      </c>
      <c r="V1225" s="4">
        <f>A1225*12+(B1225-1)*1.007825+C1225*14.003074+D1225*15.9949146+E1225*31.9720707+F1225*30.9737615+0.0005485799</f>
        <v>382.1619727799</v>
      </c>
      <c r="W1225">
        <f>1+A1225-B1225/2+C1225/2+F1225/2</f>
        <v>7</v>
      </c>
      <c r="X1225">
        <f>W1225/A1225</f>
        <v>0.41176470588235292</v>
      </c>
      <c r="Y1225">
        <f>W1225/B1225</f>
        <v>0.28000000000000003</v>
      </c>
      <c r="Z1225">
        <f>W1225/D1225</f>
        <v>1</v>
      </c>
      <c r="AA1225" t="str">
        <f>IF(X1225&gt;=0.3,IF(X1225&lt;=0.68,IF(Y1225&gt;=0.2,IF(Y1225&lt;=0.95,IF(Z1225&gt;=0.77,IF(Z1225&lt;=1.75,"CRAM","O"),"O"),"O"),"O"),"O"),"O")</f>
        <v>CRAM</v>
      </c>
      <c r="AD1225">
        <f>(1+A1225-D1225/2-E1225-B1225/2)/(A1225-D1225/2-E1225-C1225-F1225)</f>
        <v>0.19047619047619047</v>
      </c>
      <c r="AF1225" t="str">
        <f>IF(AD1225&gt;0.66,"CondAr","----")</f>
        <v>----</v>
      </c>
      <c r="AG1225" t="str">
        <f>IF(AND((AD1225&gt;0.5),(AD1225&lt;=0.66)),"Aromatic","----")</f>
        <v>----</v>
      </c>
      <c r="AH1225" t="str">
        <f>IF(AND((AD1225&lt;=0.5),(S1225&lt;1.5)),"HUnSatLig","----")</f>
        <v>HUnSatLig</v>
      </c>
      <c r="AI1225" t="str">
        <f>IF(AND((T1225&lt;0.6),(S1225&gt;=1.5),(C1225=0)),"AlipatNoN","----")</f>
        <v>----</v>
      </c>
      <c r="AJ1225" t="str">
        <f>IF(AND((S1225&gt;=1.5),(T1225&gt;=0.6)),"SatFACarb","----")</f>
        <v>----</v>
      </c>
      <c r="AK1225" t="str">
        <f>IF(AND((T1225&lt;0.6),(S1225&gt;=1.5),(C1225&gt;0)),"Alipat+N","----")</f>
        <v>----</v>
      </c>
      <c r="AM1225" s="4">
        <f>V1225*(44/43.989828)</f>
        <v>382.25034210898934</v>
      </c>
      <c r="AN1225" s="4">
        <f>INT(AM1225)</f>
        <v>382</v>
      </c>
      <c r="AO1225" s="4">
        <f>AM1225-AN1225</f>
        <v>0.25034210898934361</v>
      </c>
    </row>
    <row r="1226" spans="1:41" x14ac:dyDescent="0.25">
      <c r="A1226">
        <v>17</v>
      </c>
      <c r="B1226">
        <v>26</v>
      </c>
      <c r="C1226">
        <v>0</v>
      </c>
      <c r="D1226">
        <v>7</v>
      </c>
      <c r="E1226">
        <v>1</v>
      </c>
      <c r="F1226">
        <v>0</v>
      </c>
      <c r="H1226">
        <v>373.13264650000002</v>
      </c>
      <c r="J1226">
        <v>1969179</v>
      </c>
      <c r="K1226">
        <v>2584864</v>
      </c>
      <c r="L1226">
        <v>1911774</v>
      </c>
      <c r="M1226" t="str">
        <f>IF(J1226&gt;0,"Yes","No")</f>
        <v>Yes</v>
      </c>
      <c r="N1226">
        <f>AVERAGE(J1226:L1226)</f>
        <v>2155272.3333333335</v>
      </c>
      <c r="O1226" t="s">
        <v>14</v>
      </c>
      <c r="P1226" t="s">
        <v>14</v>
      </c>
      <c r="Q1226" t="s">
        <v>14</v>
      </c>
      <c r="S1226">
        <f>B1226/A1226</f>
        <v>1.5294117647058822</v>
      </c>
      <c r="T1226">
        <f>D1226/A1226</f>
        <v>0.41176470588235292</v>
      </c>
      <c r="V1226" s="4">
        <f>A1226*12+(B1226-1)*1.007825+C1226*14.003074+D1226*15.9949146+E1226*31.9720707+F1226*30.9737615+0.0005485799</f>
        <v>373.13264647990002</v>
      </c>
      <c r="W1226">
        <f>1+A1226-B1226/2+C1226/2+F1226/2</f>
        <v>5</v>
      </c>
      <c r="X1226">
        <f>W1226/A1226</f>
        <v>0.29411764705882354</v>
      </c>
      <c r="Y1226">
        <f>W1226/B1226</f>
        <v>0.19230769230769232</v>
      </c>
      <c r="Z1226">
        <f>W1226/D1226</f>
        <v>0.7142857142857143</v>
      </c>
      <c r="AA1226" t="str">
        <f>IF(X1226&gt;=0.3,IF(X1226&lt;=0.68,IF(Y1226&gt;=0.2,IF(Y1226&lt;=0.95,IF(Z1226&gt;=0.77,IF(Z1226&lt;=1.75,"CRAM","O"),"O"),"O"),"O"),"O"),"O")</f>
        <v>O</v>
      </c>
      <c r="AD1226">
        <f>(1+A1226-D1226/2-E1226-B1226/2)/(A1226-D1226/2-E1226-C1226-F1226)</f>
        <v>0.04</v>
      </c>
      <c r="AF1226" t="str">
        <f>IF(AD1226&gt;0.66,"CondAr","----")</f>
        <v>----</v>
      </c>
      <c r="AG1226" t="str">
        <f>IF(AND((AD1226&gt;0.5),(AD1226&lt;=0.66)),"Aromatic","----")</f>
        <v>----</v>
      </c>
      <c r="AH1226" t="str">
        <f>IF(AND((AD1226&lt;=0.5),(S1226&lt;1.5)),"HUnSatLig","----")</f>
        <v>----</v>
      </c>
      <c r="AI1226" t="str">
        <f>IF(AND((T1226&lt;0.6),(S1226&gt;=1.5),(C1226=0)),"AlipatNoN","----")</f>
        <v>AlipatNoN</v>
      </c>
      <c r="AJ1226" t="str">
        <f>IF(AND((S1226&gt;=1.5),(T1226&gt;=0.6)),"SatFACarb","----")</f>
        <v>----</v>
      </c>
      <c r="AK1226" t="str">
        <f>IF(AND((T1226&lt;0.6),(S1226&gt;=1.5),(C1226&gt;0)),"Alipat+N","----")</f>
        <v>----</v>
      </c>
      <c r="AM1226" s="4">
        <f>V1226*(44/43.989828)</f>
        <v>373.21892791023413</v>
      </c>
      <c r="AN1226" s="4">
        <f>INT(AM1226)</f>
        <v>373</v>
      </c>
      <c r="AO1226" s="4">
        <f>AM1226-AN1226</f>
        <v>0.21892791023412883</v>
      </c>
    </row>
    <row r="1227" spans="1:41" x14ac:dyDescent="0.25">
      <c r="A1227">
        <v>17</v>
      </c>
      <c r="B1227">
        <v>26</v>
      </c>
      <c r="C1227">
        <v>0</v>
      </c>
      <c r="D1227">
        <v>11</v>
      </c>
      <c r="E1227">
        <v>0</v>
      </c>
      <c r="F1227">
        <v>0</v>
      </c>
      <c r="H1227">
        <v>405.14023420000001</v>
      </c>
      <c r="J1227">
        <v>2003117</v>
      </c>
      <c r="K1227">
        <v>1884691</v>
      </c>
      <c r="L1227">
        <v>1729436</v>
      </c>
      <c r="M1227" t="str">
        <f>IF(J1227&gt;0,"Yes","No")</f>
        <v>Yes</v>
      </c>
      <c r="N1227">
        <f>AVERAGE(J1227:L1227)</f>
        <v>1872414.6666666667</v>
      </c>
      <c r="O1227" t="s">
        <v>14</v>
      </c>
      <c r="P1227" t="s">
        <v>14</v>
      </c>
      <c r="Q1227" t="s">
        <v>14</v>
      </c>
      <c r="S1227">
        <f>B1227/A1227</f>
        <v>1.5294117647058822</v>
      </c>
      <c r="T1227">
        <f>D1227/A1227</f>
        <v>0.6470588235294118</v>
      </c>
      <c r="V1227" s="4">
        <f>A1227*12+(B1227-1)*1.007825+C1227*14.003074+D1227*15.9949146+E1227*31.9720707+F1227*30.9737615+0.0005485799</f>
        <v>405.14023417990001</v>
      </c>
      <c r="W1227">
        <f>1+A1227-B1227/2+C1227/2+F1227/2</f>
        <v>5</v>
      </c>
      <c r="X1227">
        <f>W1227/A1227</f>
        <v>0.29411764705882354</v>
      </c>
      <c r="Y1227">
        <f>W1227/B1227</f>
        <v>0.19230769230769232</v>
      </c>
      <c r="Z1227">
        <f>W1227/D1227</f>
        <v>0.45454545454545453</v>
      </c>
      <c r="AA1227" t="str">
        <f>IF(X1227&gt;=0.3,IF(X1227&lt;=0.68,IF(Y1227&gt;=0.2,IF(Y1227&lt;=0.95,IF(Z1227&gt;=0.77,IF(Z1227&lt;=1.75,"CRAM","O"),"O"),"O"),"O"),"O"),"O")</f>
        <v>O</v>
      </c>
      <c r="AD1227">
        <f>(1+A1227-D1227/2-E1227-B1227/2)/(A1227-D1227/2-E1227-C1227-F1227)</f>
        <v>-4.3478260869565216E-2</v>
      </c>
      <c r="AF1227" t="str">
        <f>IF(AD1227&gt;0.66,"CondAr","----")</f>
        <v>----</v>
      </c>
      <c r="AG1227" t="str">
        <f>IF(AND((AD1227&gt;0.5),(AD1227&lt;=0.66)),"Aromatic","----")</f>
        <v>----</v>
      </c>
      <c r="AH1227" t="str">
        <f>IF(AND((AD1227&lt;=0.5),(S1227&lt;1.5)),"HUnSatLig","----")</f>
        <v>----</v>
      </c>
      <c r="AI1227" t="str">
        <f>IF(AND((T1227&lt;0.6),(S1227&gt;=1.5),(C1227=0)),"AlipatNoN","----")</f>
        <v>----</v>
      </c>
      <c r="AJ1227" t="str">
        <f>IF(AND((S1227&gt;=1.5),(T1227&gt;=0.6)),"SatFACarb","----")</f>
        <v>SatFACarb</v>
      </c>
      <c r="AK1227" t="str">
        <f>IF(AND((T1227&lt;0.6),(S1227&gt;=1.5),(C1227&gt;0)),"Alipat+N","----")</f>
        <v>----</v>
      </c>
      <c r="AM1227" s="4">
        <f>V1227*(44/43.989828)</f>
        <v>405.23391689359636</v>
      </c>
      <c r="AN1227" s="4">
        <f>INT(AM1227)</f>
        <v>405</v>
      </c>
      <c r="AO1227" s="4">
        <f>AM1227-AN1227</f>
        <v>0.23391689359635848</v>
      </c>
    </row>
    <row r="1228" spans="1:41" x14ac:dyDescent="0.25">
      <c r="A1228">
        <v>17</v>
      </c>
      <c r="B1228">
        <v>26</v>
      </c>
      <c r="C1228">
        <v>0</v>
      </c>
      <c r="D1228">
        <v>12</v>
      </c>
      <c r="E1228">
        <v>0</v>
      </c>
      <c r="F1228">
        <v>0</v>
      </c>
      <c r="H1228">
        <v>421.13514880000002</v>
      </c>
      <c r="J1228">
        <v>2059951</v>
      </c>
      <c r="K1228">
        <v>1887379</v>
      </c>
      <c r="L1228">
        <v>1829053</v>
      </c>
      <c r="M1228" t="str">
        <f>IF(J1228&gt;0,"Yes","No")</f>
        <v>Yes</v>
      </c>
      <c r="N1228">
        <f>AVERAGE(J1228:L1228)</f>
        <v>1925461</v>
      </c>
      <c r="O1228" t="s">
        <v>14</v>
      </c>
      <c r="P1228" t="s">
        <v>14</v>
      </c>
      <c r="Q1228" t="s">
        <v>14</v>
      </c>
      <c r="S1228">
        <f>B1228/A1228</f>
        <v>1.5294117647058822</v>
      </c>
      <c r="T1228">
        <f>D1228/A1228</f>
        <v>0.70588235294117652</v>
      </c>
      <c r="V1228" s="4">
        <f>A1228*12+(B1228-1)*1.007825+C1228*14.003074+D1228*15.9949146+E1228*31.9720707+F1228*30.9737615+0.0005485799</f>
        <v>421.13514877990002</v>
      </c>
      <c r="W1228">
        <f>1+A1228-B1228/2+C1228/2+F1228/2</f>
        <v>5</v>
      </c>
      <c r="X1228">
        <f>W1228/A1228</f>
        <v>0.29411764705882354</v>
      </c>
      <c r="Y1228">
        <f>W1228/B1228</f>
        <v>0.19230769230769232</v>
      </c>
      <c r="Z1228">
        <f>W1228/D1228</f>
        <v>0.41666666666666669</v>
      </c>
      <c r="AA1228" t="str">
        <f>IF(X1228&gt;=0.3,IF(X1228&lt;=0.68,IF(Y1228&gt;=0.2,IF(Y1228&lt;=0.95,IF(Z1228&gt;=0.77,IF(Z1228&lt;=1.75,"CRAM","O"),"O"),"O"),"O"),"O"),"O")</f>
        <v>O</v>
      </c>
      <c r="AD1228">
        <f>(1+A1228-D1228/2-E1228-B1228/2)/(A1228-D1228/2-E1228-C1228-F1228)</f>
        <v>-9.0909090909090912E-2</v>
      </c>
      <c r="AF1228" t="str">
        <f>IF(AD1228&gt;0.66,"CondAr","----")</f>
        <v>----</v>
      </c>
      <c r="AG1228" t="str">
        <f>IF(AND((AD1228&gt;0.5),(AD1228&lt;=0.66)),"Aromatic","----")</f>
        <v>----</v>
      </c>
      <c r="AH1228" t="str">
        <f>IF(AND((AD1228&lt;=0.5),(S1228&lt;1.5)),"HUnSatLig","----")</f>
        <v>----</v>
      </c>
      <c r="AI1228" t="str">
        <f>IF(AND((T1228&lt;0.6),(S1228&gt;=1.5),(C1228=0)),"AlipatNoN","----")</f>
        <v>----</v>
      </c>
      <c r="AJ1228" t="str">
        <f>IF(AND((S1228&gt;=1.5),(T1228&gt;=0.6)),"SatFACarb","----")</f>
        <v>SatFACarb</v>
      </c>
      <c r="AK1228" t="str">
        <f>IF(AND((T1228&lt;0.6),(S1228&gt;=1.5),(C1228&gt;0)),"Alipat+N","----")</f>
        <v>----</v>
      </c>
      <c r="AM1228" s="4">
        <f>V1228*(44/43.989828)</f>
        <v>421.23253008208167</v>
      </c>
      <c r="AN1228" s="4">
        <f>INT(AM1228)</f>
        <v>421</v>
      </c>
      <c r="AO1228" s="4">
        <f>AM1228-AN1228</f>
        <v>0.23253008208166648</v>
      </c>
    </row>
    <row r="1229" spans="1:41" x14ac:dyDescent="0.25">
      <c r="A1229">
        <v>17</v>
      </c>
      <c r="B1229">
        <v>26</v>
      </c>
      <c r="C1229">
        <v>0</v>
      </c>
      <c r="D1229">
        <v>13</v>
      </c>
      <c r="E1229">
        <v>0</v>
      </c>
      <c r="F1229">
        <v>0</v>
      </c>
      <c r="H1229">
        <v>437.13006339999998</v>
      </c>
      <c r="J1229">
        <v>2318682</v>
      </c>
      <c r="K1229">
        <v>2225748</v>
      </c>
      <c r="L1229">
        <v>1715273</v>
      </c>
      <c r="M1229" t="str">
        <f>IF(J1229&gt;0,"Yes","No")</f>
        <v>Yes</v>
      </c>
      <c r="N1229">
        <f>AVERAGE(J1229:L1229)</f>
        <v>2086567.6666666667</v>
      </c>
      <c r="O1229" t="s">
        <v>14</v>
      </c>
      <c r="P1229" t="s">
        <v>14</v>
      </c>
      <c r="Q1229" t="s">
        <v>14</v>
      </c>
      <c r="S1229">
        <f>B1229/A1229</f>
        <v>1.5294117647058822</v>
      </c>
      <c r="T1229">
        <f>D1229/A1229</f>
        <v>0.76470588235294112</v>
      </c>
      <c r="V1229" s="4">
        <f>A1229*12+(B1229-1)*1.007825+C1229*14.003074+D1229*15.9949146+E1229*31.9720707+F1229*30.9737615+0.0005485799</f>
        <v>437.13006337990004</v>
      </c>
      <c r="W1229">
        <f>1+A1229-B1229/2+C1229/2+F1229/2</f>
        <v>5</v>
      </c>
      <c r="X1229">
        <f>W1229/A1229</f>
        <v>0.29411764705882354</v>
      </c>
      <c r="Y1229">
        <f>W1229/B1229</f>
        <v>0.19230769230769232</v>
      </c>
      <c r="Z1229">
        <f>W1229/D1229</f>
        <v>0.38461538461538464</v>
      </c>
      <c r="AA1229" t="str">
        <f>IF(X1229&gt;=0.3,IF(X1229&lt;=0.68,IF(Y1229&gt;=0.2,IF(Y1229&lt;=0.95,IF(Z1229&gt;=0.77,IF(Z1229&lt;=1.75,"CRAM","O"),"O"),"O"),"O"),"O"),"O")</f>
        <v>O</v>
      </c>
      <c r="AD1229">
        <f>(1+A1229-D1229/2-E1229-B1229/2)/(A1229-D1229/2-E1229-C1229-F1229)</f>
        <v>-0.14285714285714285</v>
      </c>
      <c r="AF1229" t="str">
        <f>IF(AD1229&gt;0.66,"CondAr","----")</f>
        <v>----</v>
      </c>
      <c r="AG1229" t="str">
        <f>IF(AND((AD1229&gt;0.5),(AD1229&lt;=0.66)),"Aromatic","----")</f>
        <v>----</v>
      </c>
      <c r="AH1229" t="str">
        <f>IF(AND((AD1229&lt;=0.5),(S1229&lt;1.5)),"HUnSatLig","----")</f>
        <v>----</v>
      </c>
      <c r="AI1229" t="str">
        <f>IF(AND((T1229&lt;0.6),(S1229&gt;=1.5),(C1229=0)),"AlipatNoN","----")</f>
        <v>----</v>
      </c>
      <c r="AJ1229" t="str">
        <f>IF(AND((S1229&gt;=1.5),(T1229&gt;=0.6)),"SatFACarb","----")</f>
        <v>SatFACarb</v>
      </c>
      <c r="AK1229" t="str">
        <f>IF(AND((T1229&lt;0.6),(S1229&gt;=1.5),(C1229&gt;0)),"Alipat+N","----")</f>
        <v>----</v>
      </c>
      <c r="AM1229" s="4">
        <f>V1229*(44/43.989828)</f>
        <v>437.23114327056697</v>
      </c>
      <c r="AN1229" s="4">
        <f>INT(AM1229)</f>
        <v>437</v>
      </c>
      <c r="AO1229" s="4">
        <f>AM1229-AN1229</f>
        <v>0.23114327056697448</v>
      </c>
    </row>
    <row r="1230" spans="1:41" x14ac:dyDescent="0.25">
      <c r="A1230">
        <v>17</v>
      </c>
      <c r="B1230">
        <v>26</v>
      </c>
      <c r="C1230">
        <v>0</v>
      </c>
      <c r="D1230">
        <v>15</v>
      </c>
      <c r="E1230">
        <v>0</v>
      </c>
      <c r="F1230">
        <v>0</v>
      </c>
      <c r="H1230">
        <v>469.11989260000001</v>
      </c>
      <c r="J1230">
        <v>2792074</v>
      </c>
      <c r="K1230">
        <v>2777178</v>
      </c>
      <c r="L1230">
        <v>2805652</v>
      </c>
      <c r="M1230" t="str">
        <f>IF(J1230&gt;0,"Yes","No")</f>
        <v>Yes</v>
      </c>
      <c r="N1230">
        <f>AVERAGE(J1230:L1230)</f>
        <v>2791634.6666666665</v>
      </c>
      <c r="O1230">
        <v>1566339</v>
      </c>
      <c r="P1230">
        <v>1758499</v>
      </c>
      <c r="Q1230">
        <v>1755384</v>
      </c>
      <c r="S1230">
        <f>B1230/A1230</f>
        <v>1.5294117647058822</v>
      </c>
      <c r="T1230">
        <f>D1230/A1230</f>
        <v>0.88235294117647056</v>
      </c>
      <c r="V1230" s="4">
        <f>A1230*12+(B1230-1)*1.007825+C1230*14.003074+D1230*15.9949146+E1230*31.9720707+F1230*30.9737615+0.0005485799</f>
        <v>469.11989257990001</v>
      </c>
      <c r="W1230">
        <f>1+A1230-B1230/2+C1230/2+F1230/2</f>
        <v>5</v>
      </c>
      <c r="X1230">
        <f>W1230/A1230</f>
        <v>0.29411764705882354</v>
      </c>
      <c r="Y1230">
        <f>W1230/B1230</f>
        <v>0.19230769230769232</v>
      </c>
      <c r="Z1230">
        <f>W1230/D1230</f>
        <v>0.33333333333333331</v>
      </c>
      <c r="AA1230" t="str">
        <f>IF(X1230&gt;=0.3,IF(X1230&lt;=0.68,IF(Y1230&gt;=0.2,IF(Y1230&lt;=0.95,IF(Z1230&gt;=0.77,IF(Z1230&lt;=1.75,"CRAM","O"),"O"),"O"),"O"),"O"),"O")</f>
        <v>O</v>
      </c>
      <c r="AD1230">
        <f>(1+A1230-D1230/2-E1230-B1230/2)/(A1230-D1230/2-E1230-C1230-F1230)</f>
        <v>-0.26315789473684209</v>
      </c>
      <c r="AF1230" t="str">
        <f>IF(AD1230&gt;0.66,"CondAr","----")</f>
        <v>----</v>
      </c>
      <c r="AG1230" t="str">
        <f>IF(AND((AD1230&gt;0.5),(AD1230&lt;=0.66)),"Aromatic","----")</f>
        <v>----</v>
      </c>
      <c r="AH1230" t="str">
        <f>IF(AND((AD1230&lt;=0.5),(S1230&lt;1.5)),"HUnSatLig","----")</f>
        <v>----</v>
      </c>
      <c r="AI1230" t="str">
        <f>IF(AND((T1230&lt;0.6),(S1230&gt;=1.5),(C1230=0)),"AlipatNoN","----")</f>
        <v>----</v>
      </c>
      <c r="AJ1230" t="str">
        <f>IF(AND((S1230&gt;=1.5),(T1230&gt;=0.6)),"SatFACarb","----")</f>
        <v>SatFACarb</v>
      </c>
      <c r="AK1230" t="str">
        <f>IF(AND((T1230&lt;0.6),(S1230&gt;=1.5),(C1230&gt;0)),"Alipat+N","----")</f>
        <v>----</v>
      </c>
      <c r="AM1230" s="4">
        <f>V1230*(44/43.989828)</f>
        <v>469.22836964753753</v>
      </c>
      <c r="AN1230" s="4">
        <f>INT(AM1230)</f>
        <v>469</v>
      </c>
      <c r="AO1230" s="4">
        <f>AM1230-AN1230</f>
        <v>0.22836964753753364</v>
      </c>
    </row>
    <row r="1231" spans="1:41" x14ac:dyDescent="0.25">
      <c r="A1231">
        <v>17</v>
      </c>
      <c r="B1231">
        <v>26</v>
      </c>
      <c r="C1231">
        <v>4</v>
      </c>
      <c r="D1231">
        <v>7</v>
      </c>
      <c r="E1231">
        <v>0</v>
      </c>
      <c r="F1231">
        <v>0</v>
      </c>
      <c r="H1231">
        <v>397.1728718</v>
      </c>
      <c r="J1231">
        <v>2431443</v>
      </c>
      <c r="K1231">
        <v>2191901</v>
      </c>
      <c r="L1231">
        <v>2151900</v>
      </c>
      <c r="M1231" t="str">
        <f>IF(J1231&gt;0,"Yes","No")</f>
        <v>Yes</v>
      </c>
      <c r="N1231">
        <f>AVERAGE(J1231:L1231)</f>
        <v>2258414.6666666665</v>
      </c>
      <c r="O1231">
        <v>3210687</v>
      </c>
      <c r="P1231">
        <v>3435953</v>
      </c>
      <c r="Q1231">
        <v>2789425</v>
      </c>
      <c r="S1231">
        <f>B1231/A1231</f>
        <v>1.5294117647058822</v>
      </c>
      <c r="T1231">
        <f>D1231/A1231</f>
        <v>0.41176470588235292</v>
      </c>
      <c r="V1231" s="4">
        <f>A1231*12+(B1231-1)*1.007825+C1231*14.003074+D1231*15.9949146+E1231*31.9720707+F1231*30.9737615+0.0005485799</f>
        <v>397.17287177989999</v>
      </c>
      <c r="W1231">
        <f>1+A1231-B1231/2+C1231/2+F1231/2</f>
        <v>7</v>
      </c>
      <c r="X1231">
        <f>W1231/A1231</f>
        <v>0.41176470588235292</v>
      </c>
      <c r="Y1231">
        <f>W1231/B1231</f>
        <v>0.26923076923076922</v>
      </c>
      <c r="Z1231">
        <f>W1231/D1231</f>
        <v>1</v>
      </c>
      <c r="AA1231" t="str">
        <f>IF(X1231&gt;=0.3,IF(X1231&lt;=0.68,IF(Y1231&gt;=0.2,IF(Y1231&lt;=0.95,IF(Z1231&gt;=0.77,IF(Z1231&lt;=1.75,"CRAM","O"),"O"),"O"),"O"),"O"),"O")</f>
        <v>CRAM</v>
      </c>
      <c r="AD1231">
        <f>(1+A1231-D1231/2-E1231-B1231/2)/(A1231-D1231/2-E1231-C1231-F1231)</f>
        <v>0.15789473684210525</v>
      </c>
      <c r="AF1231" t="str">
        <f>IF(AD1231&gt;0.66,"CondAr","----")</f>
        <v>----</v>
      </c>
      <c r="AG1231" t="str">
        <f>IF(AND((AD1231&gt;0.5),(AD1231&lt;=0.66)),"Aromatic","----")</f>
        <v>----</v>
      </c>
      <c r="AH1231" t="str">
        <f>IF(AND((AD1231&lt;=0.5),(S1231&lt;1.5)),"HUnSatLig","----")</f>
        <v>----</v>
      </c>
      <c r="AI1231" t="str">
        <f>IF(AND((T1231&lt;0.6),(S1231&gt;=1.5),(C1231=0)),"AlipatNoN","----")</f>
        <v>----</v>
      </c>
      <c r="AJ1231" t="str">
        <f>IF(AND((S1231&gt;=1.5),(T1231&gt;=0.6)),"SatFACarb","----")</f>
        <v>----</v>
      </c>
      <c r="AK1231" t="str">
        <f>IF(AND((T1231&lt;0.6),(S1231&gt;=1.5),(C1231&gt;0)),"Alipat+N","----")</f>
        <v>Alipat+N</v>
      </c>
      <c r="AM1231" s="4">
        <f>V1231*(44/43.989828)</f>
        <v>397.26471215835619</v>
      </c>
      <c r="AN1231" s="4">
        <f>INT(AM1231)</f>
        <v>397</v>
      </c>
      <c r="AO1231" s="4">
        <f>AM1231-AN1231</f>
        <v>0.26471215835618978</v>
      </c>
    </row>
    <row r="1232" spans="1:41" x14ac:dyDescent="0.25">
      <c r="A1232">
        <v>17</v>
      </c>
      <c r="B1232">
        <v>26</v>
      </c>
      <c r="C1232">
        <v>4</v>
      </c>
      <c r="D1232">
        <v>8</v>
      </c>
      <c r="E1232">
        <v>0</v>
      </c>
      <c r="F1232">
        <v>0</v>
      </c>
      <c r="H1232">
        <v>413.16778640000001</v>
      </c>
      <c r="J1232">
        <v>3042929</v>
      </c>
      <c r="K1232">
        <v>2586655</v>
      </c>
      <c r="L1232">
        <v>2543388</v>
      </c>
      <c r="M1232" t="str">
        <f>IF(J1232&gt;0,"Yes","No")</f>
        <v>Yes</v>
      </c>
      <c r="N1232">
        <f>AVERAGE(J1232:L1232)</f>
        <v>2724324</v>
      </c>
      <c r="O1232">
        <v>3030819</v>
      </c>
      <c r="P1232">
        <v>3620875</v>
      </c>
      <c r="Q1232">
        <v>2634143</v>
      </c>
      <c r="S1232">
        <f>B1232/A1232</f>
        <v>1.5294117647058822</v>
      </c>
      <c r="T1232">
        <f>D1232/A1232</f>
        <v>0.47058823529411764</v>
      </c>
      <c r="V1232" s="4">
        <f>A1232*12+(B1232-1)*1.007825+C1232*14.003074+D1232*15.9949146+E1232*31.9720707+F1232*30.9737615+0.0005485799</f>
        <v>413.16778637990001</v>
      </c>
      <c r="W1232">
        <f>1+A1232-B1232/2+C1232/2+F1232/2</f>
        <v>7</v>
      </c>
      <c r="X1232">
        <f>W1232/A1232</f>
        <v>0.41176470588235292</v>
      </c>
      <c r="Y1232">
        <f>W1232/B1232</f>
        <v>0.26923076923076922</v>
      </c>
      <c r="Z1232">
        <f>W1232/D1232</f>
        <v>0.875</v>
      </c>
      <c r="AA1232" t="str">
        <f>IF(X1232&gt;=0.3,IF(X1232&lt;=0.68,IF(Y1232&gt;=0.2,IF(Y1232&lt;=0.95,IF(Z1232&gt;=0.77,IF(Z1232&lt;=1.75,"CRAM","O"),"O"),"O"),"O"),"O"),"O")</f>
        <v>CRAM</v>
      </c>
      <c r="AD1232">
        <f>(1+A1232-D1232/2-E1232-B1232/2)/(A1232-D1232/2-E1232-C1232-F1232)</f>
        <v>0.1111111111111111</v>
      </c>
      <c r="AF1232" t="str">
        <f>IF(AD1232&gt;0.66,"CondAr","----")</f>
        <v>----</v>
      </c>
      <c r="AG1232" t="str">
        <f>IF(AND((AD1232&gt;0.5),(AD1232&lt;=0.66)),"Aromatic","----")</f>
        <v>----</v>
      </c>
      <c r="AH1232" t="str">
        <f>IF(AND((AD1232&lt;=0.5),(S1232&lt;1.5)),"HUnSatLig","----")</f>
        <v>----</v>
      </c>
      <c r="AI1232" t="str">
        <f>IF(AND((T1232&lt;0.6),(S1232&gt;=1.5),(C1232=0)),"AlipatNoN","----")</f>
        <v>----</v>
      </c>
      <c r="AJ1232" t="str">
        <f>IF(AND((S1232&gt;=1.5),(T1232&gt;=0.6)),"SatFACarb","----")</f>
        <v>----</v>
      </c>
      <c r="AK1232" t="str">
        <f>IF(AND((T1232&lt;0.6),(S1232&gt;=1.5),(C1232&gt;0)),"Alipat+N","----")</f>
        <v>Alipat+N</v>
      </c>
      <c r="AM1232" s="4">
        <f>V1232*(44/43.989828)</f>
        <v>413.2633253468415</v>
      </c>
      <c r="AN1232" s="4">
        <f>INT(AM1232)</f>
        <v>413</v>
      </c>
      <c r="AO1232" s="4">
        <f>AM1232-AN1232</f>
        <v>0.26332534684149778</v>
      </c>
    </row>
    <row r="1233" spans="1:41" x14ac:dyDescent="0.25">
      <c r="A1233">
        <v>17</v>
      </c>
      <c r="B1233">
        <v>27</v>
      </c>
      <c r="C1233">
        <v>3</v>
      </c>
      <c r="D1233">
        <v>6</v>
      </c>
      <c r="E1233">
        <v>0</v>
      </c>
      <c r="F1233">
        <v>0</v>
      </c>
      <c r="H1233">
        <v>368.18270819999998</v>
      </c>
      <c r="J1233">
        <v>2737619</v>
      </c>
      <c r="K1233">
        <v>2330067</v>
      </c>
      <c r="L1233">
        <v>2263595</v>
      </c>
      <c r="M1233" t="str">
        <f>IF(J1233&gt;0,"Yes","No")</f>
        <v>Yes</v>
      </c>
      <c r="N1233">
        <f>AVERAGE(J1233:L1233)</f>
        <v>2443760.3333333335</v>
      </c>
      <c r="O1233">
        <v>3871245</v>
      </c>
      <c r="P1233">
        <v>4445627</v>
      </c>
      <c r="Q1233">
        <v>3727039</v>
      </c>
      <c r="S1233">
        <f>B1233/A1233</f>
        <v>1.588235294117647</v>
      </c>
      <c r="T1233">
        <f>D1233/A1233</f>
        <v>0.35294117647058826</v>
      </c>
      <c r="V1233" s="4">
        <f>A1233*12+(B1233-1)*1.007825+C1233*14.003074+D1233*15.9949146+E1233*31.9720707+F1233*30.9737615+0.0005485799</f>
        <v>368.18270817989998</v>
      </c>
      <c r="W1233">
        <f>1+A1233-B1233/2+C1233/2+F1233/2</f>
        <v>6</v>
      </c>
      <c r="X1233">
        <f>W1233/A1233</f>
        <v>0.35294117647058826</v>
      </c>
      <c r="Y1233">
        <f>W1233/B1233</f>
        <v>0.22222222222222221</v>
      </c>
      <c r="Z1233">
        <f>W1233/D1233</f>
        <v>1</v>
      </c>
      <c r="AA1233" t="str">
        <f>IF(X1233&gt;=0.3,IF(X1233&lt;=0.68,IF(Y1233&gt;=0.2,IF(Y1233&lt;=0.95,IF(Z1233&gt;=0.77,IF(Z1233&lt;=1.75,"CRAM","O"),"O"),"O"),"O"),"O"),"O")</f>
        <v>CRAM</v>
      </c>
      <c r="AD1233">
        <f>(1+A1233-D1233/2-E1233-B1233/2)/(A1233-D1233/2-E1233-C1233-F1233)</f>
        <v>0.13636363636363635</v>
      </c>
      <c r="AF1233" t="str">
        <f>IF(AD1233&gt;0.66,"CondAr","----")</f>
        <v>----</v>
      </c>
      <c r="AG1233" t="str">
        <f>IF(AND((AD1233&gt;0.5),(AD1233&lt;=0.66)),"Aromatic","----")</f>
        <v>----</v>
      </c>
      <c r="AH1233" t="str">
        <f>IF(AND((AD1233&lt;=0.5),(S1233&lt;1.5)),"HUnSatLig","----")</f>
        <v>----</v>
      </c>
      <c r="AI1233" t="str">
        <f>IF(AND((T1233&lt;0.6),(S1233&gt;=1.5),(C1233=0)),"AlipatNoN","----")</f>
        <v>----</v>
      </c>
      <c r="AJ1233" t="str">
        <f>IF(AND((S1233&gt;=1.5),(T1233&gt;=0.6)),"SatFACarb","----")</f>
        <v>----</v>
      </c>
      <c r="AK1233" t="str">
        <f>IF(AND((T1233&lt;0.6),(S1233&gt;=1.5),(C1233&gt;0)),"Alipat+N","----")</f>
        <v>Alipat+N</v>
      </c>
      <c r="AM1233" s="4">
        <f>V1233*(44/43.989828)</f>
        <v>368.2678450098872</v>
      </c>
      <c r="AN1233" s="4">
        <f>INT(AM1233)</f>
        <v>368</v>
      </c>
      <c r="AO1233" s="4">
        <f>AM1233-AN1233</f>
        <v>0.26784500988719628</v>
      </c>
    </row>
    <row r="1234" spans="1:41" x14ac:dyDescent="0.25">
      <c r="A1234">
        <v>17</v>
      </c>
      <c r="B1234">
        <v>28</v>
      </c>
      <c r="C1234">
        <v>0</v>
      </c>
      <c r="D1234">
        <v>11</v>
      </c>
      <c r="E1234">
        <v>0</v>
      </c>
      <c r="F1234">
        <v>0</v>
      </c>
      <c r="H1234">
        <v>407.1558842</v>
      </c>
      <c r="J1234">
        <v>1803366</v>
      </c>
      <c r="K1234">
        <v>2158274</v>
      </c>
      <c r="L1234">
        <v>2034737</v>
      </c>
      <c r="M1234" t="str">
        <f>IF(J1234&gt;0,"Yes","No")</f>
        <v>Yes</v>
      </c>
      <c r="N1234">
        <f>AVERAGE(J1234:L1234)</f>
        <v>1998792.3333333333</v>
      </c>
      <c r="O1234">
        <v>3050017</v>
      </c>
      <c r="P1234">
        <v>2908317</v>
      </c>
      <c r="Q1234">
        <v>2524521</v>
      </c>
      <c r="S1234">
        <f>B1234/A1234</f>
        <v>1.6470588235294117</v>
      </c>
      <c r="T1234">
        <f>D1234/A1234</f>
        <v>0.6470588235294118</v>
      </c>
      <c r="V1234" s="4">
        <f>A1234*12+(B1234-1)*1.007825+C1234*14.003074+D1234*15.9949146+E1234*31.9720707+F1234*30.9737615+0.0005485799</f>
        <v>407.1558841799</v>
      </c>
      <c r="W1234">
        <f>1+A1234-B1234/2+C1234/2+F1234/2</f>
        <v>4</v>
      </c>
      <c r="X1234">
        <f>W1234/A1234</f>
        <v>0.23529411764705882</v>
      </c>
      <c r="Y1234">
        <f>W1234/B1234</f>
        <v>0.14285714285714285</v>
      </c>
      <c r="Z1234">
        <f>W1234/D1234</f>
        <v>0.36363636363636365</v>
      </c>
      <c r="AA1234" t="str">
        <f>IF(X1234&gt;=0.3,IF(X1234&lt;=0.68,IF(Y1234&gt;=0.2,IF(Y1234&lt;=0.95,IF(Z1234&gt;=0.77,IF(Z1234&lt;=1.75,"CRAM","O"),"O"),"O"),"O"),"O"),"O")</f>
        <v>O</v>
      </c>
      <c r="AD1234">
        <f>(1+A1234-D1234/2-E1234-B1234/2)/(A1234-D1234/2-E1234-C1234-F1234)</f>
        <v>-0.13043478260869565</v>
      </c>
      <c r="AF1234" t="str">
        <f>IF(AD1234&gt;0.66,"CondAr","----")</f>
        <v>----</v>
      </c>
      <c r="AG1234" t="str">
        <f>IF(AND((AD1234&gt;0.5),(AD1234&lt;=0.66)),"Aromatic","----")</f>
        <v>----</v>
      </c>
      <c r="AH1234" t="str">
        <f>IF(AND((AD1234&lt;=0.5),(S1234&lt;1.5)),"HUnSatLig","----")</f>
        <v>----</v>
      </c>
      <c r="AI1234" t="str">
        <f>IF(AND((T1234&lt;0.6),(S1234&gt;=1.5),(C1234=0)),"AlipatNoN","----")</f>
        <v>----</v>
      </c>
      <c r="AJ1234" t="str">
        <f>IF(AND((S1234&gt;=1.5),(T1234&gt;=0.6)),"SatFACarb","----")</f>
        <v>SatFACarb</v>
      </c>
      <c r="AK1234" t="str">
        <f>IF(AND((T1234&lt;0.6),(S1234&gt;=1.5),(C1234&gt;0)),"Alipat+N","----")</f>
        <v>----</v>
      </c>
      <c r="AM1234" s="4">
        <f>V1234*(44/43.989828)</f>
        <v>407.25003298297958</v>
      </c>
      <c r="AN1234" s="4">
        <f>INT(AM1234)</f>
        <v>407</v>
      </c>
      <c r="AO1234" s="4">
        <f>AM1234-AN1234</f>
        <v>0.25003298297957599</v>
      </c>
    </row>
    <row r="1235" spans="1:41" x14ac:dyDescent="0.25">
      <c r="A1235">
        <v>17</v>
      </c>
      <c r="B1235">
        <v>28</v>
      </c>
      <c r="C1235">
        <v>0</v>
      </c>
      <c r="D1235">
        <v>12</v>
      </c>
      <c r="E1235">
        <v>0</v>
      </c>
      <c r="F1235">
        <v>0</v>
      </c>
      <c r="H1235">
        <v>423.15079880000002</v>
      </c>
      <c r="J1235">
        <v>2412333</v>
      </c>
      <c r="K1235">
        <v>2205308</v>
      </c>
      <c r="L1235">
        <v>2636392</v>
      </c>
      <c r="M1235" t="str">
        <f>IF(J1235&gt;0,"Yes","No")</f>
        <v>Yes</v>
      </c>
      <c r="N1235">
        <f>AVERAGE(J1235:L1235)</f>
        <v>2418011</v>
      </c>
      <c r="O1235">
        <v>3683508</v>
      </c>
      <c r="P1235">
        <v>3352681</v>
      </c>
      <c r="Q1235">
        <v>3470796</v>
      </c>
      <c r="S1235">
        <f>B1235/A1235</f>
        <v>1.6470588235294117</v>
      </c>
      <c r="T1235">
        <f>D1235/A1235</f>
        <v>0.70588235294117652</v>
      </c>
      <c r="V1235" s="4">
        <f>A1235*12+(B1235-1)*1.007825+C1235*14.003074+D1235*15.9949146+E1235*31.9720707+F1235*30.9737615+0.0005485799</f>
        <v>423.15079877989996</v>
      </c>
      <c r="W1235">
        <f>1+A1235-B1235/2+C1235/2+F1235/2</f>
        <v>4</v>
      </c>
      <c r="X1235">
        <f>W1235/A1235</f>
        <v>0.23529411764705882</v>
      </c>
      <c r="Y1235">
        <f>W1235/B1235</f>
        <v>0.14285714285714285</v>
      </c>
      <c r="Z1235">
        <f>W1235/D1235</f>
        <v>0.33333333333333331</v>
      </c>
      <c r="AA1235" t="str">
        <f>IF(X1235&gt;=0.3,IF(X1235&lt;=0.68,IF(Y1235&gt;=0.2,IF(Y1235&lt;=0.95,IF(Z1235&gt;=0.77,IF(Z1235&lt;=1.75,"CRAM","O"),"O"),"O"),"O"),"O"),"O")</f>
        <v>O</v>
      </c>
      <c r="AD1235">
        <f>(1+A1235-D1235/2-E1235-B1235/2)/(A1235-D1235/2-E1235-C1235-F1235)</f>
        <v>-0.18181818181818182</v>
      </c>
      <c r="AF1235" t="str">
        <f>IF(AD1235&gt;0.66,"CondAr","----")</f>
        <v>----</v>
      </c>
      <c r="AG1235" t="str">
        <f>IF(AND((AD1235&gt;0.5),(AD1235&lt;=0.66)),"Aromatic","----")</f>
        <v>----</v>
      </c>
      <c r="AH1235" t="str">
        <f>IF(AND((AD1235&lt;=0.5),(S1235&lt;1.5)),"HUnSatLig","----")</f>
        <v>----</v>
      </c>
      <c r="AI1235" t="str">
        <f>IF(AND((T1235&lt;0.6),(S1235&gt;=1.5),(C1235=0)),"AlipatNoN","----")</f>
        <v>----</v>
      </c>
      <c r="AJ1235" t="str">
        <f>IF(AND((S1235&gt;=1.5),(T1235&gt;=0.6)),"SatFACarb","----")</f>
        <v>SatFACarb</v>
      </c>
      <c r="AK1235" t="str">
        <f>IF(AND((T1235&lt;0.6),(S1235&gt;=1.5),(C1235&gt;0)),"Alipat+N","----")</f>
        <v>----</v>
      </c>
      <c r="AM1235" s="4">
        <f>V1235*(44/43.989828)</f>
        <v>423.24864617146483</v>
      </c>
      <c r="AN1235" s="4">
        <f>INT(AM1235)</f>
        <v>423</v>
      </c>
      <c r="AO1235" s="4">
        <f>AM1235-AN1235</f>
        <v>0.24864617146482715</v>
      </c>
    </row>
    <row r="1236" spans="1:41" x14ac:dyDescent="0.25">
      <c r="A1236">
        <v>17</v>
      </c>
      <c r="B1236">
        <v>28</v>
      </c>
      <c r="C1236">
        <v>0</v>
      </c>
      <c r="D1236">
        <v>16</v>
      </c>
      <c r="E1236">
        <v>0</v>
      </c>
      <c r="F1236">
        <v>0</v>
      </c>
      <c r="H1236">
        <v>487.13045720000002</v>
      </c>
      <c r="J1236">
        <v>2262761</v>
      </c>
      <c r="K1236">
        <v>2148008</v>
      </c>
      <c r="L1236">
        <v>2207252</v>
      </c>
      <c r="M1236" t="str">
        <f>IF(J1236&gt;0,"Yes","No")</f>
        <v>Yes</v>
      </c>
      <c r="N1236">
        <f>AVERAGE(J1236:L1236)</f>
        <v>2206007</v>
      </c>
      <c r="O1236" t="s">
        <v>14</v>
      </c>
      <c r="P1236" t="s">
        <v>14</v>
      </c>
      <c r="Q1236" t="s">
        <v>14</v>
      </c>
      <c r="S1236">
        <f>B1236/A1236</f>
        <v>1.6470588235294117</v>
      </c>
      <c r="T1236">
        <f>D1236/A1236</f>
        <v>0.94117647058823528</v>
      </c>
      <c r="V1236" s="4">
        <f>A1236*12+(B1236-1)*1.007825+C1236*14.003074+D1236*15.9949146+E1236*31.9720707+F1236*30.9737615+0.0005485799</f>
        <v>487.13045717990002</v>
      </c>
      <c r="W1236">
        <f>1+A1236-B1236/2+C1236/2+F1236/2</f>
        <v>4</v>
      </c>
      <c r="X1236">
        <f>W1236/A1236</f>
        <v>0.23529411764705882</v>
      </c>
      <c r="Y1236">
        <f>W1236/B1236</f>
        <v>0.14285714285714285</v>
      </c>
      <c r="Z1236">
        <f>W1236/D1236</f>
        <v>0.25</v>
      </c>
      <c r="AA1236" t="str">
        <f>IF(X1236&gt;=0.3,IF(X1236&lt;=0.68,IF(Y1236&gt;=0.2,IF(Y1236&lt;=0.95,IF(Z1236&gt;=0.77,IF(Z1236&lt;=1.75,"CRAM","O"),"O"),"O"),"O"),"O"),"O")</f>
        <v>O</v>
      </c>
      <c r="AD1236">
        <f>(1+A1236-D1236/2-E1236-B1236/2)/(A1236-D1236/2-E1236-C1236-F1236)</f>
        <v>-0.44444444444444442</v>
      </c>
      <c r="AF1236" t="str">
        <f>IF(AD1236&gt;0.66,"CondAr","----")</f>
        <v>----</v>
      </c>
      <c r="AG1236" t="str">
        <f>IF(AND((AD1236&gt;0.5),(AD1236&lt;=0.66)),"Aromatic","----")</f>
        <v>----</v>
      </c>
      <c r="AH1236" t="str">
        <f>IF(AND((AD1236&lt;=0.5),(S1236&lt;1.5)),"HUnSatLig","----")</f>
        <v>----</v>
      </c>
      <c r="AI1236" t="str">
        <f>IF(AND((T1236&lt;0.6),(S1236&gt;=1.5),(C1236=0)),"AlipatNoN","----")</f>
        <v>----</v>
      </c>
      <c r="AJ1236" t="str">
        <f>IF(AND((S1236&gt;=1.5),(T1236&gt;=0.6)),"SatFACarb","----")</f>
        <v>SatFACarb</v>
      </c>
      <c r="AK1236" t="str">
        <f>IF(AND((T1236&lt;0.6),(S1236&gt;=1.5),(C1236&gt;0)),"Alipat+N","----")</f>
        <v>----</v>
      </c>
      <c r="AM1236" s="4">
        <f>V1236*(44/43.989828)</f>
        <v>487.24309892540606</v>
      </c>
      <c r="AN1236" s="4">
        <f>INT(AM1236)</f>
        <v>487</v>
      </c>
      <c r="AO1236" s="4">
        <f>AM1236-AN1236</f>
        <v>0.24309892540605915</v>
      </c>
    </row>
    <row r="1237" spans="1:41" x14ac:dyDescent="0.25">
      <c r="A1237">
        <v>17</v>
      </c>
      <c r="B1237">
        <v>28</v>
      </c>
      <c r="C1237">
        <v>4</v>
      </c>
      <c r="D1237">
        <v>9</v>
      </c>
      <c r="E1237">
        <v>0</v>
      </c>
      <c r="F1237">
        <v>0</v>
      </c>
      <c r="H1237">
        <v>431.17835100000002</v>
      </c>
      <c r="J1237">
        <v>2104375</v>
      </c>
      <c r="K1237">
        <v>2177923</v>
      </c>
      <c r="L1237">
        <v>1912411</v>
      </c>
      <c r="M1237" t="str">
        <f>IF(J1237&gt;0,"Yes","No")</f>
        <v>Yes</v>
      </c>
      <c r="N1237">
        <f>AVERAGE(J1237:L1237)</f>
        <v>2064903</v>
      </c>
      <c r="O1237">
        <v>1988867</v>
      </c>
      <c r="P1237">
        <v>1725287</v>
      </c>
      <c r="Q1237">
        <v>2032388</v>
      </c>
      <c r="S1237">
        <f>B1237/A1237</f>
        <v>1.6470588235294117</v>
      </c>
      <c r="T1237">
        <f>D1237/A1237</f>
        <v>0.52941176470588236</v>
      </c>
      <c r="V1237" s="4">
        <f>A1237*12+(B1237-1)*1.007825+C1237*14.003074+D1237*15.9949146+E1237*31.9720707+F1237*30.9737615+0.0005485799</f>
        <v>431.17835097990002</v>
      </c>
      <c r="W1237">
        <f>1+A1237-B1237/2+C1237/2+F1237/2</f>
        <v>6</v>
      </c>
      <c r="X1237">
        <f>W1237/A1237</f>
        <v>0.35294117647058826</v>
      </c>
      <c r="Y1237">
        <f>W1237/B1237</f>
        <v>0.21428571428571427</v>
      </c>
      <c r="Z1237">
        <f>W1237/D1237</f>
        <v>0.66666666666666663</v>
      </c>
      <c r="AA1237" t="str">
        <f>IF(X1237&gt;=0.3,IF(X1237&lt;=0.68,IF(Y1237&gt;=0.2,IF(Y1237&lt;=0.95,IF(Z1237&gt;=0.77,IF(Z1237&lt;=1.75,"CRAM","O"),"O"),"O"),"O"),"O"),"O")</f>
        <v>O</v>
      </c>
      <c r="AD1237">
        <f>(1+A1237-D1237/2-E1237-B1237/2)/(A1237-D1237/2-E1237-C1237-F1237)</f>
        <v>-5.8823529411764705E-2</v>
      </c>
      <c r="AF1237" t="str">
        <f>IF(AD1237&gt;0.66,"CondAr","----")</f>
        <v>----</v>
      </c>
      <c r="AG1237" t="str">
        <f>IF(AND((AD1237&gt;0.5),(AD1237&lt;=0.66)),"Aromatic","----")</f>
        <v>----</v>
      </c>
      <c r="AH1237" t="str">
        <f>IF(AND((AD1237&lt;=0.5),(S1237&lt;1.5)),"HUnSatLig","----")</f>
        <v>----</v>
      </c>
      <c r="AI1237" t="str">
        <f>IF(AND((T1237&lt;0.6),(S1237&gt;=1.5),(C1237=0)),"AlipatNoN","----")</f>
        <v>----</v>
      </c>
      <c r="AJ1237" t="str">
        <f>IF(AND((S1237&gt;=1.5),(T1237&gt;=0.6)),"SatFACarb","----")</f>
        <v>----</v>
      </c>
      <c r="AK1237" t="str">
        <f>IF(AND((T1237&lt;0.6),(S1237&gt;=1.5),(C1237&gt;0)),"Alipat+N","----")</f>
        <v>Alipat+N</v>
      </c>
      <c r="AM1237" s="4">
        <f>V1237*(44/43.989828)</f>
        <v>431.27805462471002</v>
      </c>
      <c r="AN1237" s="4">
        <f>INT(AM1237)</f>
        <v>431</v>
      </c>
      <c r="AO1237" s="4">
        <f>AM1237-AN1237</f>
        <v>0.27805462471002329</v>
      </c>
    </row>
    <row r="1238" spans="1:41" x14ac:dyDescent="0.25">
      <c r="A1238">
        <v>17</v>
      </c>
      <c r="B1238">
        <v>29</v>
      </c>
      <c r="C1238">
        <v>3</v>
      </c>
      <c r="D1238">
        <v>8</v>
      </c>
      <c r="E1238">
        <v>0</v>
      </c>
      <c r="F1238">
        <v>0</v>
      </c>
      <c r="H1238">
        <v>402.1881874</v>
      </c>
      <c r="J1238">
        <v>2600768</v>
      </c>
      <c r="K1238">
        <v>2006742</v>
      </c>
      <c r="L1238">
        <v>1867902</v>
      </c>
      <c r="M1238" t="str">
        <f>IF(J1238&gt;0,"Yes","No")</f>
        <v>Yes</v>
      </c>
      <c r="N1238">
        <f>AVERAGE(J1238:L1238)</f>
        <v>2158470.6666666665</v>
      </c>
      <c r="O1238">
        <v>3258469</v>
      </c>
      <c r="P1238">
        <v>3382420</v>
      </c>
      <c r="Q1238">
        <v>2886216</v>
      </c>
      <c r="S1238">
        <f>B1238/A1238</f>
        <v>1.7058823529411764</v>
      </c>
      <c r="T1238">
        <f>D1238/A1238</f>
        <v>0.47058823529411764</v>
      </c>
      <c r="V1238" s="4">
        <f>A1238*12+(B1238-1)*1.007825+C1238*14.003074+D1238*15.9949146+E1238*31.9720707+F1238*30.9737615+0.0005485799</f>
        <v>402.1881873799</v>
      </c>
      <c r="W1238">
        <f>1+A1238-B1238/2+C1238/2+F1238/2</f>
        <v>5</v>
      </c>
      <c r="X1238">
        <f>W1238/A1238</f>
        <v>0.29411764705882354</v>
      </c>
      <c r="Y1238">
        <f>W1238/B1238</f>
        <v>0.17241379310344829</v>
      </c>
      <c r="Z1238">
        <f>W1238/D1238</f>
        <v>0.625</v>
      </c>
      <c r="AA1238" t="str">
        <f>IF(X1238&gt;=0.3,IF(X1238&lt;=0.68,IF(Y1238&gt;=0.2,IF(Y1238&lt;=0.95,IF(Z1238&gt;=0.77,IF(Z1238&lt;=1.75,"CRAM","O"),"O"),"O"),"O"),"O"),"O")</f>
        <v>O</v>
      </c>
      <c r="AD1238">
        <f>(1+A1238-D1238/2-E1238-B1238/2)/(A1238-D1238/2-E1238-C1238-F1238)</f>
        <v>-0.05</v>
      </c>
      <c r="AF1238" t="str">
        <f>IF(AD1238&gt;0.66,"CondAr","----")</f>
        <v>----</v>
      </c>
      <c r="AG1238" t="str">
        <f>IF(AND((AD1238&gt;0.5),(AD1238&lt;=0.66)),"Aromatic","----")</f>
        <v>----</v>
      </c>
      <c r="AH1238" t="str">
        <f>IF(AND((AD1238&lt;=0.5),(S1238&lt;1.5)),"HUnSatLig","----")</f>
        <v>----</v>
      </c>
      <c r="AI1238" t="str">
        <f>IF(AND((T1238&lt;0.6),(S1238&gt;=1.5),(C1238=0)),"AlipatNoN","----")</f>
        <v>----</v>
      </c>
      <c r="AJ1238" t="str">
        <f>IF(AND((S1238&gt;=1.5),(T1238&gt;=0.6)),"SatFACarb","----")</f>
        <v>----</v>
      </c>
      <c r="AK1238" t="str">
        <f>IF(AND((T1238&lt;0.6),(S1238&gt;=1.5),(C1238&gt;0)),"Alipat+N","----")</f>
        <v>Alipat+N</v>
      </c>
      <c r="AM1238" s="4">
        <f>V1238*(44/43.989828)</f>
        <v>402.28118747624103</v>
      </c>
      <c r="AN1238" s="4">
        <f>INT(AM1238)</f>
        <v>402</v>
      </c>
      <c r="AO1238" s="4">
        <f>AM1238-AN1238</f>
        <v>0.2811874762410298</v>
      </c>
    </row>
    <row r="1239" spans="1:41" x14ac:dyDescent="0.25">
      <c r="A1239">
        <v>17</v>
      </c>
      <c r="B1239">
        <v>30</v>
      </c>
      <c r="C1239">
        <v>0</v>
      </c>
      <c r="D1239">
        <v>11</v>
      </c>
      <c r="E1239">
        <v>0</v>
      </c>
      <c r="F1239">
        <v>0</v>
      </c>
      <c r="H1239">
        <v>409.1715342</v>
      </c>
      <c r="J1239">
        <v>2100205</v>
      </c>
      <c r="K1239">
        <v>2271060</v>
      </c>
      <c r="L1239">
        <v>1980577</v>
      </c>
      <c r="M1239" t="str">
        <f>IF(J1239&gt;0,"Yes","No")</f>
        <v>Yes</v>
      </c>
      <c r="N1239">
        <f>AVERAGE(J1239:L1239)</f>
        <v>2117280.6666666665</v>
      </c>
      <c r="O1239">
        <v>2975384</v>
      </c>
      <c r="P1239">
        <v>3482422</v>
      </c>
      <c r="Q1239">
        <v>3134365</v>
      </c>
      <c r="S1239">
        <f>B1239/A1239</f>
        <v>1.7647058823529411</v>
      </c>
      <c r="T1239">
        <f>D1239/A1239</f>
        <v>0.6470588235294118</v>
      </c>
      <c r="V1239" s="4">
        <f>A1239*12+(B1239-1)*1.007825+C1239*14.003074+D1239*15.9949146+E1239*31.9720707+F1239*30.9737615+0.0005485799</f>
        <v>409.17153417989999</v>
      </c>
      <c r="W1239">
        <f>1+A1239-B1239/2+C1239/2+F1239/2</f>
        <v>3</v>
      </c>
      <c r="X1239">
        <f>W1239/A1239</f>
        <v>0.17647058823529413</v>
      </c>
      <c r="Y1239">
        <f>W1239/B1239</f>
        <v>0.1</v>
      </c>
      <c r="Z1239">
        <f>W1239/D1239</f>
        <v>0.27272727272727271</v>
      </c>
      <c r="AA1239" t="str">
        <f>IF(X1239&gt;=0.3,IF(X1239&lt;=0.68,IF(Y1239&gt;=0.2,IF(Y1239&lt;=0.95,IF(Z1239&gt;=0.77,IF(Z1239&lt;=1.75,"CRAM","O"),"O"),"O"),"O"),"O"),"O")</f>
        <v>O</v>
      </c>
      <c r="AD1239">
        <f>(1+A1239-D1239/2-E1239-B1239/2)/(A1239-D1239/2-E1239-C1239-F1239)</f>
        <v>-0.21739130434782608</v>
      </c>
      <c r="AF1239" t="str">
        <f>IF(AD1239&gt;0.66,"CondAr","----")</f>
        <v>----</v>
      </c>
      <c r="AG1239" t="str">
        <f>IF(AND((AD1239&gt;0.5),(AD1239&lt;=0.66)),"Aromatic","----")</f>
        <v>----</v>
      </c>
      <c r="AH1239" t="str">
        <f>IF(AND((AD1239&lt;=0.5),(S1239&lt;1.5)),"HUnSatLig","----")</f>
        <v>----</v>
      </c>
      <c r="AI1239" t="str">
        <f>IF(AND((T1239&lt;0.6),(S1239&gt;=1.5),(C1239=0)),"AlipatNoN","----")</f>
        <v>----</v>
      </c>
      <c r="AJ1239" t="str">
        <f>IF(AND((S1239&gt;=1.5),(T1239&gt;=0.6)),"SatFACarb","----")</f>
        <v>SatFACarb</v>
      </c>
      <c r="AK1239" t="str">
        <f>IF(AND((T1239&lt;0.6),(S1239&gt;=1.5),(C1239&gt;0)),"Alipat+N","----")</f>
        <v>----</v>
      </c>
      <c r="AM1239" s="4">
        <f>V1239*(44/43.989828)</f>
        <v>409.26614907236274</v>
      </c>
      <c r="AN1239" s="4">
        <f>INT(AM1239)</f>
        <v>409</v>
      </c>
      <c r="AO1239" s="4">
        <f>AM1239-AN1239</f>
        <v>0.26614907236273666</v>
      </c>
    </row>
    <row r="1240" spans="1:41" x14ac:dyDescent="0.25">
      <c r="A1240">
        <v>17</v>
      </c>
      <c r="B1240">
        <v>30</v>
      </c>
      <c r="C1240">
        <v>0</v>
      </c>
      <c r="D1240">
        <v>13</v>
      </c>
      <c r="E1240">
        <v>0</v>
      </c>
      <c r="F1240">
        <v>0</v>
      </c>
      <c r="H1240">
        <v>441.16136340000003</v>
      </c>
      <c r="J1240">
        <v>2038592</v>
      </c>
      <c r="K1240">
        <v>2525029</v>
      </c>
      <c r="L1240">
        <v>2416826</v>
      </c>
      <c r="M1240" t="str">
        <f>IF(J1240&gt;0,"Yes","No")</f>
        <v>Yes</v>
      </c>
      <c r="N1240">
        <f>AVERAGE(J1240:L1240)</f>
        <v>2326815.6666666665</v>
      </c>
      <c r="O1240">
        <v>4011023</v>
      </c>
      <c r="P1240">
        <v>4293958</v>
      </c>
      <c r="Q1240">
        <v>3285723</v>
      </c>
      <c r="S1240">
        <f>B1240/A1240</f>
        <v>1.7647058823529411</v>
      </c>
      <c r="T1240">
        <f>D1240/A1240</f>
        <v>0.76470588235294112</v>
      </c>
      <c r="V1240" s="4">
        <f>A1240*12+(B1240-1)*1.007825+C1240*14.003074+D1240*15.9949146+E1240*31.9720707+F1240*30.9737615+0.0005485799</f>
        <v>441.16136337990002</v>
      </c>
      <c r="W1240">
        <f>1+A1240-B1240/2+C1240/2+F1240/2</f>
        <v>3</v>
      </c>
      <c r="X1240">
        <f>W1240/A1240</f>
        <v>0.17647058823529413</v>
      </c>
      <c r="Y1240">
        <f>W1240/B1240</f>
        <v>0.1</v>
      </c>
      <c r="Z1240">
        <f>W1240/D1240</f>
        <v>0.23076923076923078</v>
      </c>
      <c r="AA1240" t="str">
        <f>IF(X1240&gt;=0.3,IF(X1240&lt;=0.68,IF(Y1240&gt;=0.2,IF(Y1240&lt;=0.95,IF(Z1240&gt;=0.77,IF(Z1240&lt;=1.75,"CRAM","O"),"O"),"O"),"O"),"O"),"O")</f>
        <v>O</v>
      </c>
      <c r="AD1240">
        <f>(1+A1240-D1240/2-E1240-B1240/2)/(A1240-D1240/2-E1240-C1240-F1240)</f>
        <v>-0.33333333333333331</v>
      </c>
      <c r="AF1240" t="str">
        <f>IF(AD1240&gt;0.66,"CondAr","----")</f>
        <v>----</v>
      </c>
      <c r="AG1240" t="str">
        <f>IF(AND((AD1240&gt;0.5),(AD1240&lt;=0.66)),"Aromatic","----")</f>
        <v>----</v>
      </c>
      <c r="AH1240" t="str">
        <f>IF(AND((AD1240&lt;=0.5),(S1240&lt;1.5)),"HUnSatLig","----")</f>
        <v>----</v>
      </c>
      <c r="AI1240" t="str">
        <f>IF(AND((T1240&lt;0.6),(S1240&gt;=1.5),(C1240=0)),"AlipatNoN","----")</f>
        <v>----</v>
      </c>
      <c r="AJ1240" t="str">
        <f>IF(AND((S1240&gt;=1.5),(T1240&gt;=0.6)),"SatFACarb","----")</f>
        <v>SatFACarb</v>
      </c>
      <c r="AK1240" t="str">
        <f>IF(AND((T1240&lt;0.6),(S1240&gt;=1.5),(C1240&gt;0)),"Alipat+N","----")</f>
        <v>----</v>
      </c>
      <c r="AM1240" s="4">
        <f>V1240*(44/43.989828)</f>
        <v>441.26337544933341</v>
      </c>
      <c r="AN1240" s="4">
        <f>INT(AM1240)</f>
        <v>441</v>
      </c>
      <c r="AO1240" s="4">
        <f>AM1240-AN1240</f>
        <v>0.26337544933340951</v>
      </c>
    </row>
    <row r="1241" spans="1:41" x14ac:dyDescent="0.25">
      <c r="A1241">
        <v>17</v>
      </c>
      <c r="B1241">
        <v>30</v>
      </c>
      <c r="C1241">
        <v>0</v>
      </c>
      <c r="D1241">
        <v>14</v>
      </c>
      <c r="E1241">
        <v>0</v>
      </c>
      <c r="F1241">
        <v>0</v>
      </c>
      <c r="H1241">
        <v>457.15627799999999</v>
      </c>
      <c r="J1241">
        <v>2057094</v>
      </c>
      <c r="K1241">
        <v>2804672</v>
      </c>
      <c r="L1241">
        <v>2520731</v>
      </c>
      <c r="M1241" t="str">
        <f>IF(J1241&gt;0,"Yes","No")</f>
        <v>Yes</v>
      </c>
      <c r="N1241">
        <f>AVERAGE(J1241:L1241)</f>
        <v>2460832.3333333335</v>
      </c>
      <c r="O1241" t="s">
        <v>14</v>
      </c>
      <c r="P1241" t="s">
        <v>14</v>
      </c>
      <c r="Q1241" t="s">
        <v>14</v>
      </c>
      <c r="S1241">
        <f>B1241/A1241</f>
        <v>1.7647058823529411</v>
      </c>
      <c r="T1241">
        <f>D1241/A1241</f>
        <v>0.82352941176470584</v>
      </c>
      <c r="V1241" s="4">
        <f>A1241*12+(B1241-1)*1.007825+C1241*14.003074+D1241*15.9949146+E1241*31.9720707+F1241*30.9737615+0.0005485799</f>
        <v>457.15627797989998</v>
      </c>
      <c r="W1241">
        <f>1+A1241-B1241/2+C1241/2+F1241/2</f>
        <v>3</v>
      </c>
      <c r="X1241">
        <f>W1241/A1241</f>
        <v>0.17647058823529413</v>
      </c>
      <c r="Y1241">
        <f>W1241/B1241</f>
        <v>0.1</v>
      </c>
      <c r="Z1241">
        <f>W1241/D1241</f>
        <v>0.21428571428571427</v>
      </c>
      <c r="AA1241" t="str">
        <f>IF(X1241&gt;=0.3,IF(X1241&lt;=0.68,IF(Y1241&gt;=0.2,IF(Y1241&lt;=0.95,IF(Z1241&gt;=0.77,IF(Z1241&lt;=1.75,"CRAM","O"),"O"),"O"),"O"),"O"),"O")</f>
        <v>O</v>
      </c>
      <c r="AD1241">
        <f>(1+A1241-D1241/2-E1241-B1241/2)/(A1241-D1241/2-E1241-C1241-F1241)</f>
        <v>-0.4</v>
      </c>
      <c r="AF1241" t="str">
        <f>IF(AD1241&gt;0.66,"CondAr","----")</f>
        <v>----</v>
      </c>
      <c r="AG1241" t="str">
        <f>IF(AND((AD1241&gt;0.5),(AD1241&lt;=0.66)),"Aromatic","----")</f>
        <v>----</v>
      </c>
      <c r="AH1241" t="str">
        <f>IF(AND((AD1241&lt;=0.5),(S1241&lt;1.5)),"HUnSatLig","----")</f>
        <v>----</v>
      </c>
      <c r="AI1241" t="str">
        <f>IF(AND((T1241&lt;0.6),(S1241&gt;=1.5),(C1241=0)),"AlipatNoN","----")</f>
        <v>----</v>
      </c>
      <c r="AJ1241" t="str">
        <f>IF(AND((S1241&gt;=1.5),(T1241&gt;=0.6)),"SatFACarb","----")</f>
        <v>SatFACarb</v>
      </c>
      <c r="AK1241" t="str">
        <f>IF(AND((T1241&lt;0.6),(S1241&gt;=1.5),(C1241&gt;0)),"Alipat+N","----")</f>
        <v>----</v>
      </c>
      <c r="AM1241" s="4">
        <f>V1241*(44/43.989828)</f>
        <v>457.26198863781866</v>
      </c>
      <c r="AN1241" s="4">
        <f>INT(AM1241)</f>
        <v>457</v>
      </c>
      <c r="AO1241" s="4">
        <f>AM1241-AN1241</f>
        <v>0.26198863781866066</v>
      </c>
    </row>
    <row r="1242" spans="1:41" x14ac:dyDescent="0.25">
      <c r="A1242">
        <v>17</v>
      </c>
      <c r="B1242">
        <v>30</v>
      </c>
      <c r="C1242">
        <v>4</v>
      </c>
      <c r="D1242">
        <v>5</v>
      </c>
      <c r="E1242">
        <v>0</v>
      </c>
      <c r="F1242">
        <v>0</v>
      </c>
      <c r="H1242">
        <v>369.21434260000001</v>
      </c>
      <c r="J1242">
        <v>1827675</v>
      </c>
      <c r="K1242">
        <v>1925105</v>
      </c>
      <c r="L1242">
        <v>1636191</v>
      </c>
      <c r="M1242" t="str">
        <f>IF(J1242&gt;0,"Yes","No")</f>
        <v>Yes</v>
      </c>
      <c r="N1242">
        <f>AVERAGE(J1242:L1242)</f>
        <v>1796323.6666666667</v>
      </c>
      <c r="O1242">
        <v>3487042</v>
      </c>
      <c r="P1242">
        <v>3500267</v>
      </c>
      <c r="Q1242">
        <v>3004902</v>
      </c>
      <c r="S1242">
        <f>B1242/A1242</f>
        <v>1.7647058823529411</v>
      </c>
      <c r="T1242">
        <f>D1242/A1242</f>
        <v>0.29411764705882354</v>
      </c>
      <c r="V1242" s="4">
        <f>A1242*12+(B1242-1)*1.007825+C1242*14.003074+D1242*15.9949146+E1242*31.9720707+F1242*30.9737615+0.0005485799</f>
        <v>369.21434257990001</v>
      </c>
      <c r="W1242">
        <f>1+A1242-B1242/2+C1242/2+F1242/2</f>
        <v>5</v>
      </c>
      <c r="X1242">
        <f>W1242/A1242</f>
        <v>0.29411764705882354</v>
      </c>
      <c r="Y1242">
        <f>W1242/B1242</f>
        <v>0.16666666666666666</v>
      </c>
      <c r="Z1242">
        <f>W1242/D1242</f>
        <v>1</v>
      </c>
      <c r="AA1242" t="str">
        <f>IF(X1242&gt;=0.3,IF(X1242&lt;=0.68,IF(Y1242&gt;=0.2,IF(Y1242&lt;=0.95,IF(Z1242&gt;=0.77,IF(Z1242&lt;=1.75,"CRAM","O"),"O"),"O"),"O"),"O"),"O")</f>
        <v>O</v>
      </c>
      <c r="AD1242">
        <f>(1+A1242-D1242/2-E1242-B1242/2)/(A1242-D1242/2-E1242-C1242-F1242)</f>
        <v>4.7619047619047616E-2</v>
      </c>
      <c r="AF1242" t="str">
        <f>IF(AD1242&gt;0.66,"CondAr","----")</f>
        <v>----</v>
      </c>
      <c r="AG1242" t="str">
        <f>IF(AND((AD1242&gt;0.5),(AD1242&lt;=0.66)),"Aromatic","----")</f>
        <v>----</v>
      </c>
      <c r="AH1242" t="str">
        <f>IF(AND((AD1242&lt;=0.5),(S1242&lt;1.5)),"HUnSatLig","----")</f>
        <v>----</v>
      </c>
      <c r="AI1242" t="str">
        <f>IF(AND((T1242&lt;0.6),(S1242&gt;=1.5),(C1242=0)),"AlipatNoN","----")</f>
        <v>----</v>
      </c>
      <c r="AJ1242" t="str">
        <f>IF(AND((S1242&gt;=1.5),(T1242&gt;=0.6)),"SatFACarb","----")</f>
        <v>----</v>
      </c>
      <c r="AK1242" t="str">
        <f>IF(AND((T1242&lt;0.6),(S1242&gt;=1.5),(C1242&gt;0)),"Alipat+N","----")</f>
        <v>Alipat+N</v>
      </c>
      <c r="AM1242" s="4">
        <f>V1242*(44/43.989828)</f>
        <v>369.29971796015201</v>
      </c>
      <c r="AN1242" s="4">
        <f>INT(AM1242)</f>
        <v>369</v>
      </c>
      <c r="AO1242" s="4">
        <f>AM1242-AN1242</f>
        <v>0.2997179601520088</v>
      </c>
    </row>
    <row r="1243" spans="1:41" x14ac:dyDescent="0.25">
      <c r="A1243">
        <v>17</v>
      </c>
      <c r="B1243">
        <v>31</v>
      </c>
      <c r="C1243">
        <v>3</v>
      </c>
      <c r="D1243">
        <v>4</v>
      </c>
      <c r="E1243">
        <v>0</v>
      </c>
      <c r="F1243">
        <v>0</v>
      </c>
      <c r="H1243">
        <v>340.22417899999999</v>
      </c>
      <c r="J1243">
        <v>2245983</v>
      </c>
      <c r="K1243">
        <v>2906274</v>
      </c>
      <c r="L1243">
        <v>2447493</v>
      </c>
      <c r="M1243" t="str">
        <f>IF(J1243&gt;0,"Yes","No")</f>
        <v>Yes</v>
      </c>
      <c r="N1243">
        <f>AVERAGE(J1243:L1243)</f>
        <v>2533250</v>
      </c>
      <c r="O1243">
        <v>5916572</v>
      </c>
      <c r="P1243">
        <v>7157478</v>
      </c>
      <c r="Q1243">
        <v>5710730</v>
      </c>
      <c r="S1243">
        <f>B1243/A1243</f>
        <v>1.8235294117647058</v>
      </c>
      <c r="T1243">
        <f>D1243/A1243</f>
        <v>0.23529411764705882</v>
      </c>
      <c r="V1243" s="4">
        <f>A1243*12+(B1243-1)*1.007825+C1243*14.003074+D1243*15.9949146+E1243*31.9720707+F1243*30.9737615+0.0005485799</f>
        <v>340.22417897989999</v>
      </c>
      <c r="W1243">
        <f>1+A1243-B1243/2+C1243/2+F1243/2</f>
        <v>4</v>
      </c>
      <c r="X1243">
        <f>W1243/A1243</f>
        <v>0.23529411764705882</v>
      </c>
      <c r="Y1243">
        <f>W1243/B1243</f>
        <v>0.12903225806451613</v>
      </c>
      <c r="Z1243">
        <f>W1243/D1243</f>
        <v>1</v>
      </c>
      <c r="AA1243" t="str">
        <f>IF(X1243&gt;=0.3,IF(X1243&lt;=0.68,IF(Y1243&gt;=0.2,IF(Y1243&lt;=0.95,IF(Z1243&gt;=0.77,IF(Z1243&lt;=1.75,"CRAM","O"),"O"),"O"),"O"),"O"),"O")</f>
        <v>O</v>
      </c>
      <c r="AD1243">
        <f>(1+A1243-D1243/2-E1243-B1243/2)/(A1243-D1243/2-E1243-C1243-F1243)</f>
        <v>4.1666666666666664E-2</v>
      </c>
      <c r="AF1243" t="str">
        <f>IF(AD1243&gt;0.66,"CondAr","----")</f>
        <v>----</v>
      </c>
      <c r="AG1243" t="str">
        <f>IF(AND((AD1243&gt;0.5),(AD1243&lt;=0.66)),"Aromatic","----")</f>
        <v>----</v>
      </c>
      <c r="AH1243" t="str">
        <f>IF(AND((AD1243&lt;=0.5),(S1243&lt;1.5)),"HUnSatLig","----")</f>
        <v>----</v>
      </c>
      <c r="AI1243" t="str">
        <f>IF(AND((T1243&lt;0.6),(S1243&gt;=1.5),(C1243=0)),"AlipatNoN","----")</f>
        <v>----</v>
      </c>
      <c r="AJ1243" t="str">
        <f>IF(AND((S1243&gt;=1.5),(T1243&gt;=0.6)),"SatFACarb","----")</f>
        <v>----</v>
      </c>
      <c r="AK1243" t="str">
        <f>IF(AND((T1243&lt;0.6),(S1243&gt;=1.5),(C1243&gt;0)),"Alipat+N","----")</f>
        <v>Alipat+N</v>
      </c>
      <c r="AM1243" s="4">
        <f>V1243*(44/43.989828)</f>
        <v>340.30285081168302</v>
      </c>
      <c r="AN1243" s="4">
        <f>INT(AM1243)</f>
        <v>340</v>
      </c>
      <c r="AO1243" s="4">
        <f>AM1243-AN1243</f>
        <v>0.30285081168301531</v>
      </c>
    </row>
    <row r="1244" spans="1:41" x14ac:dyDescent="0.25">
      <c r="A1244">
        <v>17</v>
      </c>
      <c r="B1244">
        <v>31</v>
      </c>
      <c r="C1244">
        <v>5</v>
      </c>
      <c r="D1244">
        <v>6</v>
      </c>
      <c r="E1244">
        <v>0</v>
      </c>
      <c r="F1244">
        <v>0</v>
      </c>
      <c r="H1244">
        <v>400.22015620000002</v>
      </c>
      <c r="J1244">
        <v>1847821</v>
      </c>
      <c r="K1244">
        <v>1993691</v>
      </c>
      <c r="L1244">
        <v>1664401</v>
      </c>
      <c r="M1244" t="str">
        <f>IF(J1244&gt;0,"Yes","No")</f>
        <v>Yes</v>
      </c>
      <c r="N1244">
        <f>AVERAGE(J1244:L1244)</f>
        <v>1835304.3333333333</v>
      </c>
      <c r="O1244">
        <v>3244405</v>
      </c>
      <c r="P1244">
        <v>3190667</v>
      </c>
      <c r="Q1244">
        <v>3357074</v>
      </c>
      <c r="S1244">
        <f>B1244/A1244</f>
        <v>1.8235294117647058</v>
      </c>
      <c r="T1244">
        <f>D1244/A1244</f>
        <v>0.35294117647058826</v>
      </c>
      <c r="V1244" s="4">
        <f>A1244*12+(B1244-1)*1.007825+C1244*14.003074+D1244*15.9949146+E1244*31.9720707+F1244*30.9737615+0.0005485799</f>
        <v>400.22015617989996</v>
      </c>
      <c r="W1244">
        <f>1+A1244-B1244/2+C1244/2+F1244/2</f>
        <v>5</v>
      </c>
      <c r="X1244">
        <f>W1244/A1244</f>
        <v>0.29411764705882354</v>
      </c>
      <c r="Y1244">
        <f>W1244/B1244</f>
        <v>0.16129032258064516</v>
      </c>
      <c r="Z1244">
        <f>W1244/D1244</f>
        <v>0.83333333333333337</v>
      </c>
      <c r="AA1244" t="str">
        <f>IF(X1244&gt;=0.3,IF(X1244&lt;=0.68,IF(Y1244&gt;=0.2,IF(Y1244&lt;=0.95,IF(Z1244&gt;=0.77,IF(Z1244&lt;=1.75,"CRAM","O"),"O"),"O"),"O"),"O"),"O")</f>
        <v>O</v>
      </c>
      <c r="AD1244">
        <f>(1+A1244-D1244/2-E1244-B1244/2)/(A1244-D1244/2-E1244-C1244-F1244)</f>
        <v>-5.5555555555555552E-2</v>
      </c>
      <c r="AF1244" t="str">
        <f>IF(AD1244&gt;0.66,"CondAr","----")</f>
        <v>----</v>
      </c>
      <c r="AG1244" t="str">
        <f>IF(AND((AD1244&gt;0.5),(AD1244&lt;=0.66)),"Aromatic","----")</f>
        <v>----</v>
      </c>
      <c r="AH1244" t="str">
        <f>IF(AND((AD1244&lt;=0.5),(S1244&lt;1.5)),"HUnSatLig","----")</f>
        <v>----</v>
      </c>
      <c r="AI1244" t="str">
        <f>IF(AND((T1244&lt;0.6),(S1244&gt;=1.5),(C1244=0)),"AlipatNoN","----")</f>
        <v>----</v>
      </c>
      <c r="AJ1244" t="str">
        <f>IF(AND((S1244&gt;=1.5),(T1244&gt;=0.6)),"SatFACarb","----")</f>
        <v>----</v>
      </c>
      <c r="AK1244" t="str">
        <f>IF(AND((T1244&lt;0.6),(S1244&gt;=1.5),(C1244&gt;0)),"Alipat+N","----")</f>
        <v>Alipat+N</v>
      </c>
      <c r="AM1244" s="4">
        <f>V1244*(44/43.989828)</f>
        <v>400.31270119800411</v>
      </c>
      <c r="AN1244" s="4">
        <f>INT(AM1244)</f>
        <v>400</v>
      </c>
      <c r="AO1244" s="4">
        <f>AM1244-AN1244</f>
        <v>0.31270119800410612</v>
      </c>
    </row>
    <row r="1245" spans="1:41" x14ac:dyDescent="0.25">
      <c r="A1245">
        <v>17</v>
      </c>
      <c r="B1245">
        <v>32</v>
      </c>
      <c r="C1245">
        <v>0</v>
      </c>
      <c r="D1245">
        <v>5</v>
      </c>
      <c r="E1245">
        <v>0</v>
      </c>
      <c r="F1245">
        <v>0</v>
      </c>
      <c r="H1245">
        <v>315.21769660000001</v>
      </c>
      <c r="J1245">
        <v>1556250</v>
      </c>
      <c r="K1245">
        <v>1761355</v>
      </c>
      <c r="L1245">
        <v>1816266</v>
      </c>
      <c r="M1245" t="str">
        <f>IF(J1245&gt;0,"Yes","No")</f>
        <v>Yes</v>
      </c>
      <c r="N1245">
        <f>AVERAGE(J1245:L1245)</f>
        <v>1711290.3333333333</v>
      </c>
      <c r="O1245">
        <v>2824521</v>
      </c>
      <c r="P1245">
        <v>3268823</v>
      </c>
      <c r="Q1245">
        <v>3097067</v>
      </c>
      <c r="S1245">
        <f>B1245/A1245</f>
        <v>1.8823529411764706</v>
      </c>
      <c r="T1245">
        <f>D1245/A1245</f>
        <v>0.29411764705882354</v>
      </c>
      <c r="V1245" s="4">
        <f>A1245*12+(B1245-1)*1.007825+C1245*14.003074+D1245*15.9949146+E1245*31.9720707+F1245*30.9737615+0.0005485799</f>
        <v>315.21769657989995</v>
      </c>
      <c r="W1245">
        <f>1+A1245-B1245/2+C1245/2+F1245/2</f>
        <v>2</v>
      </c>
      <c r="X1245">
        <f>W1245/A1245</f>
        <v>0.11764705882352941</v>
      </c>
      <c r="Y1245">
        <f>W1245/B1245</f>
        <v>6.25E-2</v>
      </c>
      <c r="Z1245">
        <f>W1245/D1245</f>
        <v>0.4</v>
      </c>
      <c r="AA1245" t="str">
        <f>IF(X1245&gt;=0.3,IF(X1245&lt;=0.68,IF(Y1245&gt;=0.2,IF(Y1245&lt;=0.95,IF(Z1245&gt;=0.77,IF(Z1245&lt;=1.75,"CRAM","O"),"O"),"O"),"O"),"O"),"O")</f>
        <v>O</v>
      </c>
      <c r="AD1245">
        <f>(1+A1245-D1245/2-E1245-B1245/2)/(A1245-D1245/2-E1245-C1245-F1245)</f>
        <v>-3.4482758620689655E-2</v>
      </c>
      <c r="AF1245" t="str">
        <f>IF(AD1245&gt;0.66,"CondAr","----")</f>
        <v>----</v>
      </c>
      <c r="AG1245" t="str">
        <f>IF(AND((AD1245&gt;0.5),(AD1245&lt;=0.66)),"Aromatic","----")</f>
        <v>----</v>
      </c>
      <c r="AH1245" t="str">
        <f>IF(AND((AD1245&lt;=0.5),(S1245&lt;1.5)),"HUnSatLig","----")</f>
        <v>----</v>
      </c>
      <c r="AI1245" t="str">
        <f>IF(AND((T1245&lt;0.6),(S1245&gt;=1.5),(C1245=0)),"AlipatNoN","----")</f>
        <v>AlipatNoN</v>
      </c>
      <c r="AJ1245" t="str">
        <f>IF(AND((S1245&gt;=1.5),(T1245&gt;=0.6)),"SatFACarb","----")</f>
        <v>----</v>
      </c>
      <c r="AK1245" t="str">
        <f>IF(AND((T1245&lt;0.6),(S1245&gt;=1.5),(C1245&gt;0)),"Alipat+N","----")</f>
        <v>----</v>
      </c>
      <c r="AM1245" s="4">
        <f>V1245*(44/43.989828)</f>
        <v>315.29058603083411</v>
      </c>
      <c r="AN1245" s="4">
        <f>INT(AM1245)</f>
        <v>315</v>
      </c>
      <c r="AO1245" s="4">
        <f>AM1245-AN1245</f>
        <v>0.29058603083410617</v>
      </c>
    </row>
    <row r="1246" spans="1:41" x14ac:dyDescent="0.25">
      <c r="A1246">
        <v>17</v>
      </c>
      <c r="B1246">
        <v>32</v>
      </c>
      <c r="C1246">
        <v>0</v>
      </c>
      <c r="D1246">
        <v>6</v>
      </c>
      <c r="E1246">
        <v>0</v>
      </c>
      <c r="F1246">
        <v>0</v>
      </c>
      <c r="H1246">
        <v>331.21261120000003</v>
      </c>
      <c r="J1246">
        <v>2266361</v>
      </c>
      <c r="K1246">
        <v>3040994</v>
      </c>
      <c r="L1246">
        <v>2808358</v>
      </c>
      <c r="M1246" t="str">
        <f>IF(J1246&gt;0,"Yes","No")</f>
        <v>Yes</v>
      </c>
      <c r="N1246">
        <f>AVERAGE(J1246:L1246)</f>
        <v>2705237.6666666665</v>
      </c>
      <c r="O1246">
        <v>5823153</v>
      </c>
      <c r="P1246">
        <v>5615312</v>
      </c>
      <c r="Q1246">
        <v>5397230</v>
      </c>
      <c r="S1246">
        <f>B1246/A1246</f>
        <v>1.8823529411764706</v>
      </c>
      <c r="T1246">
        <f>D1246/A1246</f>
        <v>0.35294117647058826</v>
      </c>
      <c r="V1246" s="4">
        <f>A1246*12+(B1246-1)*1.007825+C1246*14.003074+D1246*15.9949146+E1246*31.9720707+F1246*30.9737615+0.0005485799</f>
        <v>331.21261117989997</v>
      </c>
      <c r="W1246">
        <f>1+A1246-B1246/2+C1246/2+F1246/2</f>
        <v>2</v>
      </c>
      <c r="X1246">
        <f>W1246/A1246</f>
        <v>0.11764705882352941</v>
      </c>
      <c r="Y1246">
        <f>W1246/B1246</f>
        <v>6.25E-2</v>
      </c>
      <c r="Z1246">
        <f>W1246/D1246</f>
        <v>0.33333333333333331</v>
      </c>
      <c r="AA1246" t="str">
        <f>IF(X1246&gt;=0.3,IF(X1246&lt;=0.68,IF(Y1246&gt;=0.2,IF(Y1246&lt;=0.95,IF(Z1246&gt;=0.77,IF(Z1246&lt;=1.75,"CRAM","O"),"O"),"O"),"O"),"O"),"O")</f>
        <v>O</v>
      </c>
      <c r="AD1246">
        <f>(1+A1246-D1246/2-E1246-B1246/2)/(A1246-D1246/2-E1246-C1246-F1246)</f>
        <v>-7.1428571428571425E-2</v>
      </c>
      <c r="AF1246" t="str">
        <f>IF(AD1246&gt;0.66,"CondAr","----")</f>
        <v>----</v>
      </c>
      <c r="AG1246" t="str">
        <f>IF(AND((AD1246&gt;0.5),(AD1246&lt;=0.66)),"Aromatic","----")</f>
        <v>----</v>
      </c>
      <c r="AH1246" t="str">
        <f>IF(AND((AD1246&lt;=0.5),(S1246&lt;1.5)),"HUnSatLig","----")</f>
        <v>----</v>
      </c>
      <c r="AI1246" t="str">
        <f>IF(AND((T1246&lt;0.6),(S1246&gt;=1.5),(C1246=0)),"AlipatNoN","----")</f>
        <v>AlipatNoN</v>
      </c>
      <c r="AJ1246" t="str">
        <f>IF(AND((S1246&gt;=1.5),(T1246&gt;=0.6)),"SatFACarb","----")</f>
        <v>----</v>
      </c>
      <c r="AK1246" t="str">
        <f>IF(AND((T1246&lt;0.6),(S1246&gt;=1.5),(C1246&gt;0)),"Alipat+N","----")</f>
        <v>----</v>
      </c>
      <c r="AM1246" s="4">
        <f>V1246*(44/43.989828)</f>
        <v>331.28919921931941</v>
      </c>
      <c r="AN1246" s="4">
        <f>INT(AM1246)</f>
        <v>331</v>
      </c>
      <c r="AO1246" s="4">
        <f>AM1246-AN1246</f>
        <v>0.28919921931941417</v>
      </c>
    </row>
    <row r="1247" spans="1:41" x14ac:dyDescent="0.25">
      <c r="A1247">
        <v>17</v>
      </c>
      <c r="B1247">
        <v>32</v>
      </c>
      <c r="C1247">
        <v>4</v>
      </c>
      <c r="D1247">
        <v>7</v>
      </c>
      <c r="E1247">
        <v>0</v>
      </c>
      <c r="F1247">
        <v>0</v>
      </c>
      <c r="H1247">
        <v>403.21982179999998</v>
      </c>
      <c r="J1247">
        <v>2749901</v>
      </c>
      <c r="K1247">
        <v>2540365</v>
      </c>
      <c r="L1247">
        <v>2365676</v>
      </c>
      <c r="M1247" t="str">
        <f>IF(J1247&gt;0,"Yes","No")</f>
        <v>Yes</v>
      </c>
      <c r="N1247">
        <f>AVERAGE(J1247:L1247)</f>
        <v>2551980.6666666665</v>
      </c>
      <c r="O1247">
        <v>4614868</v>
      </c>
      <c r="P1247">
        <v>4700434</v>
      </c>
      <c r="Q1247">
        <v>3564184</v>
      </c>
      <c r="S1247">
        <f>B1247/A1247</f>
        <v>1.8823529411764706</v>
      </c>
      <c r="T1247">
        <f>D1247/A1247</f>
        <v>0.41176470588235292</v>
      </c>
      <c r="V1247" s="4">
        <f>A1247*12+(B1247-1)*1.007825+C1247*14.003074+D1247*15.9949146+E1247*31.9720707+F1247*30.9737615+0.0005485799</f>
        <v>403.21982177989997</v>
      </c>
      <c r="W1247">
        <f>1+A1247-B1247/2+C1247/2+F1247/2</f>
        <v>4</v>
      </c>
      <c r="X1247">
        <f>W1247/A1247</f>
        <v>0.23529411764705882</v>
      </c>
      <c r="Y1247">
        <f>W1247/B1247</f>
        <v>0.125</v>
      </c>
      <c r="Z1247">
        <f>W1247/D1247</f>
        <v>0.5714285714285714</v>
      </c>
      <c r="AA1247" t="str">
        <f>IF(X1247&gt;=0.3,IF(X1247&lt;=0.68,IF(Y1247&gt;=0.2,IF(Y1247&lt;=0.95,IF(Z1247&gt;=0.77,IF(Z1247&lt;=1.75,"CRAM","O"),"O"),"O"),"O"),"O"),"O")</f>
        <v>O</v>
      </c>
      <c r="AD1247">
        <f>(1+A1247-D1247/2-E1247-B1247/2)/(A1247-D1247/2-E1247-C1247-F1247)</f>
        <v>-0.15789473684210525</v>
      </c>
      <c r="AF1247" t="str">
        <f>IF(AD1247&gt;0.66,"CondAr","----")</f>
        <v>----</v>
      </c>
      <c r="AG1247" t="str">
        <f>IF(AND((AD1247&gt;0.5),(AD1247&lt;=0.66)),"Aromatic","----")</f>
        <v>----</v>
      </c>
      <c r="AH1247" t="str">
        <f>IF(AND((AD1247&lt;=0.5),(S1247&lt;1.5)),"HUnSatLig","----")</f>
        <v>----</v>
      </c>
      <c r="AI1247" t="str">
        <f>IF(AND((T1247&lt;0.6),(S1247&gt;=1.5),(C1247=0)),"AlipatNoN","----")</f>
        <v>----</v>
      </c>
      <c r="AJ1247" t="str">
        <f>IF(AND((S1247&gt;=1.5),(T1247&gt;=0.6)),"SatFACarb","----")</f>
        <v>----</v>
      </c>
      <c r="AK1247" t="str">
        <f>IF(AND((T1247&lt;0.6),(S1247&gt;=1.5),(C1247&gt;0)),"Alipat+N","----")</f>
        <v>Alipat+N</v>
      </c>
      <c r="AM1247" s="4">
        <f>V1247*(44/43.989828)</f>
        <v>403.31306042650579</v>
      </c>
      <c r="AN1247" s="4">
        <f>INT(AM1247)</f>
        <v>403</v>
      </c>
      <c r="AO1247" s="4">
        <f>AM1247-AN1247</f>
        <v>0.31306042650578547</v>
      </c>
    </row>
    <row r="1248" spans="1:41" x14ac:dyDescent="0.25">
      <c r="A1248">
        <v>18</v>
      </c>
      <c r="B1248">
        <v>8</v>
      </c>
      <c r="C1248">
        <v>0</v>
      </c>
      <c r="D1248">
        <v>9</v>
      </c>
      <c r="E1248">
        <v>0</v>
      </c>
      <c r="F1248">
        <v>0</v>
      </c>
      <c r="H1248">
        <v>367.00955499999998</v>
      </c>
      <c r="J1248">
        <v>1729302</v>
      </c>
      <c r="K1248">
        <v>1528205</v>
      </c>
      <c r="L1248">
        <v>1741770</v>
      </c>
      <c r="M1248" t="str">
        <f>IF(J1248&gt;0,"Yes","No")</f>
        <v>Yes</v>
      </c>
      <c r="N1248">
        <f>AVERAGE(J1248:L1248)</f>
        <v>1666425.6666666667</v>
      </c>
      <c r="O1248" t="s">
        <v>14</v>
      </c>
      <c r="P1248" t="s">
        <v>14</v>
      </c>
      <c r="Q1248" t="s">
        <v>14</v>
      </c>
      <c r="S1248">
        <f>B1248/A1248</f>
        <v>0.44444444444444442</v>
      </c>
      <c r="T1248">
        <f>D1248/A1248</f>
        <v>0.5</v>
      </c>
      <c r="V1248" s="4">
        <f>A1248*12+(B1248-1)*1.007825+C1248*14.003074+D1248*15.9949146+E1248*31.9720707+F1248*30.9737615+0.0005485799</f>
        <v>367.00955497989997</v>
      </c>
      <c r="W1248">
        <f>1+A1248-B1248/2+C1248/2+F1248/2</f>
        <v>15</v>
      </c>
      <c r="X1248">
        <f>W1248/A1248</f>
        <v>0.83333333333333337</v>
      </c>
      <c r="Y1248">
        <f>W1248/B1248</f>
        <v>1.875</v>
      </c>
      <c r="Z1248">
        <f>W1248/D1248</f>
        <v>1.6666666666666667</v>
      </c>
      <c r="AA1248" t="str">
        <f>IF(X1248&gt;=0.3,IF(X1248&lt;=0.68,IF(Y1248&gt;=0.2,IF(Y1248&lt;=0.95,IF(Z1248&gt;=0.77,IF(Z1248&lt;=1.75,"CRAM","O"),"O"),"O"),"O"),"O"),"O")</f>
        <v>O</v>
      </c>
      <c r="AD1248">
        <f>(1+A1248-D1248/2-E1248-B1248/2)/(A1248-D1248/2-E1248-C1248-F1248)</f>
        <v>0.77777777777777779</v>
      </c>
      <c r="AF1248" t="str">
        <f>IF(AD1248&gt;0.66,"CondAr","----")</f>
        <v>CondAr</v>
      </c>
      <c r="AG1248" t="str">
        <f>IF(AND((AD1248&gt;0.5),(AD1248&lt;=0.66)),"Aromatic","----")</f>
        <v>----</v>
      </c>
      <c r="AH1248" t="str">
        <f>IF(AND((AD1248&lt;=0.5),(S1248&lt;1.5)),"HUnSatLig","----")</f>
        <v>----</v>
      </c>
      <c r="AI1248" t="str">
        <f>IF(AND((T1248&lt;0.6),(S1248&gt;=1.5),(C1248=0)),"AlipatNoN","----")</f>
        <v>----</v>
      </c>
      <c r="AJ1248" t="str">
        <f>IF(AND((S1248&gt;=1.5),(T1248&gt;=0.6)),"SatFACarb","----")</f>
        <v>----</v>
      </c>
      <c r="AK1248" t="str">
        <f>IF(AND((T1248&lt;0.6),(S1248&gt;=1.5),(C1248&gt;0)),"Alipat+N","----")</f>
        <v>----</v>
      </c>
      <c r="AM1248" s="4">
        <f>V1248*(44/43.989828)</f>
        <v>367.09442053548372</v>
      </c>
      <c r="AN1248" s="4">
        <f>INT(AM1248)</f>
        <v>367</v>
      </c>
      <c r="AO1248" s="4">
        <f>AM1248-AN1248</f>
        <v>9.4420535483720869E-2</v>
      </c>
    </row>
    <row r="1249" spans="1:41" x14ac:dyDescent="0.25">
      <c r="A1249">
        <v>18</v>
      </c>
      <c r="B1249">
        <v>10</v>
      </c>
      <c r="C1249">
        <v>0</v>
      </c>
      <c r="D1249">
        <v>8</v>
      </c>
      <c r="E1249">
        <v>0</v>
      </c>
      <c r="F1249">
        <v>0</v>
      </c>
      <c r="H1249">
        <v>353.03029040000001</v>
      </c>
      <c r="J1249">
        <v>1957850</v>
      </c>
      <c r="K1249">
        <v>1892951</v>
      </c>
      <c r="L1249">
        <v>1699407</v>
      </c>
      <c r="M1249" t="str">
        <f>IF(J1249&gt;0,"Yes","No")</f>
        <v>Yes</v>
      </c>
      <c r="N1249">
        <f>AVERAGE(J1249:L1249)</f>
        <v>1850069.3333333333</v>
      </c>
      <c r="O1249" t="s">
        <v>14</v>
      </c>
      <c r="P1249" t="s">
        <v>14</v>
      </c>
      <c r="Q1249" t="s">
        <v>14</v>
      </c>
      <c r="S1249">
        <f>B1249/A1249</f>
        <v>0.55555555555555558</v>
      </c>
      <c r="T1249">
        <f>D1249/A1249</f>
        <v>0.44444444444444442</v>
      </c>
      <c r="V1249" s="4">
        <f>A1249*12+(B1249-1)*1.007825+C1249*14.003074+D1249*15.9949146+E1249*31.9720707+F1249*30.9737615+0.0005485799</f>
        <v>353.03029037990001</v>
      </c>
      <c r="W1249">
        <f>1+A1249-B1249/2+C1249/2+F1249/2</f>
        <v>14</v>
      </c>
      <c r="X1249">
        <f>W1249/A1249</f>
        <v>0.77777777777777779</v>
      </c>
      <c r="Y1249">
        <f>W1249/B1249</f>
        <v>1.4</v>
      </c>
      <c r="Z1249">
        <f>W1249/D1249</f>
        <v>1.75</v>
      </c>
      <c r="AA1249" t="str">
        <f>IF(X1249&gt;=0.3,IF(X1249&lt;=0.68,IF(Y1249&gt;=0.2,IF(Y1249&lt;=0.95,IF(Z1249&gt;=0.77,IF(Z1249&lt;=1.75,"CRAM","O"),"O"),"O"),"O"),"O"),"O")</f>
        <v>O</v>
      </c>
      <c r="AD1249">
        <f>(1+A1249-D1249/2-E1249-B1249/2)/(A1249-D1249/2-E1249-C1249-F1249)</f>
        <v>0.7142857142857143</v>
      </c>
      <c r="AF1249" t="str">
        <f>IF(AD1249&gt;0.66,"CondAr","----")</f>
        <v>CondAr</v>
      </c>
      <c r="AG1249" t="str">
        <f>IF(AND((AD1249&gt;0.5),(AD1249&lt;=0.66)),"Aromatic","----")</f>
        <v>----</v>
      </c>
      <c r="AH1249" t="str">
        <f>IF(AND((AD1249&lt;=0.5),(S1249&lt;1.5)),"HUnSatLig","----")</f>
        <v>----</v>
      </c>
      <c r="AI1249" t="str">
        <f>IF(AND((T1249&lt;0.6),(S1249&gt;=1.5),(C1249=0)),"AlipatNoN","----")</f>
        <v>----</v>
      </c>
      <c r="AJ1249" t="str">
        <f>IF(AND((S1249&gt;=1.5),(T1249&gt;=0.6)),"SatFACarb","----")</f>
        <v>----</v>
      </c>
      <c r="AK1249" t="str">
        <f>IF(AND((T1249&lt;0.6),(S1249&gt;=1.5),(C1249&gt;0)),"Alipat+N","----")</f>
        <v>----</v>
      </c>
      <c r="AM1249" s="4">
        <f>V1249*(44/43.989828)</f>
        <v>353.11192343638169</v>
      </c>
      <c r="AN1249" s="4">
        <f>INT(AM1249)</f>
        <v>353</v>
      </c>
      <c r="AO1249" s="4">
        <f>AM1249-AN1249</f>
        <v>0.11192343638168722</v>
      </c>
    </row>
    <row r="1250" spans="1:41" x14ac:dyDescent="0.25">
      <c r="A1250">
        <v>18</v>
      </c>
      <c r="B1250">
        <v>10</v>
      </c>
      <c r="C1250">
        <v>0</v>
      </c>
      <c r="D1250">
        <v>13</v>
      </c>
      <c r="E1250">
        <v>0</v>
      </c>
      <c r="F1250">
        <v>0</v>
      </c>
      <c r="H1250">
        <v>433.00486339999998</v>
      </c>
      <c r="J1250">
        <v>2040161</v>
      </c>
      <c r="K1250">
        <v>2030383</v>
      </c>
      <c r="L1250">
        <v>1659842</v>
      </c>
      <c r="M1250" t="str">
        <f>IF(J1250&gt;0,"Yes","No")</f>
        <v>Yes</v>
      </c>
      <c r="N1250">
        <f>AVERAGE(J1250:L1250)</f>
        <v>1910128.6666666667</v>
      </c>
      <c r="O1250" t="s">
        <v>14</v>
      </c>
      <c r="P1250" t="s">
        <v>14</v>
      </c>
      <c r="Q1250" t="s">
        <v>14</v>
      </c>
      <c r="S1250">
        <f>B1250/A1250</f>
        <v>0.55555555555555558</v>
      </c>
      <c r="T1250">
        <f>D1250/A1250</f>
        <v>0.72222222222222221</v>
      </c>
      <c r="V1250" s="4">
        <f>A1250*12+(B1250-1)*1.007825+C1250*14.003074+D1250*15.9949146+E1250*31.9720707+F1250*30.9737615+0.0005485799</f>
        <v>433.00486337989997</v>
      </c>
      <c r="W1250">
        <f>1+A1250-B1250/2+C1250/2+F1250/2</f>
        <v>14</v>
      </c>
      <c r="X1250">
        <f>W1250/A1250</f>
        <v>0.77777777777777779</v>
      </c>
      <c r="Y1250">
        <f>W1250/B1250</f>
        <v>1.4</v>
      </c>
      <c r="Z1250">
        <f>W1250/D1250</f>
        <v>1.0769230769230769</v>
      </c>
      <c r="AA1250" t="str">
        <f>IF(X1250&gt;=0.3,IF(X1250&lt;=0.68,IF(Y1250&gt;=0.2,IF(Y1250&lt;=0.95,IF(Z1250&gt;=0.77,IF(Z1250&lt;=1.75,"CRAM","O"),"O"),"O"),"O"),"O"),"O")</f>
        <v>O</v>
      </c>
      <c r="AD1250">
        <f>(1+A1250-D1250/2-E1250-B1250/2)/(A1250-D1250/2-E1250-C1250-F1250)</f>
        <v>0.65217391304347827</v>
      </c>
      <c r="AF1250" t="str">
        <f>IF(AD1250&gt;0.66,"CondAr","----")</f>
        <v>----</v>
      </c>
      <c r="AG1250" t="str">
        <f>IF(AND((AD1250&gt;0.5),(AD1250&lt;=0.66)),"Aromatic","----")</f>
        <v>Aromatic</v>
      </c>
      <c r="AH1250" t="str">
        <f>IF(AND((AD1250&lt;=0.5),(S1250&lt;1.5)),"HUnSatLig","----")</f>
        <v>----</v>
      </c>
      <c r="AI1250" t="str">
        <f>IF(AND((T1250&lt;0.6),(S1250&gt;=1.5),(C1250=0)),"AlipatNoN","----")</f>
        <v>----</v>
      </c>
      <c r="AJ1250" t="str">
        <f>IF(AND((S1250&gt;=1.5),(T1250&gt;=0.6)),"SatFACarb","----")</f>
        <v>----</v>
      </c>
      <c r="AK1250" t="str">
        <f>IF(AND((T1250&lt;0.6),(S1250&gt;=1.5),(C1250&gt;0)),"Alipat+N","----")</f>
        <v>----</v>
      </c>
      <c r="AM1250" s="4">
        <f>V1250*(44/43.989828)</f>
        <v>433.10498937880811</v>
      </c>
      <c r="AN1250" s="4">
        <f>INT(AM1250)</f>
        <v>433</v>
      </c>
      <c r="AO1250" s="4">
        <f>AM1250-AN1250</f>
        <v>0.10498937880811354</v>
      </c>
    </row>
    <row r="1251" spans="1:41" x14ac:dyDescent="0.25">
      <c r="A1251">
        <v>18</v>
      </c>
      <c r="B1251">
        <v>14</v>
      </c>
      <c r="C1251">
        <v>0</v>
      </c>
      <c r="D1251">
        <v>7</v>
      </c>
      <c r="E1251">
        <v>0</v>
      </c>
      <c r="F1251">
        <v>0</v>
      </c>
      <c r="H1251">
        <v>341.06667579999998</v>
      </c>
      <c r="J1251">
        <v>2614082</v>
      </c>
      <c r="K1251">
        <v>2350440</v>
      </c>
      <c r="L1251">
        <v>2873180</v>
      </c>
      <c r="M1251" t="str">
        <f>IF(J1251&gt;0,"Yes","No")</f>
        <v>Yes</v>
      </c>
      <c r="N1251">
        <f>AVERAGE(J1251:L1251)</f>
        <v>2612567.3333333335</v>
      </c>
      <c r="O1251" t="s">
        <v>14</v>
      </c>
      <c r="P1251" t="s">
        <v>14</v>
      </c>
      <c r="Q1251" t="s">
        <v>14</v>
      </c>
      <c r="S1251">
        <f>B1251/A1251</f>
        <v>0.77777777777777779</v>
      </c>
      <c r="T1251">
        <f>D1251/A1251</f>
        <v>0.3888888888888889</v>
      </c>
      <c r="V1251" s="4">
        <f>A1251*12+(B1251-1)*1.007825+C1251*14.003074+D1251*15.9949146+E1251*31.9720707+F1251*30.9737615+0.0005485799</f>
        <v>341.06667577989998</v>
      </c>
      <c r="W1251">
        <f>1+A1251-B1251/2+C1251/2+F1251/2</f>
        <v>12</v>
      </c>
      <c r="X1251">
        <f>W1251/A1251</f>
        <v>0.66666666666666663</v>
      </c>
      <c r="Y1251">
        <f>W1251/B1251</f>
        <v>0.8571428571428571</v>
      </c>
      <c r="Z1251">
        <f>W1251/D1251</f>
        <v>1.7142857142857142</v>
      </c>
      <c r="AA1251" t="str">
        <f>IF(X1251&gt;=0.3,IF(X1251&lt;=0.68,IF(Y1251&gt;=0.2,IF(Y1251&lt;=0.95,IF(Z1251&gt;=0.77,IF(Z1251&lt;=1.75,"CRAM","O"),"O"),"O"),"O"),"O"),"O")</f>
        <v>CRAM</v>
      </c>
      <c r="AD1251">
        <f>(1+A1251-D1251/2-E1251-B1251/2)/(A1251-D1251/2-E1251-C1251-F1251)</f>
        <v>0.58620689655172409</v>
      </c>
      <c r="AF1251" t="str">
        <f>IF(AD1251&gt;0.66,"CondAr","----")</f>
        <v>----</v>
      </c>
      <c r="AG1251" t="str">
        <f>IF(AND((AD1251&gt;0.5),(AD1251&lt;=0.66)),"Aromatic","----")</f>
        <v>Aromatic</v>
      </c>
      <c r="AH1251" t="str">
        <f>IF(AND((AD1251&lt;=0.5),(S1251&lt;1.5)),"HUnSatLig","----")</f>
        <v>----</v>
      </c>
      <c r="AI1251" t="str">
        <f>IF(AND((T1251&lt;0.6),(S1251&gt;=1.5),(C1251=0)),"AlipatNoN","----")</f>
        <v>----</v>
      </c>
      <c r="AJ1251" t="str">
        <f>IF(AND((S1251&gt;=1.5),(T1251&gt;=0.6)),"SatFACarb","----")</f>
        <v>----</v>
      </c>
      <c r="AK1251" t="str">
        <f>IF(AND((T1251&lt;0.6),(S1251&gt;=1.5),(C1251&gt;0)),"Alipat+N","----")</f>
        <v>----</v>
      </c>
      <c r="AM1251" s="4">
        <f>V1251*(44/43.989828)</f>
        <v>341.14554242666276</v>
      </c>
      <c r="AN1251" s="4">
        <f>INT(AM1251)</f>
        <v>341</v>
      </c>
      <c r="AO1251" s="4">
        <f>AM1251-AN1251</f>
        <v>0.14554242666275741</v>
      </c>
    </row>
    <row r="1252" spans="1:41" x14ac:dyDescent="0.25">
      <c r="A1252">
        <v>18</v>
      </c>
      <c r="B1252">
        <v>14</v>
      </c>
      <c r="C1252">
        <v>0</v>
      </c>
      <c r="D1252">
        <v>14</v>
      </c>
      <c r="E1252">
        <v>0</v>
      </c>
      <c r="F1252">
        <v>0</v>
      </c>
      <c r="H1252">
        <v>453.03107799999998</v>
      </c>
      <c r="J1252">
        <v>2413888</v>
      </c>
      <c r="K1252">
        <v>2337940</v>
      </c>
      <c r="L1252">
        <v>2468878</v>
      </c>
      <c r="M1252" t="str">
        <f>IF(J1252&gt;0,"Yes","No")</f>
        <v>Yes</v>
      </c>
      <c r="N1252">
        <f>AVERAGE(J1252:L1252)</f>
        <v>2406902</v>
      </c>
      <c r="O1252" t="s">
        <v>14</v>
      </c>
      <c r="P1252" t="s">
        <v>14</v>
      </c>
      <c r="Q1252" t="s">
        <v>14</v>
      </c>
      <c r="S1252">
        <f>B1252/A1252</f>
        <v>0.77777777777777779</v>
      </c>
      <c r="T1252">
        <f>D1252/A1252</f>
        <v>0.77777777777777779</v>
      </c>
      <c r="V1252" s="4">
        <f>A1252*12+(B1252-1)*1.007825+C1252*14.003074+D1252*15.9949146+E1252*31.9720707+F1252*30.9737615+0.0005485799</f>
        <v>453.03107797989998</v>
      </c>
      <c r="W1252">
        <f>1+A1252-B1252/2+C1252/2+F1252/2</f>
        <v>12</v>
      </c>
      <c r="X1252">
        <f>W1252/A1252</f>
        <v>0.66666666666666663</v>
      </c>
      <c r="Y1252">
        <f>W1252/B1252</f>
        <v>0.8571428571428571</v>
      </c>
      <c r="Z1252">
        <f>W1252/D1252</f>
        <v>0.8571428571428571</v>
      </c>
      <c r="AA1252" t="str">
        <f>IF(X1252&gt;=0.3,IF(X1252&lt;=0.68,IF(Y1252&gt;=0.2,IF(Y1252&lt;=0.95,IF(Z1252&gt;=0.77,IF(Z1252&lt;=1.75,"CRAM","O"),"O"),"O"),"O"),"O"),"O")</f>
        <v>CRAM</v>
      </c>
      <c r="AD1252">
        <f>(1+A1252-D1252/2-E1252-B1252/2)/(A1252-D1252/2-E1252-C1252-F1252)</f>
        <v>0.45454545454545453</v>
      </c>
      <c r="AF1252" t="str">
        <f>IF(AD1252&gt;0.66,"CondAr","----")</f>
        <v>----</v>
      </c>
      <c r="AG1252" t="str">
        <f>IF(AND((AD1252&gt;0.5),(AD1252&lt;=0.66)),"Aromatic","----")</f>
        <v>----</v>
      </c>
      <c r="AH1252" t="str">
        <f>IF(AND((AD1252&lt;=0.5),(S1252&lt;1.5)),"HUnSatLig","----")</f>
        <v>HUnSatLig</v>
      </c>
      <c r="AI1252" t="str">
        <f>IF(AND((T1252&lt;0.6),(S1252&gt;=1.5),(C1252=0)),"AlipatNoN","----")</f>
        <v>----</v>
      </c>
      <c r="AJ1252" t="str">
        <f>IF(AND((S1252&gt;=1.5),(T1252&gt;=0.6)),"SatFACarb","----")</f>
        <v>----</v>
      </c>
      <c r="AK1252" t="str">
        <f>IF(AND((T1252&lt;0.6),(S1252&gt;=1.5),(C1252&gt;0)),"Alipat+N","----")</f>
        <v>----</v>
      </c>
      <c r="AM1252" s="4">
        <f>V1252*(44/43.989828)</f>
        <v>453.13583474605986</v>
      </c>
      <c r="AN1252" s="4">
        <f>INT(AM1252)</f>
        <v>453</v>
      </c>
      <c r="AO1252" s="4">
        <f>AM1252-AN1252</f>
        <v>0.13583474605985657</v>
      </c>
    </row>
    <row r="1253" spans="1:41" x14ac:dyDescent="0.25">
      <c r="A1253">
        <v>18</v>
      </c>
      <c r="B1253">
        <v>15</v>
      </c>
      <c r="C1253">
        <v>1</v>
      </c>
      <c r="D1253">
        <v>10</v>
      </c>
      <c r="E1253">
        <v>0</v>
      </c>
      <c r="F1253">
        <v>0</v>
      </c>
      <c r="H1253">
        <v>404.06231860000003</v>
      </c>
      <c r="J1253">
        <v>1944117</v>
      </c>
      <c r="K1253">
        <v>2042279</v>
      </c>
      <c r="L1253">
        <v>1862717</v>
      </c>
      <c r="M1253" t="str">
        <f>IF(J1253&gt;0,"Yes","No")</f>
        <v>Yes</v>
      </c>
      <c r="N1253">
        <f>AVERAGE(J1253:L1253)</f>
        <v>1949704.3333333333</v>
      </c>
      <c r="O1253" t="s">
        <v>14</v>
      </c>
      <c r="P1253" t="s">
        <v>14</v>
      </c>
      <c r="Q1253" t="s">
        <v>14</v>
      </c>
      <c r="S1253">
        <f>B1253/A1253</f>
        <v>0.83333333333333337</v>
      </c>
      <c r="T1253">
        <f>D1253/A1253</f>
        <v>0.55555555555555558</v>
      </c>
      <c r="V1253" s="4">
        <f>A1253*12+(B1253-1)*1.007825+C1253*14.003074+D1253*15.9949146+E1253*31.9720707+F1253*30.9737615+0.0005485799</f>
        <v>404.06231857990002</v>
      </c>
      <c r="W1253">
        <f>1+A1253-B1253/2+C1253/2+F1253/2</f>
        <v>12</v>
      </c>
      <c r="X1253">
        <f>W1253/A1253</f>
        <v>0.66666666666666663</v>
      </c>
      <c r="Y1253">
        <f>W1253/B1253</f>
        <v>0.8</v>
      </c>
      <c r="Z1253">
        <f>W1253/D1253</f>
        <v>1.2</v>
      </c>
      <c r="AA1253" t="str">
        <f>IF(X1253&gt;=0.3,IF(X1253&lt;=0.68,IF(Y1253&gt;=0.2,IF(Y1253&lt;=0.95,IF(Z1253&gt;=0.77,IF(Z1253&lt;=1.75,"CRAM","O"),"O"),"O"),"O"),"O"),"O")</f>
        <v>CRAM</v>
      </c>
      <c r="AD1253">
        <f>(1+A1253-D1253/2-E1253-B1253/2)/(A1253-D1253/2-E1253-C1253-F1253)</f>
        <v>0.54166666666666663</v>
      </c>
      <c r="AF1253" t="str">
        <f>IF(AD1253&gt;0.66,"CondAr","----")</f>
        <v>----</v>
      </c>
      <c r="AG1253" t="str">
        <f>IF(AND((AD1253&gt;0.5),(AD1253&lt;=0.66)),"Aromatic","----")</f>
        <v>Aromatic</v>
      </c>
      <c r="AH1253" t="str">
        <f>IF(AND((AD1253&lt;=0.5),(S1253&lt;1.5)),"HUnSatLig","----")</f>
        <v>----</v>
      </c>
      <c r="AI1253" t="str">
        <f>IF(AND((T1253&lt;0.6),(S1253&gt;=1.5),(C1253=0)),"AlipatNoN","----")</f>
        <v>----</v>
      </c>
      <c r="AJ1253" t="str">
        <f>IF(AND((S1253&gt;=1.5),(T1253&gt;=0.6)),"SatFACarb","----")</f>
        <v>----</v>
      </c>
      <c r="AK1253" t="str">
        <f>IF(AND((T1253&lt;0.6),(S1253&gt;=1.5),(C1253&gt;0)),"Alipat+N","----")</f>
        <v>----</v>
      </c>
      <c r="AM1253" s="4">
        <f>V1253*(44/43.989828)</f>
        <v>404.15575204148558</v>
      </c>
      <c r="AN1253" s="4">
        <f>INT(AM1253)</f>
        <v>404</v>
      </c>
      <c r="AO1253" s="4">
        <f>AM1253-AN1253</f>
        <v>0.15575204148558441</v>
      </c>
    </row>
    <row r="1254" spans="1:41" x14ac:dyDescent="0.25">
      <c r="A1254">
        <v>18</v>
      </c>
      <c r="B1254">
        <v>16</v>
      </c>
      <c r="C1254">
        <v>0</v>
      </c>
      <c r="D1254">
        <v>6</v>
      </c>
      <c r="E1254">
        <v>0</v>
      </c>
      <c r="F1254">
        <v>0</v>
      </c>
      <c r="H1254">
        <v>327.08741120000002</v>
      </c>
      <c r="J1254">
        <v>2137786</v>
      </c>
      <c r="K1254">
        <v>2115236</v>
      </c>
      <c r="L1254">
        <v>2053034</v>
      </c>
      <c r="M1254" t="str">
        <f>IF(J1254&gt;0,"Yes","No")</f>
        <v>Yes</v>
      </c>
      <c r="N1254">
        <f>AVERAGE(J1254:L1254)</f>
        <v>2102018.6666666665</v>
      </c>
      <c r="O1254" t="s">
        <v>14</v>
      </c>
      <c r="P1254" t="s">
        <v>14</v>
      </c>
      <c r="Q1254" t="s">
        <v>14</v>
      </c>
      <c r="S1254">
        <f>B1254/A1254</f>
        <v>0.88888888888888884</v>
      </c>
      <c r="T1254">
        <f>D1254/A1254</f>
        <v>0.33333333333333331</v>
      </c>
      <c r="V1254" s="4">
        <f>A1254*12+(B1254-1)*1.007825+C1254*14.003074+D1254*15.9949146+E1254*31.9720707+F1254*30.9737615+0.0005485799</f>
        <v>327.08741117990002</v>
      </c>
      <c r="W1254">
        <f>1+A1254-B1254/2+C1254/2+F1254/2</f>
        <v>11</v>
      </c>
      <c r="X1254">
        <f>W1254/A1254</f>
        <v>0.61111111111111116</v>
      </c>
      <c r="Y1254">
        <f>W1254/B1254</f>
        <v>0.6875</v>
      </c>
      <c r="Z1254">
        <f>W1254/D1254</f>
        <v>1.8333333333333333</v>
      </c>
      <c r="AA1254" t="str">
        <f>IF(X1254&gt;=0.3,IF(X1254&lt;=0.68,IF(Y1254&gt;=0.2,IF(Y1254&lt;=0.95,IF(Z1254&gt;=0.77,IF(Z1254&lt;=1.75,"CRAM","O"),"O"),"O"),"O"),"O"),"O")</f>
        <v>O</v>
      </c>
      <c r="AD1254">
        <f>(1+A1254-D1254/2-E1254-B1254/2)/(A1254-D1254/2-E1254-C1254-F1254)</f>
        <v>0.53333333333333333</v>
      </c>
      <c r="AF1254" t="str">
        <f>IF(AD1254&gt;0.66,"CondAr","----")</f>
        <v>----</v>
      </c>
      <c r="AG1254" t="str">
        <f>IF(AND((AD1254&gt;0.5),(AD1254&lt;=0.66)),"Aromatic","----")</f>
        <v>Aromatic</v>
      </c>
      <c r="AH1254" t="str">
        <f>IF(AND((AD1254&lt;=0.5),(S1254&lt;1.5)),"HUnSatLig","----")</f>
        <v>----</v>
      </c>
      <c r="AI1254" t="str">
        <f>IF(AND((T1254&lt;0.6),(S1254&gt;=1.5),(C1254=0)),"AlipatNoN","----")</f>
        <v>----</v>
      </c>
      <c r="AJ1254" t="str">
        <f>IF(AND((S1254&gt;=1.5),(T1254&gt;=0.6)),"SatFACarb","----")</f>
        <v>----</v>
      </c>
      <c r="AK1254" t="str">
        <f>IF(AND((T1254&lt;0.6),(S1254&gt;=1.5),(C1254&gt;0)),"Alipat+N","----")</f>
        <v>----</v>
      </c>
      <c r="AM1254" s="4">
        <f>V1254*(44/43.989828)</f>
        <v>327.16304532756072</v>
      </c>
      <c r="AN1254" s="4">
        <f>INT(AM1254)</f>
        <v>327</v>
      </c>
      <c r="AO1254" s="4">
        <f>AM1254-AN1254</f>
        <v>0.16304532756072376</v>
      </c>
    </row>
    <row r="1255" spans="1:41" x14ac:dyDescent="0.25">
      <c r="A1255">
        <v>18</v>
      </c>
      <c r="B1255">
        <v>17</v>
      </c>
      <c r="C1255">
        <v>1</v>
      </c>
      <c r="D1255">
        <v>8</v>
      </c>
      <c r="E1255">
        <v>0</v>
      </c>
      <c r="F1255">
        <v>0</v>
      </c>
      <c r="H1255">
        <v>374.08813939999999</v>
      </c>
      <c r="J1255">
        <v>1837180</v>
      </c>
      <c r="K1255">
        <v>1827872</v>
      </c>
      <c r="L1255">
        <v>1908977</v>
      </c>
      <c r="M1255" t="str">
        <f>IF(J1255&gt;0,"Yes","No")</f>
        <v>Yes</v>
      </c>
      <c r="N1255">
        <f>AVERAGE(J1255:L1255)</f>
        <v>1858009.6666666667</v>
      </c>
      <c r="O1255" t="s">
        <v>14</v>
      </c>
      <c r="P1255" t="s">
        <v>14</v>
      </c>
      <c r="Q1255" t="s">
        <v>14</v>
      </c>
      <c r="S1255">
        <f>B1255/A1255</f>
        <v>0.94444444444444442</v>
      </c>
      <c r="T1255">
        <f>D1255/A1255</f>
        <v>0.44444444444444442</v>
      </c>
      <c r="V1255" s="4">
        <f>A1255*12+(B1255-1)*1.007825+C1255*14.003074+D1255*15.9949146+E1255*31.9720707+F1255*30.9737615+0.0005485799</f>
        <v>374.08813937989999</v>
      </c>
      <c r="W1255">
        <f>1+A1255-B1255/2+C1255/2+F1255/2</f>
        <v>11</v>
      </c>
      <c r="X1255">
        <f>W1255/A1255</f>
        <v>0.61111111111111116</v>
      </c>
      <c r="Y1255">
        <f>W1255/B1255</f>
        <v>0.6470588235294118</v>
      </c>
      <c r="Z1255">
        <f>W1255/D1255</f>
        <v>1.375</v>
      </c>
      <c r="AA1255" t="str">
        <f>IF(X1255&gt;=0.3,IF(X1255&lt;=0.68,IF(Y1255&gt;=0.2,IF(Y1255&lt;=0.95,IF(Z1255&gt;=0.77,IF(Z1255&lt;=1.75,"CRAM","O"),"O"),"O"),"O"),"O"),"O")</f>
        <v>CRAM</v>
      </c>
      <c r="AD1255">
        <f>(1+A1255-D1255/2-E1255-B1255/2)/(A1255-D1255/2-E1255-C1255-F1255)</f>
        <v>0.5</v>
      </c>
      <c r="AF1255" t="str">
        <f>IF(AD1255&gt;0.66,"CondAr","----")</f>
        <v>----</v>
      </c>
      <c r="AG1255" t="str">
        <f>IF(AND((AD1255&gt;0.5),(AD1255&lt;=0.66)),"Aromatic","----")</f>
        <v>----</v>
      </c>
      <c r="AH1255" t="str">
        <f>IF(AND((AD1255&lt;=0.5),(S1255&lt;1.5)),"HUnSatLig","----")</f>
        <v>HUnSatLig</v>
      </c>
      <c r="AI1255" t="str">
        <f>IF(AND((T1255&lt;0.6),(S1255&gt;=1.5),(C1255=0)),"AlipatNoN","----")</f>
        <v>----</v>
      </c>
      <c r="AJ1255" t="str">
        <f>IF(AND((S1255&gt;=1.5),(T1255&gt;=0.6)),"SatFACarb","----")</f>
        <v>----</v>
      </c>
      <c r="AK1255" t="str">
        <f>IF(AND((T1255&lt;0.6),(S1255&gt;=1.5),(C1255&gt;0)),"Alipat+N","----")</f>
        <v>----</v>
      </c>
      <c r="AM1255" s="4">
        <f>V1255*(44/43.989828)</f>
        <v>374.17464175389813</v>
      </c>
      <c r="AN1255" s="4">
        <f>INT(AM1255)</f>
        <v>374</v>
      </c>
      <c r="AO1255" s="4">
        <f>AM1255-AN1255</f>
        <v>0.17464175389812908</v>
      </c>
    </row>
    <row r="1256" spans="1:41" x14ac:dyDescent="0.25">
      <c r="A1256">
        <v>18</v>
      </c>
      <c r="B1256">
        <v>17</v>
      </c>
      <c r="C1256">
        <v>1</v>
      </c>
      <c r="D1256">
        <v>9</v>
      </c>
      <c r="E1256">
        <v>0</v>
      </c>
      <c r="F1256">
        <v>0</v>
      </c>
      <c r="H1256">
        <v>390.083054</v>
      </c>
      <c r="J1256">
        <v>2339615</v>
      </c>
      <c r="K1256">
        <v>2335512</v>
      </c>
      <c r="L1256">
        <v>2156740</v>
      </c>
      <c r="M1256" t="str">
        <f>IF(J1256&gt;0,"Yes","No")</f>
        <v>Yes</v>
      </c>
      <c r="N1256">
        <f>AVERAGE(J1256:L1256)</f>
        <v>2277289</v>
      </c>
      <c r="O1256" t="s">
        <v>14</v>
      </c>
      <c r="P1256" t="s">
        <v>14</v>
      </c>
      <c r="Q1256" t="s">
        <v>14</v>
      </c>
      <c r="S1256">
        <f>B1256/A1256</f>
        <v>0.94444444444444442</v>
      </c>
      <c r="T1256">
        <f>D1256/A1256</f>
        <v>0.5</v>
      </c>
      <c r="V1256" s="4">
        <f>A1256*12+(B1256-1)*1.007825+C1256*14.003074+D1256*15.9949146+E1256*31.9720707+F1256*30.9737615+0.0005485799</f>
        <v>390.0830539799</v>
      </c>
      <c r="W1256">
        <f>1+A1256-B1256/2+C1256/2+F1256/2</f>
        <v>11</v>
      </c>
      <c r="X1256">
        <f>W1256/A1256</f>
        <v>0.61111111111111116</v>
      </c>
      <c r="Y1256">
        <f>W1256/B1256</f>
        <v>0.6470588235294118</v>
      </c>
      <c r="Z1256">
        <f>W1256/D1256</f>
        <v>1.2222222222222223</v>
      </c>
      <c r="AA1256" t="str">
        <f>IF(X1256&gt;=0.3,IF(X1256&lt;=0.68,IF(Y1256&gt;=0.2,IF(Y1256&lt;=0.95,IF(Z1256&gt;=0.77,IF(Z1256&lt;=1.75,"CRAM","O"),"O"),"O"),"O"),"O"),"O")</f>
        <v>CRAM</v>
      </c>
      <c r="AD1256">
        <f>(1+A1256-D1256/2-E1256-B1256/2)/(A1256-D1256/2-E1256-C1256-F1256)</f>
        <v>0.48</v>
      </c>
      <c r="AF1256" t="str">
        <f>IF(AD1256&gt;0.66,"CondAr","----")</f>
        <v>----</v>
      </c>
      <c r="AG1256" t="str">
        <f>IF(AND((AD1256&gt;0.5),(AD1256&lt;=0.66)),"Aromatic","----")</f>
        <v>----</v>
      </c>
      <c r="AH1256" t="str">
        <f>IF(AND((AD1256&lt;=0.5),(S1256&lt;1.5)),"HUnSatLig","----")</f>
        <v>HUnSatLig</v>
      </c>
      <c r="AI1256" t="str">
        <f>IF(AND((T1256&lt;0.6),(S1256&gt;=1.5),(C1256=0)),"AlipatNoN","----")</f>
        <v>----</v>
      </c>
      <c r="AJ1256" t="str">
        <f>IF(AND((S1256&gt;=1.5),(T1256&gt;=0.6)),"SatFACarb","----")</f>
        <v>----</v>
      </c>
      <c r="AK1256" t="str">
        <f>IF(AND((T1256&lt;0.6),(S1256&gt;=1.5),(C1256&gt;0)),"Alipat+N","----")</f>
        <v>----</v>
      </c>
      <c r="AM1256" s="4">
        <f>V1256*(44/43.989828)</f>
        <v>390.17325494238344</v>
      </c>
      <c r="AN1256" s="4">
        <f>INT(AM1256)</f>
        <v>390</v>
      </c>
      <c r="AO1256" s="4">
        <f>AM1256-AN1256</f>
        <v>0.17325494238343708</v>
      </c>
    </row>
    <row r="1257" spans="1:41" x14ac:dyDescent="0.25">
      <c r="A1257">
        <v>18</v>
      </c>
      <c r="B1257">
        <v>17</v>
      </c>
      <c r="C1257">
        <v>1</v>
      </c>
      <c r="D1257">
        <v>10</v>
      </c>
      <c r="E1257">
        <v>0</v>
      </c>
      <c r="F1257">
        <v>0</v>
      </c>
      <c r="H1257">
        <v>406.07796860000002</v>
      </c>
      <c r="J1257">
        <v>2430729</v>
      </c>
      <c r="K1257">
        <v>2006632</v>
      </c>
      <c r="L1257">
        <v>1847270</v>
      </c>
      <c r="M1257" t="str">
        <f>IF(J1257&gt;0,"Yes","No")</f>
        <v>Yes</v>
      </c>
      <c r="N1257">
        <f>AVERAGE(J1257:L1257)</f>
        <v>2094877</v>
      </c>
      <c r="O1257" t="s">
        <v>14</v>
      </c>
      <c r="P1257" t="s">
        <v>14</v>
      </c>
      <c r="Q1257" t="s">
        <v>14</v>
      </c>
      <c r="S1257">
        <f>B1257/A1257</f>
        <v>0.94444444444444442</v>
      </c>
      <c r="T1257">
        <f>D1257/A1257</f>
        <v>0.55555555555555558</v>
      </c>
      <c r="V1257" s="4">
        <f>A1257*12+(B1257-1)*1.007825+C1257*14.003074+D1257*15.9949146+E1257*31.9720707+F1257*30.9737615+0.0005485799</f>
        <v>406.07796857989996</v>
      </c>
      <c r="W1257">
        <f>1+A1257-B1257/2+C1257/2+F1257/2</f>
        <v>11</v>
      </c>
      <c r="X1257">
        <f>W1257/A1257</f>
        <v>0.61111111111111116</v>
      </c>
      <c r="Y1257">
        <f>W1257/B1257</f>
        <v>0.6470588235294118</v>
      </c>
      <c r="Z1257">
        <f>W1257/D1257</f>
        <v>1.1000000000000001</v>
      </c>
      <c r="AA1257" t="str">
        <f>IF(X1257&gt;=0.3,IF(X1257&lt;=0.68,IF(Y1257&gt;=0.2,IF(Y1257&lt;=0.95,IF(Z1257&gt;=0.77,IF(Z1257&lt;=1.75,"CRAM","O"),"O"),"O"),"O"),"O"),"O")</f>
        <v>CRAM</v>
      </c>
      <c r="AD1257">
        <f>(1+A1257-D1257/2-E1257-B1257/2)/(A1257-D1257/2-E1257-C1257-F1257)</f>
        <v>0.45833333333333331</v>
      </c>
      <c r="AF1257" t="str">
        <f>IF(AD1257&gt;0.66,"CondAr","----")</f>
        <v>----</v>
      </c>
      <c r="AG1257" t="str">
        <f>IF(AND((AD1257&gt;0.5),(AD1257&lt;=0.66)),"Aromatic","----")</f>
        <v>----</v>
      </c>
      <c r="AH1257" t="str">
        <f>IF(AND((AD1257&lt;=0.5),(S1257&lt;1.5)),"HUnSatLig","----")</f>
        <v>HUnSatLig</v>
      </c>
      <c r="AI1257" t="str">
        <f>IF(AND((T1257&lt;0.6),(S1257&gt;=1.5),(C1257=0)),"AlipatNoN","----")</f>
        <v>----</v>
      </c>
      <c r="AJ1257" t="str">
        <f>IF(AND((S1257&gt;=1.5),(T1257&gt;=0.6)),"SatFACarb","----")</f>
        <v>----</v>
      </c>
      <c r="AK1257" t="str">
        <f>IF(AND((T1257&lt;0.6),(S1257&gt;=1.5),(C1257&gt;0)),"Alipat+N","----")</f>
        <v>----</v>
      </c>
      <c r="AM1257" s="4">
        <f>V1257*(44/43.989828)</f>
        <v>406.17186813086869</v>
      </c>
      <c r="AN1257" s="4">
        <f>INT(AM1257)</f>
        <v>406</v>
      </c>
      <c r="AO1257" s="4">
        <f>AM1257-AN1257</f>
        <v>0.17186813086868824</v>
      </c>
    </row>
    <row r="1258" spans="1:41" x14ac:dyDescent="0.25">
      <c r="A1258">
        <v>18</v>
      </c>
      <c r="B1258">
        <v>18</v>
      </c>
      <c r="C1258">
        <v>0</v>
      </c>
      <c r="D1258">
        <v>6</v>
      </c>
      <c r="E1258">
        <v>0</v>
      </c>
      <c r="F1258">
        <v>0</v>
      </c>
      <c r="H1258">
        <v>329.10306120000001</v>
      </c>
      <c r="J1258">
        <v>2048069</v>
      </c>
      <c r="K1258">
        <v>2386227</v>
      </c>
      <c r="L1258">
        <v>2795095</v>
      </c>
      <c r="M1258" t="str">
        <f>IF(J1258&gt;0,"Yes","No")</f>
        <v>Yes</v>
      </c>
      <c r="N1258">
        <f>AVERAGE(J1258:L1258)</f>
        <v>2409797</v>
      </c>
      <c r="O1258">
        <v>2159551</v>
      </c>
      <c r="P1258">
        <v>2047250</v>
      </c>
      <c r="Q1258">
        <v>1862156</v>
      </c>
      <c r="S1258">
        <f>B1258/A1258</f>
        <v>1</v>
      </c>
      <c r="T1258">
        <f>D1258/A1258</f>
        <v>0.33333333333333331</v>
      </c>
      <c r="V1258" s="4">
        <f>A1258*12+(B1258-1)*1.007825+C1258*14.003074+D1258*15.9949146+E1258*31.9720707+F1258*30.9737615+0.0005485799</f>
        <v>329.10306117990001</v>
      </c>
      <c r="W1258">
        <f>1+A1258-B1258/2+C1258/2+F1258/2</f>
        <v>10</v>
      </c>
      <c r="X1258">
        <f>W1258/A1258</f>
        <v>0.55555555555555558</v>
      </c>
      <c r="Y1258">
        <f>W1258/B1258</f>
        <v>0.55555555555555558</v>
      </c>
      <c r="Z1258">
        <f>W1258/D1258</f>
        <v>1.6666666666666667</v>
      </c>
      <c r="AA1258" t="str">
        <f>IF(X1258&gt;=0.3,IF(X1258&lt;=0.68,IF(Y1258&gt;=0.2,IF(Y1258&lt;=0.95,IF(Z1258&gt;=0.77,IF(Z1258&lt;=1.75,"CRAM","O"),"O"),"O"),"O"),"O"),"O")</f>
        <v>CRAM</v>
      </c>
      <c r="AD1258">
        <f>(1+A1258-D1258/2-E1258-B1258/2)/(A1258-D1258/2-E1258-C1258-F1258)</f>
        <v>0.46666666666666667</v>
      </c>
      <c r="AF1258" t="str">
        <f>IF(AD1258&gt;0.66,"CondAr","----")</f>
        <v>----</v>
      </c>
      <c r="AG1258" t="str">
        <f>IF(AND((AD1258&gt;0.5),(AD1258&lt;=0.66)),"Aromatic","----")</f>
        <v>----</v>
      </c>
      <c r="AH1258" t="str">
        <f>IF(AND((AD1258&lt;=0.5),(S1258&lt;1.5)),"HUnSatLig","----")</f>
        <v>HUnSatLig</v>
      </c>
      <c r="AI1258" t="str">
        <f>IF(AND((T1258&lt;0.6),(S1258&gt;=1.5),(C1258=0)),"AlipatNoN","----")</f>
        <v>----</v>
      </c>
      <c r="AJ1258" t="str">
        <f>IF(AND((S1258&gt;=1.5),(T1258&gt;=0.6)),"SatFACarb","----")</f>
        <v>----</v>
      </c>
      <c r="AK1258" t="str">
        <f>IF(AND((T1258&lt;0.6),(S1258&gt;=1.5),(C1258&gt;0)),"Alipat+N","----")</f>
        <v>----</v>
      </c>
      <c r="AM1258" s="4">
        <f>V1258*(44/43.989828)</f>
        <v>329.17916141694388</v>
      </c>
      <c r="AN1258" s="4">
        <f>INT(AM1258)</f>
        <v>329</v>
      </c>
      <c r="AO1258" s="4">
        <f>AM1258-AN1258</f>
        <v>0.17916141694388443</v>
      </c>
    </row>
    <row r="1259" spans="1:41" x14ac:dyDescent="0.25">
      <c r="A1259">
        <v>18</v>
      </c>
      <c r="B1259">
        <v>18</v>
      </c>
      <c r="C1259">
        <v>0</v>
      </c>
      <c r="D1259">
        <v>14</v>
      </c>
      <c r="E1259">
        <v>0</v>
      </c>
      <c r="F1259">
        <v>0</v>
      </c>
      <c r="H1259">
        <v>457.06237800000002</v>
      </c>
      <c r="J1259">
        <v>2672527</v>
      </c>
      <c r="K1259">
        <v>2764740</v>
      </c>
      <c r="L1259">
        <v>2784419</v>
      </c>
      <c r="M1259" t="str">
        <f>IF(J1259&gt;0,"Yes","No")</f>
        <v>Yes</v>
      </c>
      <c r="N1259">
        <f>AVERAGE(J1259:L1259)</f>
        <v>2740562</v>
      </c>
      <c r="O1259" t="s">
        <v>14</v>
      </c>
      <c r="P1259" t="s">
        <v>14</v>
      </c>
      <c r="Q1259" t="s">
        <v>14</v>
      </c>
      <c r="S1259">
        <f>B1259/A1259</f>
        <v>1</v>
      </c>
      <c r="T1259">
        <f>D1259/A1259</f>
        <v>0.77777777777777779</v>
      </c>
      <c r="V1259" s="4">
        <f>A1259*12+(B1259-1)*1.007825+C1259*14.003074+D1259*15.9949146+E1259*31.9720707+F1259*30.9737615+0.0005485799</f>
        <v>457.06237797989996</v>
      </c>
      <c r="W1259">
        <f>1+A1259-B1259/2+C1259/2+F1259/2</f>
        <v>10</v>
      </c>
      <c r="X1259">
        <f>W1259/A1259</f>
        <v>0.55555555555555558</v>
      </c>
      <c r="Y1259">
        <f>W1259/B1259</f>
        <v>0.55555555555555558</v>
      </c>
      <c r="Z1259">
        <f>W1259/D1259</f>
        <v>0.7142857142857143</v>
      </c>
      <c r="AA1259" t="str">
        <f>IF(X1259&gt;=0.3,IF(X1259&lt;=0.68,IF(Y1259&gt;=0.2,IF(Y1259&lt;=0.95,IF(Z1259&gt;=0.77,IF(Z1259&lt;=1.75,"CRAM","O"),"O"),"O"),"O"),"O"),"O")</f>
        <v>O</v>
      </c>
      <c r="AD1259">
        <f>(1+A1259-D1259/2-E1259-B1259/2)/(A1259-D1259/2-E1259-C1259-F1259)</f>
        <v>0.27272727272727271</v>
      </c>
      <c r="AF1259" t="str">
        <f>IF(AD1259&gt;0.66,"CondAr","----")</f>
        <v>----</v>
      </c>
      <c r="AG1259" t="str">
        <f>IF(AND((AD1259&gt;0.5),(AD1259&lt;=0.66)),"Aromatic","----")</f>
        <v>----</v>
      </c>
      <c r="AH1259" t="str">
        <f>IF(AND((AD1259&lt;=0.5),(S1259&lt;1.5)),"HUnSatLig","----")</f>
        <v>HUnSatLig</v>
      </c>
      <c r="AI1259" t="str">
        <f>IF(AND((T1259&lt;0.6),(S1259&gt;=1.5),(C1259=0)),"AlipatNoN","----")</f>
        <v>----</v>
      </c>
      <c r="AJ1259" t="str">
        <f>IF(AND((S1259&gt;=1.5),(T1259&gt;=0.6)),"SatFACarb","----")</f>
        <v>----</v>
      </c>
      <c r="AK1259" t="str">
        <f>IF(AND((T1259&lt;0.6),(S1259&gt;=1.5),(C1259&gt;0)),"Alipat+N","----")</f>
        <v>----</v>
      </c>
      <c r="AM1259" s="4">
        <f>V1259*(44/43.989828)</f>
        <v>457.16806692482623</v>
      </c>
      <c r="AN1259" s="4">
        <f>INT(AM1259)</f>
        <v>457</v>
      </c>
      <c r="AO1259" s="4">
        <f>AM1259-AN1259</f>
        <v>0.16806692482623475</v>
      </c>
    </row>
    <row r="1260" spans="1:41" x14ac:dyDescent="0.25">
      <c r="A1260">
        <v>18</v>
      </c>
      <c r="B1260">
        <v>19</v>
      </c>
      <c r="C1260">
        <v>1</v>
      </c>
      <c r="D1260">
        <v>9</v>
      </c>
      <c r="E1260">
        <v>0</v>
      </c>
      <c r="F1260">
        <v>0</v>
      </c>
      <c r="H1260">
        <v>392.098704</v>
      </c>
      <c r="J1260">
        <v>2175289</v>
      </c>
      <c r="K1260">
        <v>2544805</v>
      </c>
      <c r="L1260">
        <v>2006109</v>
      </c>
      <c r="M1260" t="str">
        <f>IF(J1260&gt;0,"Yes","No")</f>
        <v>Yes</v>
      </c>
      <c r="N1260">
        <f>AVERAGE(J1260:L1260)</f>
        <v>2242067.6666666665</v>
      </c>
      <c r="O1260" t="s">
        <v>14</v>
      </c>
      <c r="P1260" t="s">
        <v>14</v>
      </c>
      <c r="Q1260" t="s">
        <v>14</v>
      </c>
      <c r="S1260">
        <f>B1260/A1260</f>
        <v>1.0555555555555556</v>
      </c>
      <c r="T1260">
        <f>D1260/A1260</f>
        <v>0.5</v>
      </c>
      <c r="V1260" s="4">
        <f>A1260*12+(B1260-1)*1.007825+C1260*14.003074+D1260*15.9949146+E1260*31.9720707+F1260*30.9737615+0.0005485799</f>
        <v>392.09870397989999</v>
      </c>
      <c r="W1260">
        <f>1+A1260-B1260/2+C1260/2+F1260/2</f>
        <v>10</v>
      </c>
      <c r="X1260">
        <f>W1260/A1260</f>
        <v>0.55555555555555558</v>
      </c>
      <c r="Y1260">
        <f>W1260/B1260</f>
        <v>0.52631578947368418</v>
      </c>
      <c r="Z1260">
        <f>W1260/D1260</f>
        <v>1.1111111111111112</v>
      </c>
      <c r="AA1260" t="str">
        <f>IF(X1260&gt;=0.3,IF(X1260&lt;=0.68,IF(Y1260&gt;=0.2,IF(Y1260&lt;=0.95,IF(Z1260&gt;=0.77,IF(Z1260&lt;=1.75,"CRAM","O"),"O"),"O"),"O"),"O"),"O")</f>
        <v>CRAM</v>
      </c>
      <c r="AD1260">
        <f>(1+A1260-D1260/2-E1260-B1260/2)/(A1260-D1260/2-E1260-C1260-F1260)</f>
        <v>0.4</v>
      </c>
      <c r="AF1260" t="str">
        <f>IF(AD1260&gt;0.66,"CondAr","----")</f>
        <v>----</v>
      </c>
      <c r="AG1260" t="str">
        <f>IF(AND((AD1260&gt;0.5),(AD1260&lt;=0.66)),"Aromatic","----")</f>
        <v>----</v>
      </c>
      <c r="AH1260" t="str">
        <f>IF(AND((AD1260&lt;=0.5),(S1260&lt;1.5)),"HUnSatLig","----")</f>
        <v>HUnSatLig</v>
      </c>
      <c r="AI1260" t="str">
        <f>IF(AND((T1260&lt;0.6),(S1260&gt;=1.5),(C1260=0)),"AlipatNoN","----")</f>
        <v>----</v>
      </c>
      <c r="AJ1260" t="str">
        <f>IF(AND((S1260&gt;=1.5),(T1260&gt;=0.6)),"SatFACarb","----")</f>
        <v>----</v>
      </c>
      <c r="AK1260" t="str">
        <f>IF(AND((T1260&lt;0.6),(S1260&gt;=1.5),(C1260&gt;0)),"Alipat+N","----")</f>
        <v>----</v>
      </c>
      <c r="AM1260" s="4">
        <f>V1260*(44/43.989828)</f>
        <v>392.18937103176665</v>
      </c>
      <c r="AN1260" s="4">
        <f>INT(AM1260)</f>
        <v>392</v>
      </c>
      <c r="AO1260" s="4">
        <f>AM1260-AN1260</f>
        <v>0.1893710317666546</v>
      </c>
    </row>
    <row r="1261" spans="1:41" x14ac:dyDescent="0.25">
      <c r="A1261">
        <v>18</v>
      </c>
      <c r="B1261">
        <v>19</v>
      </c>
      <c r="C1261">
        <v>1</v>
      </c>
      <c r="D1261">
        <v>10</v>
      </c>
      <c r="E1261">
        <v>0</v>
      </c>
      <c r="F1261">
        <v>0</v>
      </c>
      <c r="H1261">
        <v>408.09361860000001</v>
      </c>
      <c r="J1261">
        <v>2324394</v>
      </c>
      <c r="K1261">
        <v>2302730</v>
      </c>
      <c r="L1261">
        <v>1762921</v>
      </c>
      <c r="M1261" t="str">
        <f>IF(J1261&gt;0,"Yes","No")</f>
        <v>Yes</v>
      </c>
      <c r="N1261">
        <f>AVERAGE(J1261:L1261)</f>
        <v>2130015</v>
      </c>
      <c r="O1261" t="s">
        <v>14</v>
      </c>
      <c r="P1261" t="s">
        <v>14</v>
      </c>
      <c r="Q1261" t="s">
        <v>14</v>
      </c>
      <c r="S1261">
        <f>B1261/A1261</f>
        <v>1.0555555555555556</v>
      </c>
      <c r="T1261">
        <f>D1261/A1261</f>
        <v>0.55555555555555558</v>
      </c>
      <c r="V1261" s="4">
        <f>A1261*12+(B1261-1)*1.007825+C1261*14.003074+D1261*15.9949146+E1261*31.9720707+F1261*30.9737615+0.0005485799</f>
        <v>408.09361857990001</v>
      </c>
      <c r="W1261">
        <f>1+A1261-B1261/2+C1261/2+F1261/2</f>
        <v>10</v>
      </c>
      <c r="X1261">
        <f>W1261/A1261</f>
        <v>0.55555555555555558</v>
      </c>
      <c r="Y1261">
        <f>W1261/B1261</f>
        <v>0.52631578947368418</v>
      </c>
      <c r="Z1261">
        <f>W1261/D1261</f>
        <v>1</v>
      </c>
      <c r="AA1261" t="str">
        <f>IF(X1261&gt;=0.3,IF(X1261&lt;=0.68,IF(Y1261&gt;=0.2,IF(Y1261&lt;=0.95,IF(Z1261&gt;=0.77,IF(Z1261&lt;=1.75,"CRAM","O"),"O"),"O"),"O"),"O"),"O")</f>
        <v>CRAM</v>
      </c>
      <c r="AD1261">
        <f>(1+A1261-D1261/2-E1261-B1261/2)/(A1261-D1261/2-E1261-C1261-F1261)</f>
        <v>0.375</v>
      </c>
      <c r="AF1261" t="str">
        <f>IF(AD1261&gt;0.66,"CondAr","----")</f>
        <v>----</v>
      </c>
      <c r="AG1261" t="str">
        <f>IF(AND((AD1261&gt;0.5),(AD1261&lt;=0.66)),"Aromatic","----")</f>
        <v>----</v>
      </c>
      <c r="AH1261" t="str">
        <f>IF(AND((AD1261&lt;=0.5),(S1261&lt;1.5)),"HUnSatLig","----")</f>
        <v>HUnSatLig</v>
      </c>
      <c r="AI1261" t="str">
        <f>IF(AND((T1261&lt;0.6),(S1261&gt;=1.5),(C1261=0)),"AlipatNoN","----")</f>
        <v>----</v>
      </c>
      <c r="AJ1261" t="str">
        <f>IF(AND((S1261&gt;=1.5),(T1261&gt;=0.6)),"SatFACarb","----")</f>
        <v>----</v>
      </c>
      <c r="AK1261" t="str">
        <f>IF(AND((T1261&lt;0.6),(S1261&gt;=1.5),(C1261&gt;0)),"Alipat+N","----")</f>
        <v>----</v>
      </c>
      <c r="AM1261" s="4">
        <f>V1261*(44/43.989828)</f>
        <v>408.18798422025196</v>
      </c>
      <c r="AN1261" s="4">
        <f>INT(AM1261)</f>
        <v>408</v>
      </c>
      <c r="AO1261" s="4">
        <f>AM1261-AN1261</f>
        <v>0.1879842202519626</v>
      </c>
    </row>
    <row r="1262" spans="1:41" x14ac:dyDescent="0.25">
      <c r="A1262">
        <v>18</v>
      </c>
      <c r="B1262">
        <v>20</v>
      </c>
      <c r="C1262">
        <v>0</v>
      </c>
      <c r="D1262">
        <v>5</v>
      </c>
      <c r="E1262">
        <v>0</v>
      </c>
      <c r="F1262">
        <v>0</v>
      </c>
      <c r="H1262">
        <v>315.12379659999999</v>
      </c>
      <c r="J1262">
        <v>1399053</v>
      </c>
      <c r="K1262">
        <v>1658940</v>
      </c>
      <c r="L1262">
        <v>1554618</v>
      </c>
      <c r="M1262" t="str">
        <f>IF(J1262&gt;0,"Yes","No")</f>
        <v>Yes</v>
      </c>
      <c r="N1262">
        <f>AVERAGE(J1262:L1262)</f>
        <v>1537537</v>
      </c>
      <c r="O1262" t="s">
        <v>14</v>
      </c>
      <c r="P1262" t="s">
        <v>14</v>
      </c>
      <c r="Q1262" t="s">
        <v>14</v>
      </c>
      <c r="S1262">
        <f>B1262/A1262</f>
        <v>1.1111111111111112</v>
      </c>
      <c r="T1262">
        <f>D1262/A1262</f>
        <v>0.27777777777777779</v>
      </c>
      <c r="V1262" s="4">
        <f>A1262*12+(B1262-1)*1.007825+C1262*14.003074+D1262*15.9949146+E1262*31.9720707+F1262*30.9737615+0.0005485799</f>
        <v>315.12379657989999</v>
      </c>
      <c r="W1262">
        <f>1+A1262-B1262/2+C1262/2+F1262/2</f>
        <v>9</v>
      </c>
      <c r="X1262">
        <f>W1262/A1262</f>
        <v>0.5</v>
      </c>
      <c r="Y1262">
        <f>W1262/B1262</f>
        <v>0.45</v>
      </c>
      <c r="Z1262">
        <f>W1262/D1262</f>
        <v>1.8</v>
      </c>
      <c r="AA1262" t="str">
        <f>IF(X1262&gt;=0.3,IF(X1262&lt;=0.68,IF(Y1262&gt;=0.2,IF(Y1262&lt;=0.95,IF(Z1262&gt;=0.77,IF(Z1262&lt;=1.75,"CRAM","O"),"O"),"O"),"O"),"O"),"O")</f>
        <v>O</v>
      </c>
      <c r="AD1262">
        <f>(1+A1262-D1262/2-E1262-B1262/2)/(A1262-D1262/2-E1262-C1262-F1262)</f>
        <v>0.41935483870967744</v>
      </c>
      <c r="AF1262" t="str">
        <f>IF(AD1262&gt;0.66,"CondAr","----")</f>
        <v>----</v>
      </c>
      <c r="AG1262" t="str">
        <f>IF(AND((AD1262&gt;0.5),(AD1262&lt;=0.66)),"Aromatic","----")</f>
        <v>----</v>
      </c>
      <c r="AH1262" t="str">
        <f>IF(AND((AD1262&lt;=0.5),(S1262&lt;1.5)),"HUnSatLig","----")</f>
        <v>HUnSatLig</v>
      </c>
      <c r="AI1262" t="str">
        <f>IF(AND((T1262&lt;0.6),(S1262&gt;=1.5),(C1262=0)),"AlipatNoN","----")</f>
        <v>----</v>
      </c>
      <c r="AJ1262" t="str">
        <f>IF(AND((S1262&gt;=1.5),(T1262&gt;=0.6)),"SatFACarb","----")</f>
        <v>----</v>
      </c>
      <c r="AK1262" t="str">
        <f>IF(AND((T1262&lt;0.6),(S1262&gt;=1.5),(C1262&gt;0)),"Alipat+N","----")</f>
        <v>----</v>
      </c>
      <c r="AM1262" s="4">
        <f>V1262*(44/43.989828)</f>
        <v>315.19666431784179</v>
      </c>
      <c r="AN1262" s="4">
        <f>INT(AM1262)</f>
        <v>315</v>
      </c>
      <c r="AO1262" s="4">
        <f>AM1262-AN1262</f>
        <v>0.19666431784179395</v>
      </c>
    </row>
    <row r="1263" spans="1:41" x14ac:dyDescent="0.25">
      <c r="A1263">
        <v>18</v>
      </c>
      <c r="B1263">
        <v>20</v>
      </c>
      <c r="C1263">
        <v>0</v>
      </c>
      <c r="D1263">
        <v>14</v>
      </c>
      <c r="E1263">
        <v>0</v>
      </c>
      <c r="F1263">
        <v>0</v>
      </c>
      <c r="H1263">
        <v>459.07802800000002</v>
      </c>
      <c r="J1263">
        <v>2161876</v>
      </c>
      <c r="K1263">
        <v>2345834</v>
      </c>
      <c r="L1263">
        <v>2433022</v>
      </c>
      <c r="M1263" t="str">
        <f>IF(J1263&gt;0,"Yes","No")</f>
        <v>Yes</v>
      </c>
      <c r="N1263">
        <f>AVERAGE(J1263:L1263)</f>
        <v>2313577.3333333335</v>
      </c>
      <c r="O1263" t="s">
        <v>14</v>
      </c>
      <c r="P1263" t="s">
        <v>14</v>
      </c>
      <c r="Q1263" t="s">
        <v>14</v>
      </c>
      <c r="S1263">
        <f>B1263/A1263</f>
        <v>1.1111111111111112</v>
      </c>
      <c r="T1263">
        <f>D1263/A1263</f>
        <v>0.77777777777777779</v>
      </c>
      <c r="V1263" s="4">
        <f>A1263*12+(B1263-1)*1.007825+C1263*14.003074+D1263*15.9949146+E1263*31.9720707+F1263*30.9737615+0.0005485799</f>
        <v>459.07802797990001</v>
      </c>
      <c r="W1263">
        <f>1+A1263-B1263/2+C1263/2+F1263/2</f>
        <v>9</v>
      </c>
      <c r="X1263">
        <f>W1263/A1263</f>
        <v>0.5</v>
      </c>
      <c r="Y1263">
        <f>W1263/B1263</f>
        <v>0.45</v>
      </c>
      <c r="Z1263">
        <f>W1263/D1263</f>
        <v>0.6428571428571429</v>
      </c>
      <c r="AA1263" t="str">
        <f>IF(X1263&gt;=0.3,IF(X1263&lt;=0.68,IF(Y1263&gt;=0.2,IF(Y1263&lt;=0.95,IF(Z1263&gt;=0.77,IF(Z1263&lt;=1.75,"CRAM","O"),"O"),"O"),"O"),"O"),"O")</f>
        <v>O</v>
      </c>
      <c r="AD1263">
        <f>(1+A1263-D1263/2-E1263-B1263/2)/(A1263-D1263/2-E1263-C1263-F1263)</f>
        <v>0.18181818181818182</v>
      </c>
      <c r="AF1263" t="str">
        <f>IF(AD1263&gt;0.66,"CondAr","----")</f>
        <v>----</v>
      </c>
      <c r="AG1263" t="str">
        <f>IF(AND((AD1263&gt;0.5),(AD1263&lt;=0.66)),"Aromatic","----")</f>
        <v>----</v>
      </c>
      <c r="AH1263" t="str">
        <f>IF(AND((AD1263&lt;=0.5),(S1263&lt;1.5)),"HUnSatLig","----")</f>
        <v>HUnSatLig</v>
      </c>
      <c r="AI1263" t="str">
        <f>IF(AND((T1263&lt;0.6),(S1263&gt;=1.5),(C1263=0)),"AlipatNoN","----")</f>
        <v>----</v>
      </c>
      <c r="AJ1263" t="str">
        <f>IF(AND((S1263&gt;=1.5),(T1263&gt;=0.6)),"SatFACarb","----")</f>
        <v>----</v>
      </c>
      <c r="AK1263" t="str">
        <f>IF(AND((T1263&lt;0.6),(S1263&gt;=1.5),(C1263&gt;0)),"Alipat+N","----")</f>
        <v>----</v>
      </c>
      <c r="AM1263" s="4">
        <f>V1263*(44/43.989828)</f>
        <v>459.18418301420951</v>
      </c>
      <c r="AN1263" s="4">
        <f>INT(AM1263)</f>
        <v>459</v>
      </c>
      <c r="AO1263" s="4">
        <f>AM1263-AN1263</f>
        <v>0.18418301420950911</v>
      </c>
    </row>
    <row r="1264" spans="1:41" x14ac:dyDescent="0.25">
      <c r="A1264">
        <v>18</v>
      </c>
      <c r="B1264">
        <v>20</v>
      </c>
      <c r="C1264">
        <v>2</v>
      </c>
      <c r="D1264">
        <v>7</v>
      </c>
      <c r="E1264">
        <v>0</v>
      </c>
      <c r="F1264">
        <v>0</v>
      </c>
      <c r="H1264">
        <v>375.11977380000002</v>
      </c>
      <c r="J1264">
        <v>1769463</v>
      </c>
      <c r="K1264">
        <v>1687090</v>
      </c>
      <c r="L1264">
        <v>1924887</v>
      </c>
      <c r="M1264" t="str">
        <f>IF(J1264&gt;0,"Yes","No")</f>
        <v>Yes</v>
      </c>
      <c r="N1264">
        <f>AVERAGE(J1264:L1264)</f>
        <v>1793813.3333333333</v>
      </c>
      <c r="O1264">
        <v>2185728</v>
      </c>
      <c r="P1264">
        <v>2030481</v>
      </c>
      <c r="Q1264">
        <v>1897543</v>
      </c>
      <c r="S1264">
        <f>B1264/A1264</f>
        <v>1.1111111111111112</v>
      </c>
      <c r="T1264">
        <f>D1264/A1264</f>
        <v>0.3888888888888889</v>
      </c>
      <c r="V1264" s="4">
        <f>A1264*12+(B1264-1)*1.007825+C1264*14.003074+D1264*15.9949146+E1264*31.9720707+F1264*30.9737615+0.0005485799</f>
        <v>375.11977377990002</v>
      </c>
      <c r="W1264">
        <f>1+A1264-B1264/2+C1264/2+F1264/2</f>
        <v>10</v>
      </c>
      <c r="X1264">
        <f>W1264/A1264</f>
        <v>0.55555555555555558</v>
      </c>
      <c r="Y1264">
        <f>W1264/B1264</f>
        <v>0.5</v>
      </c>
      <c r="Z1264">
        <f>W1264/D1264</f>
        <v>1.4285714285714286</v>
      </c>
      <c r="AA1264" t="str">
        <f>IF(X1264&gt;=0.3,IF(X1264&lt;=0.68,IF(Y1264&gt;=0.2,IF(Y1264&lt;=0.95,IF(Z1264&gt;=0.77,IF(Z1264&lt;=1.75,"CRAM","O"),"O"),"O"),"O"),"O"),"O")</f>
        <v>CRAM</v>
      </c>
      <c r="AD1264">
        <f>(1+A1264-D1264/2-E1264-B1264/2)/(A1264-D1264/2-E1264-C1264-F1264)</f>
        <v>0.44</v>
      </c>
      <c r="AF1264" t="str">
        <f>IF(AD1264&gt;0.66,"CondAr","----")</f>
        <v>----</v>
      </c>
      <c r="AG1264" t="str">
        <f>IF(AND((AD1264&gt;0.5),(AD1264&lt;=0.66)),"Aromatic","----")</f>
        <v>----</v>
      </c>
      <c r="AH1264" t="str">
        <f>IF(AND((AD1264&lt;=0.5),(S1264&lt;1.5)),"HUnSatLig","----")</f>
        <v>HUnSatLig</v>
      </c>
      <c r="AI1264" t="str">
        <f>IF(AND((T1264&lt;0.6),(S1264&gt;=1.5),(C1264=0)),"AlipatNoN","----")</f>
        <v>----</v>
      </c>
      <c r="AJ1264" t="str">
        <f>IF(AND((S1264&gt;=1.5),(T1264&gt;=0.6)),"SatFACarb","----")</f>
        <v>----</v>
      </c>
      <c r="AK1264" t="str">
        <f>IF(AND((T1264&lt;0.6),(S1264&gt;=1.5),(C1264&gt;0)),"Alipat+N","----")</f>
        <v>----</v>
      </c>
      <c r="AM1264" s="4">
        <f>V1264*(44/43.989828)</f>
        <v>375.20651470416294</v>
      </c>
      <c r="AN1264" s="4">
        <f>INT(AM1264)</f>
        <v>375</v>
      </c>
      <c r="AO1264" s="4">
        <f>AM1264-AN1264</f>
        <v>0.2065147041629416</v>
      </c>
    </row>
    <row r="1265" spans="1:41" x14ac:dyDescent="0.25">
      <c r="A1265">
        <v>18</v>
      </c>
      <c r="B1265">
        <v>21</v>
      </c>
      <c r="C1265">
        <v>1</v>
      </c>
      <c r="D1265">
        <v>9</v>
      </c>
      <c r="E1265">
        <v>0</v>
      </c>
      <c r="F1265">
        <v>0</v>
      </c>
      <c r="H1265">
        <v>394.11435399999999</v>
      </c>
      <c r="J1265">
        <v>2178349</v>
      </c>
      <c r="K1265">
        <v>1795098</v>
      </c>
      <c r="L1265">
        <v>1709016</v>
      </c>
      <c r="M1265" t="str">
        <f>IF(J1265&gt;0,"Yes","No")</f>
        <v>Yes</v>
      </c>
      <c r="N1265">
        <f>AVERAGE(J1265:L1265)</f>
        <v>1894154.3333333333</v>
      </c>
      <c r="O1265" t="s">
        <v>14</v>
      </c>
      <c r="P1265" t="s">
        <v>14</v>
      </c>
      <c r="Q1265" t="s">
        <v>14</v>
      </c>
      <c r="S1265">
        <f>B1265/A1265</f>
        <v>1.1666666666666667</v>
      </c>
      <c r="T1265">
        <f>D1265/A1265</f>
        <v>0.5</v>
      </c>
      <c r="V1265" s="4">
        <f>A1265*12+(B1265-1)*1.007825+C1265*14.003074+D1265*15.9949146+E1265*31.9720707+F1265*30.9737615+0.0005485799</f>
        <v>394.11435397989999</v>
      </c>
      <c r="W1265">
        <f>1+A1265-B1265/2+C1265/2+F1265/2</f>
        <v>9</v>
      </c>
      <c r="X1265">
        <f>W1265/A1265</f>
        <v>0.5</v>
      </c>
      <c r="Y1265">
        <f>W1265/B1265</f>
        <v>0.42857142857142855</v>
      </c>
      <c r="Z1265">
        <f>W1265/D1265</f>
        <v>1</v>
      </c>
      <c r="AA1265" t="str">
        <f>IF(X1265&gt;=0.3,IF(X1265&lt;=0.68,IF(Y1265&gt;=0.2,IF(Y1265&lt;=0.95,IF(Z1265&gt;=0.77,IF(Z1265&lt;=1.75,"CRAM","O"),"O"),"O"),"O"),"O"),"O")</f>
        <v>CRAM</v>
      </c>
      <c r="AD1265">
        <f>(1+A1265-D1265/2-E1265-B1265/2)/(A1265-D1265/2-E1265-C1265-F1265)</f>
        <v>0.32</v>
      </c>
      <c r="AF1265" t="str">
        <f>IF(AD1265&gt;0.66,"CondAr","----")</f>
        <v>----</v>
      </c>
      <c r="AG1265" t="str">
        <f>IF(AND((AD1265&gt;0.5),(AD1265&lt;=0.66)),"Aromatic","----")</f>
        <v>----</v>
      </c>
      <c r="AH1265" t="str">
        <f>IF(AND((AD1265&lt;=0.5),(S1265&lt;1.5)),"HUnSatLig","----")</f>
        <v>HUnSatLig</v>
      </c>
      <c r="AI1265" t="str">
        <f>IF(AND((T1265&lt;0.6),(S1265&gt;=1.5),(C1265=0)),"AlipatNoN","----")</f>
        <v>----</v>
      </c>
      <c r="AJ1265" t="str">
        <f>IF(AND((S1265&gt;=1.5),(T1265&gt;=0.6)),"SatFACarb","----")</f>
        <v>----</v>
      </c>
      <c r="AK1265" t="str">
        <f>IF(AND((T1265&lt;0.6),(S1265&gt;=1.5),(C1265&gt;0)),"Alipat+N","----")</f>
        <v>----</v>
      </c>
      <c r="AM1265" s="4">
        <f>V1265*(44/43.989828)</f>
        <v>394.20548712114987</v>
      </c>
      <c r="AN1265" s="4">
        <f>INT(AM1265)</f>
        <v>394</v>
      </c>
      <c r="AO1265" s="4">
        <f>AM1265-AN1265</f>
        <v>0.20548712114987211</v>
      </c>
    </row>
    <row r="1266" spans="1:41" x14ac:dyDescent="0.25">
      <c r="A1266">
        <v>18</v>
      </c>
      <c r="B1266">
        <v>22</v>
      </c>
      <c r="C1266">
        <v>0</v>
      </c>
      <c r="D1266">
        <v>14</v>
      </c>
      <c r="E1266">
        <v>0</v>
      </c>
      <c r="F1266">
        <v>0</v>
      </c>
      <c r="H1266">
        <v>461.09367800000001</v>
      </c>
      <c r="J1266">
        <v>1902128</v>
      </c>
      <c r="K1266">
        <v>1616156</v>
      </c>
      <c r="L1266">
        <v>1811814</v>
      </c>
      <c r="M1266" t="str">
        <f>IF(J1266&gt;0,"Yes","No")</f>
        <v>Yes</v>
      </c>
      <c r="N1266">
        <f>AVERAGE(J1266:L1266)</f>
        <v>1776699.3333333333</v>
      </c>
      <c r="O1266" t="s">
        <v>14</v>
      </c>
      <c r="P1266" t="s">
        <v>14</v>
      </c>
      <c r="Q1266" t="s">
        <v>14</v>
      </c>
      <c r="S1266">
        <f>B1266/A1266</f>
        <v>1.2222222222222223</v>
      </c>
      <c r="T1266">
        <f>D1266/A1266</f>
        <v>0.77777777777777779</v>
      </c>
      <c r="V1266" s="4">
        <f>A1266*12+(B1266-1)*1.007825+C1266*14.003074+D1266*15.9949146+E1266*31.9720707+F1266*30.9737615+0.0005485799</f>
        <v>461.09367797989995</v>
      </c>
      <c r="W1266">
        <f>1+A1266-B1266/2+C1266/2+F1266/2</f>
        <v>8</v>
      </c>
      <c r="X1266">
        <f>W1266/A1266</f>
        <v>0.44444444444444442</v>
      </c>
      <c r="Y1266">
        <f>W1266/B1266</f>
        <v>0.36363636363636365</v>
      </c>
      <c r="Z1266">
        <f>W1266/D1266</f>
        <v>0.5714285714285714</v>
      </c>
      <c r="AA1266" t="str">
        <f>IF(X1266&gt;=0.3,IF(X1266&lt;=0.68,IF(Y1266&gt;=0.2,IF(Y1266&lt;=0.95,IF(Z1266&gt;=0.77,IF(Z1266&lt;=1.75,"CRAM","O"),"O"),"O"),"O"),"O"),"O")</f>
        <v>O</v>
      </c>
      <c r="AD1266">
        <f>(1+A1266-D1266/2-E1266-B1266/2)/(A1266-D1266/2-E1266-C1266-F1266)</f>
        <v>9.0909090909090912E-2</v>
      </c>
      <c r="AF1266" t="str">
        <f>IF(AD1266&gt;0.66,"CondAr","----")</f>
        <v>----</v>
      </c>
      <c r="AG1266" t="str">
        <f>IF(AND((AD1266&gt;0.5),(AD1266&lt;=0.66)),"Aromatic","----")</f>
        <v>----</v>
      </c>
      <c r="AH1266" t="str">
        <f>IF(AND((AD1266&lt;=0.5),(S1266&lt;1.5)),"HUnSatLig","----")</f>
        <v>HUnSatLig</v>
      </c>
      <c r="AI1266" t="str">
        <f>IF(AND((T1266&lt;0.6),(S1266&gt;=1.5),(C1266=0)),"AlipatNoN","----")</f>
        <v>----</v>
      </c>
      <c r="AJ1266" t="str">
        <f>IF(AND((S1266&gt;=1.5),(T1266&gt;=0.6)),"SatFACarb","----")</f>
        <v>----</v>
      </c>
      <c r="AK1266" t="str">
        <f>IF(AND((T1266&lt;0.6),(S1266&gt;=1.5),(C1266&gt;0)),"Alipat+N","----")</f>
        <v>----</v>
      </c>
      <c r="AM1266" s="4">
        <f>V1266*(44/43.989828)</f>
        <v>461.20029910359267</v>
      </c>
      <c r="AN1266" s="4">
        <f>INT(AM1266)</f>
        <v>461</v>
      </c>
      <c r="AO1266" s="4">
        <f>AM1266-AN1266</f>
        <v>0.20029910359266978</v>
      </c>
    </row>
    <row r="1267" spans="1:41" x14ac:dyDescent="0.25">
      <c r="A1267">
        <v>18</v>
      </c>
      <c r="B1267">
        <v>23</v>
      </c>
      <c r="C1267">
        <v>3</v>
      </c>
      <c r="D1267">
        <v>6</v>
      </c>
      <c r="E1267">
        <v>0</v>
      </c>
      <c r="F1267">
        <v>0</v>
      </c>
      <c r="H1267">
        <v>376.15140819999999</v>
      </c>
      <c r="J1267">
        <v>1929583</v>
      </c>
      <c r="K1267">
        <v>2193474</v>
      </c>
      <c r="L1267">
        <v>2082618</v>
      </c>
      <c r="M1267" t="str">
        <f>IF(J1267&gt;0,"Yes","No")</f>
        <v>Yes</v>
      </c>
      <c r="N1267">
        <f>AVERAGE(J1267:L1267)</f>
        <v>2068558.3333333333</v>
      </c>
      <c r="O1267">
        <v>2642723</v>
      </c>
      <c r="P1267">
        <v>2771122</v>
      </c>
      <c r="Q1267">
        <v>2755929</v>
      </c>
      <c r="S1267">
        <f>B1267/A1267</f>
        <v>1.2777777777777777</v>
      </c>
      <c r="T1267">
        <f>D1267/A1267</f>
        <v>0.33333333333333331</v>
      </c>
      <c r="V1267" s="4">
        <f>A1267*12+(B1267-1)*1.007825+C1267*14.003074+D1267*15.9949146+E1267*31.9720707+F1267*30.9737615+0.0005485799</f>
        <v>376.15140817989999</v>
      </c>
      <c r="W1267">
        <f>1+A1267-B1267/2+C1267/2+F1267/2</f>
        <v>9</v>
      </c>
      <c r="X1267">
        <f>W1267/A1267</f>
        <v>0.5</v>
      </c>
      <c r="Y1267">
        <f>W1267/B1267</f>
        <v>0.39130434782608697</v>
      </c>
      <c r="Z1267">
        <f>W1267/D1267</f>
        <v>1.5</v>
      </c>
      <c r="AA1267" t="str">
        <f>IF(X1267&gt;=0.3,IF(X1267&lt;=0.68,IF(Y1267&gt;=0.2,IF(Y1267&lt;=0.95,IF(Z1267&gt;=0.77,IF(Z1267&lt;=1.75,"CRAM","O"),"O"),"O"),"O"),"O"),"O")</f>
        <v>CRAM</v>
      </c>
      <c r="AD1267">
        <f>(1+A1267-D1267/2-E1267-B1267/2)/(A1267-D1267/2-E1267-C1267-F1267)</f>
        <v>0.375</v>
      </c>
      <c r="AF1267" t="str">
        <f>IF(AD1267&gt;0.66,"CondAr","----")</f>
        <v>----</v>
      </c>
      <c r="AG1267" t="str">
        <f>IF(AND((AD1267&gt;0.5),(AD1267&lt;=0.66)),"Aromatic","----")</f>
        <v>----</v>
      </c>
      <c r="AH1267" t="str">
        <f>IF(AND((AD1267&lt;=0.5),(S1267&lt;1.5)),"HUnSatLig","----")</f>
        <v>HUnSatLig</v>
      </c>
      <c r="AI1267" t="str">
        <f>IF(AND((T1267&lt;0.6),(S1267&gt;=1.5),(C1267=0)),"AlipatNoN","----")</f>
        <v>----</v>
      </c>
      <c r="AJ1267" t="str">
        <f>IF(AND((S1267&gt;=1.5),(T1267&gt;=0.6)),"SatFACarb","----")</f>
        <v>----</v>
      </c>
      <c r="AK1267" t="str">
        <f>IF(AND((T1267&lt;0.6),(S1267&gt;=1.5),(C1267&gt;0)),"Alipat+N","----")</f>
        <v>----</v>
      </c>
      <c r="AM1267" s="4">
        <f>V1267*(44/43.989828)</f>
        <v>376.2383876544277</v>
      </c>
      <c r="AN1267" s="4">
        <f>INT(AM1267)</f>
        <v>376</v>
      </c>
      <c r="AO1267" s="4">
        <f>AM1267-AN1267</f>
        <v>0.23838765442769727</v>
      </c>
    </row>
    <row r="1268" spans="1:41" x14ac:dyDescent="0.25">
      <c r="A1268">
        <v>18</v>
      </c>
      <c r="B1268">
        <v>24</v>
      </c>
      <c r="C1268">
        <v>0</v>
      </c>
      <c r="D1268">
        <v>5</v>
      </c>
      <c r="E1268">
        <v>0</v>
      </c>
      <c r="F1268">
        <v>0</v>
      </c>
      <c r="H1268">
        <v>319.15509659999998</v>
      </c>
      <c r="J1268">
        <v>2161505</v>
      </c>
      <c r="K1268">
        <v>2051049</v>
      </c>
      <c r="L1268">
        <v>2141325</v>
      </c>
      <c r="M1268" t="str">
        <f>IF(J1268&gt;0,"Yes","No")</f>
        <v>Yes</v>
      </c>
      <c r="N1268">
        <f>AVERAGE(J1268:L1268)</f>
        <v>2117959.6666666665</v>
      </c>
      <c r="O1268">
        <v>3504204</v>
      </c>
      <c r="P1268">
        <v>3631496</v>
      </c>
      <c r="Q1268">
        <v>3217115</v>
      </c>
      <c r="S1268">
        <f>B1268/A1268</f>
        <v>1.3333333333333333</v>
      </c>
      <c r="T1268">
        <f>D1268/A1268</f>
        <v>0.27777777777777779</v>
      </c>
      <c r="V1268" s="4">
        <f>A1268*12+(B1268-1)*1.007825+C1268*14.003074+D1268*15.9949146+E1268*31.9720707+F1268*30.9737615+0.0005485799</f>
        <v>319.15509657989998</v>
      </c>
      <c r="W1268">
        <f>1+A1268-B1268/2+C1268/2+F1268/2</f>
        <v>7</v>
      </c>
      <c r="X1268">
        <f>W1268/A1268</f>
        <v>0.3888888888888889</v>
      </c>
      <c r="Y1268">
        <f>W1268/B1268</f>
        <v>0.29166666666666669</v>
      </c>
      <c r="Z1268">
        <f>W1268/D1268</f>
        <v>1.4</v>
      </c>
      <c r="AA1268" t="str">
        <f>IF(X1268&gt;=0.3,IF(X1268&lt;=0.68,IF(Y1268&gt;=0.2,IF(Y1268&lt;=0.95,IF(Z1268&gt;=0.77,IF(Z1268&lt;=1.75,"CRAM","O"),"O"),"O"),"O"),"O"),"O")</f>
        <v>CRAM</v>
      </c>
      <c r="AD1268">
        <f>(1+A1268-D1268/2-E1268-B1268/2)/(A1268-D1268/2-E1268-C1268-F1268)</f>
        <v>0.29032258064516131</v>
      </c>
      <c r="AF1268" t="str">
        <f>IF(AD1268&gt;0.66,"CondAr","----")</f>
        <v>----</v>
      </c>
      <c r="AG1268" t="str">
        <f>IF(AND((AD1268&gt;0.5),(AD1268&lt;=0.66)),"Aromatic","----")</f>
        <v>----</v>
      </c>
      <c r="AH1268" t="str">
        <f>IF(AND((AD1268&lt;=0.5),(S1268&lt;1.5)),"HUnSatLig","----")</f>
        <v>HUnSatLig</v>
      </c>
      <c r="AI1268" t="str">
        <f>IF(AND((T1268&lt;0.6),(S1268&gt;=1.5),(C1268=0)),"AlipatNoN","----")</f>
        <v>----</v>
      </c>
      <c r="AJ1268" t="str">
        <f>IF(AND((S1268&gt;=1.5),(T1268&gt;=0.6)),"SatFACarb","----")</f>
        <v>----</v>
      </c>
      <c r="AK1268" t="str">
        <f>IF(AND((T1268&lt;0.6),(S1268&gt;=1.5),(C1268&gt;0)),"Alipat+N","----")</f>
        <v>----</v>
      </c>
      <c r="AM1268" s="4">
        <f>V1268*(44/43.989828)</f>
        <v>319.22889649660817</v>
      </c>
      <c r="AN1268" s="4">
        <f>INT(AM1268)</f>
        <v>319</v>
      </c>
      <c r="AO1268" s="4">
        <f>AM1268-AN1268</f>
        <v>0.22889649660817213</v>
      </c>
    </row>
    <row r="1269" spans="1:41" x14ac:dyDescent="0.25">
      <c r="A1269">
        <v>18</v>
      </c>
      <c r="B1269">
        <v>24</v>
      </c>
      <c r="C1269">
        <v>0</v>
      </c>
      <c r="D1269">
        <v>14</v>
      </c>
      <c r="E1269">
        <v>0</v>
      </c>
      <c r="F1269">
        <v>0</v>
      </c>
      <c r="H1269">
        <v>463.109328</v>
      </c>
      <c r="J1269">
        <v>2271141</v>
      </c>
      <c r="K1269">
        <v>2255067</v>
      </c>
      <c r="L1269">
        <v>2206429</v>
      </c>
      <c r="M1269" t="str">
        <f>IF(J1269&gt;0,"Yes","No")</f>
        <v>Yes</v>
      </c>
      <c r="N1269">
        <f>AVERAGE(J1269:L1269)</f>
        <v>2244212.3333333335</v>
      </c>
      <c r="O1269" t="s">
        <v>14</v>
      </c>
      <c r="P1269" t="s">
        <v>14</v>
      </c>
      <c r="Q1269" t="s">
        <v>14</v>
      </c>
      <c r="S1269">
        <f>B1269/A1269</f>
        <v>1.3333333333333333</v>
      </c>
      <c r="T1269">
        <f>D1269/A1269</f>
        <v>0.77777777777777779</v>
      </c>
      <c r="V1269" s="4">
        <f>A1269*12+(B1269-1)*1.007825+C1269*14.003074+D1269*15.9949146+E1269*31.9720707+F1269*30.9737615+0.0005485799</f>
        <v>463.1093279799</v>
      </c>
      <c r="W1269">
        <f>1+A1269-B1269/2+C1269/2+F1269/2</f>
        <v>7</v>
      </c>
      <c r="X1269">
        <f>W1269/A1269</f>
        <v>0.3888888888888889</v>
      </c>
      <c r="Y1269">
        <f>W1269/B1269</f>
        <v>0.29166666666666669</v>
      </c>
      <c r="Z1269">
        <f>W1269/D1269</f>
        <v>0.5</v>
      </c>
      <c r="AA1269" t="str">
        <f>IF(X1269&gt;=0.3,IF(X1269&lt;=0.68,IF(Y1269&gt;=0.2,IF(Y1269&lt;=0.95,IF(Z1269&gt;=0.77,IF(Z1269&lt;=1.75,"CRAM","O"),"O"),"O"),"O"),"O"),"O")</f>
        <v>O</v>
      </c>
      <c r="AD1269">
        <f>(1+A1269-D1269/2-E1269-B1269/2)/(A1269-D1269/2-E1269-C1269-F1269)</f>
        <v>0</v>
      </c>
      <c r="AF1269" t="str">
        <f>IF(AD1269&gt;0.66,"CondAr","----")</f>
        <v>----</v>
      </c>
      <c r="AG1269" t="str">
        <f>IF(AND((AD1269&gt;0.5),(AD1269&lt;=0.66)),"Aromatic","----")</f>
        <v>----</v>
      </c>
      <c r="AH1269" t="str">
        <f>IF(AND((AD1269&lt;=0.5),(S1269&lt;1.5)),"HUnSatLig","----")</f>
        <v>HUnSatLig</v>
      </c>
      <c r="AI1269" t="str">
        <f>IF(AND((T1269&lt;0.6),(S1269&gt;=1.5),(C1269=0)),"AlipatNoN","----")</f>
        <v>----</v>
      </c>
      <c r="AJ1269" t="str">
        <f>IF(AND((S1269&gt;=1.5),(T1269&gt;=0.6)),"SatFACarb","----")</f>
        <v>----</v>
      </c>
      <c r="AK1269" t="str">
        <f>IF(AND((T1269&lt;0.6),(S1269&gt;=1.5),(C1269&gt;0)),"Alipat+N","----")</f>
        <v>----</v>
      </c>
      <c r="AM1269" s="4">
        <f>V1269*(44/43.989828)</f>
        <v>463.21641519297589</v>
      </c>
      <c r="AN1269" s="4">
        <f>INT(AM1269)</f>
        <v>463</v>
      </c>
      <c r="AO1269" s="4">
        <f>AM1269-AN1269</f>
        <v>0.21641519297588729</v>
      </c>
    </row>
    <row r="1270" spans="1:41" x14ac:dyDescent="0.25">
      <c r="A1270">
        <v>18</v>
      </c>
      <c r="B1270">
        <v>24</v>
      </c>
      <c r="C1270">
        <v>0</v>
      </c>
      <c r="D1270">
        <v>18</v>
      </c>
      <c r="E1270">
        <v>0</v>
      </c>
      <c r="F1270">
        <v>0</v>
      </c>
      <c r="H1270">
        <v>527.08898639999995</v>
      </c>
      <c r="J1270">
        <v>2066074</v>
      </c>
      <c r="K1270">
        <v>2048023</v>
      </c>
      <c r="L1270">
        <v>1653571</v>
      </c>
      <c r="M1270" t="str">
        <f>IF(J1270&gt;0,"Yes","No")</f>
        <v>Yes</v>
      </c>
      <c r="N1270">
        <f>AVERAGE(J1270:L1270)</f>
        <v>1922556</v>
      </c>
      <c r="O1270">
        <v>6402417</v>
      </c>
      <c r="P1270">
        <v>5327700</v>
      </c>
      <c r="Q1270">
        <v>4216166</v>
      </c>
      <c r="S1270">
        <f>B1270/A1270</f>
        <v>1.3333333333333333</v>
      </c>
      <c r="T1270">
        <f>D1270/A1270</f>
        <v>1</v>
      </c>
      <c r="V1270" s="4">
        <f>A1270*12+(B1270-1)*1.007825+C1270*14.003074+D1270*15.9949146+E1270*31.9720707+F1270*30.9737615+0.0005485799</f>
        <v>527.08898637990012</v>
      </c>
      <c r="W1270">
        <f>1+A1270-B1270/2+C1270/2+F1270/2</f>
        <v>7</v>
      </c>
      <c r="X1270">
        <f>W1270/A1270</f>
        <v>0.3888888888888889</v>
      </c>
      <c r="Y1270">
        <f>W1270/B1270</f>
        <v>0.29166666666666669</v>
      </c>
      <c r="Z1270">
        <f>W1270/D1270</f>
        <v>0.3888888888888889</v>
      </c>
      <c r="AA1270" t="str">
        <f>IF(X1270&gt;=0.3,IF(X1270&lt;=0.68,IF(Y1270&gt;=0.2,IF(Y1270&lt;=0.95,IF(Z1270&gt;=0.77,IF(Z1270&lt;=1.75,"CRAM","O"),"O"),"O"),"O"),"O"),"O")</f>
        <v>O</v>
      </c>
      <c r="AD1270">
        <f>(1+A1270-D1270/2-E1270-B1270/2)/(A1270-D1270/2-E1270-C1270-F1270)</f>
        <v>-0.22222222222222221</v>
      </c>
      <c r="AF1270" t="str">
        <f>IF(AD1270&gt;0.66,"CondAr","----")</f>
        <v>----</v>
      </c>
      <c r="AG1270" t="str">
        <f>IF(AND((AD1270&gt;0.5),(AD1270&lt;=0.66)),"Aromatic","----")</f>
        <v>----</v>
      </c>
      <c r="AH1270" t="str">
        <f>IF(AND((AD1270&lt;=0.5),(S1270&lt;1.5)),"HUnSatLig","----")</f>
        <v>HUnSatLig</v>
      </c>
      <c r="AI1270" t="str">
        <f>IF(AND((T1270&lt;0.6),(S1270&gt;=1.5),(C1270=0)),"AlipatNoN","----")</f>
        <v>----</v>
      </c>
      <c r="AJ1270" t="str">
        <f>IF(AND((S1270&gt;=1.5),(T1270&gt;=0.6)),"SatFACarb","----")</f>
        <v>----</v>
      </c>
      <c r="AK1270" t="str">
        <f>IF(AND((T1270&lt;0.6),(S1270&gt;=1.5),(C1270&gt;0)),"Alipat+N","----")</f>
        <v>----</v>
      </c>
      <c r="AM1270" s="4">
        <f>V1270*(44/43.989828)</f>
        <v>527.21086794691723</v>
      </c>
      <c r="AN1270" s="4">
        <f>INT(AM1270)</f>
        <v>527</v>
      </c>
      <c r="AO1270" s="4">
        <f>AM1270-AN1270</f>
        <v>0.21086794691723298</v>
      </c>
    </row>
    <row r="1271" spans="1:41" x14ac:dyDescent="0.25">
      <c r="A1271">
        <v>18</v>
      </c>
      <c r="B1271">
        <v>25</v>
      </c>
      <c r="C1271">
        <v>3</v>
      </c>
      <c r="D1271">
        <v>6</v>
      </c>
      <c r="E1271">
        <v>0</v>
      </c>
      <c r="F1271">
        <v>0</v>
      </c>
      <c r="H1271">
        <v>378.16705819999999</v>
      </c>
      <c r="J1271">
        <v>1995841</v>
      </c>
      <c r="K1271">
        <v>2001228</v>
      </c>
      <c r="L1271">
        <v>2186087</v>
      </c>
      <c r="M1271" t="str">
        <f>IF(J1271&gt;0,"Yes","No")</f>
        <v>Yes</v>
      </c>
      <c r="N1271">
        <f>AVERAGE(J1271:L1271)</f>
        <v>2061052</v>
      </c>
      <c r="O1271">
        <v>3054928</v>
      </c>
      <c r="P1271">
        <v>3026653</v>
      </c>
      <c r="Q1271">
        <v>2420580</v>
      </c>
      <c r="S1271">
        <f>B1271/A1271</f>
        <v>1.3888888888888888</v>
      </c>
      <c r="T1271">
        <f>D1271/A1271</f>
        <v>0.33333333333333331</v>
      </c>
      <c r="V1271" s="4">
        <f>A1271*12+(B1271-1)*1.007825+C1271*14.003074+D1271*15.9949146+E1271*31.9720707+F1271*30.9737615+0.0005485799</f>
        <v>378.16705817989998</v>
      </c>
      <c r="W1271">
        <f>1+A1271-B1271/2+C1271/2+F1271/2</f>
        <v>8</v>
      </c>
      <c r="X1271">
        <f>W1271/A1271</f>
        <v>0.44444444444444442</v>
      </c>
      <c r="Y1271">
        <f>W1271/B1271</f>
        <v>0.32</v>
      </c>
      <c r="Z1271">
        <f>W1271/D1271</f>
        <v>1.3333333333333333</v>
      </c>
      <c r="AA1271" t="str">
        <f>IF(X1271&gt;=0.3,IF(X1271&lt;=0.68,IF(Y1271&gt;=0.2,IF(Y1271&lt;=0.95,IF(Z1271&gt;=0.77,IF(Z1271&lt;=1.75,"CRAM","O"),"O"),"O"),"O"),"O"),"O")</f>
        <v>CRAM</v>
      </c>
      <c r="AD1271">
        <f>(1+A1271-D1271/2-E1271-B1271/2)/(A1271-D1271/2-E1271-C1271-F1271)</f>
        <v>0.29166666666666669</v>
      </c>
      <c r="AF1271" t="str">
        <f>IF(AD1271&gt;0.66,"CondAr","----")</f>
        <v>----</v>
      </c>
      <c r="AG1271" t="str">
        <f>IF(AND((AD1271&gt;0.5),(AD1271&lt;=0.66)),"Aromatic","----")</f>
        <v>----</v>
      </c>
      <c r="AH1271" t="str">
        <f>IF(AND((AD1271&lt;=0.5),(S1271&lt;1.5)),"HUnSatLig","----")</f>
        <v>HUnSatLig</v>
      </c>
      <c r="AI1271" t="str">
        <f>IF(AND((T1271&lt;0.6),(S1271&gt;=1.5),(C1271=0)),"AlipatNoN","----")</f>
        <v>----</v>
      </c>
      <c r="AJ1271" t="str">
        <f>IF(AND((S1271&gt;=1.5),(T1271&gt;=0.6)),"SatFACarb","----")</f>
        <v>----</v>
      </c>
      <c r="AK1271" t="str">
        <f>IF(AND((T1271&lt;0.6),(S1271&gt;=1.5),(C1271&gt;0)),"Alipat+N","----")</f>
        <v>----</v>
      </c>
      <c r="AM1271" s="4">
        <f>V1271*(44/43.989828)</f>
        <v>378.25450374381086</v>
      </c>
      <c r="AN1271" s="4">
        <f>INT(AM1271)</f>
        <v>378</v>
      </c>
      <c r="AO1271" s="4">
        <f>AM1271-AN1271</f>
        <v>0.25450374381085794</v>
      </c>
    </row>
    <row r="1272" spans="1:41" x14ac:dyDescent="0.25">
      <c r="A1272">
        <v>18</v>
      </c>
      <c r="B1272">
        <v>25</v>
      </c>
      <c r="C1272">
        <v>3</v>
      </c>
      <c r="D1272">
        <v>7</v>
      </c>
      <c r="E1272">
        <v>0</v>
      </c>
      <c r="F1272">
        <v>0</v>
      </c>
      <c r="H1272">
        <v>394.1619728</v>
      </c>
      <c r="J1272">
        <v>2129720</v>
      </c>
      <c r="K1272">
        <v>2394146</v>
      </c>
      <c r="L1272">
        <v>2397153</v>
      </c>
      <c r="M1272" t="str">
        <f>IF(J1272&gt;0,"Yes","No")</f>
        <v>Yes</v>
      </c>
      <c r="N1272">
        <f>AVERAGE(J1272:L1272)</f>
        <v>2307006.3333333335</v>
      </c>
      <c r="O1272">
        <v>2423235</v>
      </c>
      <c r="P1272">
        <v>2104727</v>
      </c>
      <c r="Q1272">
        <v>1819267</v>
      </c>
      <c r="S1272">
        <f>B1272/A1272</f>
        <v>1.3888888888888888</v>
      </c>
      <c r="T1272">
        <f>D1272/A1272</f>
        <v>0.3888888888888889</v>
      </c>
      <c r="V1272" s="4">
        <f>A1272*12+(B1272-1)*1.007825+C1272*14.003074+D1272*15.9949146+E1272*31.9720707+F1272*30.9737615+0.0005485799</f>
        <v>394.1619727799</v>
      </c>
      <c r="W1272">
        <f>1+A1272-B1272/2+C1272/2+F1272/2</f>
        <v>8</v>
      </c>
      <c r="X1272">
        <f>W1272/A1272</f>
        <v>0.44444444444444442</v>
      </c>
      <c r="Y1272">
        <f>W1272/B1272</f>
        <v>0.32</v>
      </c>
      <c r="Z1272">
        <f>W1272/D1272</f>
        <v>1.1428571428571428</v>
      </c>
      <c r="AA1272" t="str">
        <f>IF(X1272&gt;=0.3,IF(X1272&lt;=0.68,IF(Y1272&gt;=0.2,IF(Y1272&lt;=0.95,IF(Z1272&gt;=0.77,IF(Z1272&lt;=1.75,"CRAM","O"),"O"),"O"),"O"),"O"),"O")</f>
        <v>CRAM</v>
      </c>
      <c r="AD1272">
        <f>(1+A1272-D1272/2-E1272-B1272/2)/(A1272-D1272/2-E1272-C1272-F1272)</f>
        <v>0.2608695652173913</v>
      </c>
      <c r="AF1272" t="str">
        <f>IF(AD1272&gt;0.66,"CondAr","----")</f>
        <v>----</v>
      </c>
      <c r="AG1272" t="str">
        <f>IF(AND((AD1272&gt;0.5),(AD1272&lt;=0.66)),"Aromatic","----")</f>
        <v>----</v>
      </c>
      <c r="AH1272" t="str">
        <f>IF(AND((AD1272&lt;=0.5),(S1272&lt;1.5)),"HUnSatLig","----")</f>
        <v>HUnSatLig</v>
      </c>
      <c r="AI1272" t="str">
        <f>IF(AND((T1272&lt;0.6),(S1272&gt;=1.5),(C1272=0)),"AlipatNoN","----")</f>
        <v>----</v>
      </c>
      <c r="AJ1272" t="str">
        <f>IF(AND((S1272&gt;=1.5),(T1272&gt;=0.6)),"SatFACarb","----")</f>
        <v>----</v>
      </c>
      <c r="AK1272" t="str">
        <f>IF(AND((T1272&lt;0.6),(S1272&gt;=1.5),(C1272&gt;0)),"Alipat+N","----")</f>
        <v>----</v>
      </c>
      <c r="AM1272" s="4">
        <f>V1272*(44/43.989828)</f>
        <v>394.25311693229622</v>
      </c>
      <c r="AN1272" s="4">
        <f>INT(AM1272)</f>
        <v>394</v>
      </c>
      <c r="AO1272" s="4">
        <f>AM1272-AN1272</f>
        <v>0.25311693229622279</v>
      </c>
    </row>
    <row r="1273" spans="1:41" x14ac:dyDescent="0.25">
      <c r="A1273">
        <v>18</v>
      </c>
      <c r="B1273">
        <v>26</v>
      </c>
      <c r="C1273">
        <v>0</v>
      </c>
      <c r="D1273">
        <v>5</v>
      </c>
      <c r="E1273">
        <v>0</v>
      </c>
      <c r="F1273">
        <v>0</v>
      </c>
      <c r="H1273">
        <v>321.17074659999997</v>
      </c>
      <c r="J1273">
        <v>2092706</v>
      </c>
      <c r="K1273">
        <v>2413646</v>
      </c>
      <c r="L1273">
        <v>2813961</v>
      </c>
      <c r="M1273" t="str">
        <f>IF(J1273&gt;0,"Yes","No")</f>
        <v>Yes</v>
      </c>
      <c r="N1273">
        <f>AVERAGE(J1273:L1273)</f>
        <v>2440104.3333333335</v>
      </c>
      <c r="O1273">
        <v>4087273</v>
      </c>
      <c r="P1273">
        <v>5064440</v>
      </c>
      <c r="Q1273">
        <v>4472941</v>
      </c>
      <c r="S1273">
        <f>B1273/A1273</f>
        <v>1.4444444444444444</v>
      </c>
      <c r="T1273">
        <f>D1273/A1273</f>
        <v>0.27777777777777779</v>
      </c>
      <c r="V1273" s="4">
        <f>A1273*12+(B1273-1)*1.007825+C1273*14.003074+D1273*15.9949146+E1273*31.9720707+F1273*30.9737615+0.0005485799</f>
        <v>321.17074657990003</v>
      </c>
      <c r="W1273">
        <f>1+A1273-B1273/2+C1273/2+F1273/2</f>
        <v>6</v>
      </c>
      <c r="X1273">
        <f>W1273/A1273</f>
        <v>0.33333333333333331</v>
      </c>
      <c r="Y1273">
        <f>W1273/B1273</f>
        <v>0.23076923076923078</v>
      </c>
      <c r="Z1273">
        <f>W1273/D1273</f>
        <v>1.2</v>
      </c>
      <c r="AA1273" t="str">
        <f>IF(X1273&gt;=0.3,IF(X1273&lt;=0.68,IF(Y1273&gt;=0.2,IF(Y1273&lt;=0.95,IF(Z1273&gt;=0.77,IF(Z1273&lt;=1.75,"CRAM","O"),"O"),"O"),"O"),"O"),"O")</f>
        <v>CRAM</v>
      </c>
      <c r="AD1273">
        <f>(1+A1273-D1273/2-E1273-B1273/2)/(A1273-D1273/2-E1273-C1273-F1273)</f>
        <v>0.22580645161290322</v>
      </c>
      <c r="AF1273" t="str">
        <f>IF(AD1273&gt;0.66,"CondAr","----")</f>
        <v>----</v>
      </c>
      <c r="AG1273" t="str">
        <f>IF(AND((AD1273&gt;0.5),(AD1273&lt;=0.66)),"Aromatic","----")</f>
        <v>----</v>
      </c>
      <c r="AH1273" t="str">
        <f>IF(AND((AD1273&lt;=0.5),(S1273&lt;1.5)),"HUnSatLig","----")</f>
        <v>HUnSatLig</v>
      </c>
      <c r="AI1273" t="str">
        <f>IF(AND((T1273&lt;0.6),(S1273&gt;=1.5),(C1273=0)),"AlipatNoN","----")</f>
        <v>----</v>
      </c>
      <c r="AJ1273" t="str">
        <f>IF(AND((S1273&gt;=1.5),(T1273&gt;=0.6)),"SatFACarb","----")</f>
        <v>----</v>
      </c>
      <c r="AK1273" t="str">
        <f>IF(AND((T1273&lt;0.6),(S1273&gt;=1.5),(C1273&gt;0)),"Alipat+N","----")</f>
        <v>----</v>
      </c>
      <c r="AM1273" s="4">
        <f>V1273*(44/43.989828)</f>
        <v>321.24501258599145</v>
      </c>
      <c r="AN1273" s="4">
        <f>INT(AM1273)</f>
        <v>321</v>
      </c>
      <c r="AO1273" s="4">
        <f>AM1273-AN1273</f>
        <v>0.24501258599144649</v>
      </c>
    </row>
    <row r="1274" spans="1:41" x14ac:dyDescent="0.25">
      <c r="A1274">
        <v>18</v>
      </c>
      <c r="B1274">
        <v>26</v>
      </c>
      <c r="C1274">
        <v>0</v>
      </c>
      <c r="D1274">
        <v>12</v>
      </c>
      <c r="E1274">
        <v>0</v>
      </c>
      <c r="F1274">
        <v>0</v>
      </c>
      <c r="H1274">
        <v>433.13514880000002</v>
      </c>
      <c r="J1274">
        <v>2244945</v>
      </c>
      <c r="K1274">
        <v>1955624</v>
      </c>
      <c r="L1274">
        <v>1977782</v>
      </c>
      <c r="M1274" t="str">
        <f>IF(J1274&gt;0,"Yes","No")</f>
        <v>Yes</v>
      </c>
      <c r="N1274">
        <f>AVERAGE(J1274:L1274)</f>
        <v>2059450.3333333333</v>
      </c>
      <c r="O1274" t="s">
        <v>14</v>
      </c>
      <c r="P1274" t="s">
        <v>14</v>
      </c>
      <c r="Q1274" t="s">
        <v>14</v>
      </c>
      <c r="S1274">
        <f>B1274/A1274</f>
        <v>1.4444444444444444</v>
      </c>
      <c r="T1274">
        <f>D1274/A1274</f>
        <v>0.66666666666666663</v>
      </c>
      <c r="V1274" s="4">
        <f>A1274*12+(B1274-1)*1.007825+C1274*14.003074+D1274*15.9949146+E1274*31.9720707+F1274*30.9737615+0.0005485799</f>
        <v>433.13514877990002</v>
      </c>
      <c r="W1274">
        <f>1+A1274-B1274/2+C1274/2+F1274/2</f>
        <v>6</v>
      </c>
      <c r="X1274">
        <f>W1274/A1274</f>
        <v>0.33333333333333331</v>
      </c>
      <c r="Y1274">
        <f>W1274/B1274</f>
        <v>0.23076923076923078</v>
      </c>
      <c r="Z1274">
        <f>W1274/D1274</f>
        <v>0.5</v>
      </c>
      <c r="AA1274" t="str">
        <f>IF(X1274&gt;=0.3,IF(X1274&lt;=0.68,IF(Y1274&gt;=0.2,IF(Y1274&lt;=0.95,IF(Z1274&gt;=0.77,IF(Z1274&lt;=1.75,"CRAM","O"),"O"),"O"),"O"),"O"),"O")</f>
        <v>O</v>
      </c>
      <c r="AD1274">
        <f>(1+A1274-D1274/2-E1274-B1274/2)/(A1274-D1274/2-E1274-C1274-F1274)</f>
        <v>0</v>
      </c>
      <c r="AF1274" t="str">
        <f>IF(AD1274&gt;0.66,"CondAr","----")</f>
        <v>----</v>
      </c>
      <c r="AG1274" t="str">
        <f>IF(AND((AD1274&gt;0.5),(AD1274&lt;=0.66)),"Aromatic","----")</f>
        <v>----</v>
      </c>
      <c r="AH1274" t="str">
        <f>IF(AND((AD1274&lt;=0.5),(S1274&lt;1.5)),"HUnSatLig","----")</f>
        <v>HUnSatLig</v>
      </c>
      <c r="AI1274" t="str">
        <f>IF(AND((T1274&lt;0.6),(S1274&gt;=1.5),(C1274=0)),"AlipatNoN","----")</f>
        <v>----</v>
      </c>
      <c r="AJ1274" t="str">
        <f>IF(AND((S1274&gt;=1.5),(T1274&gt;=0.6)),"SatFACarb","----")</f>
        <v>----</v>
      </c>
      <c r="AK1274" t="str">
        <f>IF(AND((T1274&lt;0.6),(S1274&gt;=1.5),(C1274&gt;0)),"Alipat+N","----")</f>
        <v>----</v>
      </c>
      <c r="AM1274" s="4">
        <f>V1274*(44/43.989828)</f>
        <v>433.23530490538855</v>
      </c>
      <c r="AN1274" s="4">
        <f>INT(AM1274)</f>
        <v>433</v>
      </c>
      <c r="AO1274" s="4">
        <f>AM1274-AN1274</f>
        <v>0.23530490538854565</v>
      </c>
    </row>
    <row r="1275" spans="1:41" x14ac:dyDescent="0.25">
      <c r="A1275">
        <v>18</v>
      </c>
      <c r="B1275">
        <v>26</v>
      </c>
      <c r="C1275">
        <v>0</v>
      </c>
      <c r="D1275">
        <v>13</v>
      </c>
      <c r="E1275">
        <v>0</v>
      </c>
      <c r="F1275">
        <v>0</v>
      </c>
      <c r="H1275">
        <v>449.13006339999998</v>
      </c>
      <c r="J1275">
        <v>2049308</v>
      </c>
      <c r="K1275">
        <v>2678135</v>
      </c>
      <c r="L1275">
        <v>2767244</v>
      </c>
      <c r="M1275" t="str">
        <f>IF(J1275&gt;0,"Yes","No")</f>
        <v>Yes</v>
      </c>
      <c r="N1275">
        <f>AVERAGE(J1275:L1275)</f>
        <v>2498229</v>
      </c>
      <c r="O1275">
        <v>2088352</v>
      </c>
      <c r="P1275">
        <v>2813803</v>
      </c>
      <c r="Q1275">
        <v>2244013</v>
      </c>
      <c r="S1275">
        <f>B1275/A1275</f>
        <v>1.4444444444444444</v>
      </c>
      <c r="T1275">
        <f>D1275/A1275</f>
        <v>0.72222222222222221</v>
      </c>
      <c r="V1275" s="4">
        <f>A1275*12+(B1275-1)*1.007825+C1275*14.003074+D1275*15.9949146+E1275*31.9720707+F1275*30.9737615+0.0005485799</f>
        <v>449.13006337990004</v>
      </c>
      <c r="W1275">
        <f>1+A1275-B1275/2+C1275/2+F1275/2</f>
        <v>6</v>
      </c>
      <c r="X1275">
        <f>W1275/A1275</f>
        <v>0.33333333333333331</v>
      </c>
      <c r="Y1275">
        <f>W1275/B1275</f>
        <v>0.23076923076923078</v>
      </c>
      <c r="Z1275">
        <f>W1275/D1275</f>
        <v>0.46153846153846156</v>
      </c>
      <c r="AA1275" t="str">
        <f>IF(X1275&gt;=0.3,IF(X1275&lt;=0.68,IF(Y1275&gt;=0.2,IF(Y1275&lt;=0.95,IF(Z1275&gt;=0.77,IF(Z1275&lt;=1.75,"CRAM","O"),"O"),"O"),"O"),"O"),"O")</f>
        <v>O</v>
      </c>
      <c r="AD1275">
        <f>(1+A1275-D1275/2-E1275-B1275/2)/(A1275-D1275/2-E1275-C1275-F1275)</f>
        <v>-4.3478260869565216E-2</v>
      </c>
      <c r="AF1275" t="str">
        <f>IF(AD1275&gt;0.66,"CondAr","----")</f>
        <v>----</v>
      </c>
      <c r="AG1275" t="str">
        <f>IF(AND((AD1275&gt;0.5),(AD1275&lt;=0.66)),"Aromatic","----")</f>
        <v>----</v>
      </c>
      <c r="AH1275" t="str">
        <f>IF(AND((AD1275&lt;=0.5),(S1275&lt;1.5)),"HUnSatLig","----")</f>
        <v>HUnSatLig</v>
      </c>
      <c r="AI1275" t="str">
        <f>IF(AND((T1275&lt;0.6),(S1275&gt;=1.5),(C1275=0)),"AlipatNoN","----")</f>
        <v>----</v>
      </c>
      <c r="AJ1275" t="str">
        <f>IF(AND((S1275&gt;=1.5),(T1275&gt;=0.6)),"SatFACarb","----")</f>
        <v>----</v>
      </c>
      <c r="AK1275" t="str">
        <f>IF(AND((T1275&lt;0.6),(S1275&gt;=1.5),(C1275&gt;0)),"Alipat+N","----")</f>
        <v>----</v>
      </c>
      <c r="AM1275" s="4">
        <f>V1275*(44/43.989828)</f>
        <v>449.23391809387385</v>
      </c>
      <c r="AN1275" s="4">
        <f>INT(AM1275)</f>
        <v>449</v>
      </c>
      <c r="AO1275" s="4">
        <f>AM1275-AN1275</f>
        <v>0.23391809387385365</v>
      </c>
    </row>
    <row r="1276" spans="1:41" x14ac:dyDescent="0.25">
      <c r="A1276">
        <v>18</v>
      </c>
      <c r="B1276">
        <v>26</v>
      </c>
      <c r="C1276">
        <v>0</v>
      </c>
      <c r="D1276">
        <v>15</v>
      </c>
      <c r="E1276">
        <v>0</v>
      </c>
      <c r="F1276">
        <v>0</v>
      </c>
      <c r="H1276">
        <v>481.11989260000001</v>
      </c>
      <c r="J1276">
        <v>1848393</v>
      </c>
      <c r="K1276">
        <v>2385489</v>
      </c>
      <c r="L1276">
        <v>1803838</v>
      </c>
      <c r="M1276" t="str">
        <f>IF(J1276&gt;0,"Yes","No")</f>
        <v>Yes</v>
      </c>
      <c r="N1276">
        <f>AVERAGE(J1276:L1276)</f>
        <v>2012573.3333333333</v>
      </c>
      <c r="O1276" t="s">
        <v>14</v>
      </c>
      <c r="P1276" t="s">
        <v>14</v>
      </c>
      <c r="Q1276" t="s">
        <v>14</v>
      </c>
      <c r="S1276">
        <f>B1276/A1276</f>
        <v>1.4444444444444444</v>
      </c>
      <c r="T1276">
        <f>D1276/A1276</f>
        <v>0.83333333333333337</v>
      </c>
      <c r="V1276" s="4">
        <f>A1276*12+(B1276-1)*1.007825+C1276*14.003074+D1276*15.9949146+E1276*31.9720707+F1276*30.9737615+0.0005485799</f>
        <v>481.11989257990001</v>
      </c>
      <c r="W1276">
        <f>1+A1276-B1276/2+C1276/2+F1276/2</f>
        <v>6</v>
      </c>
      <c r="X1276">
        <f>W1276/A1276</f>
        <v>0.33333333333333331</v>
      </c>
      <c r="Y1276">
        <f>W1276/B1276</f>
        <v>0.23076923076923078</v>
      </c>
      <c r="Z1276">
        <f>W1276/D1276</f>
        <v>0.4</v>
      </c>
      <c r="AA1276" t="str">
        <f>IF(X1276&gt;=0.3,IF(X1276&lt;=0.68,IF(Y1276&gt;=0.2,IF(Y1276&lt;=0.95,IF(Z1276&gt;=0.77,IF(Z1276&lt;=1.75,"CRAM","O"),"O"),"O"),"O"),"O"),"O")</f>
        <v>O</v>
      </c>
      <c r="AD1276">
        <f>(1+A1276-D1276/2-E1276-B1276/2)/(A1276-D1276/2-E1276-C1276-F1276)</f>
        <v>-0.14285714285714285</v>
      </c>
      <c r="AF1276" t="str">
        <f>IF(AD1276&gt;0.66,"CondAr","----")</f>
        <v>----</v>
      </c>
      <c r="AG1276" t="str">
        <f>IF(AND((AD1276&gt;0.5),(AD1276&lt;=0.66)),"Aromatic","----")</f>
        <v>----</v>
      </c>
      <c r="AH1276" t="str">
        <f>IF(AND((AD1276&lt;=0.5),(S1276&lt;1.5)),"HUnSatLig","----")</f>
        <v>HUnSatLig</v>
      </c>
      <c r="AI1276" t="str">
        <f>IF(AND((T1276&lt;0.6),(S1276&gt;=1.5),(C1276=0)),"AlipatNoN","----")</f>
        <v>----</v>
      </c>
      <c r="AJ1276" t="str">
        <f>IF(AND((S1276&gt;=1.5),(T1276&gt;=0.6)),"SatFACarb","----")</f>
        <v>----</v>
      </c>
      <c r="AK1276" t="str">
        <f>IF(AND((T1276&lt;0.6),(S1276&gt;=1.5),(C1276&gt;0)),"Alipat+N","----")</f>
        <v>----</v>
      </c>
      <c r="AM1276" s="4">
        <f>V1276*(44/43.989828)</f>
        <v>481.23114447084441</v>
      </c>
      <c r="AN1276" s="4">
        <f>INT(AM1276)</f>
        <v>481</v>
      </c>
      <c r="AO1276" s="4">
        <f>AM1276-AN1276</f>
        <v>0.23114447084441281</v>
      </c>
    </row>
    <row r="1277" spans="1:41" x14ac:dyDescent="0.25">
      <c r="A1277">
        <v>18</v>
      </c>
      <c r="B1277">
        <v>26</v>
      </c>
      <c r="C1277">
        <v>0</v>
      </c>
      <c r="D1277">
        <v>16</v>
      </c>
      <c r="E1277">
        <v>0</v>
      </c>
      <c r="F1277">
        <v>0</v>
      </c>
      <c r="H1277">
        <v>497.11480719999997</v>
      </c>
      <c r="J1277">
        <v>2247338</v>
      </c>
      <c r="K1277">
        <v>2748301</v>
      </c>
      <c r="L1277">
        <v>2580576</v>
      </c>
      <c r="M1277" t="str">
        <f>IF(J1277&gt;0,"Yes","No")</f>
        <v>Yes</v>
      </c>
      <c r="N1277">
        <f>AVERAGE(J1277:L1277)</f>
        <v>2525405</v>
      </c>
      <c r="O1277">
        <v>3590649</v>
      </c>
      <c r="P1277">
        <v>3320934</v>
      </c>
      <c r="Q1277">
        <v>2757886</v>
      </c>
      <c r="S1277">
        <f>B1277/A1277</f>
        <v>1.4444444444444444</v>
      </c>
      <c r="T1277">
        <f>D1277/A1277</f>
        <v>0.88888888888888884</v>
      </c>
      <c r="V1277" s="4">
        <f>A1277*12+(B1277-1)*1.007825+C1277*14.003074+D1277*15.9949146+E1277*31.9720707+F1277*30.9737615+0.0005485799</f>
        <v>497.11480717989997</v>
      </c>
      <c r="W1277">
        <f>1+A1277-B1277/2+C1277/2+F1277/2</f>
        <v>6</v>
      </c>
      <c r="X1277">
        <f>W1277/A1277</f>
        <v>0.33333333333333331</v>
      </c>
      <c r="Y1277">
        <f>W1277/B1277</f>
        <v>0.23076923076923078</v>
      </c>
      <c r="Z1277">
        <f>W1277/D1277</f>
        <v>0.375</v>
      </c>
      <c r="AA1277" t="str">
        <f>IF(X1277&gt;=0.3,IF(X1277&lt;=0.68,IF(Y1277&gt;=0.2,IF(Y1277&lt;=0.95,IF(Z1277&gt;=0.77,IF(Z1277&lt;=1.75,"CRAM","O"),"O"),"O"),"O"),"O"),"O")</f>
        <v>O</v>
      </c>
      <c r="AD1277">
        <f>(1+A1277-D1277/2-E1277-B1277/2)/(A1277-D1277/2-E1277-C1277-F1277)</f>
        <v>-0.2</v>
      </c>
      <c r="AF1277" t="str">
        <f>IF(AD1277&gt;0.66,"CondAr","----")</f>
        <v>----</v>
      </c>
      <c r="AG1277" t="str">
        <f>IF(AND((AD1277&gt;0.5),(AD1277&lt;=0.66)),"Aromatic","----")</f>
        <v>----</v>
      </c>
      <c r="AH1277" t="str">
        <f>IF(AND((AD1277&lt;=0.5),(S1277&lt;1.5)),"HUnSatLig","----")</f>
        <v>HUnSatLig</v>
      </c>
      <c r="AI1277" t="str">
        <f>IF(AND((T1277&lt;0.6),(S1277&gt;=1.5),(C1277=0)),"AlipatNoN","----")</f>
        <v>----</v>
      </c>
      <c r="AJ1277" t="str">
        <f>IF(AND((S1277&gt;=1.5),(T1277&gt;=0.6)),"SatFACarb","----")</f>
        <v>----</v>
      </c>
      <c r="AK1277" t="str">
        <f>IF(AND((T1277&lt;0.6),(S1277&gt;=1.5),(C1277&gt;0)),"Alipat+N","----")</f>
        <v>----</v>
      </c>
      <c r="AM1277" s="4">
        <f>V1277*(44/43.989828)</f>
        <v>497.22975765932966</v>
      </c>
      <c r="AN1277" s="4">
        <f>INT(AM1277)</f>
        <v>497</v>
      </c>
      <c r="AO1277" s="4">
        <f>AM1277-AN1277</f>
        <v>0.22975765932966397</v>
      </c>
    </row>
    <row r="1278" spans="1:41" x14ac:dyDescent="0.25">
      <c r="A1278">
        <v>18</v>
      </c>
      <c r="B1278">
        <v>26</v>
      </c>
      <c r="C1278">
        <v>0</v>
      </c>
      <c r="D1278">
        <v>19</v>
      </c>
      <c r="E1278">
        <v>0</v>
      </c>
      <c r="F1278">
        <v>0</v>
      </c>
      <c r="H1278">
        <v>545.09955100000002</v>
      </c>
      <c r="J1278">
        <v>1999328</v>
      </c>
      <c r="K1278">
        <v>2359806</v>
      </c>
      <c r="L1278">
        <v>1858204</v>
      </c>
      <c r="M1278" t="str">
        <f>IF(J1278&gt;0,"Yes","No")</f>
        <v>Yes</v>
      </c>
      <c r="N1278">
        <f>AVERAGE(J1278:L1278)</f>
        <v>2072446</v>
      </c>
      <c r="O1278">
        <v>4985004</v>
      </c>
      <c r="P1278">
        <v>3963388</v>
      </c>
      <c r="Q1278">
        <v>3005317</v>
      </c>
      <c r="S1278">
        <f>B1278/A1278</f>
        <v>1.4444444444444444</v>
      </c>
      <c r="T1278">
        <f>D1278/A1278</f>
        <v>1.0555555555555556</v>
      </c>
      <c r="V1278" s="4">
        <f>A1278*12+(B1278-1)*1.007825+C1278*14.003074+D1278*15.9949146+E1278*31.9720707+F1278*30.9737615+0.0005485799</f>
        <v>545.09955097990007</v>
      </c>
      <c r="W1278">
        <f>1+A1278-B1278/2+C1278/2+F1278/2</f>
        <v>6</v>
      </c>
      <c r="X1278">
        <f>W1278/A1278</f>
        <v>0.33333333333333331</v>
      </c>
      <c r="Y1278">
        <f>W1278/B1278</f>
        <v>0.23076923076923078</v>
      </c>
      <c r="Z1278">
        <f>W1278/D1278</f>
        <v>0.31578947368421051</v>
      </c>
      <c r="AA1278" t="str">
        <f>IF(X1278&gt;=0.3,IF(X1278&lt;=0.68,IF(Y1278&gt;=0.2,IF(Y1278&lt;=0.95,IF(Z1278&gt;=0.77,IF(Z1278&lt;=1.75,"CRAM","O"),"O"),"O"),"O"),"O"),"O")</f>
        <v>O</v>
      </c>
      <c r="AD1278">
        <f>(1+A1278-D1278/2-E1278-B1278/2)/(A1278-D1278/2-E1278-C1278-F1278)</f>
        <v>-0.41176470588235292</v>
      </c>
      <c r="AF1278" t="str">
        <f>IF(AD1278&gt;0.66,"CondAr","----")</f>
        <v>----</v>
      </c>
      <c r="AG1278" t="str">
        <f>IF(AND((AD1278&gt;0.5),(AD1278&lt;=0.66)),"Aromatic","----")</f>
        <v>----</v>
      </c>
      <c r="AH1278" t="str">
        <f>IF(AND((AD1278&lt;=0.5),(S1278&lt;1.5)),"HUnSatLig","----")</f>
        <v>HUnSatLig</v>
      </c>
      <c r="AI1278" t="str">
        <f>IF(AND((T1278&lt;0.6),(S1278&gt;=1.5),(C1278=0)),"AlipatNoN","----")</f>
        <v>----</v>
      </c>
      <c r="AJ1278" t="str">
        <f>IF(AND((S1278&gt;=1.5),(T1278&gt;=0.6)),"SatFACarb","----")</f>
        <v>----</v>
      </c>
      <c r="AK1278" t="str">
        <f>IF(AND((T1278&lt;0.6),(S1278&gt;=1.5),(C1278&gt;0)),"Alipat+N","----")</f>
        <v>----</v>
      </c>
      <c r="AM1278" s="4">
        <f>V1278*(44/43.989828)</f>
        <v>545.2255972247857</v>
      </c>
      <c r="AN1278" s="4">
        <f>INT(AM1278)</f>
        <v>545</v>
      </c>
      <c r="AO1278" s="4">
        <f>AM1278-AN1278</f>
        <v>0.22559722478570166</v>
      </c>
    </row>
    <row r="1279" spans="1:41" x14ac:dyDescent="0.25">
      <c r="A1279">
        <v>18</v>
      </c>
      <c r="B1279">
        <v>27</v>
      </c>
      <c r="C1279">
        <v>3</v>
      </c>
      <c r="D1279">
        <v>6</v>
      </c>
      <c r="E1279">
        <v>0</v>
      </c>
      <c r="F1279">
        <v>0</v>
      </c>
      <c r="H1279">
        <v>380.18270819999998</v>
      </c>
      <c r="J1279">
        <v>2942722</v>
      </c>
      <c r="K1279">
        <v>2690633</v>
      </c>
      <c r="L1279">
        <v>2450821</v>
      </c>
      <c r="M1279" t="str">
        <f>IF(J1279&gt;0,"Yes","No")</f>
        <v>Yes</v>
      </c>
      <c r="N1279">
        <f>AVERAGE(J1279:L1279)</f>
        <v>2694725.3333333335</v>
      </c>
      <c r="O1279">
        <v>3725677</v>
      </c>
      <c r="P1279">
        <v>3353339</v>
      </c>
      <c r="Q1279">
        <v>3678044</v>
      </c>
      <c r="S1279">
        <f>B1279/A1279</f>
        <v>1.5</v>
      </c>
      <c r="T1279">
        <f>D1279/A1279</f>
        <v>0.33333333333333331</v>
      </c>
      <c r="V1279" s="4">
        <f>A1279*12+(B1279-1)*1.007825+C1279*14.003074+D1279*15.9949146+E1279*31.9720707+F1279*30.9737615+0.0005485799</f>
        <v>380.18270817989998</v>
      </c>
      <c r="W1279">
        <f>1+A1279-B1279/2+C1279/2+F1279/2</f>
        <v>7</v>
      </c>
      <c r="X1279">
        <f>W1279/A1279</f>
        <v>0.3888888888888889</v>
      </c>
      <c r="Y1279">
        <f>W1279/B1279</f>
        <v>0.25925925925925924</v>
      </c>
      <c r="Z1279">
        <f>W1279/D1279</f>
        <v>1.1666666666666667</v>
      </c>
      <c r="AA1279" t="str">
        <f>IF(X1279&gt;=0.3,IF(X1279&lt;=0.68,IF(Y1279&gt;=0.2,IF(Y1279&lt;=0.95,IF(Z1279&gt;=0.77,IF(Z1279&lt;=1.75,"CRAM","O"),"O"),"O"),"O"),"O"),"O")</f>
        <v>CRAM</v>
      </c>
      <c r="AD1279">
        <f>(1+A1279-D1279/2-E1279-B1279/2)/(A1279-D1279/2-E1279-C1279-F1279)</f>
        <v>0.20833333333333334</v>
      </c>
      <c r="AF1279" t="str">
        <f>IF(AD1279&gt;0.66,"CondAr","----")</f>
        <v>----</v>
      </c>
      <c r="AG1279" t="str">
        <f>IF(AND((AD1279&gt;0.5),(AD1279&lt;=0.66)),"Aromatic","----")</f>
        <v>----</v>
      </c>
      <c r="AH1279" t="str">
        <f>IF(AND((AD1279&lt;=0.5),(S1279&lt;1.5)),"HUnSatLig","----")</f>
        <v>----</v>
      </c>
      <c r="AI1279" t="str">
        <f>IF(AND((T1279&lt;0.6),(S1279&gt;=1.5),(C1279=0)),"AlipatNoN","----")</f>
        <v>----</v>
      </c>
      <c r="AJ1279" t="str">
        <f>IF(AND((S1279&gt;=1.5),(T1279&gt;=0.6)),"SatFACarb","----")</f>
        <v>----</v>
      </c>
      <c r="AK1279" t="str">
        <f>IF(AND((T1279&lt;0.6),(S1279&gt;=1.5),(C1279&gt;0)),"Alipat+N","----")</f>
        <v>Alipat+N</v>
      </c>
      <c r="AM1279" s="4">
        <f>V1279*(44/43.989828)</f>
        <v>380.27061983319408</v>
      </c>
      <c r="AN1279" s="4">
        <f>INT(AM1279)</f>
        <v>380</v>
      </c>
      <c r="AO1279" s="4">
        <f>AM1279-AN1279</f>
        <v>0.27061983319407545</v>
      </c>
    </row>
    <row r="1280" spans="1:41" x14ac:dyDescent="0.25">
      <c r="A1280">
        <v>18</v>
      </c>
      <c r="B1280">
        <v>27</v>
      </c>
      <c r="C1280">
        <v>3</v>
      </c>
      <c r="D1280">
        <v>8</v>
      </c>
      <c r="E1280">
        <v>0</v>
      </c>
      <c r="F1280">
        <v>0</v>
      </c>
      <c r="H1280">
        <v>412.17253740000001</v>
      </c>
      <c r="J1280">
        <v>3156576</v>
      </c>
      <c r="K1280">
        <v>3007479</v>
      </c>
      <c r="L1280">
        <v>2338569</v>
      </c>
      <c r="M1280" t="str">
        <f>IF(J1280&gt;0,"Yes","No")</f>
        <v>Yes</v>
      </c>
      <c r="N1280">
        <f>AVERAGE(J1280:L1280)</f>
        <v>2834208</v>
      </c>
      <c r="O1280">
        <v>2361099</v>
      </c>
      <c r="P1280">
        <v>2870752</v>
      </c>
      <c r="Q1280">
        <v>2340778</v>
      </c>
      <c r="S1280">
        <f>B1280/A1280</f>
        <v>1.5</v>
      </c>
      <c r="T1280">
        <f>D1280/A1280</f>
        <v>0.44444444444444442</v>
      </c>
      <c r="V1280" s="4">
        <f>A1280*12+(B1280-1)*1.007825+C1280*14.003074+D1280*15.9949146+E1280*31.9720707+F1280*30.9737615+0.0005485799</f>
        <v>412.17253737990001</v>
      </c>
      <c r="W1280">
        <f>1+A1280-B1280/2+C1280/2+F1280/2</f>
        <v>7</v>
      </c>
      <c r="X1280">
        <f>W1280/A1280</f>
        <v>0.3888888888888889</v>
      </c>
      <c r="Y1280">
        <f>W1280/B1280</f>
        <v>0.25925925925925924</v>
      </c>
      <c r="Z1280">
        <f>W1280/D1280</f>
        <v>0.875</v>
      </c>
      <c r="AA1280" t="str">
        <f>IF(X1280&gt;=0.3,IF(X1280&lt;=0.68,IF(Y1280&gt;=0.2,IF(Y1280&lt;=0.95,IF(Z1280&gt;=0.77,IF(Z1280&lt;=1.75,"CRAM","O"),"O"),"O"),"O"),"O"),"O")</f>
        <v>CRAM</v>
      </c>
      <c r="AD1280">
        <f>(1+A1280-D1280/2-E1280-B1280/2)/(A1280-D1280/2-E1280-C1280-F1280)</f>
        <v>0.13636363636363635</v>
      </c>
      <c r="AF1280" t="str">
        <f>IF(AD1280&gt;0.66,"CondAr","----")</f>
        <v>----</v>
      </c>
      <c r="AG1280" t="str">
        <f>IF(AND((AD1280&gt;0.5),(AD1280&lt;=0.66)),"Aromatic","----")</f>
        <v>----</v>
      </c>
      <c r="AH1280" t="str">
        <f>IF(AND((AD1280&lt;=0.5),(S1280&lt;1.5)),"HUnSatLig","----")</f>
        <v>----</v>
      </c>
      <c r="AI1280" t="str">
        <f>IF(AND((T1280&lt;0.6),(S1280&gt;=1.5),(C1280=0)),"AlipatNoN","----")</f>
        <v>----</v>
      </c>
      <c r="AJ1280" t="str">
        <f>IF(AND((S1280&gt;=1.5),(T1280&gt;=0.6)),"SatFACarb","----")</f>
        <v>----</v>
      </c>
      <c r="AK1280" t="str">
        <f>IF(AND((T1280&lt;0.6),(S1280&gt;=1.5),(C1280&gt;0)),"Alipat+N","----")</f>
        <v>Alipat+N</v>
      </c>
      <c r="AM1280" s="4">
        <f>V1280*(44/43.989828)</f>
        <v>412.26784621016469</v>
      </c>
      <c r="AN1280" s="4">
        <f>INT(AM1280)</f>
        <v>412</v>
      </c>
      <c r="AO1280" s="4">
        <f>AM1280-AN1280</f>
        <v>0.26784621016469146</v>
      </c>
    </row>
    <row r="1281" spans="1:41" x14ac:dyDescent="0.25">
      <c r="A1281">
        <v>18</v>
      </c>
      <c r="B1281">
        <v>28</v>
      </c>
      <c r="C1281">
        <v>0</v>
      </c>
      <c r="D1281">
        <v>5</v>
      </c>
      <c r="E1281">
        <v>0</v>
      </c>
      <c r="F1281">
        <v>0</v>
      </c>
      <c r="H1281">
        <v>323.18639660000002</v>
      </c>
      <c r="J1281">
        <v>2237429</v>
      </c>
      <c r="K1281">
        <v>2847934</v>
      </c>
      <c r="L1281">
        <v>2672017</v>
      </c>
      <c r="M1281" t="str">
        <f>IF(J1281&gt;0,"Yes","No")</f>
        <v>Yes</v>
      </c>
      <c r="N1281">
        <f>AVERAGE(J1281:L1281)</f>
        <v>2585793.3333333335</v>
      </c>
      <c r="O1281">
        <v>4188051</v>
      </c>
      <c r="P1281">
        <v>5672052</v>
      </c>
      <c r="Q1281">
        <v>4434954</v>
      </c>
      <c r="S1281">
        <f>B1281/A1281</f>
        <v>1.5555555555555556</v>
      </c>
      <c r="T1281">
        <f>D1281/A1281</f>
        <v>0.27777777777777779</v>
      </c>
      <c r="V1281" s="4">
        <f>A1281*12+(B1281-1)*1.007825+C1281*14.003074+D1281*15.9949146+E1281*31.9720707+F1281*30.9737615+0.0005485799</f>
        <v>323.18639657989996</v>
      </c>
      <c r="W1281">
        <f>1+A1281-B1281/2+C1281/2+F1281/2</f>
        <v>5</v>
      </c>
      <c r="X1281">
        <f>W1281/A1281</f>
        <v>0.27777777777777779</v>
      </c>
      <c r="Y1281">
        <f>W1281/B1281</f>
        <v>0.17857142857142858</v>
      </c>
      <c r="Z1281">
        <f>W1281/D1281</f>
        <v>1</v>
      </c>
      <c r="AA1281" t="str">
        <f>IF(X1281&gt;=0.3,IF(X1281&lt;=0.68,IF(Y1281&gt;=0.2,IF(Y1281&lt;=0.95,IF(Z1281&gt;=0.77,IF(Z1281&lt;=1.75,"CRAM","O"),"O"),"O"),"O"),"O"),"O")</f>
        <v>O</v>
      </c>
      <c r="AD1281">
        <f>(1+A1281-D1281/2-E1281-B1281/2)/(A1281-D1281/2-E1281-C1281-F1281)</f>
        <v>0.16129032258064516</v>
      </c>
      <c r="AF1281" t="str">
        <f>IF(AD1281&gt;0.66,"CondAr","----")</f>
        <v>----</v>
      </c>
      <c r="AG1281" t="str">
        <f>IF(AND((AD1281&gt;0.5),(AD1281&lt;=0.66)),"Aromatic","----")</f>
        <v>----</v>
      </c>
      <c r="AH1281" t="str">
        <f>IF(AND((AD1281&lt;=0.5),(S1281&lt;1.5)),"HUnSatLig","----")</f>
        <v>----</v>
      </c>
      <c r="AI1281" t="str">
        <f>IF(AND((T1281&lt;0.6),(S1281&gt;=1.5),(C1281=0)),"AlipatNoN","----")</f>
        <v>AlipatNoN</v>
      </c>
      <c r="AJ1281" t="str">
        <f>IF(AND((S1281&gt;=1.5),(T1281&gt;=0.6)),"SatFACarb","----")</f>
        <v>----</v>
      </c>
      <c r="AK1281" t="str">
        <f>IF(AND((T1281&lt;0.6),(S1281&gt;=1.5),(C1281&gt;0)),"Alipat+N","----")</f>
        <v>----</v>
      </c>
      <c r="AM1281" s="4">
        <f>V1281*(44/43.989828)</f>
        <v>323.26112867537461</v>
      </c>
      <c r="AN1281" s="4">
        <f>INT(AM1281)</f>
        <v>323</v>
      </c>
      <c r="AO1281" s="4">
        <f>AM1281-AN1281</f>
        <v>0.26112867537460716</v>
      </c>
    </row>
    <row r="1282" spans="1:41" x14ac:dyDescent="0.25">
      <c r="A1282">
        <v>18</v>
      </c>
      <c r="B1282">
        <v>28</v>
      </c>
      <c r="C1282">
        <v>0</v>
      </c>
      <c r="D1282">
        <v>11</v>
      </c>
      <c r="E1282">
        <v>0</v>
      </c>
      <c r="F1282">
        <v>0</v>
      </c>
      <c r="H1282">
        <v>419.1558842</v>
      </c>
      <c r="J1282">
        <v>1848849</v>
      </c>
      <c r="K1282">
        <v>2574486</v>
      </c>
      <c r="L1282">
        <v>1680634</v>
      </c>
      <c r="M1282" t="str">
        <f>IF(J1282&gt;0,"Yes","No")</f>
        <v>Yes</v>
      </c>
      <c r="N1282">
        <f>AVERAGE(J1282:L1282)</f>
        <v>2034656.3333333333</v>
      </c>
      <c r="O1282" t="s">
        <v>14</v>
      </c>
      <c r="P1282" t="s">
        <v>14</v>
      </c>
      <c r="Q1282" t="s">
        <v>14</v>
      </c>
      <c r="S1282">
        <f>B1282/A1282</f>
        <v>1.5555555555555556</v>
      </c>
      <c r="T1282">
        <f>D1282/A1282</f>
        <v>0.61111111111111116</v>
      </c>
      <c r="V1282" s="4">
        <f>A1282*12+(B1282-1)*1.007825+C1282*14.003074+D1282*15.9949146+E1282*31.9720707+F1282*30.9737615+0.0005485799</f>
        <v>419.1558841799</v>
      </c>
      <c r="W1282">
        <f>1+A1282-B1282/2+C1282/2+F1282/2</f>
        <v>5</v>
      </c>
      <c r="X1282">
        <f>W1282/A1282</f>
        <v>0.27777777777777779</v>
      </c>
      <c r="Y1282">
        <f>W1282/B1282</f>
        <v>0.17857142857142858</v>
      </c>
      <c r="Z1282">
        <f>W1282/D1282</f>
        <v>0.45454545454545453</v>
      </c>
      <c r="AA1282" t="str">
        <f>IF(X1282&gt;=0.3,IF(X1282&lt;=0.68,IF(Y1282&gt;=0.2,IF(Y1282&lt;=0.95,IF(Z1282&gt;=0.77,IF(Z1282&lt;=1.75,"CRAM","O"),"O"),"O"),"O"),"O"),"O")</f>
        <v>O</v>
      </c>
      <c r="AD1282">
        <f>(1+A1282-D1282/2-E1282-B1282/2)/(A1282-D1282/2-E1282-C1282-F1282)</f>
        <v>-0.04</v>
      </c>
      <c r="AF1282" t="str">
        <f>IF(AD1282&gt;0.66,"CondAr","----")</f>
        <v>----</v>
      </c>
      <c r="AG1282" t="str">
        <f>IF(AND((AD1282&gt;0.5),(AD1282&lt;=0.66)),"Aromatic","----")</f>
        <v>----</v>
      </c>
      <c r="AH1282" t="str">
        <f>IF(AND((AD1282&lt;=0.5),(S1282&lt;1.5)),"HUnSatLig","----")</f>
        <v>----</v>
      </c>
      <c r="AI1282" t="str">
        <f>IF(AND((T1282&lt;0.6),(S1282&gt;=1.5),(C1282=0)),"AlipatNoN","----")</f>
        <v>----</v>
      </c>
      <c r="AJ1282" t="str">
        <f>IF(AND((S1282&gt;=1.5),(T1282&gt;=0.6)),"SatFACarb","----")</f>
        <v>SatFACarb</v>
      </c>
      <c r="AK1282" t="str">
        <f>IF(AND((T1282&lt;0.6),(S1282&gt;=1.5),(C1282&gt;0)),"Alipat+N","----")</f>
        <v>----</v>
      </c>
      <c r="AM1282" s="4">
        <f>V1282*(44/43.989828)</f>
        <v>419.25280780628646</v>
      </c>
      <c r="AN1282" s="4">
        <f>INT(AM1282)</f>
        <v>419</v>
      </c>
      <c r="AO1282" s="4">
        <f>AM1282-AN1282</f>
        <v>0.25280780628645516</v>
      </c>
    </row>
    <row r="1283" spans="1:41" x14ac:dyDescent="0.25">
      <c r="A1283">
        <v>18</v>
      </c>
      <c r="B1283">
        <v>28</v>
      </c>
      <c r="C1283">
        <v>0</v>
      </c>
      <c r="D1283">
        <v>12</v>
      </c>
      <c r="E1283">
        <v>0</v>
      </c>
      <c r="F1283">
        <v>0</v>
      </c>
      <c r="H1283">
        <v>435.15079880000002</v>
      </c>
      <c r="J1283">
        <v>2029144</v>
      </c>
      <c r="K1283">
        <v>1988801</v>
      </c>
      <c r="L1283">
        <v>2362114</v>
      </c>
      <c r="M1283" t="str">
        <f>IF(J1283&gt;0,"Yes","No")</f>
        <v>Yes</v>
      </c>
      <c r="N1283">
        <f>AVERAGE(J1283:L1283)</f>
        <v>2126686.3333333335</v>
      </c>
      <c r="O1283" t="s">
        <v>14</v>
      </c>
      <c r="P1283" t="s">
        <v>14</v>
      </c>
      <c r="Q1283" t="s">
        <v>14</v>
      </c>
      <c r="S1283">
        <f>B1283/A1283</f>
        <v>1.5555555555555556</v>
      </c>
      <c r="T1283">
        <f>D1283/A1283</f>
        <v>0.66666666666666663</v>
      </c>
      <c r="V1283" s="4">
        <f>A1283*12+(B1283-1)*1.007825+C1283*14.003074+D1283*15.9949146+E1283*31.9720707+F1283*30.9737615+0.0005485799</f>
        <v>435.15079877989996</v>
      </c>
      <c r="W1283">
        <f>1+A1283-B1283/2+C1283/2+F1283/2</f>
        <v>5</v>
      </c>
      <c r="X1283">
        <f>W1283/A1283</f>
        <v>0.27777777777777779</v>
      </c>
      <c r="Y1283">
        <f>W1283/B1283</f>
        <v>0.17857142857142858</v>
      </c>
      <c r="Z1283">
        <f>W1283/D1283</f>
        <v>0.41666666666666669</v>
      </c>
      <c r="AA1283" t="str">
        <f>IF(X1283&gt;=0.3,IF(X1283&lt;=0.68,IF(Y1283&gt;=0.2,IF(Y1283&lt;=0.95,IF(Z1283&gt;=0.77,IF(Z1283&lt;=1.75,"CRAM","O"),"O"),"O"),"O"),"O"),"O")</f>
        <v>O</v>
      </c>
      <c r="AD1283">
        <f>(1+A1283-D1283/2-E1283-B1283/2)/(A1283-D1283/2-E1283-C1283-F1283)</f>
        <v>-8.3333333333333329E-2</v>
      </c>
      <c r="AF1283" t="str">
        <f>IF(AD1283&gt;0.66,"CondAr","----")</f>
        <v>----</v>
      </c>
      <c r="AG1283" t="str">
        <f>IF(AND((AD1283&gt;0.5),(AD1283&lt;=0.66)),"Aromatic","----")</f>
        <v>----</v>
      </c>
      <c r="AH1283" t="str">
        <f>IF(AND((AD1283&lt;=0.5),(S1283&lt;1.5)),"HUnSatLig","----")</f>
        <v>----</v>
      </c>
      <c r="AI1283" t="str">
        <f>IF(AND((T1283&lt;0.6),(S1283&gt;=1.5),(C1283=0)),"AlipatNoN","----")</f>
        <v>----</v>
      </c>
      <c r="AJ1283" t="str">
        <f>IF(AND((S1283&gt;=1.5),(T1283&gt;=0.6)),"SatFACarb","----")</f>
        <v>SatFACarb</v>
      </c>
      <c r="AK1283" t="str">
        <f>IF(AND((T1283&lt;0.6),(S1283&gt;=1.5),(C1283&gt;0)),"Alipat+N","----")</f>
        <v>----</v>
      </c>
      <c r="AM1283" s="4">
        <f>V1283*(44/43.989828)</f>
        <v>435.25142099477171</v>
      </c>
      <c r="AN1283" s="4">
        <f>INT(AM1283)</f>
        <v>435</v>
      </c>
      <c r="AO1283" s="4">
        <f>AM1283-AN1283</f>
        <v>0.25142099477170632</v>
      </c>
    </row>
    <row r="1284" spans="1:41" x14ac:dyDescent="0.25">
      <c r="A1284">
        <v>18</v>
      </c>
      <c r="B1284">
        <v>28</v>
      </c>
      <c r="C1284">
        <v>0</v>
      </c>
      <c r="D1284">
        <v>17</v>
      </c>
      <c r="E1284">
        <v>0</v>
      </c>
      <c r="F1284">
        <v>0</v>
      </c>
      <c r="H1284">
        <v>515.12537180000004</v>
      </c>
      <c r="J1284">
        <v>2774682</v>
      </c>
      <c r="K1284">
        <v>2738014</v>
      </c>
      <c r="L1284">
        <v>2206206</v>
      </c>
      <c r="M1284" t="str">
        <f>IF(J1284&gt;0,"Yes","No")</f>
        <v>Yes</v>
      </c>
      <c r="N1284">
        <f>AVERAGE(J1284:L1284)</f>
        <v>2572967.3333333335</v>
      </c>
      <c r="O1284">
        <v>2653396</v>
      </c>
      <c r="P1284">
        <v>2365153</v>
      </c>
      <c r="Q1284">
        <v>2163911</v>
      </c>
      <c r="S1284">
        <f>B1284/A1284</f>
        <v>1.5555555555555556</v>
      </c>
      <c r="T1284">
        <f>D1284/A1284</f>
        <v>0.94444444444444442</v>
      </c>
      <c r="V1284" s="4">
        <f>A1284*12+(B1284-1)*1.007825+C1284*14.003074+D1284*15.9949146+E1284*31.9720707+F1284*30.9737615+0.0005485799</f>
        <v>515.12537177990009</v>
      </c>
      <c r="W1284">
        <f>1+A1284-B1284/2+C1284/2+F1284/2</f>
        <v>5</v>
      </c>
      <c r="X1284">
        <f>W1284/A1284</f>
        <v>0.27777777777777779</v>
      </c>
      <c r="Y1284">
        <f>W1284/B1284</f>
        <v>0.17857142857142858</v>
      </c>
      <c r="Z1284">
        <f>W1284/D1284</f>
        <v>0.29411764705882354</v>
      </c>
      <c r="AA1284" t="str">
        <f>IF(X1284&gt;=0.3,IF(X1284&lt;=0.68,IF(Y1284&gt;=0.2,IF(Y1284&lt;=0.95,IF(Z1284&gt;=0.77,IF(Z1284&lt;=1.75,"CRAM","O"),"O"),"O"),"O"),"O"),"O")</f>
        <v>O</v>
      </c>
      <c r="AD1284">
        <f>(1+A1284-D1284/2-E1284-B1284/2)/(A1284-D1284/2-E1284-C1284-F1284)</f>
        <v>-0.36842105263157893</v>
      </c>
      <c r="AF1284" t="str">
        <f>IF(AD1284&gt;0.66,"CondAr","----")</f>
        <v>----</v>
      </c>
      <c r="AG1284" t="str">
        <f>IF(AND((AD1284&gt;0.5),(AD1284&lt;=0.66)),"Aromatic","----")</f>
        <v>----</v>
      </c>
      <c r="AH1284" t="str">
        <f>IF(AND((AD1284&lt;=0.5),(S1284&lt;1.5)),"HUnSatLig","----")</f>
        <v>----</v>
      </c>
      <c r="AI1284" t="str">
        <f>IF(AND((T1284&lt;0.6),(S1284&gt;=1.5),(C1284=0)),"AlipatNoN","----")</f>
        <v>----</v>
      </c>
      <c r="AJ1284" t="str">
        <f>IF(AND((S1284&gt;=1.5),(T1284&gt;=0.6)),"SatFACarb","----")</f>
        <v>SatFACarb</v>
      </c>
      <c r="AK1284" t="str">
        <f>IF(AND((T1284&lt;0.6),(S1284&gt;=1.5),(C1284&gt;0)),"Alipat+N","----")</f>
        <v>----</v>
      </c>
      <c r="AM1284" s="4">
        <f>V1284*(44/43.989828)</f>
        <v>515.2444869371983</v>
      </c>
      <c r="AN1284" s="4">
        <f>INT(AM1284)</f>
        <v>515</v>
      </c>
      <c r="AO1284" s="4">
        <f>AM1284-AN1284</f>
        <v>0.24448693719830317</v>
      </c>
    </row>
    <row r="1285" spans="1:41" x14ac:dyDescent="0.25">
      <c r="A1285">
        <v>18</v>
      </c>
      <c r="B1285">
        <v>28</v>
      </c>
      <c r="C1285">
        <v>4</v>
      </c>
      <c r="D1285">
        <v>6</v>
      </c>
      <c r="E1285">
        <v>0</v>
      </c>
      <c r="F1285">
        <v>0</v>
      </c>
      <c r="H1285">
        <v>395.19360719999997</v>
      </c>
      <c r="J1285">
        <v>2696231</v>
      </c>
      <c r="K1285">
        <v>2323159</v>
      </c>
      <c r="L1285">
        <v>2337943</v>
      </c>
      <c r="M1285" t="str">
        <f>IF(J1285&gt;0,"Yes","No")</f>
        <v>Yes</v>
      </c>
      <c r="N1285">
        <f>AVERAGE(J1285:L1285)</f>
        <v>2452444.3333333335</v>
      </c>
      <c r="O1285">
        <v>3903097</v>
      </c>
      <c r="P1285">
        <v>4686934</v>
      </c>
      <c r="Q1285">
        <v>4357919</v>
      </c>
      <c r="S1285">
        <f>B1285/A1285</f>
        <v>1.5555555555555556</v>
      </c>
      <c r="T1285">
        <f>D1285/A1285</f>
        <v>0.33333333333333331</v>
      </c>
      <c r="V1285" s="4">
        <f>A1285*12+(B1285-1)*1.007825+C1285*14.003074+D1285*15.9949146+E1285*31.9720707+F1285*30.9737615+0.0005485799</f>
        <v>395.19360717989997</v>
      </c>
      <c r="W1285">
        <f>1+A1285-B1285/2+C1285/2+F1285/2</f>
        <v>7</v>
      </c>
      <c r="X1285">
        <f>W1285/A1285</f>
        <v>0.3888888888888889</v>
      </c>
      <c r="Y1285">
        <f>W1285/B1285</f>
        <v>0.25</v>
      </c>
      <c r="Z1285">
        <f>W1285/D1285</f>
        <v>1.1666666666666667</v>
      </c>
      <c r="AA1285" t="str">
        <f>IF(X1285&gt;=0.3,IF(X1285&lt;=0.68,IF(Y1285&gt;=0.2,IF(Y1285&lt;=0.95,IF(Z1285&gt;=0.77,IF(Z1285&lt;=1.75,"CRAM","O"),"O"),"O"),"O"),"O"),"O")</f>
        <v>CRAM</v>
      </c>
      <c r="AD1285">
        <f>(1+A1285-D1285/2-E1285-B1285/2)/(A1285-D1285/2-E1285-C1285-F1285)</f>
        <v>0.18181818181818182</v>
      </c>
      <c r="AF1285" t="str">
        <f>IF(AD1285&gt;0.66,"CondAr","----")</f>
        <v>----</v>
      </c>
      <c r="AG1285" t="str">
        <f>IF(AND((AD1285&gt;0.5),(AD1285&lt;=0.66)),"Aromatic","----")</f>
        <v>----</v>
      </c>
      <c r="AH1285" t="str">
        <f>IF(AND((AD1285&lt;=0.5),(S1285&lt;1.5)),"HUnSatLig","----")</f>
        <v>----</v>
      </c>
      <c r="AI1285" t="str">
        <f>IF(AND((T1285&lt;0.6),(S1285&gt;=1.5),(C1285=0)),"AlipatNoN","----")</f>
        <v>----</v>
      </c>
      <c r="AJ1285" t="str">
        <f>IF(AND((S1285&gt;=1.5),(T1285&gt;=0.6)),"SatFACarb","----")</f>
        <v>----</v>
      </c>
      <c r="AK1285" t="str">
        <f>IF(AND((T1285&lt;0.6),(S1285&gt;=1.5),(C1285&gt;0)),"Alipat+N","----")</f>
        <v>Alipat+N</v>
      </c>
      <c r="AM1285" s="4">
        <f>V1285*(44/43.989828)</f>
        <v>395.28498988256092</v>
      </c>
      <c r="AN1285" s="4">
        <f>INT(AM1285)</f>
        <v>395</v>
      </c>
      <c r="AO1285" s="4">
        <f>AM1285-AN1285</f>
        <v>0.28498988256092161</v>
      </c>
    </row>
    <row r="1286" spans="1:41" x14ac:dyDescent="0.25">
      <c r="A1286">
        <v>18</v>
      </c>
      <c r="B1286">
        <v>28</v>
      </c>
      <c r="C1286">
        <v>4</v>
      </c>
      <c r="D1286">
        <v>7</v>
      </c>
      <c r="E1286">
        <v>0</v>
      </c>
      <c r="F1286">
        <v>0</v>
      </c>
      <c r="H1286">
        <v>411.18852179999999</v>
      </c>
      <c r="J1286">
        <v>2959941</v>
      </c>
      <c r="K1286">
        <v>2224072</v>
      </c>
      <c r="L1286">
        <v>2691823</v>
      </c>
      <c r="M1286" t="str">
        <f>IF(J1286&gt;0,"Yes","No")</f>
        <v>Yes</v>
      </c>
      <c r="N1286">
        <f>AVERAGE(J1286:L1286)</f>
        <v>2625278.6666666665</v>
      </c>
      <c r="O1286">
        <v>4059373</v>
      </c>
      <c r="P1286">
        <v>4742063</v>
      </c>
      <c r="Q1286">
        <v>3377069</v>
      </c>
      <c r="S1286">
        <f>B1286/A1286</f>
        <v>1.5555555555555556</v>
      </c>
      <c r="T1286">
        <f>D1286/A1286</f>
        <v>0.3888888888888889</v>
      </c>
      <c r="V1286" s="4">
        <f>A1286*12+(B1286-1)*1.007825+C1286*14.003074+D1286*15.9949146+E1286*31.9720707+F1286*30.9737615+0.0005485799</f>
        <v>411.18852177989999</v>
      </c>
      <c r="W1286">
        <f>1+A1286-B1286/2+C1286/2+F1286/2</f>
        <v>7</v>
      </c>
      <c r="X1286">
        <f>W1286/A1286</f>
        <v>0.3888888888888889</v>
      </c>
      <c r="Y1286">
        <f>W1286/B1286</f>
        <v>0.25</v>
      </c>
      <c r="Z1286">
        <f>W1286/D1286</f>
        <v>1</v>
      </c>
      <c r="AA1286" t="str">
        <f>IF(X1286&gt;=0.3,IF(X1286&lt;=0.68,IF(Y1286&gt;=0.2,IF(Y1286&lt;=0.95,IF(Z1286&gt;=0.77,IF(Z1286&lt;=1.75,"CRAM","O"),"O"),"O"),"O"),"O"),"O")</f>
        <v>CRAM</v>
      </c>
      <c r="AD1286">
        <f>(1+A1286-D1286/2-E1286-B1286/2)/(A1286-D1286/2-E1286-C1286-F1286)</f>
        <v>0.14285714285714285</v>
      </c>
      <c r="AF1286" t="str">
        <f>IF(AD1286&gt;0.66,"CondAr","----")</f>
        <v>----</v>
      </c>
      <c r="AG1286" t="str">
        <f>IF(AND((AD1286&gt;0.5),(AD1286&lt;=0.66)),"Aromatic","----")</f>
        <v>----</v>
      </c>
      <c r="AH1286" t="str">
        <f>IF(AND((AD1286&lt;=0.5),(S1286&lt;1.5)),"HUnSatLig","----")</f>
        <v>----</v>
      </c>
      <c r="AI1286" t="str">
        <f>IF(AND((T1286&lt;0.6),(S1286&gt;=1.5),(C1286=0)),"AlipatNoN","----")</f>
        <v>----</v>
      </c>
      <c r="AJ1286" t="str">
        <f>IF(AND((S1286&gt;=1.5),(T1286&gt;=0.6)),"SatFACarb","----")</f>
        <v>----</v>
      </c>
      <c r="AK1286" t="str">
        <f>IF(AND((T1286&lt;0.6),(S1286&gt;=1.5),(C1286&gt;0)),"Alipat+N","----")</f>
        <v>Alipat+N</v>
      </c>
      <c r="AM1286" s="4">
        <f>V1286*(44/43.989828)</f>
        <v>411.28360307104629</v>
      </c>
      <c r="AN1286" s="4">
        <f>INT(AM1286)</f>
        <v>411</v>
      </c>
      <c r="AO1286" s="4">
        <f>AM1286-AN1286</f>
        <v>0.28360307104628646</v>
      </c>
    </row>
    <row r="1287" spans="1:41" x14ac:dyDescent="0.25">
      <c r="A1287">
        <v>18</v>
      </c>
      <c r="B1287">
        <v>28</v>
      </c>
      <c r="C1287">
        <v>4</v>
      </c>
      <c r="D1287">
        <v>9</v>
      </c>
      <c r="E1287">
        <v>0</v>
      </c>
      <c r="F1287">
        <v>0</v>
      </c>
      <c r="H1287">
        <v>443.17835100000002</v>
      </c>
      <c r="J1287">
        <v>2128944</v>
      </c>
      <c r="K1287">
        <v>2306280</v>
      </c>
      <c r="L1287">
        <v>1968109</v>
      </c>
      <c r="M1287" t="str">
        <f>IF(J1287&gt;0,"Yes","No")</f>
        <v>Yes</v>
      </c>
      <c r="N1287">
        <f>AVERAGE(J1287:L1287)</f>
        <v>2134444.3333333335</v>
      </c>
      <c r="O1287">
        <v>2009965</v>
      </c>
      <c r="P1287">
        <v>1861835</v>
      </c>
      <c r="Q1287">
        <v>1664515</v>
      </c>
      <c r="S1287">
        <f>B1287/A1287</f>
        <v>1.5555555555555556</v>
      </c>
      <c r="T1287">
        <f>D1287/A1287</f>
        <v>0.5</v>
      </c>
      <c r="V1287" s="4">
        <f>A1287*12+(B1287-1)*1.007825+C1287*14.003074+D1287*15.9949146+E1287*31.9720707+F1287*30.9737615+0.0005485799</f>
        <v>443.17835097990002</v>
      </c>
      <c r="W1287">
        <f>1+A1287-B1287/2+C1287/2+F1287/2</f>
        <v>7</v>
      </c>
      <c r="X1287">
        <f>W1287/A1287</f>
        <v>0.3888888888888889</v>
      </c>
      <c r="Y1287">
        <f>W1287/B1287</f>
        <v>0.25</v>
      </c>
      <c r="Z1287">
        <f>W1287/D1287</f>
        <v>0.77777777777777779</v>
      </c>
      <c r="AA1287" t="str">
        <f>IF(X1287&gt;=0.3,IF(X1287&lt;=0.68,IF(Y1287&gt;=0.2,IF(Y1287&lt;=0.95,IF(Z1287&gt;=0.77,IF(Z1287&lt;=1.75,"CRAM","O"),"O"),"O"),"O"),"O"),"O")</f>
        <v>CRAM</v>
      </c>
      <c r="AD1287">
        <f>(1+A1287-D1287/2-E1287-B1287/2)/(A1287-D1287/2-E1287-C1287-F1287)</f>
        <v>5.2631578947368418E-2</v>
      </c>
      <c r="AF1287" t="str">
        <f>IF(AD1287&gt;0.66,"CondAr","----")</f>
        <v>----</v>
      </c>
      <c r="AG1287" t="str">
        <f>IF(AND((AD1287&gt;0.5),(AD1287&lt;=0.66)),"Aromatic","----")</f>
        <v>----</v>
      </c>
      <c r="AH1287" t="str">
        <f>IF(AND((AD1287&lt;=0.5),(S1287&lt;1.5)),"HUnSatLig","----")</f>
        <v>----</v>
      </c>
      <c r="AI1287" t="str">
        <f>IF(AND((T1287&lt;0.6),(S1287&gt;=1.5),(C1287=0)),"AlipatNoN","----")</f>
        <v>----</v>
      </c>
      <c r="AJ1287" t="str">
        <f>IF(AND((S1287&gt;=1.5),(T1287&gt;=0.6)),"SatFACarb","----")</f>
        <v>----</v>
      </c>
      <c r="AK1287" t="str">
        <f>IF(AND((T1287&lt;0.6),(S1287&gt;=1.5),(C1287&gt;0)),"Alipat+N","----")</f>
        <v>Alipat+N</v>
      </c>
      <c r="AM1287" s="4">
        <f>V1287*(44/43.989828)</f>
        <v>443.2808294480169</v>
      </c>
      <c r="AN1287" s="4">
        <f>INT(AM1287)</f>
        <v>443</v>
      </c>
      <c r="AO1287" s="4">
        <f>AM1287-AN1287</f>
        <v>0.28082944801690246</v>
      </c>
    </row>
    <row r="1288" spans="1:41" x14ac:dyDescent="0.25">
      <c r="A1288">
        <v>18</v>
      </c>
      <c r="B1288">
        <v>29</v>
      </c>
      <c r="C1288">
        <v>3</v>
      </c>
      <c r="D1288">
        <v>6</v>
      </c>
      <c r="E1288">
        <v>0</v>
      </c>
      <c r="F1288">
        <v>0</v>
      </c>
      <c r="H1288">
        <v>382.19835819999997</v>
      </c>
      <c r="J1288">
        <v>1786541</v>
      </c>
      <c r="K1288">
        <v>2052408</v>
      </c>
      <c r="L1288">
        <v>2012561</v>
      </c>
      <c r="M1288" t="str">
        <f>IF(J1288&gt;0,"Yes","No")</f>
        <v>Yes</v>
      </c>
      <c r="N1288">
        <f>AVERAGE(J1288:L1288)</f>
        <v>1950503.3333333333</v>
      </c>
      <c r="O1288" t="s">
        <v>14</v>
      </c>
      <c r="P1288" t="s">
        <v>14</v>
      </c>
      <c r="Q1288" t="s">
        <v>14</v>
      </c>
      <c r="S1288">
        <f>B1288/A1288</f>
        <v>1.6111111111111112</v>
      </c>
      <c r="T1288">
        <f>D1288/A1288</f>
        <v>0.33333333333333331</v>
      </c>
      <c r="V1288" s="4">
        <f>A1288*12+(B1288-1)*1.007825+C1288*14.003074+D1288*15.9949146+E1288*31.9720707+F1288*30.9737615+0.0005485799</f>
        <v>382.19835817989997</v>
      </c>
      <c r="W1288">
        <f>1+A1288-B1288/2+C1288/2+F1288/2</f>
        <v>6</v>
      </c>
      <c r="X1288">
        <f>W1288/A1288</f>
        <v>0.33333333333333331</v>
      </c>
      <c r="Y1288">
        <f>W1288/B1288</f>
        <v>0.20689655172413793</v>
      </c>
      <c r="Z1288">
        <f>W1288/D1288</f>
        <v>1</v>
      </c>
      <c r="AA1288" t="str">
        <f>IF(X1288&gt;=0.3,IF(X1288&lt;=0.68,IF(Y1288&gt;=0.2,IF(Y1288&lt;=0.95,IF(Z1288&gt;=0.77,IF(Z1288&lt;=1.75,"CRAM","O"),"O"),"O"),"O"),"O"),"O")</f>
        <v>CRAM</v>
      </c>
      <c r="AD1288">
        <f>(1+A1288-D1288/2-E1288-B1288/2)/(A1288-D1288/2-E1288-C1288-F1288)</f>
        <v>0.125</v>
      </c>
      <c r="AF1288" t="str">
        <f>IF(AD1288&gt;0.66,"CondAr","----")</f>
        <v>----</v>
      </c>
      <c r="AG1288" t="str">
        <f>IF(AND((AD1288&gt;0.5),(AD1288&lt;=0.66)),"Aromatic","----")</f>
        <v>----</v>
      </c>
      <c r="AH1288" t="str">
        <f>IF(AND((AD1288&lt;=0.5),(S1288&lt;1.5)),"HUnSatLig","----")</f>
        <v>----</v>
      </c>
      <c r="AI1288" t="str">
        <f>IF(AND((T1288&lt;0.6),(S1288&gt;=1.5),(C1288=0)),"AlipatNoN","----")</f>
        <v>----</v>
      </c>
      <c r="AJ1288" t="str">
        <f>IF(AND((S1288&gt;=1.5),(T1288&gt;=0.6)),"SatFACarb","----")</f>
        <v>----</v>
      </c>
      <c r="AK1288" t="str">
        <f>IF(AND((T1288&lt;0.6),(S1288&gt;=1.5),(C1288&gt;0)),"Alipat+N","----")</f>
        <v>Alipat+N</v>
      </c>
      <c r="AM1288" s="4">
        <f>V1288*(44/43.989828)</f>
        <v>382.28673592257729</v>
      </c>
      <c r="AN1288" s="4">
        <f>INT(AM1288)</f>
        <v>382</v>
      </c>
      <c r="AO1288" s="4">
        <f>AM1288-AN1288</f>
        <v>0.28673592257729297</v>
      </c>
    </row>
    <row r="1289" spans="1:41" x14ac:dyDescent="0.25">
      <c r="A1289">
        <v>18</v>
      </c>
      <c r="B1289">
        <v>29</v>
      </c>
      <c r="C1289">
        <v>3</v>
      </c>
      <c r="D1289">
        <v>7</v>
      </c>
      <c r="E1289">
        <v>0</v>
      </c>
      <c r="F1289">
        <v>0</v>
      </c>
      <c r="H1289">
        <v>398.19327279999999</v>
      </c>
      <c r="J1289">
        <v>2454174</v>
      </c>
      <c r="K1289">
        <v>2930874</v>
      </c>
      <c r="L1289">
        <v>2738807</v>
      </c>
      <c r="M1289" t="str">
        <f>IF(J1289&gt;0,"Yes","No")</f>
        <v>Yes</v>
      </c>
      <c r="N1289">
        <f>AVERAGE(J1289:L1289)</f>
        <v>2707951.6666666665</v>
      </c>
      <c r="O1289">
        <v>4174939</v>
      </c>
      <c r="P1289">
        <v>4608600</v>
      </c>
      <c r="Q1289">
        <v>3992753</v>
      </c>
      <c r="S1289">
        <f>B1289/A1289</f>
        <v>1.6111111111111112</v>
      </c>
      <c r="T1289">
        <f>D1289/A1289</f>
        <v>0.3888888888888889</v>
      </c>
      <c r="V1289" s="4">
        <f>A1289*12+(B1289-1)*1.007825+C1289*14.003074+D1289*15.9949146+E1289*31.9720707+F1289*30.9737615+0.0005485799</f>
        <v>398.19327277989998</v>
      </c>
      <c r="W1289">
        <f>1+A1289-B1289/2+C1289/2+F1289/2</f>
        <v>6</v>
      </c>
      <c r="X1289">
        <f>W1289/A1289</f>
        <v>0.33333333333333331</v>
      </c>
      <c r="Y1289">
        <f>W1289/B1289</f>
        <v>0.20689655172413793</v>
      </c>
      <c r="Z1289">
        <f>W1289/D1289</f>
        <v>0.8571428571428571</v>
      </c>
      <c r="AA1289" t="str">
        <f>IF(X1289&gt;=0.3,IF(X1289&lt;=0.68,IF(Y1289&gt;=0.2,IF(Y1289&lt;=0.95,IF(Z1289&gt;=0.77,IF(Z1289&lt;=1.75,"CRAM","O"),"O"),"O"),"O"),"O"),"O")</f>
        <v>CRAM</v>
      </c>
      <c r="AD1289">
        <f>(1+A1289-D1289/2-E1289-B1289/2)/(A1289-D1289/2-E1289-C1289-F1289)</f>
        <v>8.6956521739130432E-2</v>
      </c>
      <c r="AF1289" t="str">
        <f>IF(AD1289&gt;0.66,"CondAr","----")</f>
        <v>----</v>
      </c>
      <c r="AG1289" t="str">
        <f>IF(AND((AD1289&gt;0.5),(AD1289&lt;=0.66)),"Aromatic","----")</f>
        <v>----</v>
      </c>
      <c r="AH1289" t="str">
        <f>IF(AND((AD1289&lt;=0.5),(S1289&lt;1.5)),"HUnSatLig","----")</f>
        <v>----</v>
      </c>
      <c r="AI1289" t="str">
        <f>IF(AND((T1289&lt;0.6),(S1289&gt;=1.5),(C1289=0)),"AlipatNoN","----")</f>
        <v>----</v>
      </c>
      <c r="AJ1289" t="str">
        <f>IF(AND((S1289&gt;=1.5),(T1289&gt;=0.6)),"SatFACarb","----")</f>
        <v>----</v>
      </c>
      <c r="AK1289" t="str">
        <f>IF(AND((T1289&lt;0.6),(S1289&gt;=1.5),(C1289&gt;0)),"Alipat+N","----")</f>
        <v>Alipat+N</v>
      </c>
      <c r="AM1289" s="4">
        <f>V1289*(44/43.989828)</f>
        <v>398.2853491110626</v>
      </c>
      <c r="AN1289" s="4">
        <f>INT(AM1289)</f>
        <v>398</v>
      </c>
      <c r="AO1289" s="4">
        <f>AM1289-AN1289</f>
        <v>0.28534911106260097</v>
      </c>
    </row>
    <row r="1290" spans="1:41" x14ac:dyDescent="0.25">
      <c r="A1290">
        <v>18</v>
      </c>
      <c r="B1290">
        <v>29</v>
      </c>
      <c r="C1290">
        <v>3</v>
      </c>
      <c r="D1290">
        <v>9</v>
      </c>
      <c r="E1290">
        <v>0</v>
      </c>
      <c r="F1290">
        <v>0</v>
      </c>
      <c r="H1290">
        <v>430.18310200000002</v>
      </c>
      <c r="J1290">
        <v>2283686</v>
      </c>
      <c r="K1290">
        <v>1921966</v>
      </c>
      <c r="L1290">
        <v>1964713</v>
      </c>
      <c r="M1290" t="str">
        <f>IF(J1290&gt;0,"Yes","No")</f>
        <v>Yes</v>
      </c>
      <c r="N1290">
        <f>AVERAGE(J1290:L1290)</f>
        <v>2056788.3333333333</v>
      </c>
      <c r="O1290">
        <v>1880644</v>
      </c>
      <c r="P1290">
        <v>2035091</v>
      </c>
      <c r="Q1290">
        <v>2030951</v>
      </c>
      <c r="S1290">
        <f>B1290/A1290</f>
        <v>1.6111111111111112</v>
      </c>
      <c r="T1290">
        <f>D1290/A1290</f>
        <v>0.5</v>
      </c>
      <c r="V1290" s="4">
        <f>A1290*12+(B1290-1)*1.007825+C1290*14.003074+D1290*15.9949146+E1290*31.9720707+F1290*30.9737615+0.0005485799</f>
        <v>430.18310197989996</v>
      </c>
      <c r="W1290">
        <f>1+A1290-B1290/2+C1290/2+F1290/2</f>
        <v>6</v>
      </c>
      <c r="X1290">
        <f>W1290/A1290</f>
        <v>0.33333333333333331</v>
      </c>
      <c r="Y1290">
        <f>W1290/B1290</f>
        <v>0.20689655172413793</v>
      </c>
      <c r="Z1290">
        <f>W1290/D1290</f>
        <v>0.66666666666666663</v>
      </c>
      <c r="AA1290" t="str">
        <f>IF(X1290&gt;=0.3,IF(X1290&lt;=0.68,IF(Y1290&gt;=0.2,IF(Y1290&lt;=0.95,IF(Z1290&gt;=0.77,IF(Z1290&lt;=1.75,"CRAM","O"),"O"),"O"),"O"),"O"),"O")</f>
        <v>O</v>
      </c>
      <c r="AD1290">
        <f>(1+A1290-D1290/2-E1290-B1290/2)/(A1290-D1290/2-E1290-C1290-F1290)</f>
        <v>0</v>
      </c>
      <c r="AF1290" t="str">
        <f>IF(AD1290&gt;0.66,"CondAr","----")</f>
        <v>----</v>
      </c>
      <c r="AG1290" t="str">
        <f>IF(AND((AD1290&gt;0.5),(AD1290&lt;=0.66)),"Aromatic","----")</f>
        <v>----</v>
      </c>
      <c r="AH1290" t="str">
        <f>IF(AND((AD1290&lt;=0.5),(S1290&lt;1.5)),"HUnSatLig","----")</f>
        <v>----</v>
      </c>
      <c r="AI1290" t="str">
        <f>IF(AND((T1290&lt;0.6),(S1290&gt;=1.5),(C1290=0)),"AlipatNoN","----")</f>
        <v>----</v>
      </c>
      <c r="AJ1290" t="str">
        <f>IF(AND((S1290&gt;=1.5),(T1290&gt;=0.6)),"SatFACarb","----")</f>
        <v>----</v>
      </c>
      <c r="AK1290" t="str">
        <f>IF(AND((T1290&lt;0.6),(S1290&gt;=1.5),(C1290&gt;0)),"Alipat+N","----")</f>
        <v>Alipat+N</v>
      </c>
      <c r="AM1290" s="4">
        <f>V1290*(44/43.989828)</f>
        <v>430.28257548803316</v>
      </c>
      <c r="AN1290" s="4">
        <f>INT(AM1290)</f>
        <v>430</v>
      </c>
      <c r="AO1290" s="4">
        <f>AM1290-AN1290</f>
        <v>0.28257548803316013</v>
      </c>
    </row>
    <row r="1291" spans="1:41" x14ac:dyDescent="0.25">
      <c r="A1291">
        <v>18</v>
      </c>
      <c r="B1291">
        <v>29</v>
      </c>
      <c r="C1291">
        <v>5</v>
      </c>
      <c r="D1291">
        <v>8</v>
      </c>
      <c r="E1291">
        <v>0</v>
      </c>
      <c r="F1291">
        <v>0</v>
      </c>
      <c r="H1291">
        <v>442.1943354</v>
      </c>
      <c r="J1291">
        <v>2188469</v>
      </c>
      <c r="K1291">
        <v>1970981</v>
      </c>
      <c r="L1291">
        <v>1809489</v>
      </c>
      <c r="M1291" t="str">
        <f>IF(J1291&gt;0,"Yes","No")</f>
        <v>Yes</v>
      </c>
      <c r="N1291">
        <f>AVERAGE(J1291:L1291)</f>
        <v>1989646.3333333333</v>
      </c>
      <c r="O1291">
        <v>2390972</v>
      </c>
      <c r="P1291">
        <v>2369287</v>
      </c>
      <c r="Q1291">
        <v>1969772</v>
      </c>
      <c r="S1291">
        <f>B1291/A1291</f>
        <v>1.6111111111111112</v>
      </c>
      <c r="T1291">
        <f>D1291/A1291</f>
        <v>0.44444444444444442</v>
      </c>
      <c r="V1291" s="4">
        <f>A1291*12+(B1291-1)*1.007825+C1291*14.003074+D1291*15.9949146+E1291*31.9720707+F1291*30.9737615+0.0005485799</f>
        <v>442.1943353799</v>
      </c>
      <c r="W1291">
        <f>1+A1291-B1291/2+C1291/2+F1291/2</f>
        <v>7</v>
      </c>
      <c r="X1291">
        <f>W1291/A1291</f>
        <v>0.3888888888888889</v>
      </c>
      <c r="Y1291">
        <f>W1291/B1291</f>
        <v>0.2413793103448276</v>
      </c>
      <c r="Z1291">
        <f>W1291/D1291</f>
        <v>0.875</v>
      </c>
      <c r="AA1291" t="str">
        <f>IF(X1291&gt;=0.3,IF(X1291&lt;=0.68,IF(Y1291&gt;=0.2,IF(Y1291&lt;=0.95,IF(Z1291&gt;=0.77,IF(Z1291&lt;=1.75,"CRAM","O"),"O"),"O"),"O"),"O"),"O")</f>
        <v>CRAM</v>
      </c>
      <c r="AD1291">
        <f>(1+A1291-D1291/2-E1291-B1291/2)/(A1291-D1291/2-E1291-C1291-F1291)</f>
        <v>5.5555555555555552E-2</v>
      </c>
      <c r="AF1291" t="str">
        <f>IF(AD1291&gt;0.66,"CondAr","----")</f>
        <v>----</v>
      </c>
      <c r="AG1291" t="str">
        <f>IF(AND((AD1291&gt;0.5),(AD1291&lt;=0.66)),"Aromatic","----")</f>
        <v>----</v>
      </c>
      <c r="AH1291" t="str">
        <f>IF(AND((AD1291&lt;=0.5),(S1291&lt;1.5)),"HUnSatLig","----")</f>
        <v>----</v>
      </c>
      <c r="AI1291" t="str">
        <f>IF(AND((T1291&lt;0.6),(S1291&gt;=1.5),(C1291=0)),"AlipatNoN","----")</f>
        <v>----</v>
      </c>
      <c r="AJ1291" t="str">
        <f>IF(AND((S1291&gt;=1.5),(T1291&gt;=0.6)),"SatFACarb","----")</f>
        <v>----</v>
      </c>
      <c r="AK1291" t="str">
        <f>IF(AND((T1291&lt;0.6),(S1291&gt;=1.5),(C1291&gt;0)),"Alipat+N","----")</f>
        <v>Alipat+N</v>
      </c>
      <c r="AM1291" s="4">
        <f>V1291*(44/43.989828)</f>
        <v>442.29658630889844</v>
      </c>
      <c r="AN1291" s="4">
        <f>INT(AM1291)</f>
        <v>442</v>
      </c>
      <c r="AO1291" s="4">
        <f>AM1291-AN1291</f>
        <v>0.29658630889844062</v>
      </c>
    </row>
    <row r="1292" spans="1:41" x14ac:dyDescent="0.25">
      <c r="A1292">
        <v>18</v>
      </c>
      <c r="B1292">
        <v>30</v>
      </c>
      <c r="C1292">
        <v>0</v>
      </c>
      <c r="D1292">
        <v>11</v>
      </c>
      <c r="E1292">
        <v>0</v>
      </c>
      <c r="F1292">
        <v>0</v>
      </c>
      <c r="H1292">
        <v>421.1715342</v>
      </c>
      <c r="J1292">
        <v>2179500</v>
      </c>
      <c r="K1292">
        <v>2151059</v>
      </c>
      <c r="L1292">
        <v>2398908</v>
      </c>
      <c r="M1292" t="str">
        <f>IF(J1292&gt;0,"Yes","No")</f>
        <v>Yes</v>
      </c>
      <c r="N1292">
        <f>AVERAGE(J1292:L1292)</f>
        <v>2243155.6666666665</v>
      </c>
      <c r="O1292">
        <v>3330294</v>
      </c>
      <c r="P1292">
        <v>2553473</v>
      </c>
      <c r="Q1292">
        <v>2491989</v>
      </c>
      <c r="S1292">
        <f>B1292/A1292</f>
        <v>1.6666666666666667</v>
      </c>
      <c r="T1292">
        <f>D1292/A1292</f>
        <v>0.61111111111111116</v>
      </c>
      <c r="V1292" s="4">
        <f>A1292*12+(B1292-1)*1.007825+C1292*14.003074+D1292*15.9949146+E1292*31.9720707+F1292*30.9737615+0.0005485799</f>
        <v>421.17153417989999</v>
      </c>
      <c r="W1292">
        <f>1+A1292-B1292/2+C1292/2+F1292/2</f>
        <v>4</v>
      </c>
      <c r="X1292">
        <f>W1292/A1292</f>
        <v>0.22222222222222221</v>
      </c>
      <c r="Y1292">
        <f>W1292/B1292</f>
        <v>0.13333333333333333</v>
      </c>
      <c r="Z1292">
        <f>W1292/D1292</f>
        <v>0.36363636363636365</v>
      </c>
      <c r="AA1292" t="str">
        <f>IF(X1292&gt;=0.3,IF(X1292&lt;=0.68,IF(Y1292&gt;=0.2,IF(Y1292&lt;=0.95,IF(Z1292&gt;=0.77,IF(Z1292&lt;=1.75,"CRAM","O"),"O"),"O"),"O"),"O"),"O")</f>
        <v>O</v>
      </c>
      <c r="AD1292">
        <f>(1+A1292-D1292/2-E1292-B1292/2)/(A1292-D1292/2-E1292-C1292-F1292)</f>
        <v>-0.12</v>
      </c>
      <c r="AF1292" t="str">
        <f>IF(AD1292&gt;0.66,"CondAr","----")</f>
        <v>----</v>
      </c>
      <c r="AG1292" t="str">
        <f>IF(AND((AD1292&gt;0.5),(AD1292&lt;=0.66)),"Aromatic","----")</f>
        <v>----</v>
      </c>
      <c r="AH1292" t="str">
        <f>IF(AND((AD1292&lt;=0.5),(S1292&lt;1.5)),"HUnSatLig","----")</f>
        <v>----</v>
      </c>
      <c r="AI1292" t="str">
        <f>IF(AND((T1292&lt;0.6),(S1292&gt;=1.5),(C1292=0)),"AlipatNoN","----")</f>
        <v>----</v>
      </c>
      <c r="AJ1292" t="str">
        <f>IF(AND((S1292&gt;=1.5),(T1292&gt;=0.6)),"SatFACarb","----")</f>
        <v>SatFACarb</v>
      </c>
      <c r="AK1292" t="str">
        <f>IF(AND((T1292&lt;0.6),(S1292&gt;=1.5),(C1292&gt;0)),"Alipat+N","----")</f>
        <v>----</v>
      </c>
      <c r="AM1292" s="4">
        <f>V1292*(44/43.989828)</f>
        <v>421.26892389566962</v>
      </c>
      <c r="AN1292" s="4">
        <f>INT(AM1292)</f>
        <v>421</v>
      </c>
      <c r="AO1292" s="4">
        <f>AM1292-AN1292</f>
        <v>0.26892389566961583</v>
      </c>
    </row>
    <row r="1293" spans="1:41" x14ac:dyDescent="0.25">
      <c r="A1293">
        <v>18</v>
      </c>
      <c r="B1293">
        <v>30</v>
      </c>
      <c r="C1293">
        <v>0</v>
      </c>
      <c r="D1293">
        <v>12</v>
      </c>
      <c r="E1293">
        <v>0</v>
      </c>
      <c r="F1293">
        <v>0</v>
      </c>
      <c r="H1293">
        <v>437.16644880000001</v>
      </c>
      <c r="J1293">
        <v>1726293</v>
      </c>
      <c r="K1293">
        <v>2070610</v>
      </c>
      <c r="L1293">
        <v>1741381</v>
      </c>
      <c r="M1293" t="str">
        <f>IF(J1293&gt;0,"Yes","No")</f>
        <v>Yes</v>
      </c>
      <c r="N1293">
        <f>AVERAGE(J1293:L1293)</f>
        <v>1846094.6666666667</v>
      </c>
      <c r="O1293">
        <v>3648844</v>
      </c>
      <c r="P1293">
        <v>3880497</v>
      </c>
      <c r="Q1293">
        <v>3114637</v>
      </c>
      <c r="S1293">
        <f>B1293/A1293</f>
        <v>1.6666666666666667</v>
      </c>
      <c r="T1293">
        <f>D1293/A1293</f>
        <v>0.66666666666666663</v>
      </c>
      <c r="V1293" s="4">
        <f>A1293*12+(B1293-1)*1.007825+C1293*14.003074+D1293*15.9949146+E1293*31.9720707+F1293*30.9737615+0.0005485799</f>
        <v>437.16644877990001</v>
      </c>
      <c r="W1293">
        <f>1+A1293-B1293/2+C1293/2+F1293/2</f>
        <v>4</v>
      </c>
      <c r="X1293">
        <f>W1293/A1293</f>
        <v>0.22222222222222221</v>
      </c>
      <c r="Y1293">
        <f>W1293/B1293</f>
        <v>0.13333333333333333</v>
      </c>
      <c r="Z1293">
        <f>W1293/D1293</f>
        <v>0.33333333333333331</v>
      </c>
      <c r="AA1293" t="str">
        <f>IF(X1293&gt;=0.3,IF(X1293&lt;=0.68,IF(Y1293&gt;=0.2,IF(Y1293&lt;=0.95,IF(Z1293&gt;=0.77,IF(Z1293&lt;=1.75,"CRAM","O"),"O"),"O"),"O"),"O"),"O")</f>
        <v>O</v>
      </c>
      <c r="AD1293">
        <f>(1+A1293-D1293/2-E1293-B1293/2)/(A1293-D1293/2-E1293-C1293-F1293)</f>
        <v>-0.16666666666666666</v>
      </c>
      <c r="AF1293" t="str">
        <f>IF(AD1293&gt;0.66,"CondAr","----")</f>
        <v>----</v>
      </c>
      <c r="AG1293" t="str">
        <f>IF(AND((AD1293&gt;0.5),(AD1293&lt;=0.66)),"Aromatic","----")</f>
        <v>----</v>
      </c>
      <c r="AH1293" t="str">
        <f>IF(AND((AD1293&lt;=0.5),(S1293&lt;1.5)),"HUnSatLig","----")</f>
        <v>----</v>
      </c>
      <c r="AI1293" t="str">
        <f>IF(AND((T1293&lt;0.6),(S1293&gt;=1.5),(C1293=0)),"AlipatNoN","----")</f>
        <v>----</v>
      </c>
      <c r="AJ1293" t="str">
        <f>IF(AND((S1293&gt;=1.5),(T1293&gt;=0.6)),"SatFACarb","----")</f>
        <v>SatFACarb</v>
      </c>
      <c r="AK1293" t="str">
        <f>IF(AND((T1293&lt;0.6),(S1293&gt;=1.5),(C1293&gt;0)),"Alipat+N","----")</f>
        <v>----</v>
      </c>
      <c r="AM1293" s="4">
        <f>V1293*(44/43.989828)</f>
        <v>437.26753708415492</v>
      </c>
      <c r="AN1293" s="4">
        <f>INT(AM1293)</f>
        <v>437</v>
      </c>
      <c r="AO1293" s="4">
        <f>AM1293-AN1293</f>
        <v>0.26753708415492383</v>
      </c>
    </row>
    <row r="1294" spans="1:41" x14ac:dyDescent="0.25">
      <c r="A1294">
        <v>18</v>
      </c>
      <c r="B1294">
        <v>30</v>
      </c>
      <c r="C1294">
        <v>0</v>
      </c>
      <c r="D1294">
        <v>13</v>
      </c>
      <c r="E1294">
        <v>0</v>
      </c>
      <c r="F1294">
        <v>0</v>
      </c>
      <c r="H1294">
        <v>453.16136340000003</v>
      </c>
      <c r="J1294">
        <v>2651953</v>
      </c>
      <c r="K1294">
        <v>2960013</v>
      </c>
      <c r="L1294">
        <v>2321410</v>
      </c>
      <c r="M1294" t="str">
        <f>IF(J1294&gt;0,"Yes","No")</f>
        <v>Yes</v>
      </c>
      <c r="N1294">
        <f>AVERAGE(J1294:L1294)</f>
        <v>2644458.6666666665</v>
      </c>
      <c r="O1294">
        <v>4010124</v>
      </c>
      <c r="P1294">
        <v>3747478</v>
      </c>
      <c r="Q1294">
        <v>3437136</v>
      </c>
      <c r="S1294">
        <f>B1294/A1294</f>
        <v>1.6666666666666667</v>
      </c>
      <c r="T1294">
        <f>D1294/A1294</f>
        <v>0.72222222222222221</v>
      </c>
      <c r="V1294" s="4">
        <f>A1294*12+(B1294-1)*1.007825+C1294*14.003074+D1294*15.9949146+E1294*31.9720707+F1294*30.9737615+0.0005485799</f>
        <v>453.16136337990002</v>
      </c>
      <c r="W1294">
        <f>1+A1294-B1294/2+C1294/2+F1294/2</f>
        <v>4</v>
      </c>
      <c r="X1294">
        <f>W1294/A1294</f>
        <v>0.22222222222222221</v>
      </c>
      <c r="Y1294">
        <f>W1294/B1294</f>
        <v>0.13333333333333333</v>
      </c>
      <c r="Z1294">
        <f>W1294/D1294</f>
        <v>0.30769230769230771</v>
      </c>
      <c r="AA1294" t="str">
        <f>IF(X1294&gt;=0.3,IF(X1294&lt;=0.68,IF(Y1294&gt;=0.2,IF(Y1294&lt;=0.95,IF(Z1294&gt;=0.77,IF(Z1294&lt;=1.75,"CRAM","O"),"O"),"O"),"O"),"O"),"O")</f>
        <v>O</v>
      </c>
      <c r="AD1294">
        <f>(1+A1294-D1294/2-E1294-B1294/2)/(A1294-D1294/2-E1294-C1294-F1294)</f>
        <v>-0.21739130434782608</v>
      </c>
      <c r="AF1294" t="str">
        <f>IF(AD1294&gt;0.66,"CondAr","----")</f>
        <v>----</v>
      </c>
      <c r="AG1294" t="str">
        <f>IF(AND((AD1294&gt;0.5),(AD1294&lt;=0.66)),"Aromatic","----")</f>
        <v>----</v>
      </c>
      <c r="AH1294" t="str">
        <f>IF(AND((AD1294&lt;=0.5),(S1294&lt;1.5)),"HUnSatLig","----")</f>
        <v>----</v>
      </c>
      <c r="AI1294" t="str">
        <f>IF(AND((T1294&lt;0.6),(S1294&gt;=1.5),(C1294=0)),"AlipatNoN","----")</f>
        <v>----</v>
      </c>
      <c r="AJ1294" t="str">
        <f>IF(AND((S1294&gt;=1.5),(T1294&gt;=0.6)),"SatFACarb","----")</f>
        <v>SatFACarb</v>
      </c>
      <c r="AK1294" t="str">
        <f>IF(AND((T1294&lt;0.6),(S1294&gt;=1.5),(C1294&gt;0)),"Alipat+N","----")</f>
        <v>----</v>
      </c>
      <c r="AM1294" s="4">
        <f>V1294*(44/43.989828)</f>
        <v>453.26615027264029</v>
      </c>
      <c r="AN1294" s="4">
        <f>INT(AM1294)</f>
        <v>453</v>
      </c>
      <c r="AO1294" s="4">
        <f>AM1294-AN1294</f>
        <v>0.26615027264028868</v>
      </c>
    </row>
    <row r="1295" spans="1:41" x14ac:dyDescent="0.25">
      <c r="A1295">
        <v>18</v>
      </c>
      <c r="B1295">
        <v>31</v>
      </c>
      <c r="C1295">
        <v>3</v>
      </c>
      <c r="D1295">
        <v>6</v>
      </c>
      <c r="E1295">
        <v>0</v>
      </c>
      <c r="F1295">
        <v>0</v>
      </c>
      <c r="H1295">
        <v>384.21400820000002</v>
      </c>
      <c r="J1295">
        <v>2499137</v>
      </c>
      <c r="K1295">
        <v>2341909</v>
      </c>
      <c r="L1295">
        <v>2873737</v>
      </c>
      <c r="M1295" t="str">
        <f>IF(J1295&gt;0,"Yes","No")</f>
        <v>Yes</v>
      </c>
      <c r="N1295">
        <f>AVERAGE(J1295:L1295)</f>
        <v>2571594.3333333335</v>
      </c>
      <c r="O1295">
        <v>5263728</v>
      </c>
      <c r="P1295">
        <v>6003461</v>
      </c>
      <c r="Q1295">
        <v>5216017</v>
      </c>
      <c r="S1295">
        <f>B1295/A1295</f>
        <v>1.7222222222222223</v>
      </c>
      <c r="T1295">
        <f>D1295/A1295</f>
        <v>0.33333333333333331</v>
      </c>
      <c r="V1295" s="4">
        <f>A1295*12+(B1295-1)*1.007825+C1295*14.003074+D1295*15.9949146+E1295*31.9720707+F1295*30.9737615+0.0005485799</f>
        <v>384.21400817989996</v>
      </c>
      <c r="W1295">
        <f>1+A1295-B1295/2+C1295/2+F1295/2</f>
        <v>5</v>
      </c>
      <c r="X1295">
        <f>W1295/A1295</f>
        <v>0.27777777777777779</v>
      </c>
      <c r="Y1295">
        <f>W1295/B1295</f>
        <v>0.16129032258064516</v>
      </c>
      <c r="Z1295">
        <f>W1295/D1295</f>
        <v>0.83333333333333337</v>
      </c>
      <c r="AA1295" t="str">
        <f>IF(X1295&gt;=0.3,IF(X1295&lt;=0.68,IF(Y1295&gt;=0.2,IF(Y1295&lt;=0.95,IF(Z1295&gt;=0.77,IF(Z1295&lt;=1.75,"CRAM","O"),"O"),"O"),"O"),"O"),"O")</f>
        <v>O</v>
      </c>
      <c r="AD1295">
        <f>(1+A1295-D1295/2-E1295-B1295/2)/(A1295-D1295/2-E1295-C1295-F1295)</f>
        <v>4.1666666666666664E-2</v>
      </c>
      <c r="AF1295" t="str">
        <f>IF(AD1295&gt;0.66,"CondAr","----")</f>
        <v>----</v>
      </c>
      <c r="AG1295" t="str">
        <f>IF(AND((AD1295&gt;0.5),(AD1295&lt;=0.66)),"Aromatic","----")</f>
        <v>----</v>
      </c>
      <c r="AH1295" t="str">
        <f>IF(AND((AD1295&lt;=0.5),(S1295&lt;1.5)),"HUnSatLig","----")</f>
        <v>----</v>
      </c>
      <c r="AI1295" t="str">
        <f>IF(AND((T1295&lt;0.6),(S1295&gt;=1.5),(C1295=0)),"AlipatNoN","----")</f>
        <v>----</v>
      </c>
      <c r="AJ1295" t="str">
        <f>IF(AND((S1295&gt;=1.5),(T1295&gt;=0.6)),"SatFACarb","----")</f>
        <v>----</v>
      </c>
      <c r="AK1295" t="str">
        <f>IF(AND((T1295&lt;0.6),(S1295&gt;=1.5),(C1295&gt;0)),"Alipat+N","----")</f>
        <v>Alipat+N</v>
      </c>
      <c r="AM1295" s="4">
        <f>V1295*(44/43.989828)</f>
        <v>384.30285201196051</v>
      </c>
      <c r="AN1295" s="4">
        <f>INT(AM1295)</f>
        <v>384</v>
      </c>
      <c r="AO1295" s="4">
        <f>AM1295-AN1295</f>
        <v>0.30285201196051048</v>
      </c>
    </row>
    <row r="1296" spans="1:41" x14ac:dyDescent="0.25">
      <c r="A1296">
        <v>18</v>
      </c>
      <c r="B1296">
        <v>32</v>
      </c>
      <c r="C1296">
        <v>0</v>
      </c>
      <c r="D1296">
        <v>13</v>
      </c>
      <c r="E1296">
        <v>0</v>
      </c>
      <c r="F1296">
        <v>0</v>
      </c>
      <c r="H1296">
        <v>455.17701340000002</v>
      </c>
      <c r="J1296">
        <v>2487888</v>
      </c>
      <c r="K1296">
        <v>3023905</v>
      </c>
      <c r="L1296">
        <v>2187080</v>
      </c>
      <c r="M1296" t="str">
        <f>IF(J1296&gt;0,"Yes","No")</f>
        <v>Yes</v>
      </c>
      <c r="N1296">
        <f>AVERAGE(J1296:L1296)</f>
        <v>2566291</v>
      </c>
      <c r="O1296">
        <v>5261330</v>
      </c>
      <c r="P1296">
        <v>5691961</v>
      </c>
      <c r="Q1296">
        <v>4628921</v>
      </c>
      <c r="S1296">
        <f>B1296/A1296</f>
        <v>1.7777777777777777</v>
      </c>
      <c r="T1296">
        <f>D1296/A1296</f>
        <v>0.72222222222222221</v>
      </c>
      <c r="V1296" s="4">
        <f>A1296*12+(B1296-1)*1.007825+C1296*14.003074+D1296*15.9949146+E1296*31.9720707+F1296*30.9737615+0.0005485799</f>
        <v>455.17701337989996</v>
      </c>
      <c r="W1296">
        <f>1+A1296-B1296/2+C1296/2+F1296/2</f>
        <v>3</v>
      </c>
      <c r="X1296">
        <f>W1296/A1296</f>
        <v>0.16666666666666666</v>
      </c>
      <c r="Y1296">
        <f>W1296/B1296</f>
        <v>9.375E-2</v>
      </c>
      <c r="Z1296">
        <f>W1296/D1296</f>
        <v>0.23076923076923078</v>
      </c>
      <c r="AA1296" t="str">
        <f>IF(X1296&gt;=0.3,IF(X1296&lt;=0.68,IF(Y1296&gt;=0.2,IF(Y1296&lt;=0.95,IF(Z1296&gt;=0.77,IF(Z1296&lt;=1.75,"CRAM","O"),"O"),"O"),"O"),"O"),"O")</f>
        <v>O</v>
      </c>
      <c r="AD1296">
        <f>(1+A1296-D1296/2-E1296-B1296/2)/(A1296-D1296/2-E1296-C1296-F1296)</f>
        <v>-0.30434782608695654</v>
      </c>
      <c r="AF1296" t="str">
        <f>IF(AD1296&gt;0.66,"CondAr","----")</f>
        <v>----</v>
      </c>
      <c r="AG1296" t="str">
        <f>IF(AND((AD1296&gt;0.5),(AD1296&lt;=0.66)),"Aromatic","----")</f>
        <v>----</v>
      </c>
      <c r="AH1296" t="str">
        <f>IF(AND((AD1296&lt;=0.5),(S1296&lt;1.5)),"HUnSatLig","----")</f>
        <v>----</v>
      </c>
      <c r="AI1296" t="str">
        <f>IF(AND((T1296&lt;0.6),(S1296&gt;=1.5),(C1296=0)),"AlipatNoN","----")</f>
        <v>----</v>
      </c>
      <c r="AJ1296" t="str">
        <f>IF(AND((S1296&gt;=1.5),(T1296&gt;=0.6)),"SatFACarb","----")</f>
        <v>SatFACarb</v>
      </c>
      <c r="AK1296" t="str">
        <f>IF(AND((T1296&lt;0.6),(S1296&gt;=1.5),(C1296&gt;0)),"Alipat+N","----")</f>
        <v>----</v>
      </c>
      <c r="AM1296" s="4">
        <f>V1296*(44/43.989828)</f>
        <v>455.28226636202339</v>
      </c>
      <c r="AN1296" s="4">
        <f>INT(AM1296)</f>
        <v>455</v>
      </c>
      <c r="AO1296" s="4">
        <f>AM1296-AN1296</f>
        <v>0.2822663620233925</v>
      </c>
    </row>
    <row r="1297" spans="1:41" x14ac:dyDescent="0.25">
      <c r="A1297">
        <v>18</v>
      </c>
      <c r="B1297">
        <v>32</v>
      </c>
      <c r="C1297">
        <v>0</v>
      </c>
      <c r="D1297">
        <v>14</v>
      </c>
      <c r="E1297">
        <v>0</v>
      </c>
      <c r="F1297">
        <v>0</v>
      </c>
      <c r="H1297">
        <v>471.17192799999998</v>
      </c>
      <c r="J1297">
        <v>2850388</v>
      </c>
      <c r="K1297">
        <v>2451011</v>
      </c>
      <c r="L1297">
        <v>2495806</v>
      </c>
      <c r="M1297" t="str">
        <f>IF(J1297&gt;0,"Yes","No")</f>
        <v>Yes</v>
      </c>
      <c r="N1297">
        <f>AVERAGE(J1297:L1297)</f>
        <v>2599068.3333333335</v>
      </c>
      <c r="O1297">
        <v>2373257</v>
      </c>
      <c r="P1297">
        <v>2208048</v>
      </c>
      <c r="Q1297">
        <v>1863947</v>
      </c>
      <c r="S1297">
        <f>B1297/A1297</f>
        <v>1.7777777777777777</v>
      </c>
      <c r="T1297">
        <f>D1297/A1297</f>
        <v>0.77777777777777779</v>
      </c>
      <c r="V1297" s="4">
        <f>A1297*12+(B1297-1)*1.007825+C1297*14.003074+D1297*15.9949146+E1297*31.9720707+F1297*30.9737615+0.0005485799</f>
        <v>471.17192797989998</v>
      </c>
      <c r="W1297">
        <f>1+A1297-B1297/2+C1297/2+F1297/2</f>
        <v>3</v>
      </c>
      <c r="X1297">
        <f>W1297/A1297</f>
        <v>0.16666666666666666</v>
      </c>
      <c r="Y1297">
        <f>W1297/B1297</f>
        <v>9.375E-2</v>
      </c>
      <c r="Z1297">
        <f>W1297/D1297</f>
        <v>0.21428571428571427</v>
      </c>
      <c r="AA1297" t="str">
        <f>IF(X1297&gt;=0.3,IF(X1297&lt;=0.68,IF(Y1297&gt;=0.2,IF(Y1297&lt;=0.95,IF(Z1297&gt;=0.77,IF(Z1297&lt;=1.75,"CRAM","O"),"O"),"O"),"O"),"O"),"O")</f>
        <v>O</v>
      </c>
      <c r="AD1297">
        <f>(1+A1297-D1297/2-E1297-B1297/2)/(A1297-D1297/2-E1297-C1297-F1297)</f>
        <v>-0.36363636363636365</v>
      </c>
      <c r="AF1297" t="str">
        <f>IF(AD1297&gt;0.66,"CondAr","----")</f>
        <v>----</v>
      </c>
      <c r="AG1297" t="str">
        <f>IF(AND((AD1297&gt;0.5),(AD1297&lt;=0.66)),"Aromatic","----")</f>
        <v>----</v>
      </c>
      <c r="AH1297" t="str">
        <f>IF(AND((AD1297&lt;=0.5),(S1297&lt;1.5)),"HUnSatLig","----")</f>
        <v>----</v>
      </c>
      <c r="AI1297" t="str">
        <f>IF(AND((T1297&lt;0.6),(S1297&gt;=1.5),(C1297=0)),"AlipatNoN","----")</f>
        <v>----</v>
      </c>
      <c r="AJ1297" t="str">
        <f>IF(AND((S1297&gt;=1.5),(T1297&gt;=0.6)),"SatFACarb","----")</f>
        <v>SatFACarb</v>
      </c>
      <c r="AK1297" t="str">
        <f>IF(AND((T1297&lt;0.6),(S1297&gt;=1.5),(C1297&gt;0)),"Alipat+N","----")</f>
        <v>----</v>
      </c>
      <c r="AM1297" s="4">
        <f>V1297*(44/43.989828)</f>
        <v>471.2808795505087</v>
      </c>
      <c r="AN1297" s="4">
        <f>INT(AM1297)</f>
        <v>471</v>
      </c>
      <c r="AO1297" s="4">
        <f>AM1297-AN1297</f>
        <v>0.2808795505087005</v>
      </c>
    </row>
    <row r="1298" spans="1:41" x14ac:dyDescent="0.25">
      <c r="A1298">
        <v>18</v>
      </c>
      <c r="B1298">
        <v>32</v>
      </c>
      <c r="C1298">
        <v>0</v>
      </c>
      <c r="D1298">
        <v>16</v>
      </c>
      <c r="E1298">
        <v>0</v>
      </c>
      <c r="F1298">
        <v>0</v>
      </c>
      <c r="H1298">
        <v>503.16175720000001</v>
      </c>
      <c r="J1298">
        <v>2713594</v>
      </c>
      <c r="K1298">
        <v>2610735</v>
      </c>
      <c r="L1298">
        <v>2468048</v>
      </c>
      <c r="M1298" t="str">
        <f>IF(J1298&gt;0,"Yes","No")</f>
        <v>Yes</v>
      </c>
      <c r="N1298">
        <f>AVERAGE(J1298:L1298)</f>
        <v>2597459</v>
      </c>
      <c r="O1298" t="s">
        <v>14</v>
      </c>
      <c r="P1298" t="s">
        <v>14</v>
      </c>
      <c r="Q1298" t="s">
        <v>14</v>
      </c>
      <c r="S1298">
        <f>B1298/A1298</f>
        <v>1.7777777777777777</v>
      </c>
      <c r="T1298">
        <f>D1298/A1298</f>
        <v>0.88888888888888884</v>
      </c>
      <c r="V1298" s="4">
        <f>A1298*12+(B1298-1)*1.007825+C1298*14.003074+D1298*15.9949146+E1298*31.9720707+F1298*30.9737615+0.0005485799</f>
        <v>503.16175717990001</v>
      </c>
      <c r="W1298">
        <f>1+A1298-B1298/2+C1298/2+F1298/2</f>
        <v>3</v>
      </c>
      <c r="X1298">
        <f>W1298/A1298</f>
        <v>0.16666666666666666</v>
      </c>
      <c r="Y1298">
        <f>W1298/B1298</f>
        <v>9.375E-2</v>
      </c>
      <c r="Z1298">
        <f>W1298/D1298</f>
        <v>0.1875</v>
      </c>
      <c r="AA1298" t="str">
        <f>IF(X1298&gt;=0.3,IF(X1298&lt;=0.68,IF(Y1298&gt;=0.2,IF(Y1298&lt;=0.95,IF(Z1298&gt;=0.77,IF(Z1298&lt;=1.75,"CRAM","O"),"O"),"O"),"O"),"O"),"O")</f>
        <v>O</v>
      </c>
      <c r="AD1298">
        <f>(1+A1298-D1298/2-E1298-B1298/2)/(A1298-D1298/2-E1298-C1298-F1298)</f>
        <v>-0.5</v>
      </c>
      <c r="AF1298" t="str">
        <f>IF(AD1298&gt;0.66,"CondAr","----")</f>
        <v>----</v>
      </c>
      <c r="AG1298" t="str">
        <f>IF(AND((AD1298&gt;0.5),(AD1298&lt;=0.66)),"Aromatic","----")</f>
        <v>----</v>
      </c>
      <c r="AH1298" t="str">
        <f>IF(AND((AD1298&lt;=0.5),(S1298&lt;1.5)),"HUnSatLig","----")</f>
        <v>----</v>
      </c>
      <c r="AI1298" t="str">
        <f>IF(AND((T1298&lt;0.6),(S1298&gt;=1.5),(C1298=0)),"AlipatNoN","----")</f>
        <v>----</v>
      </c>
      <c r="AJ1298" t="str">
        <f>IF(AND((S1298&gt;=1.5),(T1298&gt;=0.6)),"SatFACarb","----")</f>
        <v>SatFACarb</v>
      </c>
      <c r="AK1298" t="str">
        <f>IF(AND((T1298&lt;0.6),(S1298&gt;=1.5),(C1298&gt;0)),"Alipat+N","----")</f>
        <v>----</v>
      </c>
      <c r="AM1298" s="4">
        <f>V1298*(44/43.989828)</f>
        <v>503.27810592747937</v>
      </c>
      <c r="AN1298" s="4">
        <f>INT(AM1298)</f>
        <v>503</v>
      </c>
      <c r="AO1298" s="4">
        <f>AM1298-AN1298</f>
        <v>0.27810592747937335</v>
      </c>
    </row>
    <row r="1299" spans="1:41" x14ac:dyDescent="0.25">
      <c r="A1299">
        <v>18</v>
      </c>
      <c r="B1299">
        <v>32</v>
      </c>
      <c r="C1299">
        <v>0</v>
      </c>
      <c r="D1299">
        <v>17</v>
      </c>
      <c r="E1299">
        <v>0</v>
      </c>
      <c r="F1299">
        <v>0</v>
      </c>
      <c r="H1299">
        <v>519.15667180000003</v>
      </c>
      <c r="J1299">
        <v>2487135</v>
      </c>
      <c r="K1299">
        <v>3006893</v>
      </c>
      <c r="L1299">
        <v>2932846</v>
      </c>
      <c r="M1299" t="str">
        <f>IF(J1299&gt;0,"Yes","No")</f>
        <v>Yes</v>
      </c>
      <c r="N1299">
        <f>AVERAGE(J1299:L1299)</f>
        <v>2808958</v>
      </c>
      <c r="O1299" t="s">
        <v>14</v>
      </c>
      <c r="P1299" t="s">
        <v>14</v>
      </c>
      <c r="Q1299" t="s">
        <v>14</v>
      </c>
      <c r="S1299">
        <f>B1299/A1299</f>
        <v>1.7777777777777777</v>
      </c>
      <c r="T1299">
        <f>D1299/A1299</f>
        <v>0.94444444444444442</v>
      </c>
      <c r="V1299" s="4">
        <f>A1299*12+(B1299-1)*1.007825+C1299*14.003074+D1299*15.9949146+E1299*31.9720707+F1299*30.9737615+0.0005485799</f>
        <v>519.15667177989997</v>
      </c>
      <c r="W1299">
        <f>1+A1299-B1299/2+C1299/2+F1299/2</f>
        <v>3</v>
      </c>
      <c r="X1299">
        <f>W1299/A1299</f>
        <v>0.16666666666666666</v>
      </c>
      <c r="Y1299">
        <f>W1299/B1299</f>
        <v>9.375E-2</v>
      </c>
      <c r="Z1299">
        <f>W1299/D1299</f>
        <v>0.17647058823529413</v>
      </c>
      <c r="AA1299" t="str">
        <f>IF(X1299&gt;=0.3,IF(X1299&lt;=0.68,IF(Y1299&gt;=0.2,IF(Y1299&lt;=0.95,IF(Z1299&gt;=0.77,IF(Z1299&lt;=1.75,"CRAM","O"),"O"),"O"),"O"),"O"),"O")</f>
        <v>O</v>
      </c>
      <c r="AD1299">
        <f>(1+A1299-D1299/2-E1299-B1299/2)/(A1299-D1299/2-E1299-C1299-F1299)</f>
        <v>-0.57894736842105265</v>
      </c>
      <c r="AF1299" t="str">
        <f>IF(AD1299&gt;0.66,"CondAr","----")</f>
        <v>----</v>
      </c>
      <c r="AG1299" t="str">
        <f>IF(AND((AD1299&gt;0.5),(AD1299&lt;=0.66)),"Aromatic","----")</f>
        <v>----</v>
      </c>
      <c r="AH1299" t="str">
        <f>IF(AND((AD1299&lt;=0.5),(S1299&lt;1.5)),"HUnSatLig","----")</f>
        <v>----</v>
      </c>
      <c r="AI1299" t="str">
        <f>IF(AND((T1299&lt;0.6),(S1299&gt;=1.5),(C1299=0)),"AlipatNoN","----")</f>
        <v>----</v>
      </c>
      <c r="AJ1299" t="str">
        <f>IF(AND((S1299&gt;=1.5),(T1299&gt;=0.6)),"SatFACarb","----")</f>
        <v>SatFACarb</v>
      </c>
      <c r="AK1299" t="str">
        <f>IF(AND((T1299&lt;0.6),(S1299&gt;=1.5),(C1299&gt;0)),"Alipat+N","----")</f>
        <v>----</v>
      </c>
      <c r="AM1299" s="4">
        <f>V1299*(44/43.989828)</f>
        <v>519.27671911596462</v>
      </c>
      <c r="AN1299" s="4">
        <f>INT(AM1299)</f>
        <v>519</v>
      </c>
      <c r="AO1299" s="4">
        <f>AM1299-AN1299</f>
        <v>0.27671911596462451</v>
      </c>
    </row>
    <row r="1300" spans="1:41" x14ac:dyDescent="0.25">
      <c r="A1300">
        <v>18</v>
      </c>
      <c r="B1300">
        <v>33</v>
      </c>
      <c r="C1300">
        <v>5</v>
      </c>
      <c r="D1300">
        <v>6</v>
      </c>
      <c r="E1300">
        <v>0</v>
      </c>
      <c r="F1300">
        <v>0</v>
      </c>
      <c r="H1300">
        <v>414.23580620000001</v>
      </c>
      <c r="J1300">
        <v>2503801</v>
      </c>
      <c r="K1300">
        <v>2157636</v>
      </c>
      <c r="L1300">
        <v>2212648</v>
      </c>
      <c r="M1300" t="str">
        <f>IF(J1300&gt;0,"Yes","No")</f>
        <v>Yes</v>
      </c>
      <c r="N1300">
        <f>AVERAGE(J1300:L1300)</f>
        <v>2291361.6666666665</v>
      </c>
      <c r="O1300">
        <v>3850548</v>
      </c>
      <c r="P1300">
        <v>4387889</v>
      </c>
      <c r="Q1300">
        <v>3927947</v>
      </c>
      <c r="S1300">
        <f>B1300/A1300</f>
        <v>1.8333333333333333</v>
      </c>
      <c r="T1300">
        <f>D1300/A1300</f>
        <v>0.33333333333333331</v>
      </c>
      <c r="V1300" s="4">
        <f>A1300*12+(B1300-1)*1.007825+C1300*14.003074+D1300*15.9949146+E1300*31.9720707+F1300*30.9737615+0.0005485799</f>
        <v>414.23580617990001</v>
      </c>
      <c r="W1300">
        <f>1+A1300-B1300/2+C1300/2+F1300/2</f>
        <v>5</v>
      </c>
      <c r="X1300">
        <f>W1300/A1300</f>
        <v>0.27777777777777779</v>
      </c>
      <c r="Y1300">
        <f>W1300/B1300</f>
        <v>0.15151515151515152</v>
      </c>
      <c r="Z1300">
        <f>W1300/D1300</f>
        <v>0.83333333333333337</v>
      </c>
      <c r="AA1300" t="str">
        <f>IF(X1300&gt;=0.3,IF(X1300&lt;=0.68,IF(Y1300&gt;=0.2,IF(Y1300&lt;=0.95,IF(Z1300&gt;=0.77,IF(Z1300&lt;=1.75,"CRAM","O"),"O"),"O"),"O"),"O"),"O")</f>
        <v>O</v>
      </c>
      <c r="AD1300">
        <f>(1+A1300-D1300/2-E1300-B1300/2)/(A1300-D1300/2-E1300-C1300-F1300)</f>
        <v>-0.05</v>
      </c>
      <c r="AF1300" t="str">
        <f>IF(AD1300&gt;0.66,"CondAr","----")</f>
        <v>----</v>
      </c>
      <c r="AG1300" t="str">
        <f>IF(AND((AD1300&gt;0.5),(AD1300&lt;=0.66)),"Aromatic","----")</f>
        <v>----</v>
      </c>
      <c r="AH1300" t="str">
        <f>IF(AND((AD1300&lt;=0.5),(S1300&lt;1.5)),"HUnSatLig","----")</f>
        <v>----</v>
      </c>
      <c r="AI1300" t="str">
        <f>IF(AND((T1300&lt;0.6),(S1300&gt;=1.5),(C1300=0)),"AlipatNoN","----")</f>
        <v>----</v>
      </c>
      <c r="AJ1300" t="str">
        <f>IF(AND((S1300&gt;=1.5),(T1300&gt;=0.6)),"SatFACarb","----")</f>
        <v>----</v>
      </c>
      <c r="AK1300" t="str">
        <f>IF(AND((T1300&lt;0.6),(S1300&gt;=1.5),(C1300&gt;0)),"Alipat+N","----")</f>
        <v>Alipat+N</v>
      </c>
      <c r="AM1300" s="4">
        <f>V1300*(44/43.989828)</f>
        <v>414.33159211069426</v>
      </c>
      <c r="AN1300" s="4">
        <f>INT(AM1300)</f>
        <v>414</v>
      </c>
      <c r="AO1300" s="4">
        <f>AM1300-AN1300</f>
        <v>0.33159211069425965</v>
      </c>
    </row>
    <row r="1301" spans="1:41" x14ac:dyDescent="0.25">
      <c r="A1301">
        <v>18</v>
      </c>
      <c r="B1301">
        <v>33</v>
      </c>
      <c r="C1301">
        <v>5</v>
      </c>
      <c r="D1301">
        <v>7</v>
      </c>
      <c r="E1301">
        <v>0</v>
      </c>
      <c r="F1301">
        <v>0</v>
      </c>
      <c r="H1301">
        <v>430.23072079999997</v>
      </c>
      <c r="J1301">
        <v>1735841</v>
      </c>
      <c r="K1301">
        <v>1877420</v>
      </c>
      <c r="L1301">
        <v>1595046</v>
      </c>
      <c r="M1301" t="str">
        <f>IF(J1301&gt;0,"Yes","No")</f>
        <v>Yes</v>
      </c>
      <c r="N1301">
        <f>AVERAGE(J1301:L1301)</f>
        <v>1736102.3333333333</v>
      </c>
      <c r="O1301">
        <v>2636097</v>
      </c>
      <c r="P1301">
        <v>2752913</v>
      </c>
      <c r="Q1301">
        <v>2100578</v>
      </c>
      <c r="S1301">
        <f>B1301/A1301</f>
        <v>1.8333333333333333</v>
      </c>
      <c r="T1301">
        <f>D1301/A1301</f>
        <v>0.3888888888888889</v>
      </c>
      <c r="V1301" s="4">
        <f>A1301*12+(B1301-1)*1.007825+C1301*14.003074+D1301*15.9949146+E1301*31.9720707+F1301*30.9737615+0.0005485799</f>
        <v>430.23072077990003</v>
      </c>
      <c r="W1301">
        <f>1+A1301-B1301/2+C1301/2+F1301/2</f>
        <v>5</v>
      </c>
      <c r="X1301">
        <f>W1301/A1301</f>
        <v>0.27777777777777779</v>
      </c>
      <c r="Y1301">
        <f>W1301/B1301</f>
        <v>0.15151515151515152</v>
      </c>
      <c r="Z1301">
        <f>W1301/D1301</f>
        <v>0.7142857142857143</v>
      </c>
      <c r="AA1301" t="str">
        <f>IF(X1301&gt;=0.3,IF(X1301&lt;=0.68,IF(Y1301&gt;=0.2,IF(Y1301&lt;=0.95,IF(Z1301&gt;=0.77,IF(Z1301&lt;=1.75,"CRAM","O"),"O"),"O"),"O"),"O"),"O")</f>
        <v>O</v>
      </c>
      <c r="AD1301">
        <f>(1+A1301-D1301/2-E1301-B1301/2)/(A1301-D1301/2-E1301-C1301-F1301)</f>
        <v>-0.10526315789473684</v>
      </c>
      <c r="AF1301" t="str">
        <f>IF(AD1301&gt;0.66,"CondAr","----")</f>
        <v>----</v>
      </c>
      <c r="AG1301" t="str">
        <f>IF(AND((AD1301&gt;0.5),(AD1301&lt;=0.66)),"Aromatic","----")</f>
        <v>----</v>
      </c>
      <c r="AH1301" t="str">
        <f>IF(AND((AD1301&lt;=0.5),(S1301&lt;1.5)),"HUnSatLig","----")</f>
        <v>----</v>
      </c>
      <c r="AI1301" t="str">
        <f>IF(AND((T1301&lt;0.6),(S1301&gt;=1.5),(C1301=0)),"AlipatNoN","----")</f>
        <v>----</v>
      </c>
      <c r="AJ1301" t="str">
        <f>IF(AND((S1301&gt;=1.5),(T1301&gt;=0.6)),"SatFACarb","----")</f>
        <v>----</v>
      </c>
      <c r="AK1301" t="str">
        <f>IF(AND((T1301&lt;0.6),(S1301&gt;=1.5),(C1301&gt;0)),"Alipat+N","----")</f>
        <v>Alipat+N</v>
      </c>
      <c r="AM1301" s="4">
        <f>V1301*(44/43.989828)</f>
        <v>430.33020529917957</v>
      </c>
      <c r="AN1301" s="4">
        <f>INT(AM1301)</f>
        <v>430</v>
      </c>
      <c r="AO1301" s="4">
        <f>AM1301-AN1301</f>
        <v>0.33020529917956765</v>
      </c>
    </row>
    <row r="1302" spans="1:41" x14ac:dyDescent="0.25">
      <c r="A1302">
        <v>18</v>
      </c>
      <c r="B1302">
        <v>34</v>
      </c>
      <c r="C1302">
        <v>0</v>
      </c>
      <c r="D1302">
        <v>8</v>
      </c>
      <c r="E1302">
        <v>1</v>
      </c>
      <c r="F1302">
        <v>0</v>
      </c>
      <c r="H1302">
        <v>409.19016110000001</v>
      </c>
      <c r="J1302">
        <v>1856494</v>
      </c>
      <c r="K1302">
        <v>2313557</v>
      </c>
      <c r="L1302">
        <v>1650338</v>
      </c>
      <c r="M1302" t="str">
        <f>IF(J1302&gt;0,"Yes","No")</f>
        <v>Yes</v>
      </c>
      <c r="N1302">
        <f>AVERAGE(J1302:L1302)</f>
        <v>1940129.6666666667</v>
      </c>
      <c r="O1302">
        <v>4691096</v>
      </c>
      <c r="P1302">
        <v>6793015</v>
      </c>
      <c r="Q1302">
        <v>5353373</v>
      </c>
      <c r="S1302">
        <f>B1302/A1302</f>
        <v>1.8888888888888888</v>
      </c>
      <c r="T1302">
        <f>D1302/A1302</f>
        <v>0.44444444444444442</v>
      </c>
      <c r="V1302" s="4">
        <f>A1302*12+(B1302-1)*1.007825+C1302*14.003074+D1302*15.9949146+E1302*31.9720707+F1302*30.9737615+0.0005485799</f>
        <v>409.19016107990001</v>
      </c>
      <c r="W1302">
        <f>1+A1302-B1302/2+C1302/2+F1302/2</f>
        <v>2</v>
      </c>
      <c r="X1302">
        <f>W1302/A1302</f>
        <v>0.1111111111111111</v>
      </c>
      <c r="Y1302">
        <f>W1302/B1302</f>
        <v>5.8823529411764705E-2</v>
      </c>
      <c r="Z1302">
        <f>W1302/D1302</f>
        <v>0.25</v>
      </c>
      <c r="AA1302" t="str">
        <f>IF(X1302&gt;=0.3,IF(X1302&lt;=0.68,IF(Y1302&gt;=0.2,IF(Y1302&lt;=0.95,IF(Z1302&gt;=0.77,IF(Z1302&lt;=1.75,"CRAM","O"),"O"),"O"),"O"),"O"),"O")</f>
        <v>O</v>
      </c>
      <c r="AD1302">
        <f>(1+A1302-D1302/2-E1302-B1302/2)/(A1302-D1302/2-E1302-C1302-F1302)</f>
        <v>-0.23076923076923078</v>
      </c>
      <c r="AF1302" t="str">
        <f>IF(AD1302&gt;0.66,"CondAr","----")</f>
        <v>----</v>
      </c>
      <c r="AG1302" t="str">
        <f>IF(AND((AD1302&gt;0.5),(AD1302&lt;=0.66)),"Aromatic","----")</f>
        <v>----</v>
      </c>
      <c r="AH1302" t="str">
        <f>IF(AND((AD1302&lt;=0.5),(S1302&lt;1.5)),"HUnSatLig","----")</f>
        <v>----</v>
      </c>
      <c r="AI1302" t="str">
        <f>IF(AND((T1302&lt;0.6),(S1302&gt;=1.5),(C1302=0)),"AlipatNoN","----")</f>
        <v>AlipatNoN</v>
      </c>
      <c r="AJ1302" t="str">
        <f>IF(AND((S1302&gt;=1.5),(T1302&gt;=0.6)),"SatFACarb","----")</f>
        <v>----</v>
      </c>
      <c r="AK1302" t="str">
        <f>IF(AND((T1302&lt;0.6),(S1302&gt;=1.5),(C1302&gt;0)),"Alipat+N","----")</f>
        <v>----</v>
      </c>
      <c r="AM1302" s="4">
        <f>V1302*(44/43.989828)</f>
        <v>409.28478027955913</v>
      </c>
      <c r="AN1302" s="4">
        <f>INT(AM1302)</f>
        <v>409</v>
      </c>
      <c r="AO1302" s="4">
        <f>AM1302-AN1302</f>
        <v>0.28478027955912921</v>
      </c>
    </row>
    <row r="1303" spans="1:41" x14ac:dyDescent="0.25">
      <c r="A1303">
        <v>18</v>
      </c>
      <c r="B1303">
        <v>34</v>
      </c>
      <c r="C1303">
        <v>0</v>
      </c>
      <c r="D1303">
        <v>9</v>
      </c>
      <c r="E1303">
        <v>0</v>
      </c>
      <c r="F1303">
        <v>0</v>
      </c>
      <c r="H1303">
        <v>393.21300500000001</v>
      </c>
      <c r="J1303">
        <v>2141778</v>
      </c>
      <c r="K1303">
        <v>2658678</v>
      </c>
      <c r="L1303">
        <v>2092082</v>
      </c>
      <c r="M1303" t="str">
        <f>IF(J1303&gt;0,"Yes","No")</f>
        <v>Yes</v>
      </c>
      <c r="N1303">
        <f>AVERAGE(J1303:L1303)</f>
        <v>2297512.6666666665</v>
      </c>
      <c r="O1303">
        <v>4265237</v>
      </c>
      <c r="P1303">
        <v>4930272</v>
      </c>
      <c r="Q1303">
        <v>3540460</v>
      </c>
      <c r="S1303">
        <f>B1303/A1303</f>
        <v>1.8888888888888888</v>
      </c>
      <c r="T1303">
        <f>D1303/A1303</f>
        <v>0.5</v>
      </c>
      <c r="V1303" s="4">
        <f>A1303*12+(B1303-1)*1.007825+C1303*14.003074+D1303*15.9949146+E1303*31.9720707+F1303*30.9737615+0.0005485799</f>
        <v>393.21300497989995</v>
      </c>
      <c r="W1303">
        <f>1+A1303-B1303/2+C1303/2+F1303/2</f>
        <v>2</v>
      </c>
      <c r="X1303">
        <f>W1303/A1303</f>
        <v>0.1111111111111111</v>
      </c>
      <c r="Y1303">
        <f>W1303/B1303</f>
        <v>5.8823529411764705E-2</v>
      </c>
      <c r="Z1303">
        <f>W1303/D1303</f>
        <v>0.22222222222222221</v>
      </c>
      <c r="AA1303" t="str">
        <f>IF(X1303&gt;=0.3,IF(X1303&lt;=0.68,IF(Y1303&gt;=0.2,IF(Y1303&lt;=0.95,IF(Z1303&gt;=0.77,IF(Z1303&lt;=1.75,"CRAM","O"),"O"),"O"),"O"),"O"),"O")</f>
        <v>O</v>
      </c>
      <c r="AD1303">
        <f>(1+A1303-D1303/2-E1303-B1303/2)/(A1303-D1303/2-E1303-C1303-F1303)</f>
        <v>-0.18518518518518517</v>
      </c>
      <c r="AF1303" t="str">
        <f>IF(AD1303&gt;0.66,"CondAr","----")</f>
        <v>----</v>
      </c>
      <c r="AG1303" t="str">
        <f>IF(AND((AD1303&gt;0.5),(AD1303&lt;=0.66)),"Aromatic","----")</f>
        <v>----</v>
      </c>
      <c r="AH1303" t="str">
        <f>IF(AND((AD1303&lt;=0.5),(S1303&lt;1.5)),"HUnSatLig","----")</f>
        <v>----</v>
      </c>
      <c r="AI1303" t="str">
        <f>IF(AND((T1303&lt;0.6),(S1303&gt;=1.5),(C1303=0)),"AlipatNoN","----")</f>
        <v>AlipatNoN</v>
      </c>
      <c r="AJ1303" t="str">
        <f>IF(AND((S1303&gt;=1.5),(T1303&gt;=0.6)),"SatFACarb","----")</f>
        <v>----</v>
      </c>
      <c r="AK1303" t="str">
        <f>IF(AND((T1303&lt;0.6),(S1303&gt;=1.5),(C1303&gt;0)),"Alipat+N","----")</f>
        <v>----</v>
      </c>
      <c r="AM1303" s="4">
        <f>V1303*(44/43.989828)</f>
        <v>393.30392969746543</v>
      </c>
      <c r="AN1303" s="4">
        <f>INT(AM1303)</f>
        <v>393</v>
      </c>
      <c r="AO1303" s="4">
        <f>AM1303-AN1303</f>
        <v>0.30392969746543486</v>
      </c>
    </row>
    <row r="1304" spans="1:41" x14ac:dyDescent="0.25">
      <c r="A1304">
        <v>18</v>
      </c>
      <c r="B1304">
        <v>34</v>
      </c>
      <c r="C1304">
        <v>0</v>
      </c>
      <c r="D1304">
        <v>10</v>
      </c>
      <c r="E1304">
        <v>0</v>
      </c>
      <c r="F1304">
        <v>0</v>
      </c>
      <c r="H1304">
        <v>409.20791960000003</v>
      </c>
      <c r="J1304">
        <v>2016239</v>
      </c>
      <c r="K1304">
        <v>1756502</v>
      </c>
      <c r="L1304">
        <v>1911458</v>
      </c>
      <c r="M1304" t="str">
        <f>IF(J1304&gt;0,"Yes","No")</f>
        <v>Yes</v>
      </c>
      <c r="N1304">
        <f>AVERAGE(J1304:L1304)</f>
        <v>1894733</v>
      </c>
      <c r="O1304">
        <v>3979417</v>
      </c>
      <c r="P1304">
        <v>3795768</v>
      </c>
      <c r="Q1304">
        <v>3153821</v>
      </c>
      <c r="S1304">
        <f>B1304/A1304</f>
        <v>1.8888888888888888</v>
      </c>
      <c r="T1304">
        <f>D1304/A1304</f>
        <v>0.55555555555555558</v>
      </c>
      <c r="V1304" s="4">
        <f>A1304*12+(B1304-1)*1.007825+C1304*14.003074+D1304*15.9949146+E1304*31.9720707+F1304*30.9737615+0.0005485799</f>
        <v>409.20791957989996</v>
      </c>
      <c r="W1304">
        <f>1+A1304-B1304/2+C1304/2+F1304/2</f>
        <v>2</v>
      </c>
      <c r="X1304">
        <f>W1304/A1304</f>
        <v>0.1111111111111111</v>
      </c>
      <c r="Y1304">
        <f>W1304/B1304</f>
        <v>5.8823529411764705E-2</v>
      </c>
      <c r="Z1304">
        <f>W1304/D1304</f>
        <v>0.2</v>
      </c>
      <c r="AA1304" t="str">
        <f>IF(X1304&gt;=0.3,IF(X1304&lt;=0.68,IF(Y1304&gt;=0.2,IF(Y1304&lt;=0.95,IF(Z1304&gt;=0.77,IF(Z1304&lt;=1.75,"CRAM","O"),"O"),"O"),"O"),"O"),"O")</f>
        <v>O</v>
      </c>
      <c r="AD1304">
        <f>(1+A1304-D1304/2-E1304-B1304/2)/(A1304-D1304/2-E1304-C1304-F1304)</f>
        <v>-0.23076923076923078</v>
      </c>
      <c r="AF1304" t="str">
        <f>IF(AD1304&gt;0.66,"CondAr","----")</f>
        <v>----</v>
      </c>
      <c r="AG1304" t="str">
        <f>IF(AND((AD1304&gt;0.5),(AD1304&lt;=0.66)),"Aromatic","----")</f>
        <v>----</v>
      </c>
      <c r="AH1304" t="str">
        <f>IF(AND((AD1304&lt;=0.5),(S1304&lt;1.5)),"HUnSatLig","----")</f>
        <v>----</v>
      </c>
      <c r="AI1304" t="str">
        <f>IF(AND((T1304&lt;0.6),(S1304&gt;=1.5),(C1304=0)),"AlipatNoN","----")</f>
        <v>AlipatNoN</v>
      </c>
      <c r="AJ1304" t="str">
        <f>IF(AND((S1304&gt;=1.5),(T1304&gt;=0.6)),"SatFACarb","----")</f>
        <v>----</v>
      </c>
      <c r="AK1304" t="str">
        <f>IF(AND((T1304&lt;0.6),(S1304&gt;=1.5),(C1304&gt;0)),"Alipat+N","----")</f>
        <v>----</v>
      </c>
      <c r="AM1304" s="4">
        <f>V1304*(44/43.989828)</f>
        <v>409.30254288595074</v>
      </c>
      <c r="AN1304" s="4">
        <f>INT(AM1304)</f>
        <v>409</v>
      </c>
      <c r="AO1304" s="4">
        <f>AM1304-AN1304</f>
        <v>0.30254288595074286</v>
      </c>
    </row>
    <row r="1305" spans="1:41" x14ac:dyDescent="0.25">
      <c r="A1305">
        <v>18</v>
      </c>
      <c r="B1305">
        <v>34</v>
      </c>
      <c r="C1305">
        <v>4</v>
      </c>
      <c r="D1305">
        <v>5</v>
      </c>
      <c r="E1305">
        <v>0</v>
      </c>
      <c r="F1305">
        <v>0</v>
      </c>
      <c r="H1305">
        <v>385.2456426</v>
      </c>
      <c r="J1305">
        <v>2173833</v>
      </c>
      <c r="K1305">
        <v>2605827</v>
      </c>
      <c r="L1305">
        <v>2715779</v>
      </c>
      <c r="M1305" t="str">
        <f>IF(J1305&gt;0,"Yes","No")</f>
        <v>Yes</v>
      </c>
      <c r="N1305">
        <f>AVERAGE(J1305:L1305)</f>
        <v>2498479.6666666665</v>
      </c>
      <c r="O1305">
        <v>4721257</v>
      </c>
      <c r="P1305">
        <v>6176770</v>
      </c>
      <c r="Q1305">
        <v>4354037</v>
      </c>
      <c r="S1305">
        <f>B1305/A1305</f>
        <v>1.8888888888888888</v>
      </c>
      <c r="T1305">
        <f>D1305/A1305</f>
        <v>0.27777777777777779</v>
      </c>
      <c r="V1305" s="4">
        <f>A1305*12+(B1305-1)*1.007825+C1305*14.003074+D1305*15.9949146+E1305*31.9720707+F1305*30.9737615+0.0005485799</f>
        <v>385.24564257989999</v>
      </c>
      <c r="W1305">
        <f>1+A1305-B1305/2+C1305/2+F1305/2</f>
        <v>4</v>
      </c>
      <c r="X1305">
        <f>W1305/A1305</f>
        <v>0.22222222222222221</v>
      </c>
      <c r="Y1305">
        <f>W1305/B1305</f>
        <v>0.11764705882352941</v>
      </c>
      <c r="Z1305">
        <f>W1305/D1305</f>
        <v>0.8</v>
      </c>
      <c r="AA1305" t="str">
        <f>IF(X1305&gt;=0.3,IF(X1305&lt;=0.68,IF(Y1305&gt;=0.2,IF(Y1305&lt;=0.95,IF(Z1305&gt;=0.77,IF(Z1305&lt;=1.75,"CRAM","O"),"O"),"O"),"O"),"O"),"O")</f>
        <v>O</v>
      </c>
      <c r="AD1305">
        <f>(1+A1305-D1305/2-E1305-B1305/2)/(A1305-D1305/2-E1305-C1305-F1305)</f>
        <v>-4.3478260869565216E-2</v>
      </c>
      <c r="AF1305" t="str">
        <f>IF(AD1305&gt;0.66,"CondAr","----")</f>
        <v>----</v>
      </c>
      <c r="AG1305" t="str">
        <f>IF(AND((AD1305&gt;0.5),(AD1305&lt;=0.66)),"Aromatic","----")</f>
        <v>----</v>
      </c>
      <c r="AH1305" t="str">
        <f>IF(AND((AD1305&lt;=0.5),(S1305&lt;1.5)),"HUnSatLig","----")</f>
        <v>----</v>
      </c>
      <c r="AI1305" t="str">
        <f>IF(AND((T1305&lt;0.6),(S1305&gt;=1.5),(C1305=0)),"AlipatNoN","----")</f>
        <v>----</v>
      </c>
      <c r="AJ1305" t="str">
        <f>IF(AND((S1305&gt;=1.5),(T1305&gt;=0.6)),"SatFACarb","----")</f>
        <v>----</v>
      </c>
      <c r="AK1305" t="str">
        <f>IF(AND((T1305&lt;0.6),(S1305&gt;=1.5),(C1305&gt;0)),"Alipat+N","----")</f>
        <v>Alipat+N</v>
      </c>
      <c r="AM1305" s="4">
        <f>V1305*(44/43.989828)</f>
        <v>385.33472496222532</v>
      </c>
      <c r="AN1305" s="4">
        <f>INT(AM1305)</f>
        <v>385</v>
      </c>
      <c r="AO1305" s="4">
        <f>AM1305-AN1305</f>
        <v>0.334724962225323</v>
      </c>
    </row>
    <row r="1306" spans="1:41" x14ac:dyDescent="0.25">
      <c r="A1306">
        <v>18</v>
      </c>
      <c r="B1306">
        <v>35</v>
      </c>
      <c r="C1306">
        <v>3</v>
      </c>
      <c r="D1306">
        <v>4</v>
      </c>
      <c r="E1306">
        <v>0</v>
      </c>
      <c r="F1306">
        <v>0</v>
      </c>
      <c r="H1306">
        <v>356.25547899999998</v>
      </c>
      <c r="J1306">
        <v>2058838</v>
      </c>
      <c r="K1306">
        <v>2435276</v>
      </c>
      <c r="L1306">
        <v>2176016</v>
      </c>
      <c r="M1306" t="str">
        <f>IF(J1306&gt;0,"Yes","No")</f>
        <v>Yes</v>
      </c>
      <c r="N1306">
        <f>AVERAGE(J1306:L1306)</f>
        <v>2223376.6666666665</v>
      </c>
      <c r="O1306">
        <v>4619718</v>
      </c>
      <c r="P1306">
        <v>4980715</v>
      </c>
      <c r="Q1306">
        <v>3897615</v>
      </c>
      <c r="S1306">
        <f>B1306/A1306</f>
        <v>1.9444444444444444</v>
      </c>
      <c r="T1306">
        <f>D1306/A1306</f>
        <v>0.22222222222222221</v>
      </c>
      <c r="V1306" s="4">
        <f>A1306*12+(B1306-1)*1.007825+C1306*14.003074+D1306*15.9949146+E1306*31.9720707+F1306*30.9737615+0.0005485799</f>
        <v>356.25547897990003</v>
      </c>
      <c r="W1306">
        <f>1+A1306-B1306/2+C1306/2+F1306/2</f>
        <v>3</v>
      </c>
      <c r="X1306">
        <f>W1306/A1306</f>
        <v>0.16666666666666666</v>
      </c>
      <c r="Y1306">
        <f>W1306/B1306</f>
        <v>8.5714285714285715E-2</v>
      </c>
      <c r="Z1306">
        <f>W1306/D1306</f>
        <v>0.75</v>
      </c>
      <c r="AA1306" t="str">
        <f>IF(X1306&gt;=0.3,IF(X1306&lt;=0.68,IF(Y1306&gt;=0.2,IF(Y1306&lt;=0.95,IF(Z1306&gt;=0.77,IF(Z1306&lt;=1.75,"CRAM","O"),"O"),"O"),"O"),"O"),"O")</f>
        <v>O</v>
      </c>
      <c r="AD1306">
        <f>(1+A1306-D1306/2-E1306-B1306/2)/(A1306-D1306/2-E1306-C1306-F1306)</f>
        <v>-3.8461538461538464E-2</v>
      </c>
      <c r="AF1306" t="str">
        <f>IF(AD1306&gt;0.66,"CondAr","----")</f>
        <v>----</v>
      </c>
      <c r="AG1306" t="str">
        <f>IF(AND((AD1306&gt;0.5),(AD1306&lt;=0.66)),"Aromatic","----")</f>
        <v>----</v>
      </c>
      <c r="AH1306" t="str">
        <f>IF(AND((AD1306&lt;=0.5),(S1306&lt;1.5)),"HUnSatLig","----")</f>
        <v>----</v>
      </c>
      <c r="AI1306" t="str">
        <f>IF(AND((T1306&lt;0.6),(S1306&gt;=1.5),(C1306=0)),"AlipatNoN","----")</f>
        <v>----</v>
      </c>
      <c r="AJ1306" t="str">
        <f>IF(AND((S1306&gt;=1.5),(T1306&gt;=0.6)),"SatFACarb","----")</f>
        <v>----</v>
      </c>
      <c r="AK1306" t="str">
        <f>IF(AND((T1306&lt;0.6),(S1306&gt;=1.5),(C1306&gt;0)),"Alipat+N","----")</f>
        <v>Alipat+N</v>
      </c>
      <c r="AM1306" s="4">
        <f>V1306*(44/43.989828)</f>
        <v>356.33785781375639</v>
      </c>
      <c r="AN1306" s="4">
        <f>INT(AM1306)</f>
        <v>356</v>
      </c>
      <c r="AO1306" s="4">
        <f>AM1306-AN1306</f>
        <v>0.33785781375638635</v>
      </c>
    </row>
    <row r="1307" spans="1:41" x14ac:dyDescent="0.25">
      <c r="A1307">
        <v>19</v>
      </c>
      <c r="B1307">
        <v>10</v>
      </c>
      <c r="C1307">
        <v>0</v>
      </c>
      <c r="D1307">
        <v>8</v>
      </c>
      <c r="E1307">
        <v>0</v>
      </c>
      <c r="F1307">
        <v>0</v>
      </c>
      <c r="H1307">
        <v>365.03029040000001</v>
      </c>
      <c r="J1307">
        <v>1592101</v>
      </c>
      <c r="K1307">
        <v>1621091</v>
      </c>
      <c r="L1307">
        <v>2058868</v>
      </c>
      <c r="M1307" t="str">
        <f>IF(J1307&gt;0,"Yes","No")</f>
        <v>Yes</v>
      </c>
      <c r="N1307">
        <f>AVERAGE(J1307:L1307)</f>
        <v>1757353.3333333333</v>
      </c>
      <c r="O1307" t="s">
        <v>14</v>
      </c>
      <c r="P1307" t="s">
        <v>14</v>
      </c>
      <c r="Q1307" t="s">
        <v>14</v>
      </c>
      <c r="S1307">
        <f>B1307/A1307</f>
        <v>0.52631578947368418</v>
      </c>
      <c r="T1307">
        <f>D1307/A1307</f>
        <v>0.42105263157894735</v>
      </c>
      <c r="V1307" s="4">
        <f>A1307*12+(B1307-1)*1.007825+C1307*14.003074+D1307*15.9949146+E1307*31.9720707+F1307*30.9737615+0.0005485799</f>
        <v>365.03029037990001</v>
      </c>
      <c r="W1307">
        <f>1+A1307-B1307/2+C1307/2+F1307/2</f>
        <v>15</v>
      </c>
      <c r="X1307">
        <f>W1307/A1307</f>
        <v>0.78947368421052633</v>
      </c>
      <c r="Y1307">
        <f>W1307/B1307</f>
        <v>1.5</v>
      </c>
      <c r="Z1307">
        <f>W1307/D1307</f>
        <v>1.875</v>
      </c>
      <c r="AA1307" t="str">
        <f>IF(X1307&gt;=0.3,IF(X1307&lt;=0.68,IF(Y1307&gt;=0.2,IF(Y1307&lt;=0.95,IF(Z1307&gt;=0.77,IF(Z1307&lt;=1.75,"CRAM","O"),"O"),"O"),"O"),"O"),"O")</f>
        <v>O</v>
      </c>
      <c r="AD1307">
        <f>(1+A1307-D1307/2-E1307-B1307/2)/(A1307-D1307/2-E1307-C1307-F1307)</f>
        <v>0.73333333333333328</v>
      </c>
      <c r="AF1307" t="str">
        <f>IF(AD1307&gt;0.66,"CondAr","----")</f>
        <v>CondAr</v>
      </c>
      <c r="AG1307" t="str">
        <f>IF(AND((AD1307&gt;0.5),(AD1307&lt;=0.66)),"Aromatic","----")</f>
        <v>----</v>
      </c>
      <c r="AH1307" t="str">
        <f>IF(AND((AD1307&lt;=0.5),(S1307&lt;1.5)),"HUnSatLig","----")</f>
        <v>----</v>
      </c>
      <c r="AI1307" t="str">
        <f>IF(AND((T1307&lt;0.6),(S1307&gt;=1.5),(C1307=0)),"AlipatNoN","----")</f>
        <v>----</v>
      </c>
      <c r="AJ1307" t="str">
        <f>IF(AND((S1307&gt;=1.5),(T1307&gt;=0.6)),"SatFACarb","----")</f>
        <v>----</v>
      </c>
      <c r="AK1307" t="str">
        <f>IF(AND((T1307&lt;0.6),(S1307&gt;=1.5),(C1307&gt;0)),"Alipat+N","----")</f>
        <v>----</v>
      </c>
      <c r="AM1307" s="4">
        <f>V1307*(44/43.989828)</f>
        <v>365.11469825968857</v>
      </c>
      <c r="AN1307" s="4">
        <f>INT(AM1307)</f>
        <v>365</v>
      </c>
      <c r="AO1307" s="4">
        <f>AM1307-AN1307</f>
        <v>0.1146982596885664</v>
      </c>
    </row>
    <row r="1308" spans="1:41" x14ac:dyDescent="0.25">
      <c r="A1308">
        <v>19</v>
      </c>
      <c r="B1308">
        <v>10</v>
      </c>
      <c r="C1308">
        <v>0</v>
      </c>
      <c r="D1308">
        <v>9</v>
      </c>
      <c r="E1308">
        <v>0</v>
      </c>
      <c r="F1308">
        <v>0</v>
      </c>
      <c r="H1308">
        <v>381.02520500000003</v>
      </c>
      <c r="J1308">
        <v>2652194</v>
      </c>
      <c r="K1308">
        <v>2139930</v>
      </c>
      <c r="L1308">
        <v>2229346</v>
      </c>
      <c r="M1308" t="str">
        <f>IF(J1308&gt;0,"Yes","No")</f>
        <v>Yes</v>
      </c>
      <c r="N1308">
        <f>AVERAGE(J1308:L1308)</f>
        <v>2340490</v>
      </c>
      <c r="O1308" t="s">
        <v>14</v>
      </c>
      <c r="P1308" t="s">
        <v>14</v>
      </c>
      <c r="Q1308" t="s">
        <v>14</v>
      </c>
      <c r="S1308">
        <f>B1308/A1308</f>
        <v>0.52631578947368418</v>
      </c>
      <c r="T1308">
        <f>D1308/A1308</f>
        <v>0.47368421052631576</v>
      </c>
      <c r="V1308" s="4">
        <f>A1308*12+(B1308-1)*1.007825+C1308*14.003074+D1308*15.9949146+E1308*31.9720707+F1308*30.9737615+0.0005485799</f>
        <v>381.02520497990002</v>
      </c>
      <c r="W1308">
        <f>1+A1308-B1308/2+C1308/2+F1308/2</f>
        <v>15</v>
      </c>
      <c r="X1308">
        <f>W1308/A1308</f>
        <v>0.78947368421052633</v>
      </c>
      <c r="Y1308">
        <f>W1308/B1308</f>
        <v>1.5</v>
      </c>
      <c r="Z1308">
        <f>W1308/D1308</f>
        <v>1.6666666666666667</v>
      </c>
      <c r="AA1308" t="str">
        <f>IF(X1308&gt;=0.3,IF(X1308&lt;=0.68,IF(Y1308&gt;=0.2,IF(Y1308&lt;=0.95,IF(Z1308&gt;=0.77,IF(Z1308&lt;=1.75,"CRAM","O"),"O"),"O"),"O"),"O"),"O")</f>
        <v>O</v>
      </c>
      <c r="AD1308">
        <f>(1+A1308-D1308/2-E1308-B1308/2)/(A1308-D1308/2-E1308-C1308-F1308)</f>
        <v>0.72413793103448276</v>
      </c>
      <c r="AF1308" t="str">
        <f>IF(AD1308&gt;0.66,"CondAr","----")</f>
        <v>CondAr</v>
      </c>
      <c r="AG1308" t="str">
        <f>IF(AND((AD1308&gt;0.5),(AD1308&lt;=0.66)),"Aromatic","----")</f>
        <v>----</v>
      </c>
      <c r="AH1308" t="str">
        <f>IF(AND((AD1308&lt;=0.5),(S1308&lt;1.5)),"HUnSatLig","----")</f>
        <v>----</v>
      </c>
      <c r="AI1308" t="str">
        <f>IF(AND((T1308&lt;0.6),(S1308&gt;=1.5),(C1308=0)),"AlipatNoN","----")</f>
        <v>----</v>
      </c>
      <c r="AJ1308" t="str">
        <f>IF(AND((S1308&gt;=1.5),(T1308&gt;=0.6)),"SatFACarb","----")</f>
        <v>----</v>
      </c>
      <c r="AK1308" t="str">
        <f>IF(AND((T1308&lt;0.6),(S1308&gt;=1.5),(C1308&gt;0)),"Alipat+N","----")</f>
        <v>----</v>
      </c>
      <c r="AM1308" s="4">
        <f>V1308*(44/43.989828)</f>
        <v>381.11331144817387</v>
      </c>
      <c r="AN1308" s="4">
        <f>INT(AM1308)</f>
        <v>381</v>
      </c>
      <c r="AO1308" s="4">
        <f>AM1308-AN1308</f>
        <v>0.1133114481738744</v>
      </c>
    </row>
    <row r="1309" spans="1:41" x14ac:dyDescent="0.25">
      <c r="A1309">
        <v>19</v>
      </c>
      <c r="B1309">
        <v>10</v>
      </c>
      <c r="C1309">
        <v>0</v>
      </c>
      <c r="D1309">
        <v>10</v>
      </c>
      <c r="E1309">
        <v>0</v>
      </c>
      <c r="F1309">
        <v>0</v>
      </c>
      <c r="H1309">
        <v>397.02011959999999</v>
      </c>
      <c r="J1309">
        <v>3210675</v>
      </c>
      <c r="K1309">
        <v>2742789</v>
      </c>
      <c r="L1309">
        <v>2285508</v>
      </c>
      <c r="M1309" t="str">
        <f>IF(J1309&gt;0,"Yes","No")</f>
        <v>Yes</v>
      </c>
      <c r="N1309">
        <f>AVERAGE(J1309:L1309)</f>
        <v>2746324</v>
      </c>
      <c r="O1309" t="s">
        <v>14</v>
      </c>
      <c r="P1309" t="s">
        <v>14</v>
      </c>
      <c r="Q1309" t="s">
        <v>14</v>
      </c>
      <c r="S1309">
        <f>B1309/A1309</f>
        <v>0.52631578947368418</v>
      </c>
      <c r="T1309">
        <f>D1309/A1309</f>
        <v>0.52631578947368418</v>
      </c>
      <c r="V1309" s="4">
        <f>A1309*12+(B1309-1)*1.007825+C1309*14.003074+D1309*15.9949146+E1309*31.9720707+F1309*30.9737615+0.0005485799</f>
        <v>397.02011957989998</v>
      </c>
      <c r="W1309">
        <f>1+A1309-B1309/2+C1309/2+F1309/2</f>
        <v>15</v>
      </c>
      <c r="X1309">
        <f>W1309/A1309</f>
        <v>0.78947368421052633</v>
      </c>
      <c r="Y1309">
        <f>W1309/B1309</f>
        <v>1.5</v>
      </c>
      <c r="Z1309">
        <f>W1309/D1309</f>
        <v>1.5</v>
      </c>
      <c r="AA1309" t="str">
        <f>IF(X1309&gt;=0.3,IF(X1309&lt;=0.68,IF(Y1309&gt;=0.2,IF(Y1309&lt;=0.95,IF(Z1309&gt;=0.77,IF(Z1309&lt;=1.75,"CRAM","O"),"O"),"O"),"O"),"O"),"O")</f>
        <v>O</v>
      </c>
      <c r="AD1309">
        <f>(1+A1309-D1309/2-E1309-B1309/2)/(A1309-D1309/2-E1309-C1309-F1309)</f>
        <v>0.7142857142857143</v>
      </c>
      <c r="AF1309" t="str">
        <f>IF(AD1309&gt;0.66,"CondAr","----")</f>
        <v>CondAr</v>
      </c>
      <c r="AG1309" t="str">
        <f>IF(AND((AD1309&gt;0.5),(AD1309&lt;=0.66)),"Aromatic","----")</f>
        <v>----</v>
      </c>
      <c r="AH1309" t="str">
        <f>IF(AND((AD1309&lt;=0.5),(S1309&lt;1.5)),"HUnSatLig","----")</f>
        <v>----</v>
      </c>
      <c r="AI1309" t="str">
        <f>IF(AND((T1309&lt;0.6),(S1309&gt;=1.5),(C1309=0)),"AlipatNoN","----")</f>
        <v>----</v>
      </c>
      <c r="AJ1309" t="str">
        <f>IF(AND((S1309&gt;=1.5),(T1309&gt;=0.6)),"SatFACarb","----")</f>
        <v>----</v>
      </c>
      <c r="AK1309" t="str">
        <f>IF(AND((T1309&lt;0.6),(S1309&gt;=1.5),(C1309&gt;0)),"Alipat+N","----")</f>
        <v>----</v>
      </c>
      <c r="AM1309" s="4">
        <f>V1309*(44/43.989828)</f>
        <v>397.11192463665913</v>
      </c>
      <c r="AN1309" s="4">
        <f>INT(AM1309)</f>
        <v>397</v>
      </c>
      <c r="AO1309" s="4">
        <f>AM1309-AN1309</f>
        <v>0.11192463665912555</v>
      </c>
    </row>
    <row r="1310" spans="1:41" x14ac:dyDescent="0.25">
      <c r="A1310">
        <v>19</v>
      </c>
      <c r="B1310">
        <v>10</v>
      </c>
      <c r="C1310">
        <v>0</v>
      </c>
      <c r="D1310">
        <v>11</v>
      </c>
      <c r="E1310">
        <v>0</v>
      </c>
      <c r="F1310">
        <v>0</v>
      </c>
      <c r="H1310">
        <v>413.0150342</v>
      </c>
      <c r="J1310">
        <v>3047023</v>
      </c>
      <c r="K1310">
        <v>2638873</v>
      </c>
      <c r="L1310">
        <v>2682138</v>
      </c>
      <c r="M1310" t="str">
        <f>IF(J1310&gt;0,"Yes","No")</f>
        <v>Yes</v>
      </c>
      <c r="N1310">
        <f>AVERAGE(J1310:L1310)</f>
        <v>2789344.6666666665</v>
      </c>
      <c r="O1310" t="s">
        <v>14</v>
      </c>
      <c r="P1310" t="s">
        <v>14</v>
      </c>
      <c r="Q1310" t="s">
        <v>14</v>
      </c>
      <c r="S1310">
        <f>B1310/A1310</f>
        <v>0.52631578947368418</v>
      </c>
      <c r="T1310">
        <f>D1310/A1310</f>
        <v>0.57894736842105265</v>
      </c>
      <c r="V1310" s="4">
        <f>A1310*12+(B1310-1)*1.007825+C1310*14.003074+D1310*15.9949146+E1310*31.9720707+F1310*30.9737615+0.0005485799</f>
        <v>413.0150341799</v>
      </c>
      <c r="W1310">
        <f>1+A1310-B1310/2+C1310/2+F1310/2</f>
        <v>15</v>
      </c>
      <c r="X1310">
        <f>W1310/A1310</f>
        <v>0.78947368421052633</v>
      </c>
      <c r="Y1310">
        <f>W1310/B1310</f>
        <v>1.5</v>
      </c>
      <c r="Z1310">
        <f>W1310/D1310</f>
        <v>1.3636363636363635</v>
      </c>
      <c r="AA1310" t="str">
        <f>IF(X1310&gt;=0.3,IF(X1310&lt;=0.68,IF(Y1310&gt;=0.2,IF(Y1310&lt;=0.95,IF(Z1310&gt;=0.77,IF(Z1310&lt;=1.75,"CRAM","O"),"O"),"O"),"O"),"O"),"O")</f>
        <v>O</v>
      </c>
      <c r="AD1310">
        <f>(1+A1310-D1310/2-E1310-B1310/2)/(A1310-D1310/2-E1310-C1310-F1310)</f>
        <v>0.70370370370370372</v>
      </c>
      <c r="AF1310" t="str">
        <f>IF(AD1310&gt;0.66,"CondAr","----")</f>
        <v>CondAr</v>
      </c>
      <c r="AG1310" t="str">
        <f>IF(AND((AD1310&gt;0.5),(AD1310&lt;=0.66)),"Aromatic","----")</f>
        <v>----</v>
      </c>
      <c r="AH1310" t="str">
        <f>IF(AND((AD1310&lt;=0.5),(S1310&lt;1.5)),"HUnSatLig","----")</f>
        <v>----</v>
      </c>
      <c r="AI1310" t="str">
        <f>IF(AND((T1310&lt;0.6),(S1310&gt;=1.5),(C1310=0)),"AlipatNoN","----")</f>
        <v>----</v>
      </c>
      <c r="AJ1310" t="str">
        <f>IF(AND((S1310&gt;=1.5),(T1310&gt;=0.6)),"SatFACarb","----")</f>
        <v>----</v>
      </c>
      <c r="AK1310" t="str">
        <f>IF(AND((T1310&lt;0.6),(S1310&gt;=1.5),(C1310&gt;0)),"Alipat+N","----")</f>
        <v>----</v>
      </c>
      <c r="AM1310" s="4">
        <f>V1310*(44/43.989828)</f>
        <v>413.11053782514443</v>
      </c>
      <c r="AN1310" s="4">
        <f>INT(AM1310)</f>
        <v>413</v>
      </c>
      <c r="AO1310" s="4">
        <f>AM1310-AN1310</f>
        <v>0.11053782514443355</v>
      </c>
    </row>
    <row r="1311" spans="1:41" x14ac:dyDescent="0.25">
      <c r="A1311">
        <v>19</v>
      </c>
      <c r="B1311">
        <v>10</v>
      </c>
      <c r="C1311">
        <v>0</v>
      </c>
      <c r="D1311">
        <v>12</v>
      </c>
      <c r="E1311">
        <v>0</v>
      </c>
      <c r="F1311">
        <v>0</v>
      </c>
      <c r="H1311">
        <v>429.00994880000002</v>
      </c>
      <c r="J1311">
        <v>2453283</v>
      </c>
      <c r="K1311">
        <v>2537948</v>
      </c>
      <c r="L1311">
        <v>2118914</v>
      </c>
      <c r="M1311" t="str">
        <f>IF(J1311&gt;0,"Yes","No")</f>
        <v>Yes</v>
      </c>
      <c r="N1311">
        <f>AVERAGE(J1311:L1311)</f>
        <v>2370048.3333333335</v>
      </c>
      <c r="O1311" t="s">
        <v>14</v>
      </c>
      <c r="P1311" t="s">
        <v>14</v>
      </c>
      <c r="Q1311" t="s">
        <v>14</v>
      </c>
      <c r="S1311">
        <f>B1311/A1311</f>
        <v>0.52631578947368418</v>
      </c>
      <c r="T1311">
        <f>D1311/A1311</f>
        <v>0.63157894736842102</v>
      </c>
      <c r="V1311" s="4">
        <f>A1311*12+(B1311-1)*1.007825+C1311*14.003074+D1311*15.9949146+E1311*31.9720707+F1311*30.9737615+0.0005485799</f>
        <v>429.00994877989996</v>
      </c>
      <c r="W1311">
        <f>1+A1311-B1311/2+C1311/2+F1311/2</f>
        <v>15</v>
      </c>
      <c r="X1311">
        <f>W1311/A1311</f>
        <v>0.78947368421052633</v>
      </c>
      <c r="Y1311">
        <f>W1311/B1311</f>
        <v>1.5</v>
      </c>
      <c r="Z1311">
        <f>W1311/D1311</f>
        <v>1.25</v>
      </c>
      <c r="AA1311" t="str">
        <f>IF(X1311&gt;=0.3,IF(X1311&lt;=0.68,IF(Y1311&gt;=0.2,IF(Y1311&lt;=0.95,IF(Z1311&gt;=0.77,IF(Z1311&lt;=1.75,"CRAM","O"),"O"),"O"),"O"),"O"),"O")</f>
        <v>O</v>
      </c>
      <c r="AD1311">
        <f>(1+A1311-D1311/2-E1311-B1311/2)/(A1311-D1311/2-E1311-C1311-F1311)</f>
        <v>0.69230769230769229</v>
      </c>
      <c r="AF1311" t="str">
        <f>IF(AD1311&gt;0.66,"CondAr","----")</f>
        <v>CondAr</v>
      </c>
      <c r="AG1311" t="str">
        <f>IF(AND((AD1311&gt;0.5),(AD1311&lt;=0.66)),"Aromatic","----")</f>
        <v>----</v>
      </c>
      <c r="AH1311" t="str">
        <f>IF(AND((AD1311&lt;=0.5),(S1311&lt;1.5)),"HUnSatLig","----")</f>
        <v>----</v>
      </c>
      <c r="AI1311" t="str">
        <f>IF(AND((T1311&lt;0.6),(S1311&gt;=1.5),(C1311=0)),"AlipatNoN","----")</f>
        <v>----</v>
      </c>
      <c r="AJ1311" t="str">
        <f>IF(AND((S1311&gt;=1.5),(T1311&gt;=0.6)),"SatFACarb","----")</f>
        <v>----</v>
      </c>
      <c r="AK1311" t="str">
        <f>IF(AND((T1311&lt;0.6),(S1311&gt;=1.5),(C1311&gt;0)),"Alipat+N","----")</f>
        <v>----</v>
      </c>
      <c r="AM1311" s="4">
        <f>V1311*(44/43.989828)</f>
        <v>429.10915101362968</v>
      </c>
      <c r="AN1311" s="4">
        <f>INT(AM1311)</f>
        <v>429</v>
      </c>
      <c r="AO1311" s="4">
        <f>AM1311-AN1311</f>
        <v>0.10915101362968471</v>
      </c>
    </row>
    <row r="1312" spans="1:41" x14ac:dyDescent="0.25">
      <c r="A1312">
        <v>19</v>
      </c>
      <c r="B1312">
        <v>12</v>
      </c>
      <c r="C1312">
        <v>0</v>
      </c>
      <c r="D1312">
        <v>7</v>
      </c>
      <c r="E1312">
        <v>0</v>
      </c>
      <c r="F1312">
        <v>0</v>
      </c>
      <c r="H1312">
        <v>351.05102579999999</v>
      </c>
      <c r="J1312">
        <v>1854770</v>
      </c>
      <c r="K1312">
        <v>1562178</v>
      </c>
      <c r="L1312">
        <v>1760780</v>
      </c>
      <c r="M1312" t="str">
        <f>IF(J1312&gt;0,"Yes","No")</f>
        <v>Yes</v>
      </c>
      <c r="N1312">
        <f>AVERAGE(J1312:L1312)</f>
        <v>1725909.3333333333</v>
      </c>
      <c r="O1312" t="s">
        <v>14</v>
      </c>
      <c r="P1312" t="s">
        <v>14</v>
      </c>
      <c r="Q1312" t="s">
        <v>14</v>
      </c>
      <c r="S1312">
        <f>B1312/A1312</f>
        <v>0.63157894736842102</v>
      </c>
      <c r="T1312">
        <f>D1312/A1312</f>
        <v>0.36842105263157893</v>
      </c>
      <c r="V1312" s="4">
        <f>A1312*12+(B1312-1)*1.007825+C1312*14.003074+D1312*15.9949146+E1312*31.9720707+F1312*30.9737615+0.0005485799</f>
        <v>351.05102577989999</v>
      </c>
      <c r="W1312">
        <f>1+A1312-B1312/2+C1312/2+F1312/2</f>
        <v>14</v>
      </c>
      <c r="X1312">
        <f>W1312/A1312</f>
        <v>0.73684210526315785</v>
      </c>
      <c r="Y1312">
        <f>W1312/B1312</f>
        <v>1.1666666666666667</v>
      </c>
      <c r="Z1312">
        <f>W1312/D1312</f>
        <v>2</v>
      </c>
      <c r="AA1312" t="str">
        <f>IF(X1312&gt;=0.3,IF(X1312&lt;=0.68,IF(Y1312&gt;=0.2,IF(Y1312&lt;=0.95,IF(Z1312&gt;=0.77,IF(Z1312&lt;=1.75,"CRAM","O"),"O"),"O"),"O"),"O"),"O")</f>
        <v>O</v>
      </c>
      <c r="AD1312">
        <f>(1+A1312-D1312/2-E1312-B1312/2)/(A1312-D1312/2-E1312-C1312-F1312)</f>
        <v>0.67741935483870963</v>
      </c>
      <c r="AF1312" t="str">
        <f>IF(AD1312&gt;0.66,"CondAr","----")</f>
        <v>CondAr</v>
      </c>
      <c r="AG1312" t="str">
        <f>IF(AND((AD1312&gt;0.5),(AD1312&lt;=0.66)),"Aromatic","----")</f>
        <v>----</v>
      </c>
      <c r="AH1312" t="str">
        <f>IF(AND((AD1312&lt;=0.5),(S1312&lt;1.5)),"HUnSatLig","----")</f>
        <v>----</v>
      </c>
      <c r="AI1312" t="str">
        <f>IF(AND((T1312&lt;0.6),(S1312&gt;=1.5),(C1312=0)),"AlipatNoN","----")</f>
        <v>----</v>
      </c>
      <c r="AJ1312" t="str">
        <f>IF(AND((S1312&gt;=1.5),(T1312&gt;=0.6)),"SatFACarb","----")</f>
        <v>----</v>
      </c>
      <c r="AK1312" t="str">
        <f>IF(AND((T1312&lt;0.6),(S1312&gt;=1.5),(C1312&gt;0)),"Alipat+N","----")</f>
        <v>----</v>
      </c>
      <c r="AM1312" s="4">
        <f>V1312*(44/43.989828)</f>
        <v>351.13220116058642</v>
      </c>
      <c r="AN1312" s="4">
        <f>INT(AM1312)</f>
        <v>351</v>
      </c>
      <c r="AO1312" s="4">
        <f>AM1312-AN1312</f>
        <v>0.13220116058641906</v>
      </c>
    </row>
    <row r="1313" spans="1:41" x14ac:dyDescent="0.25">
      <c r="A1313">
        <v>19</v>
      </c>
      <c r="B1313">
        <v>14</v>
      </c>
      <c r="C1313">
        <v>0</v>
      </c>
      <c r="D1313">
        <v>7</v>
      </c>
      <c r="E1313">
        <v>0</v>
      </c>
      <c r="F1313">
        <v>0</v>
      </c>
      <c r="H1313">
        <v>353.06667579999998</v>
      </c>
      <c r="J1313">
        <v>1956839</v>
      </c>
      <c r="K1313">
        <v>2385249</v>
      </c>
      <c r="L1313">
        <v>2902106</v>
      </c>
      <c r="M1313" t="str">
        <f>IF(J1313&gt;0,"Yes","No")</f>
        <v>Yes</v>
      </c>
      <c r="N1313">
        <f>AVERAGE(J1313:L1313)</f>
        <v>2414731.3333333335</v>
      </c>
      <c r="O1313" t="s">
        <v>14</v>
      </c>
      <c r="P1313" t="s">
        <v>14</v>
      </c>
      <c r="Q1313" t="s">
        <v>14</v>
      </c>
      <c r="S1313">
        <f>B1313/A1313</f>
        <v>0.73684210526315785</v>
      </c>
      <c r="T1313">
        <f>D1313/A1313</f>
        <v>0.36842105263157893</v>
      </c>
      <c r="V1313" s="4">
        <f>A1313*12+(B1313-1)*1.007825+C1313*14.003074+D1313*15.9949146+E1313*31.9720707+F1313*30.9737615+0.0005485799</f>
        <v>353.06667577989998</v>
      </c>
      <c r="W1313">
        <f>1+A1313-B1313/2+C1313/2+F1313/2</f>
        <v>13</v>
      </c>
      <c r="X1313">
        <f>W1313/A1313</f>
        <v>0.68421052631578949</v>
      </c>
      <c r="Y1313">
        <f>W1313/B1313</f>
        <v>0.9285714285714286</v>
      </c>
      <c r="Z1313">
        <f>W1313/D1313</f>
        <v>1.8571428571428572</v>
      </c>
      <c r="AA1313" t="str">
        <f>IF(X1313&gt;=0.3,IF(X1313&lt;=0.68,IF(Y1313&gt;=0.2,IF(Y1313&lt;=0.95,IF(Z1313&gt;=0.77,IF(Z1313&lt;=1.75,"CRAM","O"),"O"),"O"),"O"),"O"),"O")</f>
        <v>O</v>
      </c>
      <c r="AD1313">
        <f>(1+A1313-D1313/2-E1313-B1313/2)/(A1313-D1313/2-E1313-C1313-F1313)</f>
        <v>0.61290322580645162</v>
      </c>
      <c r="AF1313" t="str">
        <f>IF(AD1313&gt;0.66,"CondAr","----")</f>
        <v>----</v>
      </c>
      <c r="AG1313" t="str">
        <f>IF(AND((AD1313&gt;0.5),(AD1313&lt;=0.66)),"Aromatic","----")</f>
        <v>Aromatic</v>
      </c>
      <c r="AH1313" t="str">
        <f>IF(AND((AD1313&lt;=0.5),(S1313&lt;1.5)),"HUnSatLig","----")</f>
        <v>----</v>
      </c>
      <c r="AI1313" t="str">
        <f>IF(AND((T1313&lt;0.6),(S1313&gt;=1.5),(C1313=0)),"AlipatNoN","----")</f>
        <v>----</v>
      </c>
      <c r="AJ1313" t="str">
        <f>IF(AND((S1313&gt;=1.5),(T1313&gt;=0.6)),"SatFACarb","----")</f>
        <v>----</v>
      </c>
      <c r="AK1313" t="str">
        <f>IF(AND((T1313&lt;0.6),(S1313&gt;=1.5),(C1313&gt;0)),"Alipat+N","----")</f>
        <v>----</v>
      </c>
      <c r="AM1313" s="4">
        <f>V1313*(44/43.989828)</f>
        <v>353.14831724996964</v>
      </c>
      <c r="AN1313" s="4">
        <f>INT(AM1313)</f>
        <v>353</v>
      </c>
      <c r="AO1313" s="4">
        <f>AM1313-AN1313</f>
        <v>0.14831724996963658</v>
      </c>
    </row>
    <row r="1314" spans="1:41" x14ac:dyDescent="0.25">
      <c r="A1314">
        <v>19</v>
      </c>
      <c r="B1314">
        <v>16</v>
      </c>
      <c r="C1314">
        <v>0</v>
      </c>
      <c r="D1314">
        <v>6</v>
      </c>
      <c r="E1314">
        <v>0</v>
      </c>
      <c r="F1314">
        <v>0</v>
      </c>
      <c r="H1314">
        <v>339.08741120000002</v>
      </c>
      <c r="J1314">
        <v>1437493</v>
      </c>
      <c r="K1314">
        <v>1729434</v>
      </c>
      <c r="L1314">
        <v>1585767</v>
      </c>
      <c r="M1314" t="str">
        <f>IF(J1314&gt;0,"Yes","No")</f>
        <v>Yes</v>
      </c>
      <c r="N1314">
        <f>AVERAGE(J1314:L1314)</f>
        <v>1584231.3333333333</v>
      </c>
      <c r="O1314" t="s">
        <v>14</v>
      </c>
      <c r="P1314" t="s">
        <v>14</v>
      </c>
      <c r="Q1314" t="s">
        <v>14</v>
      </c>
      <c r="S1314">
        <f>B1314/A1314</f>
        <v>0.84210526315789469</v>
      </c>
      <c r="T1314">
        <f>D1314/A1314</f>
        <v>0.31578947368421051</v>
      </c>
      <c r="V1314" s="4">
        <f>A1314*12+(B1314-1)*1.007825+C1314*14.003074+D1314*15.9949146+E1314*31.9720707+F1314*30.9737615+0.0005485799</f>
        <v>339.08741117990002</v>
      </c>
      <c r="W1314">
        <f>1+A1314-B1314/2+C1314/2+F1314/2</f>
        <v>12</v>
      </c>
      <c r="X1314">
        <f>W1314/A1314</f>
        <v>0.63157894736842102</v>
      </c>
      <c r="Y1314">
        <f>W1314/B1314</f>
        <v>0.75</v>
      </c>
      <c r="Z1314">
        <f>W1314/D1314</f>
        <v>2</v>
      </c>
      <c r="AA1314" t="str">
        <f>IF(X1314&gt;=0.3,IF(X1314&lt;=0.68,IF(Y1314&gt;=0.2,IF(Y1314&lt;=0.95,IF(Z1314&gt;=0.77,IF(Z1314&lt;=1.75,"CRAM","O"),"O"),"O"),"O"),"O"),"O")</f>
        <v>O</v>
      </c>
      <c r="AD1314">
        <f>(1+A1314-D1314/2-E1314-B1314/2)/(A1314-D1314/2-E1314-C1314-F1314)</f>
        <v>0.5625</v>
      </c>
      <c r="AF1314" t="str">
        <f>IF(AD1314&gt;0.66,"CondAr","----")</f>
        <v>----</v>
      </c>
      <c r="AG1314" t="str">
        <f>IF(AND((AD1314&gt;0.5),(AD1314&lt;=0.66)),"Aromatic","----")</f>
        <v>Aromatic</v>
      </c>
      <c r="AH1314" t="str">
        <f>IF(AND((AD1314&lt;=0.5),(S1314&lt;1.5)),"HUnSatLig","----")</f>
        <v>----</v>
      </c>
      <c r="AI1314" t="str">
        <f>IF(AND((T1314&lt;0.6),(S1314&gt;=1.5),(C1314=0)),"AlipatNoN","----")</f>
        <v>----</v>
      </c>
      <c r="AJ1314" t="str">
        <f>IF(AND((S1314&gt;=1.5),(T1314&gt;=0.6)),"SatFACarb","----")</f>
        <v>----</v>
      </c>
      <c r="AK1314" t="str">
        <f>IF(AND((T1314&lt;0.6),(S1314&gt;=1.5),(C1314&gt;0)),"Alipat+N","----")</f>
        <v>----</v>
      </c>
      <c r="AM1314" s="4">
        <f>V1314*(44/43.989828)</f>
        <v>339.1658201508676</v>
      </c>
      <c r="AN1314" s="4">
        <f>INT(AM1314)</f>
        <v>339</v>
      </c>
      <c r="AO1314" s="4">
        <f>AM1314-AN1314</f>
        <v>0.16582015086760293</v>
      </c>
    </row>
    <row r="1315" spans="1:41" x14ac:dyDescent="0.25">
      <c r="A1315">
        <v>19</v>
      </c>
      <c r="B1315">
        <v>17</v>
      </c>
      <c r="C1315">
        <v>1</v>
      </c>
      <c r="D1315">
        <v>11</v>
      </c>
      <c r="E1315">
        <v>0</v>
      </c>
      <c r="F1315">
        <v>0</v>
      </c>
      <c r="H1315">
        <v>434.07288319999998</v>
      </c>
      <c r="J1315">
        <v>1663711</v>
      </c>
      <c r="K1315">
        <v>1640697</v>
      </c>
      <c r="L1315">
        <v>1576804</v>
      </c>
      <c r="M1315" t="str">
        <f>IF(J1315&gt;0,"Yes","No")</f>
        <v>Yes</v>
      </c>
      <c r="N1315">
        <f>AVERAGE(J1315:L1315)</f>
        <v>1627070.6666666667</v>
      </c>
      <c r="O1315" t="s">
        <v>14</v>
      </c>
      <c r="P1315" t="s">
        <v>14</v>
      </c>
      <c r="Q1315" t="s">
        <v>14</v>
      </c>
      <c r="S1315">
        <f>B1315/A1315</f>
        <v>0.89473684210526316</v>
      </c>
      <c r="T1315">
        <f>D1315/A1315</f>
        <v>0.57894736842105265</v>
      </c>
      <c r="V1315" s="4">
        <f>A1315*12+(B1315-1)*1.007825+C1315*14.003074+D1315*15.9949146+E1315*31.9720707+F1315*30.9737615+0.0005485799</f>
        <v>434.07288317990003</v>
      </c>
      <c r="W1315">
        <f>1+A1315-B1315/2+C1315/2+F1315/2</f>
        <v>12</v>
      </c>
      <c r="X1315">
        <f>W1315/A1315</f>
        <v>0.63157894736842102</v>
      </c>
      <c r="Y1315">
        <f>W1315/B1315</f>
        <v>0.70588235294117652</v>
      </c>
      <c r="Z1315">
        <f>W1315/D1315</f>
        <v>1.0909090909090908</v>
      </c>
      <c r="AA1315" t="str">
        <f>IF(X1315&gt;=0.3,IF(X1315&lt;=0.68,IF(Y1315&gt;=0.2,IF(Y1315&lt;=0.95,IF(Z1315&gt;=0.77,IF(Z1315&lt;=1.75,"CRAM","O"),"O"),"O"),"O"),"O"),"O")</f>
        <v>CRAM</v>
      </c>
      <c r="AD1315">
        <f>(1+A1315-D1315/2-E1315-B1315/2)/(A1315-D1315/2-E1315-C1315-F1315)</f>
        <v>0.48</v>
      </c>
      <c r="AF1315" t="str">
        <f>IF(AD1315&gt;0.66,"CondAr","----")</f>
        <v>----</v>
      </c>
      <c r="AG1315" t="str">
        <f>IF(AND((AD1315&gt;0.5),(AD1315&lt;=0.66)),"Aromatic","----")</f>
        <v>----</v>
      </c>
      <c r="AH1315" t="str">
        <f>IF(AND((AD1315&lt;=0.5),(S1315&lt;1.5)),"HUnSatLig","----")</f>
        <v>HUnSatLig</v>
      </c>
      <c r="AI1315" t="str">
        <f>IF(AND((T1315&lt;0.6),(S1315&gt;=1.5),(C1315=0)),"AlipatNoN","----")</f>
        <v>----</v>
      </c>
      <c r="AJ1315" t="str">
        <f>IF(AND((S1315&gt;=1.5),(T1315&gt;=0.6)),"SatFACarb","----")</f>
        <v>----</v>
      </c>
      <c r="AK1315" t="str">
        <f>IF(AND((T1315&lt;0.6),(S1315&gt;=1.5),(C1315&gt;0)),"Alipat+N","----")</f>
        <v>----</v>
      </c>
      <c r="AM1315" s="4">
        <f>V1315*(44/43.989828)</f>
        <v>434.17325614266093</v>
      </c>
      <c r="AN1315" s="4">
        <f>INT(AM1315)</f>
        <v>434</v>
      </c>
      <c r="AO1315" s="4">
        <f>AM1315-AN1315</f>
        <v>0.17325614266093226</v>
      </c>
    </row>
    <row r="1316" spans="1:41" x14ac:dyDescent="0.25">
      <c r="A1316">
        <v>19</v>
      </c>
      <c r="B1316">
        <v>18</v>
      </c>
      <c r="C1316">
        <v>0</v>
      </c>
      <c r="D1316">
        <v>6</v>
      </c>
      <c r="E1316">
        <v>0</v>
      </c>
      <c r="F1316">
        <v>0</v>
      </c>
      <c r="H1316">
        <v>341.10306120000001</v>
      </c>
      <c r="J1316">
        <v>2436940</v>
      </c>
      <c r="K1316">
        <v>2624881</v>
      </c>
      <c r="L1316">
        <v>2844005</v>
      </c>
      <c r="M1316" t="str">
        <f>IF(J1316&gt;0,"Yes","No")</f>
        <v>Yes</v>
      </c>
      <c r="N1316">
        <f>AVERAGE(J1316:L1316)</f>
        <v>2635275.3333333335</v>
      </c>
      <c r="O1316">
        <v>1840776</v>
      </c>
      <c r="P1316">
        <v>1478335</v>
      </c>
      <c r="Q1316">
        <v>1543278</v>
      </c>
      <c r="S1316">
        <f>B1316/A1316</f>
        <v>0.94736842105263153</v>
      </c>
      <c r="T1316">
        <f>D1316/A1316</f>
        <v>0.31578947368421051</v>
      </c>
      <c r="V1316" s="4">
        <f>A1316*12+(B1316-1)*1.007825+C1316*14.003074+D1316*15.9949146+E1316*31.9720707+F1316*30.9737615+0.0005485799</f>
        <v>341.10306117990001</v>
      </c>
      <c r="W1316">
        <f>1+A1316-B1316/2+C1316/2+F1316/2</f>
        <v>11</v>
      </c>
      <c r="X1316">
        <f>W1316/A1316</f>
        <v>0.57894736842105265</v>
      </c>
      <c r="Y1316">
        <f>W1316/B1316</f>
        <v>0.61111111111111116</v>
      </c>
      <c r="Z1316">
        <f>W1316/D1316</f>
        <v>1.8333333333333333</v>
      </c>
      <c r="AA1316" t="str">
        <f>IF(X1316&gt;=0.3,IF(X1316&lt;=0.68,IF(Y1316&gt;=0.2,IF(Y1316&lt;=0.95,IF(Z1316&gt;=0.77,IF(Z1316&lt;=1.75,"CRAM","O"),"O"),"O"),"O"),"O"),"O")</f>
        <v>O</v>
      </c>
      <c r="AD1316">
        <f>(1+A1316-D1316/2-E1316-B1316/2)/(A1316-D1316/2-E1316-C1316-F1316)</f>
        <v>0.5</v>
      </c>
      <c r="AF1316" t="str">
        <f>IF(AD1316&gt;0.66,"CondAr","----")</f>
        <v>----</v>
      </c>
      <c r="AG1316" t="str">
        <f>IF(AND((AD1316&gt;0.5),(AD1316&lt;=0.66)),"Aromatic","----")</f>
        <v>----</v>
      </c>
      <c r="AH1316" t="str">
        <f>IF(AND((AD1316&lt;=0.5),(S1316&lt;1.5)),"HUnSatLig","----")</f>
        <v>HUnSatLig</v>
      </c>
      <c r="AI1316" t="str">
        <f>IF(AND((T1316&lt;0.6),(S1316&gt;=1.5),(C1316=0)),"AlipatNoN","----")</f>
        <v>----</v>
      </c>
      <c r="AJ1316" t="str">
        <f>IF(AND((S1316&gt;=1.5),(T1316&gt;=0.6)),"SatFACarb","----")</f>
        <v>----</v>
      </c>
      <c r="AK1316" t="str">
        <f>IF(AND((T1316&lt;0.6),(S1316&gt;=1.5),(C1316&gt;0)),"Alipat+N","----")</f>
        <v>----</v>
      </c>
      <c r="AM1316" s="4">
        <f>V1316*(44/43.989828)</f>
        <v>341.18193624025076</v>
      </c>
      <c r="AN1316" s="4">
        <f>INT(AM1316)</f>
        <v>341</v>
      </c>
      <c r="AO1316" s="4">
        <f>AM1316-AN1316</f>
        <v>0.1819362402507636</v>
      </c>
    </row>
    <row r="1317" spans="1:41" x14ac:dyDescent="0.25">
      <c r="A1317">
        <v>19</v>
      </c>
      <c r="B1317">
        <v>18</v>
      </c>
      <c r="C1317">
        <v>0</v>
      </c>
      <c r="D1317">
        <v>15</v>
      </c>
      <c r="E1317">
        <v>0</v>
      </c>
      <c r="F1317">
        <v>0</v>
      </c>
      <c r="H1317">
        <v>485.05729259999998</v>
      </c>
      <c r="J1317">
        <v>2095270</v>
      </c>
      <c r="K1317">
        <v>1639557</v>
      </c>
      <c r="L1317">
        <v>1621530</v>
      </c>
      <c r="M1317" t="str">
        <f>IF(J1317&gt;0,"Yes","No")</f>
        <v>Yes</v>
      </c>
      <c r="N1317">
        <f>AVERAGE(J1317:L1317)</f>
        <v>1785452.3333333333</v>
      </c>
      <c r="O1317" t="s">
        <v>14</v>
      </c>
      <c r="P1317" t="s">
        <v>14</v>
      </c>
      <c r="Q1317" t="s">
        <v>14</v>
      </c>
      <c r="S1317">
        <f>B1317/A1317</f>
        <v>0.94736842105263153</v>
      </c>
      <c r="T1317">
        <f>D1317/A1317</f>
        <v>0.78947368421052633</v>
      </c>
      <c r="V1317" s="4">
        <f>A1317*12+(B1317-1)*1.007825+C1317*14.003074+D1317*15.9949146+E1317*31.9720707+F1317*30.9737615+0.0005485799</f>
        <v>485.05729257989998</v>
      </c>
      <c r="W1317">
        <f>1+A1317-B1317/2+C1317/2+F1317/2</f>
        <v>11</v>
      </c>
      <c r="X1317">
        <f>W1317/A1317</f>
        <v>0.57894736842105265</v>
      </c>
      <c r="Y1317">
        <f>W1317/B1317</f>
        <v>0.61111111111111116</v>
      </c>
      <c r="Z1317">
        <f>W1317/D1317</f>
        <v>0.73333333333333328</v>
      </c>
      <c r="AA1317" t="str">
        <f>IF(X1317&gt;=0.3,IF(X1317&lt;=0.68,IF(Y1317&gt;=0.2,IF(Y1317&lt;=0.95,IF(Z1317&gt;=0.77,IF(Z1317&lt;=1.75,"CRAM","O"),"O"),"O"),"O"),"O"),"O")</f>
        <v>O</v>
      </c>
      <c r="AD1317">
        <f>(1+A1317-D1317/2-E1317-B1317/2)/(A1317-D1317/2-E1317-C1317-F1317)</f>
        <v>0.30434782608695654</v>
      </c>
      <c r="AF1317" t="str">
        <f>IF(AD1317&gt;0.66,"CondAr","----")</f>
        <v>----</v>
      </c>
      <c r="AG1317" t="str">
        <f>IF(AND((AD1317&gt;0.5),(AD1317&lt;=0.66)),"Aromatic","----")</f>
        <v>----</v>
      </c>
      <c r="AH1317" t="str">
        <f>IF(AND((AD1317&lt;=0.5),(S1317&lt;1.5)),"HUnSatLig","----")</f>
        <v>HUnSatLig</v>
      </c>
      <c r="AI1317" t="str">
        <f>IF(AND((T1317&lt;0.6),(S1317&gt;=1.5),(C1317=0)),"AlipatNoN","----")</f>
        <v>----</v>
      </c>
      <c r="AJ1317" t="str">
        <f>IF(AND((S1317&gt;=1.5),(T1317&gt;=0.6)),"SatFACarb","----")</f>
        <v>----</v>
      </c>
      <c r="AK1317" t="str">
        <f>IF(AND((T1317&lt;0.6),(S1317&gt;=1.5),(C1317&gt;0)),"Alipat+N","----")</f>
        <v>----</v>
      </c>
      <c r="AM1317" s="4">
        <f>V1317*(44/43.989828)</f>
        <v>485.16945493661842</v>
      </c>
      <c r="AN1317" s="4">
        <f>INT(AM1317)</f>
        <v>485</v>
      </c>
      <c r="AO1317" s="4">
        <f>AM1317-AN1317</f>
        <v>0.16945493661842193</v>
      </c>
    </row>
    <row r="1318" spans="1:41" x14ac:dyDescent="0.25">
      <c r="A1318">
        <v>19</v>
      </c>
      <c r="B1318">
        <v>19</v>
      </c>
      <c r="C1318">
        <v>1</v>
      </c>
      <c r="D1318">
        <v>9</v>
      </c>
      <c r="E1318">
        <v>0</v>
      </c>
      <c r="F1318">
        <v>0</v>
      </c>
      <c r="H1318">
        <v>404.098704</v>
      </c>
      <c r="J1318">
        <v>1948217</v>
      </c>
      <c r="K1318">
        <v>2518443</v>
      </c>
      <c r="L1318">
        <v>1984321</v>
      </c>
      <c r="M1318" t="str">
        <f>IF(J1318&gt;0,"Yes","No")</f>
        <v>Yes</v>
      </c>
      <c r="N1318">
        <f>AVERAGE(J1318:L1318)</f>
        <v>2150327</v>
      </c>
      <c r="O1318" t="s">
        <v>14</v>
      </c>
      <c r="P1318" t="s">
        <v>14</v>
      </c>
      <c r="Q1318" t="s">
        <v>14</v>
      </c>
      <c r="S1318">
        <f>B1318/A1318</f>
        <v>1</v>
      </c>
      <c r="T1318">
        <f>D1318/A1318</f>
        <v>0.47368421052631576</v>
      </c>
      <c r="V1318" s="4">
        <f>A1318*12+(B1318-1)*1.007825+C1318*14.003074+D1318*15.9949146+E1318*31.9720707+F1318*30.9737615+0.0005485799</f>
        <v>404.09870397989999</v>
      </c>
      <c r="W1318">
        <f>1+A1318-B1318/2+C1318/2+F1318/2</f>
        <v>11</v>
      </c>
      <c r="X1318">
        <f>W1318/A1318</f>
        <v>0.57894736842105265</v>
      </c>
      <c r="Y1318">
        <f>W1318/B1318</f>
        <v>0.57894736842105265</v>
      </c>
      <c r="Z1318">
        <f>W1318/D1318</f>
        <v>1.2222222222222223</v>
      </c>
      <c r="AA1318" t="str">
        <f>IF(X1318&gt;=0.3,IF(X1318&lt;=0.68,IF(Y1318&gt;=0.2,IF(Y1318&lt;=0.95,IF(Z1318&gt;=0.77,IF(Z1318&lt;=1.75,"CRAM","O"),"O"),"O"),"O"),"O"),"O")</f>
        <v>CRAM</v>
      </c>
      <c r="AD1318">
        <f>(1+A1318-D1318/2-E1318-B1318/2)/(A1318-D1318/2-E1318-C1318-F1318)</f>
        <v>0.44444444444444442</v>
      </c>
      <c r="AF1318" t="str">
        <f>IF(AD1318&gt;0.66,"CondAr","----")</f>
        <v>----</v>
      </c>
      <c r="AG1318" t="str">
        <f>IF(AND((AD1318&gt;0.5),(AD1318&lt;=0.66)),"Aromatic","----")</f>
        <v>----</v>
      </c>
      <c r="AH1318" t="str">
        <f>IF(AND((AD1318&lt;=0.5),(S1318&lt;1.5)),"HUnSatLig","----")</f>
        <v>HUnSatLig</v>
      </c>
      <c r="AI1318" t="str">
        <f>IF(AND((T1318&lt;0.6),(S1318&gt;=1.5),(C1318=0)),"AlipatNoN","----")</f>
        <v>----</v>
      </c>
      <c r="AJ1318" t="str">
        <f>IF(AND((S1318&gt;=1.5),(T1318&gt;=0.6)),"SatFACarb","----")</f>
        <v>----</v>
      </c>
      <c r="AK1318" t="str">
        <f>IF(AND((T1318&lt;0.6),(S1318&gt;=1.5),(C1318&gt;0)),"Alipat+N","----")</f>
        <v>----</v>
      </c>
      <c r="AM1318" s="4">
        <f>V1318*(44/43.989828)</f>
        <v>404.19214585507353</v>
      </c>
      <c r="AN1318" s="4">
        <f>INT(AM1318)</f>
        <v>404</v>
      </c>
      <c r="AO1318" s="4">
        <f>AM1318-AN1318</f>
        <v>0.19214585507353377</v>
      </c>
    </row>
    <row r="1319" spans="1:41" x14ac:dyDescent="0.25">
      <c r="A1319">
        <v>19</v>
      </c>
      <c r="B1319">
        <v>19</v>
      </c>
      <c r="C1319">
        <v>1</v>
      </c>
      <c r="D1319">
        <v>10</v>
      </c>
      <c r="E1319">
        <v>0</v>
      </c>
      <c r="F1319">
        <v>0</v>
      </c>
      <c r="H1319">
        <v>420.09361860000001</v>
      </c>
      <c r="J1319">
        <v>1700326</v>
      </c>
      <c r="K1319">
        <v>1964183</v>
      </c>
      <c r="L1319">
        <v>1625312</v>
      </c>
      <c r="M1319" t="str">
        <f>IF(J1319&gt;0,"Yes","No")</f>
        <v>Yes</v>
      </c>
      <c r="N1319">
        <f>AVERAGE(J1319:L1319)</f>
        <v>1763273.6666666667</v>
      </c>
      <c r="O1319" t="s">
        <v>14</v>
      </c>
      <c r="P1319" t="s">
        <v>14</v>
      </c>
      <c r="Q1319" t="s">
        <v>14</v>
      </c>
      <c r="S1319">
        <f>B1319/A1319</f>
        <v>1</v>
      </c>
      <c r="T1319">
        <f>D1319/A1319</f>
        <v>0.52631578947368418</v>
      </c>
      <c r="V1319" s="4">
        <f>A1319*12+(B1319-1)*1.007825+C1319*14.003074+D1319*15.9949146+E1319*31.9720707+F1319*30.9737615+0.0005485799</f>
        <v>420.09361857990001</v>
      </c>
      <c r="W1319">
        <f>1+A1319-B1319/2+C1319/2+F1319/2</f>
        <v>11</v>
      </c>
      <c r="X1319">
        <f>W1319/A1319</f>
        <v>0.57894736842105265</v>
      </c>
      <c r="Y1319">
        <f>W1319/B1319</f>
        <v>0.57894736842105265</v>
      </c>
      <c r="Z1319">
        <f>W1319/D1319</f>
        <v>1.1000000000000001</v>
      </c>
      <c r="AA1319" t="str">
        <f>IF(X1319&gt;=0.3,IF(X1319&lt;=0.68,IF(Y1319&gt;=0.2,IF(Y1319&lt;=0.95,IF(Z1319&gt;=0.77,IF(Z1319&lt;=1.75,"CRAM","O"),"O"),"O"),"O"),"O"),"O")</f>
        <v>CRAM</v>
      </c>
      <c r="AD1319">
        <f>(1+A1319-D1319/2-E1319-B1319/2)/(A1319-D1319/2-E1319-C1319-F1319)</f>
        <v>0.42307692307692307</v>
      </c>
      <c r="AF1319" t="str">
        <f>IF(AD1319&gt;0.66,"CondAr","----")</f>
        <v>----</v>
      </c>
      <c r="AG1319" t="str">
        <f>IF(AND((AD1319&gt;0.5),(AD1319&lt;=0.66)),"Aromatic","----")</f>
        <v>----</v>
      </c>
      <c r="AH1319" t="str">
        <f>IF(AND((AD1319&lt;=0.5),(S1319&lt;1.5)),"HUnSatLig","----")</f>
        <v>HUnSatLig</v>
      </c>
      <c r="AI1319" t="str">
        <f>IF(AND((T1319&lt;0.6),(S1319&gt;=1.5),(C1319=0)),"AlipatNoN","----")</f>
        <v>----</v>
      </c>
      <c r="AJ1319" t="str">
        <f>IF(AND((S1319&gt;=1.5),(T1319&gt;=0.6)),"SatFACarb","----")</f>
        <v>----</v>
      </c>
      <c r="AK1319" t="str">
        <f>IF(AND((T1319&lt;0.6),(S1319&gt;=1.5),(C1319&gt;0)),"Alipat+N","----")</f>
        <v>----</v>
      </c>
      <c r="AM1319" s="4">
        <f>V1319*(44/43.989828)</f>
        <v>420.19075904355884</v>
      </c>
      <c r="AN1319" s="4">
        <f>INT(AM1319)</f>
        <v>420</v>
      </c>
      <c r="AO1319" s="4">
        <f>AM1319-AN1319</f>
        <v>0.19075904355884177</v>
      </c>
    </row>
    <row r="1320" spans="1:41" x14ac:dyDescent="0.25">
      <c r="A1320">
        <v>19</v>
      </c>
      <c r="B1320">
        <v>21</v>
      </c>
      <c r="C1320">
        <v>1</v>
      </c>
      <c r="D1320">
        <v>9</v>
      </c>
      <c r="E1320">
        <v>0</v>
      </c>
      <c r="F1320">
        <v>0</v>
      </c>
      <c r="H1320">
        <v>406.11435399999999</v>
      </c>
      <c r="J1320">
        <v>1933581</v>
      </c>
      <c r="K1320">
        <v>2060395</v>
      </c>
      <c r="L1320">
        <v>2053609</v>
      </c>
      <c r="M1320" t="str">
        <f>IF(J1320&gt;0,"Yes","No")</f>
        <v>Yes</v>
      </c>
      <c r="N1320">
        <f>AVERAGE(J1320:L1320)</f>
        <v>2015861.6666666667</v>
      </c>
      <c r="O1320" t="s">
        <v>14</v>
      </c>
      <c r="P1320" t="s">
        <v>14</v>
      </c>
      <c r="Q1320" t="s">
        <v>14</v>
      </c>
      <c r="S1320">
        <f>B1320/A1320</f>
        <v>1.1052631578947369</v>
      </c>
      <c r="T1320">
        <f>D1320/A1320</f>
        <v>0.47368421052631576</v>
      </c>
      <c r="V1320" s="4">
        <f>A1320*12+(B1320-1)*1.007825+C1320*14.003074+D1320*15.9949146+E1320*31.9720707+F1320*30.9737615+0.0005485799</f>
        <v>406.11435397990005</v>
      </c>
      <c r="W1320">
        <f>1+A1320-B1320/2+C1320/2+F1320/2</f>
        <v>10</v>
      </c>
      <c r="X1320">
        <f>W1320/A1320</f>
        <v>0.52631578947368418</v>
      </c>
      <c r="Y1320">
        <f>W1320/B1320</f>
        <v>0.47619047619047616</v>
      </c>
      <c r="Z1320">
        <f>W1320/D1320</f>
        <v>1.1111111111111112</v>
      </c>
      <c r="AA1320" t="str">
        <f>IF(X1320&gt;=0.3,IF(X1320&lt;=0.68,IF(Y1320&gt;=0.2,IF(Y1320&lt;=0.95,IF(Z1320&gt;=0.77,IF(Z1320&lt;=1.75,"CRAM","O"),"O"),"O"),"O"),"O"),"O")</f>
        <v>CRAM</v>
      </c>
      <c r="AD1320">
        <f>(1+A1320-D1320/2-E1320-B1320/2)/(A1320-D1320/2-E1320-C1320-F1320)</f>
        <v>0.37037037037037035</v>
      </c>
      <c r="AF1320" t="str">
        <f>IF(AD1320&gt;0.66,"CondAr","----")</f>
        <v>----</v>
      </c>
      <c r="AG1320" t="str">
        <f>IF(AND((AD1320&gt;0.5),(AD1320&lt;=0.66)),"Aromatic","----")</f>
        <v>----</v>
      </c>
      <c r="AH1320" t="str">
        <f>IF(AND((AD1320&lt;=0.5),(S1320&lt;1.5)),"HUnSatLig","----")</f>
        <v>HUnSatLig</v>
      </c>
      <c r="AI1320" t="str">
        <f>IF(AND((T1320&lt;0.6),(S1320&gt;=1.5),(C1320=0)),"AlipatNoN","----")</f>
        <v>----</v>
      </c>
      <c r="AJ1320" t="str">
        <f>IF(AND((S1320&gt;=1.5),(T1320&gt;=0.6)),"SatFACarb","----")</f>
        <v>----</v>
      </c>
      <c r="AK1320" t="str">
        <f>IF(AND((T1320&lt;0.6),(S1320&gt;=1.5),(C1320&gt;0)),"Alipat+N","----")</f>
        <v>----</v>
      </c>
      <c r="AM1320" s="4">
        <f>V1320*(44/43.989828)</f>
        <v>406.20826194445681</v>
      </c>
      <c r="AN1320" s="4">
        <f>INT(AM1320)</f>
        <v>406</v>
      </c>
      <c r="AO1320" s="4">
        <f>AM1320-AN1320</f>
        <v>0.20826194445680812</v>
      </c>
    </row>
    <row r="1321" spans="1:41" x14ac:dyDescent="0.25">
      <c r="A1321">
        <v>19</v>
      </c>
      <c r="B1321">
        <v>22</v>
      </c>
      <c r="C1321">
        <v>0</v>
      </c>
      <c r="D1321">
        <v>5</v>
      </c>
      <c r="E1321">
        <v>0</v>
      </c>
      <c r="F1321">
        <v>0</v>
      </c>
      <c r="H1321">
        <v>329.13944659999999</v>
      </c>
      <c r="J1321">
        <v>2479692</v>
      </c>
      <c r="K1321">
        <v>2853179</v>
      </c>
      <c r="L1321">
        <v>2848863</v>
      </c>
      <c r="M1321" t="str">
        <f>IF(J1321&gt;0,"Yes","No")</f>
        <v>Yes</v>
      </c>
      <c r="N1321">
        <f>AVERAGE(J1321:L1321)</f>
        <v>2727244.6666666665</v>
      </c>
      <c r="O1321">
        <v>3806919</v>
      </c>
      <c r="P1321">
        <v>3907353</v>
      </c>
      <c r="Q1321">
        <v>3287316</v>
      </c>
      <c r="S1321">
        <f>B1321/A1321</f>
        <v>1.1578947368421053</v>
      </c>
      <c r="T1321">
        <f>D1321/A1321</f>
        <v>0.26315789473684209</v>
      </c>
      <c r="V1321" s="4">
        <f>A1321*12+(B1321-1)*1.007825+C1321*14.003074+D1321*15.9949146+E1321*31.9720707+F1321*30.9737615+0.0005485799</f>
        <v>329.13944657989998</v>
      </c>
      <c r="W1321">
        <f>1+A1321-B1321/2+C1321/2+F1321/2</f>
        <v>9</v>
      </c>
      <c r="X1321">
        <f>W1321/A1321</f>
        <v>0.47368421052631576</v>
      </c>
      <c r="Y1321">
        <f>W1321/B1321</f>
        <v>0.40909090909090912</v>
      </c>
      <c r="Z1321">
        <f>W1321/D1321</f>
        <v>1.8</v>
      </c>
      <c r="AA1321" t="str">
        <f>IF(X1321&gt;=0.3,IF(X1321&lt;=0.68,IF(Y1321&gt;=0.2,IF(Y1321&lt;=0.95,IF(Z1321&gt;=0.77,IF(Z1321&lt;=1.75,"CRAM","O"),"O"),"O"),"O"),"O"),"O")</f>
        <v>O</v>
      </c>
      <c r="AD1321">
        <f>(1+A1321-D1321/2-E1321-B1321/2)/(A1321-D1321/2-E1321-C1321-F1321)</f>
        <v>0.39393939393939392</v>
      </c>
      <c r="AF1321" t="str">
        <f>IF(AD1321&gt;0.66,"CondAr","----")</f>
        <v>----</v>
      </c>
      <c r="AG1321" t="str">
        <f>IF(AND((AD1321&gt;0.5),(AD1321&lt;=0.66)),"Aromatic","----")</f>
        <v>----</v>
      </c>
      <c r="AH1321" t="str">
        <f>IF(AND((AD1321&lt;=0.5),(S1321&lt;1.5)),"HUnSatLig","----")</f>
        <v>HUnSatLig</v>
      </c>
      <c r="AI1321" t="str">
        <f>IF(AND((T1321&lt;0.6),(S1321&gt;=1.5),(C1321=0)),"AlipatNoN","----")</f>
        <v>----</v>
      </c>
      <c r="AJ1321" t="str">
        <f>IF(AND((S1321&gt;=1.5),(T1321&gt;=0.6)),"SatFACarb","----")</f>
        <v>----</v>
      </c>
      <c r="AK1321" t="str">
        <f>IF(AND((T1321&lt;0.6),(S1321&gt;=1.5),(C1321&gt;0)),"Alipat+N","----")</f>
        <v>----</v>
      </c>
      <c r="AM1321" s="4">
        <f>V1321*(44/43.989828)</f>
        <v>329.21555523053189</v>
      </c>
      <c r="AN1321" s="4">
        <f>INT(AM1321)</f>
        <v>329</v>
      </c>
      <c r="AO1321" s="4">
        <f>AM1321-AN1321</f>
        <v>0.21555523053189063</v>
      </c>
    </row>
    <row r="1322" spans="1:41" x14ac:dyDescent="0.25">
      <c r="A1322">
        <v>19</v>
      </c>
      <c r="B1322">
        <v>22</v>
      </c>
      <c r="C1322">
        <v>0</v>
      </c>
      <c r="D1322">
        <v>14</v>
      </c>
      <c r="E1322">
        <v>0</v>
      </c>
      <c r="F1322">
        <v>0</v>
      </c>
      <c r="H1322">
        <v>473.09367800000001</v>
      </c>
      <c r="J1322">
        <v>2874418</v>
      </c>
      <c r="K1322">
        <v>2332214</v>
      </c>
      <c r="L1322">
        <v>2387704</v>
      </c>
      <c r="M1322" t="str">
        <f>IF(J1322&gt;0,"Yes","No")</f>
        <v>Yes</v>
      </c>
      <c r="N1322">
        <f>AVERAGE(J1322:L1322)</f>
        <v>2531445.3333333335</v>
      </c>
      <c r="O1322" t="s">
        <v>14</v>
      </c>
      <c r="P1322" t="s">
        <v>14</v>
      </c>
      <c r="Q1322" t="s">
        <v>14</v>
      </c>
      <c r="S1322">
        <f>B1322/A1322</f>
        <v>1.1578947368421053</v>
      </c>
      <c r="T1322">
        <f>D1322/A1322</f>
        <v>0.73684210526315785</v>
      </c>
      <c r="V1322" s="4">
        <f>A1322*12+(B1322-1)*1.007825+C1322*14.003074+D1322*15.9949146+E1322*31.9720707+F1322*30.9737615+0.0005485799</f>
        <v>473.09367797989995</v>
      </c>
      <c r="W1322">
        <f>1+A1322-B1322/2+C1322/2+F1322/2</f>
        <v>9</v>
      </c>
      <c r="X1322">
        <f>W1322/A1322</f>
        <v>0.47368421052631576</v>
      </c>
      <c r="Y1322">
        <f>W1322/B1322</f>
        <v>0.40909090909090912</v>
      </c>
      <c r="Z1322">
        <f>W1322/D1322</f>
        <v>0.6428571428571429</v>
      </c>
      <c r="AA1322" t="str">
        <f>IF(X1322&gt;=0.3,IF(X1322&lt;=0.68,IF(Y1322&gt;=0.2,IF(Y1322&lt;=0.95,IF(Z1322&gt;=0.77,IF(Z1322&lt;=1.75,"CRAM","O"),"O"),"O"),"O"),"O"),"O")</f>
        <v>O</v>
      </c>
      <c r="AD1322">
        <f>(1+A1322-D1322/2-E1322-B1322/2)/(A1322-D1322/2-E1322-C1322-F1322)</f>
        <v>0.16666666666666666</v>
      </c>
      <c r="AF1322" t="str">
        <f>IF(AD1322&gt;0.66,"CondAr","----")</f>
        <v>----</v>
      </c>
      <c r="AG1322" t="str">
        <f>IF(AND((AD1322&gt;0.5),(AD1322&lt;=0.66)),"Aromatic","----")</f>
        <v>----</v>
      </c>
      <c r="AH1322" t="str">
        <f>IF(AND((AD1322&lt;=0.5),(S1322&lt;1.5)),"HUnSatLig","----")</f>
        <v>HUnSatLig</v>
      </c>
      <c r="AI1322" t="str">
        <f>IF(AND((T1322&lt;0.6),(S1322&gt;=1.5),(C1322=0)),"AlipatNoN","----")</f>
        <v>----</v>
      </c>
      <c r="AJ1322" t="str">
        <f>IF(AND((S1322&gt;=1.5),(T1322&gt;=0.6)),"SatFACarb","----")</f>
        <v>----</v>
      </c>
      <c r="AK1322" t="str">
        <f>IF(AND((T1322&lt;0.6),(S1322&gt;=1.5),(C1322&gt;0)),"Alipat+N","----")</f>
        <v>----</v>
      </c>
      <c r="AM1322" s="4">
        <f>V1322*(44/43.989828)</f>
        <v>473.20307392689955</v>
      </c>
      <c r="AN1322" s="4">
        <f>INT(AM1322)</f>
        <v>473</v>
      </c>
      <c r="AO1322" s="4">
        <f>AM1322-AN1322</f>
        <v>0.20307392689954895</v>
      </c>
    </row>
    <row r="1323" spans="1:41" x14ac:dyDescent="0.25">
      <c r="A1323">
        <v>19</v>
      </c>
      <c r="B1323">
        <v>23</v>
      </c>
      <c r="C1323">
        <v>1</v>
      </c>
      <c r="D1323">
        <v>8</v>
      </c>
      <c r="E1323">
        <v>0</v>
      </c>
      <c r="F1323">
        <v>0</v>
      </c>
      <c r="H1323">
        <v>392.13508940000003</v>
      </c>
      <c r="J1323">
        <v>1700163</v>
      </c>
      <c r="K1323">
        <v>1822380</v>
      </c>
      <c r="L1323">
        <v>1883748</v>
      </c>
      <c r="M1323" t="str">
        <f>IF(J1323&gt;0,"Yes","No")</f>
        <v>Yes</v>
      </c>
      <c r="N1323">
        <f>AVERAGE(J1323:L1323)</f>
        <v>1802097</v>
      </c>
      <c r="O1323" t="s">
        <v>14</v>
      </c>
      <c r="P1323" t="s">
        <v>14</v>
      </c>
      <c r="Q1323" t="s">
        <v>14</v>
      </c>
      <c r="S1323">
        <f>B1323/A1323</f>
        <v>1.2105263157894737</v>
      </c>
      <c r="T1323">
        <f>D1323/A1323</f>
        <v>0.42105263157894735</v>
      </c>
      <c r="V1323" s="4">
        <f>A1323*12+(B1323-1)*1.007825+C1323*14.003074+D1323*15.9949146+E1323*31.9720707+F1323*30.9737615+0.0005485799</f>
        <v>392.13508937990002</v>
      </c>
      <c r="W1323">
        <f>1+A1323-B1323/2+C1323/2+F1323/2</f>
        <v>9</v>
      </c>
      <c r="X1323">
        <f>W1323/A1323</f>
        <v>0.47368421052631576</v>
      </c>
      <c r="Y1323">
        <f>W1323/B1323</f>
        <v>0.39130434782608697</v>
      </c>
      <c r="Z1323">
        <f>W1323/D1323</f>
        <v>1.125</v>
      </c>
      <c r="AA1323" t="str">
        <f>IF(X1323&gt;=0.3,IF(X1323&lt;=0.68,IF(Y1323&gt;=0.2,IF(Y1323&lt;=0.95,IF(Z1323&gt;=0.77,IF(Z1323&lt;=1.75,"CRAM","O"),"O"),"O"),"O"),"O"),"O")</f>
        <v>CRAM</v>
      </c>
      <c r="AD1323">
        <f>(1+A1323-D1323/2-E1323-B1323/2)/(A1323-D1323/2-E1323-C1323-F1323)</f>
        <v>0.32142857142857145</v>
      </c>
      <c r="AF1323" t="str">
        <f>IF(AD1323&gt;0.66,"CondAr","----")</f>
        <v>----</v>
      </c>
      <c r="AG1323" t="str">
        <f>IF(AND((AD1323&gt;0.5),(AD1323&lt;=0.66)),"Aromatic","----")</f>
        <v>----</v>
      </c>
      <c r="AH1323" t="str">
        <f>IF(AND((AD1323&lt;=0.5),(S1323&lt;1.5)),"HUnSatLig","----")</f>
        <v>HUnSatLig</v>
      </c>
      <c r="AI1323" t="str">
        <f>IF(AND((T1323&lt;0.6),(S1323&gt;=1.5),(C1323=0)),"AlipatNoN","----")</f>
        <v>----</v>
      </c>
      <c r="AJ1323" t="str">
        <f>IF(AND((S1323&gt;=1.5),(T1323&gt;=0.6)),"SatFACarb","----")</f>
        <v>----</v>
      </c>
      <c r="AK1323" t="str">
        <f>IF(AND((T1323&lt;0.6),(S1323&gt;=1.5),(C1323&gt;0)),"Alipat+N","----")</f>
        <v>----</v>
      </c>
      <c r="AM1323" s="4">
        <f>V1323*(44/43.989828)</f>
        <v>392.22576484535466</v>
      </c>
      <c r="AN1323" s="4">
        <f>INT(AM1323)</f>
        <v>392</v>
      </c>
      <c r="AO1323" s="4">
        <f>AM1323-AN1323</f>
        <v>0.22576484535466079</v>
      </c>
    </row>
    <row r="1324" spans="1:41" x14ac:dyDescent="0.25">
      <c r="A1324">
        <v>19</v>
      </c>
      <c r="B1324">
        <v>24</v>
      </c>
      <c r="C1324">
        <v>0</v>
      </c>
      <c r="D1324">
        <v>14</v>
      </c>
      <c r="E1324">
        <v>0</v>
      </c>
      <c r="F1324">
        <v>0</v>
      </c>
      <c r="H1324">
        <v>475.109328</v>
      </c>
      <c r="J1324">
        <v>1727008</v>
      </c>
      <c r="K1324">
        <v>2052657</v>
      </c>
      <c r="L1324">
        <v>1563834</v>
      </c>
      <c r="M1324" t="str">
        <f>IF(J1324&gt;0,"Yes","No")</f>
        <v>Yes</v>
      </c>
      <c r="N1324">
        <f>AVERAGE(J1324:L1324)</f>
        <v>1781166.3333333333</v>
      </c>
      <c r="O1324" t="s">
        <v>14</v>
      </c>
      <c r="P1324" t="s">
        <v>14</v>
      </c>
      <c r="Q1324" t="s">
        <v>14</v>
      </c>
      <c r="S1324">
        <f>B1324/A1324</f>
        <v>1.263157894736842</v>
      </c>
      <c r="T1324">
        <f>D1324/A1324</f>
        <v>0.73684210526315785</v>
      </c>
      <c r="V1324" s="4">
        <f>A1324*12+(B1324-1)*1.007825+C1324*14.003074+D1324*15.9949146+E1324*31.9720707+F1324*30.9737615+0.0005485799</f>
        <v>475.1093279799</v>
      </c>
      <c r="W1324">
        <f>1+A1324-B1324/2+C1324/2+F1324/2</f>
        <v>8</v>
      </c>
      <c r="X1324">
        <f>W1324/A1324</f>
        <v>0.42105263157894735</v>
      </c>
      <c r="Y1324">
        <f>W1324/B1324</f>
        <v>0.33333333333333331</v>
      </c>
      <c r="Z1324">
        <f>W1324/D1324</f>
        <v>0.5714285714285714</v>
      </c>
      <c r="AA1324" t="str">
        <f>IF(X1324&gt;=0.3,IF(X1324&lt;=0.68,IF(Y1324&gt;=0.2,IF(Y1324&lt;=0.95,IF(Z1324&gt;=0.77,IF(Z1324&lt;=1.75,"CRAM","O"),"O"),"O"),"O"),"O"),"O")</f>
        <v>O</v>
      </c>
      <c r="AD1324">
        <f>(1+A1324-D1324/2-E1324-B1324/2)/(A1324-D1324/2-E1324-C1324-F1324)</f>
        <v>8.3333333333333329E-2</v>
      </c>
      <c r="AF1324" t="str">
        <f>IF(AD1324&gt;0.66,"CondAr","----")</f>
        <v>----</v>
      </c>
      <c r="AG1324" t="str">
        <f>IF(AND((AD1324&gt;0.5),(AD1324&lt;=0.66)),"Aromatic","----")</f>
        <v>----</v>
      </c>
      <c r="AH1324" t="str">
        <f>IF(AND((AD1324&lt;=0.5),(S1324&lt;1.5)),"HUnSatLig","----")</f>
        <v>HUnSatLig</v>
      </c>
      <c r="AI1324" t="str">
        <f>IF(AND((T1324&lt;0.6),(S1324&gt;=1.5),(C1324=0)),"AlipatNoN","----")</f>
        <v>----</v>
      </c>
      <c r="AJ1324" t="str">
        <f>IF(AND((S1324&gt;=1.5),(T1324&gt;=0.6)),"SatFACarb","----")</f>
        <v>----</v>
      </c>
      <c r="AK1324" t="str">
        <f>IF(AND((T1324&lt;0.6),(S1324&gt;=1.5),(C1324&gt;0)),"Alipat+N","----")</f>
        <v>----</v>
      </c>
      <c r="AM1324" s="4">
        <f>V1324*(44/43.989828)</f>
        <v>475.21919001628277</v>
      </c>
      <c r="AN1324" s="4">
        <f>INT(AM1324)</f>
        <v>475</v>
      </c>
      <c r="AO1324" s="4">
        <f>AM1324-AN1324</f>
        <v>0.21919001628276646</v>
      </c>
    </row>
    <row r="1325" spans="1:41" x14ac:dyDescent="0.25">
      <c r="A1325">
        <v>19</v>
      </c>
      <c r="B1325">
        <v>25</v>
      </c>
      <c r="C1325">
        <v>3</v>
      </c>
      <c r="D1325">
        <v>5</v>
      </c>
      <c r="E1325">
        <v>0</v>
      </c>
      <c r="F1325">
        <v>0</v>
      </c>
      <c r="H1325">
        <v>374.17214360000003</v>
      </c>
      <c r="J1325">
        <v>2333851</v>
      </c>
      <c r="K1325">
        <v>2702391</v>
      </c>
      <c r="L1325">
        <v>2513161</v>
      </c>
      <c r="M1325" t="str">
        <f>IF(J1325&gt;0,"Yes","No")</f>
        <v>Yes</v>
      </c>
      <c r="N1325">
        <f>AVERAGE(J1325:L1325)</f>
        <v>2516467.6666666665</v>
      </c>
      <c r="O1325">
        <v>4309746</v>
      </c>
      <c r="P1325">
        <v>4413573</v>
      </c>
      <c r="Q1325">
        <v>4156745</v>
      </c>
      <c r="S1325">
        <f>B1325/A1325</f>
        <v>1.3157894736842106</v>
      </c>
      <c r="T1325">
        <f>D1325/A1325</f>
        <v>0.26315789473684209</v>
      </c>
      <c r="V1325" s="4">
        <f>A1325*12+(B1325-1)*1.007825+C1325*14.003074+D1325*15.9949146+E1325*31.9720707+F1325*30.9737615+0.0005485799</f>
        <v>374.17214357990002</v>
      </c>
      <c r="W1325">
        <f>1+A1325-B1325/2+C1325/2+F1325/2</f>
        <v>9</v>
      </c>
      <c r="X1325">
        <f>W1325/A1325</f>
        <v>0.47368421052631576</v>
      </c>
      <c r="Y1325">
        <f>W1325/B1325</f>
        <v>0.36</v>
      </c>
      <c r="Z1325">
        <f>W1325/D1325</f>
        <v>1.8</v>
      </c>
      <c r="AA1325" t="str">
        <f>IF(X1325&gt;=0.3,IF(X1325&lt;=0.68,IF(Y1325&gt;=0.2,IF(Y1325&lt;=0.95,IF(Z1325&gt;=0.77,IF(Z1325&lt;=1.75,"CRAM","O"),"O"),"O"),"O"),"O"),"O")</f>
        <v>O</v>
      </c>
      <c r="AD1325">
        <f>(1+A1325-D1325/2-E1325-B1325/2)/(A1325-D1325/2-E1325-C1325-F1325)</f>
        <v>0.37037037037037035</v>
      </c>
      <c r="AF1325" t="str">
        <f>IF(AD1325&gt;0.66,"CondAr","----")</f>
        <v>----</v>
      </c>
      <c r="AG1325" t="str">
        <f>IF(AND((AD1325&gt;0.5),(AD1325&lt;=0.66)),"Aromatic","----")</f>
        <v>----</v>
      </c>
      <c r="AH1325" t="str">
        <f>IF(AND((AD1325&lt;=0.5),(S1325&lt;1.5)),"HUnSatLig","----")</f>
        <v>HUnSatLig</v>
      </c>
      <c r="AI1325" t="str">
        <f>IF(AND((T1325&lt;0.6),(S1325&gt;=1.5),(C1325=0)),"AlipatNoN","----")</f>
        <v>----</v>
      </c>
      <c r="AJ1325" t="str">
        <f>IF(AND((S1325&gt;=1.5),(T1325&gt;=0.6)),"SatFACarb","----")</f>
        <v>----</v>
      </c>
      <c r="AK1325" t="str">
        <f>IF(AND((T1325&lt;0.6),(S1325&gt;=1.5),(C1325&gt;0)),"Alipat+N","----")</f>
        <v>----</v>
      </c>
      <c r="AM1325" s="4">
        <f>V1325*(44/43.989828)</f>
        <v>374.25866537863249</v>
      </c>
      <c r="AN1325" s="4">
        <f>INT(AM1325)</f>
        <v>374</v>
      </c>
      <c r="AO1325" s="4">
        <f>AM1325-AN1325</f>
        <v>0.25866537863248595</v>
      </c>
    </row>
    <row r="1326" spans="1:41" x14ac:dyDescent="0.25">
      <c r="A1326">
        <v>19</v>
      </c>
      <c r="B1326">
        <v>25</v>
      </c>
      <c r="C1326">
        <v>3</v>
      </c>
      <c r="D1326">
        <v>6</v>
      </c>
      <c r="E1326">
        <v>0</v>
      </c>
      <c r="F1326">
        <v>0</v>
      </c>
      <c r="H1326">
        <v>390.16705819999999</v>
      </c>
      <c r="J1326">
        <v>2743094</v>
      </c>
      <c r="K1326">
        <v>2742057</v>
      </c>
      <c r="L1326">
        <v>2667733</v>
      </c>
      <c r="M1326" t="str">
        <f>IF(J1326&gt;0,"Yes","No")</f>
        <v>Yes</v>
      </c>
      <c r="N1326">
        <f>AVERAGE(J1326:L1326)</f>
        <v>2717628</v>
      </c>
      <c r="O1326">
        <v>3827385</v>
      </c>
      <c r="P1326">
        <v>4046956</v>
      </c>
      <c r="Q1326">
        <v>3604441</v>
      </c>
      <c r="S1326">
        <f>B1326/A1326</f>
        <v>1.3157894736842106</v>
      </c>
      <c r="T1326">
        <f>D1326/A1326</f>
        <v>0.31578947368421051</v>
      </c>
      <c r="V1326" s="4">
        <f>A1326*12+(B1326-1)*1.007825+C1326*14.003074+D1326*15.9949146+E1326*31.9720707+F1326*30.9737615+0.0005485799</f>
        <v>390.16705817989998</v>
      </c>
      <c r="W1326">
        <f>1+A1326-B1326/2+C1326/2+F1326/2</f>
        <v>9</v>
      </c>
      <c r="X1326">
        <f>W1326/A1326</f>
        <v>0.47368421052631576</v>
      </c>
      <c r="Y1326">
        <f>W1326/B1326</f>
        <v>0.36</v>
      </c>
      <c r="Z1326">
        <f>W1326/D1326</f>
        <v>1.5</v>
      </c>
      <c r="AA1326" t="str">
        <f>IF(X1326&gt;=0.3,IF(X1326&lt;=0.68,IF(Y1326&gt;=0.2,IF(Y1326&lt;=0.95,IF(Z1326&gt;=0.77,IF(Z1326&lt;=1.75,"CRAM","O"),"O"),"O"),"O"),"O"),"O")</f>
        <v>CRAM</v>
      </c>
      <c r="AD1326">
        <f>(1+A1326-D1326/2-E1326-B1326/2)/(A1326-D1326/2-E1326-C1326-F1326)</f>
        <v>0.34615384615384615</v>
      </c>
      <c r="AF1326" t="str">
        <f>IF(AD1326&gt;0.66,"CondAr","----")</f>
        <v>----</v>
      </c>
      <c r="AG1326" t="str">
        <f>IF(AND((AD1326&gt;0.5),(AD1326&lt;=0.66)),"Aromatic","----")</f>
        <v>----</v>
      </c>
      <c r="AH1326" t="str">
        <f>IF(AND((AD1326&lt;=0.5),(S1326&lt;1.5)),"HUnSatLig","----")</f>
        <v>HUnSatLig</v>
      </c>
      <c r="AI1326" t="str">
        <f>IF(AND((T1326&lt;0.6),(S1326&gt;=1.5),(C1326=0)),"AlipatNoN","----")</f>
        <v>----</v>
      </c>
      <c r="AJ1326" t="str">
        <f>IF(AND((S1326&gt;=1.5),(T1326&gt;=0.6)),"SatFACarb","----")</f>
        <v>----</v>
      </c>
      <c r="AK1326" t="str">
        <f>IF(AND((T1326&lt;0.6),(S1326&gt;=1.5),(C1326&gt;0)),"Alipat+N","----")</f>
        <v>----</v>
      </c>
      <c r="AM1326" s="4">
        <f>V1326*(44/43.989828)</f>
        <v>390.25727856711774</v>
      </c>
      <c r="AN1326" s="4">
        <f>INT(AM1326)</f>
        <v>390</v>
      </c>
      <c r="AO1326" s="4">
        <f>AM1326-AN1326</f>
        <v>0.25727856711773711</v>
      </c>
    </row>
    <row r="1327" spans="1:41" x14ac:dyDescent="0.25">
      <c r="A1327">
        <v>19</v>
      </c>
      <c r="B1327">
        <v>27</v>
      </c>
      <c r="C1327">
        <v>3</v>
      </c>
      <c r="D1327">
        <v>6</v>
      </c>
      <c r="E1327">
        <v>0</v>
      </c>
      <c r="F1327">
        <v>0</v>
      </c>
      <c r="H1327">
        <v>392.18270819999998</v>
      </c>
      <c r="J1327">
        <v>2824527</v>
      </c>
      <c r="K1327">
        <v>3013813</v>
      </c>
      <c r="L1327">
        <v>2394989</v>
      </c>
      <c r="M1327" t="str">
        <f>IF(J1327&gt;0,"Yes","No")</f>
        <v>Yes</v>
      </c>
      <c r="N1327">
        <f>AVERAGE(J1327:L1327)</f>
        <v>2744443</v>
      </c>
      <c r="O1327">
        <v>3645520</v>
      </c>
      <c r="P1327">
        <v>4251154</v>
      </c>
      <c r="Q1327">
        <v>3200832</v>
      </c>
      <c r="S1327">
        <f>B1327/A1327</f>
        <v>1.4210526315789473</v>
      </c>
      <c r="T1327">
        <f>D1327/A1327</f>
        <v>0.31578947368421051</v>
      </c>
      <c r="V1327" s="4">
        <f>A1327*12+(B1327-1)*1.007825+C1327*14.003074+D1327*15.9949146+E1327*31.9720707+F1327*30.9737615+0.0005485799</f>
        <v>392.18270817989998</v>
      </c>
      <c r="W1327">
        <f>1+A1327-B1327/2+C1327/2+F1327/2</f>
        <v>8</v>
      </c>
      <c r="X1327">
        <f>W1327/A1327</f>
        <v>0.42105263157894735</v>
      </c>
      <c r="Y1327">
        <f>W1327/B1327</f>
        <v>0.29629629629629628</v>
      </c>
      <c r="Z1327">
        <f>W1327/D1327</f>
        <v>1.3333333333333333</v>
      </c>
      <c r="AA1327" t="str">
        <f>IF(X1327&gt;=0.3,IF(X1327&lt;=0.68,IF(Y1327&gt;=0.2,IF(Y1327&lt;=0.95,IF(Z1327&gt;=0.77,IF(Z1327&lt;=1.75,"CRAM","O"),"O"),"O"),"O"),"O"),"O")</f>
        <v>CRAM</v>
      </c>
      <c r="AD1327">
        <f>(1+A1327-D1327/2-E1327-B1327/2)/(A1327-D1327/2-E1327-C1327-F1327)</f>
        <v>0.26923076923076922</v>
      </c>
      <c r="AF1327" t="str">
        <f>IF(AD1327&gt;0.66,"CondAr","----")</f>
        <v>----</v>
      </c>
      <c r="AG1327" t="str">
        <f>IF(AND((AD1327&gt;0.5),(AD1327&lt;=0.66)),"Aromatic","----")</f>
        <v>----</v>
      </c>
      <c r="AH1327" t="str">
        <f>IF(AND((AD1327&lt;=0.5),(S1327&lt;1.5)),"HUnSatLig","----")</f>
        <v>HUnSatLig</v>
      </c>
      <c r="AI1327" t="str">
        <f>IF(AND((T1327&lt;0.6),(S1327&gt;=1.5),(C1327=0)),"AlipatNoN","----")</f>
        <v>----</v>
      </c>
      <c r="AJ1327" t="str">
        <f>IF(AND((S1327&gt;=1.5),(T1327&gt;=0.6)),"SatFACarb","----")</f>
        <v>----</v>
      </c>
      <c r="AK1327" t="str">
        <f>IF(AND((T1327&lt;0.6),(S1327&gt;=1.5),(C1327&gt;0)),"Alipat+N","----")</f>
        <v>----</v>
      </c>
      <c r="AM1327" s="4">
        <f>V1327*(44/43.989828)</f>
        <v>392.27339465650095</v>
      </c>
      <c r="AN1327" s="4">
        <f>INT(AM1327)</f>
        <v>392</v>
      </c>
      <c r="AO1327" s="4">
        <f>AM1327-AN1327</f>
        <v>0.27339465650095462</v>
      </c>
    </row>
    <row r="1328" spans="1:41" x14ac:dyDescent="0.25">
      <c r="A1328">
        <v>19</v>
      </c>
      <c r="B1328">
        <v>27</v>
      </c>
      <c r="C1328">
        <v>3</v>
      </c>
      <c r="D1328">
        <v>7</v>
      </c>
      <c r="E1328">
        <v>0</v>
      </c>
      <c r="F1328">
        <v>0</v>
      </c>
      <c r="H1328">
        <v>408.17762279999999</v>
      </c>
      <c r="J1328">
        <v>2046128</v>
      </c>
      <c r="K1328">
        <v>2017040</v>
      </c>
      <c r="L1328">
        <v>2392686</v>
      </c>
      <c r="M1328" t="str">
        <f>IF(J1328&gt;0,"Yes","No")</f>
        <v>Yes</v>
      </c>
      <c r="N1328">
        <f>AVERAGE(J1328:L1328)</f>
        <v>2151951.3333333335</v>
      </c>
      <c r="O1328" t="s">
        <v>14</v>
      </c>
      <c r="P1328" t="s">
        <v>14</v>
      </c>
      <c r="Q1328" t="s">
        <v>14</v>
      </c>
      <c r="S1328">
        <f>B1328/A1328</f>
        <v>1.4210526315789473</v>
      </c>
      <c r="T1328">
        <f>D1328/A1328</f>
        <v>0.36842105263157893</v>
      </c>
      <c r="V1328" s="4">
        <f>A1328*12+(B1328-1)*1.007825+C1328*14.003074+D1328*15.9949146+E1328*31.9720707+F1328*30.9737615+0.0005485799</f>
        <v>408.17762277989999</v>
      </c>
      <c r="W1328">
        <f>1+A1328-B1328/2+C1328/2+F1328/2</f>
        <v>8</v>
      </c>
      <c r="X1328">
        <f>W1328/A1328</f>
        <v>0.42105263157894735</v>
      </c>
      <c r="Y1328">
        <f>W1328/B1328</f>
        <v>0.29629629629629628</v>
      </c>
      <c r="Z1328">
        <f>W1328/D1328</f>
        <v>1.1428571428571428</v>
      </c>
      <c r="AA1328" t="str">
        <f>IF(X1328&gt;=0.3,IF(X1328&lt;=0.68,IF(Y1328&gt;=0.2,IF(Y1328&lt;=0.95,IF(Z1328&gt;=0.77,IF(Z1328&lt;=1.75,"CRAM","O"),"O"),"O"),"O"),"O"),"O")</f>
        <v>CRAM</v>
      </c>
      <c r="AD1328">
        <f>(1+A1328-D1328/2-E1328-B1328/2)/(A1328-D1328/2-E1328-C1328-F1328)</f>
        <v>0.24</v>
      </c>
      <c r="AF1328" t="str">
        <f>IF(AD1328&gt;0.66,"CondAr","----")</f>
        <v>----</v>
      </c>
      <c r="AG1328" t="str">
        <f>IF(AND((AD1328&gt;0.5),(AD1328&lt;=0.66)),"Aromatic","----")</f>
        <v>----</v>
      </c>
      <c r="AH1328" t="str">
        <f>IF(AND((AD1328&lt;=0.5),(S1328&lt;1.5)),"HUnSatLig","----")</f>
        <v>HUnSatLig</v>
      </c>
      <c r="AI1328" t="str">
        <f>IF(AND((T1328&lt;0.6),(S1328&gt;=1.5),(C1328=0)),"AlipatNoN","----")</f>
        <v>----</v>
      </c>
      <c r="AJ1328" t="str">
        <f>IF(AND((S1328&gt;=1.5),(T1328&gt;=0.6)),"SatFACarb","----")</f>
        <v>----</v>
      </c>
      <c r="AK1328" t="str">
        <f>IF(AND((T1328&lt;0.6),(S1328&gt;=1.5),(C1328&gt;0)),"Alipat+N","----")</f>
        <v>----</v>
      </c>
      <c r="AM1328" s="4">
        <f>V1328*(44/43.989828)</f>
        <v>408.27200784498626</v>
      </c>
      <c r="AN1328" s="4">
        <f>INT(AM1328)</f>
        <v>408</v>
      </c>
      <c r="AO1328" s="4">
        <f>AM1328-AN1328</f>
        <v>0.27200784498626263</v>
      </c>
    </row>
    <row r="1329" spans="1:41" x14ac:dyDescent="0.25">
      <c r="A1329">
        <v>19</v>
      </c>
      <c r="B1329">
        <v>28</v>
      </c>
      <c r="C1329">
        <v>0</v>
      </c>
      <c r="D1329">
        <v>12</v>
      </c>
      <c r="E1329">
        <v>0</v>
      </c>
      <c r="F1329">
        <v>0</v>
      </c>
      <c r="H1329">
        <v>447.15079880000002</v>
      </c>
      <c r="J1329">
        <v>2054684</v>
      </c>
      <c r="K1329">
        <v>2328560</v>
      </c>
      <c r="L1329">
        <v>1754197</v>
      </c>
      <c r="M1329" t="str">
        <f>IF(J1329&gt;0,"Yes","No")</f>
        <v>Yes</v>
      </c>
      <c r="N1329">
        <f>AVERAGE(J1329:L1329)</f>
        <v>2045813.6666666667</v>
      </c>
      <c r="O1329" t="s">
        <v>14</v>
      </c>
      <c r="P1329" t="s">
        <v>14</v>
      </c>
      <c r="Q1329" t="s">
        <v>14</v>
      </c>
      <c r="S1329">
        <f>B1329/A1329</f>
        <v>1.4736842105263157</v>
      </c>
      <c r="T1329">
        <f>D1329/A1329</f>
        <v>0.63157894736842102</v>
      </c>
      <c r="V1329" s="4">
        <f>A1329*12+(B1329-1)*1.007825+C1329*14.003074+D1329*15.9949146+E1329*31.9720707+F1329*30.9737615+0.0005485799</f>
        <v>447.15079877989996</v>
      </c>
      <c r="W1329">
        <f>1+A1329-B1329/2+C1329/2+F1329/2</f>
        <v>6</v>
      </c>
      <c r="X1329">
        <f>W1329/A1329</f>
        <v>0.31578947368421051</v>
      </c>
      <c r="Y1329">
        <f>W1329/B1329</f>
        <v>0.21428571428571427</v>
      </c>
      <c r="Z1329">
        <f>W1329/D1329</f>
        <v>0.5</v>
      </c>
      <c r="AA1329" t="str">
        <f>IF(X1329&gt;=0.3,IF(X1329&lt;=0.68,IF(Y1329&gt;=0.2,IF(Y1329&lt;=0.95,IF(Z1329&gt;=0.77,IF(Z1329&lt;=1.75,"CRAM","O"),"O"),"O"),"O"),"O"),"O")</f>
        <v>O</v>
      </c>
      <c r="AD1329">
        <f>(1+A1329-D1329/2-E1329-B1329/2)/(A1329-D1329/2-E1329-C1329-F1329)</f>
        <v>0</v>
      </c>
      <c r="AF1329" t="str">
        <f>IF(AD1329&gt;0.66,"CondAr","----")</f>
        <v>----</v>
      </c>
      <c r="AG1329" t="str">
        <f>IF(AND((AD1329&gt;0.5),(AD1329&lt;=0.66)),"Aromatic","----")</f>
        <v>----</v>
      </c>
      <c r="AH1329" t="str">
        <f>IF(AND((AD1329&lt;=0.5),(S1329&lt;1.5)),"HUnSatLig","----")</f>
        <v>HUnSatLig</v>
      </c>
      <c r="AI1329" t="str">
        <f>IF(AND((T1329&lt;0.6),(S1329&gt;=1.5),(C1329=0)),"AlipatNoN","----")</f>
        <v>----</v>
      </c>
      <c r="AJ1329" t="str">
        <f>IF(AND((S1329&gt;=1.5),(T1329&gt;=0.6)),"SatFACarb","----")</f>
        <v>----</v>
      </c>
      <c r="AK1329" t="str">
        <f>IF(AND((T1329&lt;0.6),(S1329&gt;=1.5),(C1329&gt;0)),"Alipat+N","----")</f>
        <v>----</v>
      </c>
      <c r="AM1329" s="4">
        <f>V1329*(44/43.989828)</f>
        <v>447.25419581807859</v>
      </c>
      <c r="AN1329" s="4">
        <f>INT(AM1329)</f>
        <v>447</v>
      </c>
      <c r="AO1329" s="4">
        <f>AM1329-AN1329</f>
        <v>0.25419581807858549</v>
      </c>
    </row>
    <row r="1330" spans="1:41" x14ac:dyDescent="0.25">
      <c r="A1330">
        <v>19</v>
      </c>
      <c r="B1330">
        <v>28</v>
      </c>
      <c r="C1330">
        <v>0</v>
      </c>
      <c r="D1330">
        <v>14</v>
      </c>
      <c r="E1330">
        <v>0</v>
      </c>
      <c r="F1330">
        <v>0</v>
      </c>
      <c r="H1330">
        <v>479.14062799999999</v>
      </c>
      <c r="J1330">
        <v>2825261</v>
      </c>
      <c r="K1330">
        <v>1995327</v>
      </c>
      <c r="L1330">
        <v>2853469</v>
      </c>
      <c r="M1330" t="str">
        <f>IF(J1330&gt;0,"Yes","No")</f>
        <v>Yes</v>
      </c>
      <c r="N1330">
        <f>AVERAGE(J1330:L1330)</f>
        <v>2558019</v>
      </c>
      <c r="O1330">
        <v>2486038</v>
      </c>
      <c r="P1330">
        <v>2550724</v>
      </c>
      <c r="Q1330">
        <v>1970925</v>
      </c>
      <c r="S1330">
        <f>B1330/A1330</f>
        <v>1.4736842105263157</v>
      </c>
      <c r="T1330">
        <f>D1330/A1330</f>
        <v>0.73684210526315785</v>
      </c>
      <c r="V1330" s="4">
        <f>A1330*12+(B1330-1)*1.007825+C1330*14.003074+D1330*15.9949146+E1330*31.9720707+F1330*30.9737615+0.0005485799</f>
        <v>479.14062797989999</v>
      </c>
      <c r="W1330">
        <f>1+A1330-B1330/2+C1330/2+F1330/2</f>
        <v>6</v>
      </c>
      <c r="X1330">
        <f>W1330/A1330</f>
        <v>0.31578947368421051</v>
      </c>
      <c r="Y1330">
        <f>W1330/B1330</f>
        <v>0.21428571428571427</v>
      </c>
      <c r="Z1330">
        <f>W1330/D1330</f>
        <v>0.42857142857142855</v>
      </c>
      <c r="AA1330" t="str">
        <f>IF(X1330&gt;=0.3,IF(X1330&lt;=0.68,IF(Y1330&gt;=0.2,IF(Y1330&lt;=0.95,IF(Z1330&gt;=0.77,IF(Z1330&lt;=1.75,"CRAM","O"),"O"),"O"),"O"),"O"),"O")</f>
        <v>O</v>
      </c>
      <c r="AD1330">
        <f>(1+A1330-D1330/2-E1330-B1330/2)/(A1330-D1330/2-E1330-C1330-F1330)</f>
        <v>-8.3333333333333329E-2</v>
      </c>
      <c r="AF1330" t="str">
        <f>IF(AD1330&gt;0.66,"CondAr","----")</f>
        <v>----</v>
      </c>
      <c r="AG1330" t="str">
        <f>IF(AND((AD1330&gt;0.5),(AD1330&lt;=0.66)),"Aromatic","----")</f>
        <v>----</v>
      </c>
      <c r="AH1330" t="str">
        <f>IF(AND((AD1330&lt;=0.5),(S1330&lt;1.5)),"HUnSatLig","----")</f>
        <v>HUnSatLig</v>
      </c>
      <c r="AI1330" t="str">
        <f>IF(AND((T1330&lt;0.6),(S1330&gt;=1.5),(C1330=0)),"AlipatNoN","----")</f>
        <v>----</v>
      </c>
      <c r="AJ1330" t="str">
        <f>IF(AND((S1330&gt;=1.5),(T1330&gt;=0.6)),"SatFACarb","----")</f>
        <v>----</v>
      </c>
      <c r="AK1330" t="str">
        <f>IF(AND((T1330&lt;0.6),(S1330&gt;=1.5),(C1330&gt;0)),"Alipat+N","----")</f>
        <v>----</v>
      </c>
      <c r="AM1330" s="4">
        <f>V1330*(44/43.989828)</f>
        <v>479.2514221950492</v>
      </c>
      <c r="AN1330" s="4">
        <f>INT(AM1330)</f>
        <v>479</v>
      </c>
      <c r="AO1330" s="4">
        <f>AM1330-AN1330</f>
        <v>0.25142219504920149</v>
      </c>
    </row>
    <row r="1331" spans="1:41" x14ac:dyDescent="0.25">
      <c r="A1331">
        <v>19</v>
      </c>
      <c r="B1331">
        <v>29</v>
      </c>
      <c r="C1331">
        <v>3</v>
      </c>
      <c r="D1331">
        <v>5</v>
      </c>
      <c r="E1331">
        <v>0</v>
      </c>
      <c r="F1331">
        <v>0</v>
      </c>
      <c r="H1331">
        <v>378.20344360000001</v>
      </c>
      <c r="J1331">
        <v>1848910</v>
      </c>
      <c r="K1331">
        <v>1723477</v>
      </c>
      <c r="L1331">
        <v>2040177</v>
      </c>
      <c r="M1331" t="str">
        <f>IF(J1331&gt;0,"Yes","No")</f>
        <v>Yes</v>
      </c>
      <c r="N1331">
        <f>AVERAGE(J1331:L1331)</f>
        <v>1870854.6666666667</v>
      </c>
      <c r="O1331">
        <v>3616602</v>
      </c>
      <c r="P1331">
        <v>4556007</v>
      </c>
      <c r="Q1331">
        <v>3899757</v>
      </c>
      <c r="S1331">
        <f>B1331/A1331</f>
        <v>1.5263157894736843</v>
      </c>
      <c r="T1331">
        <f>D1331/A1331</f>
        <v>0.26315789473684209</v>
      </c>
      <c r="V1331" s="4">
        <f>A1331*12+(B1331-1)*1.007825+C1331*14.003074+D1331*15.9949146+E1331*31.9720707+F1331*30.9737615+0.0005485799</f>
        <v>378.20344357990001</v>
      </c>
      <c r="W1331">
        <f>1+A1331-B1331/2+C1331/2+F1331/2</f>
        <v>7</v>
      </c>
      <c r="X1331">
        <f>W1331/A1331</f>
        <v>0.36842105263157893</v>
      </c>
      <c r="Y1331">
        <f>W1331/B1331</f>
        <v>0.2413793103448276</v>
      </c>
      <c r="Z1331">
        <f>W1331/D1331</f>
        <v>1.4</v>
      </c>
      <c r="AA1331" t="str">
        <f>IF(X1331&gt;=0.3,IF(X1331&lt;=0.68,IF(Y1331&gt;=0.2,IF(Y1331&lt;=0.95,IF(Z1331&gt;=0.77,IF(Z1331&lt;=1.75,"CRAM","O"),"O"),"O"),"O"),"O"),"O")</f>
        <v>CRAM</v>
      </c>
      <c r="AD1331">
        <f>(1+A1331-D1331/2-E1331-B1331/2)/(A1331-D1331/2-E1331-C1331-F1331)</f>
        <v>0.22222222222222221</v>
      </c>
      <c r="AF1331" t="str">
        <f>IF(AD1331&gt;0.66,"CondAr","----")</f>
        <v>----</v>
      </c>
      <c r="AG1331" t="str">
        <f>IF(AND((AD1331&gt;0.5),(AD1331&lt;=0.66)),"Aromatic","----")</f>
        <v>----</v>
      </c>
      <c r="AH1331" t="str">
        <f>IF(AND((AD1331&lt;=0.5),(S1331&lt;1.5)),"HUnSatLig","----")</f>
        <v>----</v>
      </c>
      <c r="AI1331" t="str">
        <f>IF(AND((T1331&lt;0.6),(S1331&gt;=1.5),(C1331=0)),"AlipatNoN","----")</f>
        <v>----</v>
      </c>
      <c r="AJ1331" t="str">
        <f>IF(AND((S1331&gt;=1.5),(T1331&gt;=0.6)),"SatFACarb","----")</f>
        <v>----</v>
      </c>
      <c r="AK1331" t="str">
        <f>IF(AND((T1331&lt;0.6),(S1331&gt;=1.5),(C1331&gt;0)),"Alipat+N","----")</f>
        <v>Alipat+N</v>
      </c>
      <c r="AM1331" s="4">
        <f>V1331*(44/43.989828)</f>
        <v>378.29089755739892</v>
      </c>
      <c r="AN1331" s="4">
        <f>INT(AM1331)</f>
        <v>378</v>
      </c>
      <c r="AO1331" s="4">
        <f>AM1331-AN1331</f>
        <v>0.29089755739892098</v>
      </c>
    </row>
    <row r="1332" spans="1:41" x14ac:dyDescent="0.25">
      <c r="A1332">
        <v>19</v>
      </c>
      <c r="B1332">
        <v>29</v>
      </c>
      <c r="C1332">
        <v>3</v>
      </c>
      <c r="D1332">
        <v>6</v>
      </c>
      <c r="E1332">
        <v>0</v>
      </c>
      <c r="F1332">
        <v>0</v>
      </c>
      <c r="H1332">
        <v>394.19835819999997</v>
      </c>
      <c r="J1332">
        <v>2509633</v>
      </c>
      <c r="K1332">
        <v>2190889</v>
      </c>
      <c r="L1332">
        <v>1695463</v>
      </c>
      <c r="M1332" t="str">
        <f>IF(J1332&gt;0,"Yes","No")</f>
        <v>Yes</v>
      </c>
      <c r="N1332">
        <f>AVERAGE(J1332:L1332)</f>
        <v>2131995</v>
      </c>
      <c r="O1332">
        <v>3008970</v>
      </c>
      <c r="P1332">
        <v>3889053</v>
      </c>
      <c r="Q1332">
        <v>3121289</v>
      </c>
      <c r="S1332">
        <f>B1332/A1332</f>
        <v>1.5263157894736843</v>
      </c>
      <c r="T1332">
        <f>D1332/A1332</f>
        <v>0.31578947368421051</v>
      </c>
      <c r="V1332" s="4">
        <f>A1332*12+(B1332-1)*1.007825+C1332*14.003074+D1332*15.9949146+E1332*31.9720707+F1332*30.9737615+0.0005485799</f>
        <v>394.19835817990003</v>
      </c>
      <c r="W1332">
        <f>1+A1332-B1332/2+C1332/2+F1332/2</f>
        <v>7</v>
      </c>
      <c r="X1332">
        <f>W1332/A1332</f>
        <v>0.36842105263157893</v>
      </c>
      <c r="Y1332">
        <f>W1332/B1332</f>
        <v>0.2413793103448276</v>
      </c>
      <c r="Z1332">
        <f>W1332/D1332</f>
        <v>1.1666666666666667</v>
      </c>
      <c r="AA1332" t="str">
        <f>IF(X1332&gt;=0.3,IF(X1332&lt;=0.68,IF(Y1332&gt;=0.2,IF(Y1332&lt;=0.95,IF(Z1332&gt;=0.77,IF(Z1332&lt;=1.75,"CRAM","O"),"O"),"O"),"O"),"O"),"O")</f>
        <v>CRAM</v>
      </c>
      <c r="AD1332">
        <f>(1+A1332-D1332/2-E1332-B1332/2)/(A1332-D1332/2-E1332-C1332-F1332)</f>
        <v>0.19230769230769232</v>
      </c>
      <c r="AF1332" t="str">
        <f>IF(AD1332&gt;0.66,"CondAr","----")</f>
        <v>----</v>
      </c>
      <c r="AG1332" t="str">
        <f>IF(AND((AD1332&gt;0.5),(AD1332&lt;=0.66)),"Aromatic","----")</f>
        <v>----</v>
      </c>
      <c r="AH1332" t="str">
        <f>IF(AND((AD1332&lt;=0.5),(S1332&lt;1.5)),"HUnSatLig","----")</f>
        <v>----</v>
      </c>
      <c r="AI1332" t="str">
        <f>IF(AND((T1332&lt;0.6),(S1332&gt;=1.5),(C1332=0)),"AlipatNoN","----")</f>
        <v>----</v>
      </c>
      <c r="AJ1332" t="str">
        <f>IF(AND((S1332&gt;=1.5),(T1332&gt;=0.6)),"SatFACarb","----")</f>
        <v>----</v>
      </c>
      <c r="AK1332" t="str">
        <f>IF(AND((T1332&lt;0.6),(S1332&gt;=1.5),(C1332&gt;0)),"Alipat+N","----")</f>
        <v>Alipat+N</v>
      </c>
      <c r="AM1332" s="4">
        <f>V1332*(44/43.989828)</f>
        <v>394.28951074588423</v>
      </c>
      <c r="AN1332" s="4">
        <f>INT(AM1332)</f>
        <v>394</v>
      </c>
      <c r="AO1332" s="4">
        <f>AM1332-AN1332</f>
        <v>0.28951074588422898</v>
      </c>
    </row>
    <row r="1333" spans="1:41" x14ac:dyDescent="0.25">
      <c r="A1333">
        <v>19</v>
      </c>
      <c r="B1333">
        <v>30</v>
      </c>
      <c r="C1333">
        <v>0</v>
      </c>
      <c r="D1333">
        <v>11</v>
      </c>
      <c r="E1333">
        <v>0</v>
      </c>
      <c r="F1333">
        <v>0</v>
      </c>
      <c r="H1333">
        <v>433.1715342</v>
      </c>
      <c r="J1333">
        <v>1777485</v>
      </c>
      <c r="K1333">
        <v>1767206</v>
      </c>
      <c r="L1333">
        <v>2420659</v>
      </c>
      <c r="M1333" t="str">
        <f>IF(J1333&gt;0,"Yes","No")</f>
        <v>Yes</v>
      </c>
      <c r="N1333">
        <f>AVERAGE(J1333:L1333)</f>
        <v>1988450</v>
      </c>
      <c r="O1333">
        <v>2253432</v>
      </c>
      <c r="P1333">
        <v>1929992</v>
      </c>
      <c r="Q1333">
        <v>1800248</v>
      </c>
      <c r="S1333">
        <f>B1333/A1333</f>
        <v>1.5789473684210527</v>
      </c>
      <c r="T1333">
        <f>D1333/A1333</f>
        <v>0.57894736842105265</v>
      </c>
      <c r="V1333" s="4">
        <f>A1333*12+(B1333-1)*1.007825+C1333*14.003074+D1333*15.9949146+E1333*31.9720707+F1333*30.9737615+0.0005485799</f>
        <v>433.17153417989999</v>
      </c>
      <c r="W1333">
        <f>1+A1333-B1333/2+C1333/2+F1333/2</f>
        <v>5</v>
      </c>
      <c r="X1333">
        <f>W1333/A1333</f>
        <v>0.26315789473684209</v>
      </c>
      <c r="Y1333">
        <f>W1333/B1333</f>
        <v>0.16666666666666666</v>
      </c>
      <c r="Z1333">
        <f>W1333/D1333</f>
        <v>0.45454545454545453</v>
      </c>
      <c r="AA1333" t="str">
        <f>IF(X1333&gt;=0.3,IF(X1333&lt;=0.68,IF(Y1333&gt;=0.2,IF(Y1333&lt;=0.95,IF(Z1333&gt;=0.77,IF(Z1333&lt;=1.75,"CRAM","O"),"O"),"O"),"O"),"O"),"O")</f>
        <v>O</v>
      </c>
      <c r="AD1333">
        <f>(1+A1333-D1333/2-E1333-B1333/2)/(A1333-D1333/2-E1333-C1333-F1333)</f>
        <v>-3.7037037037037035E-2</v>
      </c>
      <c r="AF1333" t="str">
        <f>IF(AD1333&gt;0.66,"CondAr","----")</f>
        <v>----</v>
      </c>
      <c r="AG1333" t="str">
        <f>IF(AND((AD1333&gt;0.5),(AD1333&lt;=0.66)),"Aromatic","----")</f>
        <v>----</v>
      </c>
      <c r="AH1333" t="str">
        <f>IF(AND((AD1333&lt;=0.5),(S1333&lt;1.5)),"HUnSatLig","----")</f>
        <v>----</v>
      </c>
      <c r="AI1333" t="str">
        <f>IF(AND((T1333&lt;0.6),(S1333&gt;=1.5),(C1333=0)),"AlipatNoN","----")</f>
        <v>AlipatNoN</v>
      </c>
      <c r="AJ1333" t="str">
        <f>IF(AND((S1333&gt;=1.5),(T1333&gt;=0.6)),"SatFACarb","----")</f>
        <v>----</v>
      </c>
      <c r="AK1333" t="str">
        <f>IF(AND((T1333&lt;0.6),(S1333&gt;=1.5),(C1333&gt;0)),"Alipat+N","----")</f>
        <v>----</v>
      </c>
      <c r="AM1333" s="4">
        <f>V1333*(44/43.989828)</f>
        <v>433.2716987189765</v>
      </c>
      <c r="AN1333" s="4">
        <f>INT(AM1333)</f>
        <v>433</v>
      </c>
      <c r="AO1333" s="4">
        <f>AM1333-AN1333</f>
        <v>0.271698718976495</v>
      </c>
    </row>
    <row r="1334" spans="1:41" x14ac:dyDescent="0.25">
      <c r="A1334">
        <v>19</v>
      </c>
      <c r="B1334">
        <v>30</v>
      </c>
      <c r="C1334">
        <v>0</v>
      </c>
      <c r="D1334">
        <v>15</v>
      </c>
      <c r="E1334">
        <v>0</v>
      </c>
      <c r="F1334">
        <v>0</v>
      </c>
      <c r="H1334">
        <v>497.1511926</v>
      </c>
      <c r="J1334">
        <v>2321068</v>
      </c>
      <c r="K1334">
        <v>2221454</v>
      </c>
      <c r="L1334">
        <v>2092641</v>
      </c>
      <c r="M1334" t="str">
        <f>IF(J1334&gt;0,"Yes","No")</f>
        <v>Yes</v>
      </c>
      <c r="N1334">
        <f>AVERAGE(J1334:L1334)</f>
        <v>2211721</v>
      </c>
      <c r="O1334">
        <v>2227195</v>
      </c>
      <c r="P1334">
        <v>1958503</v>
      </c>
      <c r="Q1334">
        <v>1623296</v>
      </c>
      <c r="S1334">
        <f>B1334/A1334</f>
        <v>1.5789473684210527</v>
      </c>
      <c r="T1334">
        <f>D1334/A1334</f>
        <v>0.78947368421052633</v>
      </c>
      <c r="V1334" s="4">
        <f>A1334*12+(B1334-1)*1.007825+C1334*14.003074+D1334*15.9949146+E1334*31.9720707+F1334*30.9737615+0.0005485799</f>
        <v>497.1511925799</v>
      </c>
      <c r="W1334">
        <f>1+A1334-B1334/2+C1334/2+F1334/2</f>
        <v>5</v>
      </c>
      <c r="X1334">
        <f>W1334/A1334</f>
        <v>0.26315789473684209</v>
      </c>
      <c r="Y1334">
        <f>W1334/B1334</f>
        <v>0.16666666666666666</v>
      </c>
      <c r="Z1334">
        <f>W1334/D1334</f>
        <v>0.33333333333333331</v>
      </c>
      <c r="AA1334" t="str">
        <f>IF(X1334&gt;=0.3,IF(X1334&lt;=0.68,IF(Y1334&gt;=0.2,IF(Y1334&lt;=0.95,IF(Z1334&gt;=0.77,IF(Z1334&lt;=1.75,"CRAM","O"),"O"),"O"),"O"),"O"),"O")</f>
        <v>O</v>
      </c>
      <c r="AD1334">
        <f>(1+A1334-D1334/2-E1334-B1334/2)/(A1334-D1334/2-E1334-C1334-F1334)</f>
        <v>-0.21739130434782608</v>
      </c>
      <c r="AF1334" t="str">
        <f>IF(AD1334&gt;0.66,"CondAr","----")</f>
        <v>----</v>
      </c>
      <c r="AG1334" t="str">
        <f>IF(AND((AD1334&gt;0.5),(AD1334&lt;=0.66)),"Aromatic","----")</f>
        <v>----</v>
      </c>
      <c r="AH1334" t="str">
        <f>IF(AND((AD1334&lt;=0.5),(S1334&lt;1.5)),"HUnSatLig","----")</f>
        <v>----</v>
      </c>
      <c r="AI1334" t="str">
        <f>IF(AND((T1334&lt;0.6),(S1334&gt;=1.5),(C1334=0)),"AlipatNoN","----")</f>
        <v>----</v>
      </c>
      <c r="AJ1334" t="str">
        <f>IF(AND((S1334&gt;=1.5),(T1334&gt;=0.6)),"SatFACarb","----")</f>
        <v>SatFACarb</v>
      </c>
      <c r="AK1334" t="str">
        <f>IF(AND((T1334&lt;0.6),(S1334&gt;=1.5),(C1334&gt;0)),"Alipat+N","----")</f>
        <v>----</v>
      </c>
      <c r="AM1334" s="4">
        <f>V1334*(44/43.989828)</f>
        <v>497.26615147291773</v>
      </c>
      <c r="AN1334" s="4">
        <f>INT(AM1334)</f>
        <v>497</v>
      </c>
      <c r="AO1334" s="4">
        <f>AM1334-AN1334</f>
        <v>0.26615147291772701</v>
      </c>
    </row>
    <row r="1335" spans="1:41" x14ac:dyDescent="0.25">
      <c r="A1335">
        <v>19</v>
      </c>
      <c r="B1335">
        <v>30</v>
      </c>
      <c r="C1335">
        <v>0</v>
      </c>
      <c r="D1335">
        <v>17</v>
      </c>
      <c r="E1335">
        <v>0</v>
      </c>
      <c r="F1335">
        <v>0</v>
      </c>
      <c r="H1335">
        <v>529.14102179999998</v>
      </c>
      <c r="J1335">
        <v>2253531</v>
      </c>
      <c r="K1335">
        <v>2165287</v>
      </c>
      <c r="L1335">
        <v>1905527</v>
      </c>
      <c r="M1335" t="str">
        <f>IF(J1335&gt;0,"Yes","No")</f>
        <v>Yes</v>
      </c>
      <c r="N1335">
        <f>AVERAGE(J1335:L1335)</f>
        <v>2108115</v>
      </c>
      <c r="O1335" t="s">
        <v>14</v>
      </c>
      <c r="P1335" t="s">
        <v>14</v>
      </c>
      <c r="Q1335" t="s">
        <v>14</v>
      </c>
      <c r="S1335">
        <f>B1335/A1335</f>
        <v>1.5789473684210527</v>
      </c>
      <c r="T1335">
        <f>D1335/A1335</f>
        <v>0.89473684210526316</v>
      </c>
      <c r="V1335" s="4">
        <f>A1335*12+(B1335-1)*1.007825+C1335*14.003074+D1335*15.9949146+E1335*31.9720707+F1335*30.9737615+0.0005485799</f>
        <v>529.14102177990003</v>
      </c>
      <c r="W1335">
        <f>1+A1335-B1335/2+C1335/2+F1335/2</f>
        <v>5</v>
      </c>
      <c r="X1335">
        <f>W1335/A1335</f>
        <v>0.26315789473684209</v>
      </c>
      <c r="Y1335">
        <f>W1335/B1335</f>
        <v>0.16666666666666666</v>
      </c>
      <c r="Z1335">
        <f>W1335/D1335</f>
        <v>0.29411764705882354</v>
      </c>
      <c r="AA1335" t="str">
        <f>IF(X1335&gt;=0.3,IF(X1335&lt;=0.68,IF(Y1335&gt;=0.2,IF(Y1335&lt;=0.95,IF(Z1335&gt;=0.77,IF(Z1335&lt;=1.75,"CRAM","O"),"O"),"O"),"O"),"O"),"O")</f>
        <v>O</v>
      </c>
      <c r="AD1335">
        <f>(1+A1335-D1335/2-E1335-B1335/2)/(A1335-D1335/2-E1335-C1335-F1335)</f>
        <v>-0.33333333333333331</v>
      </c>
      <c r="AF1335" t="str">
        <f>IF(AD1335&gt;0.66,"CondAr","----")</f>
        <v>----</v>
      </c>
      <c r="AG1335" t="str">
        <f>IF(AND((AD1335&gt;0.5),(AD1335&lt;=0.66)),"Aromatic","----")</f>
        <v>----</v>
      </c>
      <c r="AH1335" t="str">
        <f>IF(AND((AD1335&lt;=0.5),(S1335&lt;1.5)),"HUnSatLig","----")</f>
        <v>----</v>
      </c>
      <c r="AI1335" t="str">
        <f>IF(AND((T1335&lt;0.6),(S1335&gt;=1.5),(C1335=0)),"AlipatNoN","----")</f>
        <v>----</v>
      </c>
      <c r="AJ1335" t="str">
        <f>IF(AND((S1335&gt;=1.5),(T1335&gt;=0.6)),"SatFACarb","----")</f>
        <v>SatFACarb</v>
      </c>
      <c r="AK1335" t="str">
        <f>IF(AND((T1335&lt;0.6),(S1335&gt;=1.5),(C1335&gt;0)),"Alipat+N","----")</f>
        <v>----</v>
      </c>
      <c r="AM1335" s="4">
        <f>V1335*(44/43.989828)</f>
        <v>529.26337784988834</v>
      </c>
      <c r="AN1335" s="4">
        <f>INT(AM1335)</f>
        <v>529</v>
      </c>
      <c r="AO1335" s="4">
        <f>AM1335-AN1335</f>
        <v>0.26337784988834301</v>
      </c>
    </row>
    <row r="1336" spans="1:41" x14ac:dyDescent="0.25">
      <c r="A1336">
        <v>19</v>
      </c>
      <c r="B1336">
        <v>30</v>
      </c>
      <c r="C1336">
        <v>2</v>
      </c>
      <c r="D1336">
        <v>12</v>
      </c>
      <c r="E1336">
        <v>0</v>
      </c>
      <c r="F1336">
        <v>0</v>
      </c>
      <c r="H1336">
        <v>477.17259680000001</v>
      </c>
      <c r="J1336">
        <v>2310175</v>
      </c>
      <c r="K1336">
        <v>1944117</v>
      </c>
      <c r="L1336">
        <v>1912965</v>
      </c>
      <c r="M1336" t="str">
        <f>IF(J1336&gt;0,"Yes","No")</f>
        <v>Yes</v>
      </c>
      <c r="N1336">
        <f>AVERAGE(J1336:L1336)</f>
        <v>2055752.3333333333</v>
      </c>
      <c r="O1336">
        <v>3345123</v>
      </c>
      <c r="P1336">
        <v>4686226</v>
      </c>
      <c r="Q1336">
        <v>2605729</v>
      </c>
      <c r="S1336">
        <f>B1336/A1336</f>
        <v>1.5789473684210527</v>
      </c>
      <c r="T1336">
        <f>D1336/A1336</f>
        <v>0.63157894736842102</v>
      </c>
      <c r="V1336" s="4">
        <f>A1336*12+(B1336-1)*1.007825+C1336*14.003074+D1336*15.9949146+E1336*31.9720707+F1336*30.9737615+0.0005485799</f>
        <v>477.17259677989995</v>
      </c>
      <c r="W1336">
        <f>1+A1336-B1336/2+C1336/2+F1336/2</f>
        <v>6</v>
      </c>
      <c r="X1336">
        <f>W1336/A1336</f>
        <v>0.31578947368421051</v>
      </c>
      <c r="Y1336">
        <f>W1336/B1336</f>
        <v>0.2</v>
      </c>
      <c r="Z1336">
        <f>W1336/D1336</f>
        <v>0.5</v>
      </c>
      <c r="AA1336" t="str">
        <f>IF(X1336&gt;=0.3,IF(X1336&lt;=0.68,IF(Y1336&gt;=0.2,IF(Y1336&lt;=0.95,IF(Z1336&gt;=0.77,IF(Z1336&lt;=1.75,"CRAM","O"),"O"),"O"),"O"),"O"),"O")</f>
        <v>O</v>
      </c>
      <c r="AD1336">
        <f>(1+A1336-D1336/2-E1336-B1336/2)/(A1336-D1336/2-E1336-C1336-F1336)</f>
        <v>-9.0909090909090912E-2</v>
      </c>
      <c r="AF1336" t="str">
        <f>IF(AD1336&gt;0.66,"CondAr","----")</f>
        <v>----</v>
      </c>
      <c r="AG1336" t="str">
        <f>IF(AND((AD1336&gt;0.5),(AD1336&lt;=0.66)),"Aromatic","----")</f>
        <v>----</v>
      </c>
      <c r="AH1336" t="str">
        <f>IF(AND((AD1336&lt;=0.5),(S1336&lt;1.5)),"HUnSatLig","----")</f>
        <v>----</v>
      </c>
      <c r="AI1336" t="str">
        <f>IF(AND((T1336&lt;0.6),(S1336&gt;=1.5),(C1336=0)),"AlipatNoN","----")</f>
        <v>----</v>
      </c>
      <c r="AJ1336" t="str">
        <f>IF(AND((S1336&gt;=1.5),(T1336&gt;=0.6)),"SatFACarb","----")</f>
        <v>SatFACarb</v>
      </c>
      <c r="AK1336" t="str">
        <f>IF(AND((T1336&lt;0.6),(S1336&gt;=1.5),(C1336&gt;0)),"Alipat+N","----")</f>
        <v>----</v>
      </c>
      <c r="AM1336" s="4">
        <f>V1336*(44/43.989828)</f>
        <v>477.28293591681228</v>
      </c>
      <c r="AN1336" s="4">
        <f>INT(AM1336)</f>
        <v>477</v>
      </c>
      <c r="AO1336" s="4">
        <f>AM1336-AN1336</f>
        <v>0.28293591681227781</v>
      </c>
    </row>
    <row r="1337" spans="1:41" x14ac:dyDescent="0.25">
      <c r="A1337">
        <v>19</v>
      </c>
      <c r="B1337">
        <v>30</v>
      </c>
      <c r="C1337">
        <v>4</v>
      </c>
      <c r="D1337">
        <v>7</v>
      </c>
      <c r="E1337">
        <v>0</v>
      </c>
      <c r="F1337">
        <v>0</v>
      </c>
      <c r="H1337">
        <v>425.20417179999998</v>
      </c>
      <c r="J1337">
        <v>2769036</v>
      </c>
      <c r="K1337">
        <v>2144339</v>
      </c>
      <c r="L1337">
        <v>2354172</v>
      </c>
      <c r="M1337" t="str">
        <f>IF(J1337&gt;0,"Yes","No")</f>
        <v>Yes</v>
      </c>
      <c r="N1337">
        <f>AVERAGE(J1337:L1337)</f>
        <v>2422515.6666666665</v>
      </c>
      <c r="O1337">
        <v>3907676</v>
      </c>
      <c r="P1337">
        <v>4076606</v>
      </c>
      <c r="Q1337">
        <v>3606828</v>
      </c>
      <c r="S1337">
        <f>B1337/A1337</f>
        <v>1.5789473684210527</v>
      </c>
      <c r="T1337">
        <f>D1337/A1337</f>
        <v>0.36842105263157893</v>
      </c>
      <c r="V1337" s="4">
        <f>A1337*12+(B1337-1)*1.007825+C1337*14.003074+D1337*15.9949146+E1337*31.9720707+F1337*30.9737615+0.0005485799</f>
        <v>425.20417177989998</v>
      </c>
      <c r="W1337">
        <f>1+A1337-B1337/2+C1337/2+F1337/2</f>
        <v>7</v>
      </c>
      <c r="X1337">
        <f>W1337/A1337</f>
        <v>0.36842105263157893</v>
      </c>
      <c r="Y1337">
        <f>W1337/B1337</f>
        <v>0.23333333333333334</v>
      </c>
      <c r="Z1337">
        <f>W1337/D1337</f>
        <v>1</v>
      </c>
      <c r="AA1337" t="str">
        <f>IF(X1337&gt;=0.3,IF(X1337&lt;=0.68,IF(Y1337&gt;=0.2,IF(Y1337&lt;=0.95,IF(Z1337&gt;=0.77,IF(Z1337&lt;=1.75,"CRAM","O"),"O"),"O"),"O"),"O"),"O")</f>
        <v>CRAM</v>
      </c>
      <c r="AD1337">
        <f>(1+A1337-D1337/2-E1337-B1337/2)/(A1337-D1337/2-E1337-C1337-F1337)</f>
        <v>0.13043478260869565</v>
      </c>
      <c r="AF1337" t="str">
        <f>IF(AD1337&gt;0.66,"CondAr","----")</f>
        <v>----</v>
      </c>
      <c r="AG1337" t="str">
        <f>IF(AND((AD1337&gt;0.5),(AD1337&lt;=0.66)),"Aromatic","----")</f>
        <v>----</v>
      </c>
      <c r="AH1337" t="str">
        <f>IF(AND((AD1337&lt;=0.5),(S1337&lt;1.5)),"HUnSatLig","----")</f>
        <v>----</v>
      </c>
      <c r="AI1337" t="str">
        <f>IF(AND((T1337&lt;0.6),(S1337&gt;=1.5),(C1337=0)),"AlipatNoN","----")</f>
        <v>----</v>
      </c>
      <c r="AJ1337" t="str">
        <f>IF(AND((S1337&gt;=1.5),(T1337&gt;=0.6)),"SatFACarb","----")</f>
        <v>----</v>
      </c>
      <c r="AK1337" t="str">
        <f>IF(AND((T1337&lt;0.6),(S1337&gt;=1.5),(C1337&gt;0)),"Alipat+N","----")</f>
        <v>Alipat+N</v>
      </c>
      <c r="AM1337" s="4">
        <f>V1337*(44/43.989828)</f>
        <v>425.30249398373633</v>
      </c>
      <c r="AN1337" s="4">
        <f>INT(AM1337)</f>
        <v>425</v>
      </c>
      <c r="AO1337" s="4">
        <f>AM1337-AN1337</f>
        <v>0.3024939837363263</v>
      </c>
    </row>
    <row r="1338" spans="1:41" x14ac:dyDescent="0.25">
      <c r="A1338">
        <v>19</v>
      </c>
      <c r="B1338">
        <v>30</v>
      </c>
      <c r="C1338">
        <v>4</v>
      </c>
      <c r="D1338">
        <v>8</v>
      </c>
      <c r="E1338">
        <v>0</v>
      </c>
      <c r="F1338">
        <v>0</v>
      </c>
      <c r="H1338">
        <v>441.1990864</v>
      </c>
      <c r="J1338">
        <v>2471227</v>
      </c>
      <c r="K1338">
        <v>2059619</v>
      </c>
      <c r="L1338">
        <v>2156726</v>
      </c>
      <c r="M1338" t="str">
        <f>IF(J1338&gt;0,"Yes","No")</f>
        <v>Yes</v>
      </c>
      <c r="N1338">
        <f>AVERAGE(J1338:L1338)</f>
        <v>2229190.6666666665</v>
      </c>
      <c r="O1338">
        <v>3471371</v>
      </c>
      <c r="P1338">
        <v>3538243</v>
      </c>
      <c r="Q1338">
        <v>2963159</v>
      </c>
      <c r="S1338">
        <f>B1338/A1338</f>
        <v>1.5789473684210527</v>
      </c>
      <c r="T1338">
        <f>D1338/A1338</f>
        <v>0.42105263157894735</v>
      </c>
      <c r="V1338" s="4">
        <f>A1338*12+(B1338-1)*1.007825+C1338*14.003074+D1338*15.9949146+E1338*31.9720707+F1338*30.9737615+0.0005485799</f>
        <v>441.1990863799</v>
      </c>
      <c r="W1338">
        <f>1+A1338-B1338/2+C1338/2+F1338/2</f>
        <v>7</v>
      </c>
      <c r="X1338">
        <f>W1338/A1338</f>
        <v>0.36842105263157893</v>
      </c>
      <c r="Y1338">
        <f>W1338/B1338</f>
        <v>0.23333333333333334</v>
      </c>
      <c r="Z1338">
        <f>W1338/D1338</f>
        <v>0.875</v>
      </c>
      <c r="AA1338" t="str">
        <f>IF(X1338&gt;=0.3,IF(X1338&lt;=0.68,IF(Y1338&gt;=0.2,IF(Y1338&lt;=0.95,IF(Z1338&gt;=0.77,IF(Z1338&lt;=1.75,"CRAM","O"),"O"),"O"),"O"),"O"),"O")</f>
        <v>CRAM</v>
      </c>
      <c r="AD1338">
        <f>(1+A1338-D1338/2-E1338-B1338/2)/(A1338-D1338/2-E1338-C1338-F1338)</f>
        <v>9.0909090909090912E-2</v>
      </c>
      <c r="AF1338" t="str">
        <f>IF(AD1338&gt;0.66,"CondAr","----")</f>
        <v>----</v>
      </c>
      <c r="AG1338" t="str">
        <f>IF(AND((AD1338&gt;0.5),(AD1338&lt;=0.66)),"Aromatic","----")</f>
        <v>----</v>
      </c>
      <c r="AH1338" t="str">
        <f>IF(AND((AD1338&lt;=0.5),(S1338&lt;1.5)),"HUnSatLig","----")</f>
        <v>----</v>
      </c>
      <c r="AI1338" t="str">
        <f>IF(AND((T1338&lt;0.6),(S1338&gt;=1.5),(C1338=0)),"AlipatNoN","----")</f>
        <v>----</v>
      </c>
      <c r="AJ1338" t="str">
        <f>IF(AND((S1338&gt;=1.5),(T1338&gt;=0.6)),"SatFACarb","----")</f>
        <v>----</v>
      </c>
      <c r="AK1338" t="str">
        <f>IF(AND((T1338&lt;0.6),(S1338&gt;=1.5),(C1338&gt;0)),"Alipat+N","----")</f>
        <v>Alipat+N</v>
      </c>
      <c r="AM1338" s="4">
        <f>V1338*(44/43.989828)</f>
        <v>441.30110717222163</v>
      </c>
      <c r="AN1338" s="4">
        <f>INT(AM1338)</f>
        <v>441</v>
      </c>
      <c r="AO1338" s="4">
        <f>AM1338-AN1338</f>
        <v>0.3011071722216343</v>
      </c>
    </row>
    <row r="1339" spans="1:41" x14ac:dyDescent="0.25">
      <c r="A1339">
        <v>19</v>
      </c>
      <c r="B1339">
        <v>30</v>
      </c>
      <c r="C1339">
        <v>4</v>
      </c>
      <c r="D1339">
        <v>9</v>
      </c>
      <c r="E1339">
        <v>0</v>
      </c>
      <c r="F1339">
        <v>0</v>
      </c>
      <c r="H1339">
        <v>457.19400100000001</v>
      </c>
      <c r="J1339">
        <v>2571138</v>
      </c>
      <c r="K1339">
        <v>2237374</v>
      </c>
      <c r="L1339">
        <v>1753240</v>
      </c>
      <c r="M1339" t="str">
        <f>IF(J1339&gt;0,"Yes","No")</f>
        <v>Yes</v>
      </c>
      <c r="N1339">
        <f>AVERAGE(J1339:L1339)</f>
        <v>2187250.6666666665</v>
      </c>
      <c r="O1339">
        <v>2601894</v>
      </c>
      <c r="P1339">
        <v>2143207</v>
      </c>
      <c r="Q1339">
        <v>1947445</v>
      </c>
      <c r="S1339">
        <f>B1339/A1339</f>
        <v>1.5789473684210527</v>
      </c>
      <c r="T1339">
        <f>D1339/A1339</f>
        <v>0.47368421052631576</v>
      </c>
      <c r="V1339" s="4">
        <f>A1339*12+(B1339-1)*1.007825+C1339*14.003074+D1339*15.9949146+E1339*31.9720707+F1339*30.9737615+0.0005485799</f>
        <v>457.19400097989995</v>
      </c>
      <c r="W1339">
        <f>1+A1339-B1339/2+C1339/2+F1339/2</f>
        <v>7</v>
      </c>
      <c r="X1339">
        <f>W1339/A1339</f>
        <v>0.36842105263157893</v>
      </c>
      <c r="Y1339">
        <f>W1339/B1339</f>
        <v>0.23333333333333334</v>
      </c>
      <c r="Z1339">
        <f>W1339/D1339</f>
        <v>0.77777777777777779</v>
      </c>
      <c r="AA1339" t="str">
        <f>IF(X1339&gt;=0.3,IF(X1339&lt;=0.68,IF(Y1339&gt;=0.2,IF(Y1339&lt;=0.95,IF(Z1339&gt;=0.77,IF(Z1339&lt;=1.75,"CRAM","O"),"O"),"O"),"O"),"O"),"O")</f>
        <v>CRAM</v>
      </c>
      <c r="AD1339">
        <f>(1+A1339-D1339/2-E1339-B1339/2)/(A1339-D1339/2-E1339-C1339-F1339)</f>
        <v>4.7619047619047616E-2</v>
      </c>
      <c r="AF1339" t="str">
        <f>IF(AD1339&gt;0.66,"CondAr","----")</f>
        <v>----</v>
      </c>
      <c r="AG1339" t="str">
        <f>IF(AND((AD1339&gt;0.5),(AD1339&lt;=0.66)),"Aromatic","----")</f>
        <v>----</v>
      </c>
      <c r="AH1339" t="str">
        <f>IF(AND((AD1339&lt;=0.5),(S1339&lt;1.5)),"HUnSatLig","----")</f>
        <v>----</v>
      </c>
      <c r="AI1339" t="str">
        <f>IF(AND((T1339&lt;0.6),(S1339&gt;=1.5),(C1339=0)),"AlipatNoN","----")</f>
        <v>----</v>
      </c>
      <c r="AJ1339" t="str">
        <f>IF(AND((S1339&gt;=1.5),(T1339&gt;=0.6)),"SatFACarb","----")</f>
        <v>----</v>
      </c>
      <c r="AK1339" t="str">
        <f>IF(AND((T1339&lt;0.6),(S1339&gt;=1.5),(C1339&gt;0)),"Alipat+N","----")</f>
        <v>Alipat+N</v>
      </c>
      <c r="AM1339" s="4">
        <f>V1339*(44/43.989828)</f>
        <v>457.29972036070694</v>
      </c>
      <c r="AN1339" s="4">
        <f>INT(AM1339)</f>
        <v>457</v>
      </c>
      <c r="AO1339" s="4">
        <f>AM1339-AN1339</f>
        <v>0.2997203607069423</v>
      </c>
    </row>
    <row r="1340" spans="1:41" x14ac:dyDescent="0.25">
      <c r="A1340">
        <v>19</v>
      </c>
      <c r="B1340">
        <v>31</v>
      </c>
      <c r="C1340">
        <v>3</v>
      </c>
      <c r="D1340">
        <v>6</v>
      </c>
      <c r="E1340">
        <v>0</v>
      </c>
      <c r="F1340">
        <v>0</v>
      </c>
      <c r="H1340">
        <v>396.21400820000002</v>
      </c>
      <c r="J1340">
        <v>1900809</v>
      </c>
      <c r="K1340">
        <v>2349186</v>
      </c>
      <c r="L1340">
        <v>2154307</v>
      </c>
      <c r="M1340" t="str">
        <f>IF(J1340&gt;0,"Yes","No")</f>
        <v>Yes</v>
      </c>
      <c r="N1340">
        <f>AVERAGE(J1340:L1340)</f>
        <v>2134767.3333333335</v>
      </c>
      <c r="O1340">
        <v>3956517</v>
      </c>
      <c r="P1340">
        <v>3967244</v>
      </c>
      <c r="Q1340">
        <v>3796912</v>
      </c>
      <c r="S1340">
        <f>B1340/A1340</f>
        <v>1.631578947368421</v>
      </c>
      <c r="T1340">
        <f>D1340/A1340</f>
        <v>0.31578947368421051</v>
      </c>
      <c r="V1340" s="4">
        <f>A1340*12+(B1340-1)*1.007825+C1340*14.003074+D1340*15.9949146+E1340*31.9720707+F1340*30.9737615+0.0005485799</f>
        <v>396.21400817990002</v>
      </c>
      <c r="W1340">
        <f>1+A1340-B1340/2+C1340/2+F1340/2</f>
        <v>6</v>
      </c>
      <c r="X1340">
        <f>W1340/A1340</f>
        <v>0.31578947368421051</v>
      </c>
      <c r="Y1340">
        <f>W1340/B1340</f>
        <v>0.19354838709677419</v>
      </c>
      <c r="Z1340">
        <f>W1340/D1340</f>
        <v>1</v>
      </c>
      <c r="AA1340" t="str">
        <f>IF(X1340&gt;=0.3,IF(X1340&lt;=0.68,IF(Y1340&gt;=0.2,IF(Y1340&lt;=0.95,IF(Z1340&gt;=0.77,IF(Z1340&lt;=1.75,"CRAM","O"),"O"),"O"),"O"),"O"),"O")</f>
        <v>O</v>
      </c>
      <c r="AD1340">
        <f>(1+A1340-D1340/2-E1340-B1340/2)/(A1340-D1340/2-E1340-C1340-F1340)</f>
        <v>0.11538461538461539</v>
      </c>
      <c r="AF1340" t="str">
        <f>IF(AD1340&gt;0.66,"CondAr","----")</f>
        <v>----</v>
      </c>
      <c r="AG1340" t="str">
        <f>IF(AND((AD1340&gt;0.5),(AD1340&lt;=0.66)),"Aromatic","----")</f>
        <v>----</v>
      </c>
      <c r="AH1340" t="str">
        <f>IF(AND((AD1340&lt;=0.5),(S1340&lt;1.5)),"HUnSatLig","----")</f>
        <v>----</v>
      </c>
      <c r="AI1340" t="str">
        <f>IF(AND((T1340&lt;0.6),(S1340&gt;=1.5),(C1340=0)),"AlipatNoN","----")</f>
        <v>----</v>
      </c>
      <c r="AJ1340" t="str">
        <f>IF(AND((S1340&gt;=1.5),(T1340&gt;=0.6)),"SatFACarb","----")</f>
        <v>----</v>
      </c>
      <c r="AK1340" t="str">
        <f>IF(AND((T1340&lt;0.6),(S1340&gt;=1.5),(C1340&gt;0)),"Alipat+N","----")</f>
        <v>Alipat+N</v>
      </c>
      <c r="AM1340" s="4">
        <f>V1340*(44/43.989828)</f>
        <v>396.30562683526745</v>
      </c>
      <c r="AN1340" s="4">
        <f>INT(AM1340)</f>
        <v>396</v>
      </c>
      <c r="AO1340" s="4">
        <f>AM1340-AN1340</f>
        <v>0.30562683526744649</v>
      </c>
    </row>
    <row r="1341" spans="1:41" x14ac:dyDescent="0.25">
      <c r="A1341">
        <v>19</v>
      </c>
      <c r="B1341">
        <v>31</v>
      </c>
      <c r="C1341">
        <v>3</v>
      </c>
      <c r="D1341">
        <v>7</v>
      </c>
      <c r="E1341">
        <v>0</v>
      </c>
      <c r="F1341">
        <v>0</v>
      </c>
      <c r="H1341">
        <v>412.20892279999998</v>
      </c>
      <c r="J1341">
        <v>2064481</v>
      </c>
      <c r="K1341">
        <v>2103288</v>
      </c>
      <c r="L1341">
        <v>1591306</v>
      </c>
      <c r="M1341" t="str">
        <f>IF(J1341&gt;0,"Yes","No")</f>
        <v>Yes</v>
      </c>
      <c r="N1341">
        <f>AVERAGE(J1341:L1341)</f>
        <v>1919691.6666666667</v>
      </c>
      <c r="O1341">
        <v>3272460</v>
      </c>
      <c r="P1341">
        <v>3809762</v>
      </c>
      <c r="Q1341">
        <v>2854314</v>
      </c>
      <c r="S1341">
        <f>B1341/A1341</f>
        <v>1.631578947368421</v>
      </c>
      <c r="T1341">
        <f>D1341/A1341</f>
        <v>0.36842105263157893</v>
      </c>
      <c r="V1341" s="4">
        <f>A1341*12+(B1341-1)*1.007825+C1341*14.003074+D1341*15.9949146+E1341*31.9720707+F1341*30.9737615+0.0005485799</f>
        <v>412.20892277990004</v>
      </c>
      <c r="W1341">
        <f>1+A1341-B1341/2+C1341/2+F1341/2</f>
        <v>6</v>
      </c>
      <c r="X1341">
        <f>W1341/A1341</f>
        <v>0.31578947368421051</v>
      </c>
      <c r="Y1341">
        <f>W1341/B1341</f>
        <v>0.19354838709677419</v>
      </c>
      <c r="Z1341">
        <f>W1341/D1341</f>
        <v>0.8571428571428571</v>
      </c>
      <c r="AA1341" t="str">
        <f>IF(X1341&gt;=0.3,IF(X1341&lt;=0.68,IF(Y1341&gt;=0.2,IF(Y1341&lt;=0.95,IF(Z1341&gt;=0.77,IF(Z1341&lt;=1.75,"CRAM","O"),"O"),"O"),"O"),"O"),"O")</f>
        <v>O</v>
      </c>
      <c r="AD1341">
        <f>(1+A1341-D1341/2-E1341-B1341/2)/(A1341-D1341/2-E1341-C1341-F1341)</f>
        <v>0.08</v>
      </c>
      <c r="AF1341" t="str">
        <f>IF(AD1341&gt;0.66,"CondAr","----")</f>
        <v>----</v>
      </c>
      <c r="AG1341" t="str">
        <f>IF(AND((AD1341&gt;0.5),(AD1341&lt;=0.66)),"Aromatic","----")</f>
        <v>----</v>
      </c>
      <c r="AH1341" t="str">
        <f>IF(AND((AD1341&lt;=0.5),(S1341&lt;1.5)),"HUnSatLig","----")</f>
        <v>----</v>
      </c>
      <c r="AI1341" t="str">
        <f>IF(AND((T1341&lt;0.6),(S1341&gt;=1.5),(C1341=0)),"AlipatNoN","----")</f>
        <v>----</v>
      </c>
      <c r="AJ1341" t="str">
        <f>IF(AND((S1341&gt;=1.5),(T1341&gt;=0.6)),"SatFACarb","----")</f>
        <v>----</v>
      </c>
      <c r="AK1341" t="str">
        <f>IF(AND((T1341&lt;0.6),(S1341&gt;=1.5),(C1341&gt;0)),"Alipat+N","----")</f>
        <v>Alipat+N</v>
      </c>
      <c r="AM1341" s="4">
        <f>V1341*(44/43.989828)</f>
        <v>412.30424002375275</v>
      </c>
      <c r="AN1341" s="4">
        <f>INT(AM1341)</f>
        <v>412</v>
      </c>
      <c r="AO1341" s="4">
        <f>AM1341-AN1341</f>
        <v>0.3042400237527545</v>
      </c>
    </row>
    <row r="1342" spans="1:41" x14ac:dyDescent="0.25">
      <c r="A1342">
        <v>19</v>
      </c>
      <c r="B1342">
        <v>31</v>
      </c>
      <c r="C1342">
        <v>3</v>
      </c>
      <c r="D1342">
        <v>8</v>
      </c>
      <c r="E1342">
        <v>0</v>
      </c>
      <c r="F1342">
        <v>0</v>
      </c>
      <c r="H1342">
        <v>428.2038374</v>
      </c>
      <c r="J1342">
        <v>2653558</v>
      </c>
      <c r="K1342">
        <v>2312698</v>
      </c>
      <c r="L1342">
        <v>2410300</v>
      </c>
      <c r="M1342" t="str">
        <f>IF(J1342&gt;0,"Yes","No")</f>
        <v>Yes</v>
      </c>
      <c r="N1342">
        <f>AVERAGE(J1342:L1342)</f>
        <v>2458852</v>
      </c>
      <c r="O1342">
        <v>3187645</v>
      </c>
      <c r="P1342">
        <v>3533281</v>
      </c>
      <c r="Q1342">
        <v>2555428</v>
      </c>
      <c r="S1342">
        <f>B1342/A1342</f>
        <v>1.631578947368421</v>
      </c>
      <c r="T1342">
        <f>D1342/A1342</f>
        <v>0.42105263157894735</v>
      </c>
      <c r="V1342" s="4">
        <f>A1342*12+(B1342-1)*1.007825+C1342*14.003074+D1342*15.9949146+E1342*31.9720707+F1342*30.9737615+0.0005485799</f>
        <v>428.20383737990005</v>
      </c>
      <c r="W1342">
        <f>1+A1342-B1342/2+C1342/2+F1342/2</f>
        <v>6</v>
      </c>
      <c r="X1342">
        <f>W1342/A1342</f>
        <v>0.31578947368421051</v>
      </c>
      <c r="Y1342">
        <f>W1342/B1342</f>
        <v>0.19354838709677419</v>
      </c>
      <c r="Z1342">
        <f>W1342/D1342</f>
        <v>0.75</v>
      </c>
      <c r="AA1342" t="str">
        <f>IF(X1342&gt;=0.3,IF(X1342&lt;=0.68,IF(Y1342&gt;=0.2,IF(Y1342&lt;=0.95,IF(Z1342&gt;=0.77,IF(Z1342&lt;=1.75,"CRAM","O"),"O"),"O"),"O"),"O"),"O")</f>
        <v>O</v>
      </c>
      <c r="AD1342">
        <f>(1+A1342-D1342/2-E1342-B1342/2)/(A1342-D1342/2-E1342-C1342-F1342)</f>
        <v>4.1666666666666664E-2</v>
      </c>
      <c r="AF1342" t="str">
        <f>IF(AD1342&gt;0.66,"CondAr","----")</f>
        <v>----</v>
      </c>
      <c r="AG1342" t="str">
        <f>IF(AND((AD1342&gt;0.5),(AD1342&lt;=0.66)),"Aromatic","----")</f>
        <v>----</v>
      </c>
      <c r="AH1342" t="str">
        <f>IF(AND((AD1342&lt;=0.5),(S1342&lt;1.5)),"HUnSatLig","----")</f>
        <v>----</v>
      </c>
      <c r="AI1342" t="str">
        <f>IF(AND((T1342&lt;0.6),(S1342&gt;=1.5),(C1342=0)),"AlipatNoN","----")</f>
        <v>----</v>
      </c>
      <c r="AJ1342" t="str">
        <f>IF(AND((S1342&gt;=1.5),(T1342&gt;=0.6)),"SatFACarb","----")</f>
        <v>----</v>
      </c>
      <c r="AK1342" t="str">
        <f>IF(AND((T1342&lt;0.6),(S1342&gt;=1.5),(C1342&gt;0)),"Alipat+N","----")</f>
        <v>Alipat+N</v>
      </c>
      <c r="AM1342" s="4">
        <f>V1342*(44/43.989828)</f>
        <v>428.30285321223806</v>
      </c>
      <c r="AN1342" s="4">
        <f>INT(AM1342)</f>
        <v>428</v>
      </c>
      <c r="AO1342" s="4">
        <f>AM1342-AN1342</f>
        <v>0.3028532122380625</v>
      </c>
    </row>
    <row r="1343" spans="1:41" x14ac:dyDescent="0.25">
      <c r="A1343">
        <v>19</v>
      </c>
      <c r="B1343">
        <v>31</v>
      </c>
      <c r="C1343">
        <v>3</v>
      </c>
      <c r="D1343">
        <v>13</v>
      </c>
      <c r="E1343">
        <v>0</v>
      </c>
      <c r="F1343">
        <v>0</v>
      </c>
      <c r="H1343">
        <v>508.17841040000002</v>
      </c>
      <c r="J1343">
        <v>2890011</v>
      </c>
      <c r="K1343">
        <v>2325174</v>
      </c>
      <c r="L1343">
        <v>2550085</v>
      </c>
      <c r="M1343" t="str">
        <f>IF(J1343&gt;0,"Yes","No")</f>
        <v>Yes</v>
      </c>
      <c r="N1343">
        <f>AVERAGE(J1343:L1343)</f>
        <v>2588423.3333333335</v>
      </c>
      <c r="O1343" t="s">
        <v>14</v>
      </c>
      <c r="P1343" t="s">
        <v>14</v>
      </c>
      <c r="Q1343" t="s">
        <v>14</v>
      </c>
      <c r="S1343">
        <f>B1343/A1343</f>
        <v>1.631578947368421</v>
      </c>
      <c r="T1343">
        <f>D1343/A1343</f>
        <v>0.68421052631578949</v>
      </c>
      <c r="V1343" s="4">
        <f>A1343*12+(B1343-1)*1.007825+C1343*14.003074+D1343*15.9949146+E1343*31.9720707+F1343*30.9737615+0.0005485799</f>
        <v>508.17841037990007</v>
      </c>
      <c r="W1343">
        <f>1+A1343-B1343/2+C1343/2+F1343/2</f>
        <v>6</v>
      </c>
      <c r="X1343">
        <f>W1343/A1343</f>
        <v>0.31578947368421051</v>
      </c>
      <c r="Y1343">
        <f>W1343/B1343</f>
        <v>0.19354838709677419</v>
      </c>
      <c r="Z1343">
        <f>W1343/D1343</f>
        <v>0.46153846153846156</v>
      </c>
      <c r="AA1343" t="str">
        <f>IF(X1343&gt;=0.3,IF(X1343&lt;=0.68,IF(Y1343&gt;=0.2,IF(Y1343&lt;=0.95,IF(Z1343&gt;=0.77,IF(Z1343&lt;=1.75,"CRAM","O"),"O"),"O"),"O"),"O"),"O")</f>
        <v>O</v>
      </c>
      <c r="AD1343">
        <f>(1+A1343-D1343/2-E1343-B1343/2)/(A1343-D1343/2-E1343-C1343-F1343)</f>
        <v>-0.21052631578947367</v>
      </c>
      <c r="AF1343" t="str">
        <f>IF(AD1343&gt;0.66,"CondAr","----")</f>
        <v>----</v>
      </c>
      <c r="AG1343" t="str">
        <f>IF(AND((AD1343&gt;0.5),(AD1343&lt;=0.66)),"Aromatic","----")</f>
        <v>----</v>
      </c>
      <c r="AH1343" t="str">
        <f>IF(AND((AD1343&lt;=0.5),(S1343&lt;1.5)),"HUnSatLig","----")</f>
        <v>----</v>
      </c>
      <c r="AI1343" t="str">
        <f>IF(AND((T1343&lt;0.6),(S1343&gt;=1.5),(C1343=0)),"AlipatNoN","----")</f>
        <v>----</v>
      </c>
      <c r="AJ1343" t="str">
        <f>IF(AND((S1343&gt;=1.5),(T1343&gt;=0.6)),"SatFACarb","----")</f>
        <v>SatFACarb</v>
      </c>
      <c r="AK1343" t="str">
        <f>IF(AND((T1343&lt;0.6),(S1343&gt;=1.5),(C1343&gt;0)),"Alipat+N","----")</f>
        <v>----</v>
      </c>
      <c r="AM1343" s="4">
        <f>V1343*(44/43.989828)</f>
        <v>508.2959191546646</v>
      </c>
      <c r="AN1343" s="4">
        <f>INT(AM1343)</f>
        <v>508</v>
      </c>
      <c r="AO1343" s="4">
        <f>AM1343-AN1343</f>
        <v>0.2959191546646025</v>
      </c>
    </row>
    <row r="1344" spans="1:41" x14ac:dyDescent="0.25">
      <c r="A1344">
        <v>19</v>
      </c>
      <c r="B1344">
        <v>31</v>
      </c>
      <c r="C1344">
        <v>5</v>
      </c>
      <c r="D1344">
        <v>8</v>
      </c>
      <c r="E1344">
        <v>0</v>
      </c>
      <c r="F1344">
        <v>0</v>
      </c>
      <c r="H1344">
        <v>456.20998539999999</v>
      </c>
      <c r="J1344">
        <v>1893348</v>
      </c>
      <c r="K1344">
        <v>1679341</v>
      </c>
      <c r="L1344">
        <v>2129644</v>
      </c>
      <c r="M1344" t="str">
        <f>IF(J1344&gt;0,"Yes","No")</f>
        <v>Yes</v>
      </c>
      <c r="N1344">
        <f>AVERAGE(J1344:L1344)</f>
        <v>1900777.6666666667</v>
      </c>
      <c r="O1344">
        <v>3105241</v>
      </c>
      <c r="P1344">
        <v>3343885</v>
      </c>
      <c r="Q1344">
        <v>2361203</v>
      </c>
      <c r="S1344">
        <f>B1344/A1344</f>
        <v>1.631578947368421</v>
      </c>
      <c r="T1344">
        <f>D1344/A1344</f>
        <v>0.42105263157894735</v>
      </c>
      <c r="V1344" s="4">
        <f>A1344*12+(B1344-1)*1.007825+C1344*14.003074+D1344*15.9949146+E1344*31.9720707+F1344*30.9737615+0.0005485799</f>
        <v>456.20998537990005</v>
      </c>
      <c r="W1344">
        <f>1+A1344-B1344/2+C1344/2+F1344/2</f>
        <v>7</v>
      </c>
      <c r="X1344">
        <f>W1344/A1344</f>
        <v>0.36842105263157893</v>
      </c>
      <c r="Y1344">
        <f>W1344/B1344</f>
        <v>0.22580645161290322</v>
      </c>
      <c r="Z1344">
        <f>W1344/D1344</f>
        <v>0.875</v>
      </c>
      <c r="AA1344" t="str">
        <f>IF(X1344&gt;=0.3,IF(X1344&lt;=0.68,IF(Y1344&gt;=0.2,IF(Y1344&lt;=0.95,IF(Z1344&gt;=0.77,IF(Z1344&lt;=1.75,"CRAM","O"),"O"),"O"),"O"),"O"),"O")</f>
        <v>CRAM</v>
      </c>
      <c r="AD1344">
        <f>(1+A1344-D1344/2-E1344-B1344/2)/(A1344-D1344/2-E1344-C1344-F1344)</f>
        <v>0.05</v>
      </c>
      <c r="AF1344" t="str">
        <f>IF(AD1344&gt;0.66,"CondAr","----")</f>
        <v>----</v>
      </c>
      <c r="AG1344" t="str">
        <f>IF(AND((AD1344&gt;0.5),(AD1344&lt;=0.66)),"Aromatic","----")</f>
        <v>----</v>
      </c>
      <c r="AH1344" t="str">
        <f>IF(AND((AD1344&lt;=0.5),(S1344&lt;1.5)),"HUnSatLig","----")</f>
        <v>----</v>
      </c>
      <c r="AI1344" t="str">
        <f>IF(AND((T1344&lt;0.6),(S1344&gt;=1.5),(C1344=0)),"AlipatNoN","----")</f>
        <v>----</v>
      </c>
      <c r="AJ1344" t="str">
        <f>IF(AND((S1344&gt;=1.5),(T1344&gt;=0.6)),"SatFACarb","----")</f>
        <v>----</v>
      </c>
      <c r="AK1344" t="str">
        <f>IF(AND((T1344&lt;0.6),(S1344&gt;=1.5),(C1344&gt;0)),"Alipat+N","----")</f>
        <v>Alipat+N</v>
      </c>
      <c r="AM1344" s="4">
        <f>V1344*(44/43.989828)</f>
        <v>456.31547722158859</v>
      </c>
      <c r="AN1344" s="4">
        <f>INT(AM1344)</f>
        <v>456</v>
      </c>
      <c r="AO1344" s="4">
        <f>AM1344-AN1344</f>
        <v>0.31547722158859415</v>
      </c>
    </row>
    <row r="1345" spans="1:41" x14ac:dyDescent="0.25">
      <c r="A1345">
        <v>19</v>
      </c>
      <c r="B1345">
        <v>32</v>
      </c>
      <c r="C1345">
        <v>0</v>
      </c>
      <c r="D1345">
        <v>5</v>
      </c>
      <c r="E1345">
        <v>0</v>
      </c>
      <c r="F1345">
        <v>0</v>
      </c>
      <c r="H1345">
        <v>339.21769660000001</v>
      </c>
      <c r="J1345">
        <v>2155351</v>
      </c>
      <c r="K1345">
        <v>2303416</v>
      </c>
      <c r="L1345">
        <v>2179464</v>
      </c>
      <c r="M1345" t="str">
        <f>IF(J1345&gt;0,"Yes","No")</f>
        <v>Yes</v>
      </c>
      <c r="N1345">
        <f>AVERAGE(J1345:L1345)</f>
        <v>2212743.6666666665</v>
      </c>
      <c r="O1345">
        <v>3831952</v>
      </c>
      <c r="P1345">
        <v>4778481</v>
      </c>
      <c r="Q1345">
        <v>4911752</v>
      </c>
      <c r="S1345">
        <f>B1345/A1345</f>
        <v>1.6842105263157894</v>
      </c>
      <c r="T1345">
        <f>D1345/A1345</f>
        <v>0.26315789473684209</v>
      </c>
      <c r="V1345" s="4">
        <f>A1345*12+(B1345-1)*1.007825+C1345*14.003074+D1345*15.9949146+E1345*31.9720707+F1345*30.9737615+0.0005485799</f>
        <v>339.21769657989995</v>
      </c>
      <c r="W1345">
        <f>1+A1345-B1345/2+C1345/2+F1345/2</f>
        <v>4</v>
      </c>
      <c r="X1345">
        <f>W1345/A1345</f>
        <v>0.21052631578947367</v>
      </c>
      <c r="Y1345">
        <f>W1345/B1345</f>
        <v>0.125</v>
      </c>
      <c r="Z1345">
        <f>W1345/D1345</f>
        <v>0.8</v>
      </c>
      <c r="AA1345" t="str">
        <f>IF(X1345&gt;=0.3,IF(X1345&lt;=0.68,IF(Y1345&gt;=0.2,IF(Y1345&lt;=0.95,IF(Z1345&gt;=0.77,IF(Z1345&lt;=1.75,"CRAM","O"),"O"),"O"),"O"),"O"),"O")</f>
        <v>O</v>
      </c>
      <c r="AD1345">
        <f>(1+A1345-D1345/2-E1345-B1345/2)/(A1345-D1345/2-E1345-C1345-F1345)</f>
        <v>9.0909090909090912E-2</v>
      </c>
      <c r="AF1345" t="str">
        <f>IF(AD1345&gt;0.66,"CondAr","----")</f>
        <v>----</v>
      </c>
      <c r="AG1345" t="str">
        <f>IF(AND((AD1345&gt;0.5),(AD1345&lt;=0.66)),"Aromatic","----")</f>
        <v>----</v>
      </c>
      <c r="AH1345" t="str">
        <f>IF(AND((AD1345&lt;=0.5),(S1345&lt;1.5)),"HUnSatLig","----")</f>
        <v>----</v>
      </c>
      <c r="AI1345" t="str">
        <f>IF(AND((T1345&lt;0.6),(S1345&gt;=1.5),(C1345=0)),"AlipatNoN","----")</f>
        <v>AlipatNoN</v>
      </c>
      <c r="AJ1345" t="str">
        <f>IF(AND((S1345&gt;=1.5),(T1345&gt;=0.6)),"SatFACarb","----")</f>
        <v>----</v>
      </c>
      <c r="AK1345" t="str">
        <f>IF(AND((T1345&lt;0.6),(S1345&gt;=1.5),(C1345&gt;0)),"Alipat+N","----")</f>
        <v>----</v>
      </c>
      <c r="AM1345" s="4">
        <f>V1345*(44/43.989828)</f>
        <v>339.29613567744786</v>
      </c>
      <c r="AN1345" s="4">
        <f>INT(AM1345)</f>
        <v>339</v>
      </c>
      <c r="AO1345" s="4">
        <f>AM1345-AN1345</f>
        <v>0.29613567744786451</v>
      </c>
    </row>
    <row r="1346" spans="1:41" x14ac:dyDescent="0.25">
      <c r="A1346">
        <v>19</v>
      </c>
      <c r="B1346">
        <v>32</v>
      </c>
      <c r="C1346">
        <v>0</v>
      </c>
      <c r="D1346">
        <v>11</v>
      </c>
      <c r="E1346">
        <v>0</v>
      </c>
      <c r="F1346">
        <v>0</v>
      </c>
      <c r="H1346">
        <v>435.18718419999999</v>
      </c>
      <c r="J1346">
        <v>2314324</v>
      </c>
      <c r="K1346">
        <v>2048703</v>
      </c>
      <c r="L1346">
        <v>1804543</v>
      </c>
      <c r="M1346" t="str">
        <f>IF(J1346&gt;0,"Yes","No")</f>
        <v>Yes</v>
      </c>
      <c r="N1346">
        <f>AVERAGE(J1346:L1346)</f>
        <v>2055856.6666666667</v>
      </c>
      <c r="O1346">
        <v>3132388</v>
      </c>
      <c r="P1346">
        <v>2817695</v>
      </c>
      <c r="Q1346">
        <v>2610531</v>
      </c>
      <c r="S1346">
        <f>B1346/A1346</f>
        <v>1.6842105263157894</v>
      </c>
      <c r="T1346">
        <f>D1346/A1346</f>
        <v>0.57894736842105265</v>
      </c>
      <c r="V1346" s="4">
        <f>A1346*12+(B1346-1)*1.007825+C1346*14.003074+D1346*15.9949146+E1346*31.9720707+F1346*30.9737615+0.0005485799</f>
        <v>435.18718417989999</v>
      </c>
      <c r="W1346">
        <f>1+A1346-B1346/2+C1346/2+F1346/2</f>
        <v>4</v>
      </c>
      <c r="X1346">
        <f>W1346/A1346</f>
        <v>0.21052631578947367</v>
      </c>
      <c r="Y1346">
        <f>W1346/B1346</f>
        <v>0.125</v>
      </c>
      <c r="Z1346">
        <f>W1346/D1346</f>
        <v>0.36363636363636365</v>
      </c>
      <c r="AA1346" t="str">
        <f>IF(X1346&gt;=0.3,IF(X1346&lt;=0.68,IF(Y1346&gt;=0.2,IF(Y1346&lt;=0.95,IF(Z1346&gt;=0.77,IF(Z1346&lt;=1.75,"CRAM","O"),"O"),"O"),"O"),"O"),"O")</f>
        <v>O</v>
      </c>
      <c r="AD1346">
        <f>(1+A1346-D1346/2-E1346-B1346/2)/(A1346-D1346/2-E1346-C1346-F1346)</f>
        <v>-0.1111111111111111</v>
      </c>
      <c r="AF1346" t="str">
        <f>IF(AD1346&gt;0.66,"CondAr","----")</f>
        <v>----</v>
      </c>
      <c r="AG1346" t="str">
        <f>IF(AND((AD1346&gt;0.5),(AD1346&lt;=0.66)),"Aromatic","----")</f>
        <v>----</v>
      </c>
      <c r="AH1346" t="str">
        <f>IF(AND((AD1346&lt;=0.5),(S1346&lt;1.5)),"HUnSatLig","----")</f>
        <v>----</v>
      </c>
      <c r="AI1346" t="str">
        <f>IF(AND((T1346&lt;0.6),(S1346&gt;=1.5),(C1346=0)),"AlipatNoN","----")</f>
        <v>AlipatNoN</v>
      </c>
      <c r="AJ1346" t="str">
        <f>IF(AND((S1346&gt;=1.5),(T1346&gt;=0.6)),"SatFACarb","----")</f>
        <v>----</v>
      </c>
      <c r="AK1346" t="str">
        <f>IF(AND((T1346&lt;0.6),(S1346&gt;=1.5),(C1346&gt;0)),"Alipat+N","----")</f>
        <v>----</v>
      </c>
      <c r="AM1346" s="4">
        <f>V1346*(44/43.989828)</f>
        <v>435.28781480835971</v>
      </c>
      <c r="AN1346" s="4">
        <f>INT(AM1346)</f>
        <v>435</v>
      </c>
      <c r="AO1346" s="4">
        <f>AM1346-AN1346</f>
        <v>0.28781480835971252</v>
      </c>
    </row>
    <row r="1347" spans="1:41" x14ac:dyDescent="0.25">
      <c r="A1347">
        <v>19</v>
      </c>
      <c r="B1347">
        <v>32</v>
      </c>
      <c r="C1347">
        <v>0</v>
      </c>
      <c r="D1347">
        <v>14</v>
      </c>
      <c r="E1347">
        <v>0</v>
      </c>
      <c r="F1347">
        <v>0</v>
      </c>
      <c r="H1347">
        <v>483.17192799999998</v>
      </c>
      <c r="J1347">
        <v>1666676</v>
      </c>
      <c r="K1347">
        <v>1847401</v>
      </c>
      <c r="L1347">
        <v>1942567</v>
      </c>
      <c r="M1347" t="str">
        <f>IF(J1347&gt;0,"Yes","No")</f>
        <v>Yes</v>
      </c>
      <c r="N1347">
        <f>AVERAGE(J1347:L1347)</f>
        <v>1818881.3333333333</v>
      </c>
      <c r="O1347">
        <v>2964375</v>
      </c>
      <c r="P1347">
        <v>2847294</v>
      </c>
      <c r="Q1347">
        <v>1929642</v>
      </c>
      <c r="S1347">
        <f>B1347/A1347</f>
        <v>1.6842105263157894</v>
      </c>
      <c r="T1347">
        <f>D1347/A1347</f>
        <v>0.73684210526315785</v>
      </c>
      <c r="V1347" s="4">
        <f>A1347*12+(B1347-1)*1.007825+C1347*14.003074+D1347*15.9949146+E1347*31.9720707+F1347*30.9737615+0.0005485799</f>
        <v>483.17192797989998</v>
      </c>
      <c r="W1347">
        <f>1+A1347-B1347/2+C1347/2+F1347/2</f>
        <v>4</v>
      </c>
      <c r="X1347">
        <f>W1347/A1347</f>
        <v>0.21052631578947367</v>
      </c>
      <c r="Y1347">
        <f>W1347/B1347</f>
        <v>0.125</v>
      </c>
      <c r="Z1347">
        <f>W1347/D1347</f>
        <v>0.2857142857142857</v>
      </c>
      <c r="AA1347" t="str">
        <f>IF(X1347&gt;=0.3,IF(X1347&lt;=0.68,IF(Y1347&gt;=0.2,IF(Y1347&lt;=0.95,IF(Z1347&gt;=0.77,IF(Z1347&lt;=1.75,"CRAM","O"),"O"),"O"),"O"),"O"),"O")</f>
        <v>O</v>
      </c>
      <c r="AD1347">
        <f>(1+A1347-D1347/2-E1347-B1347/2)/(A1347-D1347/2-E1347-C1347-F1347)</f>
        <v>-0.25</v>
      </c>
      <c r="AF1347" t="str">
        <f>IF(AD1347&gt;0.66,"CondAr","----")</f>
        <v>----</v>
      </c>
      <c r="AG1347" t="str">
        <f>IF(AND((AD1347&gt;0.5),(AD1347&lt;=0.66)),"Aromatic","----")</f>
        <v>----</v>
      </c>
      <c r="AH1347" t="str">
        <f>IF(AND((AD1347&lt;=0.5),(S1347&lt;1.5)),"HUnSatLig","----")</f>
        <v>----</v>
      </c>
      <c r="AI1347" t="str">
        <f>IF(AND((T1347&lt;0.6),(S1347&gt;=1.5),(C1347=0)),"AlipatNoN","----")</f>
        <v>----</v>
      </c>
      <c r="AJ1347" t="str">
        <f>IF(AND((S1347&gt;=1.5),(T1347&gt;=0.6)),"SatFACarb","----")</f>
        <v>SatFACarb</v>
      </c>
      <c r="AK1347" t="str">
        <f>IF(AND((T1347&lt;0.6),(S1347&gt;=1.5),(C1347&gt;0)),"Alipat+N","----")</f>
        <v>----</v>
      </c>
      <c r="AM1347" s="4">
        <f>V1347*(44/43.989828)</f>
        <v>483.28365437381558</v>
      </c>
      <c r="AN1347" s="4">
        <f>INT(AM1347)</f>
        <v>483</v>
      </c>
      <c r="AO1347" s="4">
        <f>AM1347-AN1347</f>
        <v>0.28365437381557967</v>
      </c>
    </row>
    <row r="1348" spans="1:41" x14ac:dyDescent="0.25">
      <c r="A1348">
        <v>19</v>
      </c>
      <c r="B1348">
        <v>32</v>
      </c>
      <c r="C1348">
        <v>0</v>
      </c>
      <c r="D1348">
        <v>17</v>
      </c>
      <c r="E1348">
        <v>0</v>
      </c>
      <c r="F1348">
        <v>0</v>
      </c>
      <c r="H1348">
        <v>531.15667180000003</v>
      </c>
      <c r="J1348">
        <v>1905428</v>
      </c>
      <c r="K1348">
        <v>1745970</v>
      </c>
      <c r="L1348">
        <v>1613735</v>
      </c>
      <c r="M1348" t="str">
        <f>IF(J1348&gt;0,"Yes","No")</f>
        <v>Yes</v>
      </c>
      <c r="N1348">
        <f>AVERAGE(J1348:L1348)</f>
        <v>1755044.3333333333</v>
      </c>
      <c r="O1348" t="s">
        <v>14</v>
      </c>
      <c r="P1348" t="s">
        <v>14</v>
      </c>
      <c r="Q1348" t="s">
        <v>14</v>
      </c>
      <c r="S1348">
        <f>B1348/A1348</f>
        <v>1.6842105263157894</v>
      </c>
      <c r="T1348">
        <f>D1348/A1348</f>
        <v>0.89473684210526316</v>
      </c>
      <c r="V1348" s="4">
        <f>A1348*12+(B1348-1)*1.007825+C1348*14.003074+D1348*15.9949146+E1348*31.9720707+F1348*30.9737615+0.0005485799</f>
        <v>531.15667177989997</v>
      </c>
      <c r="W1348">
        <f>1+A1348-B1348/2+C1348/2+F1348/2</f>
        <v>4</v>
      </c>
      <c r="X1348">
        <f>W1348/A1348</f>
        <v>0.21052631578947367</v>
      </c>
      <c r="Y1348">
        <f>W1348/B1348</f>
        <v>0.125</v>
      </c>
      <c r="Z1348">
        <f>W1348/D1348</f>
        <v>0.23529411764705882</v>
      </c>
      <c r="AA1348" t="str">
        <f>IF(X1348&gt;=0.3,IF(X1348&lt;=0.68,IF(Y1348&gt;=0.2,IF(Y1348&lt;=0.95,IF(Z1348&gt;=0.77,IF(Z1348&lt;=1.75,"CRAM","O"),"O"),"O"),"O"),"O"),"O")</f>
        <v>O</v>
      </c>
      <c r="AD1348">
        <f>(1+A1348-D1348/2-E1348-B1348/2)/(A1348-D1348/2-E1348-C1348-F1348)</f>
        <v>-0.42857142857142855</v>
      </c>
      <c r="AF1348" t="str">
        <f>IF(AD1348&gt;0.66,"CondAr","----")</f>
        <v>----</v>
      </c>
      <c r="AG1348" t="str">
        <f>IF(AND((AD1348&gt;0.5),(AD1348&lt;=0.66)),"Aromatic","----")</f>
        <v>----</v>
      </c>
      <c r="AH1348" t="str">
        <f>IF(AND((AD1348&lt;=0.5),(S1348&lt;1.5)),"HUnSatLig","----")</f>
        <v>----</v>
      </c>
      <c r="AI1348" t="str">
        <f>IF(AND((T1348&lt;0.6),(S1348&gt;=1.5),(C1348=0)),"AlipatNoN","----")</f>
        <v>----</v>
      </c>
      <c r="AJ1348" t="str">
        <f>IF(AND((S1348&gt;=1.5),(T1348&gt;=0.6)),"SatFACarb","----")</f>
        <v>SatFACarb</v>
      </c>
      <c r="AK1348" t="str">
        <f>IF(AND((T1348&lt;0.6),(S1348&gt;=1.5),(C1348&gt;0)),"Alipat+N","----")</f>
        <v>----</v>
      </c>
      <c r="AM1348" s="4">
        <f>V1348*(44/43.989828)</f>
        <v>531.27949393927145</v>
      </c>
      <c r="AN1348" s="4">
        <f>INT(AM1348)</f>
        <v>531</v>
      </c>
      <c r="AO1348" s="4">
        <f>AM1348-AN1348</f>
        <v>0.27949393927144683</v>
      </c>
    </row>
    <row r="1349" spans="1:41" x14ac:dyDescent="0.25">
      <c r="A1349">
        <v>19</v>
      </c>
      <c r="B1349">
        <v>33</v>
      </c>
      <c r="C1349">
        <v>5</v>
      </c>
      <c r="D1349">
        <v>7</v>
      </c>
      <c r="E1349">
        <v>0</v>
      </c>
      <c r="F1349">
        <v>0</v>
      </c>
      <c r="H1349">
        <v>442.23072079999997</v>
      </c>
      <c r="J1349">
        <v>1903792</v>
      </c>
      <c r="K1349">
        <v>1767715</v>
      </c>
      <c r="L1349">
        <v>1586765</v>
      </c>
      <c r="M1349" t="str">
        <f>IF(J1349&gt;0,"Yes","No")</f>
        <v>Yes</v>
      </c>
      <c r="N1349">
        <f>AVERAGE(J1349:L1349)</f>
        <v>1752757.3333333333</v>
      </c>
      <c r="O1349">
        <v>2941881</v>
      </c>
      <c r="P1349">
        <v>2948357</v>
      </c>
      <c r="Q1349">
        <v>2464872</v>
      </c>
      <c r="S1349">
        <f>B1349/A1349</f>
        <v>1.736842105263158</v>
      </c>
      <c r="T1349">
        <f>D1349/A1349</f>
        <v>0.36842105263157893</v>
      </c>
      <c r="V1349" s="4">
        <f>A1349*12+(B1349-1)*1.007825+C1349*14.003074+D1349*15.9949146+E1349*31.9720707+F1349*30.9737615+0.0005485799</f>
        <v>442.23072077990003</v>
      </c>
      <c r="W1349">
        <f>1+A1349-B1349/2+C1349/2+F1349/2</f>
        <v>6</v>
      </c>
      <c r="X1349">
        <f>W1349/A1349</f>
        <v>0.31578947368421051</v>
      </c>
      <c r="Y1349">
        <f>W1349/B1349</f>
        <v>0.18181818181818182</v>
      </c>
      <c r="Z1349">
        <f>W1349/D1349</f>
        <v>0.8571428571428571</v>
      </c>
      <c r="AA1349" t="str">
        <f>IF(X1349&gt;=0.3,IF(X1349&lt;=0.68,IF(Y1349&gt;=0.2,IF(Y1349&lt;=0.95,IF(Z1349&gt;=0.77,IF(Z1349&lt;=1.75,"CRAM","O"),"O"),"O"),"O"),"O"),"O")</f>
        <v>O</v>
      </c>
      <c r="AD1349">
        <f>(1+A1349-D1349/2-E1349-B1349/2)/(A1349-D1349/2-E1349-C1349-F1349)</f>
        <v>0</v>
      </c>
      <c r="AF1349" t="str">
        <f>IF(AD1349&gt;0.66,"CondAr","----")</f>
        <v>----</v>
      </c>
      <c r="AG1349" t="str">
        <f>IF(AND((AD1349&gt;0.5),(AD1349&lt;=0.66)),"Aromatic","----")</f>
        <v>----</v>
      </c>
      <c r="AH1349" t="str">
        <f>IF(AND((AD1349&lt;=0.5),(S1349&lt;1.5)),"HUnSatLig","----")</f>
        <v>----</v>
      </c>
      <c r="AI1349" t="str">
        <f>IF(AND((T1349&lt;0.6),(S1349&gt;=1.5),(C1349=0)),"AlipatNoN","----")</f>
        <v>----</v>
      </c>
      <c r="AJ1349" t="str">
        <f>IF(AND((S1349&gt;=1.5),(T1349&gt;=0.6)),"SatFACarb","----")</f>
        <v>----</v>
      </c>
      <c r="AK1349" t="str">
        <f>IF(AND((T1349&lt;0.6),(S1349&gt;=1.5),(C1349&gt;0)),"Alipat+N","----")</f>
        <v>Alipat+N</v>
      </c>
      <c r="AM1349" s="4">
        <f>V1349*(44/43.989828)</f>
        <v>442.33298012248645</v>
      </c>
      <c r="AN1349" s="4">
        <f>INT(AM1349)</f>
        <v>442</v>
      </c>
      <c r="AO1349" s="4">
        <f>AM1349-AN1349</f>
        <v>0.33298012248644682</v>
      </c>
    </row>
    <row r="1350" spans="1:41" x14ac:dyDescent="0.25">
      <c r="A1350">
        <v>19</v>
      </c>
      <c r="B1350">
        <v>34</v>
      </c>
      <c r="C1350">
        <v>0</v>
      </c>
      <c r="D1350">
        <v>10</v>
      </c>
      <c r="E1350">
        <v>0</v>
      </c>
      <c r="F1350">
        <v>0</v>
      </c>
      <c r="H1350">
        <v>421.20791960000003</v>
      </c>
      <c r="J1350">
        <v>1693610</v>
      </c>
      <c r="K1350">
        <v>1969554</v>
      </c>
      <c r="L1350">
        <v>1594810</v>
      </c>
      <c r="M1350" t="str">
        <f>IF(J1350&gt;0,"Yes","No")</f>
        <v>Yes</v>
      </c>
      <c r="N1350">
        <f>AVERAGE(J1350:L1350)</f>
        <v>1752658</v>
      </c>
      <c r="O1350" t="s">
        <v>14</v>
      </c>
      <c r="P1350" t="s">
        <v>14</v>
      </c>
      <c r="Q1350" t="s">
        <v>14</v>
      </c>
      <c r="S1350">
        <f>B1350/A1350</f>
        <v>1.7894736842105263</v>
      </c>
      <c r="T1350">
        <f>D1350/A1350</f>
        <v>0.52631578947368418</v>
      </c>
      <c r="V1350" s="4">
        <f>A1350*12+(B1350-1)*1.007825+C1350*14.003074+D1350*15.9949146+E1350*31.9720707+F1350*30.9737615+0.0005485799</f>
        <v>421.20791957989996</v>
      </c>
      <c r="W1350">
        <f>1+A1350-B1350/2+C1350/2+F1350/2</f>
        <v>3</v>
      </c>
      <c r="X1350">
        <f>W1350/A1350</f>
        <v>0.15789473684210525</v>
      </c>
      <c r="Y1350">
        <f>W1350/B1350</f>
        <v>8.8235294117647065E-2</v>
      </c>
      <c r="Z1350">
        <f>W1350/D1350</f>
        <v>0.3</v>
      </c>
      <c r="AA1350" t="str">
        <f>IF(X1350&gt;=0.3,IF(X1350&lt;=0.68,IF(Y1350&gt;=0.2,IF(Y1350&lt;=0.95,IF(Z1350&gt;=0.77,IF(Z1350&lt;=1.75,"CRAM","O"),"O"),"O"),"O"),"O"),"O")</f>
        <v>O</v>
      </c>
      <c r="AD1350">
        <f>(1+A1350-D1350/2-E1350-B1350/2)/(A1350-D1350/2-E1350-C1350-F1350)</f>
        <v>-0.14285714285714285</v>
      </c>
      <c r="AF1350" t="str">
        <f>IF(AD1350&gt;0.66,"CondAr","----")</f>
        <v>----</v>
      </c>
      <c r="AG1350" t="str">
        <f>IF(AND((AD1350&gt;0.5),(AD1350&lt;=0.66)),"Aromatic","----")</f>
        <v>----</v>
      </c>
      <c r="AH1350" t="str">
        <f>IF(AND((AD1350&lt;=0.5),(S1350&lt;1.5)),"HUnSatLig","----")</f>
        <v>----</v>
      </c>
      <c r="AI1350" t="str">
        <f>IF(AND((T1350&lt;0.6),(S1350&gt;=1.5),(C1350=0)),"AlipatNoN","----")</f>
        <v>AlipatNoN</v>
      </c>
      <c r="AJ1350" t="str">
        <f>IF(AND((S1350&gt;=1.5),(T1350&gt;=0.6)),"SatFACarb","----")</f>
        <v>----</v>
      </c>
      <c r="AK1350" t="str">
        <f>IF(AND((T1350&lt;0.6),(S1350&gt;=1.5),(C1350&gt;0)),"Alipat+N","----")</f>
        <v>----</v>
      </c>
      <c r="AM1350" s="4">
        <f>V1350*(44/43.989828)</f>
        <v>421.30531770925762</v>
      </c>
      <c r="AN1350" s="4">
        <f>INT(AM1350)</f>
        <v>421</v>
      </c>
      <c r="AO1350" s="4">
        <f>AM1350-AN1350</f>
        <v>0.30531770925762203</v>
      </c>
    </row>
    <row r="1351" spans="1:41" x14ac:dyDescent="0.25">
      <c r="A1351">
        <v>19</v>
      </c>
      <c r="B1351">
        <v>34</v>
      </c>
      <c r="C1351">
        <v>0</v>
      </c>
      <c r="D1351">
        <v>13</v>
      </c>
      <c r="E1351">
        <v>0</v>
      </c>
      <c r="F1351">
        <v>0</v>
      </c>
      <c r="H1351">
        <v>469.19266340000001</v>
      </c>
      <c r="J1351">
        <v>1909896</v>
      </c>
      <c r="K1351">
        <v>1760345</v>
      </c>
      <c r="L1351">
        <v>1697681</v>
      </c>
      <c r="M1351" t="str">
        <f>IF(J1351&gt;0,"Yes","No")</f>
        <v>Yes</v>
      </c>
      <c r="N1351">
        <f>AVERAGE(J1351:L1351)</f>
        <v>1789307.3333333333</v>
      </c>
      <c r="O1351">
        <v>3511939</v>
      </c>
      <c r="P1351">
        <v>3877155</v>
      </c>
      <c r="Q1351">
        <v>2986489</v>
      </c>
      <c r="S1351">
        <f>B1351/A1351</f>
        <v>1.7894736842105263</v>
      </c>
      <c r="T1351">
        <f>D1351/A1351</f>
        <v>0.68421052631578949</v>
      </c>
      <c r="V1351" s="4">
        <f>A1351*12+(B1351-1)*1.007825+C1351*14.003074+D1351*15.9949146+E1351*31.9720707+F1351*30.9737615+0.0005485799</f>
        <v>469.19266337990001</v>
      </c>
      <c r="W1351">
        <f>1+A1351-B1351/2+C1351/2+F1351/2</f>
        <v>3</v>
      </c>
      <c r="X1351">
        <f>W1351/A1351</f>
        <v>0.15789473684210525</v>
      </c>
      <c r="Y1351">
        <f>W1351/B1351</f>
        <v>8.8235294117647065E-2</v>
      </c>
      <c r="Z1351">
        <f>W1351/D1351</f>
        <v>0.23076923076923078</v>
      </c>
      <c r="AA1351" t="str">
        <f>IF(X1351&gt;=0.3,IF(X1351&lt;=0.68,IF(Y1351&gt;=0.2,IF(Y1351&lt;=0.95,IF(Z1351&gt;=0.77,IF(Z1351&lt;=1.75,"CRAM","O"),"O"),"O"),"O"),"O"),"O")</f>
        <v>O</v>
      </c>
      <c r="AD1351">
        <f>(1+A1351-D1351/2-E1351-B1351/2)/(A1351-D1351/2-E1351-C1351-F1351)</f>
        <v>-0.28000000000000003</v>
      </c>
      <c r="AF1351" t="str">
        <f>IF(AD1351&gt;0.66,"CondAr","----")</f>
        <v>----</v>
      </c>
      <c r="AG1351" t="str">
        <f>IF(AND((AD1351&gt;0.5),(AD1351&lt;=0.66)),"Aromatic","----")</f>
        <v>----</v>
      </c>
      <c r="AH1351" t="str">
        <f>IF(AND((AD1351&lt;=0.5),(S1351&lt;1.5)),"HUnSatLig","----")</f>
        <v>----</v>
      </c>
      <c r="AI1351" t="str">
        <f>IF(AND((T1351&lt;0.6),(S1351&gt;=1.5),(C1351=0)),"AlipatNoN","----")</f>
        <v>----</v>
      </c>
      <c r="AJ1351" t="str">
        <f>IF(AND((S1351&gt;=1.5),(T1351&gt;=0.6)),"SatFACarb","----")</f>
        <v>SatFACarb</v>
      </c>
      <c r="AK1351" t="str">
        <f>IF(AND((T1351&lt;0.6),(S1351&gt;=1.5),(C1351&gt;0)),"Alipat+N","----")</f>
        <v>----</v>
      </c>
      <c r="AM1351" s="4">
        <f>V1351*(44/43.989828)</f>
        <v>469.30115727471355</v>
      </c>
      <c r="AN1351" s="4">
        <f>INT(AM1351)</f>
        <v>469</v>
      </c>
      <c r="AO1351" s="4">
        <f>AM1351-AN1351</f>
        <v>0.30115727471354603</v>
      </c>
    </row>
    <row r="1352" spans="1:41" x14ac:dyDescent="0.25">
      <c r="A1352">
        <v>19</v>
      </c>
      <c r="B1352">
        <v>34</v>
      </c>
      <c r="C1352">
        <v>4</v>
      </c>
      <c r="D1352">
        <v>6</v>
      </c>
      <c r="E1352">
        <v>0</v>
      </c>
      <c r="F1352">
        <v>0</v>
      </c>
      <c r="H1352">
        <v>413.24055720000001</v>
      </c>
      <c r="J1352">
        <v>2921586</v>
      </c>
      <c r="K1352">
        <v>2893858</v>
      </c>
      <c r="L1352">
        <v>2630429</v>
      </c>
      <c r="M1352" t="str">
        <f>IF(J1352&gt;0,"Yes","No")</f>
        <v>Yes</v>
      </c>
      <c r="N1352">
        <f>AVERAGE(J1352:L1352)</f>
        <v>2815291</v>
      </c>
      <c r="O1352">
        <v>4831524</v>
      </c>
      <c r="P1352">
        <v>6242317</v>
      </c>
      <c r="Q1352">
        <v>4811678</v>
      </c>
      <c r="S1352">
        <f>B1352/A1352</f>
        <v>1.7894736842105263</v>
      </c>
      <c r="T1352">
        <f>D1352/A1352</f>
        <v>0.31578947368421051</v>
      </c>
      <c r="V1352" s="4">
        <f>A1352*12+(B1352-1)*1.007825+C1352*14.003074+D1352*15.9949146+E1352*31.9720707+F1352*30.9737615+0.0005485799</f>
        <v>413.24055717989995</v>
      </c>
      <c r="W1352">
        <f>1+A1352-B1352/2+C1352/2+F1352/2</f>
        <v>5</v>
      </c>
      <c r="X1352">
        <f>W1352/A1352</f>
        <v>0.26315789473684209</v>
      </c>
      <c r="Y1352">
        <f>W1352/B1352</f>
        <v>0.14705882352941177</v>
      </c>
      <c r="Z1352">
        <f>W1352/D1352</f>
        <v>0.83333333333333337</v>
      </c>
      <c r="AA1352" t="str">
        <f>IF(X1352&gt;=0.3,IF(X1352&lt;=0.68,IF(Y1352&gt;=0.2,IF(Y1352&lt;=0.95,IF(Z1352&gt;=0.77,IF(Z1352&lt;=1.75,"CRAM","O"),"O"),"O"),"O"),"O"),"O")</f>
        <v>O</v>
      </c>
      <c r="AD1352">
        <f>(1+A1352-D1352/2-E1352-B1352/2)/(A1352-D1352/2-E1352-C1352-F1352)</f>
        <v>0</v>
      </c>
      <c r="AF1352" t="str">
        <f>IF(AD1352&gt;0.66,"CondAr","----")</f>
        <v>----</v>
      </c>
      <c r="AG1352" t="str">
        <f>IF(AND((AD1352&gt;0.5),(AD1352&lt;=0.66)),"Aromatic","----")</f>
        <v>----</v>
      </c>
      <c r="AH1352" t="str">
        <f>IF(AND((AD1352&lt;=0.5),(S1352&lt;1.5)),"HUnSatLig","----")</f>
        <v>----</v>
      </c>
      <c r="AI1352" t="str">
        <f>IF(AND((T1352&lt;0.6),(S1352&gt;=1.5),(C1352=0)),"AlipatNoN","----")</f>
        <v>----</v>
      </c>
      <c r="AJ1352" t="str">
        <f>IF(AND((S1352&gt;=1.5),(T1352&gt;=0.6)),"SatFACarb","----")</f>
        <v>----</v>
      </c>
      <c r="AK1352" t="str">
        <f>IF(AND((T1352&lt;0.6),(S1352&gt;=1.5),(C1352&gt;0)),"Alipat+N","----")</f>
        <v>Alipat+N</v>
      </c>
      <c r="AM1352" s="4">
        <f>V1352*(44/43.989828)</f>
        <v>413.33611297401745</v>
      </c>
      <c r="AN1352" s="4">
        <f>INT(AM1352)</f>
        <v>413</v>
      </c>
      <c r="AO1352" s="4">
        <f>AM1352-AN1352</f>
        <v>0.33611297401745333</v>
      </c>
    </row>
    <row r="1353" spans="1:41" x14ac:dyDescent="0.25">
      <c r="A1353">
        <v>19</v>
      </c>
      <c r="B1353">
        <v>35</v>
      </c>
      <c r="C1353">
        <v>0</v>
      </c>
      <c r="D1353">
        <v>18</v>
      </c>
      <c r="E1353">
        <v>0</v>
      </c>
      <c r="F1353">
        <v>1</v>
      </c>
      <c r="H1353">
        <v>581.14882290000003</v>
      </c>
      <c r="J1353">
        <v>1686322</v>
      </c>
      <c r="K1353">
        <v>1737951</v>
      </c>
      <c r="L1353">
        <v>1661816</v>
      </c>
      <c r="M1353" t="str">
        <f>IF(J1353&gt;0,"Yes","No")</f>
        <v>Yes</v>
      </c>
      <c r="N1353">
        <f>AVERAGE(J1353:L1353)</f>
        <v>1695363</v>
      </c>
      <c r="O1353">
        <v>2595641</v>
      </c>
      <c r="P1353">
        <v>3257936</v>
      </c>
      <c r="Q1353">
        <v>3411956</v>
      </c>
      <c r="S1353">
        <f>B1353/A1353</f>
        <v>1.8421052631578947</v>
      </c>
      <c r="T1353">
        <f>D1353/A1353</f>
        <v>0.94736842105263153</v>
      </c>
      <c r="V1353" s="4">
        <f>A1353*12+(B1353-1)*1.007825+C1353*14.003074+D1353*15.9949146+E1353*31.9720707+F1353*30.9737615+0.0005485799</f>
        <v>581.14882287990008</v>
      </c>
      <c r="W1353">
        <f>1+A1353-B1353/2+C1353/2+F1353/2</f>
        <v>3</v>
      </c>
      <c r="X1353">
        <f>W1353/A1353</f>
        <v>0.15789473684210525</v>
      </c>
      <c r="Y1353">
        <f>W1353/B1353</f>
        <v>8.5714285714285715E-2</v>
      </c>
      <c r="Z1353">
        <f>W1353/D1353</f>
        <v>0.16666666666666666</v>
      </c>
      <c r="AA1353" t="str">
        <f>IF(X1353&gt;=0.3,IF(X1353&lt;=0.68,IF(Y1353&gt;=0.2,IF(Y1353&lt;=0.95,IF(Z1353&gt;=0.77,IF(Z1353&lt;=1.75,"CRAM","O"),"O"),"O"),"O"),"O"),"O")</f>
        <v>O</v>
      </c>
      <c r="AD1353">
        <f>(1+A1353-D1353/2-E1353-B1353/2)/(A1353-D1353/2-E1353-C1353-F1353)</f>
        <v>-0.72222222222222221</v>
      </c>
      <c r="AF1353" t="str">
        <f>IF(AD1353&gt;0.66,"CondAr","----")</f>
        <v>----</v>
      </c>
      <c r="AG1353" t="str">
        <f>IF(AND((AD1353&gt;0.5),(AD1353&lt;=0.66)),"Aromatic","----")</f>
        <v>----</v>
      </c>
      <c r="AH1353" t="str">
        <f>IF(AND((AD1353&lt;=0.5),(S1353&lt;1.5)),"HUnSatLig","----")</f>
        <v>----</v>
      </c>
      <c r="AI1353" t="str">
        <f>IF(AND((T1353&lt;0.6),(S1353&gt;=1.5),(C1353=0)),"AlipatNoN","----")</f>
        <v>----</v>
      </c>
      <c r="AJ1353" t="str">
        <f>IF(AND((S1353&gt;=1.5),(T1353&gt;=0.6)),"SatFACarb","----")</f>
        <v>SatFACarb</v>
      </c>
      <c r="AK1353" t="str">
        <f>IF(AND((T1353&lt;0.6),(S1353&gt;=1.5),(C1353&gt;0)),"Alipat+N","----")</f>
        <v>----</v>
      </c>
      <c r="AM1353" s="4">
        <f>V1353*(44/43.989828)</f>
        <v>581.28320498810774</v>
      </c>
      <c r="AN1353" s="4">
        <f>INT(AM1353)</f>
        <v>581</v>
      </c>
      <c r="AO1353" s="4">
        <f>AM1353-AN1353</f>
        <v>0.28320498810774097</v>
      </c>
    </row>
    <row r="1354" spans="1:41" x14ac:dyDescent="0.25">
      <c r="A1354">
        <v>19</v>
      </c>
      <c r="B1354">
        <v>35</v>
      </c>
      <c r="C1354">
        <v>5</v>
      </c>
      <c r="D1354">
        <v>7</v>
      </c>
      <c r="E1354">
        <v>0</v>
      </c>
      <c r="F1354">
        <v>0</v>
      </c>
      <c r="H1354">
        <v>444.24637080000002</v>
      </c>
      <c r="J1354">
        <v>2194335</v>
      </c>
      <c r="K1354">
        <v>2126502</v>
      </c>
      <c r="L1354">
        <v>2208127</v>
      </c>
      <c r="M1354" t="str">
        <f>IF(J1354&gt;0,"Yes","No")</f>
        <v>Yes</v>
      </c>
      <c r="N1354">
        <f>AVERAGE(J1354:L1354)</f>
        <v>2176321.3333333335</v>
      </c>
      <c r="O1354">
        <v>3652375</v>
      </c>
      <c r="P1354">
        <v>4171915</v>
      </c>
      <c r="Q1354">
        <v>3314067</v>
      </c>
      <c r="S1354">
        <f>B1354/A1354</f>
        <v>1.8421052631578947</v>
      </c>
      <c r="T1354">
        <f>D1354/A1354</f>
        <v>0.36842105263157893</v>
      </c>
      <c r="V1354" s="4">
        <f>A1354*12+(B1354-1)*1.007825+C1354*14.003074+D1354*15.9949146+E1354*31.9720707+F1354*30.9737615+0.0005485799</f>
        <v>444.24637077990002</v>
      </c>
      <c r="W1354">
        <f>1+A1354-B1354/2+C1354/2+F1354/2</f>
        <v>5</v>
      </c>
      <c r="X1354">
        <f>W1354/A1354</f>
        <v>0.26315789473684209</v>
      </c>
      <c r="Y1354">
        <f>W1354/B1354</f>
        <v>0.14285714285714285</v>
      </c>
      <c r="Z1354">
        <f>W1354/D1354</f>
        <v>0.7142857142857143</v>
      </c>
      <c r="AA1354" t="str">
        <f>IF(X1354&gt;=0.3,IF(X1354&lt;=0.68,IF(Y1354&gt;=0.2,IF(Y1354&lt;=0.95,IF(Z1354&gt;=0.77,IF(Z1354&lt;=1.75,"CRAM","O"),"O"),"O"),"O"),"O"),"O")</f>
        <v>O</v>
      </c>
      <c r="AD1354">
        <f>(1+A1354-D1354/2-E1354-B1354/2)/(A1354-D1354/2-E1354-C1354-F1354)</f>
        <v>-9.5238095238095233E-2</v>
      </c>
      <c r="AF1354" t="str">
        <f>IF(AD1354&gt;0.66,"CondAr","----")</f>
        <v>----</v>
      </c>
      <c r="AG1354" t="str">
        <f>IF(AND((AD1354&gt;0.5),(AD1354&lt;=0.66)),"Aromatic","----")</f>
        <v>----</v>
      </c>
      <c r="AH1354" t="str">
        <f>IF(AND((AD1354&lt;=0.5),(S1354&lt;1.5)),"HUnSatLig","----")</f>
        <v>----</v>
      </c>
      <c r="AI1354" t="str">
        <f>IF(AND((T1354&lt;0.6),(S1354&gt;=1.5),(C1354=0)),"AlipatNoN","----")</f>
        <v>----</v>
      </c>
      <c r="AJ1354" t="str">
        <f>IF(AND((S1354&gt;=1.5),(T1354&gt;=0.6)),"SatFACarb","----")</f>
        <v>----</v>
      </c>
      <c r="AK1354" t="str">
        <f>IF(AND((T1354&lt;0.6),(S1354&gt;=1.5),(C1354&gt;0)),"Alipat+N","----")</f>
        <v>Alipat+N</v>
      </c>
      <c r="AM1354" s="4">
        <f>V1354*(44/43.989828)</f>
        <v>444.34909621186966</v>
      </c>
      <c r="AN1354" s="4">
        <f>INT(AM1354)</f>
        <v>444</v>
      </c>
      <c r="AO1354" s="4">
        <f>AM1354-AN1354</f>
        <v>0.34909621186966433</v>
      </c>
    </row>
    <row r="1355" spans="1:41" x14ac:dyDescent="0.25">
      <c r="A1355">
        <v>19</v>
      </c>
      <c r="B1355">
        <v>36</v>
      </c>
      <c r="C1355">
        <v>4</v>
      </c>
      <c r="D1355">
        <v>5</v>
      </c>
      <c r="E1355">
        <v>0</v>
      </c>
      <c r="F1355">
        <v>0</v>
      </c>
      <c r="H1355">
        <v>399.26129259999999</v>
      </c>
      <c r="J1355">
        <v>2690405</v>
      </c>
      <c r="K1355">
        <v>2742102</v>
      </c>
      <c r="L1355">
        <v>2503952</v>
      </c>
      <c r="M1355" t="str">
        <f>IF(J1355&gt;0,"Yes","No")</f>
        <v>Yes</v>
      </c>
      <c r="N1355">
        <f>AVERAGE(J1355:L1355)</f>
        <v>2645486.3333333335</v>
      </c>
      <c r="O1355">
        <v>5060852</v>
      </c>
      <c r="P1355">
        <v>6280958</v>
      </c>
      <c r="Q1355">
        <v>4660524</v>
      </c>
      <c r="S1355">
        <f>B1355/A1355</f>
        <v>1.8947368421052631</v>
      </c>
      <c r="T1355">
        <f>D1355/A1355</f>
        <v>0.26315789473684209</v>
      </c>
      <c r="V1355" s="4">
        <f>A1355*12+(B1355-1)*1.007825+C1355*14.003074+D1355*15.9949146+E1355*31.9720707+F1355*30.9737615+0.0005485799</f>
        <v>399.26129257989993</v>
      </c>
      <c r="W1355">
        <f>1+A1355-B1355/2+C1355/2+F1355/2</f>
        <v>4</v>
      </c>
      <c r="X1355">
        <f>W1355/A1355</f>
        <v>0.21052631578947367</v>
      </c>
      <c r="Y1355">
        <f>W1355/B1355</f>
        <v>0.1111111111111111</v>
      </c>
      <c r="Z1355">
        <f>W1355/D1355</f>
        <v>0.8</v>
      </c>
      <c r="AA1355" t="str">
        <f>IF(X1355&gt;=0.3,IF(X1355&lt;=0.68,IF(Y1355&gt;=0.2,IF(Y1355&lt;=0.95,IF(Z1355&gt;=0.77,IF(Z1355&lt;=1.75,"CRAM","O"),"O"),"O"),"O"),"O"),"O")</f>
        <v>O</v>
      </c>
      <c r="AD1355">
        <f>(1+A1355-D1355/2-E1355-B1355/2)/(A1355-D1355/2-E1355-C1355-F1355)</f>
        <v>-0.04</v>
      </c>
      <c r="AF1355" t="str">
        <f>IF(AD1355&gt;0.66,"CondAr","----")</f>
        <v>----</v>
      </c>
      <c r="AG1355" t="str">
        <f>IF(AND((AD1355&gt;0.5),(AD1355&lt;=0.66)),"Aromatic","----")</f>
        <v>----</v>
      </c>
      <c r="AH1355" t="str">
        <f>IF(AND((AD1355&lt;=0.5),(S1355&lt;1.5)),"HUnSatLig","----")</f>
        <v>----</v>
      </c>
      <c r="AI1355" t="str">
        <f>IF(AND((T1355&lt;0.6),(S1355&gt;=1.5),(C1355=0)),"AlipatNoN","----")</f>
        <v>----</v>
      </c>
      <c r="AJ1355" t="str">
        <f>IF(AND((S1355&gt;=1.5),(T1355&gt;=0.6)),"SatFACarb","----")</f>
        <v>----</v>
      </c>
      <c r="AK1355" t="str">
        <f>IF(AND((T1355&lt;0.6),(S1355&gt;=1.5),(C1355&gt;0)),"Alipat+N","----")</f>
        <v>Alipat+N</v>
      </c>
      <c r="AM1355" s="4">
        <f>V1355*(44/43.989828)</f>
        <v>399.35361587491531</v>
      </c>
      <c r="AN1355" s="4">
        <f>INT(AM1355)</f>
        <v>399</v>
      </c>
      <c r="AO1355" s="4">
        <f>AM1355-AN1355</f>
        <v>0.35361587491530599</v>
      </c>
    </row>
    <row r="1356" spans="1:41" x14ac:dyDescent="0.25">
      <c r="A1356">
        <v>19</v>
      </c>
      <c r="B1356">
        <v>36</v>
      </c>
      <c r="C1356">
        <v>4</v>
      </c>
      <c r="D1356">
        <v>6</v>
      </c>
      <c r="E1356">
        <v>0</v>
      </c>
      <c r="F1356">
        <v>0</v>
      </c>
      <c r="H1356">
        <v>415.25620720000001</v>
      </c>
      <c r="J1356">
        <v>1986677</v>
      </c>
      <c r="K1356">
        <v>2323040</v>
      </c>
      <c r="L1356">
        <v>2073900</v>
      </c>
      <c r="M1356" t="str">
        <f>IF(J1356&gt;0,"Yes","No")</f>
        <v>Yes</v>
      </c>
      <c r="N1356">
        <f>AVERAGE(J1356:L1356)</f>
        <v>2127872.3333333335</v>
      </c>
      <c r="O1356">
        <v>4068670</v>
      </c>
      <c r="P1356">
        <v>4226126</v>
      </c>
      <c r="Q1356">
        <v>3574128</v>
      </c>
      <c r="S1356">
        <f>B1356/A1356</f>
        <v>1.8947368421052631</v>
      </c>
      <c r="T1356">
        <f>D1356/A1356</f>
        <v>0.31578947368421051</v>
      </c>
      <c r="V1356" s="4">
        <f>A1356*12+(B1356-1)*1.007825+C1356*14.003074+D1356*15.9949146+E1356*31.9720707+F1356*30.9737615+0.0005485799</f>
        <v>415.25620717989995</v>
      </c>
      <c r="W1356">
        <f>1+A1356-B1356/2+C1356/2+F1356/2</f>
        <v>4</v>
      </c>
      <c r="X1356">
        <f>W1356/A1356</f>
        <v>0.21052631578947367</v>
      </c>
      <c r="Y1356">
        <f>W1356/B1356</f>
        <v>0.1111111111111111</v>
      </c>
      <c r="Z1356">
        <f>W1356/D1356</f>
        <v>0.66666666666666663</v>
      </c>
      <c r="AA1356" t="str">
        <f>IF(X1356&gt;=0.3,IF(X1356&lt;=0.68,IF(Y1356&gt;=0.2,IF(Y1356&lt;=0.95,IF(Z1356&gt;=0.77,IF(Z1356&lt;=1.75,"CRAM","O"),"O"),"O"),"O"),"O"),"O")</f>
        <v>O</v>
      </c>
      <c r="AD1356">
        <f>(1+A1356-D1356/2-E1356-B1356/2)/(A1356-D1356/2-E1356-C1356-F1356)</f>
        <v>-8.3333333333333329E-2</v>
      </c>
      <c r="AF1356" t="str">
        <f>IF(AD1356&gt;0.66,"CondAr","----")</f>
        <v>----</v>
      </c>
      <c r="AG1356" t="str">
        <f>IF(AND((AD1356&gt;0.5),(AD1356&lt;=0.66)),"Aromatic","----")</f>
        <v>----</v>
      </c>
      <c r="AH1356" t="str">
        <f>IF(AND((AD1356&lt;=0.5),(S1356&lt;1.5)),"HUnSatLig","----")</f>
        <v>----</v>
      </c>
      <c r="AI1356" t="str">
        <f>IF(AND((T1356&lt;0.6),(S1356&gt;=1.5),(C1356=0)),"AlipatNoN","----")</f>
        <v>----</v>
      </c>
      <c r="AJ1356" t="str">
        <f>IF(AND((S1356&gt;=1.5),(T1356&gt;=0.6)),"SatFACarb","----")</f>
        <v>----</v>
      </c>
      <c r="AK1356" t="str">
        <f>IF(AND((T1356&lt;0.6),(S1356&gt;=1.5),(C1356&gt;0)),"Alipat+N","----")</f>
        <v>Alipat+N</v>
      </c>
      <c r="AM1356" s="4">
        <f>V1356*(44/43.989828)</f>
        <v>415.35222906340061</v>
      </c>
      <c r="AN1356" s="4">
        <f>INT(AM1356)</f>
        <v>415</v>
      </c>
      <c r="AO1356" s="4">
        <f>AM1356-AN1356</f>
        <v>0.352229063400614</v>
      </c>
    </row>
    <row r="1357" spans="1:41" x14ac:dyDescent="0.25">
      <c r="A1357">
        <v>19</v>
      </c>
      <c r="B1357">
        <v>36</v>
      </c>
      <c r="C1357">
        <v>4</v>
      </c>
      <c r="D1357">
        <v>7</v>
      </c>
      <c r="E1357">
        <v>0</v>
      </c>
      <c r="F1357">
        <v>0</v>
      </c>
      <c r="H1357">
        <v>431.25112180000002</v>
      </c>
      <c r="J1357">
        <v>2273838</v>
      </c>
      <c r="K1357">
        <v>2493824</v>
      </c>
      <c r="L1357">
        <v>2467925</v>
      </c>
      <c r="M1357" t="str">
        <f>IF(J1357&gt;0,"Yes","No")</f>
        <v>Yes</v>
      </c>
      <c r="N1357">
        <f>AVERAGE(J1357:L1357)</f>
        <v>2411862.3333333335</v>
      </c>
      <c r="O1357">
        <v>4126974</v>
      </c>
      <c r="P1357">
        <v>4842340</v>
      </c>
      <c r="Q1357">
        <v>3632893</v>
      </c>
      <c r="S1357">
        <f>B1357/A1357</f>
        <v>1.8947368421052631</v>
      </c>
      <c r="T1357">
        <f>D1357/A1357</f>
        <v>0.36842105263157893</v>
      </c>
      <c r="V1357" s="4">
        <f>A1357*12+(B1357-1)*1.007825+C1357*14.003074+D1357*15.9949146+E1357*31.9720707+F1357*30.9737615+0.0005485799</f>
        <v>431.25112177989996</v>
      </c>
      <c r="W1357">
        <f>1+A1357-B1357/2+C1357/2+F1357/2</f>
        <v>4</v>
      </c>
      <c r="X1357">
        <f>W1357/A1357</f>
        <v>0.21052631578947367</v>
      </c>
      <c r="Y1357">
        <f>W1357/B1357</f>
        <v>0.1111111111111111</v>
      </c>
      <c r="Z1357">
        <f>W1357/D1357</f>
        <v>0.5714285714285714</v>
      </c>
      <c r="AA1357" t="str">
        <f>IF(X1357&gt;=0.3,IF(X1357&lt;=0.68,IF(Y1357&gt;=0.2,IF(Y1357&lt;=0.95,IF(Z1357&gt;=0.77,IF(Z1357&lt;=1.75,"CRAM","O"),"O"),"O"),"O"),"O"),"O")</f>
        <v>O</v>
      </c>
      <c r="AD1357">
        <f>(1+A1357-D1357/2-E1357-B1357/2)/(A1357-D1357/2-E1357-C1357-F1357)</f>
        <v>-0.13043478260869565</v>
      </c>
      <c r="AF1357" t="str">
        <f>IF(AD1357&gt;0.66,"CondAr","----")</f>
        <v>----</v>
      </c>
      <c r="AG1357" t="str">
        <f>IF(AND((AD1357&gt;0.5),(AD1357&lt;=0.66)),"Aromatic","----")</f>
        <v>----</v>
      </c>
      <c r="AH1357" t="str">
        <f>IF(AND((AD1357&lt;=0.5),(S1357&lt;1.5)),"HUnSatLig","----")</f>
        <v>----</v>
      </c>
      <c r="AI1357" t="str">
        <f>IF(AND((T1357&lt;0.6),(S1357&gt;=1.5),(C1357=0)),"AlipatNoN","----")</f>
        <v>----</v>
      </c>
      <c r="AJ1357" t="str">
        <f>IF(AND((S1357&gt;=1.5),(T1357&gt;=0.6)),"SatFACarb","----")</f>
        <v>----</v>
      </c>
      <c r="AK1357" t="str">
        <f>IF(AND((T1357&lt;0.6),(S1357&gt;=1.5),(C1357&gt;0)),"Alipat+N","----")</f>
        <v>Alipat+N</v>
      </c>
      <c r="AM1357" s="4">
        <f>V1357*(44/43.989828)</f>
        <v>431.35084225188598</v>
      </c>
      <c r="AN1357" s="4">
        <f>INT(AM1357)</f>
        <v>431</v>
      </c>
      <c r="AO1357" s="4">
        <f>AM1357-AN1357</f>
        <v>0.35084225188597884</v>
      </c>
    </row>
    <row r="1358" spans="1:41" x14ac:dyDescent="0.25">
      <c r="A1358">
        <v>20</v>
      </c>
      <c r="B1358">
        <v>12</v>
      </c>
      <c r="C1358">
        <v>0</v>
      </c>
      <c r="D1358">
        <v>8</v>
      </c>
      <c r="E1358">
        <v>0</v>
      </c>
      <c r="F1358">
        <v>0</v>
      </c>
      <c r="H1358">
        <v>379.04594040000001</v>
      </c>
      <c r="J1358">
        <v>2495351</v>
      </c>
      <c r="K1358">
        <v>2395436</v>
      </c>
      <c r="L1358">
        <v>1979477</v>
      </c>
      <c r="M1358" t="str">
        <f>IF(J1358&gt;0,"Yes","No")</f>
        <v>Yes</v>
      </c>
      <c r="N1358">
        <f>AVERAGE(J1358:L1358)</f>
        <v>2290088</v>
      </c>
      <c r="O1358" t="s">
        <v>14</v>
      </c>
      <c r="P1358" t="s">
        <v>14</v>
      </c>
      <c r="Q1358" t="s">
        <v>14</v>
      </c>
      <c r="S1358">
        <f>B1358/A1358</f>
        <v>0.6</v>
      </c>
      <c r="T1358">
        <f>D1358/A1358</f>
        <v>0.4</v>
      </c>
      <c r="V1358" s="4">
        <f>A1358*12+(B1358-1)*1.007825+C1358*14.003074+D1358*15.9949146+E1358*31.9720707+F1358*30.9737615+0.0005485799</f>
        <v>379.0459403799</v>
      </c>
      <c r="W1358">
        <f>1+A1358-B1358/2+C1358/2+F1358/2</f>
        <v>15</v>
      </c>
      <c r="X1358">
        <f>W1358/A1358</f>
        <v>0.75</v>
      </c>
      <c r="Y1358">
        <f>W1358/B1358</f>
        <v>1.25</v>
      </c>
      <c r="Z1358">
        <f>W1358/D1358</f>
        <v>1.875</v>
      </c>
      <c r="AA1358" t="str">
        <f>IF(X1358&gt;=0.3,IF(X1358&lt;=0.68,IF(Y1358&gt;=0.2,IF(Y1358&lt;=0.95,IF(Z1358&gt;=0.77,IF(Z1358&lt;=1.75,"CRAM","O"),"O"),"O"),"O"),"O"),"O")</f>
        <v>O</v>
      </c>
      <c r="AD1358">
        <f>(1+A1358-D1358/2-E1358-B1358/2)/(A1358-D1358/2-E1358-C1358-F1358)</f>
        <v>0.6875</v>
      </c>
      <c r="AF1358" t="str">
        <f>IF(AD1358&gt;0.66,"CondAr","----")</f>
        <v>CondAr</v>
      </c>
      <c r="AG1358" t="str">
        <f>IF(AND((AD1358&gt;0.5),(AD1358&lt;=0.66)),"Aromatic","----")</f>
        <v>----</v>
      </c>
      <c r="AH1358" t="str">
        <f>IF(AND((AD1358&lt;=0.5),(S1358&lt;1.5)),"HUnSatLig","----")</f>
        <v>----</v>
      </c>
      <c r="AI1358" t="str">
        <f>IF(AND((T1358&lt;0.6),(S1358&gt;=1.5),(C1358=0)),"AlipatNoN","----")</f>
        <v>----</v>
      </c>
      <c r="AJ1358" t="str">
        <f>IF(AND((S1358&gt;=1.5),(T1358&gt;=0.6)),"SatFACarb","----")</f>
        <v>----</v>
      </c>
      <c r="AK1358" t="str">
        <f>IF(AND((T1358&lt;0.6),(S1358&gt;=1.5),(C1358&gt;0)),"Alipat+N","----")</f>
        <v>----</v>
      </c>
      <c r="AM1358" s="4">
        <f>V1358*(44/43.989828)</f>
        <v>379.13358917237861</v>
      </c>
      <c r="AN1358" s="4">
        <f>INT(AM1358)</f>
        <v>379</v>
      </c>
      <c r="AO1358" s="4">
        <f>AM1358-AN1358</f>
        <v>0.13358917237860624</v>
      </c>
    </row>
    <row r="1359" spans="1:41" x14ac:dyDescent="0.25">
      <c r="A1359">
        <v>20</v>
      </c>
      <c r="B1359">
        <v>12</v>
      </c>
      <c r="C1359">
        <v>0</v>
      </c>
      <c r="D1359">
        <v>13</v>
      </c>
      <c r="E1359">
        <v>0</v>
      </c>
      <c r="F1359">
        <v>0</v>
      </c>
      <c r="H1359">
        <v>459.02051340000003</v>
      </c>
      <c r="J1359">
        <v>2877145</v>
      </c>
      <c r="K1359">
        <v>2386285</v>
      </c>
      <c r="L1359">
        <v>2186242</v>
      </c>
      <c r="M1359" t="str">
        <f>IF(J1359&gt;0,"Yes","No")</f>
        <v>Yes</v>
      </c>
      <c r="N1359">
        <f>AVERAGE(J1359:L1359)</f>
        <v>2483224</v>
      </c>
      <c r="O1359" t="s">
        <v>14</v>
      </c>
      <c r="P1359" t="s">
        <v>14</v>
      </c>
      <c r="Q1359" t="s">
        <v>14</v>
      </c>
      <c r="S1359">
        <f>B1359/A1359</f>
        <v>0.6</v>
      </c>
      <c r="T1359">
        <f>D1359/A1359</f>
        <v>0.65</v>
      </c>
      <c r="V1359" s="4">
        <f>A1359*12+(B1359-1)*1.007825+C1359*14.003074+D1359*15.9949146+E1359*31.9720707+F1359*30.9737615+0.0005485799</f>
        <v>459.02051337990002</v>
      </c>
      <c r="W1359">
        <f>1+A1359-B1359/2+C1359/2+F1359/2</f>
        <v>15</v>
      </c>
      <c r="X1359">
        <f>W1359/A1359</f>
        <v>0.75</v>
      </c>
      <c r="Y1359">
        <f>W1359/B1359</f>
        <v>1.25</v>
      </c>
      <c r="Z1359">
        <f>W1359/D1359</f>
        <v>1.1538461538461537</v>
      </c>
      <c r="AA1359" t="str">
        <f>IF(X1359&gt;=0.3,IF(X1359&lt;=0.68,IF(Y1359&gt;=0.2,IF(Y1359&lt;=0.95,IF(Z1359&gt;=0.77,IF(Z1359&lt;=1.75,"CRAM","O"),"O"),"O"),"O"),"O"),"O")</f>
        <v>O</v>
      </c>
      <c r="AD1359">
        <f>(1+A1359-D1359/2-E1359-B1359/2)/(A1359-D1359/2-E1359-C1359-F1359)</f>
        <v>0.62962962962962965</v>
      </c>
      <c r="AF1359" t="str">
        <f>IF(AD1359&gt;0.66,"CondAr","----")</f>
        <v>----</v>
      </c>
      <c r="AG1359" t="str">
        <f>IF(AND((AD1359&gt;0.5),(AD1359&lt;=0.66)),"Aromatic","----")</f>
        <v>Aromatic</v>
      </c>
      <c r="AH1359" t="str">
        <f>IF(AND((AD1359&lt;=0.5),(S1359&lt;1.5)),"HUnSatLig","----")</f>
        <v>----</v>
      </c>
      <c r="AI1359" t="str">
        <f>IF(AND((T1359&lt;0.6),(S1359&gt;=1.5),(C1359=0)),"AlipatNoN","----")</f>
        <v>----</v>
      </c>
      <c r="AJ1359" t="str">
        <f>IF(AND((S1359&gt;=1.5),(T1359&gt;=0.6)),"SatFACarb","----")</f>
        <v>----</v>
      </c>
      <c r="AK1359" t="str">
        <f>IF(AND((T1359&lt;0.6),(S1359&gt;=1.5),(C1359&gt;0)),"Alipat+N","----")</f>
        <v>----</v>
      </c>
      <c r="AM1359" s="4">
        <f>V1359*(44/43.989828)</f>
        <v>459.12665511480515</v>
      </c>
      <c r="AN1359" s="4">
        <f>INT(AM1359)</f>
        <v>459</v>
      </c>
      <c r="AO1359" s="4">
        <f>AM1359-AN1359</f>
        <v>0.12665511480514624</v>
      </c>
    </row>
    <row r="1360" spans="1:41" x14ac:dyDescent="0.25">
      <c r="A1360">
        <v>20</v>
      </c>
      <c r="B1360">
        <v>14</v>
      </c>
      <c r="C1360">
        <v>0</v>
      </c>
      <c r="D1360">
        <v>7</v>
      </c>
      <c r="E1360">
        <v>0</v>
      </c>
      <c r="F1360">
        <v>0</v>
      </c>
      <c r="H1360">
        <v>365.06667579999998</v>
      </c>
      <c r="J1360">
        <v>2842931</v>
      </c>
      <c r="K1360">
        <v>2192494</v>
      </c>
      <c r="L1360">
        <v>2297983</v>
      </c>
      <c r="M1360" t="str">
        <f>IF(J1360&gt;0,"Yes","No")</f>
        <v>Yes</v>
      </c>
      <c r="N1360">
        <f>AVERAGE(J1360:L1360)</f>
        <v>2444469.3333333335</v>
      </c>
      <c r="O1360" t="s">
        <v>14</v>
      </c>
      <c r="P1360" t="s">
        <v>14</v>
      </c>
      <c r="Q1360" t="s">
        <v>14</v>
      </c>
      <c r="S1360">
        <f>B1360/A1360</f>
        <v>0.7</v>
      </c>
      <c r="T1360">
        <f>D1360/A1360</f>
        <v>0.35</v>
      </c>
      <c r="V1360" s="4">
        <f>A1360*12+(B1360-1)*1.007825+C1360*14.003074+D1360*15.9949146+E1360*31.9720707+F1360*30.9737615+0.0005485799</f>
        <v>365.06667577989998</v>
      </c>
      <c r="W1360">
        <f>1+A1360-B1360/2+C1360/2+F1360/2</f>
        <v>14</v>
      </c>
      <c r="X1360">
        <f>W1360/A1360</f>
        <v>0.7</v>
      </c>
      <c r="Y1360">
        <f>W1360/B1360</f>
        <v>1</v>
      </c>
      <c r="Z1360">
        <f>W1360/D1360</f>
        <v>2</v>
      </c>
      <c r="AA1360" t="str">
        <f>IF(X1360&gt;=0.3,IF(X1360&lt;=0.68,IF(Y1360&gt;=0.2,IF(Y1360&lt;=0.95,IF(Z1360&gt;=0.77,IF(Z1360&lt;=1.75,"CRAM","O"),"O"),"O"),"O"),"O"),"O")</f>
        <v>O</v>
      </c>
      <c r="AD1360">
        <f>(1+A1360-D1360/2-E1360-B1360/2)/(A1360-D1360/2-E1360-C1360-F1360)</f>
        <v>0.63636363636363635</v>
      </c>
      <c r="AF1360" t="str">
        <f>IF(AD1360&gt;0.66,"CondAr","----")</f>
        <v>----</v>
      </c>
      <c r="AG1360" t="str">
        <f>IF(AND((AD1360&gt;0.5),(AD1360&lt;=0.66)),"Aromatic","----")</f>
        <v>Aromatic</v>
      </c>
      <c r="AH1360" t="str">
        <f>IF(AND((AD1360&lt;=0.5),(S1360&lt;1.5)),"HUnSatLig","----")</f>
        <v>----</v>
      </c>
      <c r="AI1360" t="str">
        <f>IF(AND((T1360&lt;0.6),(S1360&gt;=1.5),(C1360=0)),"AlipatNoN","----")</f>
        <v>----</v>
      </c>
      <c r="AJ1360" t="str">
        <f>IF(AND((S1360&gt;=1.5),(T1360&gt;=0.6)),"SatFACarb","----")</f>
        <v>----</v>
      </c>
      <c r="AK1360" t="str">
        <f>IF(AND((T1360&lt;0.6),(S1360&gt;=1.5),(C1360&gt;0)),"Alipat+N","----")</f>
        <v>----</v>
      </c>
      <c r="AM1360" s="4">
        <f>V1360*(44/43.989828)</f>
        <v>365.15109207327652</v>
      </c>
      <c r="AN1360" s="4">
        <f>INT(AM1360)</f>
        <v>365</v>
      </c>
      <c r="AO1360" s="4">
        <f>AM1360-AN1360</f>
        <v>0.15109207327651575</v>
      </c>
    </row>
    <row r="1361" spans="1:41" x14ac:dyDescent="0.25">
      <c r="A1361">
        <v>20</v>
      </c>
      <c r="B1361">
        <v>14</v>
      </c>
      <c r="C1361">
        <v>0</v>
      </c>
      <c r="D1361">
        <v>14</v>
      </c>
      <c r="E1361">
        <v>0</v>
      </c>
      <c r="F1361">
        <v>0</v>
      </c>
      <c r="H1361">
        <v>477.03107799999998</v>
      </c>
      <c r="J1361">
        <v>2663967</v>
      </c>
      <c r="K1361">
        <v>2976308</v>
      </c>
      <c r="L1361">
        <v>2609288</v>
      </c>
      <c r="M1361" t="str">
        <f>IF(J1361&gt;0,"Yes","No")</f>
        <v>Yes</v>
      </c>
      <c r="N1361">
        <f>AVERAGE(J1361:L1361)</f>
        <v>2749854.3333333335</v>
      </c>
      <c r="O1361" t="s">
        <v>14</v>
      </c>
      <c r="P1361" t="s">
        <v>14</v>
      </c>
      <c r="Q1361" t="s">
        <v>14</v>
      </c>
      <c r="S1361">
        <f>B1361/A1361</f>
        <v>0.7</v>
      </c>
      <c r="T1361">
        <f>D1361/A1361</f>
        <v>0.7</v>
      </c>
      <c r="V1361" s="4">
        <f>A1361*12+(B1361-1)*1.007825+C1361*14.003074+D1361*15.9949146+E1361*31.9720707+F1361*30.9737615+0.0005485799</f>
        <v>477.03107797989998</v>
      </c>
      <c r="W1361">
        <f>1+A1361-B1361/2+C1361/2+F1361/2</f>
        <v>14</v>
      </c>
      <c r="X1361">
        <f>W1361/A1361</f>
        <v>0.7</v>
      </c>
      <c r="Y1361">
        <f>W1361/B1361</f>
        <v>1</v>
      </c>
      <c r="Z1361">
        <f>W1361/D1361</f>
        <v>1</v>
      </c>
      <c r="AA1361" t="str">
        <f>IF(X1361&gt;=0.3,IF(X1361&lt;=0.68,IF(Y1361&gt;=0.2,IF(Y1361&lt;=0.95,IF(Z1361&gt;=0.77,IF(Z1361&lt;=1.75,"CRAM","O"),"O"),"O"),"O"),"O"),"O")</f>
        <v>O</v>
      </c>
      <c r="AD1361">
        <f>(1+A1361-D1361/2-E1361-B1361/2)/(A1361-D1361/2-E1361-C1361-F1361)</f>
        <v>0.53846153846153844</v>
      </c>
      <c r="AF1361" t="str">
        <f>IF(AD1361&gt;0.66,"CondAr","----")</f>
        <v>----</v>
      </c>
      <c r="AG1361" t="str">
        <f>IF(AND((AD1361&gt;0.5),(AD1361&lt;=0.66)),"Aromatic","----")</f>
        <v>Aromatic</v>
      </c>
      <c r="AH1361" t="str">
        <f>IF(AND((AD1361&lt;=0.5),(S1361&lt;1.5)),"HUnSatLig","----")</f>
        <v>----</v>
      </c>
      <c r="AI1361" t="str">
        <f>IF(AND((T1361&lt;0.6),(S1361&gt;=1.5),(C1361=0)),"AlipatNoN","----")</f>
        <v>----</v>
      </c>
      <c r="AJ1361" t="str">
        <f>IF(AND((S1361&gt;=1.5),(T1361&gt;=0.6)),"SatFACarb","----")</f>
        <v>----</v>
      </c>
      <c r="AK1361" t="str">
        <f>IF(AND((T1361&lt;0.6),(S1361&gt;=1.5),(C1361&gt;0)),"Alipat+N","----")</f>
        <v>----</v>
      </c>
      <c r="AM1361" s="4">
        <f>V1361*(44/43.989828)</f>
        <v>477.14138439267361</v>
      </c>
      <c r="AN1361" s="4">
        <f>INT(AM1361)</f>
        <v>477</v>
      </c>
      <c r="AO1361" s="4">
        <f>AM1361-AN1361</f>
        <v>0.14138439267361491</v>
      </c>
    </row>
    <row r="1362" spans="1:41" x14ac:dyDescent="0.25">
      <c r="A1362">
        <v>20</v>
      </c>
      <c r="B1362">
        <v>16</v>
      </c>
      <c r="C1362">
        <v>0</v>
      </c>
      <c r="D1362">
        <v>7</v>
      </c>
      <c r="E1362">
        <v>0</v>
      </c>
      <c r="F1362">
        <v>0</v>
      </c>
      <c r="H1362">
        <v>367.08232579999998</v>
      </c>
      <c r="J1362">
        <v>2668081</v>
      </c>
      <c r="K1362">
        <v>2792609</v>
      </c>
      <c r="L1362">
        <v>3018464</v>
      </c>
      <c r="M1362" t="str">
        <f>IF(J1362&gt;0,"Yes","No")</f>
        <v>Yes</v>
      </c>
      <c r="N1362">
        <f>AVERAGE(J1362:L1362)</f>
        <v>2826384.6666666665</v>
      </c>
      <c r="O1362" t="s">
        <v>14</v>
      </c>
      <c r="P1362" t="s">
        <v>14</v>
      </c>
      <c r="Q1362" t="s">
        <v>14</v>
      </c>
      <c r="S1362">
        <f>B1362/A1362</f>
        <v>0.8</v>
      </c>
      <c r="T1362">
        <f>D1362/A1362</f>
        <v>0.35</v>
      </c>
      <c r="V1362" s="4">
        <f>A1362*12+(B1362-1)*1.007825+C1362*14.003074+D1362*15.9949146+E1362*31.9720707+F1362*30.9737615+0.0005485799</f>
        <v>367.08232577990003</v>
      </c>
      <c r="W1362">
        <f>1+A1362-B1362/2+C1362/2+F1362/2</f>
        <v>13</v>
      </c>
      <c r="X1362">
        <f>W1362/A1362</f>
        <v>0.65</v>
      </c>
      <c r="Y1362">
        <f>W1362/B1362</f>
        <v>0.8125</v>
      </c>
      <c r="Z1362">
        <f>W1362/D1362</f>
        <v>1.8571428571428572</v>
      </c>
      <c r="AA1362" t="str">
        <f>IF(X1362&gt;=0.3,IF(X1362&lt;=0.68,IF(Y1362&gt;=0.2,IF(Y1362&lt;=0.95,IF(Z1362&gt;=0.77,IF(Z1362&lt;=1.75,"CRAM","O"),"O"),"O"),"O"),"O"),"O")</f>
        <v>O</v>
      </c>
      <c r="AD1362">
        <f>(1+A1362-D1362/2-E1362-B1362/2)/(A1362-D1362/2-E1362-C1362-F1362)</f>
        <v>0.5757575757575758</v>
      </c>
      <c r="AF1362" t="str">
        <f>IF(AD1362&gt;0.66,"CondAr","----")</f>
        <v>----</v>
      </c>
      <c r="AG1362" t="str">
        <f>IF(AND((AD1362&gt;0.5),(AD1362&lt;=0.66)),"Aromatic","----")</f>
        <v>Aromatic</v>
      </c>
      <c r="AH1362" t="str">
        <f>IF(AND((AD1362&lt;=0.5),(S1362&lt;1.5)),"HUnSatLig","----")</f>
        <v>----</v>
      </c>
      <c r="AI1362" t="str">
        <f>IF(AND((T1362&lt;0.6),(S1362&gt;=1.5),(C1362=0)),"AlipatNoN","----")</f>
        <v>----</v>
      </c>
      <c r="AJ1362" t="str">
        <f>IF(AND((S1362&gt;=1.5),(T1362&gt;=0.6)),"SatFACarb","----")</f>
        <v>----</v>
      </c>
      <c r="AK1362" t="str">
        <f>IF(AND((T1362&lt;0.6),(S1362&gt;=1.5),(C1362&gt;0)),"Alipat+N","----")</f>
        <v>----</v>
      </c>
      <c r="AM1362" s="4">
        <f>V1362*(44/43.989828)</f>
        <v>367.16720816265979</v>
      </c>
      <c r="AN1362" s="4">
        <f>INT(AM1362)</f>
        <v>367</v>
      </c>
      <c r="AO1362" s="4">
        <f>AM1362-AN1362</f>
        <v>0.1672081626597901</v>
      </c>
    </row>
    <row r="1363" spans="1:41" x14ac:dyDescent="0.25">
      <c r="A1363">
        <v>20</v>
      </c>
      <c r="B1363">
        <v>16</v>
      </c>
      <c r="C1363">
        <v>0</v>
      </c>
      <c r="D1363">
        <v>15</v>
      </c>
      <c r="E1363">
        <v>0</v>
      </c>
      <c r="F1363">
        <v>0</v>
      </c>
      <c r="H1363">
        <v>495.04164259999999</v>
      </c>
      <c r="J1363">
        <v>2060863</v>
      </c>
      <c r="K1363">
        <v>1567832</v>
      </c>
      <c r="L1363">
        <v>1913412</v>
      </c>
      <c r="M1363" t="str">
        <f>IF(J1363&gt;0,"Yes","No")</f>
        <v>Yes</v>
      </c>
      <c r="N1363">
        <f>AVERAGE(J1363:L1363)</f>
        <v>1847369</v>
      </c>
      <c r="O1363" t="s">
        <v>14</v>
      </c>
      <c r="P1363" t="s">
        <v>14</v>
      </c>
      <c r="Q1363" t="s">
        <v>14</v>
      </c>
      <c r="S1363">
        <f>B1363/A1363</f>
        <v>0.8</v>
      </c>
      <c r="T1363">
        <f>D1363/A1363</f>
        <v>0.75</v>
      </c>
      <c r="V1363" s="4">
        <f>A1363*12+(B1363-1)*1.007825+C1363*14.003074+D1363*15.9949146+E1363*31.9720707+F1363*30.9737615+0.0005485799</f>
        <v>495.04164257990004</v>
      </c>
      <c r="W1363">
        <f>1+A1363-B1363/2+C1363/2+F1363/2</f>
        <v>13</v>
      </c>
      <c r="X1363">
        <f>W1363/A1363</f>
        <v>0.65</v>
      </c>
      <c r="Y1363">
        <f>W1363/B1363</f>
        <v>0.8125</v>
      </c>
      <c r="Z1363">
        <f>W1363/D1363</f>
        <v>0.8666666666666667</v>
      </c>
      <c r="AA1363" t="str">
        <f>IF(X1363&gt;=0.3,IF(X1363&lt;=0.68,IF(Y1363&gt;=0.2,IF(Y1363&lt;=0.95,IF(Z1363&gt;=0.77,IF(Z1363&lt;=1.75,"CRAM","O"),"O"),"O"),"O"),"O"),"O")</f>
        <v>CRAM</v>
      </c>
      <c r="AD1363">
        <f>(1+A1363-D1363/2-E1363-B1363/2)/(A1363-D1363/2-E1363-C1363-F1363)</f>
        <v>0.44</v>
      </c>
      <c r="AF1363" t="str">
        <f>IF(AD1363&gt;0.66,"CondAr","----")</f>
        <v>----</v>
      </c>
      <c r="AG1363" t="str">
        <f>IF(AND((AD1363&gt;0.5),(AD1363&lt;=0.66)),"Aromatic","----")</f>
        <v>----</v>
      </c>
      <c r="AH1363" t="str">
        <f>IF(AND((AD1363&lt;=0.5),(S1363&lt;1.5)),"HUnSatLig","----")</f>
        <v>HUnSatLig</v>
      </c>
      <c r="AI1363" t="str">
        <f>IF(AND((T1363&lt;0.6),(S1363&gt;=1.5),(C1363=0)),"AlipatNoN","----")</f>
        <v>----</v>
      </c>
      <c r="AJ1363" t="str">
        <f>IF(AND((S1363&gt;=1.5),(T1363&gt;=0.6)),"SatFACarb","----")</f>
        <v>----</v>
      </c>
      <c r="AK1363" t="str">
        <f>IF(AND((T1363&lt;0.6),(S1363&gt;=1.5),(C1363&gt;0)),"Alipat+N","----")</f>
        <v>----</v>
      </c>
      <c r="AM1363" s="4">
        <f>V1363*(44/43.989828)</f>
        <v>495.1561136705422</v>
      </c>
      <c r="AN1363" s="4">
        <f>INT(AM1363)</f>
        <v>495</v>
      </c>
      <c r="AO1363" s="4">
        <f>AM1363-AN1363</f>
        <v>0.15611367054219727</v>
      </c>
    </row>
    <row r="1364" spans="1:41" x14ac:dyDescent="0.25">
      <c r="A1364">
        <v>20</v>
      </c>
      <c r="B1364">
        <v>18</v>
      </c>
      <c r="C1364">
        <v>0</v>
      </c>
      <c r="D1364">
        <v>6</v>
      </c>
      <c r="E1364">
        <v>0</v>
      </c>
      <c r="F1364">
        <v>0</v>
      </c>
      <c r="H1364">
        <v>353.10306120000001</v>
      </c>
      <c r="J1364">
        <v>1943540</v>
      </c>
      <c r="K1364">
        <v>1524331</v>
      </c>
      <c r="L1364">
        <v>1941349</v>
      </c>
      <c r="M1364" t="str">
        <f>IF(J1364&gt;0,"Yes","No")</f>
        <v>Yes</v>
      </c>
      <c r="N1364">
        <f>AVERAGE(J1364:L1364)</f>
        <v>1803073.3333333333</v>
      </c>
      <c r="O1364" t="s">
        <v>14</v>
      </c>
      <c r="P1364" t="s">
        <v>14</v>
      </c>
      <c r="Q1364" t="s">
        <v>14</v>
      </c>
      <c r="S1364">
        <f>B1364/A1364</f>
        <v>0.9</v>
      </c>
      <c r="T1364">
        <f>D1364/A1364</f>
        <v>0.3</v>
      </c>
      <c r="V1364" s="4">
        <f>A1364*12+(B1364-1)*1.007825+C1364*14.003074+D1364*15.9949146+E1364*31.9720707+F1364*30.9737615+0.0005485799</f>
        <v>353.10306117989995</v>
      </c>
      <c r="W1364">
        <f>1+A1364-B1364/2+C1364/2+F1364/2</f>
        <v>12</v>
      </c>
      <c r="X1364">
        <f>W1364/A1364</f>
        <v>0.6</v>
      </c>
      <c r="Y1364">
        <f>W1364/B1364</f>
        <v>0.66666666666666663</v>
      </c>
      <c r="Z1364">
        <f>W1364/D1364</f>
        <v>2</v>
      </c>
      <c r="AA1364" t="str">
        <f>IF(X1364&gt;=0.3,IF(X1364&lt;=0.68,IF(Y1364&gt;=0.2,IF(Y1364&lt;=0.95,IF(Z1364&gt;=0.77,IF(Z1364&lt;=1.75,"CRAM","O"),"O"),"O"),"O"),"O"),"O")</f>
        <v>O</v>
      </c>
      <c r="AD1364">
        <f>(1+A1364-D1364/2-E1364-B1364/2)/(A1364-D1364/2-E1364-C1364-F1364)</f>
        <v>0.52941176470588236</v>
      </c>
      <c r="AF1364" t="str">
        <f>IF(AD1364&gt;0.66,"CondAr","----")</f>
        <v>----</v>
      </c>
      <c r="AG1364" t="str">
        <f>IF(AND((AD1364&gt;0.5),(AD1364&lt;=0.66)),"Aromatic","----")</f>
        <v>Aromatic</v>
      </c>
      <c r="AH1364" t="str">
        <f>IF(AND((AD1364&lt;=0.5),(S1364&lt;1.5)),"HUnSatLig","----")</f>
        <v>----</v>
      </c>
      <c r="AI1364" t="str">
        <f>IF(AND((T1364&lt;0.6),(S1364&gt;=1.5),(C1364=0)),"AlipatNoN","----")</f>
        <v>----</v>
      </c>
      <c r="AJ1364" t="str">
        <f>IF(AND((S1364&gt;=1.5),(T1364&gt;=0.6)),"SatFACarb","----")</f>
        <v>----</v>
      </c>
      <c r="AK1364" t="str">
        <f>IF(AND((T1364&lt;0.6),(S1364&gt;=1.5),(C1364&gt;0)),"Alipat+N","----")</f>
        <v>----</v>
      </c>
      <c r="AM1364" s="4">
        <f>V1364*(44/43.989828)</f>
        <v>353.18471106355759</v>
      </c>
      <c r="AN1364" s="4">
        <f>INT(AM1364)</f>
        <v>353</v>
      </c>
      <c r="AO1364" s="4">
        <f>AM1364-AN1364</f>
        <v>0.18471106355758593</v>
      </c>
    </row>
    <row r="1365" spans="1:41" x14ac:dyDescent="0.25">
      <c r="A1365">
        <v>20</v>
      </c>
      <c r="B1365">
        <v>18</v>
      </c>
      <c r="C1365">
        <v>0</v>
      </c>
      <c r="D1365">
        <v>15</v>
      </c>
      <c r="E1365">
        <v>0</v>
      </c>
      <c r="F1365">
        <v>0</v>
      </c>
      <c r="H1365">
        <v>497.05729259999998</v>
      </c>
      <c r="J1365">
        <v>2340519</v>
      </c>
      <c r="K1365">
        <v>2399115</v>
      </c>
      <c r="L1365">
        <v>2069599</v>
      </c>
      <c r="M1365" t="str">
        <f>IF(J1365&gt;0,"Yes","No")</f>
        <v>Yes</v>
      </c>
      <c r="N1365">
        <f>AVERAGE(J1365:L1365)</f>
        <v>2269744.3333333335</v>
      </c>
      <c r="O1365" t="s">
        <v>14</v>
      </c>
      <c r="P1365" t="s">
        <v>14</v>
      </c>
      <c r="Q1365" t="s">
        <v>14</v>
      </c>
      <c r="S1365">
        <f>B1365/A1365</f>
        <v>0.9</v>
      </c>
      <c r="T1365">
        <f>D1365/A1365</f>
        <v>0.75</v>
      </c>
      <c r="V1365" s="4">
        <f>A1365*12+(B1365-1)*1.007825+C1365*14.003074+D1365*15.9949146+E1365*31.9720707+F1365*30.9737615+0.0005485799</f>
        <v>497.05729257989998</v>
      </c>
      <c r="W1365">
        <f>1+A1365-B1365/2+C1365/2+F1365/2</f>
        <v>12</v>
      </c>
      <c r="X1365">
        <f>W1365/A1365</f>
        <v>0.6</v>
      </c>
      <c r="Y1365">
        <f>W1365/B1365</f>
        <v>0.66666666666666663</v>
      </c>
      <c r="Z1365">
        <f>W1365/D1365</f>
        <v>0.8</v>
      </c>
      <c r="AA1365" t="str">
        <f>IF(X1365&gt;=0.3,IF(X1365&lt;=0.68,IF(Y1365&gt;=0.2,IF(Y1365&lt;=0.95,IF(Z1365&gt;=0.77,IF(Z1365&lt;=1.75,"CRAM","O"),"O"),"O"),"O"),"O"),"O")</f>
        <v>CRAM</v>
      </c>
      <c r="AD1365">
        <f>(1+A1365-D1365/2-E1365-B1365/2)/(A1365-D1365/2-E1365-C1365-F1365)</f>
        <v>0.36</v>
      </c>
      <c r="AF1365" t="str">
        <f>IF(AD1365&gt;0.66,"CondAr","----")</f>
        <v>----</v>
      </c>
      <c r="AG1365" t="str">
        <f>IF(AND((AD1365&gt;0.5),(AD1365&lt;=0.66)),"Aromatic","----")</f>
        <v>----</v>
      </c>
      <c r="AH1365" t="str">
        <f>IF(AND((AD1365&lt;=0.5),(S1365&lt;1.5)),"HUnSatLig","----")</f>
        <v>HUnSatLig</v>
      </c>
      <c r="AI1365" t="str">
        <f>IF(AND((T1365&lt;0.6),(S1365&gt;=1.5),(C1365=0)),"AlipatNoN","----")</f>
        <v>----</v>
      </c>
      <c r="AJ1365" t="str">
        <f>IF(AND((S1365&gt;=1.5),(T1365&gt;=0.6)),"SatFACarb","----")</f>
        <v>----</v>
      </c>
      <c r="AK1365" t="str">
        <f>IF(AND((T1365&lt;0.6),(S1365&gt;=1.5),(C1365&gt;0)),"Alipat+N","----")</f>
        <v>----</v>
      </c>
      <c r="AM1365" s="4">
        <f>V1365*(44/43.989828)</f>
        <v>497.1722297599253</v>
      </c>
      <c r="AN1365" s="4">
        <f>INT(AM1365)</f>
        <v>497</v>
      </c>
      <c r="AO1365" s="4">
        <f>AM1365-AN1365</f>
        <v>0.1722297599253011</v>
      </c>
    </row>
    <row r="1366" spans="1:41" x14ac:dyDescent="0.25">
      <c r="A1366">
        <v>20</v>
      </c>
      <c r="B1366">
        <v>20</v>
      </c>
      <c r="C1366">
        <v>0</v>
      </c>
      <c r="D1366">
        <v>15</v>
      </c>
      <c r="E1366">
        <v>0</v>
      </c>
      <c r="F1366">
        <v>0</v>
      </c>
      <c r="H1366">
        <v>499.07294259999998</v>
      </c>
      <c r="J1366">
        <v>2480404</v>
      </c>
      <c r="K1366">
        <v>1639872</v>
      </c>
      <c r="L1366">
        <v>2333312</v>
      </c>
      <c r="M1366" t="str">
        <f>IF(J1366&gt;0,"Yes","No")</f>
        <v>Yes</v>
      </c>
      <c r="N1366">
        <f>AVERAGE(J1366:L1366)</f>
        <v>2151196</v>
      </c>
      <c r="O1366" t="s">
        <v>14</v>
      </c>
      <c r="P1366" t="s">
        <v>14</v>
      </c>
      <c r="Q1366" t="s">
        <v>14</v>
      </c>
      <c r="S1366">
        <f>B1366/A1366</f>
        <v>1</v>
      </c>
      <c r="T1366">
        <f>D1366/A1366</f>
        <v>0.75</v>
      </c>
      <c r="V1366" s="4">
        <f>A1366*12+(B1366-1)*1.007825+C1366*14.003074+D1366*15.9949146+E1366*31.9720707+F1366*30.9737615+0.0005485799</f>
        <v>499.07294257990003</v>
      </c>
      <c r="W1366">
        <f>1+A1366-B1366/2+C1366/2+F1366/2</f>
        <v>11</v>
      </c>
      <c r="X1366">
        <f>W1366/A1366</f>
        <v>0.55000000000000004</v>
      </c>
      <c r="Y1366">
        <f>W1366/B1366</f>
        <v>0.55000000000000004</v>
      </c>
      <c r="Z1366">
        <f>W1366/D1366</f>
        <v>0.73333333333333328</v>
      </c>
      <c r="AA1366" t="str">
        <f>IF(X1366&gt;=0.3,IF(X1366&lt;=0.68,IF(Y1366&gt;=0.2,IF(Y1366&lt;=0.95,IF(Z1366&gt;=0.77,IF(Z1366&lt;=1.75,"CRAM","O"),"O"),"O"),"O"),"O"),"O")</f>
        <v>O</v>
      </c>
      <c r="AD1366">
        <f>(1+A1366-D1366/2-E1366-B1366/2)/(A1366-D1366/2-E1366-C1366-F1366)</f>
        <v>0.28000000000000003</v>
      </c>
      <c r="AF1366" t="str">
        <f>IF(AD1366&gt;0.66,"CondAr","----")</f>
        <v>----</v>
      </c>
      <c r="AG1366" t="str">
        <f>IF(AND((AD1366&gt;0.5),(AD1366&lt;=0.66)),"Aromatic","----")</f>
        <v>----</v>
      </c>
      <c r="AH1366" t="str">
        <f>IF(AND((AD1366&lt;=0.5),(S1366&lt;1.5)),"HUnSatLig","----")</f>
        <v>HUnSatLig</v>
      </c>
      <c r="AI1366" t="str">
        <f>IF(AND((T1366&lt;0.6),(S1366&gt;=1.5),(C1366=0)),"AlipatNoN","----")</f>
        <v>----</v>
      </c>
      <c r="AJ1366" t="str">
        <f>IF(AND((S1366&gt;=1.5),(T1366&gt;=0.6)),"SatFACarb","----")</f>
        <v>----</v>
      </c>
      <c r="AK1366" t="str">
        <f>IF(AND((T1366&lt;0.6),(S1366&gt;=1.5),(C1366&gt;0)),"Alipat+N","----")</f>
        <v>----</v>
      </c>
      <c r="AM1366" s="4">
        <f>V1366*(44/43.989828)</f>
        <v>499.18834584930858</v>
      </c>
      <c r="AN1366" s="4">
        <f>INT(AM1366)</f>
        <v>499</v>
      </c>
      <c r="AO1366" s="4">
        <f>AM1366-AN1366</f>
        <v>0.18834584930857545</v>
      </c>
    </row>
    <row r="1367" spans="1:41" x14ac:dyDescent="0.25">
      <c r="A1367">
        <v>20</v>
      </c>
      <c r="B1367">
        <v>24</v>
      </c>
      <c r="C1367">
        <v>0</v>
      </c>
      <c r="D1367">
        <v>14</v>
      </c>
      <c r="E1367">
        <v>0</v>
      </c>
      <c r="F1367">
        <v>0</v>
      </c>
      <c r="H1367">
        <v>487.109328</v>
      </c>
      <c r="J1367">
        <v>2151656</v>
      </c>
      <c r="K1367">
        <v>2238632</v>
      </c>
      <c r="L1367">
        <v>1952788</v>
      </c>
      <c r="M1367" t="str">
        <f>IF(J1367&gt;0,"Yes","No")</f>
        <v>Yes</v>
      </c>
      <c r="N1367">
        <f>AVERAGE(J1367:L1367)</f>
        <v>2114358.6666666665</v>
      </c>
      <c r="O1367" t="s">
        <v>14</v>
      </c>
      <c r="P1367" t="s">
        <v>14</v>
      </c>
      <c r="Q1367" t="s">
        <v>14</v>
      </c>
      <c r="S1367">
        <f>B1367/A1367</f>
        <v>1.2</v>
      </c>
      <c r="T1367">
        <f>D1367/A1367</f>
        <v>0.7</v>
      </c>
      <c r="V1367" s="4">
        <f>A1367*12+(B1367-1)*1.007825+C1367*14.003074+D1367*15.9949146+E1367*31.9720707+F1367*30.9737615+0.0005485799</f>
        <v>487.1093279799</v>
      </c>
      <c r="W1367">
        <f>1+A1367-B1367/2+C1367/2+F1367/2</f>
        <v>9</v>
      </c>
      <c r="X1367">
        <f>W1367/A1367</f>
        <v>0.45</v>
      </c>
      <c r="Y1367">
        <f>W1367/B1367</f>
        <v>0.375</v>
      </c>
      <c r="Z1367">
        <f>W1367/D1367</f>
        <v>0.6428571428571429</v>
      </c>
      <c r="AA1367" t="str">
        <f>IF(X1367&gt;=0.3,IF(X1367&lt;=0.68,IF(Y1367&gt;=0.2,IF(Y1367&lt;=0.95,IF(Z1367&gt;=0.77,IF(Z1367&lt;=1.75,"CRAM","O"),"O"),"O"),"O"),"O"),"O")</f>
        <v>O</v>
      </c>
      <c r="AD1367">
        <f>(1+A1367-D1367/2-E1367-B1367/2)/(A1367-D1367/2-E1367-C1367-F1367)</f>
        <v>0.15384615384615385</v>
      </c>
      <c r="AF1367" t="str">
        <f>IF(AD1367&gt;0.66,"CondAr","----")</f>
        <v>----</v>
      </c>
      <c r="AG1367" t="str">
        <f>IF(AND((AD1367&gt;0.5),(AD1367&lt;=0.66)),"Aromatic","----")</f>
        <v>----</v>
      </c>
      <c r="AH1367" t="str">
        <f>IF(AND((AD1367&lt;=0.5),(S1367&lt;1.5)),"HUnSatLig","----")</f>
        <v>HUnSatLig</v>
      </c>
      <c r="AI1367" t="str">
        <f>IF(AND((T1367&lt;0.6),(S1367&gt;=1.5),(C1367=0)),"AlipatNoN","----")</f>
        <v>----</v>
      </c>
      <c r="AJ1367" t="str">
        <f>IF(AND((S1367&gt;=1.5),(T1367&gt;=0.6)),"SatFACarb","----")</f>
        <v>----</v>
      </c>
      <c r="AK1367" t="str">
        <f>IF(AND((T1367&lt;0.6),(S1367&gt;=1.5),(C1367&gt;0)),"Alipat+N","----")</f>
        <v>----</v>
      </c>
      <c r="AM1367" s="4">
        <f>V1367*(44/43.989828)</f>
        <v>487.22196483958965</v>
      </c>
      <c r="AN1367" s="4">
        <f>INT(AM1367)</f>
        <v>487</v>
      </c>
      <c r="AO1367" s="4">
        <f>AM1367-AN1367</f>
        <v>0.22196483958964563</v>
      </c>
    </row>
    <row r="1368" spans="1:41" x14ac:dyDescent="0.25">
      <c r="A1368">
        <v>20</v>
      </c>
      <c r="B1368">
        <v>26</v>
      </c>
      <c r="C1368">
        <v>0</v>
      </c>
      <c r="D1368">
        <v>13</v>
      </c>
      <c r="E1368">
        <v>0</v>
      </c>
      <c r="F1368">
        <v>0</v>
      </c>
      <c r="H1368">
        <v>473.13006339999998</v>
      </c>
      <c r="J1368">
        <v>3159090</v>
      </c>
      <c r="K1368">
        <v>2882102</v>
      </c>
      <c r="L1368">
        <v>2141431</v>
      </c>
      <c r="M1368" t="str">
        <f>IF(J1368&gt;0,"Yes","No")</f>
        <v>Yes</v>
      </c>
      <c r="N1368">
        <f>AVERAGE(J1368:L1368)</f>
        <v>2727541</v>
      </c>
      <c r="O1368" t="s">
        <v>14</v>
      </c>
      <c r="P1368" t="s">
        <v>14</v>
      </c>
      <c r="Q1368" t="s">
        <v>14</v>
      </c>
      <c r="S1368">
        <f>B1368/A1368</f>
        <v>1.3</v>
      </c>
      <c r="T1368">
        <f>D1368/A1368</f>
        <v>0.65</v>
      </c>
      <c r="V1368" s="4">
        <f>A1368*12+(B1368-1)*1.007825+C1368*14.003074+D1368*15.9949146+E1368*31.9720707+F1368*30.9737615+0.0005485799</f>
        <v>473.13006337990004</v>
      </c>
      <c r="W1368">
        <f>1+A1368-B1368/2+C1368/2+F1368/2</f>
        <v>8</v>
      </c>
      <c r="X1368">
        <f>W1368/A1368</f>
        <v>0.4</v>
      </c>
      <c r="Y1368">
        <f>W1368/B1368</f>
        <v>0.30769230769230771</v>
      </c>
      <c r="Z1368">
        <f>W1368/D1368</f>
        <v>0.61538461538461542</v>
      </c>
      <c r="AA1368" t="str">
        <f>IF(X1368&gt;=0.3,IF(X1368&lt;=0.68,IF(Y1368&gt;=0.2,IF(Y1368&lt;=0.95,IF(Z1368&gt;=0.77,IF(Z1368&lt;=1.75,"CRAM","O"),"O"),"O"),"O"),"O"),"O")</f>
        <v>O</v>
      </c>
      <c r="AD1368">
        <f>(1+A1368-D1368/2-E1368-B1368/2)/(A1368-D1368/2-E1368-C1368-F1368)</f>
        <v>0.1111111111111111</v>
      </c>
      <c r="AF1368" t="str">
        <f>IF(AD1368&gt;0.66,"CondAr","----")</f>
        <v>----</v>
      </c>
      <c r="AG1368" t="str">
        <f>IF(AND((AD1368&gt;0.5),(AD1368&lt;=0.66)),"Aromatic","----")</f>
        <v>----</v>
      </c>
      <c r="AH1368" t="str">
        <f>IF(AND((AD1368&lt;=0.5),(S1368&lt;1.5)),"HUnSatLig","----")</f>
        <v>HUnSatLig</v>
      </c>
      <c r="AI1368" t="str">
        <f>IF(AND((T1368&lt;0.6),(S1368&gt;=1.5),(C1368=0)),"AlipatNoN","----")</f>
        <v>----</v>
      </c>
      <c r="AJ1368" t="str">
        <f>IF(AND((S1368&gt;=1.5),(T1368&gt;=0.6)),"SatFACarb","----")</f>
        <v>----</v>
      </c>
      <c r="AK1368" t="str">
        <f>IF(AND((T1368&lt;0.6),(S1368&gt;=1.5),(C1368&gt;0)),"Alipat+N","----")</f>
        <v>----</v>
      </c>
      <c r="AM1368" s="4">
        <f>V1368*(44/43.989828)</f>
        <v>473.23946774048761</v>
      </c>
      <c r="AN1368" s="4">
        <f>INT(AM1368)</f>
        <v>473</v>
      </c>
      <c r="AO1368" s="4">
        <f>AM1368-AN1368</f>
        <v>0.23946774048761199</v>
      </c>
    </row>
    <row r="1369" spans="1:41" x14ac:dyDescent="0.25">
      <c r="A1369">
        <v>20</v>
      </c>
      <c r="B1369">
        <v>27</v>
      </c>
      <c r="C1369">
        <v>3</v>
      </c>
      <c r="D1369">
        <v>5</v>
      </c>
      <c r="E1369">
        <v>0</v>
      </c>
      <c r="F1369">
        <v>0</v>
      </c>
      <c r="H1369">
        <v>388.18779360000002</v>
      </c>
      <c r="J1369">
        <v>2603781</v>
      </c>
      <c r="K1369">
        <v>2298765</v>
      </c>
      <c r="L1369">
        <v>2101034</v>
      </c>
      <c r="M1369" t="str">
        <f>IF(J1369&gt;0,"Yes","No")</f>
        <v>Yes</v>
      </c>
      <c r="N1369">
        <f>AVERAGE(J1369:L1369)</f>
        <v>2334526.6666666665</v>
      </c>
      <c r="O1369">
        <v>5757199</v>
      </c>
      <c r="P1369">
        <v>5991094</v>
      </c>
      <c r="Q1369">
        <v>5075548</v>
      </c>
      <c r="S1369">
        <f>B1369/A1369</f>
        <v>1.35</v>
      </c>
      <c r="T1369">
        <f>D1369/A1369</f>
        <v>0.25</v>
      </c>
      <c r="V1369" s="4">
        <f>A1369*12+(B1369-1)*1.007825+C1369*14.003074+D1369*15.9949146+E1369*31.9720707+F1369*30.9737615+0.0005485799</f>
        <v>388.18779357989996</v>
      </c>
      <c r="W1369">
        <f>1+A1369-B1369/2+C1369/2+F1369/2</f>
        <v>9</v>
      </c>
      <c r="X1369">
        <f>W1369/A1369</f>
        <v>0.45</v>
      </c>
      <c r="Y1369">
        <f>W1369/B1369</f>
        <v>0.33333333333333331</v>
      </c>
      <c r="Z1369">
        <f>W1369/D1369</f>
        <v>1.8</v>
      </c>
      <c r="AA1369" t="str">
        <f>IF(X1369&gt;=0.3,IF(X1369&lt;=0.68,IF(Y1369&gt;=0.2,IF(Y1369&lt;=0.95,IF(Z1369&gt;=0.77,IF(Z1369&lt;=1.75,"CRAM","O"),"O"),"O"),"O"),"O"),"O")</f>
        <v>O</v>
      </c>
      <c r="AD1369">
        <f>(1+A1369-D1369/2-E1369-B1369/2)/(A1369-D1369/2-E1369-C1369-F1369)</f>
        <v>0.34482758620689657</v>
      </c>
      <c r="AF1369" t="str">
        <f>IF(AD1369&gt;0.66,"CondAr","----")</f>
        <v>----</v>
      </c>
      <c r="AG1369" t="str">
        <f>IF(AND((AD1369&gt;0.5),(AD1369&lt;=0.66)),"Aromatic","----")</f>
        <v>----</v>
      </c>
      <c r="AH1369" t="str">
        <f>IF(AND((AD1369&lt;=0.5),(S1369&lt;1.5)),"HUnSatLig","----")</f>
        <v>HUnSatLig</v>
      </c>
      <c r="AI1369" t="str">
        <f>IF(AND((T1369&lt;0.6),(S1369&gt;=1.5),(C1369=0)),"AlipatNoN","----")</f>
        <v>----</v>
      </c>
      <c r="AJ1369" t="str">
        <f>IF(AND((S1369&gt;=1.5),(T1369&gt;=0.6)),"SatFACarb","----")</f>
        <v>----</v>
      </c>
      <c r="AK1369" t="str">
        <f>IF(AND((T1369&lt;0.6),(S1369&gt;=1.5),(C1369&gt;0)),"Alipat+N","----")</f>
        <v>----</v>
      </c>
      <c r="AM1369" s="4">
        <f>V1369*(44/43.989828)</f>
        <v>388.27755629132253</v>
      </c>
      <c r="AN1369" s="4">
        <f>INT(AM1369)</f>
        <v>388</v>
      </c>
      <c r="AO1369" s="4">
        <f>AM1369-AN1369</f>
        <v>0.27755629132252579</v>
      </c>
    </row>
    <row r="1370" spans="1:41" x14ac:dyDescent="0.25">
      <c r="A1370">
        <v>20</v>
      </c>
      <c r="B1370">
        <v>28</v>
      </c>
      <c r="C1370">
        <v>0</v>
      </c>
      <c r="D1370">
        <v>3</v>
      </c>
      <c r="E1370">
        <v>0</v>
      </c>
      <c r="F1370">
        <v>0</v>
      </c>
      <c r="H1370">
        <v>315.19656739999999</v>
      </c>
      <c r="J1370">
        <v>2132247</v>
      </c>
      <c r="K1370">
        <v>2736968</v>
      </c>
      <c r="L1370">
        <v>2243526</v>
      </c>
      <c r="M1370" t="str">
        <f>IF(J1370&gt;0,"Yes","No")</f>
        <v>Yes</v>
      </c>
      <c r="N1370">
        <f>AVERAGE(J1370:L1370)</f>
        <v>2370913.6666666665</v>
      </c>
      <c r="O1370">
        <v>3672389</v>
      </c>
      <c r="P1370">
        <v>4105939</v>
      </c>
      <c r="Q1370">
        <v>3830759</v>
      </c>
      <c r="S1370">
        <f>B1370/A1370</f>
        <v>1.4</v>
      </c>
      <c r="T1370">
        <f>D1370/A1370</f>
        <v>0.15</v>
      </c>
      <c r="V1370" s="4">
        <f>A1370*12+(B1370-1)*1.007825+C1370*14.003074+D1370*15.9949146+E1370*31.9720707+F1370*30.9737615+0.0005485799</f>
        <v>315.19656737989999</v>
      </c>
      <c r="W1370">
        <f>1+A1370-B1370/2+C1370/2+F1370/2</f>
        <v>7</v>
      </c>
      <c r="X1370">
        <f>W1370/A1370</f>
        <v>0.35</v>
      </c>
      <c r="Y1370">
        <f>W1370/B1370</f>
        <v>0.25</v>
      </c>
      <c r="Z1370">
        <f>W1370/D1370</f>
        <v>2.3333333333333335</v>
      </c>
      <c r="AA1370" t="str">
        <f>IF(X1370&gt;=0.3,IF(X1370&lt;=0.68,IF(Y1370&gt;=0.2,IF(Y1370&lt;=0.95,IF(Z1370&gt;=0.77,IF(Z1370&lt;=1.75,"CRAM","O"),"O"),"O"),"O"),"O"),"O")</f>
        <v>O</v>
      </c>
      <c r="AD1370">
        <f>(1+A1370-D1370/2-E1370-B1370/2)/(A1370-D1370/2-E1370-C1370-F1370)</f>
        <v>0.29729729729729731</v>
      </c>
      <c r="AF1370" t="str">
        <f>IF(AD1370&gt;0.66,"CondAr","----")</f>
        <v>----</v>
      </c>
      <c r="AG1370" t="str">
        <f>IF(AND((AD1370&gt;0.5),(AD1370&lt;=0.66)),"Aromatic","----")</f>
        <v>----</v>
      </c>
      <c r="AH1370" t="str">
        <f>IF(AND((AD1370&lt;=0.5),(S1370&lt;1.5)),"HUnSatLig","----")</f>
        <v>HUnSatLig</v>
      </c>
      <c r="AI1370" t="str">
        <f>IF(AND((T1370&lt;0.6),(S1370&gt;=1.5),(C1370=0)),"AlipatNoN","----")</f>
        <v>----</v>
      </c>
      <c r="AJ1370" t="str">
        <f>IF(AND((S1370&gt;=1.5),(T1370&gt;=0.6)),"SatFACarb","----")</f>
        <v>----</v>
      </c>
      <c r="AK1370" t="str">
        <f>IF(AND((T1370&lt;0.6),(S1370&gt;=1.5),(C1370&gt;0)),"Alipat+N","----")</f>
        <v>----</v>
      </c>
      <c r="AM1370" s="4">
        <f>V1370*(44/43.989828)</f>
        <v>315.26945194501781</v>
      </c>
      <c r="AN1370" s="4">
        <f>INT(AM1370)</f>
        <v>315</v>
      </c>
      <c r="AO1370" s="4">
        <f>AM1370-AN1370</f>
        <v>0.26945194501780634</v>
      </c>
    </row>
    <row r="1371" spans="1:41" x14ac:dyDescent="0.25">
      <c r="A1371">
        <v>20</v>
      </c>
      <c r="B1371">
        <v>28</v>
      </c>
      <c r="C1371">
        <v>0</v>
      </c>
      <c r="D1371">
        <v>12</v>
      </c>
      <c r="E1371">
        <v>0</v>
      </c>
      <c r="F1371">
        <v>0</v>
      </c>
      <c r="H1371">
        <v>459.15079880000002</v>
      </c>
      <c r="J1371">
        <v>2760398</v>
      </c>
      <c r="K1371">
        <v>2554215</v>
      </c>
      <c r="L1371">
        <v>2212344</v>
      </c>
      <c r="M1371" t="str">
        <f>IF(J1371&gt;0,"Yes","No")</f>
        <v>Yes</v>
      </c>
      <c r="N1371">
        <f>AVERAGE(J1371:L1371)</f>
        <v>2508985.6666666665</v>
      </c>
      <c r="O1371">
        <v>1590093</v>
      </c>
      <c r="P1371">
        <v>1595812</v>
      </c>
      <c r="Q1371">
        <v>1765578</v>
      </c>
      <c r="S1371">
        <f>B1371/A1371</f>
        <v>1.4</v>
      </c>
      <c r="T1371">
        <f>D1371/A1371</f>
        <v>0.6</v>
      </c>
      <c r="V1371" s="4">
        <f>A1371*12+(B1371-1)*1.007825+C1371*14.003074+D1371*15.9949146+E1371*31.9720707+F1371*30.9737615+0.0005485799</f>
        <v>459.15079877989996</v>
      </c>
      <c r="W1371">
        <f>1+A1371-B1371/2+C1371/2+F1371/2</f>
        <v>7</v>
      </c>
      <c r="X1371">
        <f>W1371/A1371</f>
        <v>0.35</v>
      </c>
      <c r="Y1371">
        <f>W1371/B1371</f>
        <v>0.25</v>
      </c>
      <c r="Z1371">
        <f>W1371/D1371</f>
        <v>0.58333333333333337</v>
      </c>
      <c r="AA1371" t="str">
        <f>IF(X1371&gt;=0.3,IF(X1371&lt;=0.68,IF(Y1371&gt;=0.2,IF(Y1371&lt;=0.95,IF(Z1371&gt;=0.77,IF(Z1371&lt;=1.75,"CRAM","O"),"O"),"O"),"O"),"O"),"O")</f>
        <v>O</v>
      </c>
      <c r="AD1371">
        <f>(1+A1371-D1371/2-E1371-B1371/2)/(A1371-D1371/2-E1371-C1371-F1371)</f>
        <v>7.1428571428571425E-2</v>
      </c>
      <c r="AF1371" t="str">
        <f>IF(AD1371&gt;0.66,"CondAr","----")</f>
        <v>----</v>
      </c>
      <c r="AG1371" t="str">
        <f>IF(AND((AD1371&gt;0.5),(AD1371&lt;=0.66)),"Aromatic","----")</f>
        <v>----</v>
      </c>
      <c r="AH1371" t="str">
        <f>IF(AND((AD1371&lt;=0.5),(S1371&lt;1.5)),"HUnSatLig","----")</f>
        <v>HUnSatLig</v>
      </c>
      <c r="AI1371" t="str">
        <f>IF(AND((T1371&lt;0.6),(S1371&gt;=1.5),(C1371=0)),"AlipatNoN","----")</f>
        <v>----</v>
      </c>
      <c r="AJ1371" t="str">
        <f>IF(AND((S1371&gt;=1.5),(T1371&gt;=0.6)),"SatFACarb","----")</f>
        <v>----</v>
      </c>
      <c r="AK1371" t="str">
        <f>IF(AND((T1371&lt;0.6),(S1371&gt;=1.5),(C1371&gt;0)),"Alipat+N","----")</f>
        <v>----</v>
      </c>
      <c r="AM1371" s="4">
        <f>V1371*(44/43.989828)</f>
        <v>459.25697064138546</v>
      </c>
      <c r="AN1371" s="4">
        <f>INT(AM1371)</f>
        <v>459</v>
      </c>
      <c r="AO1371" s="4">
        <f>AM1371-AN1371</f>
        <v>0.25697064138546466</v>
      </c>
    </row>
    <row r="1372" spans="1:41" x14ac:dyDescent="0.25">
      <c r="A1372">
        <v>20</v>
      </c>
      <c r="B1372">
        <v>28</v>
      </c>
      <c r="C1372">
        <v>0</v>
      </c>
      <c r="D1372">
        <v>13</v>
      </c>
      <c r="E1372">
        <v>0</v>
      </c>
      <c r="F1372">
        <v>0</v>
      </c>
      <c r="H1372">
        <v>475.14571339999998</v>
      </c>
      <c r="J1372">
        <v>2088480</v>
      </c>
      <c r="K1372">
        <v>1825841</v>
      </c>
      <c r="L1372">
        <v>1899193</v>
      </c>
      <c r="M1372" t="str">
        <f>IF(J1372&gt;0,"Yes","No")</f>
        <v>Yes</v>
      </c>
      <c r="N1372">
        <f>AVERAGE(J1372:L1372)</f>
        <v>1937838</v>
      </c>
      <c r="O1372" t="s">
        <v>14</v>
      </c>
      <c r="P1372" t="s">
        <v>14</v>
      </c>
      <c r="Q1372" t="s">
        <v>14</v>
      </c>
      <c r="S1372">
        <f>B1372/A1372</f>
        <v>1.4</v>
      </c>
      <c r="T1372">
        <f>D1372/A1372</f>
        <v>0.65</v>
      </c>
      <c r="V1372" s="4">
        <f>A1372*12+(B1372-1)*1.007825+C1372*14.003074+D1372*15.9949146+E1372*31.9720707+F1372*30.9737615+0.0005485799</f>
        <v>475.14571337989997</v>
      </c>
      <c r="W1372">
        <f>1+A1372-B1372/2+C1372/2+F1372/2</f>
        <v>7</v>
      </c>
      <c r="X1372">
        <f>W1372/A1372</f>
        <v>0.35</v>
      </c>
      <c r="Y1372">
        <f>W1372/B1372</f>
        <v>0.25</v>
      </c>
      <c r="Z1372">
        <f>W1372/D1372</f>
        <v>0.53846153846153844</v>
      </c>
      <c r="AA1372" t="str">
        <f>IF(X1372&gt;=0.3,IF(X1372&lt;=0.68,IF(Y1372&gt;=0.2,IF(Y1372&lt;=0.95,IF(Z1372&gt;=0.77,IF(Z1372&lt;=1.75,"CRAM","O"),"O"),"O"),"O"),"O"),"O")</f>
        <v>O</v>
      </c>
      <c r="AD1372">
        <f>(1+A1372-D1372/2-E1372-B1372/2)/(A1372-D1372/2-E1372-C1372-F1372)</f>
        <v>3.7037037037037035E-2</v>
      </c>
      <c r="AF1372" t="str">
        <f>IF(AD1372&gt;0.66,"CondAr","----")</f>
        <v>----</v>
      </c>
      <c r="AG1372" t="str">
        <f>IF(AND((AD1372&gt;0.5),(AD1372&lt;=0.66)),"Aromatic","----")</f>
        <v>----</v>
      </c>
      <c r="AH1372" t="str">
        <f>IF(AND((AD1372&lt;=0.5),(S1372&lt;1.5)),"HUnSatLig","----")</f>
        <v>HUnSatLig</v>
      </c>
      <c r="AI1372" t="str">
        <f>IF(AND((T1372&lt;0.6),(S1372&gt;=1.5),(C1372=0)),"AlipatNoN","----")</f>
        <v>----</v>
      </c>
      <c r="AJ1372" t="str">
        <f>IF(AND((S1372&gt;=1.5),(T1372&gt;=0.6)),"SatFACarb","----")</f>
        <v>----</v>
      </c>
      <c r="AK1372" t="str">
        <f>IF(AND((T1372&lt;0.6),(S1372&gt;=1.5),(C1372&gt;0)),"Alipat+N","----")</f>
        <v>----</v>
      </c>
      <c r="AM1372" s="4">
        <f>V1372*(44/43.989828)</f>
        <v>475.25558382987077</v>
      </c>
      <c r="AN1372" s="4">
        <f>INT(AM1372)</f>
        <v>475</v>
      </c>
      <c r="AO1372" s="4">
        <f>AM1372-AN1372</f>
        <v>0.25558382987077266</v>
      </c>
    </row>
    <row r="1373" spans="1:41" x14ac:dyDescent="0.25">
      <c r="A1373">
        <v>20</v>
      </c>
      <c r="B1373">
        <v>29</v>
      </c>
      <c r="C1373">
        <v>3</v>
      </c>
      <c r="D1373">
        <v>6</v>
      </c>
      <c r="E1373">
        <v>0</v>
      </c>
      <c r="F1373">
        <v>0</v>
      </c>
      <c r="H1373">
        <v>406.19835819999997</v>
      </c>
      <c r="J1373">
        <v>1725204</v>
      </c>
      <c r="K1373">
        <v>2202227</v>
      </c>
      <c r="L1373">
        <v>1661679</v>
      </c>
      <c r="M1373" t="str">
        <f>IF(J1373&gt;0,"Yes","No")</f>
        <v>Yes</v>
      </c>
      <c r="N1373">
        <f>AVERAGE(J1373:L1373)</f>
        <v>1863036.6666666667</v>
      </c>
      <c r="O1373">
        <v>2760669</v>
      </c>
      <c r="P1373">
        <v>2501193</v>
      </c>
      <c r="Q1373">
        <v>2329412</v>
      </c>
      <c r="S1373">
        <f>B1373/A1373</f>
        <v>1.45</v>
      </c>
      <c r="T1373">
        <f>D1373/A1373</f>
        <v>0.3</v>
      </c>
      <c r="V1373" s="4">
        <f>A1373*12+(B1373-1)*1.007825+C1373*14.003074+D1373*15.9949146+E1373*31.9720707+F1373*30.9737615+0.0005485799</f>
        <v>406.19835817990003</v>
      </c>
      <c r="W1373">
        <f>1+A1373-B1373/2+C1373/2+F1373/2</f>
        <v>8</v>
      </c>
      <c r="X1373">
        <f>W1373/A1373</f>
        <v>0.4</v>
      </c>
      <c r="Y1373">
        <f>W1373/B1373</f>
        <v>0.27586206896551724</v>
      </c>
      <c r="Z1373">
        <f>W1373/D1373</f>
        <v>1.3333333333333333</v>
      </c>
      <c r="AA1373" t="str">
        <f>IF(X1373&gt;=0.3,IF(X1373&lt;=0.68,IF(Y1373&gt;=0.2,IF(Y1373&lt;=0.95,IF(Z1373&gt;=0.77,IF(Z1373&lt;=1.75,"CRAM","O"),"O"),"O"),"O"),"O"),"O")</f>
        <v>CRAM</v>
      </c>
      <c r="AD1373">
        <f>(1+A1373-D1373/2-E1373-B1373/2)/(A1373-D1373/2-E1373-C1373-F1373)</f>
        <v>0.25</v>
      </c>
      <c r="AF1373" t="str">
        <f>IF(AD1373&gt;0.66,"CondAr","----")</f>
        <v>----</v>
      </c>
      <c r="AG1373" t="str">
        <f>IF(AND((AD1373&gt;0.5),(AD1373&lt;=0.66)),"Aromatic","----")</f>
        <v>----</v>
      </c>
      <c r="AH1373" t="str">
        <f>IF(AND((AD1373&lt;=0.5),(S1373&lt;1.5)),"HUnSatLig","----")</f>
        <v>HUnSatLig</v>
      </c>
      <c r="AI1373" t="str">
        <f>IF(AND((T1373&lt;0.6),(S1373&gt;=1.5),(C1373=0)),"AlipatNoN","----")</f>
        <v>----</v>
      </c>
      <c r="AJ1373" t="str">
        <f>IF(AND((S1373&gt;=1.5),(T1373&gt;=0.6)),"SatFACarb","----")</f>
        <v>----</v>
      </c>
      <c r="AK1373" t="str">
        <f>IF(AND((T1373&lt;0.6),(S1373&gt;=1.5),(C1373&gt;0)),"Alipat+N","----")</f>
        <v>----</v>
      </c>
      <c r="AM1373" s="4">
        <f>V1373*(44/43.989828)</f>
        <v>406.29228556919111</v>
      </c>
      <c r="AN1373" s="4">
        <f>INT(AM1373)</f>
        <v>406</v>
      </c>
      <c r="AO1373" s="4">
        <f>AM1373-AN1373</f>
        <v>0.29228556919110815</v>
      </c>
    </row>
    <row r="1374" spans="1:41" x14ac:dyDescent="0.25">
      <c r="A1374">
        <v>20</v>
      </c>
      <c r="B1374">
        <v>30</v>
      </c>
      <c r="C1374">
        <v>0</v>
      </c>
      <c r="D1374">
        <v>12</v>
      </c>
      <c r="E1374">
        <v>0</v>
      </c>
      <c r="F1374">
        <v>0</v>
      </c>
      <c r="H1374">
        <v>461.16644880000001</v>
      </c>
      <c r="J1374">
        <v>2037803</v>
      </c>
      <c r="K1374">
        <v>2155290</v>
      </c>
      <c r="L1374">
        <v>2227553</v>
      </c>
      <c r="M1374" t="str">
        <f>IF(J1374&gt;0,"Yes","No")</f>
        <v>Yes</v>
      </c>
      <c r="N1374">
        <f>AVERAGE(J1374:L1374)</f>
        <v>2140215.3333333335</v>
      </c>
      <c r="O1374">
        <v>1712898</v>
      </c>
      <c r="P1374">
        <v>1922925</v>
      </c>
      <c r="Q1374">
        <v>1841267</v>
      </c>
      <c r="S1374">
        <f>B1374/A1374</f>
        <v>1.5</v>
      </c>
      <c r="T1374">
        <f>D1374/A1374</f>
        <v>0.6</v>
      </c>
      <c r="V1374" s="4">
        <f>A1374*12+(B1374-1)*1.007825+C1374*14.003074+D1374*15.9949146+E1374*31.9720707+F1374*30.9737615+0.0005485799</f>
        <v>461.16644877990001</v>
      </c>
      <c r="W1374">
        <f>1+A1374-B1374/2+C1374/2+F1374/2</f>
        <v>6</v>
      </c>
      <c r="X1374">
        <f>W1374/A1374</f>
        <v>0.3</v>
      </c>
      <c r="Y1374">
        <f>W1374/B1374</f>
        <v>0.2</v>
      </c>
      <c r="Z1374">
        <f>W1374/D1374</f>
        <v>0.5</v>
      </c>
      <c r="AA1374" t="str">
        <f>IF(X1374&gt;=0.3,IF(X1374&lt;=0.68,IF(Y1374&gt;=0.2,IF(Y1374&lt;=0.95,IF(Z1374&gt;=0.77,IF(Z1374&lt;=1.75,"CRAM","O"),"O"),"O"),"O"),"O"),"O")</f>
        <v>O</v>
      </c>
      <c r="AD1374">
        <f>(1+A1374-D1374/2-E1374-B1374/2)/(A1374-D1374/2-E1374-C1374-F1374)</f>
        <v>0</v>
      </c>
      <c r="AF1374" t="str">
        <f>IF(AD1374&gt;0.66,"CondAr","----")</f>
        <v>----</v>
      </c>
      <c r="AG1374" t="str">
        <f>IF(AND((AD1374&gt;0.5),(AD1374&lt;=0.66)),"Aromatic","----")</f>
        <v>----</v>
      </c>
      <c r="AH1374" t="str">
        <f>IF(AND((AD1374&lt;=0.5),(S1374&lt;1.5)),"HUnSatLig","----")</f>
        <v>----</v>
      </c>
      <c r="AI1374" t="str">
        <f>IF(AND((T1374&lt;0.6),(S1374&gt;=1.5),(C1374=0)),"AlipatNoN","----")</f>
        <v>----</v>
      </c>
      <c r="AJ1374" t="str">
        <f>IF(AND((S1374&gt;=1.5),(T1374&gt;=0.6)),"SatFACarb","----")</f>
        <v>SatFACarb</v>
      </c>
      <c r="AK1374" t="str">
        <f>IF(AND((T1374&lt;0.6),(S1374&gt;=1.5),(C1374&gt;0)),"Alipat+N","----")</f>
        <v>----</v>
      </c>
      <c r="AM1374" s="4">
        <f>V1374*(44/43.989828)</f>
        <v>461.27308673076868</v>
      </c>
      <c r="AN1374" s="4">
        <f>INT(AM1374)</f>
        <v>461</v>
      </c>
      <c r="AO1374" s="4">
        <f>AM1374-AN1374</f>
        <v>0.27308673076868217</v>
      </c>
    </row>
    <row r="1375" spans="1:41" x14ac:dyDescent="0.25">
      <c r="A1375">
        <v>20</v>
      </c>
      <c r="B1375">
        <v>30</v>
      </c>
      <c r="C1375">
        <v>0</v>
      </c>
      <c r="D1375">
        <v>14</v>
      </c>
      <c r="E1375">
        <v>0</v>
      </c>
      <c r="F1375">
        <v>0</v>
      </c>
      <c r="H1375">
        <v>493.15627799999999</v>
      </c>
      <c r="J1375">
        <v>2576355</v>
      </c>
      <c r="K1375">
        <v>2592041</v>
      </c>
      <c r="L1375">
        <v>2420271</v>
      </c>
      <c r="M1375" t="str">
        <f>IF(J1375&gt;0,"Yes","No")</f>
        <v>Yes</v>
      </c>
      <c r="N1375">
        <f>AVERAGE(J1375:L1375)</f>
        <v>2529555.6666666665</v>
      </c>
      <c r="O1375">
        <v>3887422</v>
      </c>
      <c r="P1375">
        <v>3616703</v>
      </c>
      <c r="Q1375">
        <v>2686460</v>
      </c>
      <c r="S1375">
        <f>B1375/A1375</f>
        <v>1.5</v>
      </c>
      <c r="T1375">
        <f>D1375/A1375</f>
        <v>0.7</v>
      </c>
      <c r="V1375" s="4">
        <f>A1375*12+(B1375-1)*1.007825+C1375*14.003074+D1375*15.9949146+E1375*31.9720707+F1375*30.9737615+0.0005485799</f>
        <v>493.15627797989998</v>
      </c>
      <c r="W1375">
        <f>1+A1375-B1375/2+C1375/2+F1375/2</f>
        <v>6</v>
      </c>
      <c r="X1375">
        <f>W1375/A1375</f>
        <v>0.3</v>
      </c>
      <c r="Y1375">
        <f>W1375/B1375</f>
        <v>0.2</v>
      </c>
      <c r="Z1375">
        <f>W1375/D1375</f>
        <v>0.42857142857142855</v>
      </c>
      <c r="AA1375" t="str">
        <f>IF(X1375&gt;=0.3,IF(X1375&lt;=0.68,IF(Y1375&gt;=0.2,IF(Y1375&lt;=0.95,IF(Z1375&gt;=0.77,IF(Z1375&lt;=1.75,"CRAM","O"),"O"),"O"),"O"),"O"),"O")</f>
        <v>O</v>
      </c>
      <c r="AD1375">
        <f>(1+A1375-D1375/2-E1375-B1375/2)/(A1375-D1375/2-E1375-C1375-F1375)</f>
        <v>-7.6923076923076927E-2</v>
      </c>
      <c r="AF1375" t="str">
        <f>IF(AD1375&gt;0.66,"CondAr","----")</f>
        <v>----</v>
      </c>
      <c r="AG1375" t="str">
        <f>IF(AND((AD1375&gt;0.5),(AD1375&lt;=0.66)),"Aromatic","----")</f>
        <v>----</v>
      </c>
      <c r="AH1375" t="str">
        <f>IF(AND((AD1375&lt;=0.5),(S1375&lt;1.5)),"HUnSatLig","----")</f>
        <v>----</v>
      </c>
      <c r="AI1375" t="str">
        <f>IF(AND((T1375&lt;0.6),(S1375&gt;=1.5),(C1375=0)),"AlipatNoN","----")</f>
        <v>----</v>
      </c>
      <c r="AJ1375" t="str">
        <f>IF(AND((S1375&gt;=1.5),(T1375&gt;=0.6)),"SatFACarb","----")</f>
        <v>SatFACarb</v>
      </c>
      <c r="AK1375" t="str">
        <f>IF(AND((T1375&lt;0.6),(S1375&gt;=1.5),(C1375&gt;0)),"Alipat+N","----")</f>
        <v>----</v>
      </c>
      <c r="AM1375" s="4">
        <f>V1375*(44/43.989828)</f>
        <v>493.2703131077393</v>
      </c>
      <c r="AN1375" s="4">
        <f>INT(AM1375)</f>
        <v>493</v>
      </c>
      <c r="AO1375" s="4">
        <f>AM1375-AN1375</f>
        <v>0.27031310773929818</v>
      </c>
    </row>
    <row r="1376" spans="1:41" x14ac:dyDescent="0.25">
      <c r="A1376">
        <v>20</v>
      </c>
      <c r="B1376">
        <v>30</v>
      </c>
      <c r="C1376">
        <v>0</v>
      </c>
      <c r="D1376">
        <v>16</v>
      </c>
      <c r="E1376">
        <v>0</v>
      </c>
      <c r="F1376">
        <v>0</v>
      </c>
      <c r="H1376">
        <v>525.14610719999996</v>
      </c>
      <c r="J1376">
        <v>1822806</v>
      </c>
      <c r="K1376">
        <v>1628419</v>
      </c>
      <c r="L1376">
        <v>1833233</v>
      </c>
      <c r="M1376" t="str">
        <f>IF(J1376&gt;0,"Yes","No")</f>
        <v>Yes</v>
      </c>
      <c r="N1376">
        <f>AVERAGE(J1376:L1376)</f>
        <v>1761486</v>
      </c>
      <c r="O1376" t="s">
        <v>14</v>
      </c>
      <c r="P1376" t="s">
        <v>14</v>
      </c>
      <c r="Q1376" t="s">
        <v>14</v>
      </c>
      <c r="S1376">
        <f>B1376/A1376</f>
        <v>1.5</v>
      </c>
      <c r="T1376">
        <f>D1376/A1376</f>
        <v>0.8</v>
      </c>
      <c r="V1376" s="4">
        <f>A1376*12+(B1376-1)*1.007825+C1376*14.003074+D1376*15.9949146+E1376*31.9720707+F1376*30.9737615+0.0005485799</f>
        <v>525.14610717990001</v>
      </c>
      <c r="W1376">
        <f>1+A1376-B1376/2+C1376/2+F1376/2</f>
        <v>6</v>
      </c>
      <c r="X1376">
        <f>W1376/A1376</f>
        <v>0.3</v>
      </c>
      <c r="Y1376">
        <f>W1376/B1376</f>
        <v>0.2</v>
      </c>
      <c r="Z1376">
        <f>W1376/D1376</f>
        <v>0.375</v>
      </c>
      <c r="AA1376" t="str">
        <f>IF(X1376&gt;=0.3,IF(X1376&lt;=0.68,IF(Y1376&gt;=0.2,IF(Y1376&lt;=0.95,IF(Z1376&gt;=0.77,IF(Z1376&lt;=1.75,"CRAM","O"),"O"),"O"),"O"),"O"),"O")</f>
        <v>O</v>
      </c>
      <c r="AD1376">
        <f>(1+A1376-D1376/2-E1376-B1376/2)/(A1376-D1376/2-E1376-C1376-F1376)</f>
        <v>-0.16666666666666666</v>
      </c>
      <c r="AF1376" t="str">
        <f>IF(AD1376&gt;0.66,"CondAr","----")</f>
        <v>----</v>
      </c>
      <c r="AG1376" t="str">
        <f>IF(AND((AD1376&gt;0.5),(AD1376&lt;=0.66)),"Aromatic","----")</f>
        <v>----</v>
      </c>
      <c r="AH1376" t="str">
        <f>IF(AND((AD1376&lt;=0.5),(S1376&lt;1.5)),"HUnSatLig","----")</f>
        <v>----</v>
      </c>
      <c r="AI1376" t="str">
        <f>IF(AND((T1376&lt;0.6),(S1376&gt;=1.5),(C1376=0)),"AlipatNoN","----")</f>
        <v>----</v>
      </c>
      <c r="AJ1376" t="str">
        <f>IF(AND((S1376&gt;=1.5),(T1376&gt;=0.6)),"SatFACarb","----")</f>
        <v>SatFACarb</v>
      </c>
      <c r="AK1376" t="str">
        <f>IF(AND((T1376&lt;0.6),(S1376&gt;=1.5),(C1376&gt;0)),"Alipat+N","----")</f>
        <v>----</v>
      </c>
      <c r="AM1376" s="4">
        <f>V1376*(44/43.989828)</f>
        <v>525.26753948470991</v>
      </c>
      <c r="AN1376" s="4">
        <f>INT(AM1376)</f>
        <v>525</v>
      </c>
      <c r="AO1376" s="4">
        <f>AM1376-AN1376</f>
        <v>0.26753948470991418</v>
      </c>
    </row>
    <row r="1377" spans="1:41" x14ac:dyDescent="0.25">
      <c r="A1377">
        <v>20</v>
      </c>
      <c r="B1377">
        <v>32</v>
      </c>
      <c r="C1377">
        <v>0</v>
      </c>
      <c r="D1377">
        <v>4</v>
      </c>
      <c r="E1377">
        <v>0</v>
      </c>
      <c r="F1377">
        <v>0</v>
      </c>
      <c r="H1377">
        <v>335.222782</v>
      </c>
      <c r="J1377">
        <v>2253690</v>
      </c>
      <c r="K1377">
        <v>2549303</v>
      </c>
      <c r="L1377">
        <v>2301373</v>
      </c>
      <c r="M1377" t="str">
        <f>IF(J1377&gt;0,"Yes","No")</f>
        <v>Yes</v>
      </c>
      <c r="N1377">
        <f>AVERAGE(J1377:L1377)</f>
        <v>2368122</v>
      </c>
      <c r="O1377">
        <v>3527305</v>
      </c>
      <c r="P1377">
        <v>4443720</v>
      </c>
      <c r="Q1377">
        <v>3621541</v>
      </c>
      <c r="S1377">
        <f>B1377/A1377</f>
        <v>1.6</v>
      </c>
      <c r="T1377">
        <f>D1377/A1377</f>
        <v>0.2</v>
      </c>
      <c r="V1377" s="4">
        <f>A1377*12+(B1377-1)*1.007825+C1377*14.003074+D1377*15.9949146+E1377*31.9720707+F1377*30.9737615+0.0005485799</f>
        <v>335.22278197989999</v>
      </c>
      <c r="W1377">
        <f>1+A1377-B1377/2+C1377/2+F1377/2</f>
        <v>5</v>
      </c>
      <c r="X1377">
        <f>W1377/A1377</f>
        <v>0.25</v>
      </c>
      <c r="Y1377">
        <f>W1377/B1377</f>
        <v>0.15625</v>
      </c>
      <c r="Z1377">
        <f>W1377/D1377</f>
        <v>1.25</v>
      </c>
      <c r="AA1377" t="str">
        <f>IF(X1377&gt;=0.3,IF(X1377&lt;=0.68,IF(Y1377&gt;=0.2,IF(Y1377&lt;=0.95,IF(Z1377&gt;=0.77,IF(Z1377&lt;=1.75,"CRAM","O"),"O"),"O"),"O"),"O"),"O")</f>
        <v>O</v>
      </c>
      <c r="AD1377">
        <f>(1+A1377-D1377/2-E1377-B1377/2)/(A1377-D1377/2-E1377-C1377-F1377)</f>
        <v>0.16666666666666666</v>
      </c>
      <c r="AF1377" t="str">
        <f>IF(AD1377&gt;0.66,"CondAr","----")</f>
        <v>----</v>
      </c>
      <c r="AG1377" t="str">
        <f>IF(AND((AD1377&gt;0.5),(AD1377&lt;=0.66)),"Aromatic","----")</f>
        <v>----</v>
      </c>
      <c r="AH1377" t="str">
        <f>IF(AND((AD1377&lt;=0.5),(S1377&lt;1.5)),"HUnSatLig","----")</f>
        <v>----</v>
      </c>
      <c r="AI1377" t="str">
        <f>IF(AND((T1377&lt;0.6),(S1377&gt;=1.5),(C1377=0)),"AlipatNoN","----")</f>
        <v>AlipatNoN</v>
      </c>
      <c r="AJ1377" t="str">
        <f>IF(AND((S1377&gt;=1.5),(T1377&gt;=0.6)),"SatFACarb","----")</f>
        <v>----</v>
      </c>
      <c r="AK1377" t="str">
        <f>IF(AND((T1377&lt;0.6),(S1377&gt;=1.5),(C1377&gt;0)),"Alipat+N","----")</f>
        <v>----</v>
      </c>
      <c r="AM1377" s="4">
        <f>V1377*(44/43.989828)</f>
        <v>335.30029731226949</v>
      </c>
      <c r="AN1377" s="4">
        <f>INT(AM1377)</f>
        <v>335</v>
      </c>
      <c r="AO1377" s="4">
        <f>AM1377-AN1377</f>
        <v>0.30029731226949252</v>
      </c>
    </row>
    <row r="1378" spans="1:41" x14ac:dyDescent="0.25">
      <c r="A1378">
        <v>20</v>
      </c>
      <c r="B1378">
        <v>32</v>
      </c>
      <c r="C1378">
        <v>0</v>
      </c>
      <c r="D1378">
        <v>11</v>
      </c>
      <c r="E1378">
        <v>0</v>
      </c>
      <c r="F1378">
        <v>0</v>
      </c>
      <c r="H1378">
        <v>447.18718419999999</v>
      </c>
      <c r="J1378">
        <v>2125335</v>
      </c>
      <c r="K1378">
        <v>2542574</v>
      </c>
      <c r="L1378">
        <v>2279505</v>
      </c>
      <c r="M1378" t="str">
        <f>IF(J1378&gt;0,"Yes","No")</f>
        <v>Yes</v>
      </c>
      <c r="N1378">
        <f>AVERAGE(J1378:L1378)</f>
        <v>2315804.6666666665</v>
      </c>
      <c r="O1378">
        <v>2648626</v>
      </c>
      <c r="P1378">
        <v>2182619</v>
      </c>
      <c r="Q1378">
        <v>2204776</v>
      </c>
      <c r="S1378">
        <f>B1378/A1378</f>
        <v>1.6</v>
      </c>
      <c r="T1378">
        <f>D1378/A1378</f>
        <v>0.55000000000000004</v>
      </c>
      <c r="V1378" s="4">
        <f>A1378*12+(B1378-1)*1.007825+C1378*14.003074+D1378*15.9949146+E1378*31.9720707+F1378*30.9737615+0.0005485799</f>
        <v>447.18718417989999</v>
      </c>
      <c r="W1378">
        <f>1+A1378-B1378/2+C1378/2+F1378/2</f>
        <v>5</v>
      </c>
      <c r="X1378">
        <f>W1378/A1378</f>
        <v>0.25</v>
      </c>
      <c r="Y1378">
        <f>W1378/B1378</f>
        <v>0.15625</v>
      </c>
      <c r="Z1378">
        <f>W1378/D1378</f>
        <v>0.45454545454545453</v>
      </c>
      <c r="AA1378" t="str">
        <f>IF(X1378&gt;=0.3,IF(X1378&lt;=0.68,IF(Y1378&gt;=0.2,IF(Y1378&lt;=0.95,IF(Z1378&gt;=0.77,IF(Z1378&lt;=1.75,"CRAM","O"),"O"),"O"),"O"),"O"),"O")</f>
        <v>O</v>
      </c>
      <c r="AD1378">
        <f>(1+A1378-D1378/2-E1378-B1378/2)/(A1378-D1378/2-E1378-C1378-F1378)</f>
        <v>-3.4482758620689655E-2</v>
      </c>
      <c r="AF1378" t="str">
        <f>IF(AD1378&gt;0.66,"CondAr","----")</f>
        <v>----</v>
      </c>
      <c r="AG1378" t="str">
        <f>IF(AND((AD1378&gt;0.5),(AD1378&lt;=0.66)),"Aromatic","----")</f>
        <v>----</v>
      </c>
      <c r="AH1378" t="str">
        <f>IF(AND((AD1378&lt;=0.5),(S1378&lt;1.5)),"HUnSatLig","----")</f>
        <v>----</v>
      </c>
      <c r="AI1378" t="str">
        <f>IF(AND((T1378&lt;0.6),(S1378&gt;=1.5),(C1378=0)),"AlipatNoN","----")</f>
        <v>AlipatNoN</v>
      </c>
      <c r="AJ1378" t="str">
        <f>IF(AND((S1378&gt;=1.5),(T1378&gt;=0.6)),"SatFACarb","----")</f>
        <v>----</v>
      </c>
      <c r="AK1378" t="str">
        <f>IF(AND((T1378&lt;0.6),(S1378&gt;=1.5),(C1378&gt;0)),"Alipat+N","----")</f>
        <v>----</v>
      </c>
      <c r="AM1378" s="4">
        <f>V1378*(44/43.989828)</f>
        <v>447.29058963166659</v>
      </c>
      <c r="AN1378" s="4">
        <f>INT(AM1378)</f>
        <v>447</v>
      </c>
      <c r="AO1378" s="4">
        <f>AM1378-AN1378</f>
        <v>0.29058963166659169</v>
      </c>
    </row>
    <row r="1379" spans="1:41" x14ac:dyDescent="0.25">
      <c r="A1379">
        <v>20</v>
      </c>
      <c r="B1379">
        <v>32</v>
      </c>
      <c r="C1379">
        <v>4</v>
      </c>
      <c r="D1379">
        <v>7</v>
      </c>
      <c r="E1379">
        <v>0</v>
      </c>
      <c r="F1379">
        <v>0</v>
      </c>
      <c r="H1379">
        <v>439.21982179999998</v>
      </c>
      <c r="J1379">
        <v>2409029</v>
      </c>
      <c r="K1379">
        <v>1701338</v>
      </c>
      <c r="L1379">
        <v>2467197</v>
      </c>
      <c r="M1379" t="str">
        <f>IF(J1379&gt;0,"Yes","No")</f>
        <v>Yes</v>
      </c>
      <c r="N1379">
        <f>AVERAGE(J1379:L1379)</f>
        <v>2192521.3333333335</v>
      </c>
      <c r="O1379">
        <v>3229354</v>
      </c>
      <c r="P1379">
        <v>3971514</v>
      </c>
      <c r="Q1379">
        <v>3587502</v>
      </c>
      <c r="S1379">
        <f>B1379/A1379</f>
        <v>1.6</v>
      </c>
      <c r="T1379">
        <f>D1379/A1379</f>
        <v>0.35</v>
      </c>
      <c r="V1379" s="4">
        <f>A1379*12+(B1379-1)*1.007825+C1379*14.003074+D1379*15.9949146+E1379*31.9720707+F1379*30.9737615+0.0005485799</f>
        <v>439.21982177989997</v>
      </c>
      <c r="W1379">
        <f>1+A1379-B1379/2+C1379/2+F1379/2</f>
        <v>7</v>
      </c>
      <c r="X1379">
        <f>W1379/A1379</f>
        <v>0.35</v>
      </c>
      <c r="Y1379">
        <f>W1379/B1379</f>
        <v>0.21875</v>
      </c>
      <c r="Z1379">
        <f>W1379/D1379</f>
        <v>1</v>
      </c>
      <c r="AA1379" t="str">
        <f>IF(X1379&gt;=0.3,IF(X1379&lt;=0.68,IF(Y1379&gt;=0.2,IF(Y1379&lt;=0.95,IF(Z1379&gt;=0.77,IF(Z1379&lt;=1.75,"CRAM","O"),"O"),"O"),"O"),"O"),"O")</f>
        <v>CRAM</v>
      </c>
      <c r="AD1379">
        <f>(1+A1379-D1379/2-E1379-B1379/2)/(A1379-D1379/2-E1379-C1379-F1379)</f>
        <v>0.12</v>
      </c>
      <c r="AF1379" t="str">
        <f>IF(AD1379&gt;0.66,"CondAr","----")</f>
        <v>----</v>
      </c>
      <c r="AG1379" t="str">
        <f>IF(AND((AD1379&gt;0.5),(AD1379&lt;=0.66)),"Aromatic","----")</f>
        <v>----</v>
      </c>
      <c r="AH1379" t="str">
        <f>IF(AND((AD1379&lt;=0.5),(S1379&lt;1.5)),"HUnSatLig","----")</f>
        <v>----</v>
      </c>
      <c r="AI1379" t="str">
        <f>IF(AND((T1379&lt;0.6),(S1379&gt;=1.5),(C1379=0)),"AlipatNoN","----")</f>
        <v>----</v>
      </c>
      <c r="AJ1379" t="str">
        <f>IF(AND((S1379&gt;=1.5),(T1379&gt;=0.6)),"SatFACarb","----")</f>
        <v>----</v>
      </c>
      <c r="AK1379" t="str">
        <f>IF(AND((T1379&lt;0.6),(S1379&gt;=1.5),(C1379&gt;0)),"Alipat+N","----")</f>
        <v>Alipat+N</v>
      </c>
      <c r="AM1379" s="4">
        <f>V1379*(44/43.989828)</f>
        <v>439.32138489642642</v>
      </c>
      <c r="AN1379" s="4">
        <f>INT(AM1379)</f>
        <v>439</v>
      </c>
      <c r="AO1379" s="4">
        <f>AM1379-AN1379</f>
        <v>0.32138489642642298</v>
      </c>
    </row>
    <row r="1380" spans="1:41" x14ac:dyDescent="0.25">
      <c r="A1380">
        <v>20</v>
      </c>
      <c r="B1380">
        <v>32</v>
      </c>
      <c r="C1380">
        <v>4</v>
      </c>
      <c r="D1380">
        <v>8</v>
      </c>
      <c r="E1380">
        <v>0</v>
      </c>
      <c r="F1380">
        <v>0</v>
      </c>
      <c r="H1380">
        <v>455.21473639999999</v>
      </c>
      <c r="J1380">
        <v>2297932</v>
      </c>
      <c r="K1380">
        <v>2298399</v>
      </c>
      <c r="L1380">
        <v>2143044</v>
      </c>
      <c r="M1380" t="str">
        <f>IF(J1380&gt;0,"Yes","No")</f>
        <v>Yes</v>
      </c>
      <c r="N1380">
        <f>AVERAGE(J1380:L1380)</f>
        <v>2246458.3333333335</v>
      </c>
      <c r="O1380">
        <v>3519504</v>
      </c>
      <c r="P1380">
        <v>3468855</v>
      </c>
      <c r="Q1380">
        <v>3316150</v>
      </c>
      <c r="S1380">
        <f>B1380/A1380</f>
        <v>1.6</v>
      </c>
      <c r="T1380">
        <f>D1380/A1380</f>
        <v>0.4</v>
      </c>
      <c r="V1380" s="4">
        <f>A1380*12+(B1380-1)*1.007825+C1380*14.003074+D1380*15.9949146+E1380*31.9720707+F1380*30.9737615+0.0005485799</f>
        <v>455.21473637989999</v>
      </c>
      <c r="W1380">
        <f>1+A1380-B1380/2+C1380/2+F1380/2</f>
        <v>7</v>
      </c>
      <c r="X1380">
        <f>W1380/A1380</f>
        <v>0.35</v>
      </c>
      <c r="Y1380">
        <f>W1380/B1380</f>
        <v>0.21875</v>
      </c>
      <c r="Z1380">
        <f>W1380/D1380</f>
        <v>0.875</v>
      </c>
      <c r="AA1380" t="str">
        <f>IF(X1380&gt;=0.3,IF(X1380&lt;=0.68,IF(Y1380&gt;=0.2,IF(Y1380&lt;=0.95,IF(Z1380&gt;=0.77,IF(Z1380&lt;=1.75,"CRAM","O"),"O"),"O"),"O"),"O"),"O")</f>
        <v>CRAM</v>
      </c>
      <c r="AD1380">
        <f>(1+A1380-D1380/2-E1380-B1380/2)/(A1380-D1380/2-E1380-C1380-F1380)</f>
        <v>8.3333333333333329E-2</v>
      </c>
      <c r="AF1380" t="str">
        <f>IF(AD1380&gt;0.66,"CondAr","----")</f>
        <v>----</v>
      </c>
      <c r="AG1380" t="str">
        <f>IF(AND((AD1380&gt;0.5),(AD1380&lt;=0.66)),"Aromatic","----")</f>
        <v>----</v>
      </c>
      <c r="AH1380" t="str">
        <f>IF(AND((AD1380&lt;=0.5),(S1380&lt;1.5)),"HUnSatLig","----")</f>
        <v>----</v>
      </c>
      <c r="AI1380" t="str">
        <f>IF(AND((T1380&lt;0.6),(S1380&gt;=1.5),(C1380=0)),"AlipatNoN","----")</f>
        <v>----</v>
      </c>
      <c r="AJ1380" t="str">
        <f>IF(AND((S1380&gt;=1.5),(T1380&gt;=0.6)),"SatFACarb","----")</f>
        <v>----</v>
      </c>
      <c r="AK1380" t="str">
        <f>IF(AND((T1380&lt;0.6),(S1380&gt;=1.5),(C1380&gt;0)),"Alipat+N","----")</f>
        <v>Alipat+N</v>
      </c>
      <c r="AM1380" s="4">
        <f>V1380*(44/43.989828)</f>
        <v>455.31999808491173</v>
      </c>
      <c r="AN1380" s="4">
        <f>INT(AM1380)</f>
        <v>455</v>
      </c>
      <c r="AO1380" s="4">
        <f>AM1380-AN1380</f>
        <v>0.31999808491173098</v>
      </c>
    </row>
    <row r="1381" spans="1:41" x14ac:dyDescent="0.25">
      <c r="A1381">
        <v>20</v>
      </c>
      <c r="B1381">
        <v>32</v>
      </c>
      <c r="C1381">
        <v>4</v>
      </c>
      <c r="D1381">
        <v>9</v>
      </c>
      <c r="E1381">
        <v>0</v>
      </c>
      <c r="F1381">
        <v>0</v>
      </c>
      <c r="H1381">
        <v>471.20965100000001</v>
      </c>
      <c r="J1381">
        <v>1832275</v>
      </c>
      <c r="K1381">
        <v>1974851</v>
      </c>
      <c r="L1381">
        <v>1807164</v>
      </c>
      <c r="M1381" t="str">
        <f>IF(J1381&gt;0,"Yes","No")</f>
        <v>Yes</v>
      </c>
      <c r="N1381">
        <f>AVERAGE(J1381:L1381)</f>
        <v>1871430</v>
      </c>
      <c r="O1381">
        <v>2054793</v>
      </c>
      <c r="P1381">
        <v>2185520</v>
      </c>
      <c r="Q1381">
        <v>2082315</v>
      </c>
      <c r="S1381">
        <f>B1381/A1381</f>
        <v>1.6</v>
      </c>
      <c r="T1381">
        <f>D1381/A1381</f>
        <v>0.45</v>
      </c>
      <c r="V1381" s="4">
        <f>A1381*12+(B1381-1)*1.007825+C1381*14.003074+D1381*15.9949146+E1381*31.9720707+F1381*30.9737615+0.0005485799</f>
        <v>471.2096509799</v>
      </c>
      <c r="W1381">
        <f>1+A1381-B1381/2+C1381/2+F1381/2</f>
        <v>7</v>
      </c>
      <c r="X1381">
        <f>W1381/A1381</f>
        <v>0.35</v>
      </c>
      <c r="Y1381">
        <f>W1381/B1381</f>
        <v>0.21875</v>
      </c>
      <c r="Z1381">
        <f>W1381/D1381</f>
        <v>0.77777777777777779</v>
      </c>
      <c r="AA1381" t="str">
        <f>IF(X1381&gt;=0.3,IF(X1381&lt;=0.68,IF(Y1381&gt;=0.2,IF(Y1381&lt;=0.95,IF(Z1381&gt;=0.77,IF(Z1381&lt;=1.75,"CRAM","O"),"O"),"O"),"O"),"O"),"O")</f>
        <v>CRAM</v>
      </c>
      <c r="AD1381">
        <f>(1+A1381-D1381/2-E1381-B1381/2)/(A1381-D1381/2-E1381-C1381-F1381)</f>
        <v>4.3478260869565216E-2</v>
      </c>
      <c r="AF1381" t="str">
        <f>IF(AD1381&gt;0.66,"CondAr","----")</f>
        <v>----</v>
      </c>
      <c r="AG1381" t="str">
        <f>IF(AND((AD1381&gt;0.5),(AD1381&lt;=0.66)),"Aromatic","----")</f>
        <v>----</v>
      </c>
      <c r="AH1381" t="str">
        <f>IF(AND((AD1381&lt;=0.5),(S1381&lt;1.5)),"HUnSatLig","----")</f>
        <v>----</v>
      </c>
      <c r="AI1381" t="str">
        <f>IF(AND((T1381&lt;0.6),(S1381&gt;=1.5),(C1381=0)),"AlipatNoN","----")</f>
        <v>----</v>
      </c>
      <c r="AJ1381" t="str">
        <f>IF(AND((S1381&gt;=1.5),(T1381&gt;=0.6)),"SatFACarb","----")</f>
        <v>----</v>
      </c>
      <c r="AK1381" t="str">
        <f>IF(AND((T1381&lt;0.6),(S1381&gt;=1.5),(C1381&gt;0)),"Alipat+N","----")</f>
        <v>Alipat+N</v>
      </c>
      <c r="AM1381" s="4">
        <f>V1381*(44/43.989828)</f>
        <v>471.31861127339704</v>
      </c>
      <c r="AN1381" s="4">
        <f>INT(AM1381)</f>
        <v>471</v>
      </c>
      <c r="AO1381" s="4">
        <f>AM1381-AN1381</f>
        <v>0.31861127339703899</v>
      </c>
    </row>
    <row r="1382" spans="1:41" x14ac:dyDescent="0.25">
      <c r="A1382">
        <v>20</v>
      </c>
      <c r="B1382">
        <v>33</v>
      </c>
      <c r="C1382">
        <v>0</v>
      </c>
      <c r="D1382">
        <v>12</v>
      </c>
      <c r="E1382">
        <v>0</v>
      </c>
      <c r="F1382">
        <v>1</v>
      </c>
      <c r="H1382">
        <v>495.1636853</v>
      </c>
      <c r="J1382">
        <v>2419781</v>
      </c>
      <c r="K1382">
        <v>2299739</v>
      </c>
      <c r="L1382">
        <v>1686085</v>
      </c>
      <c r="M1382" t="str">
        <f>IF(J1382&gt;0,"Yes","No")</f>
        <v>Yes</v>
      </c>
      <c r="N1382">
        <f>AVERAGE(J1382:L1382)</f>
        <v>2135201.6666666665</v>
      </c>
      <c r="O1382">
        <v>4553116</v>
      </c>
      <c r="P1382">
        <v>6374419</v>
      </c>
      <c r="Q1382">
        <v>6620286</v>
      </c>
      <c r="S1382">
        <f>B1382/A1382</f>
        <v>1.65</v>
      </c>
      <c r="T1382">
        <f>D1382/A1382</f>
        <v>0.6</v>
      </c>
      <c r="V1382" s="4">
        <f>A1382*12+(B1382-1)*1.007825+C1382*14.003074+D1382*15.9949146+E1382*31.9720707+F1382*30.9737615+0.0005485799</f>
        <v>495.16368527989999</v>
      </c>
      <c r="W1382">
        <f>1+A1382-B1382/2+C1382/2+F1382/2</f>
        <v>5</v>
      </c>
      <c r="X1382">
        <f>W1382/A1382</f>
        <v>0.25</v>
      </c>
      <c r="Y1382">
        <f>W1382/B1382</f>
        <v>0.15151515151515152</v>
      </c>
      <c r="Z1382">
        <f>W1382/D1382</f>
        <v>0.41666666666666669</v>
      </c>
      <c r="AA1382" t="str">
        <f>IF(X1382&gt;=0.3,IF(X1382&lt;=0.68,IF(Y1382&gt;=0.2,IF(Y1382&lt;=0.95,IF(Z1382&gt;=0.77,IF(Z1382&lt;=1.75,"CRAM","O"),"O"),"O"),"O"),"O"),"O")</f>
        <v>O</v>
      </c>
      <c r="AD1382">
        <f>(1+A1382-D1382/2-E1382-B1382/2)/(A1382-D1382/2-E1382-C1382-F1382)</f>
        <v>-0.11538461538461539</v>
      </c>
      <c r="AF1382" t="str">
        <f>IF(AD1382&gt;0.66,"CondAr","----")</f>
        <v>----</v>
      </c>
      <c r="AG1382" t="str">
        <f>IF(AND((AD1382&gt;0.5),(AD1382&lt;=0.66)),"Aromatic","----")</f>
        <v>----</v>
      </c>
      <c r="AH1382" t="str">
        <f>IF(AND((AD1382&lt;=0.5),(S1382&lt;1.5)),"HUnSatLig","----")</f>
        <v>----</v>
      </c>
      <c r="AI1382" t="str">
        <f>IF(AND((T1382&lt;0.6),(S1382&gt;=1.5),(C1382=0)),"AlipatNoN","----")</f>
        <v>----</v>
      </c>
      <c r="AJ1382" t="str">
        <f>IF(AND((S1382&gt;=1.5),(T1382&gt;=0.6)),"SatFACarb","----")</f>
        <v>SatFACarb</v>
      </c>
      <c r="AK1382" t="str">
        <f>IF(AND((T1382&lt;0.6),(S1382&gt;=1.5),(C1382&gt;0)),"Alipat+N","----")</f>
        <v>----</v>
      </c>
      <c r="AM1382" s="4">
        <f>V1382*(44/43.989828)</f>
        <v>495.2781845911195</v>
      </c>
      <c r="AN1382" s="4">
        <f>INT(AM1382)</f>
        <v>495</v>
      </c>
      <c r="AO1382" s="4">
        <f>AM1382-AN1382</f>
        <v>0.27818459111949778</v>
      </c>
    </row>
    <row r="1383" spans="1:41" x14ac:dyDescent="0.25">
      <c r="A1383">
        <v>20</v>
      </c>
      <c r="B1383">
        <v>33</v>
      </c>
      <c r="C1383">
        <v>3</v>
      </c>
      <c r="D1383">
        <v>12</v>
      </c>
      <c r="E1383">
        <v>0</v>
      </c>
      <c r="F1383">
        <v>0</v>
      </c>
      <c r="H1383">
        <v>506.1991458</v>
      </c>
      <c r="J1383">
        <v>2435241</v>
      </c>
      <c r="K1383">
        <v>2318977</v>
      </c>
      <c r="L1383">
        <v>1530645</v>
      </c>
      <c r="M1383" t="str">
        <f>IF(J1383&gt;0,"Yes","No")</f>
        <v>Yes</v>
      </c>
      <c r="N1383">
        <f>AVERAGE(J1383:L1383)</f>
        <v>2094954.3333333333</v>
      </c>
      <c r="O1383">
        <v>7810969</v>
      </c>
      <c r="P1383">
        <v>4193747</v>
      </c>
      <c r="Q1383">
        <v>8116014</v>
      </c>
      <c r="S1383">
        <f>B1383/A1383</f>
        <v>1.65</v>
      </c>
      <c r="T1383">
        <f>D1383/A1383</f>
        <v>0.6</v>
      </c>
      <c r="V1383" s="4">
        <f>A1383*12+(B1383-1)*1.007825+C1383*14.003074+D1383*15.9949146+E1383*31.9720707+F1383*30.9737615+0.0005485799</f>
        <v>506.19914577989999</v>
      </c>
      <c r="W1383">
        <f>1+A1383-B1383/2+C1383/2+F1383/2</f>
        <v>6</v>
      </c>
      <c r="X1383">
        <f>W1383/A1383</f>
        <v>0.3</v>
      </c>
      <c r="Y1383">
        <f>W1383/B1383</f>
        <v>0.18181818181818182</v>
      </c>
      <c r="Z1383">
        <f>W1383/D1383</f>
        <v>0.5</v>
      </c>
      <c r="AA1383" t="str">
        <f>IF(X1383&gt;=0.3,IF(X1383&lt;=0.68,IF(Y1383&gt;=0.2,IF(Y1383&lt;=0.95,IF(Z1383&gt;=0.77,IF(Z1383&lt;=1.75,"CRAM","O"),"O"),"O"),"O"),"O"),"O")</f>
        <v>O</v>
      </c>
      <c r="AD1383">
        <f>(1+A1383-D1383/2-E1383-B1383/2)/(A1383-D1383/2-E1383-C1383-F1383)</f>
        <v>-0.13636363636363635</v>
      </c>
      <c r="AF1383" t="str">
        <f>IF(AD1383&gt;0.66,"CondAr","----")</f>
        <v>----</v>
      </c>
      <c r="AG1383" t="str">
        <f>IF(AND((AD1383&gt;0.5),(AD1383&lt;=0.66)),"Aromatic","----")</f>
        <v>----</v>
      </c>
      <c r="AH1383" t="str">
        <f>IF(AND((AD1383&lt;=0.5),(S1383&lt;1.5)),"HUnSatLig","----")</f>
        <v>----</v>
      </c>
      <c r="AI1383" t="str">
        <f>IF(AND((T1383&lt;0.6),(S1383&gt;=1.5),(C1383=0)),"AlipatNoN","----")</f>
        <v>----</v>
      </c>
      <c r="AJ1383" t="str">
        <f>IF(AND((S1383&gt;=1.5),(T1383&gt;=0.6)),"SatFACarb","----")</f>
        <v>SatFACarb</v>
      </c>
      <c r="AK1383" t="str">
        <f>IF(AND((T1383&lt;0.6),(S1383&gt;=1.5),(C1383&gt;0)),"Alipat+N","----")</f>
        <v>----</v>
      </c>
      <c r="AM1383" s="4">
        <f>V1383*(44/43.989828)</f>
        <v>506.31619687886928</v>
      </c>
      <c r="AN1383" s="4">
        <f>INT(AM1383)</f>
        <v>506</v>
      </c>
      <c r="AO1383" s="4">
        <f>AM1383-AN1383</f>
        <v>0.3161968788692775</v>
      </c>
    </row>
    <row r="1384" spans="1:41" x14ac:dyDescent="0.25">
      <c r="A1384">
        <v>20</v>
      </c>
      <c r="B1384">
        <v>33</v>
      </c>
      <c r="C1384">
        <v>5</v>
      </c>
      <c r="D1384">
        <v>8</v>
      </c>
      <c r="E1384">
        <v>0</v>
      </c>
      <c r="F1384">
        <v>0</v>
      </c>
      <c r="H1384">
        <v>470.22563539999999</v>
      </c>
      <c r="J1384">
        <v>1855594</v>
      </c>
      <c r="K1384">
        <v>1707084</v>
      </c>
      <c r="L1384">
        <v>1843044</v>
      </c>
      <c r="M1384" t="str">
        <f>IF(J1384&gt;0,"Yes","No")</f>
        <v>Yes</v>
      </c>
      <c r="N1384">
        <f>AVERAGE(J1384:L1384)</f>
        <v>1801907.3333333333</v>
      </c>
      <c r="O1384">
        <v>3073669</v>
      </c>
      <c r="P1384">
        <v>3015976</v>
      </c>
      <c r="Q1384">
        <v>2438144</v>
      </c>
      <c r="S1384">
        <f>B1384/A1384</f>
        <v>1.65</v>
      </c>
      <c r="T1384">
        <f>D1384/A1384</f>
        <v>0.4</v>
      </c>
      <c r="V1384" s="4">
        <f>A1384*12+(B1384-1)*1.007825+C1384*14.003074+D1384*15.9949146+E1384*31.9720707+F1384*30.9737615+0.0005485799</f>
        <v>470.22563537990004</v>
      </c>
      <c r="W1384">
        <f>1+A1384-B1384/2+C1384/2+F1384/2</f>
        <v>7</v>
      </c>
      <c r="X1384">
        <f>W1384/A1384</f>
        <v>0.35</v>
      </c>
      <c r="Y1384">
        <f>W1384/B1384</f>
        <v>0.21212121212121213</v>
      </c>
      <c r="Z1384">
        <f>W1384/D1384</f>
        <v>0.875</v>
      </c>
      <c r="AA1384" t="str">
        <f>IF(X1384&gt;=0.3,IF(X1384&lt;=0.68,IF(Y1384&gt;=0.2,IF(Y1384&lt;=0.95,IF(Z1384&gt;=0.77,IF(Z1384&lt;=1.75,"CRAM","O"),"O"),"O"),"O"),"O"),"O")</f>
        <v>CRAM</v>
      </c>
      <c r="AD1384">
        <f>(1+A1384-D1384/2-E1384-B1384/2)/(A1384-D1384/2-E1384-C1384-F1384)</f>
        <v>4.5454545454545456E-2</v>
      </c>
      <c r="AF1384" t="str">
        <f>IF(AD1384&gt;0.66,"CondAr","----")</f>
        <v>----</v>
      </c>
      <c r="AG1384" t="str">
        <f>IF(AND((AD1384&gt;0.5),(AD1384&lt;=0.66)),"Aromatic","----")</f>
        <v>----</v>
      </c>
      <c r="AH1384" t="str">
        <f>IF(AND((AD1384&lt;=0.5),(S1384&lt;1.5)),"HUnSatLig","----")</f>
        <v>----</v>
      </c>
      <c r="AI1384" t="str">
        <f>IF(AND((T1384&lt;0.6),(S1384&gt;=1.5),(C1384=0)),"AlipatNoN","----")</f>
        <v>----</v>
      </c>
      <c r="AJ1384" t="str">
        <f>IF(AND((S1384&gt;=1.5),(T1384&gt;=0.6)),"SatFACarb","----")</f>
        <v>----</v>
      </c>
      <c r="AK1384" t="str">
        <f>IF(AND((T1384&lt;0.6),(S1384&gt;=1.5),(C1384&gt;0)),"Alipat+N","----")</f>
        <v>Alipat+N</v>
      </c>
      <c r="AM1384" s="4">
        <f>V1384*(44/43.989828)</f>
        <v>470.33436813427863</v>
      </c>
      <c r="AN1384" s="4">
        <f>INT(AM1384)</f>
        <v>470</v>
      </c>
      <c r="AO1384" s="4">
        <f>AM1384-AN1384</f>
        <v>0.33436813427863399</v>
      </c>
    </row>
    <row r="1385" spans="1:41" x14ac:dyDescent="0.25">
      <c r="A1385">
        <v>20</v>
      </c>
      <c r="B1385">
        <v>34</v>
      </c>
      <c r="C1385">
        <v>0</v>
      </c>
      <c r="D1385">
        <v>5</v>
      </c>
      <c r="E1385">
        <v>0</v>
      </c>
      <c r="F1385">
        <v>0</v>
      </c>
      <c r="H1385">
        <v>353.2333466</v>
      </c>
      <c r="J1385">
        <v>1986849</v>
      </c>
      <c r="K1385">
        <v>2597262</v>
      </c>
      <c r="L1385">
        <v>2501771</v>
      </c>
      <c r="M1385" t="str">
        <f>IF(J1385&gt;0,"Yes","No")</f>
        <v>Yes</v>
      </c>
      <c r="N1385">
        <f>AVERAGE(J1385:L1385)</f>
        <v>2361960.6666666665</v>
      </c>
      <c r="O1385">
        <v>4609581</v>
      </c>
      <c r="P1385">
        <v>4927614</v>
      </c>
      <c r="Q1385">
        <v>4330904</v>
      </c>
      <c r="S1385">
        <f>B1385/A1385</f>
        <v>1.7</v>
      </c>
      <c r="T1385">
        <f>D1385/A1385</f>
        <v>0.25</v>
      </c>
      <c r="V1385" s="4">
        <f>A1385*12+(B1385-1)*1.007825+C1385*14.003074+D1385*15.9949146+E1385*31.9720707+F1385*30.9737615+0.0005485799</f>
        <v>353.2333465799</v>
      </c>
      <c r="W1385">
        <f>1+A1385-B1385/2+C1385/2+F1385/2</f>
        <v>4</v>
      </c>
      <c r="X1385">
        <f>W1385/A1385</f>
        <v>0.2</v>
      </c>
      <c r="Y1385">
        <f>W1385/B1385</f>
        <v>0.11764705882352941</v>
      </c>
      <c r="Z1385">
        <f>W1385/D1385</f>
        <v>0.8</v>
      </c>
      <c r="AA1385" t="str">
        <f>IF(X1385&gt;=0.3,IF(X1385&lt;=0.68,IF(Y1385&gt;=0.2,IF(Y1385&lt;=0.95,IF(Z1385&gt;=0.77,IF(Z1385&lt;=1.75,"CRAM","O"),"O"),"O"),"O"),"O"),"O")</f>
        <v>O</v>
      </c>
      <c r="AD1385">
        <f>(1+A1385-D1385/2-E1385-B1385/2)/(A1385-D1385/2-E1385-C1385-F1385)</f>
        <v>8.5714285714285715E-2</v>
      </c>
      <c r="AF1385" t="str">
        <f>IF(AD1385&gt;0.66,"CondAr","----")</f>
        <v>----</v>
      </c>
      <c r="AG1385" t="str">
        <f>IF(AND((AD1385&gt;0.5),(AD1385&lt;=0.66)),"Aromatic","----")</f>
        <v>----</v>
      </c>
      <c r="AH1385" t="str">
        <f>IF(AND((AD1385&lt;=0.5),(S1385&lt;1.5)),"HUnSatLig","----")</f>
        <v>----</v>
      </c>
      <c r="AI1385" t="str">
        <f>IF(AND((T1385&lt;0.6),(S1385&gt;=1.5),(C1385=0)),"AlipatNoN","----")</f>
        <v>AlipatNoN</v>
      </c>
      <c r="AJ1385" t="str">
        <f>IF(AND((S1385&gt;=1.5),(T1385&gt;=0.6)),"SatFACarb","----")</f>
        <v>----</v>
      </c>
      <c r="AK1385" t="str">
        <f>IF(AND((T1385&lt;0.6),(S1385&gt;=1.5),(C1385&gt;0)),"Alipat+N","----")</f>
        <v>----</v>
      </c>
      <c r="AM1385" s="4">
        <f>V1385*(44/43.989828)</f>
        <v>353.31502659013802</v>
      </c>
      <c r="AN1385" s="4">
        <f>INT(AM1385)</f>
        <v>353</v>
      </c>
      <c r="AO1385" s="4">
        <f>AM1385-AN1385</f>
        <v>0.31502659013801804</v>
      </c>
    </row>
    <row r="1386" spans="1:41" x14ac:dyDescent="0.25">
      <c r="A1386">
        <v>20</v>
      </c>
      <c r="B1386">
        <v>34</v>
      </c>
      <c r="C1386">
        <v>0</v>
      </c>
      <c r="D1386">
        <v>11</v>
      </c>
      <c r="E1386">
        <v>0</v>
      </c>
      <c r="F1386">
        <v>0</v>
      </c>
      <c r="H1386">
        <v>449.20283419999998</v>
      </c>
      <c r="J1386">
        <v>2193682</v>
      </c>
      <c r="K1386">
        <v>2501491</v>
      </c>
      <c r="L1386">
        <v>2278789</v>
      </c>
      <c r="M1386" t="str">
        <f>IF(J1386&gt;0,"Yes","No")</f>
        <v>Yes</v>
      </c>
      <c r="N1386">
        <f>AVERAGE(J1386:L1386)</f>
        <v>2324654</v>
      </c>
      <c r="O1386">
        <v>3086235</v>
      </c>
      <c r="P1386">
        <v>3231591</v>
      </c>
      <c r="Q1386">
        <v>2814886</v>
      </c>
      <c r="S1386">
        <f>B1386/A1386</f>
        <v>1.7</v>
      </c>
      <c r="T1386">
        <f>D1386/A1386</f>
        <v>0.55000000000000004</v>
      </c>
      <c r="V1386" s="4">
        <f>A1386*12+(B1386-1)*1.007825+C1386*14.003074+D1386*15.9949146+E1386*31.9720707+F1386*30.9737615+0.0005485799</f>
        <v>449.20283417989998</v>
      </c>
      <c r="W1386">
        <f>1+A1386-B1386/2+C1386/2+F1386/2</f>
        <v>4</v>
      </c>
      <c r="X1386">
        <f>W1386/A1386</f>
        <v>0.2</v>
      </c>
      <c r="Y1386">
        <f>W1386/B1386</f>
        <v>0.11764705882352941</v>
      </c>
      <c r="Z1386">
        <f>W1386/D1386</f>
        <v>0.36363636363636365</v>
      </c>
      <c r="AA1386" t="str">
        <f>IF(X1386&gt;=0.3,IF(X1386&lt;=0.68,IF(Y1386&gt;=0.2,IF(Y1386&lt;=0.95,IF(Z1386&gt;=0.77,IF(Z1386&lt;=1.75,"CRAM","O"),"O"),"O"),"O"),"O"),"O")</f>
        <v>O</v>
      </c>
      <c r="AD1386">
        <f>(1+A1386-D1386/2-E1386-B1386/2)/(A1386-D1386/2-E1386-C1386-F1386)</f>
        <v>-0.10344827586206896</v>
      </c>
      <c r="AF1386" t="str">
        <f>IF(AD1386&gt;0.66,"CondAr","----")</f>
        <v>----</v>
      </c>
      <c r="AG1386" t="str">
        <f>IF(AND((AD1386&gt;0.5),(AD1386&lt;=0.66)),"Aromatic","----")</f>
        <v>----</v>
      </c>
      <c r="AH1386" t="str">
        <f>IF(AND((AD1386&lt;=0.5),(S1386&lt;1.5)),"HUnSatLig","----")</f>
        <v>----</v>
      </c>
      <c r="AI1386" t="str">
        <f>IF(AND((T1386&lt;0.6),(S1386&gt;=1.5),(C1386=0)),"AlipatNoN","----")</f>
        <v>AlipatNoN</v>
      </c>
      <c r="AJ1386" t="str">
        <f>IF(AND((S1386&gt;=1.5),(T1386&gt;=0.6)),"SatFACarb","----")</f>
        <v>----</v>
      </c>
      <c r="AK1386" t="str">
        <f>IF(AND((T1386&lt;0.6),(S1386&gt;=1.5),(C1386&gt;0)),"Alipat+N","----")</f>
        <v>----</v>
      </c>
      <c r="AM1386" s="4">
        <f>V1386*(44/43.989828)</f>
        <v>449.30670572104981</v>
      </c>
      <c r="AN1386" s="4">
        <f>INT(AM1386)</f>
        <v>449</v>
      </c>
      <c r="AO1386" s="4">
        <f>AM1386-AN1386</f>
        <v>0.3067057210498092</v>
      </c>
    </row>
    <row r="1387" spans="1:41" x14ac:dyDescent="0.25">
      <c r="A1387">
        <v>20</v>
      </c>
      <c r="B1387">
        <v>34</v>
      </c>
      <c r="C1387">
        <v>0</v>
      </c>
      <c r="D1387">
        <v>15</v>
      </c>
      <c r="E1387">
        <v>0</v>
      </c>
      <c r="F1387">
        <v>0</v>
      </c>
      <c r="H1387">
        <v>513.18249260000005</v>
      </c>
      <c r="J1387">
        <v>2231859</v>
      </c>
      <c r="K1387">
        <v>1938738</v>
      </c>
      <c r="L1387">
        <v>2428361</v>
      </c>
      <c r="M1387" t="str">
        <f>IF(J1387&gt;0,"Yes","No")</f>
        <v>Yes</v>
      </c>
      <c r="N1387">
        <f>AVERAGE(J1387:L1387)</f>
        <v>2199652.6666666665</v>
      </c>
      <c r="O1387">
        <v>3775644</v>
      </c>
      <c r="P1387">
        <v>3328690</v>
      </c>
      <c r="Q1387">
        <v>2475648</v>
      </c>
      <c r="S1387">
        <f>B1387/A1387</f>
        <v>1.7</v>
      </c>
      <c r="T1387">
        <f>D1387/A1387</f>
        <v>0.75</v>
      </c>
      <c r="V1387" s="4">
        <f>A1387*12+(B1387-1)*1.007825+C1387*14.003074+D1387*15.9949146+E1387*31.9720707+F1387*30.9737615+0.0005485799</f>
        <v>513.18249257989999</v>
      </c>
      <c r="W1387">
        <f>1+A1387-B1387/2+C1387/2+F1387/2</f>
        <v>4</v>
      </c>
      <c r="X1387">
        <f>W1387/A1387</f>
        <v>0.2</v>
      </c>
      <c r="Y1387">
        <f>W1387/B1387</f>
        <v>0.11764705882352941</v>
      </c>
      <c r="Z1387">
        <f>W1387/D1387</f>
        <v>0.26666666666666666</v>
      </c>
      <c r="AA1387" t="str">
        <f>IF(X1387&gt;=0.3,IF(X1387&lt;=0.68,IF(Y1387&gt;=0.2,IF(Y1387&lt;=0.95,IF(Z1387&gt;=0.77,IF(Z1387&lt;=1.75,"CRAM","O"),"O"),"O"),"O"),"O"),"O")</f>
        <v>O</v>
      </c>
      <c r="AD1387">
        <f>(1+A1387-D1387/2-E1387-B1387/2)/(A1387-D1387/2-E1387-C1387-F1387)</f>
        <v>-0.28000000000000003</v>
      </c>
      <c r="AF1387" t="str">
        <f>IF(AD1387&gt;0.66,"CondAr","----")</f>
        <v>----</v>
      </c>
      <c r="AG1387" t="str">
        <f>IF(AND((AD1387&gt;0.5),(AD1387&lt;=0.66)),"Aromatic","----")</f>
        <v>----</v>
      </c>
      <c r="AH1387" t="str">
        <f>IF(AND((AD1387&lt;=0.5),(S1387&lt;1.5)),"HUnSatLig","----")</f>
        <v>----</v>
      </c>
      <c r="AI1387" t="str">
        <f>IF(AND((T1387&lt;0.6),(S1387&gt;=1.5),(C1387=0)),"AlipatNoN","----")</f>
        <v>----</v>
      </c>
      <c r="AJ1387" t="str">
        <f>IF(AND((S1387&gt;=1.5),(T1387&gt;=0.6)),"SatFACarb","----")</f>
        <v>SatFACarb</v>
      </c>
      <c r="AK1387" t="str">
        <f>IF(AND((T1387&lt;0.6),(S1387&gt;=1.5),(C1387&gt;0)),"Alipat+N","----")</f>
        <v>----</v>
      </c>
      <c r="AM1387" s="4">
        <f>V1387*(44/43.989828)</f>
        <v>513.30115847499098</v>
      </c>
      <c r="AN1387" s="4">
        <f>INT(AM1387)</f>
        <v>513</v>
      </c>
      <c r="AO1387" s="4">
        <f>AM1387-AN1387</f>
        <v>0.30115847499098436</v>
      </c>
    </row>
    <row r="1388" spans="1:41" x14ac:dyDescent="0.25">
      <c r="A1388">
        <v>20</v>
      </c>
      <c r="B1388">
        <v>34</v>
      </c>
      <c r="C1388">
        <v>0</v>
      </c>
      <c r="D1388">
        <v>16</v>
      </c>
      <c r="E1388">
        <v>0</v>
      </c>
      <c r="F1388">
        <v>0</v>
      </c>
      <c r="H1388">
        <v>529.17740719999995</v>
      </c>
      <c r="J1388">
        <v>1569500</v>
      </c>
      <c r="K1388">
        <v>1987111</v>
      </c>
      <c r="L1388">
        <v>1666424</v>
      </c>
      <c r="M1388" t="str">
        <f>IF(J1388&gt;0,"Yes","No")</f>
        <v>Yes</v>
      </c>
      <c r="N1388">
        <f>AVERAGE(J1388:L1388)</f>
        <v>1741011.6666666667</v>
      </c>
      <c r="O1388">
        <v>2142575</v>
      </c>
      <c r="P1388">
        <v>2335562</v>
      </c>
      <c r="Q1388">
        <v>1769813</v>
      </c>
      <c r="S1388">
        <f>B1388/A1388</f>
        <v>1.7</v>
      </c>
      <c r="T1388">
        <f>D1388/A1388</f>
        <v>0.8</v>
      </c>
      <c r="V1388" s="4">
        <f>A1388*12+(B1388-1)*1.007825+C1388*14.003074+D1388*15.9949146+E1388*31.9720707+F1388*30.9737615+0.0005485799</f>
        <v>529.1774071799</v>
      </c>
      <c r="W1388">
        <f>1+A1388-B1388/2+C1388/2+F1388/2</f>
        <v>4</v>
      </c>
      <c r="X1388">
        <f>W1388/A1388</f>
        <v>0.2</v>
      </c>
      <c r="Y1388">
        <f>W1388/B1388</f>
        <v>0.11764705882352941</v>
      </c>
      <c r="Z1388">
        <f>W1388/D1388</f>
        <v>0.25</v>
      </c>
      <c r="AA1388" t="str">
        <f>IF(X1388&gt;=0.3,IF(X1388&lt;=0.68,IF(Y1388&gt;=0.2,IF(Y1388&lt;=0.95,IF(Z1388&gt;=0.77,IF(Z1388&lt;=1.75,"CRAM","O"),"O"),"O"),"O"),"O"),"O")</f>
        <v>O</v>
      </c>
      <c r="AD1388">
        <f>(1+A1388-D1388/2-E1388-B1388/2)/(A1388-D1388/2-E1388-C1388-F1388)</f>
        <v>-0.33333333333333331</v>
      </c>
      <c r="AF1388" t="str">
        <f>IF(AD1388&gt;0.66,"CondAr","----")</f>
        <v>----</v>
      </c>
      <c r="AG1388" t="str">
        <f>IF(AND((AD1388&gt;0.5),(AD1388&lt;=0.66)),"Aromatic","----")</f>
        <v>----</v>
      </c>
      <c r="AH1388" t="str">
        <f>IF(AND((AD1388&lt;=0.5),(S1388&lt;1.5)),"HUnSatLig","----")</f>
        <v>----</v>
      </c>
      <c r="AI1388" t="str">
        <f>IF(AND((T1388&lt;0.6),(S1388&gt;=1.5),(C1388=0)),"AlipatNoN","----")</f>
        <v>----</v>
      </c>
      <c r="AJ1388" t="str">
        <f>IF(AND((S1388&gt;=1.5),(T1388&gt;=0.6)),"SatFACarb","----")</f>
        <v>SatFACarb</v>
      </c>
      <c r="AK1388" t="str">
        <f>IF(AND((T1388&lt;0.6),(S1388&gt;=1.5),(C1388&gt;0)),"Alipat+N","----")</f>
        <v>----</v>
      </c>
      <c r="AM1388" s="4">
        <f>V1388*(44/43.989828)</f>
        <v>529.29977166347635</v>
      </c>
      <c r="AN1388" s="4">
        <f>INT(AM1388)</f>
        <v>529</v>
      </c>
      <c r="AO1388" s="4">
        <f>AM1388-AN1388</f>
        <v>0.2997716634763492</v>
      </c>
    </row>
    <row r="1389" spans="1:41" x14ac:dyDescent="0.25">
      <c r="A1389">
        <v>20</v>
      </c>
      <c r="B1389">
        <v>34</v>
      </c>
      <c r="C1389">
        <v>4</v>
      </c>
      <c r="D1389">
        <v>6</v>
      </c>
      <c r="E1389">
        <v>0</v>
      </c>
      <c r="F1389">
        <v>0</v>
      </c>
      <c r="H1389">
        <v>425.24055720000001</v>
      </c>
      <c r="J1389">
        <v>1987721</v>
      </c>
      <c r="K1389">
        <v>2277458</v>
      </c>
      <c r="L1389">
        <v>2297850</v>
      </c>
      <c r="M1389" t="str">
        <f>IF(J1389&gt;0,"Yes","No")</f>
        <v>Yes</v>
      </c>
      <c r="N1389">
        <f>AVERAGE(J1389:L1389)</f>
        <v>2187676.3333333335</v>
      </c>
      <c r="O1389">
        <v>3886170</v>
      </c>
      <c r="P1389">
        <v>4092989</v>
      </c>
      <c r="Q1389">
        <v>3025193</v>
      </c>
      <c r="S1389">
        <f>B1389/A1389</f>
        <v>1.7</v>
      </c>
      <c r="T1389">
        <f>D1389/A1389</f>
        <v>0.3</v>
      </c>
      <c r="V1389" s="4">
        <f>A1389*12+(B1389-1)*1.007825+C1389*14.003074+D1389*15.9949146+E1389*31.9720707+F1389*30.9737615+0.0005485799</f>
        <v>425.24055717989995</v>
      </c>
      <c r="W1389">
        <f>1+A1389-B1389/2+C1389/2+F1389/2</f>
        <v>6</v>
      </c>
      <c r="X1389">
        <f>W1389/A1389</f>
        <v>0.3</v>
      </c>
      <c r="Y1389">
        <f>W1389/B1389</f>
        <v>0.17647058823529413</v>
      </c>
      <c r="Z1389">
        <f>W1389/D1389</f>
        <v>1</v>
      </c>
      <c r="AA1389" t="str">
        <f>IF(X1389&gt;=0.3,IF(X1389&lt;=0.68,IF(Y1389&gt;=0.2,IF(Y1389&lt;=0.95,IF(Z1389&gt;=0.77,IF(Z1389&lt;=1.75,"CRAM","O"),"O"),"O"),"O"),"O"),"O")</f>
        <v>O</v>
      </c>
      <c r="AD1389">
        <f>(1+A1389-D1389/2-E1389-B1389/2)/(A1389-D1389/2-E1389-C1389-F1389)</f>
        <v>7.6923076923076927E-2</v>
      </c>
      <c r="AF1389" t="str">
        <f>IF(AD1389&gt;0.66,"CondAr","----")</f>
        <v>----</v>
      </c>
      <c r="AG1389" t="str">
        <f>IF(AND((AD1389&gt;0.5),(AD1389&lt;=0.66)),"Aromatic","----")</f>
        <v>----</v>
      </c>
      <c r="AH1389" t="str">
        <f>IF(AND((AD1389&lt;=0.5),(S1389&lt;1.5)),"HUnSatLig","----")</f>
        <v>----</v>
      </c>
      <c r="AI1389" t="str">
        <f>IF(AND((T1389&lt;0.6),(S1389&gt;=1.5),(C1389=0)),"AlipatNoN","----")</f>
        <v>----</v>
      </c>
      <c r="AJ1389" t="str">
        <f>IF(AND((S1389&gt;=1.5),(T1389&gt;=0.6)),"SatFACarb","----")</f>
        <v>----</v>
      </c>
      <c r="AK1389" t="str">
        <f>IF(AND((T1389&lt;0.6),(S1389&gt;=1.5),(C1389&gt;0)),"Alipat+N","----")</f>
        <v>Alipat+N</v>
      </c>
      <c r="AM1389" s="4">
        <f>V1389*(44/43.989828)</f>
        <v>425.33888779732433</v>
      </c>
      <c r="AN1389" s="4">
        <f>INT(AM1389)</f>
        <v>425</v>
      </c>
      <c r="AO1389" s="4">
        <f>AM1389-AN1389</f>
        <v>0.3388877973243325</v>
      </c>
    </row>
    <row r="1390" spans="1:41" x14ac:dyDescent="0.25">
      <c r="A1390">
        <v>20</v>
      </c>
      <c r="B1390">
        <v>34</v>
      </c>
      <c r="C1390">
        <v>4</v>
      </c>
      <c r="D1390">
        <v>8</v>
      </c>
      <c r="E1390">
        <v>0</v>
      </c>
      <c r="F1390">
        <v>0</v>
      </c>
      <c r="H1390">
        <v>457.23038639999999</v>
      </c>
      <c r="J1390">
        <v>2659710</v>
      </c>
      <c r="K1390">
        <v>2833340</v>
      </c>
      <c r="L1390">
        <v>2502292</v>
      </c>
      <c r="M1390" t="str">
        <f>IF(J1390&gt;0,"Yes","No")</f>
        <v>Yes</v>
      </c>
      <c r="N1390">
        <f>AVERAGE(J1390:L1390)</f>
        <v>2665114</v>
      </c>
      <c r="O1390">
        <v>3788708</v>
      </c>
      <c r="P1390">
        <v>4071909</v>
      </c>
      <c r="Q1390">
        <v>4000051</v>
      </c>
      <c r="S1390">
        <f>B1390/A1390</f>
        <v>1.7</v>
      </c>
      <c r="T1390">
        <f>D1390/A1390</f>
        <v>0.4</v>
      </c>
      <c r="V1390" s="4">
        <f>A1390*12+(B1390-1)*1.007825+C1390*14.003074+D1390*15.9949146+E1390*31.9720707+F1390*30.9737615+0.0005485799</f>
        <v>457.23038637989998</v>
      </c>
      <c r="W1390">
        <f>1+A1390-B1390/2+C1390/2+F1390/2</f>
        <v>6</v>
      </c>
      <c r="X1390">
        <f>W1390/A1390</f>
        <v>0.3</v>
      </c>
      <c r="Y1390">
        <f>W1390/B1390</f>
        <v>0.17647058823529413</v>
      </c>
      <c r="Z1390">
        <f>W1390/D1390</f>
        <v>0.75</v>
      </c>
      <c r="AA1390" t="str">
        <f>IF(X1390&gt;=0.3,IF(X1390&lt;=0.68,IF(Y1390&gt;=0.2,IF(Y1390&lt;=0.95,IF(Z1390&gt;=0.77,IF(Z1390&lt;=1.75,"CRAM","O"),"O"),"O"),"O"),"O"),"O")</f>
        <v>O</v>
      </c>
      <c r="AD1390">
        <f>(1+A1390-D1390/2-E1390-B1390/2)/(A1390-D1390/2-E1390-C1390-F1390)</f>
        <v>0</v>
      </c>
      <c r="AF1390" t="str">
        <f>IF(AD1390&gt;0.66,"CondAr","----")</f>
        <v>----</v>
      </c>
      <c r="AG1390" t="str">
        <f>IF(AND((AD1390&gt;0.5),(AD1390&lt;=0.66)),"Aromatic","----")</f>
        <v>----</v>
      </c>
      <c r="AH1390" t="str">
        <f>IF(AND((AD1390&lt;=0.5),(S1390&lt;1.5)),"HUnSatLig","----")</f>
        <v>----</v>
      </c>
      <c r="AI1390" t="str">
        <f>IF(AND((T1390&lt;0.6),(S1390&gt;=1.5),(C1390=0)),"AlipatNoN","----")</f>
        <v>----</v>
      </c>
      <c r="AJ1390" t="str">
        <f>IF(AND((S1390&gt;=1.5),(T1390&gt;=0.6)),"SatFACarb","----")</f>
        <v>----</v>
      </c>
      <c r="AK1390" t="str">
        <f>IF(AND((T1390&lt;0.6),(S1390&gt;=1.5),(C1390&gt;0)),"Alipat+N","----")</f>
        <v>Alipat+N</v>
      </c>
      <c r="AM1390" s="4">
        <f>V1390*(44/43.989828)</f>
        <v>457.33611417429495</v>
      </c>
      <c r="AN1390" s="4">
        <f>INT(AM1390)</f>
        <v>457</v>
      </c>
      <c r="AO1390" s="4">
        <f>AM1390-AN1390</f>
        <v>0.3361141742949485</v>
      </c>
    </row>
    <row r="1391" spans="1:41" x14ac:dyDescent="0.25">
      <c r="A1391">
        <v>20</v>
      </c>
      <c r="B1391">
        <v>36</v>
      </c>
      <c r="C1391">
        <v>0</v>
      </c>
      <c r="D1391">
        <v>12</v>
      </c>
      <c r="E1391">
        <v>0</v>
      </c>
      <c r="F1391">
        <v>0</v>
      </c>
      <c r="H1391">
        <v>467.21339879999999</v>
      </c>
      <c r="J1391">
        <v>2010319</v>
      </c>
      <c r="K1391">
        <v>2102393</v>
      </c>
      <c r="L1391">
        <v>1742832</v>
      </c>
      <c r="M1391" t="str">
        <f>IF(J1391&gt;0,"Yes","No")</f>
        <v>Yes</v>
      </c>
      <c r="N1391">
        <f>AVERAGE(J1391:L1391)</f>
        <v>1951848</v>
      </c>
      <c r="O1391">
        <v>2619019</v>
      </c>
      <c r="P1391">
        <v>3427618</v>
      </c>
      <c r="Q1391">
        <v>2205688</v>
      </c>
      <c r="S1391">
        <f>B1391/A1391</f>
        <v>1.8</v>
      </c>
      <c r="T1391">
        <f>D1391/A1391</f>
        <v>0.6</v>
      </c>
      <c r="V1391" s="4">
        <f>A1391*12+(B1391-1)*1.007825+C1391*14.003074+D1391*15.9949146+E1391*31.9720707+F1391*30.9737615+0.0005485799</f>
        <v>467.21339877989993</v>
      </c>
      <c r="W1391">
        <f>1+A1391-B1391/2+C1391/2+F1391/2</f>
        <v>3</v>
      </c>
      <c r="X1391">
        <f>W1391/A1391</f>
        <v>0.15</v>
      </c>
      <c r="Y1391">
        <f>W1391/B1391</f>
        <v>8.3333333333333329E-2</v>
      </c>
      <c r="Z1391">
        <f>W1391/D1391</f>
        <v>0.25</v>
      </c>
      <c r="AA1391" t="str">
        <f>IF(X1391&gt;=0.3,IF(X1391&lt;=0.68,IF(Y1391&gt;=0.2,IF(Y1391&lt;=0.95,IF(Z1391&gt;=0.77,IF(Z1391&lt;=1.75,"CRAM","O"),"O"),"O"),"O"),"O"),"O")</f>
        <v>O</v>
      </c>
      <c r="AD1391">
        <f>(1+A1391-D1391/2-E1391-B1391/2)/(A1391-D1391/2-E1391-C1391-F1391)</f>
        <v>-0.21428571428571427</v>
      </c>
      <c r="AF1391" t="str">
        <f>IF(AD1391&gt;0.66,"CondAr","----")</f>
        <v>----</v>
      </c>
      <c r="AG1391" t="str">
        <f>IF(AND((AD1391&gt;0.5),(AD1391&lt;=0.66)),"Aromatic","----")</f>
        <v>----</v>
      </c>
      <c r="AH1391" t="str">
        <f>IF(AND((AD1391&lt;=0.5),(S1391&lt;1.5)),"HUnSatLig","----")</f>
        <v>----</v>
      </c>
      <c r="AI1391" t="str">
        <f>IF(AND((T1391&lt;0.6),(S1391&gt;=1.5),(C1391=0)),"AlipatNoN","----")</f>
        <v>----</v>
      </c>
      <c r="AJ1391" t="str">
        <f>IF(AND((S1391&gt;=1.5),(T1391&gt;=0.6)),"SatFACarb","----")</f>
        <v>SatFACarb</v>
      </c>
      <c r="AK1391" t="str">
        <f>IF(AND((T1391&lt;0.6),(S1391&gt;=1.5),(C1391&gt;0)),"Alipat+N","----")</f>
        <v>----</v>
      </c>
      <c r="AM1391" s="4">
        <f>V1391*(44/43.989828)</f>
        <v>467.32143499891828</v>
      </c>
      <c r="AN1391" s="4">
        <f>INT(AM1391)</f>
        <v>467</v>
      </c>
      <c r="AO1391" s="4">
        <f>AM1391-AN1391</f>
        <v>0.32143499891827787</v>
      </c>
    </row>
    <row r="1392" spans="1:41" x14ac:dyDescent="0.25">
      <c r="A1392">
        <v>20</v>
      </c>
      <c r="B1392">
        <v>36</v>
      </c>
      <c r="C1392">
        <v>4</v>
      </c>
      <c r="D1392">
        <v>7</v>
      </c>
      <c r="E1392">
        <v>0</v>
      </c>
      <c r="F1392">
        <v>0</v>
      </c>
      <c r="H1392">
        <v>443.25112180000002</v>
      </c>
      <c r="J1392">
        <v>1980966</v>
      </c>
      <c r="K1392">
        <v>2442980</v>
      </c>
      <c r="L1392">
        <v>2370021</v>
      </c>
      <c r="M1392" t="str">
        <f>IF(J1392&gt;0,"Yes","No")</f>
        <v>Yes</v>
      </c>
      <c r="N1392">
        <f>AVERAGE(J1392:L1392)</f>
        <v>2264655.6666666665</v>
      </c>
      <c r="O1392">
        <v>3382119</v>
      </c>
      <c r="P1392">
        <v>4048071</v>
      </c>
      <c r="Q1392">
        <v>2923004</v>
      </c>
      <c r="S1392">
        <f>B1392/A1392</f>
        <v>1.8</v>
      </c>
      <c r="T1392">
        <f>D1392/A1392</f>
        <v>0.35</v>
      </c>
      <c r="V1392" s="4">
        <f>A1392*12+(B1392-1)*1.007825+C1392*14.003074+D1392*15.9949146+E1392*31.9720707+F1392*30.9737615+0.0005485799</f>
        <v>443.25112177989996</v>
      </c>
      <c r="W1392">
        <f>1+A1392-B1392/2+C1392/2+F1392/2</f>
        <v>5</v>
      </c>
      <c r="X1392">
        <f>W1392/A1392</f>
        <v>0.25</v>
      </c>
      <c r="Y1392">
        <f>W1392/B1392</f>
        <v>0.1388888888888889</v>
      </c>
      <c r="Z1392">
        <f>W1392/D1392</f>
        <v>0.7142857142857143</v>
      </c>
      <c r="AA1392" t="str">
        <f>IF(X1392&gt;=0.3,IF(X1392&lt;=0.68,IF(Y1392&gt;=0.2,IF(Y1392&lt;=0.95,IF(Z1392&gt;=0.77,IF(Z1392&lt;=1.75,"CRAM","O"),"O"),"O"),"O"),"O"),"O")</f>
        <v>O</v>
      </c>
      <c r="AD1392">
        <f>(1+A1392-D1392/2-E1392-B1392/2)/(A1392-D1392/2-E1392-C1392-F1392)</f>
        <v>-0.04</v>
      </c>
      <c r="AF1392" t="str">
        <f>IF(AD1392&gt;0.66,"CondAr","----")</f>
        <v>----</v>
      </c>
      <c r="AG1392" t="str">
        <f>IF(AND((AD1392&gt;0.5),(AD1392&lt;=0.66)),"Aromatic","----")</f>
        <v>----</v>
      </c>
      <c r="AH1392" t="str">
        <f>IF(AND((AD1392&lt;=0.5),(S1392&lt;1.5)),"HUnSatLig","----")</f>
        <v>----</v>
      </c>
      <c r="AI1392" t="str">
        <f>IF(AND((T1392&lt;0.6),(S1392&gt;=1.5),(C1392=0)),"AlipatNoN","----")</f>
        <v>----</v>
      </c>
      <c r="AJ1392" t="str">
        <f>IF(AND((S1392&gt;=1.5),(T1392&gt;=0.6)),"SatFACarb","----")</f>
        <v>----</v>
      </c>
      <c r="AK1392" t="str">
        <f>IF(AND((T1392&lt;0.6),(S1392&gt;=1.5),(C1392&gt;0)),"Alipat+N","----")</f>
        <v>Alipat+N</v>
      </c>
      <c r="AM1392" s="4">
        <f>V1392*(44/43.989828)</f>
        <v>443.3536170751928</v>
      </c>
      <c r="AN1392" s="4">
        <f>INT(AM1392)</f>
        <v>443</v>
      </c>
      <c r="AO1392" s="4">
        <f>AM1392-AN1392</f>
        <v>0.35361707519280117</v>
      </c>
    </row>
    <row r="1393" spans="1:41" x14ac:dyDescent="0.25">
      <c r="A1393">
        <v>20</v>
      </c>
      <c r="B1393">
        <v>36</v>
      </c>
      <c r="C1393">
        <v>4</v>
      </c>
      <c r="D1393">
        <v>8</v>
      </c>
      <c r="E1393">
        <v>0</v>
      </c>
      <c r="F1393">
        <v>0</v>
      </c>
      <c r="H1393">
        <v>459.24603639999998</v>
      </c>
      <c r="J1393">
        <v>2188485</v>
      </c>
      <c r="K1393">
        <v>2710371</v>
      </c>
      <c r="L1393">
        <v>2554864</v>
      </c>
      <c r="M1393" t="str">
        <f>IF(J1393&gt;0,"Yes","No")</f>
        <v>Yes</v>
      </c>
      <c r="N1393">
        <f>AVERAGE(J1393:L1393)</f>
        <v>2484573.3333333335</v>
      </c>
      <c r="O1393">
        <v>2616649</v>
      </c>
      <c r="P1393">
        <v>2880929</v>
      </c>
      <c r="Q1393">
        <v>2606790</v>
      </c>
      <c r="S1393">
        <f>B1393/A1393</f>
        <v>1.8</v>
      </c>
      <c r="T1393">
        <f>D1393/A1393</f>
        <v>0.4</v>
      </c>
      <c r="V1393" s="4">
        <f>A1393*12+(B1393-1)*1.007825+C1393*14.003074+D1393*15.9949146+E1393*31.9720707+F1393*30.9737615+0.0005485799</f>
        <v>459.24603637989998</v>
      </c>
      <c r="W1393">
        <f>1+A1393-B1393/2+C1393/2+F1393/2</f>
        <v>5</v>
      </c>
      <c r="X1393">
        <f>W1393/A1393</f>
        <v>0.25</v>
      </c>
      <c r="Y1393">
        <f>W1393/B1393</f>
        <v>0.1388888888888889</v>
      </c>
      <c r="Z1393">
        <f>W1393/D1393</f>
        <v>0.625</v>
      </c>
      <c r="AA1393" t="str">
        <f>IF(X1393&gt;=0.3,IF(X1393&lt;=0.68,IF(Y1393&gt;=0.2,IF(Y1393&lt;=0.95,IF(Z1393&gt;=0.77,IF(Z1393&lt;=1.75,"CRAM","O"),"O"),"O"),"O"),"O"),"O")</f>
        <v>O</v>
      </c>
      <c r="AD1393">
        <f>(1+A1393-D1393/2-E1393-B1393/2)/(A1393-D1393/2-E1393-C1393-F1393)</f>
        <v>-8.3333333333333329E-2</v>
      </c>
      <c r="AF1393" t="str">
        <f>IF(AD1393&gt;0.66,"CondAr","----")</f>
        <v>----</v>
      </c>
      <c r="AG1393" t="str">
        <f>IF(AND((AD1393&gt;0.5),(AD1393&lt;=0.66)),"Aromatic","----")</f>
        <v>----</v>
      </c>
      <c r="AH1393" t="str">
        <f>IF(AND((AD1393&lt;=0.5),(S1393&lt;1.5)),"HUnSatLig","----")</f>
        <v>----</v>
      </c>
      <c r="AI1393" t="str">
        <f>IF(AND((T1393&lt;0.6),(S1393&gt;=1.5),(C1393=0)),"AlipatNoN","----")</f>
        <v>----</v>
      </c>
      <c r="AJ1393" t="str">
        <f>IF(AND((S1393&gt;=1.5),(T1393&gt;=0.6)),"SatFACarb","----")</f>
        <v>----</v>
      </c>
      <c r="AK1393" t="str">
        <f>IF(AND((T1393&lt;0.6),(S1393&gt;=1.5),(C1393&gt;0)),"Alipat+N","----")</f>
        <v>Alipat+N</v>
      </c>
      <c r="AM1393" s="4">
        <f>V1393*(44/43.989828)</f>
        <v>459.35223026367817</v>
      </c>
      <c r="AN1393" s="4">
        <f>INT(AM1393)</f>
        <v>459</v>
      </c>
      <c r="AO1393" s="4">
        <f>AM1393-AN1393</f>
        <v>0.35223026367816601</v>
      </c>
    </row>
    <row r="1394" spans="1:41" x14ac:dyDescent="0.25">
      <c r="A1394">
        <v>20</v>
      </c>
      <c r="B1394">
        <v>40</v>
      </c>
      <c r="C1394">
        <v>0</v>
      </c>
      <c r="D1394">
        <v>8</v>
      </c>
      <c r="E1394">
        <v>0</v>
      </c>
      <c r="F1394">
        <v>0</v>
      </c>
      <c r="H1394">
        <v>407.26504039999998</v>
      </c>
      <c r="J1394">
        <v>1982830</v>
      </c>
      <c r="K1394">
        <v>2723019</v>
      </c>
      <c r="L1394">
        <v>1973816</v>
      </c>
      <c r="M1394" t="str">
        <f>IF(J1394&gt;0,"Yes","No")</f>
        <v>Yes</v>
      </c>
      <c r="N1394">
        <f>AVERAGE(J1394:L1394)</f>
        <v>2226555</v>
      </c>
      <c r="O1394">
        <v>3036713</v>
      </c>
      <c r="P1394">
        <v>3656358</v>
      </c>
      <c r="Q1394">
        <v>2915693</v>
      </c>
      <c r="S1394">
        <f>B1394/A1394</f>
        <v>2</v>
      </c>
      <c r="T1394">
        <f>D1394/A1394</f>
        <v>0.4</v>
      </c>
      <c r="V1394" s="4">
        <f>A1394*12+(B1394-1)*1.007825+C1394*14.003074+D1394*15.9949146+E1394*31.9720707+F1394*30.9737615+0.0005485799</f>
        <v>407.26504037990003</v>
      </c>
      <c r="W1394">
        <f>1+A1394-B1394/2+C1394/2+F1394/2</f>
        <v>1</v>
      </c>
      <c r="X1394">
        <f>W1394/A1394</f>
        <v>0.05</v>
      </c>
      <c r="Y1394">
        <f>W1394/B1394</f>
        <v>2.5000000000000001E-2</v>
      </c>
      <c r="Z1394">
        <f>W1394/D1394</f>
        <v>0.125</v>
      </c>
      <c r="AA1394" t="str">
        <f>IF(X1394&gt;=0.3,IF(X1394&lt;=0.68,IF(Y1394&gt;=0.2,IF(Y1394&lt;=0.95,IF(Z1394&gt;=0.77,IF(Z1394&lt;=1.75,"CRAM","O"),"O"),"O"),"O"),"O"),"O")</f>
        <v>O</v>
      </c>
      <c r="AD1394">
        <f>(1+A1394-D1394/2-E1394-B1394/2)/(A1394-D1394/2-E1394-C1394-F1394)</f>
        <v>-0.1875</v>
      </c>
      <c r="AF1394" t="str">
        <f>IF(AD1394&gt;0.66,"CondAr","----")</f>
        <v>----</v>
      </c>
      <c r="AG1394" t="str">
        <f>IF(AND((AD1394&gt;0.5),(AD1394&lt;=0.66)),"Aromatic","----")</f>
        <v>----</v>
      </c>
      <c r="AH1394" t="str">
        <f>IF(AND((AD1394&lt;=0.5),(S1394&lt;1.5)),"HUnSatLig","----")</f>
        <v>----</v>
      </c>
      <c r="AI1394" t="str">
        <f>IF(AND((T1394&lt;0.6),(S1394&gt;=1.5),(C1394=0)),"AlipatNoN","----")</f>
        <v>AlipatNoN</v>
      </c>
      <c r="AJ1394" t="str">
        <f>IF(AND((S1394&gt;=1.5),(T1394&gt;=0.6)),"SatFACarb","----")</f>
        <v>----</v>
      </c>
      <c r="AK1394" t="str">
        <f>IF(AND((T1394&lt;0.6),(S1394&gt;=1.5),(C1394&gt;0)),"Alipat+N","----")</f>
        <v>----</v>
      </c>
      <c r="AM1394" s="4">
        <f>V1394*(44/43.989828)</f>
        <v>407.35921442374359</v>
      </c>
      <c r="AN1394" s="4">
        <f>INT(AM1394)</f>
        <v>407</v>
      </c>
      <c r="AO1394" s="4">
        <f>AM1394-AN1394</f>
        <v>0.35921442374359458</v>
      </c>
    </row>
    <row r="1395" spans="1:41" x14ac:dyDescent="0.25">
      <c r="A1395">
        <v>21</v>
      </c>
      <c r="B1395">
        <v>12</v>
      </c>
      <c r="C1395">
        <v>0</v>
      </c>
      <c r="D1395">
        <v>8</v>
      </c>
      <c r="E1395">
        <v>0</v>
      </c>
      <c r="F1395">
        <v>0</v>
      </c>
      <c r="H1395">
        <v>391.04594040000001</v>
      </c>
      <c r="J1395">
        <v>1802789</v>
      </c>
      <c r="K1395">
        <v>2190809</v>
      </c>
      <c r="L1395">
        <v>1727626</v>
      </c>
      <c r="M1395" t="str">
        <f>IF(J1395&gt;0,"Yes","No")</f>
        <v>Yes</v>
      </c>
      <c r="N1395">
        <f>AVERAGE(J1395:L1395)</f>
        <v>1907074.6666666667</v>
      </c>
      <c r="O1395" t="s">
        <v>14</v>
      </c>
      <c r="P1395" t="s">
        <v>14</v>
      </c>
      <c r="Q1395" t="s">
        <v>14</v>
      </c>
      <c r="S1395">
        <f>B1395/A1395</f>
        <v>0.5714285714285714</v>
      </c>
      <c r="T1395">
        <f>D1395/A1395</f>
        <v>0.38095238095238093</v>
      </c>
      <c r="V1395" s="4">
        <f>A1395*12+(B1395-1)*1.007825+C1395*14.003074+D1395*15.9949146+E1395*31.9720707+F1395*30.9737615+0.0005485799</f>
        <v>391.0459403799</v>
      </c>
      <c r="W1395">
        <f>1+A1395-B1395/2+C1395/2+F1395/2</f>
        <v>16</v>
      </c>
      <c r="X1395">
        <f>W1395/A1395</f>
        <v>0.76190476190476186</v>
      </c>
      <c r="Y1395">
        <f>W1395/B1395</f>
        <v>1.3333333333333333</v>
      </c>
      <c r="Z1395">
        <f>W1395/D1395</f>
        <v>2</v>
      </c>
      <c r="AA1395" t="str">
        <f>IF(X1395&gt;=0.3,IF(X1395&lt;=0.68,IF(Y1395&gt;=0.2,IF(Y1395&lt;=0.95,IF(Z1395&gt;=0.77,IF(Z1395&lt;=1.75,"CRAM","O"),"O"),"O"),"O"),"O"),"O")</f>
        <v>O</v>
      </c>
      <c r="AD1395">
        <f>(1+A1395-D1395/2-E1395-B1395/2)/(A1395-D1395/2-E1395-C1395-F1395)</f>
        <v>0.70588235294117652</v>
      </c>
      <c r="AF1395" t="str">
        <f>IF(AD1395&gt;0.66,"CondAr","----")</f>
        <v>CondAr</v>
      </c>
      <c r="AG1395" t="str">
        <f>IF(AND((AD1395&gt;0.5),(AD1395&lt;=0.66)),"Aromatic","----")</f>
        <v>----</v>
      </c>
      <c r="AH1395" t="str">
        <f>IF(AND((AD1395&lt;=0.5),(S1395&lt;1.5)),"HUnSatLig","----")</f>
        <v>----</v>
      </c>
      <c r="AI1395" t="str">
        <f>IF(AND((T1395&lt;0.6),(S1395&gt;=1.5),(C1395=0)),"AlipatNoN","----")</f>
        <v>----</v>
      </c>
      <c r="AJ1395" t="str">
        <f>IF(AND((S1395&gt;=1.5),(T1395&gt;=0.6)),"SatFACarb","----")</f>
        <v>----</v>
      </c>
      <c r="AK1395" t="str">
        <f>IF(AND((T1395&lt;0.6),(S1395&gt;=1.5),(C1395&gt;0)),"Alipat+N","----")</f>
        <v>----</v>
      </c>
      <c r="AM1395" s="4">
        <f>V1395*(44/43.989828)</f>
        <v>391.13636399568549</v>
      </c>
      <c r="AN1395" s="4">
        <f>INT(AM1395)</f>
        <v>391</v>
      </c>
      <c r="AO1395" s="4">
        <f>AM1395-AN1395</f>
        <v>0.13636399568548541</v>
      </c>
    </row>
    <row r="1396" spans="1:41" x14ac:dyDescent="0.25">
      <c r="A1396">
        <v>21</v>
      </c>
      <c r="B1396">
        <v>12</v>
      </c>
      <c r="C1396">
        <v>0</v>
      </c>
      <c r="D1396">
        <v>9</v>
      </c>
      <c r="E1396">
        <v>0</v>
      </c>
      <c r="F1396">
        <v>0</v>
      </c>
      <c r="H1396">
        <v>407.04085500000002</v>
      </c>
      <c r="J1396">
        <v>2445148</v>
      </c>
      <c r="K1396">
        <v>2421433</v>
      </c>
      <c r="L1396">
        <v>2379817</v>
      </c>
      <c r="M1396" t="str">
        <f>IF(J1396&gt;0,"Yes","No")</f>
        <v>Yes</v>
      </c>
      <c r="N1396">
        <f>AVERAGE(J1396:L1396)</f>
        <v>2415466</v>
      </c>
      <c r="O1396" t="s">
        <v>14</v>
      </c>
      <c r="P1396" t="s">
        <v>14</v>
      </c>
      <c r="Q1396" t="s">
        <v>14</v>
      </c>
      <c r="S1396">
        <f>B1396/A1396</f>
        <v>0.5714285714285714</v>
      </c>
      <c r="T1396">
        <f>D1396/A1396</f>
        <v>0.42857142857142855</v>
      </c>
      <c r="V1396" s="4">
        <f>A1396*12+(B1396-1)*1.007825+C1396*14.003074+D1396*15.9949146+E1396*31.9720707+F1396*30.9737615+0.0005485799</f>
        <v>407.04085497989996</v>
      </c>
      <c r="W1396">
        <f>1+A1396-B1396/2+C1396/2+F1396/2</f>
        <v>16</v>
      </c>
      <c r="X1396">
        <f>W1396/A1396</f>
        <v>0.76190476190476186</v>
      </c>
      <c r="Y1396">
        <f>W1396/B1396</f>
        <v>1.3333333333333333</v>
      </c>
      <c r="Z1396">
        <f>W1396/D1396</f>
        <v>1.7777777777777777</v>
      </c>
      <c r="AA1396" t="str">
        <f>IF(X1396&gt;=0.3,IF(X1396&lt;=0.68,IF(Y1396&gt;=0.2,IF(Y1396&lt;=0.95,IF(Z1396&gt;=0.77,IF(Z1396&lt;=1.75,"CRAM","O"),"O"),"O"),"O"),"O"),"O")</f>
        <v>O</v>
      </c>
      <c r="AD1396">
        <f>(1+A1396-D1396/2-E1396-B1396/2)/(A1396-D1396/2-E1396-C1396-F1396)</f>
        <v>0.69696969696969702</v>
      </c>
      <c r="AF1396" t="str">
        <f>IF(AD1396&gt;0.66,"CondAr","----")</f>
        <v>CondAr</v>
      </c>
      <c r="AG1396" t="str">
        <f>IF(AND((AD1396&gt;0.5),(AD1396&lt;=0.66)),"Aromatic","----")</f>
        <v>----</v>
      </c>
      <c r="AH1396" t="str">
        <f>IF(AND((AD1396&lt;=0.5),(S1396&lt;1.5)),"HUnSatLig","----")</f>
        <v>----</v>
      </c>
      <c r="AI1396" t="str">
        <f>IF(AND((T1396&lt;0.6),(S1396&gt;=1.5),(C1396=0)),"AlipatNoN","----")</f>
        <v>----</v>
      </c>
      <c r="AJ1396" t="str">
        <f>IF(AND((S1396&gt;=1.5),(T1396&gt;=0.6)),"SatFACarb","----")</f>
        <v>----</v>
      </c>
      <c r="AK1396" t="str">
        <f>IF(AND((T1396&lt;0.6),(S1396&gt;=1.5),(C1396&gt;0)),"Alipat+N","----")</f>
        <v>----</v>
      </c>
      <c r="AM1396" s="4">
        <f>V1396*(44/43.989828)</f>
        <v>407.13497718417074</v>
      </c>
      <c r="AN1396" s="4">
        <f>INT(AM1396)</f>
        <v>407</v>
      </c>
      <c r="AO1396" s="4">
        <f>AM1396-AN1396</f>
        <v>0.13497718417073656</v>
      </c>
    </row>
    <row r="1397" spans="1:41" x14ac:dyDescent="0.25">
      <c r="A1397">
        <v>21</v>
      </c>
      <c r="B1397">
        <v>12</v>
      </c>
      <c r="C1397">
        <v>0</v>
      </c>
      <c r="D1397">
        <v>10</v>
      </c>
      <c r="E1397">
        <v>0</v>
      </c>
      <c r="F1397">
        <v>0</v>
      </c>
      <c r="H1397">
        <v>423.03576959999998</v>
      </c>
      <c r="J1397">
        <v>2260277</v>
      </c>
      <c r="K1397">
        <v>2142334</v>
      </c>
      <c r="L1397">
        <v>2374253</v>
      </c>
      <c r="M1397" t="str">
        <f>IF(J1397&gt;0,"Yes","No")</f>
        <v>Yes</v>
      </c>
      <c r="N1397">
        <f>AVERAGE(J1397:L1397)</f>
        <v>2258954.6666666665</v>
      </c>
      <c r="O1397" t="s">
        <v>14</v>
      </c>
      <c r="P1397" t="s">
        <v>14</v>
      </c>
      <c r="Q1397" t="s">
        <v>14</v>
      </c>
      <c r="S1397">
        <f>B1397/A1397</f>
        <v>0.5714285714285714</v>
      </c>
      <c r="T1397">
        <f>D1397/A1397</f>
        <v>0.47619047619047616</v>
      </c>
      <c r="V1397" s="4">
        <f>A1397*12+(B1397-1)*1.007825+C1397*14.003074+D1397*15.9949146+E1397*31.9720707+F1397*30.9737615+0.0005485799</f>
        <v>423.03576957989998</v>
      </c>
      <c r="W1397">
        <f>1+A1397-B1397/2+C1397/2+F1397/2</f>
        <v>16</v>
      </c>
      <c r="X1397">
        <f>W1397/A1397</f>
        <v>0.76190476190476186</v>
      </c>
      <c r="Y1397">
        <f>W1397/B1397</f>
        <v>1.3333333333333333</v>
      </c>
      <c r="Z1397">
        <f>W1397/D1397</f>
        <v>1.6</v>
      </c>
      <c r="AA1397" t="str">
        <f>IF(X1397&gt;=0.3,IF(X1397&lt;=0.68,IF(Y1397&gt;=0.2,IF(Y1397&lt;=0.95,IF(Z1397&gt;=0.77,IF(Z1397&lt;=1.75,"CRAM","O"),"O"),"O"),"O"),"O"),"O")</f>
        <v>O</v>
      </c>
      <c r="AD1397">
        <f>(1+A1397-D1397/2-E1397-B1397/2)/(A1397-D1397/2-E1397-C1397-F1397)</f>
        <v>0.6875</v>
      </c>
      <c r="AF1397" t="str">
        <f>IF(AD1397&gt;0.66,"CondAr","----")</f>
        <v>CondAr</v>
      </c>
      <c r="AG1397" t="str">
        <f>IF(AND((AD1397&gt;0.5),(AD1397&lt;=0.66)),"Aromatic","----")</f>
        <v>----</v>
      </c>
      <c r="AH1397" t="str">
        <f>IF(AND((AD1397&lt;=0.5),(S1397&lt;1.5)),"HUnSatLig","----")</f>
        <v>----</v>
      </c>
      <c r="AI1397" t="str">
        <f>IF(AND((T1397&lt;0.6),(S1397&gt;=1.5),(C1397=0)),"AlipatNoN","----")</f>
        <v>----</v>
      </c>
      <c r="AJ1397" t="str">
        <f>IF(AND((S1397&gt;=1.5),(T1397&gt;=0.6)),"SatFACarb","----")</f>
        <v>----</v>
      </c>
      <c r="AK1397" t="str">
        <f>IF(AND((T1397&lt;0.6),(S1397&gt;=1.5),(C1397&gt;0)),"Alipat+N","----")</f>
        <v>----</v>
      </c>
      <c r="AM1397" s="4">
        <f>V1397*(44/43.989828)</f>
        <v>423.13359037265604</v>
      </c>
      <c r="AN1397" s="4">
        <f>INT(AM1397)</f>
        <v>423</v>
      </c>
      <c r="AO1397" s="4">
        <f>AM1397-AN1397</f>
        <v>0.13359037265604456</v>
      </c>
    </row>
    <row r="1398" spans="1:41" x14ac:dyDescent="0.25">
      <c r="A1398">
        <v>21</v>
      </c>
      <c r="B1398">
        <v>12</v>
      </c>
      <c r="C1398">
        <v>0</v>
      </c>
      <c r="D1398">
        <v>11</v>
      </c>
      <c r="E1398">
        <v>0</v>
      </c>
      <c r="F1398">
        <v>0</v>
      </c>
      <c r="H1398">
        <v>439.0306842</v>
      </c>
      <c r="J1398">
        <v>1773407</v>
      </c>
      <c r="K1398">
        <v>1939429</v>
      </c>
      <c r="L1398">
        <v>2093455</v>
      </c>
      <c r="M1398" t="str">
        <f>IF(J1398&gt;0,"Yes","No")</f>
        <v>Yes</v>
      </c>
      <c r="N1398">
        <f>AVERAGE(J1398:L1398)</f>
        <v>1935430.3333333333</v>
      </c>
      <c r="O1398" t="s">
        <v>14</v>
      </c>
      <c r="P1398" t="s">
        <v>14</v>
      </c>
      <c r="Q1398" t="s">
        <v>14</v>
      </c>
      <c r="S1398">
        <f>B1398/A1398</f>
        <v>0.5714285714285714</v>
      </c>
      <c r="T1398">
        <f>D1398/A1398</f>
        <v>0.52380952380952384</v>
      </c>
      <c r="V1398" s="4">
        <f>A1398*12+(B1398-1)*1.007825+C1398*14.003074+D1398*15.9949146+E1398*31.9720707+F1398*30.9737615+0.0005485799</f>
        <v>439.03068417989999</v>
      </c>
      <c r="W1398">
        <f>1+A1398-B1398/2+C1398/2+F1398/2</f>
        <v>16</v>
      </c>
      <c r="X1398">
        <f>W1398/A1398</f>
        <v>0.76190476190476186</v>
      </c>
      <c r="Y1398">
        <f>W1398/B1398</f>
        <v>1.3333333333333333</v>
      </c>
      <c r="Z1398">
        <f>W1398/D1398</f>
        <v>1.4545454545454546</v>
      </c>
      <c r="AA1398" t="str">
        <f>IF(X1398&gt;=0.3,IF(X1398&lt;=0.68,IF(Y1398&gt;=0.2,IF(Y1398&lt;=0.95,IF(Z1398&gt;=0.77,IF(Z1398&lt;=1.75,"CRAM","O"),"O"),"O"),"O"),"O"),"O")</f>
        <v>O</v>
      </c>
      <c r="AD1398">
        <f>(1+A1398-D1398/2-E1398-B1398/2)/(A1398-D1398/2-E1398-C1398-F1398)</f>
        <v>0.67741935483870963</v>
      </c>
      <c r="AF1398" t="str">
        <f>IF(AD1398&gt;0.66,"CondAr","----")</f>
        <v>CondAr</v>
      </c>
      <c r="AG1398" t="str">
        <f>IF(AND((AD1398&gt;0.5),(AD1398&lt;=0.66)),"Aromatic","----")</f>
        <v>----</v>
      </c>
      <c r="AH1398" t="str">
        <f>IF(AND((AD1398&lt;=0.5),(S1398&lt;1.5)),"HUnSatLig","----")</f>
        <v>----</v>
      </c>
      <c r="AI1398" t="str">
        <f>IF(AND((T1398&lt;0.6),(S1398&gt;=1.5),(C1398=0)),"AlipatNoN","----")</f>
        <v>----</v>
      </c>
      <c r="AJ1398" t="str">
        <f>IF(AND((S1398&gt;=1.5),(T1398&gt;=0.6)),"SatFACarb","----")</f>
        <v>----</v>
      </c>
      <c r="AK1398" t="str">
        <f>IF(AND((T1398&lt;0.6),(S1398&gt;=1.5),(C1398&gt;0)),"Alipat+N","----")</f>
        <v>----</v>
      </c>
      <c r="AM1398" s="4">
        <f>V1398*(44/43.989828)</f>
        <v>439.13220356114141</v>
      </c>
      <c r="AN1398" s="4">
        <f>INT(AM1398)</f>
        <v>439</v>
      </c>
      <c r="AO1398" s="4">
        <f>AM1398-AN1398</f>
        <v>0.13220356114140941</v>
      </c>
    </row>
    <row r="1399" spans="1:41" x14ac:dyDescent="0.25">
      <c r="A1399">
        <v>21</v>
      </c>
      <c r="B1399">
        <v>12</v>
      </c>
      <c r="C1399">
        <v>0</v>
      </c>
      <c r="D1399">
        <v>12</v>
      </c>
      <c r="E1399">
        <v>0</v>
      </c>
      <c r="F1399">
        <v>0</v>
      </c>
      <c r="H1399">
        <v>455.02559880000001</v>
      </c>
      <c r="J1399">
        <v>2111585</v>
      </c>
      <c r="K1399">
        <v>1972265</v>
      </c>
      <c r="L1399">
        <v>2118485</v>
      </c>
      <c r="M1399" t="str">
        <f>IF(J1399&gt;0,"Yes","No")</f>
        <v>Yes</v>
      </c>
      <c r="N1399">
        <f>AVERAGE(J1399:L1399)</f>
        <v>2067445</v>
      </c>
      <c r="O1399" t="s">
        <v>14</v>
      </c>
      <c r="P1399" t="s">
        <v>14</v>
      </c>
      <c r="Q1399" t="s">
        <v>14</v>
      </c>
      <c r="S1399">
        <f>B1399/A1399</f>
        <v>0.5714285714285714</v>
      </c>
      <c r="T1399">
        <f>D1399/A1399</f>
        <v>0.5714285714285714</v>
      </c>
      <c r="V1399" s="4">
        <f>A1399*12+(B1399-1)*1.007825+C1399*14.003074+D1399*15.9949146+E1399*31.9720707+F1399*30.9737615+0.0005485799</f>
        <v>455.02559877990001</v>
      </c>
      <c r="W1399">
        <f>1+A1399-B1399/2+C1399/2+F1399/2</f>
        <v>16</v>
      </c>
      <c r="X1399">
        <f>W1399/A1399</f>
        <v>0.76190476190476186</v>
      </c>
      <c r="Y1399">
        <f>W1399/B1399</f>
        <v>1.3333333333333333</v>
      </c>
      <c r="Z1399">
        <f>W1399/D1399</f>
        <v>1.3333333333333333</v>
      </c>
      <c r="AA1399" t="str">
        <f>IF(X1399&gt;=0.3,IF(X1399&lt;=0.68,IF(Y1399&gt;=0.2,IF(Y1399&lt;=0.95,IF(Z1399&gt;=0.77,IF(Z1399&lt;=1.75,"CRAM","O"),"O"),"O"),"O"),"O"),"O")</f>
        <v>O</v>
      </c>
      <c r="AD1399">
        <f>(1+A1399-D1399/2-E1399-B1399/2)/(A1399-D1399/2-E1399-C1399-F1399)</f>
        <v>0.66666666666666663</v>
      </c>
      <c r="AF1399" t="str">
        <f>IF(AD1399&gt;0.66,"CondAr","----")</f>
        <v>CondAr</v>
      </c>
      <c r="AG1399" t="str">
        <f>IF(AND((AD1399&gt;0.5),(AD1399&lt;=0.66)),"Aromatic","----")</f>
        <v>----</v>
      </c>
      <c r="AH1399" t="str">
        <f>IF(AND((AD1399&lt;=0.5),(S1399&lt;1.5)),"HUnSatLig","----")</f>
        <v>----</v>
      </c>
      <c r="AI1399" t="str">
        <f>IF(AND((T1399&lt;0.6),(S1399&gt;=1.5),(C1399=0)),"AlipatNoN","----")</f>
        <v>----</v>
      </c>
      <c r="AJ1399" t="str">
        <f>IF(AND((S1399&gt;=1.5),(T1399&gt;=0.6)),"SatFACarb","----")</f>
        <v>----</v>
      </c>
      <c r="AK1399" t="str">
        <f>IF(AND((T1399&lt;0.6),(S1399&gt;=1.5),(C1399&gt;0)),"Alipat+N","----")</f>
        <v>----</v>
      </c>
      <c r="AM1399" s="4">
        <f>V1399*(44/43.989828)</f>
        <v>455.13081674962672</v>
      </c>
      <c r="AN1399" s="4">
        <f>INT(AM1399)</f>
        <v>455</v>
      </c>
      <c r="AO1399" s="4">
        <f>AM1399-AN1399</f>
        <v>0.13081674962671741</v>
      </c>
    </row>
    <row r="1400" spans="1:41" x14ac:dyDescent="0.25">
      <c r="A1400">
        <v>21</v>
      </c>
      <c r="B1400">
        <v>14</v>
      </c>
      <c r="C1400">
        <v>0</v>
      </c>
      <c r="D1400">
        <v>8</v>
      </c>
      <c r="E1400">
        <v>0</v>
      </c>
      <c r="F1400">
        <v>0</v>
      </c>
      <c r="H1400">
        <v>393.0615904</v>
      </c>
      <c r="J1400">
        <v>2766893</v>
      </c>
      <c r="K1400">
        <v>2459994</v>
      </c>
      <c r="L1400">
        <v>2468118</v>
      </c>
      <c r="M1400" t="str">
        <f>IF(J1400&gt;0,"Yes","No")</f>
        <v>Yes</v>
      </c>
      <c r="N1400">
        <f>AVERAGE(J1400:L1400)</f>
        <v>2565001.6666666665</v>
      </c>
      <c r="O1400" t="s">
        <v>14</v>
      </c>
      <c r="P1400" t="s">
        <v>14</v>
      </c>
      <c r="Q1400" t="s">
        <v>14</v>
      </c>
      <c r="S1400">
        <f>B1400/A1400</f>
        <v>0.66666666666666663</v>
      </c>
      <c r="T1400">
        <f>D1400/A1400</f>
        <v>0.38095238095238093</v>
      </c>
      <c r="V1400" s="4">
        <f>A1400*12+(B1400-1)*1.007825+C1400*14.003074+D1400*15.9949146+E1400*31.9720707+F1400*30.9737615+0.0005485799</f>
        <v>393.0615903799</v>
      </c>
      <c r="W1400">
        <f>1+A1400-B1400/2+C1400/2+F1400/2</f>
        <v>15</v>
      </c>
      <c r="X1400">
        <f>W1400/A1400</f>
        <v>0.7142857142857143</v>
      </c>
      <c r="Y1400">
        <f>W1400/B1400</f>
        <v>1.0714285714285714</v>
      </c>
      <c r="Z1400">
        <f>W1400/D1400</f>
        <v>1.875</v>
      </c>
      <c r="AA1400" t="str">
        <f>IF(X1400&gt;=0.3,IF(X1400&lt;=0.68,IF(Y1400&gt;=0.2,IF(Y1400&lt;=0.95,IF(Z1400&gt;=0.77,IF(Z1400&lt;=1.75,"CRAM","O"),"O"),"O"),"O"),"O"),"O")</f>
        <v>O</v>
      </c>
      <c r="AD1400">
        <f>(1+A1400-D1400/2-E1400-B1400/2)/(A1400-D1400/2-E1400-C1400-F1400)</f>
        <v>0.6470588235294118</v>
      </c>
      <c r="AF1400" t="str">
        <f>IF(AD1400&gt;0.66,"CondAr","----")</f>
        <v>----</v>
      </c>
      <c r="AG1400" t="str">
        <f>IF(AND((AD1400&gt;0.5),(AD1400&lt;=0.66)),"Aromatic","----")</f>
        <v>Aromatic</v>
      </c>
      <c r="AH1400" t="str">
        <f>IF(AND((AD1400&lt;=0.5),(S1400&lt;1.5)),"HUnSatLig","----")</f>
        <v>----</v>
      </c>
      <c r="AI1400" t="str">
        <f>IF(AND((T1400&lt;0.6),(S1400&gt;=1.5),(C1400=0)),"AlipatNoN","----")</f>
        <v>----</v>
      </c>
      <c r="AJ1400" t="str">
        <f>IF(AND((S1400&gt;=1.5),(T1400&gt;=0.6)),"SatFACarb","----")</f>
        <v>----</v>
      </c>
      <c r="AK1400" t="str">
        <f>IF(AND((T1400&lt;0.6),(S1400&gt;=1.5),(C1400&gt;0)),"Alipat+N","----")</f>
        <v>----</v>
      </c>
      <c r="AM1400" s="4">
        <f>V1400*(44/43.989828)</f>
        <v>393.1524800850687</v>
      </c>
      <c r="AN1400" s="4">
        <f>INT(AM1400)</f>
        <v>393</v>
      </c>
      <c r="AO1400" s="4">
        <f>AM1400-AN1400</f>
        <v>0.15248008506870292</v>
      </c>
    </row>
    <row r="1401" spans="1:41" x14ac:dyDescent="0.25">
      <c r="A1401">
        <v>21</v>
      </c>
      <c r="B1401">
        <v>14</v>
      </c>
      <c r="C1401">
        <v>0</v>
      </c>
      <c r="D1401">
        <v>14</v>
      </c>
      <c r="E1401">
        <v>0</v>
      </c>
      <c r="F1401">
        <v>0</v>
      </c>
      <c r="H1401">
        <v>489.03107799999998</v>
      </c>
      <c r="J1401">
        <v>2538799</v>
      </c>
      <c r="K1401">
        <v>2189005</v>
      </c>
      <c r="L1401">
        <v>2441750</v>
      </c>
      <c r="M1401" t="str">
        <f>IF(J1401&gt;0,"Yes","No")</f>
        <v>Yes</v>
      </c>
      <c r="N1401">
        <f>AVERAGE(J1401:L1401)</f>
        <v>2389851.3333333335</v>
      </c>
      <c r="O1401" t="s">
        <v>14</v>
      </c>
      <c r="P1401" t="s">
        <v>14</v>
      </c>
      <c r="Q1401" t="s">
        <v>14</v>
      </c>
      <c r="S1401">
        <f>B1401/A1401</f>
        <v>0.66666666666666663</v>
      </c>
      <c r="T1401">
        <f>D1401/A1401</f>
        <v>0.66666666666666663</v>
      </c>
      <c r="V1401" s="4">
        <f>A1401*12+(B1401-1)*1.007825+C1401*14.003074+D1401*15.9949146+E1401*31.9720707+F1401*30.9737615+0.0005485799</f>
        <v>489.03107797989998</v>
      </c>
      <c r="W1401">
        <f>1+A1401-B1401/2+C1401/2+F1401/2</f>
        <v>15</v>
      </c>
      <c r="X1401">
        <f>W1401/A1401</f>
        <v>0.7142857142857143</v>
      </c>
      <c r="Y1401">
        <f>W1401/B1401</f>
        <v>1.0714285714285714</v>
      </c>
      <c r="Z1401">
        <f>W1401/D1401</f>
        <v>1.0714285714285714</v>
      </c>
      <c r="AA1401" t="str">
        <f>IF(X1401&gt;=0.3,IF(X1401&lt;=0.68,IF(Y1401&gt;=0.2,IF(Y1401&lt;=0.95,IF(Z1401&gt;=0.77,IF(Z1401&lt;=1.75,"CRAM","O"),"O"),"O"),"O"),"O"),"O")</f>
        <v>O</v>
      </c>
      <c r="AD1401">
        <f>(1+A1401-D1401/2-E1401-B1401/2)/(A1401-D1401/2-E1401-C1401-F1401)</f>
        <v>0.5714285714285714</v>
      </c>
      <c r="AF1401" t="str">
        <f>IF(AD1401&gt;0.66,"CondAr","----")</f>
        <v>----</v>
      </c>
      <c r="AG1401" t="str">
        <f>IF(AND((AD1401&gt;0.5),(AD1401&lt;=0.66)),"Aromatic","----")</f>
        <v>Aromatic</v>
      </c>
      <c r="AH1401" t="str">
        <f>IF(AND((AD1401&lt;=0.5),(S1401&lt;1.5)),"HUnSatLig","----")</f>
        <v>----</v>
      </c>
      <c r="AI1401" t="str">
        <f>IF(AND((T1401&lt;0.6),(S1401&gt;=1.5),(C1401=0)),"AlipatNoN","----")</f>
        <v>----</v>
      </c>
      <c r="AJ1401" t="str">
        <f>IF(AND((S1401&gt;=1.5),(T1401&gt;=0.6)),"SatFACarb","----")</f>
        <v>----</v>
      </c>
      <c r="AK1401" t="str">
        <f>IF(AND((T1401&lt;0.6),(S1401&gt;=1.5),(C1401&gt;0)),"Alipat+N","----")</f>
        <v>----</v>
      </c>
      <c r="AM1401" s="4">
        <f>V1401*(44/43.989828)</f>
        <v>489.14415921598049</v>
      </c>
      <c r="AN1401" s="4">
        <f>INT(AM1401)</f>
        <v>489</v>
      </c>
      <c r="AO1401" s="4">
        <f>AM1401-AN1401</f>
        <v>0.14415921598049408</v>
      </c>
    </row>
    <row r="1402" spans="1:41" x14ac:dyDescent="0.25">
      <c r="A1402">
        <v>21</v>
      </c>
      <c r="B1402">
        <v>16</v>
      </c>
      <c r="C1402">
        <v>0</v>
      </c>
      <c r="D1402">
        <v>7</v>
      </c>
      <c r="E1402">
        <v>0</v>
      </c>
      <c r="F1402">
        <v>0</v>
      </c>
      <c r="H1402">
        <v>379.08232579999998</v>
      </c>
      <c r="J1402">
        <v>2489732</v>
      </c>
      <c r="K1402">
        <v>2217269</v>
      </c>
      <c r="L1402">
        <v>1821279</v>
      </c>
      <c r="M1402" t="str">
        <f>IF(J1402&gt;0,"Yes","No")</f>
        <v>Yes</v>
      </c>
      <c r="N1402">
        <f>AVERAGE(J1402:L1402)</f>
        <v>2176093.3333333335</v>
      </c>
      <c r="O1402" t="s">
        <v>14</v>
      </c>
      <c r="P1402" t="s">
        <v>14</v>
      </c>
      <c r="Q1402" t="s">
        <v>14</v>
      </c>
      <c r="S1402">
        <f>B1402/A1402</f>
        <v>0.76190476190476186</v>
      </c>
      <c r="T1402">
        <f>D1402/A1402</f>
        <v>0.33333333333333331</v>
      </c>
      <c r="V1402" s="4">
        <f>A1402*12+(B1402-1)*1.007825+C1402*14.003074+D1402*15.9949146+E1402*31.9720707+F1402*30.9737615+0.0005485799</f>
        <v>379.08232577989997</v>
      </c>
      <c r="W1402">
        <f>1+A1402-B1402/2+C1402/2+F1402/2</f>
        <v>14</v>
      </c>
      <c r="X1402">
        <f>W1402/A1402</f>
        <v>0.66666666666666663</v>
      </c>
      <c r="Y1402">
        <f>W1402/B1402</f>
        <v>0.875</v>
      </c>
      <c r="Z1402">
        <f>W1402/D1402</f>
        <v>2</v>
      </c>
      <c r="AA1402" t="str">
        <f>IF(X1402&gt;=0.3,IF(X1402&lt;=0.68,IF(Y1402&gt;=0.2,IF(Y1402&lt;=0.95,IF(Z1402&gt;=0.77,IF(Z1402&lt;=1.75,"CRAM","O"),"O"),"O"),"O"),"O"),"O")</f>
        <v>O</v>
      </c>
      <c r="AD1402">
        <f>(1+A1402-D1402/2-E1402-B1402/2)/(A1402-D1402/2-E1402-C1402-F1402)</f>
        <v>0.6</v>
      </c>
      <c r="AF1402" t="str">
        <f>IF(AD1402&gt;0.66,"CondAr","----")</f>
        <v>----</v>
      </c>
      <c r="AG1402" t="str">
        <f>IF(AND((AD1402&gt;0.5),(AD1402&lt;=0.66)),"Aromatic","----")</f>
        <v>Aromatic</v>
      </c>
      <c r="AH1402" t="str">
        <f>IF(AND((AD1402&lt;=0.5),(S1402&lt;1.5)),"HUnSatLig","----")</f>
        <v>----</v>
      </c>
      <c r="AI1402" t="str">
        <f>IF(AND((T1402&lt;0.6),(S1402&gt;=1.5),(C1402=0)),"AlipatNoN","----")</f>
        <v>----</v>
      </c>
      <c r="AJ1402" t="str">
        <f>IF(AND((S1402&gt;=1.5),(T1402&gt;=0.6)),"SatFACarb","----")</f>
        <v>----</v>
      </c>
      <c r="AK1402" t="str">
        <f>IF(AND((T1402&lt;0.6),(S1402&gt;=1.5),(C1402&gt;0)),"Alipat+N","----")</f>
        <v>----</v>
      </c>
      <c r="AM1402" s="4">
        <f>V1402*(44/43.989828)</f>
        <v>379.16998298596661</v>
      </c>
      <c r="AN1402" s="4">
        <f>INT(AM1402)</f>
        <v>379</v>
      </c>
      <c r="AO1402" s="4">
        <f>AM1402-AN1402</f>
        <v>0.16998298596661243</v>
      </c>
    </row>
    <row r="1403" spans="1:41" x14ac:dyDescent="0.25">
      <c r="A1403">
        <v>21</v>
      </c>
      <c r="B1403">
        <v>16</v>
      </c>
      <c r="C1403">
        <v>0</v>
      </c>
      <c r="D1403">
        <v>15</v>
      </c>
      <c r="E1403">
        <v>0</v>
      </c>
      <c r="F1403">
        <v>0</v>
      </c>
      <c r="H1403">
        <v>507.04164259999999</v>
      </c>
      <c r="J1403">
        <v>2578138</v>
      </c>
      <c r="K1403">
        <v>2505880</v>
      </c>
      <c r="L1403">
        <v>2175273</v>
      </c>
      <c r="M1403" t="str">
        <f>IF(J1403&gt;0,"Yes","No")</f>
        <v>Yes</v>
      </c>
      <c r="N1403">
        <f>AVERAGE(J1403:L1403)</f>
        <v>2419763.6666666665</v>
      </c>
      <c r="O1403" t="s">
        <v>14</v>
      </c>
      <c r="P1403" t="s">
        <v>14</v>
      </c>
      <c r="Q1403" t="s">
        <v>14</v>
      </c>
      <c r="S1403">
        <f>B1403/A1403</f>
        <v>0.76190476190476186</v>
      </c>
      <c r="T1403">
        <f>D1403/A1403</f>
        <v>0.7142857142857143</v>
      </c>
      <c r="V1403" s="4">
        <f>A1403*12+(B1403-1)*1.007825+C1403*14.003074+D1403*15.9949146+E1403*31.9720707+F1403*30.9737615+0.0005485799</f>
        <v>507.04164257989999</v>
      </c>
      <c r="W1403">
        <f>1+A1403-B1403/2+C1403/2+F1403/2</f>
        <v>14</v>
      </c>
      <c r="X1403">
        <f>W1403/A1403</f>
        <v>0.66666666666666663</v>
      </c>
      <c r="Y1403">
        <f>W1403/B1403</f>
        <v>0.875</v>
      </c>
      <c r="Z1403">
        <f>W1403/D1403</f>
        <v>0.93333333333333335</v>
      </c>
      <c r="AA1403" t="str">
        <f>IF(X1403&gt;=0.3,IF(X1403&lt;=0.68,IF(Y1403&gt;=0.2,IF(Y1403&lt;=0.95,IF(Z1403&gt;=0.77,IF(Z1403&lt;=1.75,"CRAM","O"),"O"),"O"),"O"),"O"),"O")</f>
        <v>CRAM</v>
      </c>
      <c r="AD1403">
        <f>(1+A1403-D1403/2-E1403-B1403/2)/(A1403-D1403/2-E1403-C1403-F1403)</f>
        <v>0.48148148148148145</v>
      </c>
      <c r="AF1403" t="str">
        <f>IF(AD1403&gt;0.66,"CondAr","----")</f>
        <v>----</v>
      </c>
      <c r="AG1403" t="str">
        <f>IF(AND((AD1403&gt;0.5),(AD1403&lt;=0.66)),"Aromatic","----")</f>
        <v>----</v>
      </c>
      <c r="AH1403" t="str">
        <f>IF(AND((AD1403&lt;=0.5),(S1403&lt;1.5)),"HUnSatLig","----")</f>
        <v>HUnSatLig</v>
      </c>
      <c r="AI1403" t="str">
        <f>IF(AND((T1403&lt;0.6),(S1403&gt;=1.5),(C1403=0)),"AlipatNoN","----")</f>
        <v>----</v>
      </c>
      <c r="AJ1403" t="str">
        <f>IF(AND((S1403&gt;=1.5),(T1403&gt;=0.6)),"SatFACarb","----")</f>
        <v>----</v>
      </c>
      <c r="AK1403" t="str">
        <f>IF(AND((T1403&lt;0.6),(S1403&gt;=1.5),(C1403&gt;0)),"Alipat+N","----")</f>
        <v>----</v>
      </c>
      <c r="AM1403" s="4">
        <f>V1403*(44/43.989828)</f>
        <v>507.15888849384902</v>
      </c>
      <c r="AN1403" s="4">
        <f>INT(AM1403)</f>
        <v>507</v>
      </c>
      <c r="AO1403" s="4">
        <f>AM1403-AN1403</f>
        <v>0.1588884938490196</v>
      </c>
    </row>
    <row r="1404" spans="1:41" x14ac:dyDescent="0.25">
      <c r="A1404">
        <v>21</v>
      </c>
      <c r="B1404">
        <v>18</v>
      </c>
      <c r="C1404">
        <v>0</v>
      </c>
      <c r="D1404">
        <v>7</v>
      </c>
      <c r="E1404">
        <v>0</v>
      </c>
      <c r="F1404">
        <v>0</v>
      </c>
      <c r="H1404">
        <v>381.09797579999997</v>
      </c>
      <c r="J1404">
        <v>2673211</v>
      </c>
      <c r="K1404">
        <v>2335020</v>
      </c>
      <c r="L1404">
        <v>2906741</v>
      </c>
      <c r="M1404" t="str">
        <f>IF(J1404&gt;0,"Yes","No")</f>
        <v>Yes</v>
      </c>
      <c r="N1404">
        <f>AVERAGE(J1404:L1404)</f>
        <v>2638324</v>
      </c>
      <c r="O1404" t="s">
        <v>14</v>
      </c>
      <c r="P1404" t="s">
        <v>14</v>
      </c>
      <c r="Q1404" t="s">
        <v>14</v>
      </c>
      <c r="S1404">
        <f>B1404/A1404</f>
        <v>0.8571428571428571</v>
      </c>
      <c r="T1404">
        <f>D1404/A1404</f>
        <v>0.33333333333333331</v>
      </c>
      <c r="V1404" s="4">
        <f>A1404*12+(B1404-1)*1.007825+C1404*14.003074+D1404*15.9949146+E1404*31.9720707+F1404*30.9737615+0.0005485799</f>
        <v>381.09797577989997</v>
      </c>
      <c r="W1404">
        <f>1+A1404-B1404/2+C1404/2+F1404/2</f>
        <v>13</v>
      </c>
      <c r="X1404">
        <f>W1404/A1404</f>
        <v>0.61904761904761907</v>
      </c>
      <c r="Y1404">
        <f>W1404/B1404</f>
        <v>0.72222222222222221</v>
      </c>
      <c r="Z1404">
        <f>W1404/D1404</f>
        <v>1.8571428571428572</v>
      </c>
      <c r="AA1404" t="str">
        <f>IF(X1404&gt;=0.3,IF(X1404&lt;=0.68,IF(Y1404&gt;=0.2,IF(Y1404&lt;=0.95,IF(Z1404&gt;=0.77,IF(Z1404&lt;=1.75,"CRAM","O"),"O"),"O"),"O"),"O"),"O")</f>
        <v>O</v>
      </c>
      <c r="AD1404">
        <f>(1+A1404-D1404/2-E1404-B1404/2)/(A1404-D1404/2-E1404-C1404-F1404)</f>
        <v>0.54285714285714282</v>
      </c>
      <c r="AF1404" t="str">
        <f>IF(AD1404&gt;0.66,"CondAr","----")</f>
        <v>----</v>
      </c>
      <c r="AG1404" t="str">
        <f>IF(AND((AD1404&gt;0.5),(AD1404&lt;=0.66)),"Aromatic","----")</f>
        <v>Aromatic</v>
      </c>
      <c r="AH1404" t="str">
        <f>IF(AND((AD1404&lt;=0.5),(S1404&lt;1.5)),"HUnSatLig","----")</f>
        <v>----</v>
      </c>
      <c r="AI1404" t="str">
        <f>IF(AND((T1404&lt;0.6),(S1404&gt;=1.5),(C1404=0)),"AlipatNoN","----")</f>
        <v>----</v>
      </c>
      <c r="AJ1404" t="str">
        <f>IF(AND((S1404&gt;=1.5),(T1404&gt;=0.6)),"SatFACarb","----")</f>
        <v>----</v>
      </c>
      <c r="AK1404" t="str">
        <f>IF(AND((T1404&lt;0.6),(S1404&gt;=1.5),(C1404&gt;0)),"Alipat+N","----")</f>
        <v>----</v>
      </c>
      <c r="AM1404" s="4">
        <f>V1404*(44/43.989828)</f>
        <v>381.18609907534977</v>
      </c>
      <c r="AN1404" s="4">
        <f>INT(AM1404)</f>
        <v>381</v>
      </c>
      <c r="AO1404" s="4">
        <f>AM1404-AN1404</f>
        <v>0.1860990753497731</v>
      </c>
    </row>
    <row r="1405" spans="1:41" x14ac:dyDescent="0.25">
      <c r="A1405">
        <v>21</v>
      </c>
      <c r="B1405">
        <v>18</v>
      </c>
      <c r="C1405">
        <v>0</v>
      </c>
      <c r="D1405">
        <v>15</v>
      </c>
      <c r="E1405">
        <v>0</v>
      </c>
      <c r="F1405">
        <v>0</v>
      </c>
      <c r="H1405">
        <v>509.05729259999998</v>
      </c>
      <c r="J1405">
        <v>2744141</v>
      </c>
      <c r="K1405">
        <v>2673869</v>
      </c>
      <c r="L1405">
        <v>2117980</v>
      </c>
      <c r="M1405" t="str">
        <f>IF(J1405&gt;0,"Yes","No")</f>
        <v>Yes</v>
      </c>
      <c r="N1405">
        <f>AVERAGE(J1405:L1405)</f>
        <v>2511996.6666666665</v>
      </c>
      <c r="O1405" t="s">
        <v>14</v>
      </c>
      <c r="P1405" t="s">
        <v>14</v>
      </c>
      <c r="Q1405" t="s">
        <v>14</v>
      </c>
      <c r="S1405">
        <f>B1405/A1405</f>
        <v>0.8571428571428571</v>
      </c>
      <c r="T1405">
        <f>D1405/A1405</f>
        <v>0.7142857142857143</v>
      </c>
      <c r="V1405" s="4">
        <f>A1405*12+(B1405-1)*1.007825+C1405*14.003074+D1405*15.9949146+E1405*31.9720707+F1405*30.9737615+0.0005485799</f>
        <v>509.05729257989998</v>
      </c>
      <c r="W1405">
        <f>1+A1405-B1405/2+C1405/2+F1405/2</f>
        <v>13</v>
      </c>
      <c r="X1405">
        <f>W1405/A1405</f>
        <v>0.61904761904761907</v>
      </c>
      <c r="Y1405">
        <f>W1405/B1405</f>
        <v>0.72222222222222221</v>
      </c>
      <c r="Z1405">
        <f>W1405/D1405</f>
        <v>0.8666666666666667</v>
      </c>
      <c r="AA1405" t="str">
        <f>IF(X1405&gt;=0.3,IF(X1405&lt;=0.68,IF(Y1405&gt;=0.2,IF(Y1405&lt;=0.95,IF(Z1405&gt;=0.77,IF(Z1405&lt;=1.75,"CRAM","O"),"O"),"O"),"O"),"O"),"O")</f>
        <v>CRAM</v>
      </c>
      <c r="AD1405">
        <f>(1+A1405-D1405/2-E1405-B1405/2)/(A1405-D1405/2-E1405-C1405-F1405)</f>
        <v>0.40740740740740738</v>
      </c>
      <c r="AF1405" t="str">
        <f>IF(AD1405&gt;0.66,"CondAr","----")</f>
        <v>----</v>
      </c>
      <c r="AG1405" t="str">
        <f>IF(AND((AD1405&gt;0.5),(AD1405&lt;=0.66)),"Aromatic","----")</f>
        <v>----</v>
      </c>
      <c r="AH1405" t="str">
        <f>IF(AND((AD1405&lt;=0.5),(S1405&lt;1.5)),"HUnSatLig","----")</f>
        <v>HUnSatLig</v>
      </c>
      <c r="AI1405" t="str">
        <f>IF(AND((T1405&lt;0.6),(S1405&gt;=1.5),(C1405=0)),"AlipatNoN","----")</f>
        <v>----</v>
      </c>
      <c r="AJ1405" t="str">
        <f>IF(AND((S1405&gt;=1.5),(T1405&gt;=0.6)),"SatFACarb","----")</f>
        <v>----</v>
      </c>
      <c r="AK1405" t="str">
        <f>IF(AND((T1405&lt;0.6),(S1405&gt;=1.5),(C1405&gt;0)),"Alipat+N","----")</f>
        <v>----</v>
      </c>
      <c r="AM1405" s="4">
        <f>V1405*(44/43.989828)</f>
        <v>509.17500458323218</v>
      </c>
      <c r="AN1405" s="4">
        <f>INT(AM1405)</f>
        <v>509</v>
      </c>
      <c r="AO1405" s="4">
        <f>AM1405-AN1405</f>
        <v>0.17500458323218027</v>
      </c>
    </row>
    <row r="1406" spans="1:41" x14ac:dyDescent="0.25">
      <c r="A1406">
        <v>21</v>
      </c>
      <c r="B1406">
        <v>20</v>
      </c>
      <c r="C1406">
        <v>0</v>
      </c>
      <c r="D1406">
        <v>6</v>
      </c>
      <c r="E1406">
        <v>0</v>
      </c>
      <c r="F1406">
        <v>0</v>
      </c>
      <c r="H1406">
        <v>367.11871120000001</v>
      </c>
      <c r="J1406">
        <v>1695039</v>
      </c>
      <c r="K1406">
        <v>1762987</v>
      </c>
      <c r="L1406">
        <v>1929451</v>
      </c>
      <c r="M1406" t="str">
        <f>IF(J1406&gt;0,"Yes","No")</f>
        <v>Yes</v>
      </c>
      <c r="N1406">
        <f>AVERAGE(J1406:L1406)</f>
        <v>1795825.6666666667</v>
      </c>
      <c r="O1406" t="s">
        <v>14</v>
      </c>
      <c r="P1406" t="s">
        <v>14</v>
      </c>
      <c r="Q1406" t="s">
        <v>14</v>
      </c>
      <c r="S1406">
        <f>B1406/A1406</f>
        <v>0.95238095238095233</v>
      </c>
      <c r="T1406">
        <f>D1406/A1406</f>
        <v>0.2857142857142857</v>
      </c>
      <c r="V1406" s="4">
        <f>A1406*12+(B1406-1)*1.007825+C1406*14.003074+D1406*15.9949146+E1406*31.9720707+F1406*30.9737615+0.0005485799</f>
        <v>367.1187111799</v>
      </c>
      <c r="W1406">
        <f>1+A1406-B1406/2+C1406/2+F1406/2</f>
        <v>12</v>
      </c>
      <c r="X1406">
        <f>W1406/A1406</f>
        <v>0.5714285714285714</v>
      </c>
      <c r="Y1406">
        <f>W1406/B1406</f>
        <v>0.6</v>
      </c>
      <c r="Z1406">
        <f>W1406/D1406</f>
        <v>2</v>
      </c>
      <c r="AA1406" t="str">
        <f>IF(X1406&gt;=0.3,IF(X1406&lt;=0.68,IF(Y1406&gt;=0.2,IF(Y1406&lt;=0.95,IF(Z1406&gt;=0.77,IF(Z1406&lt;=1.75,"CRAM","O"),"O"),"O"),"O"),"O"),"O")</f>
        <v>O</v>
      </c>
      <c r="AD1406">
        <f>(1+A1406-D1406/2-E1406-B1406/2)/(A1406-D1406/2-E1406-C1406-F1406)</f>
        <v>0.5</v>
      </c>
      <c r="AF1406" t="str">
        <f>IF(AD1406&gt;0.66,"CondAr","----")</f>
        <v>----</v>
      </c>
      <c r="AG1406" t="str">
        <f>IF(AND((AD1406&gt;0.5),(AD1406&lt;=0.66)),"Aromatic","----")</f>
        <v>----</v>
      </c>
      <c r="AH1406" t="str">
        <f>IF(AND((AD1406&lt;=0.5),(S1406&lt;1.5)),"HUnSatLig","----")</f>
        <v>HUnSatLig</v>
      </c>
      <c r="AI1406" t="str">
        <f>IF(AND((T1406&lt;0.6),(S1406&gt;=1.5),(C1406=0)),"AlipatNoN","----")</f>
        <v>----</v>
      </c>
      <c r="AJ1406" t="str">
        <f>IF(AND((S1406&gt;=1.5),(T1406&gt;=0.6)),"SatFACarb","----")</f>
        <v>----</v>
      </c>
      <c r="AK1406" t="str">
        <f>IF(AND((T1406&lt;0.6),(S1406&gt;=1.5),(C1406&gt;0)),"Alipat+N","----")</f>
        <v>----</v>
      </c>
      <c r="AM1406" s="4">
        <f>V1406*(44/43.989828)</f>
        <v>367.20360197624774</v>
      </c>
      <c r="AN1406" s="4">
        <f>INT(AM1406)</f>
        <v>367</v>
      </c>
      <c r="AO1406" s="4">
        <f>AM1406-AN1406</f>
        <v>0.20360197624773946</v>
      </c>
    </row>
    <row r="1407" spans="1:41" x14ac:dyDescent="0.25">
      <c r="A1407">
        <v>21</v>
      </c>
      <c r="B1407">
        <v>20</v>
      </c>
      <c r="C1407">
        <v>0</v>
      </c>
      <c r="D1407">
        <v>15</v>
      </c>
      <c r="E1407">
        <v>0</v>
      </c>
      <c r="F1407">
        <v>0</v>
      </c>
      <c r="H1407">
        <v>511.07294259999998</v>
      </c>
      <c r="J1407">
        <v>2573759</v>
      </c>
      <c r="K1407">
        <v>2281216</v>
      </c>
      <c r="L1407">
        <v>2422160</v>
      </c>
      <c r="M1407" t="str">
        <f>IF(J1407&gt;0,"Yes","No")</f>
        <v>Yes</v>
      </c>
      <c r="N1407">
        <f>AVERAGE(J1407:L1407)</f>
        <v>2425711.6666666665</v>
      </c>
      <c r="O1407" t="s">
        <v>14</v>
      </c>
      <c r="P1407" t="s">
        <v>14</v>
      </c>
      <c r="Q1407" t="s">
        <v>14</v>
      </c>
      <c r="S1407">
        <f>B1407/A1407</f>
        <v>0.95238095238095233</v>
      </c>
      <c r="T1407">
        <f>D1407/A1407</f>
        <v>0.7142857142857143</v>
      </c>
      <c r="V1407" s="4">
        <f>A1407*12+(B1407-1)*1.007825+C1407*14.003074+D1407*15.9949146+E1407*31.9720707+F1407*30.9737615+0.0005485799</f>
        <v>511.07294257990003</v>
      </c>
      <c r="W1407">
        <f>1+A1407-B1407/2+C1407/2+F1407/2</f>
        <v>12</v>
      </c>
      <c r="X1407">
        <f>W1407/A1407</f>
        <v>0.5714285714285714</v>
      </c>
      <c r="Y1407">
        <f>W1407/B1407</f>
        <v>0.6</v>
      </c>
      <c r="Z1407">
        <f>W1407/D1407</f>
        <v>0.8</v>
      </c>
      <c r="AA1407" t="str">
        <f>IF(X1407&gt;=0.3,IF(X1407&lt;=0.68,IF(Y1407&gt;=0.2,IF(Y1407&lt;=0.95,IF(Z1407&gt;=0.77,IF(Z1407&lt;=1.75,"CRAM","O"),"O"),"O"),"O"),"O"),"O")</f>
        <v>CRAM</v>
      </c>
      <c r="AD1407">
        <f>(1+A1407-D1407/2-E1407-B1407/2)/(A1407-D1407/2-E1407-C1407-F1407)</f>
        <v>0.33333333333333331</v>
      </c>
      <c r="AF1407" t="str">
        <f>IF(AD1407&gt;0.66,"CondAr","----")</f>
        <v>----</v>
      </c>
      <c r="AG1407" t="str">
        <f>IF(AND((AD1407&gt;0.5),(AD1407&lt;=0.66)),"Aromatic","----")</f>
        <v>----</v>
      </c>
      <c r="AH1407" t="str">
        <f>IF(AND((AD1407&lt;=0.5),(S1407&lt;1.5)),"HUnSatLig","----")</f>
        <v>HUnSatLig</v>
      </c>
      <c r="AI1407" t="str">
        <f>IF(AND((T1407&lt;0.6),(S1407&gt;=1.5),(C1407=0)),"AlipatNoN","----")</f>
        <v>----</v>
      </c>
      <c r="AJ1407" t="str">
        <f>IF(AND((S1407&gt;=1.5),(T1407&gt;=0.6)),"SatFACarb","----")</f>
        <v>----</v>
      </c>
      <c r="AK1407" t="str">
        <f>IF(AND((T1407&lt;0.6),(S1407&gt;=1.5),(C1407&gt;0)),"Alipat+N","----")</f>
        <v>----</v>
      </c>
      <c r="AM1407" s="4">
        <f>V1407*(44/43.989828)</f>
        <v>511.19112067261545</v>
      </c>
      <c r="AN1407" s="4">
        <f>INT(AM1407)</f>
        <v>511</v>
      </c>
      <c r="AO1407" s="4">
        <f>AM1407-AN1407</f>
        <v>0.19112067261545462</v>
      </c>
    </row>
    <row r="1408" spans="1:41" x14ac:dyDescent="0.25">
      <c r="A1408">
        <v>21</v>
      </c>
      <c r="B1408">
        <v>22</v>
      </c>
      <c r="C1408">
        <v>0</v>
      </c>
      <c r="D1408">
        <v>6</v>
      </c>
      <c r="E1408">
        <v>0</v>
      </c>
      <c r="F1408">
        <v>0</v>
      </c>
      <c r="H1408">
        <v>369.1343612</v>
      </c>
      <c r="J1408">
        <v>2081596</v>
      </c>
      <c r="K1408">
        <v>2440411</v>
      </c>
      <c r="L1408">
        <v>2769735</v>
      </c>
      <c r="M1408" t="str">
        <f>IF(J1408&gt;0,"Yes","No")</f>
        <v>Yes</v>
      </c>
      <c r="N1408">
        <f>AVERAGE(J1408:L1408)</f>
        <v>2430580.6666666665</v>
      </c>
      <c r="O1408">
        <v>2608427</v>
      </c>
      <c r="P1408">
        <v>2868435</v>
      </c>
      <c r="Q1408">
        <v>2290127</v>
      </c>
      <c r="S1408">
        <f>B1408/A1408</f>
        <v>1.0476190476190477</v>
      </c>
      <c r="T1408">
        <f>D1408/A1408</f>
        <v>0.2857142857142857</v>
      </c>
      <c r="V1408" s="4">
        <f>A1408*12+(B1408-1)*1.007825+C1408*14.003074+D1408*15.9949146+E1408*31.9720707+F1408*30.9737615+0.0005485799</f>
        <v>369.1343611799</v>
      </c>
      <c r="W1408">
        <f>1+A1408-B1408/2+C1408/2+F1408/2</f>
        <v>11</v>
      </c>
      <c r="X1408">
        <f>W1408/A1408</f>
        <v>0.52380952380952384</v>
      </c>
      <c r="Y1408">
        <f>W1408/B1408</f>
        <v>0.5</v>
      </c>
      <c r="Z1408">
        <f>W1408/D1408</f>
        <v>1.8333333333333333</v>
      </c>
      <c r="AA1408" t="str">
        <f>IF(X1408&gt;=0.3,IF(X1408&lt;=0.68,IF(Y1408&gt;=0.2,IF(Y1408&lt;=0.95,IF(Z1408&gt;=0.77,IF(Z1408&lt;=1.75,"CRAM","O"),"O"),"O"),"O"),"O"),"O")</f>
        <v>O</v>
      </c>
      <c r="AD1408">
        <f>(1+A1408-D1408/2-E1408-B1408/2)/(A1408-D1408/2-E1408-C1408-F1408)</f>
        <v>0.44444444444444442</v>
      </c>
      <c r="AF1408" t="str">
        <f>IF(AD1408&gt;0.66,"CondAr","----")</f>
        <v>----</v>
      </c>
      <c r="AG1408" t="str">
        <f>IF(AND((AD1408&gt;0.5),(AD1408&lt;=0.66)),"Aromatic","----")</f>
        <v>----</v>
      </c>
      <c r="AH1408" t="str">
        <f>IF(AND((AD1408&lt;=0.5),(S1408&lt;1.5)),"HUnSatLig","----")</f>
        <v>HUnSatLig</v>
      </c>
      <c r="AI1408" t="str">
        <f>IF(AND((T1408&lt;0.6),(S1408&gt;=1.5),(C1408=0)),"AlipatNoN","----")</f>
        <v>----</v>
      </c>
      <c r="AJ1408" t="str">
        <f>IF(AND((S1408&gt;=1.5),(T1408&gt;=0.6)),"SatFACarb","----")</f>
        <v>----</v>
      </c>
      <c r="AK1408" t="str">
        <f>IF(AND((T1408&lt;0.6),(S1408&gt;=1.5),(C1408&gt;0)),"Alipat+N","----")</f>
        <v>----</v>
      </c>
      <c r="AM1408" s="4">
        <f>V1408*(44/43.989828)</f>
        <v>369.21971806563096</v>
      </c>
      <c r="AN1408" s="4">
        <f>INT(AM1408)</f>
        <v>369</v>
      </c>
      <c r="AO1408" s="4">
        <f>AM1408-AN1408</f>
        <v>0.21971806563095697</v>
      </c>
    </row>
    <row r="1409" spans="1:41" x14ac:dyDescent="0.25">
      <c r="A1409">
        <v>21</v>
      </c>
      <c r="B1409">
        <v>22</v>
      </c>
      <c r="C1409">
        <v>0</v>
      </c>
      <c r="D1409">
        <v>15</v>
      </c>
      <c r="E1409">
        <v>0</v>
      </c>
      <c r="F1409">
        <v>0</v>
      </c>
      <c r="H1409">
        <v>513.08859259999997</v>
      </c>
      <c r="J1409">
        <v>2268206</v>
      </c>
      <c r="K1409">
        <v>1993008</v>
      </c>
      <c r="L1409">
        <v>1956294</v>
      </c>
      <c r="M1409" t="str">
        <f>IF(J1409&gt;0,"Yes","No")</f>
        <v>Yes</v>
      </c>
      <c r="N1409">
        <f>AVERAGE(J1409:L1409)</f>
        <v>2072502.6666666667</v>
      </c>
      <c r="O1409" t="s">
        <v>14</v>
      </c>
      <c r="P1409" t="s">
        <v>14</v>
      </c>
      <c r="Q1409" t="s">
        <v>14</v>
      </c>
      <c r="S1409">
        <f>B1409/A1409</f>
        <v>1.0476190476190477</v>
      </c>
      <c r="T1409">
        <f>D1409/A1409</f>
        <v>0.7142857142857143</v>
      </c>
      <c r="V1409" s="4">
        <f>A1409*12+(B1409-1)*1.007825+C1409*14.003074+D1409*15.9949146+E1409*31.9720707+F1409*30.9737615+0.0005485799</f>
        <v>513.08859257990014</v>
      </c>
      <c r="W1409">
        <f>1+A1409-B1409/2+C1409/2+F1409/2</f>
        <v>11</v>
      </c>
      <c r="X1409">
        <f>W1409/A1409</f>
        <v>0.52380952380952384</v>
      </c>
      <c r="Y1409">
        <f>W1409/B1409</f>
        <v>0.5</v>
      </c>
      <c r="Z1409">
        <f>W1409/D1409</f>
        <v>0.73333333333333328</v>
      </c>
      <c r="AA1409" t="str">
        <f>IF(X1409&gt;=0.3,IF(X1409&lt;=0.68,IF(Y1409&gt;=0.2,IF(Y1409&lt;=0.95,IF(Z1409&gt;=0.77,IF(Z1409&lt;=1.75,"CRAM","O"),"O"),"O"),"O"),"O"),"O")</f>
        <v>O</v>
      </c>
      <c r="AD1409">
        <f>(1+A1409-D1409/2-E1409-B1409/2)/(A1409-D1409/2-E1409-C1409-F1409)</f>
        <v>0.25925925925925924</v>
      </c>
      <c r="AF1409" t="str">
        <f>IF(AD1409&gt;0.66,"CondAr","----")</f>
        <v>----</v>
      </c>
      <c r="AG1409" t="str">
        <f>IF(AND((AD1409&gt;0.5),(AD1409&lt;=0.66)),"Aromatic","----")</f>
        <v>----</v>
      </c>
      <c r="AH1409" t="str">
        <f>IF(AND((AD1409&lt;=0.5),(S1409&lt;1.5)),"HUnSatLig","----")</f>
        <v>HUnSatLig</v>
      </c>
      <c r="AI1409" t="str">
        <f>IF(AND((T1409&lt;0.6),(S1409&gt;=1.5),(C1409=0)),"AlipatNoN","----")</f>
        <v>----</v>
      </c>
      <c r="AJ1409" t="str">
        <f>IF(AND((S1409&gt;=1.5),(T1409&gt;=0.6)),"SatFACarb","----")</f>
        <v>----</v>
      </c>
      <c r="AK1409" t="str">
        <f>IF(AND((T1409&lt;0.6),(S1409&gt;=1.5),(C1409&gt;0)),"Alipat+N","----")</f>
        <v>----</v>
      </c>
      <c r="AM1409" s="4">
        <f>V1409*(44/43.989828)</f>
        <v>513.20723676199873</v>
      </c>
      <c r="AN1409" s="4">
        <f>INT(AM1409)</f>
        <v>513</v>
      </c>
      <c r="AO1409" s="4">
        <f>AM1409-AN1409</f>
        <v>0.20723676199872898</v>
      </c>
    </row>
    <row r="1410" spans="1:41" x14ac:dyDescent="0.25">
      <c r="A1410">
        <v>21</v>
      </c>
      <c r="B1410">
        <v>24</v>
      </c>
      <c r="C1410">
        <v>0</v>
      </c>
      <c r="D1410">
        <v>14</v>
      </c>
      <c r="E1410">
        <v>0</v>
      </c>
      <c r="F1410">
        <v>0</v>
      </c>
      <c r="H1410">
        <v>499.109328</v>
      </c>
      <c r="J1410">
        <v>2676502</v>
      </c>
      <c r="K1410">
        <v>2680769</v>
      </c>
      <c r="L1410">
        <v>2182784</v>
      </c>
      <c r="M1410" t="str">
        <f>IF(J1410&gt;0,"Yes","No")</f>
        <v>Yes</v>
      </c>
      <c r="N1410">
        <f>AVERAGE(J1410:L1410)</f>
        <v>2513351.6666666665</v>
      </c>
      <c r="O1410" t="s">
        <v>14</v>
      </c>
      <c r="P1410" t="s">
        <v>14</v>
      </c>
      <c r="Q1410" t="s">
        <v>14</v>
      </c>
      <c r="S1410">
        <f>B1410/A1410</f>
        <v>1.1428571428571428</v>
      </c>
      <c r="T1410">
        <f>D1410/A1410</f>
        <v>0.66666666666666663</v>
      </c>
      <c r="V1410" s="4">
        <f>A1410*12+(B1410-1)*1.007825+C1410*14.003074+D1410*15.9949146+E1410*31.9720707+F1410*30.9737615+0.0005485799</f>
        <v>499.1093279799</v>
      </c>
      <c r="W1410">
        <f>1+A1410-B1410/2+C1410/2+F1410/2</f>
        <v>10</v>
      </c>
      <c r="X1410">
        <f>W1410/A1410</f>
        <v>0.47619047619047616</v>
      </c>
      <c r="Y1410">
        <f>W1410/B1410</f>
        <v>0.41666666666666669</v>
      </c>
      <c r="Z1410">
        <f>W1410/D1410</f>
        <v>0.7142857142857143</v>
      </c>
      <c r="AA1410" t="str">
        <f>IF(X1410&gt;=0.3,IF(X1410&lt;=0.68,IF(Y1410&gt;=0.2,IF(Y1410&lt;=0.95,IF(Z1410&gt;=0.77,IF(Z1410&lt;=1.75,"CRAM","O"),"O"),"O"),"O"),"O"),"O")</f>
        <v>O</v>
      </c>
      <c r="AD1410">
        <f>(1+A1410-D1410/2-E1410-B1410/2)/(A1410-D1410/2-E1410-C1410-F1410)</f>
        <v>0.21428571428571427</v>
      </c>
      <c r="AF1410" t="str">
        <f>IF(AD1410&gt;0.66,"CondAr","----")</f>
        <v>----</v>
      </c>
      <c r="AG1410" t="str">
        <f>IF(AND((AD1410&gt;0.5),(AD1410&lt;=0.66)),"Aromatic","----")</f>
        <v>----</v>
      </c>
      <c r="AH1410" t="str">
        <f>IF(AND((AD1410&lt;=0.5),(S1410&lt;1.5)),"HUnSatLig","----")</f>
        <v>HUnSatLig</v>
      </c>
      <c r="AI1410" t="str">
        <f>IF(AND((T1410&lt;0.6),(S1410&gt;=1.5),(C1410=0)),"AlipatNoN","----")</f>
        <v>----</v>
      </c>
      <c r="AJ1410" t="str">
        <f>IF(AND((S1410&gt;=1.5),(T1410&gt;=0.6)),"SatFACarb","----")</f>
        <v>----</v>
      </c>
      <c r="AK1410" t="str">
        <f>IF(AND((T1410&lt;0.6),(S1410&gt;=1.5),(C1410&gt;0)),"Alipat+N","----")</f>
        <v>----</v>
      </c>
      <c r="AM1410" s="4">
        <f>V1410*(44/43.989828)</f>
        <v>499.22473966289652</v>
      </c>
      <c r="AN1410" s="4">
        <f>INT(AM1410)</f>
        <v>499</v>
      </c>
      <c r="AO1410" s="4">
        <f>AM1410-AN1410</f>
        <v>0.22473966289652481</v>
      </c>
    </row>
    <row r="1411" spans="1:41" x14ac:dyDescent="0.25">
      <c r="A1411">
        <v>21</v>
      </c>
      <c r="B1411">
        <v>26</v>
      </c>
      <c r="C1411">
        <v>0</v>
      </c>
      <c r="D1411">
        <v>5</v>
      </c>
      <c r="E1411">
        <v>0</v>
      </c>
      <c r="F1411">
        <v>0</v>
      </c>
      <c r="H1411">
        <v>357.17074659999997</v>
      </c>
      <c r="J1411">
        <v>2197923</v>
      </c>
      <c r="K1411">
        <v>2249162</v>
      </c>
      <c r="L1411">
        <v>2343203</v>
      </c>
      <c r="M1411" t="str">
        <f>IF(J1411&gt;0,"Yes","No")</f>
        <v>Yes</v>
      </c>
      <c r="N1411">
        <f>AVERAGE(J1411:L1411)</f>
        <v>2263429.3333333335</v>
      </c>
      <c r="O1411">
        <v>2895070</v>
      </c>
      <c r="P1411">
        <v>3621623</v>
      </c>
      <c r="Q1411">
        <v>2976285</v>
      </c>
      <c r="S1411">
        <f>B1411/A1411</f>
        <v>1.2380952380952381</v>
      </c>
      <c r="T1411">
        <f>D1411/A1411</f>
        <v>0.23809523809523808</v>
      </c>
      <c r="V1411" s="4">
        <f>A1411*12+(B1411-1)*1.007825+C1411*14.003074+D1411*15.9949146+E1411*31.9720707+F1411*30.9737615+0.0005485799</f>
        <v>357.17074657990003</v>
      </c>
      <c r="W1411">
        <f>1+A1411-B1411/2+C1411/2+F1411/2</f>
        <v>9</v>
      </c>
      <c r="X1411">
        <f>W1411/A1411</f>
        <v>0.42857142857142855</v>
      </c>
      <c r="Y1411">
        <f>W1411/B1411</f>
        <v>0.34615384615384615</v>
      </c>
      <c r="Z1411">
        <f>W1411/D1411</f>
        <v>1.8</v>
      </c>
      <c r="AA1411" t="str">
        <f>IF(X1411&gt;=0.3,IF(X1411&lt;=0.68,IF(Y1411&gt;=0.2,IF(Y1411&lt;=0.95,IF(Z1411&gt;=0.77,IF(Z1411&lt;=1.75,"CRAM","O"),"O"),"O"),"O"),"O"),"O")</f>
        <v>O</v>
      </c>
      <c r="AD1411">
        <f>(1+A1411-D1411/2-E1411-B1411/2)/(A1411-D1411/2-E1411-C1411-F1411)</f>
        <v>0.35135135135135137</v>
      </c>
      <c r="AF1411" t="str">
        <f>IF(AD1411&gt;0.66,"CondAr","----")</f>
        <v>----</v>
      </c>
      <c r="AG1411" t="str">
        <f>IF(AND((AD1411&gt;0.5),(AD1411&lt;=0.66)),"Aromatic","----")</f>
        <v>----</v>
      </c>
      <c r="AH1411" t="str">
        <f>IF(AND((AD1411&lt;=0.5),(S1411&lt;1.5)),"HUnSatLig","----")</f>
        <v>HUnSatLig</v>
      </c>
      <c r="AI1411" t="str">
        <f>IF(AND((T1411&lt;0.6),(S1411&gt;=1.5),(C1411=0)),"AlipatNoN","----")</f>
        <v>----</v>
      </c>
      <c r="AJ1411" t="str">
        <f>IF(AND((S1411&gt;=1.5),(T1411&gt;=0.6)),"SatFACarb","----")</f>
        <v>----</v>
      </c>
      <c r="AK1411" t="str">
        <f>IF(AND((T1411&lt;0.6),(S1411&gt;=1.5),(C1411&gt;0)),"Alipat+N","----")</f>
        <v>----</v>
      </c>
      <c r="AM1411" s="4">
        <f>V1411*(44/43.989828)</f>
        <v>357.25333705591208</v>
      </c>
      <c r="AN1411" s="4">
        <f>INT(AM1411)</f>
        <v>357</v>
      </c>
      <c r="AO1411" s="4">
        <f>AM1411-AN1411</f>
        <v>0.253337055912084</v>
      </c>
    </row>
    <row r="1412" spans="1:41" x14ac:dyDescent="0.25">
      <c r="A1412">
        <v>21</v>
      </c>
      <c r="B1412">
        <v>28</v>
      </c>
      <c r="C1412">
        <v>0</v>
      </c>
      <c r="D1412">
        <v>13</v>
      </c>
      <c r="E1412">
        <v>0</v>
      </c>
      <c r="F1412">
        <v>0</v>
      </c>
      <c r="H1412">
        <v>487.14571339999998</v>
      </c>
      <c r="J1412">
        <v>1697769</v>
      </c>
      <c r="K1412">
        <v>2107049</v>
      </c>
      <c r="L1412">
        <v>2271764</v>
      </c>
      <c r="M1412" t="str">
        <f>IF(J1412&gt;0,"Yes","No")</f>
        <v>Yes</v>
      </c>
      <c r="N1412">
        <f>AVERAGE(J1412:L1412)</f>
        <v>2025527.3333333333</v>
      </c>
      <c r="O1412" t="s">
        <v>14</v>
      </c>
      <c r="P1412" t="s">
        <v>14</v>
      </c>
      <c r="Q1412" t="s">
        <v>14</v>
      </c>
      <c r="S1412">
        <f>B1412/A1412</f>
        <v>1.3333333333333333</v>
      </c>
      <c r="T1412">
        <f>D1412/A1412</f>
        <v>0.61904761904761907</v>
      </c>
      <c r="V1412" s="4">
        <f>A1412*12+(B1412-1)*1.007825+C1412*14.003074+D1412*15.9949146+E1412*31.9720707+F1412*30.9737615+0.0005485799</f>
        <v>487.14571337989997</v>
      </c>
      <c r="W1412">
        <f>1+A1412-B1412/2+C1412/2+F1412/2</f>
        <v>8</v>
      </c>
      <c r="X1412">
        <f>W1412/A1412</f>
        <v>0.38095238095238093</v>
      </c>
      <c r="Y1412">
        <f>W1412/B1412</f>
        <v>0.2857142857142857</v>
      </c>
      <c r="Z1412">
        <f>W1412/D1412</f>
        <v>0.61538461538461542</v>
      </c>
      <c r="AA1412" t="str">
        <f>IF(X1412&gt;=0.3,IF(X1412&lt;=0.68,IF(Y1412&gt;=0.2,IF(Y1412&lt;=0.95,IF(Z1412&gt;=0.77,IF(Z1412&lt;=1.75,"CRAM","O"),"O"),"O"),"O"),"O"),"O")</f>
        <v>O</v>
      </c>
      <c r="AD1412">
        <f>(1+A1412-D1412/2-E1412-B1412/2)/(A1412-D1412/2-E1412-C1412-F1412)</f>
        <v>0.10344827586206896</v>
      </c>
      <c r="AF1412" t="str">
        <f>IF(AD1412&gt;0.66,"CondAr","----")</f>
        <v>----</v>
      </c>
      <c r="AG1412" t="str">
        <f>IF(AND((AD1412&gt;0.5),(AD1412&lt;=0.66)),"Aromatic","----")</f>
        <v>----</v>
      </c>
      <c r="AH1412" t="str">
        <f>IF(AND((AD1412&lt;=0.5),(S1412&lt;1.5)),"HUnSatLig","----")</f>
        <v>HUnSatLig</v>
      </c>
      <c r="AI1412" t="str">
        <f>IF(AND((T1412&lt;0.6),(S1412&gt;=1.5),(C1412=0)),"AlipatNoN","----")</f>
        <v>----</v>
      </c>
      <c r="AJ1412" t="str">
        <f>IF(AND((S1412&gt;=1.5),(T1412&gt;=0.6)),"SatFACarb","----")</f>
        <v>----</v>
      </c>
      <c r="AK1412" t="str">
        <f>IF(AND((T1412&lt;0.6),(S1412&gt;=1.5),(C1412&gt;0)),"Alipat+N","----")</f>
        <v>----</v>
      </c>
      <c r="AM1412" s="4">
        <f>V1412*(44/43.989828)</f>
        <v>487.25835865317765</v>
      </c>
      <c r="AN1412" s="4">
        <f>INT(AM1412)</f>
        <v>487</v>
      </c>
      <c r="AO1412" s="4">
        <f>AM1412-AN1412</f>
        <v>0.25835865317765183</v>
      </c>
    </row>
    <row r="1413" spans="1:41" x14ac:dyDescent="0.25">
      <c r="A1413">
        <v>21</v>
      </c>
      <c r="B1413">
        <v>30</v>
      </c>
      <c r="C1413">
        <v>0</v>
      </c>
      <c r="D1413">
        <v>12</v>
      </c>
      <c r="E1413">
        <v>0</v>
      </c>
      <c r="F1413">
        <v>0</v>
      </c>
      <c r="H1413">
        <v>473.16644880000001</v>
      </c>
      <c r="J1413">
        <v>2942513</v>
      </c>
      <c r="K1413">
        <v>2808374</v>
      </c>
      <c r="L1413">
        <v>2281205</v>
      </c>
      <c r="M1413" t="str">
        <f>IF(J1413&gt;0,"Yes","No")</f>
        <v>Yes</v>
      </c>
      <c r="N1413">
        <f>AVERAGE(J1413:L1413)</f>
        <v>2677364</v>
      </c>
      <c r="O1413" t="s">
        <v>14</v>
      </c>
      <c r="P1413" t="s">
        <v>14</v>
      </c>
      <c r="Q1413" t="s">
        <v>14</v>
      </c>
      <c r="S1413">
        <f>B1413/A1413</f>
        <v>1.4285714285714286</v>
      </c>
      <c r="T1413">
        <f>D1413/A1413</f>
        <v>0.5714285714285714</v>
      </c>
      <c r="V1413" s="4">
        <f>A1413*12+(B1413-1)*1.007825+C1413*14.003074+D1413*15.9949146+E1413*31.9720707+F1413*30.9737615+0.0005485799</f>
        <v>473.16644877990001</v>
      </c>
      <c r="W1413">
        <f>1+A1413-B1413/2+C1413/2+F1413/2</f>
        <v>7</v>
      </c>
      <c r="X1413">
        <f>W1413/A1413</f>
        <v>0.33333333333333331</v>
      </c>
      <c r="Y1413">
        <f>W1413/B1413</f>
        <v>0.23333333333333334</v>
      </c>
      <c r="Z1413">
        <f>W1413/D1413</f>
        <v>0.58333333333333337</v>
      </c>
      <c r="AA1413" t="str">
        <f>IF(X1413&gt;=0.3,IF(X1413&lt;=0.68,IF(Y1413&gt;=0.2,IF(Y1413&lt;=0.95,IF(Z1413&gt;=0.77,IF(Z1413&lt;=1.75,"CRAM","O"),"O"),"O"),"O"),"O"),"O")</f>
        <v>O</v>
      </c>
      <c r="AD1413">
        <f>(1+A1413-D1413/2-E1413-B1413/2)/(A1413-D1413/2-E1413-C1413-F1413)</f>
        <v>6.6666666666666666E-2</v>
      </c>
      <c r="AF1413" t="str">
        <f>IF(AD1413&gt;0.66,"CondAr","----")</f>
        <v>----</v>
      </c>
      <c r="AG1413" t="str">
        <f>IF(AND((AD1413&gt;0.5),(AD1413&lt;=0.66)),"Aromatic","----")</f>
        <v>----</v>
      </c>
      <c r="AH1413" t="str">
        <f>IF(AND((AD1413&lt;=0.5),(S1413&lt;1.5)),"HUnSatLig","----")</f>
        <v>HUnSatLig</v>
      </c>
      <c r="AI1413" t="str">
        <f>IF(AND((T1413&lt;0.6),(S1413&gt;=1.5),(C1413=0)),"AlipatNoN","----")</f>
        <v>----</v>
      </c>
      <c r="AJ1413" t="str">
        <f>IF(AND((S1413&gt;=1.5),(T1413&gt;=0.6)),"SatFACarb","----")</f>
        <v>----</v>
      </c>
      <c r="AK1413" t="str">
        <f>IF(AND((T1413&lt;0.6),(S1413&gt;=1.5),(C1413&gt;0)),"Alipat+N","----")</f>
        <v>----</v>
      </c>
      <c r="AM1413" s="4">
        <f>V1413*(44/43.989828)</f>
        <v>473.27586155407556</v>
      </c>
      <c r="AN1413" s="4">
        <f>INT(AM1413)</f>
        <v>473</v>
      </c>
      <c r="AO1413" s="4">
        <f>AM1413-AN1413</f>
        <v>0.27586155407556134</v>
      </c>
    </row>
    <row r="1414" spans="1:41" x14ac:dyDescent="0.25">
      <c r="A1414">
        <v>21</v>
      </c>
      <c r="B1414">
        <v>32</v>
      </c>
      <c r="C1414">
        <v>0</v>
      </c>
      <c r="D1414">
        <v>12</v>
      </c>
      <c r="E1414">
        <v>0</v>
      </c>
      <c r="F1414">
        <v>0</v>
      </c>
      <c r="H1414">
        <v>475.18209880000001</v>
      </c>
      <c r="J1414">
        <v>2180640</v>
      </c>
      <c r="K1414">
        <v>2048561</v>
      </c>
      <c r="L1414">
        <v>2107064</v>
      </c>
      <c r="M1414" t="str">
        <f>IF(J1414&gt;0,"Yes","No")</f>
        <v>Yes</v>
      </c>
      <c r="N1414">
        <f>AVERAGE(J1414:L1414)</f>
        <v>2112088.3333333335</v>
      </c>
      <c r="O1414" t="s">
        <v>14</v>
      </c>
      <c r="P1414" t="s">
        <v>14</v>
      </c>
      <c r="Q1414" t="s">
        <v>14</v>
      </c>
      <c r="S1414">
        <f>B1414/A1414</f>
        <v>1.5238095238095237</v>
      </c>
      <c r="T1414">
        <f>D1414/A1414</f>
        <v>0.5714285714285714</v>
      </c>
      <c r="V1414" s="4">
        <f>A1414*12+(B1414-1)*1.007825+C1414*14.003074+D1414*15.9949146+E1414*31.9720707+F1414*30.9737615+0.0005485799</f>
        <v>475.18209877989995</v>
      </c>
      <c r="W1414">
        <f>1+A1414-B1414/2+C1414/2+F1414/2</f>
        <v>6</v>
      </c>
      <c r="X1414">
        <f>W1414/A1414</f>
        <v>0.2857142857142857</v>
      </c>
      <c r="Y1414">
        <f>W1414/B1414</f>
        <v>0.1875</v>
      </c>
      <c r="Z1414">
        <f>W1414/D1414</f>
        <v>0.5</v>
      </c>
      <c r="AA1414" t="str">
        <f>IF(X1414&gt;=0.3,IF(X1414&lt;=0.68,IF(Y1414&gt;=0.2,IF(Y1414&lt;=0.95,IF(Z1414&gt;=0.77,IF(Z1414&lt;=1.75,"CRAM","O"),"O"),"O"),"O"),"O"),"O")</f>
        <v>O</v>
      </c>
      <c r="AD1414">
        <f>(1+A1414-D1414/2-E1414-B1414/2)/(A1414-D1414/2-E1414-C1414-F1414)</f>
        <v>0</v>
      </c>
      <c r="AF1414" t="str">
        <f>IF(AD1414&gt;0.66,"CondAr","----")</f>
        <v>----</v>
      </c>
      <c r="AG1414" t="str">
        <f>IF(AND((AD1414&gt;0.5),(AD1414&lt;=0.66)),"Aromatic","----")</f>
        <v>----</v>
      </c>
      <c r="AH1414" t="str">
        <f>IF(AND((AD1414&lt;=0.5),(S1414&lt;1.5)),"HUnSatLig","----")</f>
        <v>----</v>
      </c>
      <c r="AI1414" t="str">
        <f>IF(AND((T1414&lt;0.6),(S1414&gt;=1.5),(C1414=0)),"AlipatNoN","----")</f>
        <v>AlipatNoN</v>
      </c>
      <c r="AJ1414" t="str">
        <f>IF(AND((S1414&gt;=1.5),(T1414&gt;=0.6)),"SatFACarb","----")</f>
        <v>----</v>
      </c>
      <c r="AK1414" t="str">
        <f>IF(AND((T1414&lt;0.6),(S1414&gt;=1.5),(C1414&gt;0)),"Alipat+N","----")</f>
        <v>----</v>
      </c>
      <c r="AM1414" s="4">
        <f>V1414*(44/43.989828)</f>
        <v>475.29197764345872</v>
      </c>
      <c r="AN1414" s="4">
        <f>INT(AM1414)</f>
        <v>475</v>
      </c>
      <c r="AO1414" s="4">
        <f>AM1414-AN1414</f>
        <v>0.29197764345872201</v>
      </c>
    </row>
    <row r="1415" spans="1:41" x14ac:dyDescent="0.25">
      <c r="A1415">
        <v>21</v>
      </c>
      <c r="B1415">
        <v>32</v>
      </c>
      <c r="C1415">
        <v>0</v>
      </c>
      <c r="D1415">
        <v>14</v>
      </c>
      <c r="E1415">
        <v>0</v>
      </c>
      <c r="F1415">
        <v>0</v>
      </c>
      <c r="H1415">
        <v>507.17192799999998</v>
      </c>
      <c r="J1415">
        <v>2327265</v>
      </c>
      <c r="K1415">
        <v>2123931</v>
      </c>
      <c r="L1415">
        <v>1536300</v>
      </c>
      <c r="M1415" t="str">
        <f>IF(J1415&gt;0,"Yes","No")</f>
        <v>Yes</v>
      </c>
      <c r="N1415">
        <f>AVERAGE(J1415:L1415)</f>
        <v>1995832</v>
      </c>
      <c r="O1415">
        <v>2485697</v>
      </c>
      <c r="P1415">
        <v>2674166</v>
      </c>
      <c r="Q1415">
        <v>2111844</v>
      </c>
      <c r="S1415">
        <f>B1415/A1415</f>
        <v>1.5238095238095237</v>
      </c>
      <c r="T1415">
        <f>D1415/A1415</f>
        <v>0.66666666666666663</v>
      </c>
      <c r="V1415" s="4">
        <f>A1415*12+(B1415-1)*1.007825+C1415*14.003074+D1415*15.9949146+E1415*31.9720707+F1415*30.9737615+0.0005485799</f>
        <v>507.17192797989998</v>
      </c>
      <c r="W1415">
        <f>1+A1415-B1415/2+C1415/2+F1415/2</f>
        <v>6</v>
      </c>
      <c r="X1415">
        <f>W1415/A1415</f>
        <v>0.2857142857142857</v>
      </c>
      <c r="Y1415">
        <f>W1415/B1415</f>
        <v>0.1875</v>
      </c>
      <c r="Z1415">
        <f>W1415/D1415</f>
        <v>0.42857142857142855</v>
      </c>
      <c r="AA1415" t="str">
        <f>IF(X1415&gt;=0.3,IF(X1415&lt;=0.68,IF(Y1415&gt;=0.2,IF(Y1415&lt;=0.95,IF(Z1415&gt;=0.77,IF(Z1415&lt;=1.75,"CRAM","O"),"O"),"O"),"O"),"O"),"O")</f>
        <v>O</v>
      </c>
      <c r="AD1415">
        <f>(1+A1415-D1415/2-E1415-B1415/2)/(A1415-D1415/2-E1415-C1415-F1415)</f>
        <v>-7.1428571428571425E-2</v>
      </c>
      <c r="AF1415" t="str">
        <f>IF(AD1415&gt;0.66,"CondAr","----")</f>
        <v>----</v>
      </c>
      <c r="AG1415" t="str">
        <f>IF(AND((AD1415&gt;0.5),(AD1415&lt;=0.66)),"Aromatic","----")</f>
        <v>----</v>
      </c>
      <c r="AH1415" t="str">
        <f>IF(AND((AD1415&lt;=0.5),(S1415&lt;1.5)),"HUnSatLig","----")</f>
        <v>----</v>
      </c>
      <c r="AI1415" t="str">
        <f>IF(AND((T1415&lt;0.6),(S1415&gt;=1.5),(C1415=0)),"AlipatNoN","----")</f>
        <v>----</v>
      </c>
      <c r="AJ1415" t="str">
        <f>IF(AND((S1415&gt;=1.5),(T1415&gt;=0.6)),"SatFACarb","----")</f>
        <v>SatFACarb</v>
      </c>
      <c r="AK1415" t="str">
        <f>IF(AND((T1415&lt;0.6),(S1415&gt;=1.5),(C1415&gt;0)),"Alipat+N","----")</f>
        <v>----</v>
      </c>
      <c r="AM1415" s="4">
        <f>V1415*(44/43.989828)</f>
        <v>507.28920402042934</v>
      </c>
      <c r="AN1415" s="4">
        <f>INT(AM1415)</f>
        <v>507</v>
      </c>
      <c r="AO1415" s="4">
        <f>AM1415-AN1415</f>
        <v>0.28920402042933802</v>
      </c>
    </row>
    <row r="1416" spans="1:41" x14ac:dyDescent="0.25">
      <c r="A1416">
        <v>21</v>
      </c>
      <c r="B1416">
        <v>34</v>
      </c>
      <c r="C1416">
        <v>0</v>
      </c>
      <c r="D1416">
        <v>5</v>
      </c>
      <c r="E1416">
        <v>0</v>
      </c>
      <c r="F1416">
        <v>0</v>
      </c>
      <c r="H1416">
        <v>365.2333466</v>
      </c>
      <c r="J1416">
        <v>2692978</v>
      </c>
      <c r="K1416">
        <v>2780316</v>
      </c>
      <c r="L1416">
        <v>2878130</v>
      </c>
      <c r="M1416" t="str">
        <f>IF(J1416&gt;0,"Yes","No")</f>
        <v>Yes</v>
      </c>
      <c r="N1416">
        <f>AVERAGE(J1416:L1416)</f>
        <v>2783808</v>
      </c>
      <c r="O1416">
        <v>5464205</v>
      </c>
      <c r="P1416">
        <v>5872209</v>
      </c>
      <c r="Q1416">
        <v>5458792</v>
      </c>
      <c r="S1416">
        <f>B1416/A1416</f>
        <v>1.6190476190476191</v>
      </c>
      <c r="T1416">
        <f>D1416/A1416</f>
        <v>0.23809523809523808</v>
      </c>
      <c r="V1416" s="4">
        <f>A1416*12+(B1416-1)*1.007825+C1416*14.003074+D1416*15.9949146+E1416*31.9720707+F1416*30.9737615+0.0005485799</f>
        <v>365.2333465799</v>
      </c>
      <c r="W1416">
        <f>1+A1416-B1416/2+C1416/2+F1416/2</f>
        <v>5</v>
      </c>
      <c r="X1416">
        <f>W1416/A1416</f>
        <v>0.23809523809523808</v>
      </c>
      <c r="Y1416">
        <f>W1416/B1416</f>
        <v>0.14705882352941177</v>
      </c>
      <c r="Z1416">
        <f>W1416/D1416</f>
        <v>1</v>
      </c>
      <c r="AA1416" t="str">
        <f>IF(X1416&gt;=0.3,IF(X1416&lt;=0.68,IF(Y1416&gt;=0.2,IF(Y1416&lt;=0.95,IF(Z1416&gt;=0.77,IF(Z1416&lt;=1.75,"CRAM","O"),"O"),"O"),"O"),"O"),"O")</f>
        <v>O</v>
      </c>
      <c r="AD1416">
        <f>(1+A1416-D1416/2-E1416-B1416/2)/(A1416-D1416/2-E1416-C1416-F1416)</f>
        <v>0.13513513513513514</v>
      </c>
      <c r="AF1416" t="str">
        <f>IF(AD1416&gt;0.66,"CondAr","----")</f>
        <v>----</v>
      </c>
      <c r="AG1416" t="str">
        <f>IF(AND((AD1416&gt;0.5),(AD1416&lt;=0.66)),"Aromatic","----")</f>
        <v>----</v>
      </c>
      <c r="AH1416" t="str">
        <f>IF(AND((AD1416&lt;=0.5),(S1416&lt;1.5)),"HUnSatLig","----")</f>
        <v>----</v>
      </c>
      <c r="AI1416" t="str">
        <f>IF(AND((T1416&lt;0.6),(S1416&gt;=1.5),(C1416=0)),"AlipatNoN","----")</f>
        <v>AlipatNoN</v>
      </c>
      <c r="AJ1416" t="str">
        <f>IF(AND((S1416&gt;=1.5),(T1416&gt;=0.6)),"SatFACarb","----")</f>
        <v>----</v>
      </c>
      <c r="AK1416" t="str">
        <f>IF(AND((T1416&lt;0.6),(S1416&gt;=1.5),(C1416&gt;0)),"Alipat+N","----")</f>
        <v>----</v>
      </c>
      <c r="AM1416" s="4">
        <f>V1416*(44/43.989828)</f>
        <v>365.3178014134449</v>
      </c>
      <c r="AN1416" s="4">
        <f>INT(AM1416)</f>
        <v>365</v>
      </c>
      <c r="AO1416" s="4">
        <f>AM1416-AN1416</f>
        <v>0.31780141344489721</v>
      </c>
    </row>
    <row r="1417" spans="1:41" x14ac:dyDescent="0.25">
      <c r="A1417">
        <v>21</v>
      </c>
      <c r="B1417">
        <v>34</v>
      </c>
      <c r="C1417">
        <v>0</v>
      </c>
      <c r="D1417">
        <v>12</v>
      </c>
      <c r="E1417">
        <v>0</v>
      </c>
      <c r="F1417">
        <v>0</v>
      </c>
      <c r="H1417">
        <v>477.1977488</v>
      </c>
      <c r="J1417">
        <v>2309151</v>
      </c>
      <c r="K1417">
        <v>2129973</v>
      </c>
      <c r="L1417">
        <v>1539716</v>
      </c>
      <c r="M1417" t="str">
        <f>IF(J1417&gt;0,"Yes","No")</f>
        <v>Yes</v>
      </c>
      <c r="N1417">
        <f>AVERAGE(J1417:L1417)</f>
        <v>1992946.6666666667</v>
      </c>
      <c r="O1417">
        <v>2804452</v>
      </c>
      <c r="P1417">
        <v>2618771</v>
      </c>
      <c r="Q1417">
        <v>2098850</v>
      </c>
      <c r="S1417">
        <f>B1417/A1417</f>
        <v>1.6190476190476191</v>
      </c>
      <c r="T1417">
        <f>D1417/A1417</f>
        <v>0.5714285714285714</v>
      </c>
      <c r="V1417" s="4">
        <f>A1417*12+(B1417-1)*1.007825+C1417*14.003074+D1417*15.9949146+E1417*31.9720707+F1417*30.9737615+0.0005485799</f>
        <v>477.1977487799</v>
      </c>
      <c r="W1417">
        <f>1+A1417-B1417/2+C1417/2+F1417/2</f>
        <v>5</v>
      </c>
      <c r="X1417">
        <f>W1417/A1417</f>
        <v>0.23809523809523808</v>
      </c>
      <c r="Y1417">
        <f>W1417/B1417</f>
        <v>0.14705882352941177</v>
      </c>
      <c r="Z1417">
        <f>W1417/D1417</f>
        <v>0.41666666666666669</v>
      </c>
      <c r="AA1417" t="str">
        <f>IF(X1417&gt;=0.3,IF(X1417&lt;=0.68,IF(Y1417&gt;=0.2,IF(Y1417&lt;=0.95,IF(Z1417&gt;=0.77,IF(Z1417&lt;=1.75,"CRAM","O"),"O"),"O"),"O"),"O"),"O")</f>
        <v>O</v>
      </c>
      <c r="AD1417">
        <f>(1+A1417-D1417/2-E1417-B1417/2)/(A1417-D1417/2-E1417-C1417-F1417)</f>
        <v>-6.6666666666666666E-2</v>
      </c>
      <c r="AF1417" t="str">
        <f>IF(AD1417&gt;0.66,"CondAr","----")</f>
        <v>----</v>
      </c>
      <c r="AG1417" t="str">
        <f>IF(AND((AD1417&gt;0.5),(AD1417&lt;=0.66)),"Aromatic","----")</f>
        <v>----</v>
      </c>
      <c r="AH1417" t="str">
        <f>IF(AND((AD1417&lt;=0.5),(S1417&lt;1.5)),"HUnSatLig","----")</f>
        <v>----</v>
      </c>
      <c r="AI1417" t="str">
        <f>IF(AND((T1417&lt;0.6),(S1417&gt;=1.5),(C1417=0)),"AlipatNoN","----")</f>
        <v>AlipatNoN</v>
      </c>
      <c r="AJ1417" t="str">
        <f>IF(AND((S1417&gt;=1.5),(T1417&gt;=0.6)),"SatFACarb","----")</f>
        <v>----</v>
      </c>
      <c r="AK1417" t="str">
        <f>IF(AND((T1417&lt;0.6),(S1417&gt;=1.5),(C1417&gt;0)),"Alipat+N","----")</f>
        <v>----</v>
      </c>
      <c r="AM1417" s="4">
        <f>V1417*(44/43.989828)</f>
        <v>477.308093732842</v>
      </c>
      <c r="AN1417" s="4">
        <f>INT(AM1417)</f>
        <v>477</v>
      </c>
      <c r="AO1417" s="4">
        <f>AM1417-AN1417</f>
        <v>0.30809373284199637</v>
      </c>
    </row>
    <row r="1418" spans="1:41" x14ac:dyDescent="0.25">
      <c r="A1418">
        <v>21</v>
      </c>
      <c r="B1418">
        <v>34</v>
      </c>
      <c r="C1418">
        <v>0</v>
      </c>
      <c r="D1418">
        <v>17</v>
      </c>
      <c r="E1418">
        <v>0</v>
      </c>
      <c r="F1418">
        <v>0</v>
      </c>
      <c r="H1418">
        <v>557.17232179999996</v>
      </c>
      <c r="J1418">
        <v>2413938</v>
      </c>
      <c r="K1418">
        <v>2189581</v>
      </c>
      <c r="L1418">
        <v>2063022</v>
      </c>
      <c r="M1418" t="str">
        <f>IF(J1418&gt;0,"Yes","No")</f>
        <v>Yes</v>
      </c>
      <c r="N1418">
        <f>AVERAGE(J1418:L1418)</f>
        <v>2222180.3333333335</v>
      </c>
      <c r="O1418" t="s">
        <v>14</v>
      </c>
      <c r="P1418" t="s">
        <v>14</v>
      </c>
      <c r="Q1418" t="s">
        <v>14</v>
      </c>
      <c r="S1418">
        <f>B1418/A1418</f>
        <v>1.6190476190476191</v>
      </c>
      <c r="T1418">
        <f>D1418/A1418</f>
        <v>0.80952380952380953</v>
      </c>
      <c r="V1418" s="4">
        <f>A1418*12+(B1418-1)*1.007825+C1418*14.003074+D1418*15.9949146+E1418*31.9720707+F1418*30.9737615+0.0005485799</f>
        <v>557.17232177990002</v>
      </c>
      <c r="W1418">
        <f>1+A1418-B1418/2+C1418/2+F1418/2</f>
        <v>5</v>
      </c>
      <c r="X1418">
        <f>W1418/A1418</f>
        <v>0.23809523809523808</v>
      </c>
      <c r="Y1418">
        <f>W1418/B1418</f>
        <v>0.14705882352941177</v>
      </c>
      <c r="Z1418">
        <f>W1418/D1418</f>
        <v>0.29411764705882354</v>
      </c>
      <c r="AA1418" t="str">
        <f>IF(X1418&gt;=0.3,IF(X1418&lt;=0.68,IF(Y1418&gt;=0.2,IF(Y1418&lt;=0.95,IF(Z1418&gt;=0.77,IF(Z1418&lt;=1.75,"CRAM","O"),"O"),"O"),"O"),"O"),"O")</f>
        <v>O</v>
      </c>
      <c r="AD1418">
        <f>(1+A1418-D1418/2-E1418-B1418/2)/(A1418-D1418/2-E1418-C1418-F1418)</f>
        <v>-0.28000000000000003</v>
      </c>
      <c r="AF1418" t="str">
        <f>IF(AD1418&gt;0.66,"CondAr","----")</f>
        <v>----</v>
      </c>
      <c r="AG1418" t="str">
        <f>IF(AND((AD1418&gt;0.5),(AD1418&lt;=0.66)),"Aromatic","----")</f>
        <v>----</v>
      </c>
      <c r="AH1418" t="str">
        <f>IF(AND((AD1418&lt;=0.5),(S1418&lt;1.5)),"HUnSatLig","----")</f>
        <v>----</v>
      </c>
      <c r="AI1418" t="str">
        <f>IF(AND((T1418&lt;0.6),(S1418&gt;=1.5),(C1418=0)),"AlipatNoN","----")</f>
        <v>----</v>
      </c>
      <c r="AJ1418" t="str">
        <f>IF(AND((S1418&gt;=1.5),(T1418&gt;=0.6)),"SatFACarb","----")</f>
        <v>SatFACarb</v>
      </c>
      <c r="AK1418" t="str">
        <f>IF(AND((T1418&lt;0.6),(S1418&gt;=1.5),(C1418&gt;0)),"Alipat+N","----")</f>
        <v>----</v>
      </c>
      <c r="AM1418" s="4">
        <f>V1418*(44/43.989828)</f>
        <v>557.30115967526854</v>
      </c>
      <c r="AN1418" s="4">
        <f>INT(AM1418)</f>
        <v>557</v>
      </c>
      <c r="AO1418" s="4">
        <f>AM1418-AN1418</f>
        <v>0.30115967526853638</v>
      </c>
    </row>
    <row r="1419" spans="1:41" x14ac:dyDescent="0.25">
      <c r="A1419">
        <v>21</v>
      </c>
      <c r="B1419">
        <v>34</v>
      </c>
      <c r="C1419">
        <v>0</v>
      </c>
      <c r="D1419">
        <v>18</v>
      </c>
      <c r="E1419">
        <v>0</v>
      </c>
      <c r="F1419">
        <v>0</v>
      </c>
      <c r="H1419">
        <v>573.16723639999998</v>
      </c>
      <c r="J1419">
        <v>2478880</v>
      </c>
      <c r="K1419">
        <v>2405021</v>
      </c>
      <c r="L1419">
        <v>2218270</v>
      </c>
      <c r="M1419" t="str">
        <f>IF(J1419&gt;0,"Yes","No")</f>
        <v>Yes</v>
      </c>
      <c r="N1419">
        <f>AVERAGE(J1419:L1419)</f>
        <v>2367390.3333333335</v>
      </c>
      <c r="O1419" t="s">
        <v>14</v>
      </c>
      <c r="P1419" t="s">
        <v>14</v>
      </c>
      <c r="Q1419" t="s">
        <v>14</v>
      </c>
      <c r="S1419">
        <f>B1419/A1419</f>
        <v>1.6190476190476191</v>
      </c>
      <c r="T1419">
        <f>D1419/A1419</f>
        <v>0.8571428571428571</v>
      </c>
      <c r="V1419" s="4">
        <f>A1419*12+(B1419-1)*1.007825+C1419*14.003074+D1419*15.9949146+E1419*31.9720707+F1419*30.9737615+0.0005485799</f>
        <v>573.16723637990003</v>
      </c>
      <c r="W1419">
        <f>1+A1419-B1419/2+C1419/2+F1419/2</f>
        <v>5</v>
      </c>
      <c r="X1419">
        <f>W1419/A1419</f>
        <v>0.23809523809523808</v>
      </c>
      <c r="Y1419">
        <f>W1419/B1419</f>
        <v>0.14705882352941177</v>
      </c>
      <c r="Z1419">
        <f>W1419/D1419</f>
        <v>0.27777777777777779</v>
      </c>
      <c r="AA1419" t="str">
        <f>IF(X1419&gt;=0.3,IF(X1419&lt;=0.68,IF(Y1419&gt;=0.2,IF(Y1419&lt;=0.95,IF(Z1419&gt;=0.77,IF(Z1419&lt;=1.75,"CRAM","O"),"O"),"O"),"O"),"O"),"O")</f>
        <v>O</v>
      </c>
      <c r="AD1419">
        <f>(1+A1419-D1419/2-E1419-B1419/2)/(A1419-D1419/2-E1419-C1419-F1419)</f>
        <v>-0.33333333333333331</v>
      </c>
      <c r="AF1419" t="str">
        <f>IF(AD1419&gt;0.66,"CondAr","----")</f>
        <v>----</v>
      </c>
      <c r="AG1419" t="str">
        <f>IF(AND((AD1419&gt;0.5),(AD1419&lt;=0.66)),"Aromatic","----")</f>
        <v>----</v>
      </c>
      <c r="AH1419" t="str">
        <f>IF(AND((AD1419&lt;=0.5),(S1419&lt;1.5)),"HUnSatLig","----")</f>
        <v>----</v>
      </c>
      <c r="AI1419" t="str">
        <f>IF(AND((T1419&lt;0.6),(S1419&gt;=1.5),(C1419=0)),"AlipatNoN","----")</f>
        <v>----</v>
      </c>
      <c r="AJ1419" t="str">
        <f>IF(AND((S1419&gt;=1.5),(T1419&gt;=0.6)),"SatFACarb","----")</f>
        <v>SatFACarb</v>
      </c>
      <c r="AK1419" t="str">
        <f>IF(AND((T1419&lt;0.6),(S1419&gt;=1.5),(C1419&gt;0)),"Alipat+N","----")</f>
        <v>----</v>
      </c>
      <c r="AM1419" s="4">
        <f>V1419*(44/43.989828)</f>
        <v>573.29977286375379</v>
      </c>
      <c r="AN1419" s="4">
        <f>INT(AM1419)</f>
        <v>573</v>
      </c>
      <c r="AO1419" s="4">
        <f>AM1419-AN1419</f>
        <v>0.29977286375378753</v>
      </c>
    </row>
    <row r="1420" spans="1:41" x14ac:dyDescent="0.25">
      <c r="A1420">
        <v>21</v>
      </c>
      <c r="B1420">
        <v>34</v>
      </c>
      <c r="C1420">
        <v>0</v>
      </c>
      <c r="D1420">
        <v>19</v>
      </c>
      <c r="E1420">
        <v>0</v>
      </c>
      <c r="F1420">
        <v>0</v>
      </c>
      <c r="H1420">
        <v>589.16215099999999</v>
      </c>
      <c r="J1420">
        <v>2644703</v>
      </c>
      <c r="K1420">
        <v>2175201</v>
      </c>
      <c r="L1420">
        <v>2367834</v>
      </c>
      <c r="M1420" t="str">
        <f>IF(J1420&gt;0,"Yes","No")</f>
        <v>Yes</v>
      </c>
      <c r="N1420">
        <f>AVERAGE(J1420:L1420)</f>
        <v>2395912.6666666665</v>
      </c>
      <c r="O1420" t="s">
        <v>14</v>
      </c>
      <c r="P1420" t="s">
        <v>14</v>
      </c>
      <c r="Q1420" t="s">
        <v>14</v>
      </c>
      <c r="S1420">
        <f>B1420/A1420</f>
        <v>1.6190476190476191</v>
      </c>
      <c r="T1420">
        <f>D1420/A1420</f>
        <v>0.90476190476190477</v>
      </c>
      <c r="V1420" s="4">
        <f>A1420*12+(B1420-1)*1.007825+C1420*14.003074+D1420*15.9949146+E1420*31.9720707+F1420*30.9737615+0.0005485799</f>
        <v>589.16215097990005</v>
      </c>
      <c r="W1420">
        <f>1+A1420-B1420/2+C1420/2+F1420/2</f>
        <v>5</v>
      </c>
      <c r="X1420">
        <f>W1420/A1420</f>
        <v>0.23809523809523808</v>
      </c>
      <c r="Y1420">
        <f>W1420/B1420</f>
        <v>0.14705882352941177</v>
      </c>
      <c r="Z1420">
        <f>W1420/D1420</f>
        <v>0.26315789473684209</v>
      </c>
      <c r="AA1420" t="str">
        <f>IF(X1420&gt;=0.3,IF(X1420&lt;=0.68,IF(Y1420&gt;=0.2,IF(Y1420&lt;=0.95,IF(Z1420&gt;=0.77,IF(Z1420&lt;=1.75,"CRAM","O"),"O"),"O"),"O"),"O"),"O")</f>
        <v>O</v>
      </c>
      <c r="AD1420">
        <f>(1+A1420-D1420/2-E1420-B1420/2)/(A1420-D1420/2-E1420-C1420-F1420)</f>
        <v>-0.39130434782608697</v>
      </c>
      <c r="AF1420" t="str">
        <f>IF(AD1420&gt;0.66,"CondAr","----")</f>
        <v>----</v>
      </c>
      <c r="AG1420" t="str">
        <f>IF(AND((AD1420&gt;0.5),(AD1420&lt;=0.66)),"Aromatic","----")</f>
        <v>----</v>
      </c>
      <c r="AH1420" t="str">
        <f>IF(AND((AD1420&lt;=0.5),(S1420&lt;1.5)),"HUnSatLig","----")</f>
        <v>----</v>
      </c>
      <c r="AI1420" t="str">
        <f>IF(AND((T1420&lt;0.6),(S1420&gt;=1.5),(C1420=0)),"AlipatNoN","----")</f>
        <v>----</v>
      </c>
      <c r="AJ1420" t="str">
        <f>IF(AND((S1420&gt;=1.5),(T1420&gt;=0.6)),"SatFACarb","----")</f>
        <v>SatFACarb</v>
      </c>
      <c r="AK1420" t="str">
        <f>IF(AND((T1420&lt;0.6),(S1420&gt;=1.5),(C1420&gt;0)),"Alipat+N","----")</f>
        <v>----</v>
      </c>
      <c r="AM1420" s="4">
        <f>V1420*(44/43.989828)</f>
        <v>589.29838605223915</v>
      </c>
      <c r="AN1420" s="4">
        <f>INT(AM1420)</f>
        <v>589</v>
      </c>
      <c r="AO1420" s="4">
        <f>AM1420-AN1420</f>
        <v>0.29838605223915238</v>
      </c>
    </row>
    <row r="1421" spans="1:41" x14ac:dyDescent="0.25">
      <c r="A1421">
        <v>21</v>
      </c>
      <c r="B1421">
        <v>35</v>
      </c>
      <c r="C1421">
        <v>5</v>
      </c>
      <c r="D1421">
        <v>8</v>
      </c>
      <c r="E1421">
        <v>0</v>
      </c>
      <c r="F1421">
        <v>0</v>
      </c>
      <c r="H1421">
        <v>484.24128539999998</v>
      </c>
      <c r="J1421">
        <v>1811599</v>
      </c>
      <c r="K1421">
        <v>1997944</v>
      </c>
      <c r="L1421">
        <v>1930271</v>
      </c>
      <c r="M1421" t="str">
        <f>IF(J1421&gt;0,"Yes","No")</f>
        <v>Yes</v>
      </c>
      <c r="N1421">
        <f>AVERAGE(J1421:L1421)</f>
        <v>1913271.3333333333</v>
      </c>
      <c r="O1421">
        <v>2523582</v>
      </c>
      <c r="P1421">
        <v>2821731</v>
      </c>
      <c r="Q1421">
        <v>2165218</v>
      </c>
      <c r="S1421">
        <f>B1421/A1421</f>
        <v>1.6666666666666667</v>
      </c>
      <c r="T1421">
        <f>D1421/A1421</f>
        <v>0.38095238095238093</v>
      </c>
      <c r="V1421" s="4">
        <f>A1421*12+(B1421-1)*1.007825+C1421*14.003074+D1421*15.9949146+E1421*31.9720707+F1421*30.9737615+0.0005485799</f>
        <v>484.24128537990003</v>
      </c>
      <c r="W1421">
        <f>1+A1421-B1421/2+C1421/2+F1421/2</f>
        <v>7</v>
      </c>
      <c r="X1421">
        <f>W1421/A1421</f>
        <v>0.33333333333333331</v>
      </c>
      <c r="Y1421">
        <f>W1421/B1421</f>
        <v>0.2</v>
      </c>
      <c r="Z1421">
        <f>W1421/D1421</f>
        <v>0.875</v>
      </c>
      <c r="AA1421" t="str">
        <f>IF(X1421&gt;=0.3,IF(X1421&lt;=0.68,IF(Y1421&gt;=0.2,IF(Y1421&lt;=0.95,IF(Z1421&gt;=0.77,IF(Z1421&lt;=1.75,"CRAM","O"),"O"),"O"),"O"),"O"),"O")</f>
        <v>CRAM</v>
      </c>
      <c r="AD1421">
        <f>(1+A1421-D1421/2-E1421-B1421/2)/(A1421-D1421/2-E1421-C1421-F1421)</f>
        <v>4.1666666666666664E-2</v>
      </c>
      <c r="AF1421" t="str">
        <f>IF(AD1421&gt;0.66,"CondAr","----")</f>
        <v>----</v>
      </c>
      <c r="AG1421" t="str">
        <f>IF(AND((AD1421&gt;0.5),(AD1421&lt;=0.66)),"Aromatic","----")</f>
        <v>----</v>
      </c>
      <c r="AH1421" t="str">
        <f>IF(AND((AD1421&lt;=0.5),(S1421&lt;1.5)),"HUnSatLig","----")</f>
        <v>----</v>
      </c>
      <c r="AI1421" t="str">
        <f>IF(AND((T1421&lt;0.6),(S1421&gt;=1.5),(C1421=0)),"AlipatNoN","----")</f>
        <v>----</v>
      </c>
      <c r="AJ1421" t="str">
        <f>IF(AND((S1421&gt;=1.5),(T1421&gt;=0.6)),"SatFACarb","----")</f>
        <v>----</v>
      </c>
      <c r="AK1421" t="str">
        <f>IF(AND((T1421&lt;0.6),(S1421&gt;=1.5),(C1421&gt;0)),"Alipat+N","----")</f>
        <v>Alipat+N</v>
      </c>
      <c r="AM1421" s="4">
        <f>V1421*(44/43.989828)</f>
        <v>484.35325904696873</v>
      </c>
      <c r="AN1421" s="4">
        <f>INT(AM1421)</f>
        <v>484</v>
      </c>
      <c r="AO1421" s="4">
        <f>AM1421-AN1421</f>
        <v>0.35325904696873067</v>
      </c>
    </row>
    <row r="1422" spans="1:41" x14ac:dyDescent="0.25">
      <c r="A1422">
        <v>21</v>
      </c>
      <c r="B1422">
        <v>36</v>
      </c>
      <c r="C1422">
        <v>0</v>
      </c>
      <c r="D1422">
        <v>12</v>
      </c>
      <c r="E1422">
        <v>0</v>
      </c>
      <c r="F1422">
        <v>0</v>
      </c>
      <c r="H1422">
        <v>479.21339879999999</v>
      </c>
      <c r="J1422">
        <v>2004014</v>
      </c>
      <c r="K1422">
        <v>1998912</v>
      </c>
      <c r="L1422">
        <v>2206300</v>
      </c>
      <c r="M1422" t="str">
        <f>IF(J1422&gt;0,"Yes","No")</f>
        <v>Yes</v>
      </c>
      <c r="N1422">
        <f>AVERAGE(J1422:L1422)</f>
        <v>2069742</v>
      </c>
      <c r="O1422">
        <v>2726168</v>
      </c>
      <c r="P1422">
        <v>3081670</v>
      </c>
      <c r="Q1422">
        <v>2301168</v>
      </c>
      <c r="S1422">
        <f>B1422/A1422</f>
        <v>1.7142857142857142</v>
      </c>
      <c r="T1422">
        <f>D1422/A1422</f>
        <v>0.5714285714285714</v>
      </c>
      <c r="V1422" s="4">
        <f>A1422*12+(B1422-1)*1.007825+C1422*14.003074+D1422*15.9949146+E1422*31.9720707+F1422*30.9737615+0.0005485799</f>
        <v>479.21339877989993</v>
      </c>
      <c r="W1422">
        <f>1+A1422-B1422/2+C1422/2+F1422/2</f>
        <v>4</v>
      </c>
      <c r="X1422">
        <f>W1422/A1422</f>
        <v>0.19047619047619047</v>
      </c>
      <c r="Y1422">
        <f>W1422/B1422</f>
        <v>0.1111111111111111</v>
      </c>
      <c r="Z1422">
        <f>W1422/D1422</f>
        <v>0.33333333333333331</v>
      </c>
      <c r="AA1422" t="str">
        <f>IF(X1422&gt;=0.3,IF(X1422&lt;=0.68,IF(Y1422&gt;=0.2,IF(Y1422&lt;=0.95,IF(Z1422&gt;=0.77,IF(Z1422&lt;=1.75,"CRAM","O"),"O"),"O"),"O"),"O"),"O")</f>
        <v>O</v>
      </c>
      <c r="AD1422">
        <f>(1+A1422-D1422/2-E1422-B1422/2)/(A1422-D1422/2-E1422-C1422-F1422)</f>
        <v>-0.13333333333333333</v>
      </c>
      <c r="AF1422" t="str">
        <f>IF(AD1422&gt;0.66,"CondAr","----")</f>
        <v>----</v>
      </c>
      <c r="AG1422" t="str">
        <f>IF(AND((AD1422&gt;0.5),(AD1422&lt;=0.66)),"Aromatic","----")</f>
        <v>----</v>
      </c>
      <c r="AH1422" t="str">
        <f>IF(AND((AD1422&lt;=0.5),(S1422&lt;1.5)),"HUnSatLig","----")</f>
        <v>----</v>
      </c>
      <c r="AI1422" t="str">
        <f>IF(AND((T1422&lt;0.6),(S1422&gt;=1.5),(C1422=0)),"AlipatNoN","----")</f>
        <v>AlipatNoN</v>
      </c>
      <c r="AJ1422" t="str">
        <f>IF(AND((S1422&gt;=1.5),(T1422&gt;=0.6)),"SatFACarb","----")</f>
        <v>----</v>
      </c>
      <c r="AK1422" t="str">
        <f>IF(AND((T1422&lt;0.6),(S1422&gt;=1.5),(C1422&gt;0)),"Alipat+N","----")</f>
        <v>----</v>
      </c>
      <c r="AM1422" s="4">
        <f>V1422*(44/43.989828)</f>
        <v>479.32420982222516</v>
      </c>
      <c r="AN1422" s="4">
        <f>INT(AM1422)</f>
        <v>479</v>
      </c>
      <c r="AO1422" s="4">
        <f>AM1422-AN1422</f>
        <v>0.32420982222515704</v>
      </c>
    </row>
    <row r="1423" spans="1:41" x14ac:dyDescent="0.25">
      <c r="A1423">
        <v>21</v>
      </c>
      <c r="B1423">
        <v>36</v>
      </c>
      <c r="C1423">
        <v>0</v>
      </c>
      <c r="D1423">
        <v>17</v>
      </c>
      <c r="E1423">
        <v>0</v>
      </c>
      <c r="F1423">
        <v>0</v>
      </c>
      <c r="H1423">
        <v>559.18797180000001</v>
      </c>
      <c r="J1423">
        <v>1857348</v>
      </c>
      <c r="K1423">
        <v>1885906</v>
      </c>
      <c r="L1423">
        <v>1628313</v>
      </c>
      <c r="M1423" t="str">
        <f>IF(J1423&gt;0,"Yes","No")</f>
        <v>Yes</v>
      </c>
      <c r="N1423">
        <f>AVERAGE(J1423:L1423)</f>
        <v>1790522.3333333333</v>
      </c>
      <c r="O1423">
        <v>2594720</v>
      </c>
      <c r="P1423">
        <v>2125209</v>
      </c>
      <c r="Q1423">
        <v>1990319</v>
      </c>
      <c r="S1423">
        <f>B1423/A1423</f>
        <v>1.7142857142857142</v>
      </c>
      <c r="T1423">
        <f>D1423/A1423</f>
        <v>0.80952380952380953</v>
      </c>
      <c r="V1423" s="4">
        <f>A1423*12+(B1423-1)*1.007825+C1423*14.003074+D1423*15.9949146+E1423*31.9720707+F1423*30.9737615+0.0005485799</f>
        <v>559.18797177990007</v>
      </c>
      <c r="W1423">
        <f>1+A1423-B1423/2+C1423/2+F1423/2</f>
        <v>4</v>
      </c>
      <c r="X1423">
        <f>W1423/A1423</f>
        <v>0.19047619047619047</v>
      </c>
      <c r="Y1423">
        <f>W1423/B1423</f>
        <v>0.1111111111111111</v>
      </c>
      <c r="Z1423">
        <f>W1423/D1423</f>
        <v>0.23529411764705882</v>
      </c>
      <c r="AA1423" t="str">
        <f>IF(X1423&gt;=0.3,IF(X1423&lt;=0.68,IF(Y1423&gt;=0.2,IF(Y1423&lt;=0.95,IF(Z1423&gt;=0.77,IF(Z1423&lt;=1.75,"CRAM","O"),"O"),"O"),"O"),"O"),"O")</f>
        <v>O</v>
      </c>
      <c r="AD1423">
        <f>(1+A1423-D1423/2-E1423-B1423/2)/(A1423-D1423/2-E1423-C1423-F1423)</f>
        <v>-0.36</v>
      </c>
      <c r="AF1423" t="str">
        <f>IF(AD1423&gt;0.66,"CondAr","----")</f>
        <v>----</v>
      </c>
      <c r="AG1423" t="str">
        <f>IF(AND((AD1423&gt;0.5),(AD1423&lt;=0.66)),"Aromatic","----")</f>
        <v>----</v>
      </c>
      <c r="AH1423" t="str">
        <f>IF(AND((AD1423&lt;=0.5),(S1423&lt;1.5)),"HUnSatLig","----")</f>
        <v>----</v>
      </c>
      <c r="AI1423" t="str">
        <f>IF(AND((T1423&lt;0.6),(S1423&gt;=1.5),(C1423=0)),"AlipatNoN","----")</f>
        <v>----</v>
      </c>
      <c r="AJ1423" t="str">
        <f>IF(AND((S1423&gt;=1.5),(T1423&gt;=0.6)),"SatFACarb","----")</f>
        <v>SatFACarb</v>
      </c>
      <c r="AK1423" t="str">
        <f>IF(AND((T1423&lt;0.6),(S1423&gt;=1.5),(C1423&gt;0)),"Alipat+N","----")</f>
        <v>----</v>
      </c>
      <c r="AM1423" s="4">
        <f>V1423*(44/43.989828)</f>
        <v>559.31727576465175</v>
      </c>
      <c r="AN1423" s="4">
        <f>INT(AM1423)</f>
        <v>559</v>
      </c>
      <c r="AO1423" s="4">
        <f>AM1423-AN1423</f>
        <v>0.31727576465175389</v>
      </c>
    </row>
    <row r="1424" spans="1:41" x14ac:dyDescent="0.25">
      <c r="A1424">
        <v>21</v>
      </c>
      <c r="B1424">
        <v>36</v>
      </c>
      <c r="C1424">
        <v>4</v>
      </c>
      <c r="D1424">
        <v>7</v>
      </c>
      <c r="E1424">
        <v>0</v>
      </c>
      <c r="F1424">
        <v>0</v>
      </c>
      <c r="H1424">
        <v>455.25112180000002</v>
      </c>
      <c r="J1424">
        <v>2958408</v>
      </c>
      <c r="K1424">
        <v>2719261</v>
      </c>
      <c r="L1424">
        <v>2612033</v>
      </c>
      <c r="M1424" t="str">
        <f>IF(J1424&gt;0,"Yes","No")</f>
        <v>Yes</v>
      </c>
      <c r="N1424">
        <f>AVERAGE(J1424:L1424)</f>
        <v>2763234</v>
      </c>
      <c r="O1424">
        <v>4754446</v>
      </c>
      <c r="P1424">
        <v>5982774</v>
      </c>
      <c r="Q1424">
        <v>4535732</v>
      </c>
      <c r="S1424">
        <f>B1424/A1424</f>
        <v>1.7142857142857142</v>
      </c>
      <c r="T1424">
        <f>D1424/A1424</f>
        <v>0.33333333333333331</v>
      </c>
      <c r="V1424" s="4">
        <f>A1424*12+(B1424-1)*1.007825+C1424*14.003074+D1424*15.9949146+E1424*31.9720707+F1424*30.9737615+0.0005485799</f>
        <v>455.25112177989996</v>
      </c>
      <c r="W1424">
        <f>1+A1424-B1424/2+C1424/2+F1424/2</f>
        <v>6</v>
      </c>
      <c r="X1424">
        <f>W1424/A1424</f>
        <v>0.2857142857142857</v>
      </c>
      <c r="Y1424">
        <f>W1424/B1424</f>
        <v>0.16666666666666666</v>
      </c>
      <c r="Z1424">
        <f>W1424/D1424</f>
        <v>0.8571428571428571</v>
      </c>
      <c r="AA1424" t="str">
        <f>IF(X1424&gt;=0.3,IF(X1424&lt;=0.68,IF(Y1424&gt;=0.2,IF(Y1424&lt;=0.95,IF(Z1424&gt;=0.77,IF(Z1424&lt;=1.75,"CRAM","O"),"O"),"O"),"O"),"O"),"O")</f>
        <v>O</v>
      </c>
      <c r="AD1424">
        <f>(1+A1424-D1424/2-E1424-B1424/2)/(A1424-D1424/2-E1424-C1424-F1424)</f>
        <v>3.7037037037037035E-2</v>
      </c>
      <c r="AF1424" t="str">
        <f>IF(AD1424&gt;0.66,"CondAr","----")</f>
        <v>----</v>
      </c>
      <c r="AG1424" t="str">
        <f>IF(AND((AD1424&gt;0.5),(AD1424&lt;=0.66)),"Aromatic","----")</f>
        <v>----</v>
      </c>
      <c r="AH1424" t="str">
        <f>IF(AND((AD1424&lt;=0.5),(S1424&lt;1.5)),"HUnSatLig","----")</f>
        <v>----</v>
      </c>
      <c r="AI1424" t="str">
        <f>IF(AND((T1424&lt;0.6),(S1424&gt;=1.5),(C1424=0)),"AlipatNoN","----")</f>
        <v>----</v>
      </c>
      <c r="AJ1424" t="str">
        <f>IF(AND((S1424&gt;=1.5),(T1424&gt;=0.6)),"SatFACarb","----")</f>
        <v>----</v>
      </c>
      <c r="AK1424" t="str">
        <f>IF(AND((T1424&lt;0.6),(S1424&gt;=1.5),(C1424&gt;0)),"Alipat+N","----")</f>
        <v>Alipat+N</v>
      </c>
      <c r="AM1424" s="4">
        <f>V1424*(44/43.989828)</f>
        <v>455.35639189849968</v>
      </c>
      <c r="AN1424" s="4">
        <f>INT(AM1424)</f>
        <v>455</v>
      </c>
      <c r="AO1424" s="4">
        <f>AM1424-AN1424</f>
        <v>0.35639189849968034</v>
      </c>
    </row>
    <row r="1425" spans="1:41" x14ac:dyDescent="0.25">
      <c r="A1425">
        <v>21</v>
      </c>
      <c r="B1425">
        <v>38</v>
      </c>
      <c r="C1425">
        <v>0</v>
      </c>
      <c r="D1425">
        <v>10</v>
      </c>
      <c r="E1425">
        <v>0</v>
      </c>
      <c r="F1425">
        <v>0</v>
      </c>
      <c r="H1425">
        <v>449.23921960000001</v>
      </c>
      <c r="J1425">
        <v>2767630</v>
      </c>
      <c r="K1425">
        <v>2290033</v>
      </c>
      <c r="L1425">
        <v>2948481</v>
      </c>
      <c r="M1425" t="str">
        <f>IF(J1425&gt;0,"Yes","No")</f>
        <v>Yes</v>
      </c>
      <c r="N1425">
        <f>AVERAGE(J1425:L1425)</f>
        <v>2668714.6666666665</v>
      </c>
      <c r="O1425">
        <v>4668824</v>
      </c>
      <c r="P1425">
        <v>5194597</v>
      </c>
      <c r="Q1425">
        <v>3602339</v>
      </c>
      <c r="S1425">
        <f>B1425/A1425</f>
        <v>1.8095238095238095</v>
      </c>
      <c r="T1425">
        <f>D1425/A1425</f>
        <v>0.47619047619047616</v>
      </c>
      <c r="V1425" s="4">
        <f>A1425*12+(B1425-1)*1.007825+C1425*14.003074+D1425*15.9949146+E1425*31.9720707+F1425*30.9737615+0.0005485799</f>
        <v>449.23921957990001</v>
      </c>
      <c r="W1425">
        <f>1+A1425-B1425/2+C1425/2+F1425/2</f>
        <v>3</v>
      </c>
      <c r="X1425">
        <f>W1425/A1425</f>
        <v>0.14285714285714285</v>
      </c>
      <c r="Y1425">
        <f>W1425/B1425</f>
        <v>7.8947368421052627E-2</v>
      </c>
      <c r="Z1425">
        <f>W1425/D1425</f>
        <v>0.3</v>
      </c>
      <c r="AA1425" t="str">
        <f>IF(X1425&gt;=0.3,IF(X1425&lt;=0.68,IF(Y1425&gt;=0.2,IF(Y1425&lt;=0.95,IF(Z1425&gt;=0.77,IF(Z1425&lt;=1.75,"CRAM","O"),"O"),"O"),"O"),"O"),"O")</f>
        <v>O</v>
      </c>
      <c r="AD1425">
        <f>(1+A1425-D1425/2-E1425-B1425/2)/(A1425-D1425/2-E1425-C1425-F1425)</f>
        <v>-0.125</v>
      </c>
      <c r="AF1425" t="str">
        <f>IF(AD1425&gt;0.66,"CondAr","----")</f>
        <v>----</v>
      </c>
      <c r="AG1425" t="str">
        <f>IF(AND((AD1425&gt;0.5),(AD1425&lt;=0.66)),"Aromatic","----")</f>
        <v>----</v>
      </c>
      <c r="AH1425" t="str">
        <f>IF(AND((AD1425&lt;=0.5),(S1425&lt;1.5)),"HUnSatLig","----")</f>
        <v>----</v>
      </c>
      <c r="AI1425" t="str">
        <f>IF(AND((T1425&lt;0.6),(S1425&gt;=1.5),(C1425=0)),"AlipatNoN","----")</f>
        <v>AlipatNoN</v>
      </c>
      <c r="AJ1425" t="str">
        <f>IF(AND((S1425&gt;=1.5),(T1425&gt;=0.6)),"SatFACarb","----")</f>
        <v>----</v>
      </c>
      <c r="AK1425" t="str">
        <f>IF(AND((T1425&lt;0.6),(S1425&gt;=1.5),(C1425&gt;0)),"Alipat+N","----")</f>
        <v>----</v>
      </c>
      <c r="AM1425" s="4">
        <f>V1425*(44/43.989828)</f>
        <v>449.34309953463782</v>
      </c>
      <c r="AN1425" s="4">
        <f>INT(AM1425)</f>
        <v>449</v>
      </c>
      <c r="AO1425" s="4">
        <f>AM1425-AN1425</f>
        <v>0.3430995346378154</v>
      </c>
    </row>
    <row r="1426" spans="1:41" x14ac:dyDescent="0.25">
      <c r="A1426">
        <v>21</v>
      </c>
      <c r="B1426">
        <v>38</v>
      </c>
      <c r="C1426">
        <v>0</v>
      </c>
      <c r="D1426">
        <v>11</v>
      </c>
      <c r="E1426">
        <v>0</v>
      </c>
      <c r="F1426">
        <v>0</v>
      </c>
      <c r="H1426">
        <v>465.23413420000003</v>
      </c>
      <c r="J1426">
        <v>2413355</v>
      </c>
      <c r="K1426">
        <v>2693794</v>
      </c>
      <c r="L1426">
        <v>2347099</v>
      </c>
      <c r="M1426" t="str">
        <f>IF(J1426&gt;0,"Yes","No")</f>
        <v>Yes</v>
      </c>
      <c r="N1426">
        <f>AVERAGE(J1426:L1426)</f>
        <v>2484749.3333333335</v>
      </c>
      <c r="O1426">
        <v>4011682</v>
      </c>
      <c r="P1426">
        <v>4334893</v>
      </c>
      <c r="Q1426">
        <v>3387403</v>
      </c>
      <c r="S1426">
        <f>B1426/A1426</f>
        <v>1.8095238095238095</v>
      </c>
      <c r="T1426">
        <f>D1426/A1426</f>
        <v>0.52380952380952384</v>
      </c>
      <c r="V1426" s="4">
        <f>A1426*12+(B1426-1)*1.007825+C1426*14.003074+D1426*15.9949146+E1426*31.9720707+F1426*30.9737615+0.0005485799</f>
        <v>465.23413417990002</v>
      </c>
      <c r="W1426">
        <f>1+A1426-B1426/2+C1426/2+F1426/2</f>
        <v>3</v>
      </c>
      <c r="X1426">
        <f>W1426/A1426</f>
        <v>0.14285714285714285</v>
      </c>
      <c r="Y1426">
        <f>W1426/B1426</f>
        <v>7.8947368421052627E-2</v>
      </c>
      <c r="Z1426">
        <f>W1426/D1426</f>
        <v>0.27272727272727271</v>
      </c>
      <c r="AA1426" t="str">
        <f>IF(X1426&gt;=0.3,IF(X1426&lt;=0.68,IF(Y1426&gt;=0.2,IF(Y1426&lt;=0.95,IF(Z1426&gt;=0.77,IF(Z1426&lt;=1.75,"CRAM","O"),"O"),"O"),"O"),"O"),"O")</f>
        <v>O</v>
      </c>
      <c r="AD1426">
        <f>(1+A1426-D1426/2-E1426-B1426/2)/(A1426-D1426/2-E1426-C1426-F1426)</f>
        <v>-0.16129032258064516</v>
      </c>
      <c r="AF1426" t="str">
        <f>IF(AD1426&gt;0.66,"CondAr","----")</f>
        <v>----</v>
      </c>
      <c r="AG1426" t="str">
        <f>IF(AND((AD1426&gt;0.5),(AD1426&lt;=0.66)),"Aromatic","----")</f>
        <v>----</v>
      </c>
      <c r="AH1426" t="str">
        <f>IF(AND((AD1426&lt;=0.5),(S1426&lt;1.5)),"HUnSatLig","----")</f>
        <v>----</v>
      </c>
      <c r="AI1426" t="str">
        <f>IF(AND((T1426&lt;0.6),(S1426&gt;=1.5),(C1426=0)),"AlipatNoN","----")</f>
        <v>AlipatNoN</v>
      </c>
      <c r="AJ1426" t="str">
        <f>IF(AND((S1426&gt;=1.5),(T1426&gt;=0.6)),"SatFACarb","----")</f>
        <v>----</v>
      </c>
      <c r="AK1426" t="str">
        <f>IF(AND((T1426&lt;0.6),(S1426&gt;=1.5),(C1426&gt;0)),"Alipat+N","----")</f>
        <v>----</v>
      </c>
      <c r="AM1426" s="4">
        <f>V1426*(44/43.989828)</f>
        <v>465.34171272312312</v>
      </c>
      <c r="AN1426" s="4">
        <f>INT(AM1426)</f>
        <v>465</v>
      </c>
      <c r="AO1426" s="4">
        <f>AM1426-AN1426</f>
        <v>0.3417127231231234</v>
      </c>
    </row>
    <row r="1427" spans="1:41" x14ac:dyDescent="0.25">
      <c r="A1427">
        <v>21</v>
      </c>
      <c r="B1427">
        <v>40</v>
      </c>
      <c r="C1427">
        <v>0</v>
      </c>
      <c r="D1427">
        <v>7</v>
      </c>
      <c r="E1427">
        <v>0</v>
      </c>
      <c r="F1427">
        <v>0</v>
      </c>
      <c r="H1427">
        <v>403.27012580000002</v>
      </c>
      <c r="J1427">
        <v>1979347</v>
      </c>
      <c r="K1427">
        <v>1914194</v>
      </c>
      <c r="L1427">
        <v>1712881</v>
      </c>
      <c r="M1427" t="str">
        <f>IF(J1427&gt;0,"Yes","No")</f>
        <v>Yes</v>
      </c>
      <c r="N1427">
        <f>AVERAGE(J1427:L1427)</f>
        <v>1868807.3333333333</v>
      </c>
      <c r="O1427">
        <v>3456729</v>
      </c>
      <c r="P1427">
        <v>3589400</v>
      </c>
      <c r="Q1427">
        <v>3599004</v>
      </c>
      <c r="S1427">
        <f>B1427/A1427</f>
        <v>1.9047619047619047</v>
      </c>
      <c r="T1427">
        <f>D1427/A1427</f>
        <v>0.33333333333333331</v>
      </c>
      <c r="V1427" s="4">
        <f>A1427*12+(B1427-1)*1.007825+C1427*14.003074+D1427*15.9949146+E1427*31.9720707+F1427*30.9737615+0.0005485799</f>
        <v>403.27012577990001</v>
      </c>
      <c r="W1427">
        <f>1+A1427-B1427/2+C1427/2+F1427/2</f>
        <v>2</v>
      </c>
      <c r="X1427">
        <f>W1427/A1427</f>
        <v>9.5238095238095233E-2</v>
      </c>
      <c r="Y1427">
        <f>W1427/B1427</f>
        <v>0.05</v>
      </c>
      <c r="Z1427">
        <f>W1427/D1427</f>
        <v>0.2857142857142857</v>
      </c>
      <c r="AA1427" t="str">
        <f>IF(X1427&gt;=0.3,IF(X1427&lt;=0.68,IF(Y1427&gt;=0.2,IF(Y1427&lt;=0.95,IF(Z1427&gt;=0.77,IF(Z1427&lt;=1.75,"CRAM","O"),"O"),"O"),"O"),"O"),"O")</f>
        <v>O</v>
      </c>
      <c r="AD1427">
        <f>(1+A1427-D1427/2-E1427-B1427/2)/(A1427-D1427/2-E1427-C1427-F1427)</f>
        <v>-8.5714285714285715E-2</v>
      </c>
      <c r="AF1427" t="str">
        <f>IF(AD1427&gt;0.66,"CondAr","----")</f>
        <v>----</v>
      </c>
      <c r="AG1427" t="str">
        <f>IF(AND((AD1427&gt;0.5),(AD1427&lt;=0.66)),"Aromatic","----")</f>
        <v>----</v>
      </c>
      <c r="AH1427" t="str">
        <f>IF(AND((AD1427&lt;=0.5),(S1427&lt;1.5)),"HUnSatLig","----")</f>
        <v>----</v>
      </c>
      <c r="AI1427" t="str">
        <f>IF(AND((T1427&lt;0.6),(S1427&gt;=1.5),(C1427=0)),"AlipatNoN","----")</f>
        <v>AlipatNoN</v>
      </c>
      <c r="AJ1427" t="str">
        <f>IF(AND((S1427&gt;=1.5),(T1427&gt;=0.6)),"SatFACarb","----")</f>
        <v>----</v>
      </c>
      <c r="AK1427" t="str">
        <f>IF(AND((T1427&lt;0.6),(S1427&gt;=1.5),(C1427&gt;0)),"Alipat+N","----")</f>
        <v>----</v>
      </c>
      <c r="AM1427" s="4">
        <f>V1427*(44/43.989828)</f>
        <v>403.36337605856511</v>
      </c>
      <c r="AN1427" s="4">
        <f>INT(AM1427)</f>
        <v>403</v>
      </c>
      <c r="AO1427" s="4">
        <f>AM1427-AN1427</f>
        <v>0.36337605856510891</v>
      </c>
    </row>
    <row r="1428" spans="1:41" x14ac:dyDescent="0.25">
      <c r="A1428">
        <v>21</v>
      </c>
      <c r="B1428">
        <v>40</v>
      </c>
      <c r="C1428">
        <v>0</v>
      </c>
      <c r="D1428">
        <v>9</v>
      </c>
      <c r="E1428">
        <v>0</v>
      </c>
      <c r="F1428">
        <v>0</v>
      </c>
      <c r="H1428">
        <v>435.25995499999999</v>
      </c>
      <c r="J1428">
        <v>2290250</v>
      </c>
      <c r="K1428">
        <v>2369211</v>
      </c>
      <c r="L1428">
        <v>2445560</v>
      </c>
      <c r="M1428" t="str">
        <f>IF(J1428&gt;0,"Yes","No")</f>
        <v>Yes</v>
      </c>
      <c r="N1428">
        <f>AVERAGE(J1428:L1428)</f>
        <v>2368340.3333333335</v>
      </c>
      <c r="O1428">
        <v>4381150</v>
      </c>
      <c r="P1428">
        <v>5575323</v>
      </c>
      <c r="Q1428">
        <v>3686747</v>
      </c>
      <c r="S1428">
        <f>B1428/A1428</f>
        <v>1.9047619047619047</v>
      </c>
      <c r="T1428">
        <f>D1428/A1428</f>
        <v>0.42857142857142855</v>
      </c>
      <c r="V1428" s="4">
        <f>A1428*12+(B1428-1)*1.007825+C1428*14.003074+D1428*15.9949146+E1428*31.9720707+F1428*30.9737615+0.0005485799</f>
        <v>435.25995497989999</v>
      </c>
      <c r="W1428">
        <f>1+A1428-B1428/2+C1428/2+F1428/2</f>
        <v>2</v>
      </c>
      <c r="X1428">
        <f>W1428/A1428</f>
        <v>9.5238095238095233E-2</v>
      </c>
      <c r="Y1428">
        <f>W1428/B1428</f>
        <v>0.05</v>
      </c>
      <c r="Z1428">
        <f>W1428/D1428</f>
        <v>0.22222222222222221</v>
      </c>
      <c r="AA1428" t="str">
        <f>IF(X1428&gt;=0.3,IF(X1428&lt;=0.68,IF(Y1428&gt;=0.2,IF(Y1428&lt;=0.95,IF(Z1428&gt;=0.77,IF(Z1428&lt;=1.75,"CRAM","O"),"O"),"O"),"O"),"O"),"O")</f>
        <v>O</v>
      </c>
      <c r="AD1428">
        <f>(1+A1428-D1428/2-E1428-B1428/2)/(A1428-D1428/2-E1428-C1428-F1428)</f>
        <v>-0.15151515151515152</v>
      </c>
      <c r="AF1428" t="str">
        <f>IF(AD1428&gt;0.66,"CondAr","----")</f>
        <v>----</v>
      </c>
      <c r="AG1428" t="str">
        <f>IF(AND((AD1428&gt;0.5),(AD1428&lt;=0.66)),"Aromatic","----")</f>
        <v>----</v>
      </c>
      <c r="AH1428" t="str">
        <f>IF(AND((AD1428&lt;=0.5),(S1428&lt;1.5)),"HUnSatLig","----")</f>
        <v>----</v>
      </c>
      <c r="AI1428" t="str">
        <f>IF(AND((T1428&lt;0.6),(S1428&gt;=1.5),(C1428=0)),"AlipatNoN","----")</f>
        <v>AlipatNoN</v>
      </c>
      <c r="AJ1428" t="str">
        <f>IF(AND((S1428&gt;=1.5),(T1428&gt;=0.6)),"SatFACarb","----")</f>
        <v>----</v>
      </c>
      <c r="AK1428" t="str">
        <f>IF(AND((T1428&lt;0.6),(S1428&gt;=1.5),(C1428&gt;0)),"Alipat+N","----")</f>
        <v>----</v>
      </c>
      <c r="AM1428" s="4">
        <f>V1428*(44/43.989828)</f>
        <v>435.36060243553572</v>
      </c>
      <c r="AN1428" s="4">
        <f>INT(AM1428)</f>
        <v>435</v>
      </c>
      <c r="AO1428" s="4">
        <f>AM1428-AN1428</f>
        <v>0.36060243553572491</v>
      </c>
    </row>
    <row r="1429" spans="1:41" x14ac:dyDescent="0.25">
      <c r="A1429">
        <v>21</v>
      </c>
      <c r="B1429">
        <v>42</v>
      </c>
      <c r="C1429">
        <v>0</v>
      </c>
      <c r="D1429">
        <v>7</v>
      </c>
      <c r="E1429">
        <v>0</v>
      </c>
      <c r="F1429">
        <v>0</v>
      </c>
      <c r="H1429">
        <v>405.28577580000001</v>
      </c>
      <c r="J1429">
        <v>1607356</v>
      </c>
      <c r="K1429">
        <v>1626400</v>
      </c>
      <c r="L1429">
        <v>1740712</v>
      </c>
      <c r="M1429" t="str">
        <f>IF(J1429&gt;0,"Yes","No")</f>
        <v>Yes</v>
      </c>
      <c r="N1429">
        <f>AVERAGE(J1429:L1429)</f>
        <v>1658156</v>
      </c>
      <c r="O1429">
        <v>2999700</v>
      </c>
      <c r="P1429">
        <v>3371506</v>
      </c>
      <c r="Q1429">
        <v>2438424</v>
      </c>
      <c r="S1429">
        <f>B1429/A1429</f>
        <v>2</v>
      </c>
      <c r="T1429">
        <f>D1429/A1429</f>
        <v>0.33333333333333331</v>
      </c>
      <c r="V1429" s="4">
        <f>A1429*12+(B1429-1)*1.007825+C1429*14.003074+D1429*15.9949146+E1429*31.9720707+F1429*30.9737615+0.0005485799</f>
        <v>405.28577577990001</v>
      </c>
      <c r="W1429">
        <f>1+A1429-B1429/2+C1429/2+F1429/2</f>
        <v>1</v>
      </c>
      <c r="X1429">
        <f>W1429/A1429</f>
        <v>4.7619047619047616E-2</v>
      </c>
      <c r="Y1429">
        <f>W1429/B1429</f>
        <v>2.3809523809523808E-2</v>
      </c>
      <c r="Z1429">
        <f>W1429/D1429</f>
        <v>0.14285714285714285</v>
      </c>
      <c r="AA1429" t="str">
        <f>IF(X1429&gt;=0.3,IF(X1429&lt;=0.68,IF(Y1429&gt;=0.2,IF(Y1429&lt;=0.95,IF(Z1429&gt;=0.77,IF(Z1429&lt;=1.75,"CRAM","O"),"O"),"O"),"O"),"O"),"O")</f>
        <v>O</v>
      </c>
      <c r="AD1429">
        <f>(1+A1429-D1429/2-E1429-B1429/2)/(A1429-D1429/2-E1429-C1429-F1429)</f>
        <v>-0.14285714285714285</v>
      </c>
      <c r="AF1429" t="str">
        <f>IF(AD1429&gt;0.66,"CondAr","----")</f>
        <v>----</v>
      </c>
      <c r="AG1429" t="str">
        <f>IF(AND((AD1429&gt;0.5),(AD1429&lt;=0.66)),"Aromatic","----")</f>
        <v>----</v>
      </c>
      <c r="AH1429" t="str">
        <f>IF(AND((AD1429&lt;=0.5),(S1429&lt;1.5)),"HUnSatLig","----")</f>
        <v>----</v>
      </c>
      <c r="AI1429" t="str">
        <f>IF(AND((T1429&lt;0.6),(S1429&gt;=1.5),(C1429=0)),"AlipatNoN","----")</f>
        <v>AlipatNoN</v>
      </c>
      <c r="AJ1429" t="str">
        <f>IF(AND((S1429&gt;=1.5),(T1429&gt;=0.6)),"SatFACarb","----")</f>
        <v>----</v>
      </c>
      <c r="AK1429" t="str">
        <f>IF(AND((T1429&lt;0.6),(S1429&gt;=1.5),(C1429&gt;0)),"Alipat+N","----")</f>
        <v>----</v>
      </c>
      <c r="AM1429" s="4">
        <f>V1429*(44/43.989828)</f>
        <v>405.37949214794833</v>
      </c>
      <c r="AN1429" s="4">
        <f>INT(AM1429)</f>
        <v>405</v>
      </c>
      <c r="AO1429" s="4">
        <f>AM1429-AN1429</f>
        <v>0.37949214794832642</v>
      </c>
    </row>
    <row r="1430" spans="1:41" x14ac:dyDescent="0.25">
      <c r="A1430">
        <v>22</v>
      </c>
      <c r="B1430">
        <v>14</v>
      </c>
      <c r="C1430">
        <v>0</v>
      </c>
      <c r="D1430">
        <v>8</v>
      </c>
      <c r="E1430">
        <v>0</v>
      </c>
      <c r="F1430">
        <v>0</v>
      </c>
      <c r="H1430">
        <v>405.0615904</v>
      </c>
      <c r="J1430">
        <v>2064037</v>
      </c>
      <c r="K1430">
        <v>1963019</v>
      </c>
      <c r="L1430">
        <v>1767830</v>
      </c>
      <c r="M1430" t="str">
        <f>IF(J1430&gt;0,"Yes","No")</f>
        <v>Yes</v>
      </c>
      <c r="N1430">
        <f>AVERAGE(J1430:L1430)</f>
        <v>1931628.6666666667</v>
      </c>
      <c r="O1430" t="s">
        <v>14</v>
      </c>
      <c r="P1430" t="s">
        <v>14</v>
      </c>
      <c r="Q1430" t="s">
        <v>14</v>
      </c>
      <c r="S1430">
        <f>B1430/A1430</f>
        <v>0.63636363636363635</v>
      </c>
      <c r="T1430">
        <f>D1430/A1430</f>
        <v>0.36363636363636365</v>
      </c>
      <c r="V1430" s="4">
        <f>A1430*12+(B1430-1)*1.007825+C1430*14.003074+D1430*15.9949146+E1430*31.9720707+F1430*30.9737615+0.0005485799</f>
        <v>405.0615903799</v>
      </c>
      <c r="W1430">
        <f>1+A1430-B1430/2+C1430/2+F1430/2</f>
        <v>16</v>
      </c>
      <c r="X1430">
        <f>W1430/A1430</f>
        <v>0.72727272727272729</v>
      </c>
      <c r="Y1430">
        <f>W1430/B1430</f>
        <v>1.1428571428571428</v>
      </c>
      <c r="Z1430">
        <f>W1430/D1430</f>
        <v>2</v>
      </c>
      <c r="AA1430" t="str">
        <f>IF(X1430&gt;=0.3,IF(X1430&lt;=0.68,IF(Y1430&gt;=0.2,IF(Y1430&lt;=0.95,IF(Z1430&gt;=0.77,IF(Z1430&lt;=1.75,"CRAM","O"),"O"),"O"),"O"),"O"),"O")</f>
        <v>O</v>
      </c>
      <c r="AD1430">
        <f>(1+A1430-D1430/2-E1430-B1430/2)/(A1430-D1430/2-E1430-C1430-F1430)</f>
        <v>0.66666666666666663</v>
      </c>
      <c r="AF1430" t="str">
        <f>IF(AD1430&gt;0.66,"CondAr","----")</f>
        <v>CondAr</v>
      </c>
      <c r="AG1430" t="str">
        <f>IF(AND((AD1430&gt;0.5),(AD1430&lt;=0.66)),"Aromatic","----")</f>
        <v>----</v>
      </c>
      <c r="AH1430" t="str">
        <f>IF(AND((AD1430&lt;=0.5),(S1430&lt;1.5)),"HUnSatLig","----")</f>
        <v>----</v>
      </c>
      <c r="AI1430" t="str">
        <f>IF(AND((T1430&lt;0.6),(S1430&gt;=1.5),(C1430=0)),"AlipatNoN","----")</f>
        <v>----</v>
      </c>
      <c r="AJ1430" t="str">
        <f>IF(AND((S1430&gt;=1.5),(T1430&gt;=0.6)),"SatFACarb","----")</f>
        <v>----</v>
      </c>
      <c r="AK1430" t="str">
        <f>IF(AND((T1430&lt;0.6),(S1430&gt;=1.5),(C1430&gt;0)),"Alipat+N","----")</f>
        <v>----</v>
      </c>
      <c r="AM1430" s="4">
        <f>V1430*(44/43.989828)</f>
        <v>405.15525490837558</v>
      </c>
      <c r="AN1430" s="4">
        <f>INT(AM1430)</f>
        <v>405</v>
      </c>
      <c r="AO1430" s="4">
        <f>AM1430-AN1430</f>
        <v>0.15525490837558209</v>
      </c>
    </row>
    <row r="1431" spans="1:41" x14ac:dyDescent="0.25">
      <c r="A1431">
        <v>22</v>
      </c>
      <c r="B1431">
        <v>14</v>
      </c>
      <c r="C1431">
        <v>0</v>
      </c>
      <c r="D1431">
        <v>9</v>
      </c>
      <c r="E1431">
        <v>0</v>
      </c>
      <c r="F1431">
        <v>0</v>
      </c>
      <c r="H1431">
        <v>421.05650500000002</v>
      </c>
      <c r="J1431">
        <v>2226611</v>
      </c>
      <c r="K1431">
        <v>1957523</v>
      </c>
      <c r="L1431">
        <v>2315968</v>
      </c>
      <c r="M1431" t="str">
        <f>IF(J1431&gt;0,"Yes","No")</f>
        <v>Yes</v>
      </c>
      <c r="N1431">
        <f>AVERAGE(J1431:L1431)</f>
        <v>2166700.6666666665</v>
      </c>
      <c r="O1431" t="s">
        <v>14</v>
      </c>
      <c r="P1431" t="s">
        <v>14</v>
      </c>
      <c r="Q1431" t="s">
        <v>14</v>
      </c>
      <c r="S1431">
        <f>B1431/A1431</f>
        <v>0.63636363636363635</v>
      </c>
      <c r="T1431">
        <f>D1431/A1431</f>
        <v>0.40909090909090912</v>
      </c>
      <c r="V1431" s="4">
        <f>A1431*12+(B1431-1)*1.007825+C1431*14.003074+D1431*15.9949146+E1431*31.9720707+F1431*30.9737615+0.0005485799</f>
        <v>421.05650497990001</v>
      </c>
      <c r="W1431">
        <f>1+A1431-B1431/2+C1431/2+F1431/2</f>
        <v>16</v>
      </c>
      <c r="X1431">
        <f>W1431/A1431</f>
        <v>0.72727272727272729</v>
      </c>
      <c r="Y1431">
        <f>W1431/B1431</f>
        <v>1.1428571428571428</v>
      </c>
      <c r="Z1431">
        <f>W1431/D1431</f>
        <v>1.7777777777777777</v>
      </c>
      <c r="AA1431" t="str">
        <f>IF(X1431&gt;=0.3,IF(X1431&lt;=0.68,IF(Y1431&gt;=0.2,IF(Y1431&lt;=0.95,IF(Z1431&gt;=0.77,IF(Z1431&lt;=1.75,"CRAM","O"),"O"),"O"),"O"),"O"),"O")</f>
        <v>O</v>
      </c>
      <c r="AD1431">
        <f>(1+A1431-D1431/2-E1431-B1431/2)/(A1431-D1431/2-E1431-C1431-F1431)</f>
        <v>0.65714285714285714</v>
      </c>
      <c r="AF1431" t="str">
        <f>IF(AD1431&gt;0.66,"CondAr","----")</f>
        <v>----</v>
      </c>
      <c r="AG1431" t="str">
        <f>IF(AND((AD1431&gt;0.5),(AD1431&lt;=0.66)),"Aromatic","----")</f>
        <v>Aromatic</v>
      </c>
      <c r="AH1431" t="str">
        <f>IF(AND((AD1431&lt;=0.5),(S1431&lt;1.5)),"HUnSatLig","----")</f>
        <v>----</v>
      </c>
      <c r="AI1431" t="str">
        <f>IF(AND((T1431&lt;0.6),(S1431&gt;=1.5),(C1431=0)),"AlipatNoN","----")</f>
        <v>----</v>
      </c>
      <c r="AJ1431" t="str">
        <f>IF(AND((S1431&gt;=1.5),(T1431&gt;=0.6)),"SatFACarb","----")</f>
        <v>----</v>
      </c>
      <c r="AK1431" t="str">
        <f>IF(AND((T1431&lt;0.6),(S1431&gt;=1.5),(C1431&gt;0)),"Alipat+N","----")</f>
        <v>----</v>
      </c>
      <c r="AM1431" s="4">
        <f>V1431*(44/43.989828)</f>
        <v>421.15386809686089</v>
      </c>
      <c r="AN1431" s="4">
        <f>INT(AM1431)</f>
        <v>421</v>
      </c>
      <c r="AO1431" s="4">
        <f>AM1431-AN1431</f>
        <v>0.15386809686089009</v>
      </c>
    </row>
    <row r="1432" spans="1:41" x14ac:dyDescent="0.25">
      <c r="A1432">
        <v>22</v>
      </c>
      <c r="B1432">
        <v>14</v>
      </c>
      <c r="C1432">
        <v>0</v>
      </c>
      <c r="D1432">
        <v>10</v>
      </c>
      <c r="E1432">
        <v>0</v>
      </c>
      <c r="F1432">
        <v>0</v>
      </c>
      <c r="H1432">
        <v>437.05141959999997</v>
      </c>
      <c r="J1432">
        <v>2657636</v>
      </c>
      <c r="K1432">
        <v>2025048</v>
      </c>
      <c r="L1432">
        <v>2034256</v>
      </c>
      <c r="M1432" t="str">
        <f>IF(J1432&gt;0,"Yes","No")</f>
        <v>Yes</v>
      </c>
      <c r="N1432">
        <f>AVERAGE(J1432:L1432)</f>
        <v>2238980</v>
      </c>
      <c r="O1432" t="s">
        <v>14</v>
      </c>
      <c r="P1432" t="s">
        <v>14</v>
      </c>
      <c r="Q1432" t="s">
        <v>14</v>
      </c>
      <c r="S1432">
        <f>B1432/A1432</f>
        <v>0.63636363636363635</v>
      </c>
      <c r="T1432">
        <f>D1432/A1432</f>
        <v>0.45454545454545453</v>
      </c>
      <c r="V1432" s="4">
        <f>A1432*12+(B1432-1)*1.007825+C1432*14.003074+D1432*15.9949146+E1432*31.9720707+F1432*30.9737615+0.0005485799</f>
        <v>437.05141957989997</v>
      </c>
      <c r="W1432">
        <f>1+A1432-B1432/2+C1432/2+F1432/2</f>
        <v>16</v>
      </c>
      <c r="X1432">
        <f>W1432/A1432</f>
        <v>0.72727272727272729</v>
      </c>
      <c r="Y1432">
        <f>W1432/B1432</f>
        <v>1.1428571428571428</v>
      </c>
      <c r="Z1432">
        <f>W1432/D1432</f>
        <v>1.6</v>
      </c>
      <c r="AA1432" t="str">
        <f>IF(X1432&gt;=0.3,IF(X1432&lt;=0.68,IF(Y1432&gt;=0.2,IF(Y1432&lt;=0.95,IF(Z1432&gt;=0.77,IF(Z1432&lt;=1.75,"CRAM","O"),"O"),"O"),"O"),"O"),"O")</f>
        <v>O</v>
      </c>
      <c r="AD1432">
        <f>(1+A1432-D1432/2-E1432-B1432/2)/(A1432-D1432/2-E1432-C1432-F1432)</f>
        <v>0.6470588235294118</v>
      </c>
      <c r="AF1432" t="str">
        <f>IF(AD1432&gt;0.66,"CondAr","----")</f>
        <v>----</v>
      </c>
      <c r="AG1432" t="str">
        <f>IF(AND((AD1432&gt;0.5),(AD1432&lt;=0.66)),"Aromatic","----")</f>
        <v>Aromatic</v>
      </c>
      <c r="AH1432" t="str">
        <f>IF(AND((AD1432&lt;=0.5),(S1432&lt;1.5)),"HUnSatLig","----")</f>
        <v>----</v>
      </c>
      <c r="AI1432" t="str">
        <f>IF(AND((T1432&lt;0.6),(S1432&gt;=1.5),(C1432=0)),"AlipatNoN","----")</f>
        <v>----</v>
      </c>
      <c r="AJ1432" t="str">
        <f>IF(AND((S1432&gt;=1.5),(T1432&gt;=0.6)),"SatFACarb","----")</f>
        <v>----</v>
      </c>
      <c r="AK1432" t="str">
        <f>IF(AND((T1432&lt;0.6),(S1432&gt;=1.5),(C1432&gt;0)),"Alipat+N","----")</f>
        <v>----</v>
      </c>
      <c r="AM1432" s="4">
        <f>V1432*(44/43.989828)</f>
        <v>437.15248128534614</v>
      </c>
      <c r="AN1432" s="4">
        <f>INT(AM1432)</f>
        <v>437</v>
      </c>
      <c r="AO1432" s="4">
        <f>AM1432-AN1432</f>
        <v>0.15248128534614125</v>
      </c>
    </row>
    <row r="1433" spans="1:41" x14ac:dyDescent="0.25">
      <c r="A1433">
        <v>22</v>
      </c>
      <c r="B1433">
        <v>14</v>
      </c>
      <c r="C1433">
        <v>0</v>
      </c>
      <c r="D1433">
        <v>11</v>
      </c>
      <c r="E1433">
        <v>0</v>
      </c>
      <c r="F1433">
        <v>0</v>
      </c>
      <c r="H1433">
        <v>453.04633419999999</v>
      </c>
      <c r="J1433">
        <v>2685758</v>
      </c>
      <c r="K1433">
        <v>2804371</v>
      </c>
      <c r="L1433">
        <v>1870349</v>
      </c>
      <c r="M1433" t="str">
        <f>IF(J1433&gt;0,"Yes","No")</f>
        <v>Yes</v>
      </c>
      <c r="N1433">
        <f>AVERAGE(J1433:L1433)</f>
        <v>2453492.6666666665</v>
      </c>
      <c r="O1433" t="s">
        <v>14</v>
      </c>
      <c r="P1433" t="s">
        <v>14</v>
      </c>
      <c r="Q1433" t="s">
        <v>14</v>
      </c>
      <c r="S1433">
        <f>B1433/A1433</f>
        <v>0.63636363636363635</v>
      </c>
      <c r="T1433">
        <f>D1433/A1433</f>
        <v>0.5</v>
      </c>
      <c r="V1433" s="4">
        <f>A1433*12+(B1433-1)*1.007825+C1433*14.003074+D1433*15.9949146+E1433*31.9720707+F1433*30.9737615+0.0005485799</f>
        <v>453.04633417989999</v>
      </c>
      <c r="W1433">
        <f>1+A1433-B1433/2+C1433/2+F1433/2</f>
        <v>16</v>
      </c>
      <c r="X1433">
        <f>W1433/A1433</f>
        <v>0.72727272727272729</v>
      </c>
      <c r="Y1433">
        <f>W1433/B1433</f>
        <v>1.1428571428571428</v>
      </c>
      <c r="Z1433">
        <f>W1433/D1433</f>
        <v>1.4545454545454546</v>
      </c>
      <c r="AA1433" t="str">
        <f>IF(X1433&gt;=0.3,IF(X1433&lt;=0.68,IF(Y1433&gt;=0.2,IF(Y1433&lt;=0.95,IF(Z1433&gt;=0.77,IF(Z1433&lt;=1.75,"CRAM","O"),"O"),"O"),"O"),"O"),"O")</f>
        <v>O</v>
      </c>
      <c r="AD1433">
        <f>(1+A1433-D1433/2-E1433-B1433/2)/(A1433-D1433/2-E1433-C1433-F1433)</f>
        <v>0.63636363636363635</v>
      </c>
      <c r="AF1433" t="str">
        <f>IF(AD1433&gt;0.66,"CondAr","----")</f>
        <v>----</v>
      </c>
      <c r="AG1433" t="str">
        <f>IF(AND((AD1433&gt;0.5),(AD1433&lt;=0.66)),"Aromatic","----")</f>
        <v>Aromatic</v>
      </c>
      <c r="AH1433" t="str">
        <f>IF(AND((AD1433&lt;=0.5),(S1433&lt;1.5)),"HUnSatLig","----")</f>
        <v>----</v>
      </c>
      <c r="AI1433" t="str">
        <f>IF(AND((T1433&lt;0.6),(S1433&gt;=1.5),(C1433=0)),"AlipatNoN","----")</f>
        <v>----</v>
      </c>
      <c r="AJ1433" t="str">
        <f>IF(AND((S1433&gt;=1.5),(T1433&gt;=0.6)),"SatFACarb","----")</f>
        <v>----</v>
      </c>
      <c r="AK1433" t="str">
        <f>IF(AND((T1433&lt;0.6),(S1433&gt;=1.5),(C1433&gt;0)),"Alipat+N","----")</f>
        <v>----</v>
      </c>
      <c r="AM1433" s="4">
        <f>V1433*(44/43.989828)</f>
        <v>453.15109447383145</v>
      </c>
      <c r="AN1433" s="4">
        <f>INT(AM1433)</f>
        <v>453</v>
      </c>
      <c r="AO1433" s="4">
        <f>AM1433-AN1433</f>
        <v>0.15109447383144925</v>
      </c>
    </row>
    <row r="1434" spans="1:41" x14ac:dyDescent="0.25">
      <c r="A1434">
        <v>22</v>
      </c>
      <c r="B1434">
        <v>14</v>
      </c>
      <c r="C1434">
        <v>0</v>
      </c>
      <c r="D1434">
        <v>12</v>
      </c>
      <c r="E1434">
        <v>0</v>
      </c>
      <c r="F1434">
        <v>0</v>
      </c>
      <c r="H1434">
        <v>469.04124880000001</v>
      </c>
      <c r="J1434">
        <v>2541709</v>
      </c>
      <c r="K1434">
        <v>2332763</v>
      </c>
      <c r="L1434">
        <v>2382744</v>
      </c>
      <c r="M1434" t="str">
        <f>IF(J1434&gt;0,"Yes","No")</f>
        <v>Yes</v>
      </c>
      <c r="N1434">
        <f>AVERAGE(J1434:L1434)</f>
        <v>2419072</v>
      </c>
      <c r="O1434" t="s">
        <v>14</v>
      </c>
      <c r="P1434" t="s">
        <v>14</v>
      </c>
      <c r="Q1434" t="s">
        <v>14</v>
      </c>
      <c r="S1434">
        <f>B1434/A1434</f>
        <v>0.63636363636363635</v>
      </c>
      <c r="T1434">
        <f>D1434/A1434</f>
        <v>0.54545454545454541</v>
      </c>
      <c r="V1434" s="4">
        <f>A1434*12+(B1434-1)*1.007825+C1434*14.003074+D1434*15.9949146+E1434*31.9720707+F1434*30.9737615+0.0005485799</f>
        <v>469.04124877989995</v>
      </c>
      <c r="W1434">
        <f>1+A1434-B1434/2+C1434/2+F1434/2</f>
        <v>16</v>
      </c>
      <c r="X1434">
        <f>W1434/A1434</f>
        <v>0.72727272727272729</v>
      </c>
      <c r="Y1434">
        <f>W1434/B1434</f>
        <v>1.1428571428571428</v>
      </c>
      <c r="Z1434">
        <f>W1434/D1434</f>
        <v>1.3333333333333333</v>
      </c>
      <c r="AA1434" t="str">
        <f>IF(X1434&gt;=0.3,IF(X1434&lt;=0.68,IF(Y1434&gt;=0.2,IF(Y1434&lt;=0.95,IF(Z1434&gt;=0.77,IF(Z1434&lt;=1.75,"CRAM","O"),"O"),"O"),"O"),"O"),"O")</f>
        <v>O</v>
      </c>
      <c r="AD1434">
        <f>(1+A1434-D1434/2-E1434-B1434/2)/(A1434-D1434/2-E1434-C1434-F1434)</f>
        <v>0.625</v>
      </c>
      <c r="AF1434" t="str">
        <f>IF(AD1434&gt;0.66,"CondAr","----")</f>
        <v>----</v>
      </c>
      <c r="AG1434" t="str">
        <f>IF(AND((AD1434&gt;0.5),(AD1434&lt;=0.66)),"Aromatic","----")</f>
        <v>Aromatic</v>
      </c>
      <c r="AH1434" t="str">
        <f>IF(AND((AD1434&lt;=0.5),(S1434&lt;1.5)),"HUnSatLig","----")</f>
        <v>----</v>
      </c>
      <c r="AI1434" t="str">
        <f>IF(AND((T1434&lt;0.6),(S1434&gt;=1.5),(C1434=0)),"AlipatNoN","----")</f>
        <v>----</v>
      </c>
      <c r="AJ1434" t="str">
        <f>IF(AND((S1434&gt;=1.5),(T1434&gt;=0.6)),"SatFACarb","----")</f>
        <v>----</v>
      </c>
      <c r="AK1434" t="str">
        <f>IF(AND((T1434&lt;0.6),(S1434&gt;=1.5),(C1434&gt;0)),"Alipat+N","----")</f>
        <v>----</v>
      </c>
      <c r="AM1434" s="4">
        <f>V1434*(44/43.989828)</f>
        <v>469.1497076623167</v>
      </c>
      <c r="AN1434" s="4">
        <f>INT(AM1434)</f>
        <v>469</v>
      </c>
      <c r="AO1434" s="4">
        <f>AM1434-AN1434</f>
        <v>0.14970766231670041</v>
      </c>
    </row>
    <row r="1435" spans="1:41" x14ac:dyDescent="0.25">
      <c r="A1435">
        <v>22</v>
      </c>
      <c r="B1435">
        <v>14</v>
      </c>
      <c r="C1435">
        <v>0</v>
      </c>
      <c r="D1435">
        <v>13</v>
      </c>
      <c r="E1435">
        <v>0</v>
      </c>
      <c r="F1435">
        <v>0</v>
      </c>
      <c r="H1435">
        <v>485.03616340000002</v>
      </c>
      <c r="J1435">
        <v>2345126</v>
      </c>
      <c r="K1435">
        <v>2157700</v>
      </c>
      <c r="L1435">
        <v>2169370</v>
      </c>
      <c r="M1435" t="str">
        <f>IF(J1435&gt;0,"Yes","No")</f>
        <v>Yes</v>
      </c>
      <c r="N1435">
        <f>AVERAGE(J1435:L1435)</f>
        <v>2224065.3333333335</v>
      </c>
      <c r="O1435" t="s">
        <v>14</v>
      </c>
      <c r="P1435" t="s">
        <v>14</v>
      </c>
      <c r="Q1435" t="s">
        <v>14</v>
      </c>
      <c r="S1435">
        <f>B1435/A1435</f>
        <v>0.63636363636363635</v>
      </c>
      <c r="T1435">
        <f>D1435/A1435</f>
        <v>0.59090909090909094</v>
      </c>
      <c r="V1435" s="4">
        <f>A1435*12+(B1435-1)*1.007825+C1435*14.003074+D1435*15.9949146+E1435*31.9720707+F1435*30.9737615+0.0005485799</f>
        <v>485.03616337989996</v>
      </c>
      <c r="W1435">
        <f>1+A1435-B1435/2+C1435/2+F1435/2</f>
        <v>16</v>
      </c>
      <c r="X1435">
        <f>W1435/A1435</f>
        <v>0.72727272727272729</v>
      </c>
      <c r="Y1435">
        <f>W1435/B1435</f>
        <v>1.1428571428571428</v>
      </c>
      <c r="Z1435">
        <f>W1435/D1435</f>
        <v>1.2307692307692308</v>
      </c>
      <c r="AA1435" t="str">
        <f>IF(X1435&gt;=0.3,IF(X1435&lt;=0.68,IF(Y1435&gt;=0.2,IF(Y1435&lt;=0.95,IF(Z1435&gt;=0.77,IF(Z1435&lt;=1.75,"CRAM","O"),"O"),"O"),"O"),"O"),"O")</f>
        <v>O</v>
      </c>
      <c r="AD1435">
        <f>(1+A1435-D1435/2-E1435-B1435/2)/(A1435-D1435/2-E1435-C1435-F1435)</f>
        <v>0.61290322580645162</v>
      </c>
      <c r="AF1435" t="str">
        <f>IF(AD1435&gt;0.66,"CondAr","----")</f>
        <v>----</v>
      </c>
      <c r="AG1435" t="str">
        <f>IF(AND((AD1435&gt;0.5),(AD1435&lt;=0.66)),"Aromatic","----")</f>
        <v>Aromatic</v>
      </c>
      <c r="AH1435" t="str">
        <f>IF(AND((AD1435&lt;=0.5),(S1435&lt;1.5)),"HUnSatLig","----")</f>
        <v>----</v>
      </c>
      <c r="AI1435" t="str">
        <f>IF(AND((T1435&lt;0.6),(S1435&gt;=1.5),(C1435=0)),"AlipatNoN","----")</f>
        <v>----</v>
      </c>
      <c r="AJ1435" t="str">
        <f>IF(AND((S1435&gt;=1.5),(T1435&gt;=0.6)),"SatFACarb","----")</f>
        <v>----</v>
      </c>
      <c r="AK1435" t="str">
        <f>IF(AND((T1435&lt;0.6),(S1435&gt;=1.5),(C1435&gt;0)),"Alipat+N","----")</f>
        <v>----</v>
      </c>
      <c r="AM1435" s="4">
        <f>V1435*(44/43.989828)</f>
        <v>485.14832085080207</v>
      </c>
      <c r="AN1435" s="4">
        <f>INT(AM1435)</f>
        <v>485</v>
      </c>
      <c r="AO1435" s="4">
        <f>AM1435-AN1435</f>
        <v>0.14832085080206525</v>
      </c>
    </row>
    <row r="1436" spans="1:41" x14ac:dyDescent="0.25">
      <c r="A1436">
        <v>22</v>
      </c>
      <c r="B1436">
        <v>14</v>
      </c>
      <c r="C1436">
        <v>0</v>
      </c>
      <c r="D1436">
        <v>14</v>
      </c>
      <c r="E1436">
        <v>0</v>
      </c>
      <c r="F1436">
        <v>0</v>
      </c>
      <c r="H1436">
        <v>501.03107799999998</v>
      </c>
      <c r="J1436">
        <v>1703297</v>
      </c>
      <c r="K1436">
        <v>1896949</v>
      </c>
      <c r="L1436">
        <v>1803940</v>
      </c>
      <c r="M1436" t="str">
        <f>IF(J1436&gt;0,"Yes","No")</f>
        <v>Yes</v>
      </c>
      <c r="N1436">
        <f>AVERAGE(J1436:L1436)</f>
        <v>1801395.3333333333</v>
      </c>
      <c r="O1436" t="s">
        <v>14</v>
      </c>
      <c r="P1436" t="s">
        <v>14</v>
      </c>
      <c r="Q1436" t="s">
        <v>14</v>
      </c>
      <c r="S1436">
        <f>B1436/A1436</f>
        <v>0.63636363636363635</v>
      </c>
      <c r="T1436">
        <f>D1436/A1436</f>
        <v>0.63636363636363635</v>
      </c>
      <c r="V1436" s="4">
        <f>A1436*12+(B1436-1)*1.007825+C1436*14.003074+D1436*15.9949146+E1436*31.9720707+F1436*30.9737615+0.0005485799</f>
        <v>501.03107797989998</v>
      </c>
      <c r="W1436">
        <f>1+A1436-B1436/2+C1436/2+F1436/2</f>
        <v>16</v>
      </c>
      <c r="X1436">
        <f>W1436/A1436</f>
        <v>0.72727272727272729</v>
      </c>
      <c r="Y1436">
        <f>W1436/B1436</f>
        <v>1.1428571428571428</v>
      </c>
      <c r="Z1436">
        <f>W1436/D1436</f>
        <v>1.1428571428571428</v>
      </c>
      <c r="AA1436" t="str">
        <f>IF(X1436&gt;=0.3,IF(X1436&lt;=0.68,IF(Y1436&gt;=0.2,IF(Y1436&lt;=0.95,IF(Z1436&gt;=0.77,IF(Z1436&lt;=1.75,"CRAM","O"),"O"),"O"),"O"),"O"),"O")</f>
        <v>O</v>
      </c>
      <c r="AD1436">
        <f>(1+A1436-D1436/2-E1436-B1436/2)/(A1436-D1436/2-E1436-C1436-F1436)</f>
        <v>0.6</v>
      </c>
      <c r="AF1436" t="str">
        <f>IF(AD1436&gt;0.66,"CondAr","----")</f>
        <v>----</v>
      </c>
      <c r="AG1436" t="str">
        <f>IF(AND((AD1436&gt;0.5),(AD1436&lt;=0.66)),"Aromatic","----")</f>
        <v>Aromatic</v>
      </c>
      <c r="AH1436" t="str">
        <f>IF(AND((AD1436&lt;=0.5),(S1436&lt;1.5)),"HUnSatLig","----")</f>
        <v>----</v>
      </c>
      <c r="AI1436" t="str">
        <f>IF(AND((T1436&lt;0.6),(S1436&gt;=1.5),(C1436=0)),"AlipatNoN","----")</f>
        <v>----</v>
      </c>
      <c r="AJ1436" t="str">
        <f>IF(AND((S1436&gt;=1.5),(T1436&gt;=0.6)),"SatFACarb","----")</f>
        <v>----</v>
      </c>
      <c r="AK1436" t="str">
        <f>IF(AND((T1436&lt;0.6),(S1436&gt;=1.5),(C1436&gt;0)),"Alipat+N","----")</f>
        <v>----</v>
      </c>
      <c r="AM1436" s="4">
        <f>V1436*(44/43.989828)</f>
        <v>501.14693403928737</v>
      </c>
      <c r="AN1436" s="4">
        <f>INT(AM1436)</f>
        <v>501</v>
      </c>
      <c r="AO1436" s="4">
        <f>AM1436-AN1436</f>
        <v>0.14693403928737325</v>
      </c>
    </row>
    <row r="1437" spans="1:41" x14ac:dyDescent="0.25">
      <c r="A1437">
        <v>22</v>
      </c>
      <c r="B1437">
        <v>16</v>
      </c>
      <c r="C1437">
        <v>0</v>
      </c>
      <c r="D1437">
        <v>14</v>
      </c>
      <c r="E1437">
        <v>0</v>
      </c>
      <c r="F1437">
        <v>0</v>
      </c>
      <c r="H1437">
        <v>503.04672799999997</v>
      </c>
      <c r="J1437">
        <v>2913267</v>
      </c>
      <c r="K1437">
        <v>2633260</v>
      </c>
      <c r="L1437">
        <v>2667213</v>
      </c>
      <c r="M1437" t="str">
        <f>IF(J1437&gt;0,"Yes","No")</f>
        <v>Yes</v>
      </c>
      <c r="N1437">
        <f>AVERAGE(J1437:L1437)</f>
        <v>2737913.3333333335</v>
      </c>
      <c r="O1437" t="s">
        <v>14</v>
      </c>
      <c r="P1437" t="s">
        <v>14</v>
      </c>
      <c r="Q1437" t="s">
        <v>14</v>
      </c>
      <c r="S1437">
        <f>B1437/A1437</f>
        <v>0.72727272727272729</v>
      </c>
      <c r="T1437">
        <f>D1437/A1437</f>
        <v>0.63636363636363635</v>
      </c>
      <c r="V1437" s="4">
        <f>A1437*12+(B1437-1)*1.007825+C1437*14.003074+D1437*15.9949146+E1437*31.9720707+F1437*30.9737615+0.0005485799</f>
        <v>503.04672797989997</v>
      </c>
      <c r="W1437">
        <f>1+A1437-B1437/2+C1437/2+F1437/2</f>
        <v>15</v>
      </c>
      <c r="X1437">
        <f>W1437/A1437</f>
        <v>0.68181818181818177</v>
      </c>
      <c r="Y1437">
        <f>W1437/B1437</f>
        <v>0.9375</v>
      </c>
      <c r="Z1437">
        <f>W1437/D1437</f>
        <v>1.0714285714285714</v>
      </c>
      <c r="AA1437" t="str">
        <f>IF(X1437&gt;=0.3,IF(X1437&lt;=0.68,IF(Y1437&gt;=0.2,IF(Y1437&lt;=0.95,IF(Z1437&gt;=0.77,IF(Z1437&lt;=1.75,"CRAM","O"),"O"),"O"),"O"),"O"),"O")</f>
        <v>O</v>
      </c>
      <c r="AD1437">
        <f>(1+A1437-D1437/2-E1437-B1437/2)/(A1437-D1437/2-E1437-C1437-F1437)</f>
        <v>0.53333333333333333</v>
      </c>
      <c r="AF1437" t="str">
        <f>IF(AD1437&gt;0.66,"CondAr","----")</f>
        <v>----</v>
      </c>
      <c r="AG1437" t="str">
        <f>IF(AND((AD1437&gt;0.5),(AD1437&lt;=0.66)),"Aromatic","----")</f>
        <v>Aromatic</v>
      </c>
      <c r="AH1437" t="str">
        <f>IF(AND((AD1437&lt;=0.5),(S1437&lt;1.5)),"HUnSatLig","----")</f>
        <v>----</v>
      </c>
      <c r="AI1437" t="str">
        <f>IF(AND((T1437&lt;0.6),(S1437&gt;=1.5),(C1437=0)),"AlipatNoN","----")</f>
        <v>----</v>
      </c>
      <c r="AJ1437" t="str">
        <f>IF(AND((S1437&gt;=1.5),(T1437&gt;=0.6)),"SatFACarb","----")</f>
        <v>----</v>
      </c>
      <c r="AK1437" t="str">
        <f>IF(AND((T1437&lt;0.6),(S1437&gt;=1.5),(C1437&gt;0)),"Alipat+N","----")</f>
        <v>----</v>
      </c>
      <c r="AM1437" s="4">
        <f>V1437*(44/43.989828)</f>
        <v>503.16305012867053</v>
      </c>
      <c r="AN1437" s="4">
        <f>INT(AM1437)</f>
        <v>503</v>
      </c>
      <c r="AO1437" s="4">
        <f>AM1437-AN1437</f>
        <v>0.16305012867053392</v>
      </c>
    </row>
    <row r="1438" spans="1:41" x14ac:dyDescent="0.25">
      <c r="A1438">
        <v>22</v>
      </c>
      <c r="B1438">
        <v>16</v>
      </c>
      <c r="C1438">
        <v>0</v>
      </c>
      <c r="D1438">
        <v>15</v>
      </c>
      <c r="E1438">
        <v>0</v>
      </c>
      <c r="F1438">
        <v>0</v>
      </c>
      <c r="H1438">
        <v>519.04164260000005</v>
      </c>
      <c r="J1438">
        <v>2031962</v>
      </c>
      <c r="K1438">
        <v>1767339</v>
      </c>
      <c r="L1438">
        <v>1802859</v>
      </c>
      <c r="M1438" t="str">
        <f>IF(J1438&gt;0,"Yes","No")</f>
        <v>Yes</v>
      </c>
      <c r="N1438">
        <f>AVERAGE(J1438:L1438)</f>
        <v>1867386.6666666667</v>
      </c>
      <c r="O1438" t="s">
        <v>14</v>
      </c>
      <c r="P1438" t="s">
        <v>14</v>
      </c>
      <c r="Q1438" t="s">
        <v>14</v>
      </c>
      <c r="S1438">
        <f>B1438/A1438</f>
        <v>0.72727272727272729</v>
      </c>
      <c r="T1438">
        <f>D1438/A1438</f>
        <v>0.68181818181818177</v>
      </c>
      <c r="V1438" s="4">
        <f>A1438*12+(B1438-1)*1.007825+C1438*14.003074+D1438*15.9949146+E1438*31.9720707+F1438*30.9737615+0.0005485799</f>
        <v>519.04164257989999</v>
      </c>
      <c r="W1438">
        <f>1+A1438-B1438/2+C1438/2+F1438/2</f>
        <v>15</v>
      </c>
      <c r="X1438">
        <f>W1438/A1438</f>
        <v>0.68181818181818177</v>
      </c>
      <c r="Y1438">
        <f>W1438/B1438</f>
        <v>0.9375</v>
      </c>
      <c r="Z1438">
        <f>W1438/D1438</f>
        <v>1</v>
      </c>
      <c r="AA1438" t="str">
        <f>IF(X1438&gt;=0.3,IF(X1438&lt;=0.68,IF(Y1438&gt;=0.2,IF(Y1438&lt;=0.95,IF(Z1438&gt;=0.77,IF(Z1438&lt;=1.75,"CRAM","O"),"O"),"O"),"O"),"O"),"O")</f>
        <v>O</v>
      </c>
      <c r="AD1438">
        <f>(1+A1438-D1438/2-E1438-B1438/2)/(A1438-D1438/2-E1438-C1438-F1438)</f>
        <v>0.51724137931034486</v>
      </c>
      <c r="AF1438" t="str">
        <f>IF(AD1438&gt;0.66,"CondAr","----")</f>
        <v>----</v>
      </c>
      <c r="AG1438" t="str">
        <f>IF(AND((AD1438&gt;0.5),(AD1438&lt;=0.66)),"Aromatic","----")</f>
        <v>Aromatic</v>
      </c>
      <c r="AH1438" t="str">
        <f>IF(AND((AD1438&lt;=0.5),(S1438&lt;1.5)),"HUnSatLig","----")</f>
        <v>----</v>
      </c>
      <c r="AI1438" t="str">
        <f>IF(AND((T1438&lt;0.6),(S1438&gt;=1.5),(C1438=0)),"AlipatNoN","----")</f>
        <v>----</v>
      </c>
      <c r="AJ1438" t="str">
        <f>IF(AND((S1438&gt;=1.5),(T1438&gt;=0.6)),"SatFACarb","----")</f>
        <v>----</v>
      </c>
      <c r="AK1438" t="str">
        <f>IF(AND((T1438&lt;0.6),(S1438&gt;=1.5),(C1438&gt;0)),"Alipat+N","----")</f>
        <v>----</v>
      </c>
      <c r="AM1438" s="4">
        <f>V1438*(44/43.989828)</f>
        <v>519.1616633171559</v>
      </c>
      <c r="AN1438" s="4">
        <f>INT(AM1438)</f>
        <v>519</v>
      </c>
      <c r="AO1438" s="4">
        <f>AM1438-AN1438</f>
        <v>0.16166331715589877</v>
      </c>
    </row>
    <row r="1439" spans="1:41" x14ac:dyDescent="0.25">
      <c r="A1439">
        <v>22</v>
      </c>
      <c r="B1439">
        <v>18</v>
      </c>
      <c r="C1439">
        <v>0</v>
      </c>
      <c r="D1439">
        <v>7</v>
      </c>
      <c r="E1439">
        <v>0</v>
      </c>
      <c r="F1439">
        <v>0</v>
      </c>
      <c r="H1439">
        <v>393.09797579999997</v>
      </c>
      <c r="J1439">
        <v>2196022</v>
      </c>
      <c r="K1439">
        <v>2182497</v>
      </c>
      <c r="L1439">
        <v>1934621</v>
      </c>
      <c r="M1439" t="str">
        <f>IF(J1439&gt;0,"Yes","No")</f>
        <v>Yes</v>
      </c>
      <c r="N1439">
        <f>AVERAGE(J1439:L1439)</f>
        <v>2104380</v>
      </c>
      <c r="O1439" t="s">
        <v>14</v>
      </c>
      <c r="P1439" t="s">
        <v>14</v>
      </c>
      <c r="Q1439" t="s">
        <v>14</v>
      </c>
      <c r="S1439">
        <f>B1439/A1439</f>
        <v>0.81818181818181823</v>
      </c>
      <c r="T1439">
        <f>D1439/A1439</f>
        <v>0.31818181818181818</v>
      </c>
      <c r="V1439" s="4">
        <f>A1439*12+(B1439-1)*1.007825+C1439*14.003074+D1439*15.9949146+E1439*31.9720707+F1439*30.9737615+0.0005485799</f>
        <v>393.09797577989997</v>
      </c>
      <c r="W1439">
        <f>1+A1439-B1439/2+C1439/2+F1439/2</f>
        <v>14</v>
      </c>
      <c r="X1439">
        <f>W1439/A1439</f>
        <v>0.63636363636363635</v>
      </c>
      <c r="Y1439">
        <f>W1439/B1439</f>
        <v>0.77777777777777779</v>
      </c>
      <c r="Z1439">
        <f>W1439/D1439</f>
        <v>2</v>
      </c>
      <c r="AA1439" t="str">
        <f>IF(X1439&gt;=0.3,IF(X1439&lt;=0.68,IF(Y1439&gt;=0.2,IF(Y1439&lt;=0.95,IF(Z1439&gt;=0.77,IF(Z1439&lt;=1.75,"CRAM","O"),"O"),"O"),"O"),"O"),"O")</f>
        <v>O</v>
      </c>
      <c r="AD1439">
        <f>(1+A1439-D1439/2-E1439-B1439/2)/(A1439-D1439/2-E1439-C1439-F1439)</f>
        <v>0.56756756756756754</v>
      </c>
      <c r="AF1439" t="str">
        <f>IF(AD1439&gt;0.66,"CondAr","----")</f>
        <v>----</v>
      </c>
      <c r="AG1439" t="str">
        <f>IF(AND((AD1439&gt;0.5),(AD1439&lt;=0.66)),"Aromatic","----")</f>
        <v>Aromatic</v>
      </c>
      <c r="AH1439" t="str">
        <f>IF(AND((AD1439&lt;=0.5),(S1439&lt;1.5)),"HUnSatLig","----")</f>
        <v>----</v>
      </c>
      <c r="AI1439" t="str">
        <f>IF(AND((T1439&lt;0.6),(S1439&gt;=1.5),(C1439=0)),"AlipatNoN","----")</f>
        <v>----</v>
      </c>
      <c r="AJ1439" t="str">
        <f>IF(AND((S1439&gt;=1.5),(T1439&gt;=0.6)),"SatFACarb","----")</f>
        <v>----</v>
      </c>
      <c r="AK1439" t="str">
        <f>IF(AND((T1439&lt;0.6),(S1439&gt;=1.5),(C1439&gt;0)),"Alipat+N","----")</f>
        <v>----</v>
      </c>
      <c r="AM1439" s="4">
        <f>V1439*(44/43.989828)</f>
        <v>393.18887389865665</v>
      </c>
      <c r="AN1439" s="4">
        <f>INT(AM1439)</f>
        <v>393</v>
      </c>
      <c r="AO1439" s="4">
        <f>AM1439-AN1439</f>
        <v>0.18887389865665227</v>
      </c>
    </row>
    <row r="1440" spans="1:41" x14ac:dyDescent="0.25">
      <c r="A1440">
        <v>22</v>
      </c>
      <c r="B1440">
        <v>18</v>
      </c>
      <c r="C1440">
        <v>0</v>
      </c>
      <c r="D1440">
        <v>8</v>
      </c>
      <c r="E1440">
        <v>0</v>
      </c>
      <c r="F1440">
        <v>0</v>
      </c>
      <c r="H1440">
        <v>409.09289039999999</v>
      </c>
      <c r="J1440">
        <v>2843624</v>
      </c>
      <c r="K1440">
        <v>2270543</v>
      </c>
      <c r="L1440">
        <v>2774173</v>
      </c>
      <c r="M1440" t="str">
        <f>IF(J1440&gt;0,"Yes","No")</f>
        <v>Yes</v>
      </c>
      <c r="N1440">
        <f>AVERAGE(J1440:L1440)</f>
        <v>2629446.6666666665</v>
      </c>
      <c r="O1440" t="s">
        <v>14</v>
      </c>
      <c r="P1440" t="s">
        <v>14</v>
      </c>
      <c r="Q1440" t="s">
        <v>14</v>
      </c>
      <c r="S1440">
        <f>B1440/A1440</f>
        <v>0.81818181818181823</v>
      </c>
      <c r="T1440">
        <f>D1440/A1440</f>
        <v>0.36363636363636365</v>
      </c>
      <c r="V1440" s="4">
        <f>A1440*12+(B1440-1)*1.007825+C1440*14.003074+D1440*15.9949146+E1440*31.9720707+F1440*30.9737615+0.0005485799</f>
        <v>409.09289037989998</v>
      </c>
      <c r="W1440">
        <f>1+A1440-B1440/2+C1440/2+F1440/2</f>
        <v>14</v>
      </c>
      <c r="X1440">
        <f>W1440/A1440</f>
        <v>0.63636363636363635</v>
      </c>
      <c r="Y1440">
        <f>W1440/B1440</f>
        <v>0.77777777777777779</v>
      </c>
      <c r="Z1440">
        <f>W1440/D1440</f>
        <v>1.75</v>
      </c>
      <c r="AA1440" t="str">
        <f>IF(X1440&gt;=0.3,IF(X1440&lt;=0.68,IF(Y1440&gt;=0.2,IF(Y1440&lt;=0.95,IF(Z1440&gt;=0.77,IF(Z1440&lt;=1.75,"CRAM","O"),"O"),"O"),"O"),"O"),"O")</f>
        <v>CRAM</v>
      </c>
      <c r="AD1440">
        <f>(1+A1440-D1440/2-E1440-B1440/2)/(A1440-D1440/2-E1440-C1440-F1440)</f>
        <v>0.55555555555555558</v>
      </c>
      <c r="AF1440" t="str">
        <f>IF(AD1440&gt;0.66,"CondAr","----")</f>
        <v>----</v>
      </c>
      <c r="AG1440" t="str">
        <f>IF(AND((AD1440&gt;0.5),(AD1440&lt;=0.66)),"Aromatic","----")</f>
        <v>Aromatic</v>
      </c>
      <c r="AH1440" t="str">
        <f>IF(AND((AD1440&lt;=0.5),(S1440&lt;1.5)),"HUnSatLig","----")</f>
        <v>----</v>
      </c>
      <c r="AI1440" t="str">
        <f>IF(AND((T1440&lt;0.6),(S1440&gt;=1.5),(C1440=0)),"AlipatNoN","----")</f>
        <v>----</v>
      </c>
      <c r="AJ1440" t="str">
        <f>IF(AND((S1440&gt;=1.5),(T1440&gt;=0.6)),"SatFACarb","----")</f>
        <v>----</v>
      </c>
      <c r="AK1440" t="str">
        <f>IF(AND((T1440&lt;0.6),(S1440&gt;=1.5),(C1440&gt;0)),"Alipat+N","----")</f>
        <v>----</v>
      </c>
      <c r="AM1440" s="4">
        <f>V1440*(44/43.989828)</f>
        <v>409.18748708714196</v>
      </c>
      <c r="AN1440" s="4">
        <f>INT(AM1440)</f>
        <v>409</v>
      </c>
      <c r="AO1440" s="4">
        <f>AM1440-AN1440</f>
        <v>0.18748708714196027</v>
      </c>
    </row>
    <row r="1441" spans="1:41" x14ac:dyDescent="0.25">
      <c r="A1441">
        <v>22</v>
      </c>
      <c r="B1441">
        <v>18</v>
      </c>
      <c r="C1441">
        <v>0</v>
      </c>
      <c r="D1441">
        <v>15</v>
      </c>
      <c r="E1441">
        <v>0</v>
      </c>
      <c r="F1441">
        <v>0</v>
      </c>
      <c r="H1441">
        <v>521.05729259999998</v>
      </c>
      <c r="J1441">
        <v>2870707</v>
      </c>
      <c r="K1441">
        <v>2548173</v>
      </c>
      <c r="L1441">
        <v>2274978</v>
      </c>
      <c r="M1441" t="str">
        <f>IF(J1441&gt;0,"Yes","No")</f>
        <v>Yes</v>
      </c>
      <c r="N1441">
        <f>AVERAGE(J1441:L1441)</f>
        <v>2564619.3333333335</v>
      </c>
      <c r="O1441" t="s">
        <v>14</v>
      </c>
      <c r="P1441" t="s">
        <v>14</v>
      </c>
      <c r="Q1441" t="s">
        <v>14</v>
      </c>
      <c r="S1441">
        <f>B1441/A1441</f>
        <v>0.81818181818181823</v>
      </c>
      <c r="T1441">
        <f>D1441/A1441</f>
        <v>0.68181818181818177</v>
      </c>
      <c r="V1441" s="4">
        <f>A1441*12+(B1441-1)*1.007825+C1441*14.003074+D1441*15.9949146+E1441*31.9720707+F1441*30.9737615+0.0005485799</f>
        <v>521.05729257990004</v>
      </c>
      <c r="W1441">
        <f>1+A1441-B1441/2+C1441/2+F1441/2</f>
        <v>14</v>
      </c>
      <c r="X1441">
        <f>W1441/A1441</f>
        <v>0.63636363636363635</v>
      </c>
      <c r="Y1441">
        <f>W1441/B1441</f>
        <v>0.77777777777777779</v>
      </c>
      <c r="Z1441">
        <f>W1441/D1441</f>
        <v>0.93333333333333335</v>
      </c>
      <c r="AA1441" t="str">
        <f>IF(X1441&gt;=0.3,IF(X1441&lt;=0.68,IF(Y1441&gt;=0.2,IF(Y1441&lt;=0.95,IF(Z1441&gt;=0.77,IF(Z1441&lt;=1.75,"CRAM","O"),"O"),"O"),"O"),"O"),"O")</f>
        <v>CRAM</v>
      </c>
      <c r="AD1441">
        <f>(1+A1441-D1441/2-E1441-B1441/2)/(A1441-D1441/2-E1441-C1441-F1441)</f>
        <v>0.44827586206896552</v>
      </c>
      <c r="AF1441" t="str">
        <f>IF(AD1441&gt;0.66,"CondAr","----")</f>
        <v>----</v>
      </c>
      <c r="AG1441" t="str">
        <f>IF(AND((AD1441&gt;0.5),(AD1441&lt;=0.66)),"Aromatic","----")</f>
        <v>----</v>
      </c>
      <c r="AH1441" t="str">
        <f>IF(AND((AD1441&lt;=0.5),(S1441&lt;1.5)),"HUnSatLig","----")</f>
        <v>HUnSatLig</v>
      </c>
      <c r="AI1441" t="str">
        <f>IF(AND((T1441&lt;0.6),(S1441&gt;=1.5),(C1441=0)),"AlipatNoN","----")</f>
        <v>----</v>
      </c>
      <c r="AJ1441" t="str">
        <f>IF(AND((S1441&gt;=1.5),(T1441&gt;=0.6)),"SatFACarb","----")</f>
        <v>----</v>
      </c>
      <c r="AK1441" t="str">
        <f>IF(AND((T1441&lt;0.6),(S1441&gt;=1.5),(C1441&gt;0)),"Alipat+N","----")</f>
        <v>----</v>
      </c>
      <c r="AM1441" s="4">
        <f>V1441*(44/43.989828)</f>
        <v>521.17777940653912</v>
      </c>
      <c r="AN1441" s="4">
        <f>INT(AM1441)</f>
        <v>521</v>
      </c>
      <c r="AO1441" s="4">
        <f>AM1441-AN1441</f>
        <v>0.17777940653911628</v>
      </c>
    </row>
    <row r="1442" spans="1:41" x14ac:dyDescent="0.25">
      <c r="A1442">
        <v>22</v>
      </c>
      <c r="B1442">
        <v>20</v>
      </c>
      <c r="C1442">
        <v>0</v>
      </c>
      <c r="D1442">
        <v>7</v>
      </c>
      <c r="E1442">
        <v>0</v>
      </c>
      <c r="F1442">
        <v>0</v>
      </c>
      <c r="H1442">
        <v>395.11362580000002</v>
      </c>
      <c r="J1442">
        <v>2331157</v>
      </c>
      <c r="K1442">
        <v>2028745</v>
      </c>
      <c r="L1442">
        <v>2575497</v>
      </c>
      <c r="M1442" t="str">
        <f>IF(J1442&gt;0,"Yes","No")</f>
        <v>Yes</v>
      </c>
      <c r="N1442">
        <f>AVERAGE(J1442:L1442)</f>
        <v>2311799.6666666665</v>
      </c>
      <c r="O1442" t="s">
        <v>14</v>
      </c>
      <c r="P1442" t="s">
        <v>14</v>
      </c>
      <c r="Q1442" t="s">
        <v>14</v>
      </c>
      <c r="S1442">
        <f>B1442/A1442</f>
        <v>0.90909090909090906</v>
      </c>
      <c r="T1442">
        <f>D1442/A1442</f>
        <v>0.31818181818181818</v>
      </c>
      <c r="V1442" s="4">
        <f>A1442*12+(B1442-1)*1.007825+C1442*14.003074+D1442*15.9949146+E1442*31.9720707+F1442*30.9737615+0.0005485799</f>
        <v>395.11362577990002</v>
      </c>
      <c r="W1442">
        <f>1+A1442-B1442/2+C1442/2+F1442/2</f>
        <v>13</v>
      </c>
      <c r="X1442">
        <f>W1442/A1442</f>
        <v>0.59090909090909094</v>
      </c>
      <c r="Y1442">
        <f>W1442/B1442</f>
        <v>0.65</v>
      </c>
      <c r="Z1442">
        <f>W1442/D1442</f>
        <v>1.8571428571428572</v>
      </c>
      <c r="AA1442" t="str">
        <f>IF(X1442&gt;=0.3,IF(X1442&lt;=0.68,IF(Y1442&gt;=0.2,IF(Y1442&lt;=0.95,IF(Z1442&gt;=0.77,IF(Z1442&lt;=1.75,"CRAM","O"),"O"),"O"),"O"),"O"),"O")</f>
        <v>O</v>
      </c>
      <c r="AD1442">
        <f>(1+A1442-D1442/2-E1442-B1442/2)/(A1442-D1442/2-E1442-C1442-F1442)</f>
        <v>0.51351351351351349</v>
      </c>
      <c r="AF1442" t="str">
        <f>IF(AD1442&gt;0.66,"CondAr","----")</f>
        <v>----</v>
      </c>
      <c r="AG1442" t="str">
        <f>IF(AND((AD1442&gt;0.5),(AD1442&lt;=0.66)),"Aromatic","----")</f>
        <v>Aromatic</v>
      </c>
      <c r="AH1442" t="str">
        <f>IF(AND((AD1442&lt;=0.5),(S1442&lt;1.5)),"HUnSatLig","----")</f>
        <v>----</v>
      </c>
      <c r="AI1442" t="str">
        <f>IF(AND((T1442&lt;0.6),(S1442&gt;=1.5),(C1442=0)),"AlipatNoN","----")</f>
        <v>----</v>
      </c>
      <c r="AJ1442" t="str">
        <f>IF(AND((S1442&gt;=1.5),(T1442&gt;=0.6)),"SatFACarb","----")</f>
        <v>----</v>
      </c>
      <c r="AK1442" t="str">
        <f>IF(AND((T1442&lt;0.6),(S1442&gt;=1.5),(C1442&gt;0)),"Alipat+N","----")</f>
        <v>----</v>
      </c>
      <c r="AM1442" s="4">
        <f>V1442*(44/43.989828)</f>
        <v>395.20498998803993</v>
      </c>
      <c r="AN1442" s="4">
        <f>INT(AM1442)</f>
        <v>395</v>
      </c>
      <c r="AO1442" s="4">
        <f>AM1442-AN1442</f>
        <v>0.20498998803992663</v>
      </c>
    </row>
    <row r="1443" spans="1:41" x14ac:dyDescent="0.25">
      <c r="A1443">
        <v>22</v>
      </c>
      <c r="B1443">
        <v>20</v>
      </c>
      <c r="C1443">
        <v>0</v>
      </c>
      <c r="D1443">
        <v>15</v>
      </c>
      <c r="E1443">
        <v>0</v>
      </c>
      <c r="F1443">
        <v>0</v>
      </c>
      <c r="H1443">
        <v>523.07294260000003</v>
      </c>
      <c r="J1443">
        <v>2828295</v>
      </c>
      <c r="K1443">
        <v>2648042</v>
      </c>
      <c r="L1443">
        <v>2207449</v>
      </c>
      <c r="M1443" t="str">
        <f>IF(J1443&gt;0,"Yes","No")</f>
        <v>Yes</v>
      </c>
      <c r="N1443">
        <f>AVERAGE(J1443:L1443)</f>
        <v>2561262</v>
      </c>
      <c r="O1443" t="s">
        <v>14</v>
      </c>
      <c r="P1443" t="s">
        <v>14</v>
      </c>
      <c r="Q1443" t="s">
        <v>14</v>
      </c>
      <c r="S1443">
        <f>B1443/A1443</f>
        <v>0.90909090909090906</v>
      </c>
      <c r="T1443">
        <f>D1443/A1443</f>
        <v>0.68181818181818177</v>
      </c>
      <c r="V1443" s="4">
        <f>A1443*12+(B1443-1)*1.007825+C1443*14.003074+D1443*15.9949146+E1443*31.9720707+F1443*30.9737615+0.0005485799</f>
        <v>523.07294257990009</v>
      </c>
      <c r="W1443">
        <f>1+A1443-B1443/2+C1443/2+F1443/2</f>
        <v>13</v>
      </c>
      <c r="X1443">
        <f>W1443/A1443</f>
        <v>0.59090909090909094</v>
      </c>
      <c r="Y1443">
        <f>W1443/B1443</f>
        <v>0.65</v>
      </c>
      <c r="Z1443">
        <f>W1443/D1443</f>
        <v>0.8666666666666667</v>
      </c>
      <c r="AA1443" t="str">
        <f>IF(X1443&gt;=0.3,IF(X1443&lt;=0.68,IF(Y1443&gt;=0.2,IF(Y1443&lt;=0.95,IF(Z1443&gt;=0.77,IF(Z1443&lt;=1.75,"CRAM","O"),"O"),"O"),"O"),"O"),"O")</f>
        <v>CRAM</v>
      </c>
      <c r="AD1443">
        <f>(1+A1443-D1443/2-E1443-B1443/2)/(A1443-D1443/2-E1443-C1443-F1443)</f>
        <v>0.37931034482758619</v>
      </c>
      <c r="AF1443" t="str">
        <f>IF(AD1443&gt;0.66,"CondAr","----")</f>
        <v>----</v>
      </c>
      <c r="AG1443" t="str">
        <f>IF(AND((AD1443&gt;0.5),(AD1443&lt;=0.66)),"Aromatic","----")</f>
        <v>----</v>
      </c>
      <c r="AH1443" t="str">
        <f>IF(AND((AD1443&lt;=0.5),(S1443&lt;1.5)),"HUnSatLig","----")</f>
        <v>HUnSatLig</v>
      </c>
      <c r="AI1443" t="str">
        <f>IF(AND((T1443&lt;0.6),(S1443&gt;=1.5),(C1443=0)),"AlipatNoN","----")</f>
        <v>----</v>
      </c>
      <c r="AJ1443" t="str">
        <f>IF(AND((S1443&gt;=1.5),(T1443&gt;=0.6)),"SatFACarb","----")</f>
        <v>----</v>
      </c>
      <c r="AK1443" t="str">
        <f>IF(AND((T1443&lt;0.6),(S1443&gt;=1.5),(C1443&gt;0)),"Alipat+N","----")</f>
        <v>----</v>
      </c>
      <c r="AM1443" s="4">
        <f>V1443*(44/43.989828)</f>
        <v>523.19389549592233</v>
      </c>
      <c r="AN1443" s="4">
        <f>INT(AM1443)</f>
        <v>523</v>
      </c>
      <c r="AO1443" s="4">
        <f>AM1443-AN1443</f>
        <v>0.19389549592233379</v>
      </c>
    </row>
    <row r="1444" spans="1:41" x14ac:dyDescent="0.25">
      <c r="A1444">
        <v>22</v>
      </c>
      <c r="B1444">
        <v>22</v>
      </c>
      <c r="C1444">
        <v>0</v>
      </c>
      <c r="D1444">
        <v>15</v>
      </c>
      <c r="E1444">
        <v>0</v>
      </c>
      <c r="F1444">
        <v>0</v>
      </c>
      <c r="H1444">
        <v>525.08859259999997</v>
      </c>
      <c r="J1444">
        <v>2166868</v>
      </c>
      <c r="K1444">
        <v>1978883</v>
      </c>
      <c r="L1444">
        <v>2201871</v>
      </c>
      <c r="M1444" t="str">
        <f>IF(J1444&gt;0,"Yes","No")</f>
        <v>Yes</v>
      </c>
      <c r="N1444">
        <f>AVERAGE(J1444:L1444)</f>
        <v>2115874</v>
      </c>
      <c r="O1444" t="s">
        <v>14</v>
      </c>
      <c r="P1444" t="s">
        <v>14</v>
      </c>
      <c r="Q1444" t="s">
        <v>14</v>
      </c>
      <c r="S1444">
        <f>B1444/A1444</f>
        <v>1</v>
      </c>
      <c r="T1444">
        <f>D1444/A1444</f>
        <v>0.68181818181818177</v>
      </c>
      <c r="V1444" s="4">
        <f>A1444*12+(B1444-1)*1.007825+C1444*14.003074+D1444*15.9949146+E1444*31.9720707+F1444*30.9737615+0.0005485799</f>
        <v>525.08859257990014</v>
      </c>
      <c r="W1444">
        <f>1+A1444-B1444/2+C1444/2+F1444/2</f>
        <v>12</v>
      </c>
      <c r="X1444">
        <f>W1444/A1444</f>
        <v>0.54545454545454541</v>
      </c>
      <c r="Y1444">
        <f>W1444/B1444</f>
        <v>0.54545454545454541</v>
      </c>
      <c r="Z1444">
        <f>W1444/D1444</f>
        <v>0.8</v>
      </c>
      <c r="AA1444" t="str">
        <f>IF(X1444&gt;=0.3,IF(X1444&lt;=0.68,IF(Y1444&gt;=0.2,IF(Y1444&lt;=0.95,IF(Z1444&gt;=0.77,IF(Z1444&lt;=1.75,"CRAM","O"),"O"),"O"),"O"),"O"),"O")</f>
        <v>CRAM</v>
      </c>
      <c r="AD1444">
        <f>(1+A1444-D1444/2-E1444-B1444/2)/(A1444-D1444/2-E1444-C1444-F1444)</f>
        <v>0.31034482758620691</v>
      </c>
      <c r="AF1444" t="str">
        <f>IF(AD1444&gt;0.66,"CondAr","----")</f>
        <v>----</v>
      </c>
      <c r="AG1444" t="str">
        <f>IF(AND((AD1444&gt;0.5),(AD1444&lt;=0.66)),"Aromatic","----")</f>
        <v>----</v>
      </c>
      <c r="AH1444" t="str">
        <f>IF(AND((AD1444&lt;=0.5),(S1444&lt;1.5)),"HUnSatLig","----")</f>
        <v>HUnSatLig</v>
      </c>
      <c r="AI1444" t="str">
        <f>IF(AND((T1444&lt;0.6),(S1444&gt;=1.5),(C1444=0)),"AlipatNoN","----")</f>
        <v>----</v>
      </c>
      <c r="AJ1444" t="str">
        <f>IF(AND((S1444&gt;=1.5),(T1444&gt;=0.6)),"SatFACarb","----")</f>
        <v>----</v>
      </c>
      <c r="AK1444" t="str">
        <f>IF(AND((T1444&lt;0.6),(S1444&gt;=1.5),(C1444&gt;0)),"Alipat+N","----")</f>
        <v>----</v>
      </c>
      <c r="AM1444" s="4">
        <f>V1444*(44/43.989828)</f>
        <v>525.21001158530566</v>
      </c>
      <c r="AN1444" s="4">
        <f>INT(AM1444)</f>
        <v>525</v>
      </c>
      <c r="AO1444" s="4">
        <f>AM1444-AN1444</f>
        <v>0.21001158530566499</v>
      </c>
    </row>
    <row r="1445" spans="1:41" x14ac:dyDescent="0.25">
      <c r="A1445">
        <v>22</v>
      </c>
      <c r="B1445">
        <v>24</v>
      </c>
      <c r="C1445">
        <v>0</v>
      </c>
      <c r="D1445">
        <v>6</v>
      </c>
      <c r="E1445">
        <v>0</v>
      </c>
      <c r="F1445">
        <v>0</v>
      </c>
      <c r="H1445">
        <v>383.15001119999999</v>
      </c>
      <c r="J1445">
        <v>2131432</v>
      </c>
      <c r="K1445">
        <v>2671899</v>
      </c>
      <c r="L1445">
        <v>2325633</v>
      </c>
      <c r="M1445" t="str">
        <f>IF(J1445&gt;0,"Yes","No")</f>
        <v>Yes</v>
      </c>
      <c r="N1445">
        <f>AVERAGE(J1445:L1445)</f>
        <v>2376321.3333333335</v>
      </c>
      <c r="O1445">
        <v>2070633</v>
      </c>
      <c r="P1445">
        <v>2644475</v>
      </c>
      <c r="Q1445">
        <v>2477599</v>
      </c>
      <c r="S1445">
        <f>B1445/A1445</f>
        <v>1.0909090909090908</v>
      </c>
      <c r="T1445">
        <f>D1445/A1445</f>
        <v>0.27272727272727271</v>
      </c>
      <c r="V1445" s="4">
        <f>A1445*12+(B1445-1)*1.007825+C1445*14.003074+D1445*15.9949146+E1445*31.9720707+F1445*30.9737615+0.0005485799</f>
        <v>383.15001117989999</v>
      </c>
      <c r="W1445">
        <f>1+A1445-B1445/2+C1445/2+F1445/2</f>
        <v>11</v>
      </c>
      <c r="X1445">
        <f>W1445/A1445</f>
        <v>0.5</v>
      </c>
      <c r="Y1445">
        <f>W1445/B1445</f>
        <v>0.45833333333333331</v>
      </c>
      <c r="Z1445">
        <f>W1445/D1445</f>
        <v>1.8333333333333333</v>
      </c>
      <c r="AA1445" t="str">
        <f>IF(X1445&gt;=0.3,IF(X1445&lt;=0.68,IF(Y1445&gt;=0.2,IF(Y1445&lt;=0.95,IF(Z1445&gt;=0.77,IF(Z1445&lt;=1.75,"CRAM","O"),"O"),"O"),"O"),"O"),"O")</f>
        <v>O</v>
      </c>
      <c r="AD1445">
        <f>(1+A1445-D1445/2-E1445-B1445/2)/(A1445-D1445/2-E1445-C1445-F1445)</f>
        <v>0.42105263157894735</v>
      </c>
      <c r="AF1445" t="str">
        <f>IF(AD1445&gt;0.66,"CondAr","----")</f>
        <v>----</v>
      </c>
      <c r="AG1445" t="str">
        <f>IF(AND((AD1445&gt;0.5),(AD1445&lt;=0.66)),"Aromatic","----")</f>
        <v>----</v>
      </c>
      <c r="AH1445" t="str">
        <f>IF(AND((AD1445&lt;=0.5),(S1445&lt;1.5)),"HUnSatLig","----")</f>
        <v>HUnSatLig</v>
      </c>
      <c r="AI1445" t="str">
        <f>IF(AND((T1445&lt;0.6),(S1445&gt;=1.5),(C1445=0)),"AlipatNoN","----")</f>
        <v>----</v>
      </c>
      <c r="AJ1445" t="str">
        <f>IF(AND((S1445&gt;=1.5),(T1445&gt;=0.6)),"SatFACarb","----")</f>
        <v>----</v>
      </c>
      <c r="AK1445" t="str">
        <f>IF(AND((T1445&lt;0.6),(S1445&gt;=1.5),(C1445&gt;0)),"Alipat+N","----")</f>
        <v>----</v>
      </c>
      <c r="AM1445" s="4">
        <f>V1445*(44/43.989828)</f>
        <v>383.238608978321</v>
      </c>
      <c r="AN1445" s="4">
        <f>INT(AM1445)</f>
        <v>383</v>
      </c>
      <c r="AO1445" s="4">
        <f>AM1445-AN1445</f>
        <v>0.23860897832099681</v>
      </c>
    </row>
    <row r="1446" spans="1:41" x14ac:dyDescent="0.25">
      <c r="A1446">
        <v>22</v>
      </c>
      <c r="B1446">
        <v>24</v>
      </c>
      <c r="C1446">
        <v>0</v>
      </c>
      <c r="D1446">
        <v>14</v>
      </c>
      <c r="E1446">
        <v>0</v>
      </c>
      <c r="F1446">
        <v>0</v>
      </c>
      <c r="H1446">
        <v>511.109328</v>
      </c>
      <c r="J1446">
        <v>3273153</v>
      </c>
      <c r="K1446">
        <v>2920192</v>
      </c>
      <c r="L1446">
        <v>2285457</v>
      </c>
      <c r="M1446" t="str">
        <f>IF(J1446&gt;0,"Yes","No")</f>
        <v>Yes</v>
      </c>
      <c r="N1446">
        <f>AVERAGE(J1446:L1446)</f>
        <v>2826267.3333333335</v>
      </c>
      <c r="O1446" t="s">
        <v>14</v>
      </c>
      <c r="P1446" t="s">
        <v>14</v>
      </c>
      <c r="Q1446" t="s">
        <v>14</v>
      </c>
      <c r="S1446">
        <f>B1446/A1446</f>
        <v>1.0909090909090908</v>
      </c>
      <c r="T1446">
        <f>D1446/A1446</f>
        <v>0.63636363636363635</v>
      </c>
      <c r="V1446" s="4">
        <f>A1446*12+(B1446-1)*1.007825+C1446*14.003074+D1446*15.9949146+E1446*31.9720707+F1446*30.9737615+0.0005485799</f>
        <v>511.1093279799</v>
      </c>
      <c r="W1446">
        <f>1+A1446-B1446/2+C1446/2+F1446/2</f>
        <v>11</v>
      </c>
      <c r="X1446">
        <f>W1446/A1446</f>
        <v>0.5</v>
      </c>
      <c r="Y1446">
        <f>W1446/B1446</f>
        <v>0.45833333333333331</v>
      </c>
      <c r="Z1446">
        <f>W1446/D1446</f>
        <v>0.7857142857142857</v>
      </c>
      <c r="AA1446" t="str">
        <f>IF(X1446&gt;=0.3,IF(X1446&lt;=0.68,IF(Y1446&gt;=0.2,IF(Y1446&lt;=0.95,IF(Z1446&gt;=0.77,IF(Z1446&lt;=1.75,"CRAM","O"),"O"),"O"),"O"),"O"),"O")</f>
        <v>CRAM</v>
      </c>
      <c r="AD1446">
        <f>(1+A1446-D1446/2-E1446-B1446/2)/(A1446-D1446/2-E1446-C1446-F1446)</f>
        <v>0.26666666666666666</v>
      </c>
      <c r="AF1446" t="str">
        <f>IF(AD1446&gt;0.66,"CondAr","----")</f>
        <v>----</v>
      </c>
      <c r="AG1446" t="str">
        <f>IF(AND((AD1446&gt;0.5),(AD1446&lt;=0.66)),"Aromatic","----")</f>
        <v>----</v>
      </c>
      <c r="AH1446" t="str">
        <f>IF(AND((AD1446&lt;=0.5),(S1446&lt;1.5)),"HUnSatLig","----")</f>
        <v>HUnSatLig</v>
      </c>
      <c r="AI1446" t="str">
        <f>IF(AND((T1446&lt;0.6),(S1446&gt;=1.5),(C1446=0)),"AlipatNoN","----")</f>
        <v>----</v>
      </c>
      <c r="AJ1446" t="str">
        <f>IF(AND((S1446&gt;=1.5),(T1446&gt;=0.6)),"SatFACarb","----")</f>
        <v>----</v>
      </c>
      <c r="AK1446" t="str">
        <f>IF(AND((T1446&lt;0.6),(S1446&gt;=1.5),(C1446&gt;0)),"Alipat+N","----")</f>
        <v>----</v>
      </c>
      <c r="AM1446" s="4">
        <f>V1446*(44/43.989828)</f>
        <v>511.2275144862034</v>
      </c>
      <c r="AN1446" s="4">
        <f>INT(AM1446)</f>
        <v>511</v>
      </c>
      <c r="AO1446" s="4">
        <f>AM1446-AN1446</f>
        <v>0.22751448620340398</v>
      </c>
    </row>
    <row r="1447" spans="1:41" x14ac:dyDescent="0.25">
      <c r="A1447">
        <v>22</v>
      </c>
      <c r="B1447">
        <v>24</v>
      </c>
      <c r="C1447">
        <v>0</v>
      </c>
      <c r="D1447">
        <v>15</v>
      </c>
      <c r="E1447">
        <v>0</v>
      </c>
      <c r="F1447">
        <v>0</v>
      </c>
      <c r="H1447">
        <v>527.10424260000002</v>
      </c>
      <c r="J1447">
        <v>2386586</v>
      </c>
      <c r="K1447">
        <v>2526743</v>
      </c>
      <c r="L1447">
        <v>1744196</v>
      </c>
      <c r="M1447" t="str">
        <f>IF(J1447&gt;0,"Yes","No")</f>
        <v>Yes</v>
      </c>
      <c r="N1447">
        <f>AVERAGE(J1447:L1447)</f>
        <v>2219175</v>
      </c>
      <c r="O1447" t="s">
        <v>14</v>
      </c>
      <c r="P1447" t="s">
        <v>14</v>
      </c>
      <c r="Q1447" t="s">
        <v>14</v>
      </c>
      <c r="S1447">
        <f>B1447/A1447</f>
        <v>1.0909090909090908</v>
      </c>
      <c r="T1447">
        <f>D1447/A1447</f>
        <v>0.68181818181818177</v>
      </c>
      <c r="V1447" s="4">
        <f>A1447*12+(B1447-1)*1.007825+C1447*14.003074+D1447*15.9949146+E1447*31.9720707+F1447*30.9737615+0.0005485799</f>
        <v>527.10424257990007</v>
      </c>
      <c r="W1447">
        <f>1+A1447-B1447/2+C1447/2+F1447/2</f>
        <v>11</v>
      </c>
      <c r="X1447">
        <f>W1447/A1447</f>
        <v>0.5</v>
      </c>
      <c r="Y1447">
        <f>W1447/B1447</f>
        <v>0.45833333333333331</v>
      </c>
      <c r="Z1447">
        <f>W1447/D1447</f>
        <v>0.73333333333333328</v>
      </c>
      <c r="AA1447" t="str">
        <f>IF(X1447&gt;=0.3,IF(X1447&lt;=0.68,IF(Y1447&gt;=0.2,IF(Y1447&lt;=0.95,IF(Z1447&gt;=0.77,IF(Z1447&lt;=1.75,"CRAM","O"),"O"),"O"),"O"),"O"),"O")</f>
        <v>O</v>
      </c>
      <c r="AD1447">
        <f>(1+A1447-D1447/2-E1447-B1447/2)/(A1447-D1447/2-E1447-C1447-F1447)</f>
        <v>0.2413793103448276</v>
      </c>
      <c r="AF1447" t="str">
        <f>IF(AD1447&gt;0.66,"CondAr","----")</f>
        <v>----</v>
      </c>
      <c r="AG1447" t="str">
        <f>IF(AND((AD1447&gt;0.5),(AD1447&lt;=0.66)),"Aromatic","----")</f>
        <v>----</v>
      </c>
      <c r="AH1447" t="str">
        <f>IF(AND((AD1447&lt;=0.5),(S1447&lt;1.5)),"HUnSatLig","----")</f>
        <v>HUnSatLig</v>
      </c>
      <c r="AI1447" t="str">
        <f>IF(AND((T1447&lt;0.6),(S1447&gt;=1.5),(C1447=0)),"AlipatNoN","----")</f>
        <v>----</v>
      </c>
      <c r="AJ1447" t="str">
        <f>IF(AND((S1447&gt;=1.5),(T1447&gt;=0.6)),"SatFACarb","----")</f>
        <v>----</v>
      </c>
      <c r="AK1447" t="str">
        <f>IF(AND((T1447&lt;0.6),(S1447&gt;=1.5),(C1447&gt;0)),"Alipat+N","----")</f>
        <v>----</v>
      </c>
      <c r="AM1447" s="4">
        <f>V1447*(44/43.989828)</f>
        <v>527.22612767468877</v>
      </c>
      <c r="AN1447" s="4">
        <f>INT(AM1447)</f>
        <v>527</v>
      </c>
      <c r="AO1447" s="4">
        <f>AM1447-AN1447</f>
        <v>0.22612767468876882</v>
      </c>
    </row>
    <row r="1448" spans="1:41" x14ac:dyDescent="0.25">
      <c r="A1448">
        <v>22</v>
      </c>
      <c r="B1448">
        <v>26</v>
      </c>
      <c r="C1448">
        <v>0</v>
      </c>
      <c r="D1448">
        <v>5</v>
      </c>
      <c r="E1448">
        <v>0</v>
      </c>
      <c r="F1448">
        <v>0</v>
      </c>
      <c r="H1448">
        <v>369.17074659999997</v>
      </c>
      <c r="J1448">
        <v>1928522</v>
      </c>
      <c r="K1448">
        <v>1618661</v>
      </c>
      <c r="L1448">
        <v>2244946</v>
      </c>
      <c r="M1448" t="str">
        <f>IF(J1448&gt;0,"Yes","No")</f>
        <v>Yes</v>
      </c>
      <c r="N1448">
        <f>AVERAGE(J1448:L1448)</f>
        <v>1930709.6666666667</v>
      </c>
      <c r="O1448">
        <v>2546997</v>
      </c>
      <c r="P1448">
        <v>2643678</v>
      </c>
      <c r="Q1448">
        <v>2339801</v>
      </c>
      <c r="S1448">
        <f>B1448/A1448</f>
        <v>1.1818181818181819</v>
      </c>
      <c r="T1448">
        <f>D1448/A1448</f>
        <v>0.22727272727272727</v>
      </c>
      <c r="V1448" s="4">
        <f>A1448*12+(B1448-1)*1.007825+C1448*14.003074+D1448*15.9949146+E1448*31.9720707+F1448*30.9737615+0.0005485799</f>
        <v>369.17074657990003</v>
      </c>
      <c r="W1448">
        <f>1+A1448-B1448/2+C1448/2+F1448/2</f>
        <v>10</v>
      </c>
      <c r="X1448">
        <f>W1448/A1448</f>
        <v>0.45454545454545453</v>
      </c>
      <c r="Y1448">
        <f>W1448/B1448</f>
        <v>0.38461538461538464</v>
      </c>
      <c r="Z1448">
        <f>W1448/D1448</f>
        <v>2</v>
      </c>
      <c r="AA1448" t="str">
        <f>IF(X1448&gt;=0.3,IF(X1448&lt;=0.68,IF(Y1448&gt;=0.2,IF(Y1448&lt;=0.95,IF(Z1448&gt;=0.77,IF(Z1448&lt;=1.75,"CRAM","O"),"O"),"O"),"O"),"O"),"O")</f>
        <v>O</v>
      </c>
      <c r="AD1448">
        <f>(1+A1448-D1448/2-E1448-B1448/2)/(A1448-D1448/2-E1448-C1448-F1448)</f>
        <v>0.38461538461538464</v>
      </c>
      <c r="AF1448" t="str">
        <f>IF(AD1448&gt;0.66,"CondAr","----")</f>
        <v>----</v>
      </c>
      <c r="AG1448" t="str">
        <f>IF(AND((AD1448&gt;0.5),(AD1448&lt;=0.66)),"Aromatic","----")</f>
        <v>----</v>
      </c>
      <c r="AH1448" t="str">
        <f>IF(AND((AD1448&lt;=0.5),(S1448&lt;1.5)),"HUnSatLig","----")</f>
        <v>HUnSatLig</v>
      </c>
      <c r="AI1448" t="str">
        <f>IF(AND((T1448&lt;0.6),(S1448&gt;=1.5),(C1448=0)),"AlipatNoN","----")</f>
        <v>----</v>
      </c>
      <c r="AJ1448" t="str">
        <f>IF(AND((S1448&gt;=1.5),(T1448&gt;=0.6)),"SatFACarb","----")</f>
        <v>----</v>
      </c>
      <c r="AK1448" t="str">
        <f>IF(AND((T1448&lt;0.6),(S1448&gt;=1.5),(C1448&gt;0)),"Alipat+N","----")</f>
        <v>----</v>
      </c>
      <c r="AM1448" s="4">
        <f>V1448*(44/43.989828)</f>
        <v>369.25611187921896</v>
      </c>
      <c r="AN1448" s="4">
        <f>INT(AM1448)</f>
        <v>369</v>
      </c>
      <c r="AO1448" s="4">
        <f>AM1448-AN1448</f>
        <v>0.25611187921896317</v>
      </c>
    </row>
    <row r="1449" spans="1:41" x14ac:dyDescent="0.25">
      <c r="A1449">
        <v>22</v>
      </c>
      <c r="B1449">
        <v>26</v>
      </c>
      <c r="C1449">
        <v>0</v>
      </c>
      <c r="D1449">
        <v>14</v>
      </c>
      <c r="E1449">
        <v>0</v>
      </c>
      <c r="F1449">
        <v>0</v>
      </c>
      <c r="H1449">
        <v>513.12497800000006</v>
      </c>
      <c r="J1449">
        <v>2345520</v>
      </c>
      <c r="K1449">
        <v>2135857</v>
      </c>
      <c r="L1449">
        <v>2195911</v>
      </c>
      <c r="M1449" t="str">
        <f>IF(J1449&gt;0,"Yes","No")</f>
        <v>Yes</v>
      </c>
      <c r="N1449">
        <f>AVERAGE(J1449:L1449)</f>
        <v>2225762.6666666665</v>
      </c>
      <c r="O1449" t="s">
        <v>14</v>
      </c>
      <c r="P1449" t="s">
        <v>14</v>
      </c>
      <c r="Q1449" t="s">
        <v>14</v>
      </c>
      <c r="S1449">
        <f>B1449/A1449</f>
        <v>1.1818181818181819</v>
      </c>
      <c r="T1449">
        <f>D1449/A1449</f>
        <v>0.63636363636363635</v>
      </c>
      <c r="V1449" s="4">
        <f>A1449*12+(B1449-1)*1.007825+C1449*14.003074+D1449*15.9949146+E1449*31.9720707+F1449*30.9737615+0.0005485799</f>
        <v>513.12497797990011</v>
      </c>
      <c r="W1449">
        <f>1+A1449-B1449/2+C1449/2+F1449/2</f>
        <v>10</v>
      </c>
      <c r="X1449">
        <f>W1449/A1449</f>
        <v>0.45454545454545453</v>
      </c>
      <c r="Y1449">
        <f>W1449/B1449</f>
        <v>0.38461538461538464</v>
      </c>
      <c r="Z1449">
        <f>W1449/D1449</f>
        <v>0.7142857142857143</v>
      </c>
      <c r="AA1449" t="str">
        <f>IF(X1449&gt;=0.3,IF(X1449&lt;=0.68,IF(Y1449&gt;=0.2,IF(Y1449&lt;=0.95,IF(Z1449&gt;=0.77,IF(Z1449&lt;=1.75,"CRAM","O"),"O"),"O"),"O"),"O"),"O")</f>
        <v>O</v>
      </c>
      <c r="AD1449">
        <f>(1+A1449-D1449/2-E1449-B1449/2)/(A1449-D1449/2-E1449-C1449-F1449)</f>
        <v>0.2</v>
      </c>
      <c r="AF1449" t="str">
        <f>IF(AD1449&gt;0.66,"CondAr","----")</f>
        <v>----</v>
      </c>
      <c r="AG1449" t="str">
        <f>IF(AND((AD1449&gt;0.5),(AD1449&lt;=0.66)),"Aromatic","----")</f>
        <v>----</v>
      </c>
      <c r="AH1449" t="str">
        <f>IF(AND((AD1449&lt;=0.5),(S1449&lt;1.5)),"HUnSatLig","----")</f>
        <v>HUnSatLig</v>
      </c>
      <c r="AI1449" t="str">
        <f>IF(AND((T1449&lt;0.6),(S1449&gt;=1.5),(C1449=0)),"AlipatNoN","----")</f>
        <v>----</v>
      </c>
      <c r="AJ1449" t="str">
        <f>IF(AND((S1449&gt;=1.5),(T1449&gt;=0.6)),"SatFACarb","----")</f>
        <v>----</v>
      </c>
      <c r="AK1449" t="str">
        <f>IF(AND((T1449&lt;0.6),(S1449&gt;=1.5),(C1449&gt;0)),"Alipat+N","----")</f>
        <v>----</v>
      </c>
      <c r="AM1449" s="4">
        <f>V1449*(44/43.989828)</f>
        <v>513.24363057558674</v>
      </c>
      <c r="AN1449" s="4">
        <f>INT(AM1449)</f>
        <v>513</v>
      </c>
      <c r="AO1449" s="4">
        <f>AM1449-AN1449</f>
        <v>0.24363057558673518</v>
      </c>
    </row>
    <row r="1450" spans="1:41" x14ac:dyDescent="0.25">
      <c r="A1450">
        <v>22</v>
      </c>
      <c r="B1450">
        <v>28</v>
      </c>
      <c r="C1450">
        <v>0</v>
      </c>
      <c r="D1450">
        <v>5</v>
      </c>
      <c r="E1450">
        <v>0</v>
      </c>
      <c r="F1450">
        <v>0</v>
      </c>
      <c r="H1450">
        <v>371.18639660000002</v>
      </c>
      <c r="J1450">
        <v>3219011</v>
      </c>
      <c r="K1450">
        <v>2338063</v>
      </c>
      <c r="L1450">
        <v>2893735</v>
      </c>
      <c r="M1450" t="str">
        <f>IF(J1450&gt;0,"Yes","No")</f>
        <v>Yes</v>
      </c>
      <c r="N1450">
        <f>AVERAGE(J1450:L1450)</f>
        <v>2816936.3333333335</v>
      </c>
      <c r="O1450">
        <v>3853197</v>
      </c>
      <c r="P1450">
        <v>4447531</v>
      </c>
      <c r="Q1450">
        <v>4078098</v>
      </c>
      <c r="S1450">
        <f>B1450/A1450</f>
        <v>1.2727272727272727</v>
      </c>
      <c r="T1450">
        <f>D1450/A1450</f>
        <v>0.22727272727272727</v>
      </c>
      <c r="V1450" s="4">
        <f>A1450*12+(B1450-1)*1.007825+C1450*14.003074+D1450*15.9949146+E1450*31.9720707+F1450*30.9737615+0.0005485799</f>
        <v>371.18639657989996</v>
      </c>
      <c r="W1450">
        <f>1+A1450-B1450/2+C1450/2+F1450/2</f>
        <v>9</v>
      </c>
      <c r="X1450">
        <f>W1450/A1450</f>
        <v>0.40909090909090912</v>
      </c>
      <c r="Y1450">
        <f>W1450/B1450</f>
        <v>0.32142857142857145</v>
      </c>
      <c r="Z1450">
        <f>W1450/D1450</f>
        <v>1.8</v>
      </c>
      <c r="AA1450" t="str">
        <f>IF(X1450&gt;=0.3,IF(X1450&lt;=0.68,IF(Y1450&gt;=0.2,IF(Y1450&lt;=0.95,IF(Z1450&gt;=0.77,IF(Z1450&lt;=1.75,"CRAM","O"),"O"),"O"),"O"),"O"),"O")</f>
        <v>O</v>
      </c>
      <c r="AD1450">
        <f>(1+A1450-D1450/2-E1450-B1450/2)/(A1450-D1450/2-E1450-C1450-F1450)</f>
        <v>0.33333333333333331</v>
      </c>
      <c r="AF1450" t="str">
        <f>IF(AD1450&gt;0.66,"CondAr","----")</f>
        <v>----</v>
      </c>
      <c r="AG1450" t="str">
        <f>IF(AND((AD1450&gt;0.5),(AD1450&lt;=0.66)),"Aromatic","----")</f>
        <v>----</v>
      </c>
      <c r="AH1450" t="str">
        <f>IF(AND((AD1450&lt;=0.5),(S1450&lt;1.5)),"HUnSatLig","----")</f>
        <v>HUnSatLig</v>
      </c>
      <c r="AI1450" t="str">
        <f>IF(AND((T1450&lt;0.6),(S1450&gt;=1.5),(C1450=0)),"AlipatNoN","----")</f>
        <v>----</v>
      </c>
      <c r="AJ1450" t="str">
        <f>IF(AND((S1450&gt;=1.5),(T1450&gt;=0.6)),"SatFACarb","----")</f>
        <v>----</v>
      </c>
      <c r="AK1450" t="str">
        <f>IF(AND((T1450&lt;0.6),(S1450&gt;=1.5),(C1450&gt;0)),"Alipat+N","----")</f>
        <v>----</v>
      </c>
      <c r="AM1450" s="4">
        <f>V1450*(44/43.989828)</f>
        <v>371.27222796860212</v>
      </c>
      <c r="AN1450" s="4">
        <f>INT(AM1450)</f>
        <v>371</v>
      </c>
      <c r="AO1450" s="4">
        <f>AM1450-AN1450</f>
        <v>0.27222796860212384</v>
      </c>
    </row>
    <row r="1451" spans="1:41" x14ac:dyDescent="0.25">
      <c r="A1451">
        <v>22</v>
      </c>
      <c r="B1451">
        <v>28</v>
      </c>
      <c r="C1451">
        <v>0</v>
      </c>
      <c r="D1451">
        <v>13</v>
      </c>
      <c r="E1451">
        <v>0</v>
      </c>
      <c r="F1451">
        <v>0</v>
      </c>
      <c r="H1451">
        <v>499.14571339999998</v>
      </c>
      <c r="J1451">
        <v>2787096</v>
      </c>
      <c r="K1451">
        <v>2336706</v>
      </c>
      <c r="L1451">
        <v>2144385</v>
      </c>
      <c r="M1451" t="str">
        <f>IF(J1451&gt;0,"Yes","No")</f>
        <v>Yes</v>
      </c>
      <c r="N1451">
        <f>AVERAGE(J1451:L1451)</f>
        <v>2422729</v>
      </c>
      <c r="O1451" t="s">
        <v>14</v>
      </c>
      <c r="P1451" t="s">
        <v>14</v>
      </c>
      <c r="Q1451" t="s">
        <v>14</v>
      </c>
      <c r="S1451">
        <f>B1451/A1451</f>
        <v>1.2727272727272727</v>
      </c>
      <c r="T1451">
        <f>D1451/A1451</f>
        <v>0.59090909090909094</v>
      </c>
      <c r="V1451" s="4">
        <f>A1451*12+(B1451-1)*1.007825+C1451*14.003074+D1451*15.9949146+E1451*31.9720707+F1451*30.9737615+0.0005485799</f>
        <v>499.14571337989997</v>
      </c>
      <c r="W1451">
        <f>1+A1451-B1451/2+C1451/2+F1451/2</f>
        <v>9</v>
      </c>
      <c r="X1451">
        <f>W1451/A1451</f>
        <v>0.40909090909090912</v>
      </c>
      <c r="Y1451">
        <f>W1451/B1451</f>
        <v>0.32142857142857145</v>
      </c>
      <c r="Z1451">
        <f>W1451/D1451</f>
        <v>0.69230769230769229</v>
      </c>
      <c r="AA1451" t="str">
        <f>IF(X1451&gt;=0.3,IF(X1451&lt;=0.68,IF(Y1451&gt;=0.2,IF(Y1451&lt;=0.95,IF(Z1451&gt;=0.77,IF(Z1451&lt;=1.75,"CRAM","O"),"O"),"O"),"O"),"O"),"O")</f>
        <v>O</v>
      </c>
      <c r="AD1451">
        <f>(1+A1451-D1451/2-E1451-B1451/2)/(A1451-D1451/2-E1451-C1451-F1451)</f>
        <v>0.16129032258064516</v>
      </c>
      <c r="AF1451" t="str">
        <f>IF(AD1451&gt;0.66,"CondAr","----")</f>
        <v>----</v>
      </c>
      <c r="AG1451" t="str">
        <f>IF(AND((AD1451&gt;0.5),(AD1451&lt;=0.66)),"Aromatic","----")</f>
        <v>----</v>
      </c>
      <c r="AH1451" t="str">
        <f>IF(AND((AD1451&lt;=0.5),(S1451&lt;1.5)),"HUnSatLig","----")</f>
        <v>HUnSatLig</v>
      </c>
      <c r="AI1451" t="str">
        <f>IF(AND((T1451&lt;0.6),(S1451&gt;=1.5),(C1451=0)),"AlipatNoN","----")</f>
        <v>----</v>
      </c>
      <c r="AJ1451" t="str">
        <f>IF(AND((S1451&gt;=1.5),(T1451&gt;=0.6)),"SatFACarb","----")</f>
        <v>----</v>
      </c>
      <c r="AK1451" t="str">
        <f>IF(AND((T1451&lt;0.6),(S1451&gt;=1.5),(C1451&gt;0)),"Alipat+N","----")</f>
        <v>----</v>
      </c>
      <c r="AM1451" s="4">
        <f>V1451*(44/43.989828)</f>
        <v>499.26113347648453</v>
      </c>
      <c r="AN1451" s="4">
        <f>INT(AM1451)</f>
        <v>499</v>
      </c>
      <c r="AO1451" s="4">
        <f>AM1451-AN1451</f>
        <v>0.261133476484531</v>
      </c>
    </row>
    <row r="1452" spans="1:41" x14ac:dyDescent="0.25">
      <c r="A1452">
        <v>22</v>
      </c>
      <c r="B1452">
        <v>28</v>
      </c>
      <c r="C1452">
        <v>0</v>
      </c>
      <c r="D1452">
        <v>14</v>
      </c>
      <c r="E1452">
        <v>0</v>
      </c>
      <c r="F1452">
        <v>0</v>
      </c>
      <c r="H1452">
        <v>515.14062799999999</v>
      </c>
      <c r="J1452">
        <v>1709723</v>
      </c>
      <c r="K1452">
        <v>1835358</v>
      </c>
      <c r="L1452">
        <v>1535487</v>
      </c>
      <c r="M1452" t="str">
        <f>IF(J1452&gt;0,"Yes","No")</f>
        <v>Yes</v>
      </c>
      <c r="N1452">
        <f>AVERAGE(J1452:L1452)</f>
        <v>1693522.6666666667</v>
      </c>
      <c r="O1452" t="s">
        <v>14</v>
      </c>
      <c r="P1452" t="s">
        <v>14</v>
      </c>
      <c r="Q1452" t="s">
        <v>14</v>
      </c>
      <c r="S1452">
        <f>B1452/A1452</f>
        <v>1.2727272727272727</v>
      </c>
      <c r="T1452">
        <f>D1452/A1452</f>
        <v>0.63636363636363635</v>
      </c>
      <c r="V1452" s="4">
        <f>A1452*12+(B1452-1)*1.007825+C1452*14.003074+D1452*15.9949146+E1452*31.9720707+F1452*30.9737615+0.0005485799</f>
        <v>515.14062797990005</v>
      </c>
      <c r="W1452">
        <f>1+A1452-B1452/2+C1452/2+F1452/2</f>
        <v>9</v>
      </c>
      <c r="X1452">
        <f>W1452/A1452</f>
        <v>0.40909090909090912</v>
      </c>
      <c r="Y1452">
        <f>W1452/B1452</f>
        <v>0.32142857142857145</v>
      </c>
      <c r="Z1452">
        <f>W1452/D1452</f>
        <v>0.6428571428571429</v>
      </c>
      <c r="AA1452" t="str">
        <f>IF(X1452&gt;=0.3,IF(X1452&lt;=0.68,IF(Y1452&gt;=0.2,IF(Y1452&lt;=0.95,IF(Z1452&gt;=0.77,IF(Z1452&lt;=1.75,"CRAM","O"),"O"),"O"),"O"),"O"),"O")</f>
        <v>O</v>
      </c>
      <c r="AD1452">
        <f>(1+A1452-D1452/2-E1452-B1452/2)/(A1452-D1452/2-E1452-C1452-F1452)</f>
        <v>0.13333333333333333</v>
      </c>
      <c r="AF1452" t="str">
        <f>IF(AD1452&gt;0.66,"CondAr","----")</f>
        <v>----</v>
      </c>
      <c r="AG1452" t="str">
        <f>IF(AND((AD1452&gt;0.5),(AD1452&lt;=0.66)),"Aromatic","----")</f>
        <v>----</v>
      </c>
      <c r="AH1452" t="str">
        <f>IF(AND((AD1452&lt;=0.5),(S1452&lt;1.5)),"HUnSatLig","----")</f>
        <v>HUnSatLig</v>
      </c>
      <c r="AI1452" t="str">
        <f>IF(AND((T1452&lt;0.6),(S1452&gt;=1.5),(C1452=0)),"AlipatNoN","----")</f>
        <v>----</v>
      </c>
      <c r="AJ1452" t="str">
        <f>IF(AND((S1452&gt;=1.5),(T1452&gt;=0.6)),"SatFACarb","----")</f>
        <v>----</v>
      </c>
      <c r="AK1452" t="str">
        <f>IF(AND((T1452&lt;0.6),(S1452&gt;=1.5),(C1452&gt;0)),"Alipat+N","----")</f>
        <v>----</v>
      </c>
      <c r="AM1452" s="4">
        <f>V1452*(44/43.989828)</f>
        <v>515.25974666496984</v>
      </c>
      <c r="AN1452" s="4">
        <f>INT(AM1452)</f>
        <v>515</v>
      </c>
      <c r="AO1452" s="4">
        <f>AM1452-AN1452</f>
        <v>0.259746664969839</v>
      </c>
    </row>
    <row r="1453" spans="1:41" x14ac:dyDescent="0.25">
      <c r="A1453">
        <v>22</v>
      </c>
      <c r="B1453">
        <v>30</v>
      </c>
      <c r="C1453">
        <v>0</v>
      </c>
      <c r="D1453">
        <v>13</v>
      </c>
      <c r="E1453">
        <v>0</v>
      </c>
      <c r="F1453">
        <v>0</v>
      </c>
      <c r="H1453">
        <v>501.16136340000003</v>
      </c>
      <c r="J1453">
        <v>2557832</v>
      </c>
      <c r="K1453">
        <v>2051577</v>
      </c>
      <c r="L1453">
        <v>1713574</v>
      </c>
      <c r="M1453" t="str">
        <f>IF(J1453&gt;0,"Yes","No")</f>
        <v>Yes</v>
      </c>
      <c r="N1453">
        <f>AVERAGE(J1453:L1453)</f>
        <v>2107661</v>
      </c>
      <c r="O1453" t="s">
        <v>14</v>
      </c>
      <c r="P1453" t="s">
        <v>14</v>
      </c>
      <c r="Q1453" t="s">
        <v>14</v>
      </c>
      <c r="S1453">
        <f>B1453/A1453</f>
        <v>1.3636363636363635</v>
      </c>
      <c r="T1453">
        <f>D1453/A1453</f>
        <v>0.59090909090909094</v>
      </c>
      <c r="V1453" s="4">
        <f>A1453*12+(B1453-1)*1.007825+C1453*14.003074+D1453*15.9949146+E1453*31.9720707+F1453*30.9737615+0.0005485799</f>
        <v>501.16136337990002</v>
      </c>
      <c r="W1453">
        <f>1+A1453-B1453/2+C1453/2+F1453/2</f>
        <v>8</v>
      </c>
      <c r="X1453">
        <f>W1453/A1453</f>
        <v>0.36363636363636365</v>
      </c>
      <c r="Y1453">
        <f>W1453/B1453</f>
        <v>0.26666666666666666</v>
      </c>
      <c r="Z1453">
        <f>W1453/D1453</f>
        <v>0.61538461538461542</v>
      </c>
      <c r="AA1453" t="str">
        <f>IF(X1453&gt;=0.3,IF(X1453&lt;=0.68,IF(Y1453&gt;=0.2,IF(Y1453&lt;=0.95,IF(Z1453&gt;=0.77,IF(Z1453&lt;=1.75,"CRAM","O"),"O"),"O"),"O"),"O"),"O")</f>
        <v>O</v>
      </c>
      <c r="AD1453">
        <f>(1+A1453-D1453/2-E1453-B1453/2)/(A1453-D1453/2-E1453-C1453-F1453)</f>
        <v>9.6774193548387094E-2</v>
      </c>
      <c r="AF1453" t="str">
        <f>IF(AD1453&gt;0.66,"CondAr","----")</f>
        <v>----</v>
      </c>
      <c r="AG1453" t="str">
        <f>IF(AND((AD1453&gt;0.5),(AD1453&lt;=0.66)),"Aromatic","----")</f>
        <v>----</v>
      </c>
      <c r="AH1453" t="str">
        <f>IF(AND((AD1453&lt;=0.5),(S1453&lt;1.5)),"HUnSatLig","----")</f>
        <v>HUnSatLig</v>
      </c>
      <c r="AI1453" t="str">
        <f>IF(AND((T1453&lt;0.6),(S1453&gt;=1.5),(C1453=0)),"AlipatNoN","----")</f>
        <v>----</v>
      </c>
      <c r="AJ1453" t="str">
        <f>IF(AND((S1453&gt;=1.5),(T1453&gt;=0.6)),"SatFACarb","----")</f>
        <v>----</v>
      </c>
      <c r="AK1453" t="str">
        <f>IF(AND((T1453&lt;0.6),(S1453&gt;=1.5),(C1453&gt;0)),"Alipat+N","----")</f>
        <v>----</v>
      </c>
      <c r="AM1453" s="4">
        <f>V1453*(44/43.989828)</f>
        <v>501.27724956586775</v>
      </c>
      <c r="AN1453" s="4">
        <f>INT(AM1453)</f>
        <v>501</v>
      </c>
      <c r="AO1453" s="4">
        <f>AM1453-AN1453</f>
        <v>0.27724956586774852</v>
      </c>
    </row>
    <row r="1454" spans="1:41" x14ac:dyDescent="0.25">
      <c r="A1454">
        <v>22</v>
      </c>
      <c r="B1454">
        <v>32</v>
      </c>
      <c r="C1454">
        <v>0</v>
      </c>
      <c r="D1454">
        <v>12</v>
      </c>
      <c r="E1454">
        <v>0</v>
      </c>
      <c r="F1454">
        <v>0</v>
      </c>
      <c r="H1454">
        <v>487.18209880000001</v>
      </c>
      <c r="J1454">
        <v>2512107</v>
      </c>
      <c r="K1454">
        <v>2489001</v>
      </c>
      <c r="L1454">
        <v>2331668</v>
      </c>
      <c r="M1454" t="str">
        <f>IF(J1454&gt;0,"Yes","No")</f>
        <v>Yes</v>
      </c>
      <c r="N1454">
        <f>AVERAGE(J1454:L1454)</f>
        <v>2444258.6666666665</v>
      </c>
      <c r="O1454">
        <v>3349555</v>
      </c>
      <c r="P1454">
        <v>3331790</v>
      </c>
      <c r="Q1454">
        <v>2745992</v>
      </c>
      <c r="S1454">
        <f>B1454/A1454</f>
        <v>1.4545454545454546</v>
      </c>
      <c r="T1454">
        <f>D1454/A1454</f>
        <v>0.54545454545454541</v>
      </c>
      <c r="V1454" s="4">
        <f>A1454*12+(B1454-1)*1.007825+C1454*14.003074+D1454*15.9949146+E1454*31.9720707+F1454*30.9737615+0.0005485799</f>
        <v>487.18209877989995</v>
      </c>
      <c r="W1454">
        <f>1+A1454-B1454/2+C1454/2+F1454/2</f>
        <v>7</v>
      </c>
      <c r="X1454">
        <f>W1454/A1454</f>
        <v>0.31818181818181818</v>
      </c>
      <c r="Y1454">
        <f>W1454/B1454</f>
        <v>0.21875</v>
      </c>
      <c r="Z1454">
        <f>W1454/D1454</f>
        <v>0.58333333333333337</v>
      </c>
      <c r="AA1454" t="str">
        <f>IF(X1454&gt;=0.3,IF(X1454&lt;=0.68,IF(Y1454&gt;=0.2,IF(Y1454&lt;=0.95,IF(Z1454&gt;=0.77,IF(Z1454&lt;=1.75,"CRAM","O"),"O"),"O"),"O"),"O"),"O")</f>
        <v>O</v>
      </c>
      <c r="AD1454">
        <f>(1+A1454-D1454/2-E1454-B1454/2)/(A1454-D1454/2-E1454-C1454-F1454)</f>
        <v>6.25E-2</v>
      </c>
      <c r="AF1454" t="str">
        <f>IF(AD1454&gt;0.66,"CondAr","----")</f>
        <v>----</v>
      </c>
      <c r="AG1454" t="str">
        <f>IF(AND((AD1454&gt;0.5),(AD1454&lt;=0.66)),"Aromatic","----")</f>
        <v>----</v>
      </c>
      <c r="AH1454" t="str">
        <f>IF(AND((AD1454&lt;=0.5),(S1454&lt;1.5)),"HUnSatLig","----")</f>
        <v>HUnSatLig</v>
      </c>
      <c r="AI1454" t="str">
        <f>IF(AND((T1454&lt;0.6),(S1454&gt;=1.5),(C1454=0)),"AlipatNoN","----")</f>
        <v>----</v>
      </c>
      <c r="AJ1454" t="str">
        <f>IF(AND((S1454&gt;=1.5),(T1454&gt;=0.6)),"SatFACarb","----")</f>
        <v>----</v>
      </c>
      <c r="AK1454" t="str">
        <f>IF(AND((T1454&lt;0.6),(S1454&gt;=1.5),(C1454&gt;0)),"Alipat+N","----")</f>
        <v>----</v>
      </c>
      <c r="AM1454" s="4">
        <f>V1454*(44/43.989828)</f>
        <v>487.2947524667656</v>
      </c>
      <c r="AN1454" s="4">
        <f>INT(AM1454)</f>
        <v>487</v>
      </c>
      <c r="AO1454" s="4">
        <f>AM1454-AN1454</f>
        <v>0.29475246676560118</v>
      </c>
    </row>
    <row r="1455" spans="1:41" x14ac:dyDescent="0.25">
      <c r="A1455">
        <v>22</v>
      </c>
      <c r="B1455">
        <v>34</v>
      </c>
      <c r="C1455">
        <v>0</v>
      </c>
      <c r="D1455">
        <v>5</v>
      </c>
      <c r="E1455">
        <v>0</v>
      </c>
      <c r="F1455">
        <v>0</v>
      </c>
      <c r="H1455">
        <v>377.2333466</v>
      </c>
      <c r="J1455">
        <v>1931509</v>
      </c>
      <c r="K1455">
        <v>2644316</v>
      </c>
      <c r="L1455">
        <v>2062439</v>
      </c>
      <c r="M1455" t="str">
        <f>IF(J1455&gt;0,"Yes","No")</f>
        <v>Yes</v>
      </c>
      <c r="N1455">
        <f>AVERAGE(J1455:L1455)</f>
        <v>2212754.6666666665</v>
      </c>
      <c r="O1455">
        <v>4119120</v>
      </c>
      <c r="P1455">
        <v>4911069</v>
      </c>
      <c r="Q1455">
        <v>4651124</v>
      </c>
      <c r="S1455">
        <f>B1455/A1455</f>
        <v>1.5454545454545454</v>
      </c>
      <c r="T1455">
        <f>D1455/A1455</f>
        <v>0.22727272727272727</v>
      </c>
      <c r="V1455" s="4">
        <f>A1455*12+(B1455-1)*1.007825+C1455*14.003074+D1455*15.9949146+E1455*31.9720707+F1455*30.9737615+0.0005485799</f>
        <v>377.2333465799</v>
      </c>
      <c r="W1455">
        <f>1+A1455-B1455/2+C1455/2+F1455/2</f>
        <v>6</v>
      </c>
      <c r="X1455">
        <f>W1455/A1455</f>
        <v>0.27272727272727271</v>
      </c>
      <c r="Y1455">
        <f>W1455/B1455</f>
        <v>0.17647058823529413</v>
      </c>
      <c r="Z1455">
        <f>W1455/D1455</f>
        <v>1.2</v>
      </c>
      <c r="AA1455" t="str">
        <f>IF(X1455&gt;=0.3,IF(X1455&lt;=0.68,IF(Y1455&gt;=0.2,IF(Y1455&lt;=0.95,IF(Z1455&gt;=0.77,IF(Z1455&lt;=1.75,"CRAM","O"),"O"),"O"),"O"),"O"),"O")</f>
        <v>O</v>
      </c>
      <c r="AD1455">
        <f>(1+A1455-D1455/2-E1455-B1455/2)/(A1455-D1455/2-E1455-C1455-F1455)</f>
        <v>0.17948717948717949</v>
      </c>
      <c r="AF1455" t="str">
        <f>IF(AD1455&gt;0.66,"CondAr","----")</f>
        <v>----</v>
      </c>
      <c r="AG1455" t="str">
        <f>IF(AND((AD1455&gt;0.5),(AD1455&lt;=0.66)),"Aromatic","----")</f>
        <v>----</v>
      </c>
      <c r="AH1455" t="str">
        <f>IF(AND((AD1455&lt;=0.5),(S1455&lt;1.5)),"HUnSatLig","----")</f>
        <v>----</v>
      </c>
      <c r="AI1455" t="str">
        <f>IF(AND((T1455&lt;0.6),(S1455&gt;=1.5),(C1455=0)),"AlipatNoN","----")</f>
        <v>AlipatNoN</v>
      </c>
      <c r="AJ1455" t="str">
        <f>IF(AND((S1455&gt;=1.5),(T1455&gt;=0.6)),"SatFACarb","----")</f>
        <v>----</v>
      </c>
      <c r="AK1455" t="str">
        <f>IF(AND((T1455&lt;0.6),(S1455&gt;=1.5),(C1455&gt;0)),"Alipat+N","----")</f>
        <v>----</v>
      </c>
      <c r="AM1455" s="4">
        <f>V1455*(44/43.989828)</f>
        <v>377.32057623675178</v>
      </c>
      <c r="AN1455" s="4">
        <f>INT(AM1455)</f>
        <v>377</v>
      </c>
      <c r="AO1455" s="4">
        <f>AM1455-AN1455</f>
        <v>0.32057623675177638</v>
      </c>
    </row>
    <row r="1456" spans="1:41" x14ac:dyDescent="0.25">
      <c r="A1456">
        <v>22</v>
      </c>
      <c r="B1456">
        <v>34</v>
      </c>
      <c r="C1456">
        <v>0</v>
      </c>
      <c r="D1456">
        <v>12</v>
      </c>
      <c r="E1456">
        <v>0</v>
      </c>
      <c r="F1456">
        <v>0</v>
      </c>
      <c r="H1456">
        <v>489.1977488</v>
      </c>
      <c r="J1456">
        <v>2728246</v>
      </c>
      <c r="K1456">
        <v>2620625</v>
      </c>
      <c r="L1456">
        <v>2684951</v>
      </c>
      <c r="M1456" t="str">
        <f>IF(J1456&gt;0,"Yes","No")</f>
        <v>Yes</v>
      </c>
      <c r="N1456">
        <f>AVERAGE(J1456:L1456)</f>
        <v>2677940.6666666665</v>
      </c>
      <c r="O1456">
        <v>3984521</v>
      </c>
      <c r="P1456">
        <v>3621661</v>
      </c>
      <c r="Q1456">
        <v>3469058</v>
      </c>
      <c r="S1456">
        <f>B1456/A1456</f>
        <v>1.5454545454545454</v>
      </c>
      <c r="T1456">
        <f>D1456/A1456</f>
        <v>0.54545454545454541</v>
      </c>
      <c r="V1456" s="4">
        <f>A1456*12+(B1456-1)*1.007825+C1456*14.003074+D1456*15.9949146+E1456*31.9720707+F1456*30.9737615+0.0005485799</f>
        <v>489.1977487799</v>
      </c>
      <c r="W1456">
        <f>1+A1456-B1456/2+C1456/2+F1456/2</f>
        <v>6</v>
      </c>
      <c r="X1456">
        <f>W1456/A1456</f>
        <v>0.27272727272727271</v>
      </c>
      <c r="Y1456">
        <f>W1456/B1456</f>
        <v>0.17647058823529413</v>
      </c>
      <c r="Z1456">
        <f>W1456/D1456</f>
        <v>0.5</v>
      </c>
      <c r="AA1456" t="str">
        <f>IF(X1456&gt;=0.3,IF(X1456&lt;=0.68,IF(Y1456&gt;=0.2,IF(Y1456&lt;=0.95,IF(Z1456&gt;=0.77,IF(Z1456&lt;=1.75,"CRAM","O"),"O"),"O"),"O"),"O"),"O")</f>
        <v>O</v>
      </c>
      <c r="AD1456">
        <f>(1+A1456-D1456/2-E1456-B1456/2)/(A1456-D1456/2-E1456-C1456-F1456)</f>
        <v>0</v>
      </c>
      <c r="AF1456" t="str">
        <f>IF(AD1456&gt;0.66,"CondAr","----")</f>
        <v>----</v>
      </c>
      <c r="AG1456" t="str">
        <f>IF(AND((AD1456&gt;0.5),(AD1456&lt;=0.66)),"Aromatic","----")</f>
        <v>----</v>
      </c>
      <c r="AH1456" t="str">
        <f>IF(AND((AD1456&lt;=0.5),(S1456&lt;1.5)),"HUnSatLig","----")</f>
        <v>----</v>
      </c>
      <c r="AI1456" t="str">
        <f>IF(AND((T1456&lt;0.6),(S1456&gt;=1.5),(C1456=0)),"AlipatNoN","----")</f>
        <v>AlipatNoN</v>
      </c>
      <c r="AJ1456" t="str">
        <f>IF(AND((S1456&gt;=1.5),(T1456&gt;=0.6)),"SatFACarb","----")</f>
        <v>----</v>
      </c>
      <c r="AK1456" t="str">
        <f>IF(AND((T1456&lt;0.6),(S1456&gt;=1.5),(C1456&gt;0)),"Alipat+N","----")</f>
        <v>----</v>
      </c>
      <c r="AM1456" s="4">
        <f>V1456*(44/43.989828)</f>
        <v>489.31086855614888</v>
      </c>
      <c r="AN1456" s="4">
        <f>INT(AM1456)</f>
        <v>489</v>
      </c>
      <c r="AO1456" s="4">
        <f>AM1456-AN1456</f>
        <v>0.31086855614887554</v>
      </c>
    </row>
    <row r="1457" spans="1:41" x14ac:dyDescent="0.25">
      <c r="A1457">
        <v>22</v>
      </c>
      <c r="B1457">
        <v>34</v>
      </c>
      <c r="C1457">
        <v>0</v>
      </c>
      <c r="D1457">
        <v>18</v>
      </c>
      <c r="E1457">
        <v>0</v>
      </c>
      <c r="F1457">
        <v>0</v>
      </c>
      <c r="H1457">
        <v>585.16723639999998</v>
      </c>
      <c r="J1457">
        <v>3361809</v>
      </c>
      <c r="K1457">
        <v>2442213</v>
      </c>
      <c r="L1457">
        <v>2458739</v>
      </c>
      <c r="M1457" t="str">
        <f>IF(J1457&gt;0,"Yes","No")</f>
        <v>Yes</v>
      </c>
      <c r="N1457">
        <f>AVERAGE(J1457:L1457)</f>
        <v>2754253.6666666665</v>
      </c>
      <c r="O1457">
        <v>2290537</v>
      </c>
      <c r="P1457">
        <v>1971514</v>
      </c>
      <c r="Q1457">
        <v>1497397</v>
      </c>
      <c r="S1457">
        <f>B1457/A1457</f>
        <v>1.5454545454545454</v>
      </c>
      <c r="T1457">
        <f>D1457/A1457</f>
        <v>0.81818181818181823</v>
      </c>
      <c r="V1457" s="4">
        <f>A1457*12+(B1457-1)*1.007825+C1457*14.003074+D1457*15.9949146+E1457*31.9720707+F1457*30.9737615+0.0005485799</f>
        <v>585.16723637990003</v>
      </c>
      <c r="W1457">
        <f>1+A1457-B1457/2+C1457/2+F1457/2</f>
        <v>6</v>
      </c>
      <c r="X1457">
        <f>W1457/A1457</f>
        <v>0.27272727272727271</v>
      </c>
      <c r="Y1457">
        <f>W1457/B1457</f>
        <v>0.17647058823529413</v>
      </c>
      <c r="Z1457">
        <f>W1457/D1457</f>
        <v>0.33333333333333331</v>
      </c>
      <c r="AA1457" t="str">
        <f>IF(X1457&gt;=0.3,IF(X1457&lt;=0.68,IF(Y1457&gt;=0.2,IF(Y1457&lt;=0.95,IF(Z1457&gt;=0.77,IF(Z1457&lt;=1.75,"CRAM","O"),"O"),"O"),"O"),"O"),"O")</f>
        <v>O</v>
      </c>
      <c r="AD1457">
        <f>(1+A1457-D1457/2-E1457-B1457/2)/(A1457-D1457/2-E1457-C1457-F1457)</f>
        <v>-0.23076923076923078</v>
      </c>
      <c r="AF1457" t="str">
        <f>IF(AD1457&gt;0.66,"CondAr","----")</f>
        <v>----</v>
      </c>
      <c r="AG1457" t="str">
        <f>IF(AND((AD1457&gt;0.5),(AD1457&lt;=0.66)),"Aromatic","----")</f>
        <v>----</v>
      </c>
      <c r="AH1457" t="str">
        <f>IF(AND((AD1457&lt;=0.5),(S1457&lt;1.5)),"HUnSatLig","----")</f>
        <v>----</v>
      </c>
      <c r="AI1457" t="str">
        <f>IF(AND((T1457&lt;0.6),(S1457&gt;=1.5),(C1457=0)),"AlipatNoN","----")</f>
        <v>----</v>
      </c>
      <c r="AJ1457" t="str">
        <f>IF(AND((S1457&gt;=1.5),(T1457&gt;=0.6)),"SatFACarb","----")</f>
        <v>SatFACarb</v>
      </c>
      <c r="AK1457" t="str">
        <f>IF(AND((T1457&lt;0.6),(S1457&gt;=1.5),(C1457&gt;0)),"Alipat+N","----")</f>
        <v>----</v>
      </c>
      <c r="AM1457" s="4">
        <f>V1457*(44/43.989828)</f>
        <v>585.30254768706072</v>
      </c>
      <c r="AN1457" s="4">
        <f>INT(AM1457)</f>
        <v>585</v>
      </c>
      <c r="AO1457" s="4">
        <f>AM1457-AN1457</f>
        <v>0.30254768706072355</v>
      </c>
    </row>
    <row r="1458" spans="1:41" x14ac:dyDescent="0.25">
      <c r="A1458">
        <v>22</v>
      </c>
      <c r="B1458">
        <v>34</v>
      </c>
      <c r="C1458">
        <v>0</v>
      </c>
      <c r="D1458">
        <v>19</v>
      </c>
      <c r="E1458">
        <v>0</v>
      </c>
      <c r="F1458">
        <v>0</v>
      </c>
      <c r="H1458">
        <v>601.16215099999999</v>
      </c>
      <c r="J1458">
        <v>2021642</v>
      </c>
      <c r="K1458">
        <v>2372533</v>
      </c>
      <c r="L1458">
        <v>1775552</v>
      </c>
      <c r="M1458" t="str">
        <f>IF(J1458&gt;0,"Yes","No")</f>
        <v>Yes</v>
      </c>
      <c r="N1458">
        <f>AVERAGE(J1458:L1458)</f>
        <v>2056575.6666666667</v>
      </c>
      <c r="O1458" t="s">
        <v>14</v>
      </c>
      <c r="P1458" t="s">
        <v>14</v>
      </c>
      <c r="Q1458" t="s">
        <v>14</v>
      </c>
      <c r="S1458">
        <f>B1458/A1458</f>
        <v>1.5454545454545454</v>
      </c>
      <c r="T1458">
        <f>D1458/A1458</f>
        <v>0.86363636363636365</v>
      </c>
      <c r="V1458" s="4">
        <f>A1458*12+(B1458-1)*1.007825+C1458*14.003074+D1458*15.9949146+E1458*31.9720707+F1458*30.9737615+0.0005485799</f>
        <v>601.16215097990005</v>
      </c>
      <c r="W1458">
        <f>1+A1458-B1458/2+C1458/2+F1458/2</f>
        <v>6</v>
      </c>
      <c r="X1458">
        <f>W1458/A1458</f>
        <v>0.27272727272727271</v>
      </c>
      <c r="Y1458">
        <f>W1458/B1458</f>
        <v>0.17647058823529413</v>
      </c>
      <c r="Z1458">
        <f>W1458/D1458</f>
        <v>0.31578947368421051</v>
      </c>
      <c r="AA1458" t="str">
        <f>IF(X1458&gt;=0.3,IF(X1458&lt;=0.68,IF(Y1458&gt;=0.2,IF(Y1458&lt;=0.95,IF(Z1458&gt;=0.77,IF(Z1458&lt;=1.75,"CRAM","O"),"O"),"O"),"O"),"O"),"O")</f>
        <v>O</v>
      </c>
      <c r="AD1458">
        <f>(1+A1458-D1458/2-E1458-B1458/2)/(A1458-D1458/2-E1458-C1458-F1458)</f>
        <v>-0.28000000000000003</v>
      </c>
      <c r="AF1458" t="str">
        <f>IF(AD1458&gt;0.66,"CondAr","----")</f>
        <v>----</v>
      </c>
      <c r="AG1458" t="str">
        <f>IF(AND((AD1458&gt;0.5),(AD1458&lt;=0.66)),"Aromatic","----")</f>
        <v>----</v>
      </c>
      <c r="AH1458" t="str">
        <f>IF(AND((AD1458&lt;=0.5),(S1458&lt;1.5)),"HUnSatLig","----")</f>
        <v>----</v>
      </c>
      <c r="AI1458" t="str">
        <f>IF(AND((T1458&lt;0.6),(S1458&gt;=1.5),(C1458=0)),"AlipatNoN","----")</f>
        <v>----</v>
      </c>
      <c r="AJ1458" t="str">
        <f>IF(AND((S1458&gt;=1.5),(T1458&gt;=0.6)),"SatFACarb","----")</f>
        <v>SatFACarb</v>
      </c>
      <c r="AK1458" t="str">
        <f>IF(AND((T1458&lt;0.6),(S1458&gt;=1.5),(C1458&gt;0)),"Alipat+N","----")</f>
        <v>----</v>
      </c>
      <c r="AM1458" s="4">
        <f>V1458*(44/43.989828)</f>
        <v>601.30116087554597</v>
      </c>
      <c r="AN1458" s="4">
        <f>INT(AM1458)</f>
        <v>601</v>
      </c>
      <c r="AO1458" s="4">
        <f>AM1458-AN1458</f>
        <v>0.3011608755459747</v>
      </c>
    </row>
    <row r="1459" spans="1:41" x14ac:dyDescent="0.25">
      <c r="A1459">
        <v>22</v>
      </c>
      <c r="B1459">
        <v>36</v>
      </c>
      <c r="C1459">
        <v>0</v>
      </c>
      <c r="D1459">
        <v>13</v>
      </c>
      <c r="E1459">
        <v>0</v>
      </c>
      <c r="F1459">
        <v>0</v>
      </c>
      <c r="H1459">
        <v>507.20831340000001</v>
      </c>
      <c r="J1459">
        <v>2794723</v>
      </c>
      <c r="K1459">
        <v>2237596</v>
      </c>
      <c r="L1459">
        <v>2671405</v>
      </c>
      <c r="M1459" t="str">
        <f>IF(J1459&gt;0,"Yes","No")</f>
        <v>Yes</v>
      </c>
      <c r="N1459">
        <f>AVERAGE(J1459:L1459)</f>
        <v>2567908</v>
      </c>
      <c r="O1459">
        <v>3498947</v>
      </c>
      <c r="P1459">
        <v>3783159</v>
      </c>
      <c r="Q1459">
        <v>2959718</v>
      </c>
      <c r="S1459">
        <f>B1459/A1459</f>
        <v>1.6363636363636365</v>
      </c>
      <c r="T1459">
        <f>D1459/A1459</f>
        <v>0.59090909090909094</v>
      </c>
      <c r="V1459" s="4">
        <f>A1459*12+(B1459-1)*1.007825+C1459*14.003074+D1459*15.9949146+E1459*31.9720707+F1459*30.9737615+0.0005485799</f>
        <v>507.20831337989995</v>
      </c>
      <c r="W1459">
        <f>1+A1459-B1459/2+C1459/2+F1459/2</f>
        <v>5</v>
      </c>
      <c r="X1459">
        <f>W1459/A1459</f>
        <v>0.22727272727272727</v>
      </c>
      <c r="Y1459">
        <f>W1459/B1459</f>
        <v>0.1388888888888889</v>
      </c>
      <c r="Z1459">
        <f>W1459/D1459</f>
        <v>0.38461538461538464</v>
      </c>
      <c r="AA1459" t="str">
        <f>IF(X1459&gt;=0.3,IF(X1459&lt;=0.68,IF(Y1459&gt;=0.2,IF(Y1459&lt;=0.95,IF(Z1459&gt;=0.77,IF(Z1459&lt;=1.75,"CRAM","O"),"O"),"O"),"O"),"O"),"O")</f>
        <v>O</v>
      </c>
      <c r="AD1459">
        <f>(1+A1459-D1459/2-E1459-B1459/2)/(A1459-D1459/2-E1459-C1459-F1459)</f>
        <v>-9.6774193548387094E-2</v>
      </c>
      <c r="AF1459" t="str">
        <f>IF(AD1459&gt;0.66,"CondAr","----")</f>
        <v>----</v>
      </c>
      <c r="AG1459" t="str">
        <f>IF(AND((AD1459&gt;0.5),(AD1459&lt;=0.66)),"Aromatic","----")</f>
        <v>----</v>
      </c>
      <c r="AH1459" t="str">
        <f>IF(AND((AD1459&lt;=0.5),(S1459&lt;1.5)),"HUnSatLig","----")</f>
        <v>----</v>
      </c>
      <c r="AI1459" t="str">
        <f>IF(AND((T1459&lt;0.6),(S1459&gt;=1.5),(C1459=0)),"AlipatNoN","----")</f>
        <v>AlipatNoN</v>
      </c>
      <c r="AJ1459" t="str">
        <f>IF(AND((S1459&gt;=1.5),(T1459&gt;=0.6)),"SatFACarb","----")</f>
        <v>----</v>
      </c>
      <c r="AK1459" t="str">
        <f>IF(AND((T1459&lt;0.6),(S1459&gt;=1.5),(C1459&gt;0)),"Alipat+N","----")</f>
        <v>----</v>
      </c>
      <c r="AM1459" s="4">
        <f>V1459*(44/43.989828)</f>
        <v>507.32559783401734</v>
      </c>
      <c r="AN1459" s="4">
        <f>INT(AM1459)</f>
        <v>507</v>
      </c>
      <c r="AO1459" s="4">
        <f>AM1459-AN1459</f>
        <v>0.32559783401734421</v>
      </c>
    </row>
    <row r="1460" spans="1:41" x14ac:dyDescent="0.25">
      <c r="A1460">
        <v>22</v>
      </c>
      <c r="B1460">
        <v>36</v>
      </c>
      <c r="C1460">
        <v>0</v>
      </c>
      <c r="D1460">
        <v>17</v>
      </c>
      <c r="E1460">
        <v>0</v>
      </c>
      <c r="F1460">
        <v>0</v>
      </c>
      <c r="H1460">
        <v>571.18797180000001</v>
      </c>
      <c r="J1460">
        <v>1717639</v>
      </c>
      <c r="K1460">
        <v>2394878</v>
      </c>
      <c r="L1460">
        <v>1634159</v>
      </c>
      <c r="M1460" t="str">
        <f>IF(J1460&gt;0,"Yes","No")</f>
        <v>Yes</v>
      </c>
      <c r="N1460">
        <f>AVERAGE(J1460:L1460)</f>
        <v>1915558.6666666667</v>
      </c>
      <c r="O1460">
        <v>2309910</v>
      </c>
      <c r="P1460">
        <v>2604260</v>
      </c>
      <c r="Q1460">
        <v>1751040</v>
      </c>
      <c r="S1460">
        <f>B1460/A1460</f>
        <v>1.6363636363636365</v>
      </c>
      <c r="T1460">
        <f>D1460/A1460</f>
        <v>0.77272727272727271</v>
      </c>
      <c r="V1460" s="4">
        <f>A1460*12+(B1460-1)*1.007825+C1460*14.003074+D1460*15.9949146+E1460*31.9720707+F1460*30.9737615+0.0005485799</f>
        <v>571.18797177990007</v>
      </c>
      <c r="W1460">
        <f>1+A1460-B1460/2+C1460/2+F1460/2</f>
        <v>5</v>
      </c>
      <c r="X1460">
        <f>W1460/A1460</f>
        <v>0.22727272727272727</v>
      </c>
      <c r="Y1460">
        <f>W1460/B1460</f>
        <v>0.1388888888888889</v>
      </c>
      <c r="Z1460">
        <f>W1460/D1460</f>
        <v>0.29411764705882354</v>
      </c>
      <c r="AA1460" t="str">
        <f>IF(X1460&gt;=0.3,IF(X1460&lt;=0.68,IF(Y1460&gt;=0.2,IF(Y1460&lt;=0.95,IF(Z1460&gt;=0.77,IF(Z1460&lt;=1.75,"CRAM","O"),"O"),"O"),"O"),"O"),"O")</f>
        <v>O</v>
      </c>
      <c r="AD1460">
        <f>(1+A1460-D1460/2-E1460-B1460/2)/(A1460-D1460/2-E1460-C1460-F1460)</f>
        <v>-0.25925925925925924</v>
      </c>
      <c r="AF1460" t="str">
        <f>IF(AD1460&gt;0.66,"CondAr","----")</f>
        <v>----</v>
      </c>
      <c r="AG1460" t="str">
        <f>IF(AND((AD1460&gt;0.5),(AD1460&lt;=0.66)),"Aromatic","----")</f>
        <v>----</v>
      </c>
      <c r="AH1460" t="str">
        <f>IF(AND((AD1460&lt;=0.5),(S1460&lt;1.5)),"HUnSatLig","----")</f>
        <v>----</v>
      </c>
      <c r="AI1460" t="str">
        <f>IF(AND((T1460&lt;0.6),(S1460&gt;=1.5),(C1460=0)),"AlipatNoN","----")</f>
        <v>----</v>
      </c>
      <c r="AJ1460" t="str">
        <f>IF(AND((S1460&gt;=1.5),(T1460&gt;=0.6)),"SatFACarb","----")</f>
        <v>SatFACarb</v>
      </c>
      <c r="AK1460" t="str">
        <f>IF(AND((T1460&lt;0.6),(S1460&gt;=1.5),(C1460&gt;0)),"Alipat+N","----")</f>
        <v>----</v>
      </c>
      <c r="AM1460" s="4">
        <f>V1460*(44/43.989828)</f>
        <v>571.32005058795869</v>
      </c>
      <c r="AN1460" s="4">
        <f>INT(AM1460)</f>
        <v>571</v>
      </c>
      <c r="AO1460" s="4">
        <f>AM1460-AN1460</f>
        <v>0.3200505879586899</v>
      </c>
    </row>
    <row r="1461" spans="1:41" x14ac:dyDescent="0.25">
      <c r="A1461">
        <v>22</v>
      </c>
      <c r="B1461">
        <v>38</v>
      </c>
      <c r="C1461">
        <v>0</v>
      </c>
      <c r="D1461">
        <v>6</v>
      </c>
      <c r="E1461">
        <v>0</v>
      </c>
      <c r="F1461">
        <v>0</v>
      </c>
      <c r="H1461">
        <v>397.25956120000001</v>
      </c>
      <c r="J1461">
        <v>1829348</v>
      </c>
      <c r="K1461">
        <v>2332202</v>
      </c>
      <c r="L1461">
        <v>1918442</v>
      </c>
      <c r="M1461" t="str">
        <f>IF(J1461&gt;0,"Yes","No")</f>
        <v>Yes</v>
      </c>
      <c r="N1461">
        <f>AVERAGE(J1461:L1461)</f>
        <v>2026664</v>
      </c>
      <c r="O1461">
        <v>3867597</v>
      </c>
      <c r="P1461">
        <v>3636671</v>
      </c>
      <c r="Q1461">
        <v>3235900</v>
      </c>
      <c r="S1461">
        <f>B1461/A1461</f>
        <v>1.7272727272727273</v>
      </c>
      <c r="T1461">
        <f>D1461/A1461</f>
        <v>0.27272727272727271</v>
      </c>
      <c r="V1461" s="4">
        <f>A1461*12+(B1461-1)*1.007825+C1461*14.003074+D1461*15.9949146+E1461*31.9720707+F1461*30.9737615+0.0005485799</f>
        <v>397.2595611799</v>
      </c>
      <c r="W1461">
        <f>1+A1461-B1461/2+C1461/2+F1461/2</f>
        <v>4</v>
      </c>
      <c r="X1461">
        <f>W1461/A1461</f>
        <v>0.18181818181818182</v>
      </c>
      <c r="Y1461">
        <f>W1461/B1461</f>
        <v>0.10526315789473684</v>
      </c>
      <c r="Z1461">
        <f>W1461/D1461</f>
        <v>0.66666666666666663</v>
      </c>
      <c r="AA1461" t="str">
        <f>IF(X1461&gt;=0.3,IF(X1461&lt;=0.68,IF(Y1461&gt;=0.2,IF(Y1461&lt;=0.95,IF(Z1461&gt;=0.77,IF(Z1461&lt;=1.75,"CRAM","O"),"O"),"O"),"O"),"O"),"O")</f>
        <v>O</v>
      </c>
      <c r="AD1461">
        <f>(1+A1461-D1461/2-E1461-B1461/2)/(A1461-D1461/2-E1461-C1461-F1461)</f>
        <v>5.2631578947368418E-2</v>
      </c>
      <c r="AF1461" t="str">
        <f>IF(AD1461&gt;0.66,"CondAr","----")</f>
        <v>----</v>
      </c>
      <c r="AG1461" t="str">
        <f>IF(AND((AD1461&gt;0.5),(AD1461&lt;=0.66)),"Aromatic","----")</f>
        <v>----</v>
      </c>
      <c r="AH1461" t="str">
        <f>IF(AND((AD1461&lt;=0.5),(S1461&lt;1.5)),"HUnSatLig","----")</f>
        <v>----</v>
      </c>
      <c r="AI1461" t="str">
        <f>IF(AND((T1461&lt;0.6),(S1461&gt;=1.5),(C1461=0)),"AlipatNoN","----")</f>
        <v>AlipatNoN</v>
      </c>
      <c r="AJ1461" t="str">
        <f>IF(AND((S1461&gt;=1.5),(T1461&gt;=0.6)),"SatFACarb","----")</f>
        <v>----</v>
      </c>
      <c r="AK1461" t="str">
        <f>IF(AND((T1461&lt;0.6),(S1461&gt;=1.5),(C1461&gt;0)),"Alipat+N","----")</f>
        <v>----</v>
      </c>
      <c r="AM1461" s="4">
        <f>V1461*(44/43.989828)</f>
        <v>397.35142160400352</v>
      </c>
      <c r="AN1461" s="4">
        <f>INT(AM1461)</f>
        <v>397</v>
      </c>
      <c r="AO1461" s="4">
        <f>AM1461-AN1461</f>
        <v>0.35142160400351941</v>
      </c>
    </row>
    <row r="1462" spans="1:41" x14ac:dyDescent="0.25">
      <c r="A1462">
        <v>22</v>
      </c>
      <c r="B1462">
        <v>38</v>
      </c>
      <c r="C1462">
        <v>0</v>
      </c>
      <c r="D1462">
        <v>18</v>
      </c>
      <c r="E1462">
        <v>0</v>
      </c>
      <c r="F1462">
        <v>0</v>
      </c>
      <c r="H1462">
        <v>589.19853639999997</v>
      </c>
      <c r="J1462">
        <v>1873116</v>
      </c>
      <c r="K1462">
        <v>2045662</v>
      </c>
      <c r="L1462">
        <v>1596503</v>
      </c>
      <c r="M1462" t="str">
        <f>IF(J1462&gt;0,"Yes","No")</f>
        <v>Yes</v>
      </c>
      <c r="N1462">
        <f>AVERAGE(J1462:L1462)</f>
        <v>1838427</v>
      </c>
      <c r="O1462" t="s">
        <v>14</v>
      </c>
      <c r="P1462" t="s">
        <v>14</v>
      </c>
      <c r="Q1462" t="s">
        <v>14</v>
      </c>
      <c r="S1462">
        <f>B1462/A1462</f>
        <v>1.7272727272727273</v>
      </c>
      <c r="T1462">
        <f>D1462/A1462</f>
        <v>0.81818181818181823</v>
      </c>
      <c r="V1462" s="4">
        <f>A1462*12+(B1462-1)*1.007825+C1462*14.003074+D1462*15.9949146+E1462*31.9720707+F1462*30.9737615+0.0005485799</f>
        <v>589.19853637990002</v>
      </c>
      <c r="W1462">
        <f>1+A1462-B1462/2+C1462/2+F1462/2</f>
        <v>4</v>
      </c>
      <c r="X1462">
        <f>W1462/A1462</f>
        <v>0.18181818181818182</v>
      </c>
      <c r="Y1462">
        <f>W1462/B1462</f>
        <v>0.10526315789473684</v>
      </c>
      <c r="Z1462">
        <f>W1462/D1462</f>
        <v>0.22222222222222221</v>
      </c>
      <c r="AA1462" t="str">
        <f>IF(X1462&gt;=0.3,IF(X1462&lt;=0.68,IF(Y1462&gt;=0.2,IF(Y1462&lt;=0.95,IF(Z1462&gt;=0.77,IF(Z1462&lt;=1.75,"CRAM","O"),"O"),"O"),"O"),"O"),"O")</f>
        <v>O</v>
      </c>
      <c r="AD1462">
        <f>(1+A1462-D1462/2-E1462-B1462/2)/(A1462-D1462/2-E1462-C1462-F1462)</f>
        <v>-0.38461538461538464</v>
      </c>
      <c r="AF1462" t="str">
        <f>IF(AD1462&gt;0.66,"CondAr","----")</f>
        <v>----</v>
      </c>
      <c r="AG1462" t="str">
        <f>IF(AND((AD1462&gt;0.5),(AD1462&lt;=0.66)),"Aromatic","----")</f>
        <v>----</v>
      </c>
      <c r="AH1462" t="str">
        <f>IF(AND((AD1462&lt;=0.5),(S1462&lt;1.5)),"HUnSatLig","----")</f>
        <v>----</v>
      </c>
      <c r="AI1462" t="str">
        <f>IF(AND((T1462&lt;0.6),(S1462&gt;=1.5),(C1462=0)),"AlipatNoN","----")</f>
        <v>----</v>
      </c>
      <c r="AJ1462" t="str">
        <f>IF(AND((S1462&gt;=1.5),(T1462&gt;=0.6)),"SatFACarb","----")</f>
        <v>SatFACarb</v>
      </c>
      <c r="AK1462" t="str">
        <f>IF(AND((T1462&lt;0.6),(S1462&gt;=1.5),(C1462&gt;0)),"Alipat+N","----")</f>
        <v>----</v>
      </c>
      <c r="AM1462" s="4">
        <f>V1462*(44/43.989828)</f>
        <v>589.33477986582716</v>
      </c>
      <c r="AN1462" s="4">
        <f>INT(AM1462)</f>
        <v>589</v>
      </c>
      <c r="AO1462" s="4">
        <f>AM1462-AN1462</f>
        <v>0.33477986582715857</v>
      </c>
    </row>
    <row r="1463" spans="1:41" x14ac:dyDescent="0.25">
      <c r="A1463">
        <v>22</v>
      </c>
      <c r="B1463">
        <v>40</v>
      </c>
      <c r="C1463">
        <v>0</v>
      </c>
      <c r="D1463">
        <v>7</v>
      </c>
      <c r="E1463">
        <v>0</v>
      </c>
      <c r="F1463">
        <v>0</v>
      </c>
      <c r="H1463">
        <v>415.27012580000002</v>
      </c>
      <c r="J1463">
        <v>1943669</v>
      </c>
      <c r="K1463">
        <v>1790049</v>
      </c>
      <c r="L1463">
        <v>1853740</v>
      </c>
      <c r="M1463" t="str">
        <f>IF(J1463&gt;0,"Yes","No")</f>
        <v>Yes</v>
      </c>
      <c r="N1463">
        <f>AVERAGE(J1463:L1463)</f>
        <v>1862486</v>
      </c>
      <c r="O1463">
        <v>3884350</v>
      </c>
      <c r="P1463">
        <v>4335695</v>
      </c>
      <c r="Q1463">
        <v>3331952</v>
      </c>
      <c r="S1463">
        <f>B1463/A1463</f>
        <v>1.8181818181818181</v>
      </c>
      <c r="T1463">
        <f>D1463/A1463</f>
        <v>0.31818181818181818</v>
      </c>
      <c r="V1463" s="4">
        <f>A1463*12+(B1463-1)*1.007825+C1463*14.003074+D1463*15.9949146+E1463*31.9720707+F1463*30.9737615+0.0005485799</f>
        <v>415.27012577990001</v>
      </c>
      <c r="W1463">
        <f>1+A1463-B1463/2+C1463/2+F1463/2</f>
        <v>3</v>
      </c>
      <c r="X1463">
        <f>W1463/A1463</f>
        <v>0.13636363636363635</v>
      </c>
      <c r="Y1463">
        <f>W1463/B1463</f>
        <v>7.4999999999999997E-2</v>
      </c>
      <c r="Z1463">
        <f>W1463/D1463</f>
        <v>0.42857142857142855</v>
      </c>
      <c r="AA1463" t="str">
        <f>IF(X1463&gt;=0.3,IF(X1463&lt;=0.68,IF(Y1463&gt;=0.2,IF(Y1463&lt;=0.95,IF(Z1463&gt;=0.77,IF(Z1463&lt;=1.75,"CRAM","O"),"O"),"O"),"O"),"O"),"O")</f>
        <v>O</v>
      </c>
      <c r="AD1463">
        <f>(1+A1463-D1463/2-E1463-B1463/2)/(A1463-D1463/2-E1463-C1463-F1463)</f>
        <v>-2.7027027027027029E-2</v>
      </c>
      <c r="AF1463" t="str">
        <f>IF(AD1463&gt;0.66,"CondAr","----")</f>
        <v>----</v>
      </c>
      <c r="AG1463" t="str">
        <f>IF(AND((AD1463&gt;0.5),(AD1463&lt;=0.66)),"Aromatic","----")</f>
        <v>----</v>
      </c>
      <c r="AH1463" t="str">
        <f>IF(AND((AD1463&lt;=0.5),(S1463&lt;1.5)),"HUnSatLig","----")</f>
        <v>----</v>
      </c>
      <c r="AI1463" t="str">
        <f>IF(AND((T1463&lt;0.6),(S1463&gt;=1.5),(C1463=0)),"AlipatNoN","----")</f>
        <v>AlipatNoN</v>
      </c>
      <c r="AJ1463" t="str">
        <f>IF(AND((S1463&gt;=1.5),(T1463&gt;=0.6)),"SatFACarb","----")</f>
        <v>----</v>
      </c>
      <c r="AK1463" t="str">
        <f>IF(AND((T1463&lt;0.6),(S1463&gt;=1.5),(C1463&gt;0)),"Alipat+N","----")</f>
        <v>----</v>
      </c>
      <c r="AM1463" s="4">
        <f>V1463*(44/43.989828)</f>
        <v>415.36615088187199</v>
      </c>
      <c r="AN1463" s="4">
        <f>INT(AM1463)</f>
        <v>415</v>
      </c>
      <c r="AO1463" s="4">
        <f>AM1463-AN1463</f>
        <v>0.36615088187198808</v>
      </c>
    </row>
    <row r="1464" spans="1:41" x14ac:dyDescent="0.25">
      <c r="A1464">
        <v>22</v>
      </c>
      <c r="B1464">
        <v>40</v>
      </c>
      <c r="C1464">
        <v>0</v>
      </c>
      <c r="D1464">
        <v>8</v>
      </c>
      <c r="E1464">
        <v>0</v>
      </c>
      <c r="F1464">
        <v>0</v>
      </c>
      <c r="H1464">
        <v>431.26504039999998</v>
      </c>
      <c r="J1464">
        <v>2008109</v>
      </c>
      <c r="K1464">
        <v>1918336</v>
      </c>
      <c r="L1464">
        <v>2047060</v>
      </c>
      <c r="M1464" t="str">
        <f>IF(J1464&gt;0,"Yes","No")</f>
        <v>Yes</v>
      </c>
      <c r="N1464">
        <f>AVERAGE(J1464:L1464)</f>
        <v>1991168.3333333333</v>
      </c>
      <c r="O1464">
        <v>4074237</v>
      </c>
      <c r="P1464">
        <v>4248419</v>
      </c>
      <c r="Q1464">
        <v>3351291</v>
      </c>
      <c r="S1464">
        <f>B1464/A1464</f>
        <v>1.8181818181818181</v>
      </c>
      <c r="T1464">
        <f>D1464/A1464</f>
        <v>0.36363636363636365</v>
      </c>
      <c r="V1464" s="4">
        <f>A1464*12+(B1464-1)*1.007825+C1464*14.003074+D1464*15.9949146+E1464*31.9720707+F1464*30.9737615+0.0005485799</f>
        <v>431.26504037990003</v>
      </c>
      <c r="W1464">
        <f>1+A1464-B1464/2+C1464/2+F1464/2</f>
        <v>3</v>
      </c>
      <c r="X1464">
        <f>W1464/A1464</f>
        <v>0.13636363636363635</v>
      </c>
      <c r="Y1464">
        <f>W1464/B1464</f>
        <v>7.4999999999999997E-2</v>
      </c>
      <c r="Z1464">
        <f>W1464/D1464</f>
        <v>0.375</v>
      </c>
      <c r="AA1464" t="str">
        <f>IF(X1464&gt;=0.3,IF(X1464&lt;=0.68,IF(Y1464&gt;=0.2,IF(Y1464&lt;=0.95,IF(Z1464&gt;=0.77,IF(Z1464&lt;=1.75,"CRAM","O"),"O"),"O"),"O"),"O"),"O")</f>
        <v>O</v>
      </c>
      <c r="AD1464">
        <f>(1+A1464-D1464/2-E1464-B1464/2)/(A1464-D1464/2-E1464-C1464-F1464)</f>
        <v>-5.5555555555555552E-2</v>
      </c>
      <c r="AF1464" t="str">
        <f>IF(AD1464&gt;0.66,"CondAr","----")</f>
        <v>----</v>
      </c>
      <c r="AG1464" t="str">
        <f>IF(AND((AD1464&gt;0.5),(AD1464&lt;=0.66)),"Aromatic","----")</f>
        <v>----</v>
      </c>
      <c r="AH1464" t="str">
        <f>IF(AND((AD1464&lt;=0.5),(S1464&lt;1.5)),"HUnSatLig","----")</f>
        <v>----</v>
      </c>
      <c r="AI1464" t="str">
        <f>IF(AND((T1464&lt;0.6),(S1464&gt;=1.5),(C1464=0)),"AlipatNoN","----")</f>
        <v>AlipatNoN</v>
      </c>
      <c r="AJ1464" t="str">
        <f>IF(AND((S1464&gt;=1.5),(T1464&gt;=0.6)),"SatFACarb","----")</f>
        <v>----</v>
      </c>
      <c r="AK1464" t="str">
        <f>IF(AND((T1464&lt;0.6),(S1464&gt;=1.5),(C1464&gt;0)),"Alipat+N","----")</f>
        <v>----</v>
      </c>
      <c r="AM1464" s="4">
        <f>V1464*(44/43.989828)</f>
        <v>431.36476407035735</v>
      </c>
      <c r="AN1464" s="4">
        <f>INT(AM1464)</f>
        <v>431</v>
      </c>
      <c r="AO1464" s="4">
        <f>AM1464-AN1464</f>
        <v>0.36476407035735292</v>
      </c>
    </row>
    <row r="1465" spans="1:41" x14ac:dyDescent="0.25">
      <c r="A1465">
        <v>22</v>
      </c>
      <c r="B1465">
        <v>40</v>
      </c>
      <c r="C1465">
        <v>0</v>
      </c>
      <c r="D1465">
        <v>9</v>
      </c>
      <c r="E1465">
        <v>0</v>
      </c>
      <c r="F1465">
        <v>0</v>
      </c>
      <c r="H1465">
        <v>447.25995499999999</v>
      </c>
      <c r="J1465">
        <v>2645518</v>
      </c>
      <c r="K1465">
        <v>2409450</v>
      </c>
      <c r="L1465">
        <v>2512458</v>
      </c>
      <c r="M1465" t="str">
        <f>IF(J1465&gt;0,"Yes","No")</f>
        <v>Yes</v>
      </c>
      <c r="N1465">
        <f>AVERAGE(J1465:L1465)</f>
        <v>2522475.3333333335</v>
      </c>
      <c r="O1465">
        <v>5638700</v>
      </c>
      <c r="P1465">
        <v>7055319</v>
      </c>
      <c r="Q1465">
        <v>5203041</v>
      </c>
      <c r="S1465">
        <f>B1465/A1465</f>
        <v>1.8181818181818181</v>
      </c>
      <c r="T1465">
        <f>D1465/A1465</f>
        <v>0.40909090909090912</v>
      </c>
      <c r="V1465" s="4">
        <f>A1465*12+(B1465-1)*1.007825+C1465*14.003074+D1465*15.9949146+E1465*31.9720707+F1465*30.9737615+0.0005485799</f>
        <v>447.25995497989999</v>
      </c>
      <c r="W1465">
        <f>1+A1465-B1465/2+C1465/2+F1465/2</f>
        <v>3</v>
      </c>
      <c r="X1465">
        <f>W1465/A1465</f>
        <v>0.13636363636363635</v>
      </c>
      <c r="Y1465">
        <f>W1465/B1465</f>
        <v>7.4999999999999997E-2</v>
      </c>
      <c r="Z1465">
        <f>W1465/D1465</f>
        <v>0.33333333333333331</v>
      </c>
      <c r="AA1465" t="str">
        <f>IF(X1465&gt;=0.3,IF(X1465&lt;=0.68,IF(Y1465&gt;=0.2,IF(Y1465&lt;=0.95,IF(Z1465&gt;=0.77,IF(Z1465&lt;=1.75,"CRAM","O"),"O"),"O"),"O"),"O"),"O")</f>
        <v>O</v>
      </c>
      <c r="AD1465">
        <f>(1+A1465-D1465/2-E1465-B1465/2)/(A1465-D1465/2-E1465-C1465-F1465)</f>
        <v>-8.5714285714285715E-2</v>
      </c>
      <c r="AF1465" t="str">
        <f>IF(AD1465&gt;0.66,"CondAr","----")</f>
        <v>----</v>
      </c>
      <c r="AG1465" t="str">
        <f>IF(AND((AD1465&gt;0.5),(AD1465&lt;=0.66)),"Aromatic","----")</f>
        <v>----</v>
      </c>
      <c r="AH1465" t="str">
        <f>IF(AND((AD1465&lt;=0.5),(S1465&lt;1.5)),"HUnSatLig","----")</f>
        <v>----</v>
      </c>
      <c r="AI1465" t="str">
        <f>IF(AND((T1465&lt;0.6),(S1465&gt;=1.5),(C1465=0)),"AlipatNoN","----")</f>
        <v>AlipatNoN</v>
      </c>
      <c r="AJ1465" t="str">
        <f>IF(AND((S1465&gt;=1.5),(T1465&gt;=0.6)),"SatFACarb","----")</f>
        <v>----</v>
      </c>
      <c r="AK1465" t="str">
        <f>IF(AND((T1465&lt;0.6),(S1465&gt;=1.5),(C1465&gt;0)),"Alipat+N","----")</f>
        <v>----</v>
      </c>
      <c r="AM1465" s="4">
        <f>V1465*(44/43.989828)</f>
        <v>447.3633772588426</v>
      </c>
      <c r="AN1465" s="4">
        <f>INT(AM1465)</f>
        <v>447</v>
      </c>
      <c r="AO1465" s="4">
        <f>AM1465-AN1465</f>
        <v>0.36337725884260408</v>
      </c>
    </row>
    <row r="1466" spans="1:41" x14ac:dyDescent="0.25">
      <c r="A1466">
        <v>22</v>
      </c>
      <c r="B1466">
        <v>42</v>
      </c>
      <c r="C1466">
        <v>0</v>
      </c>
      <c r="D1466">
        <v>9</v>
      </c>
      <c r="E1466">
        <v>0</v>
      </c>
      <c r="F1466">
        <v>0</v>
      </c>
      <c r="H1466">
        <v>449.27560499999998</v>
      </c>
      <c r="J1466">
        <v>2685193</v>
      </c>
      <c r="K1466">
        <v>2986350</v>
      </c>
      <c r="L1466">
        <v>2290046</v>
      </c>
      <c r="M1466" t="str">
        <f>IF(J1466&gt;0,"Yes","No")</f>
        <v>Yes</v>
      </c>
      <c r="N1466">
        <f>AVERAGE(J1466:L1466)</f>
        <v>2653863</v>
      </c>
      <c r="O1466">
        <v>4564374</v>
      </c>
      <c r="P1466">
        <v>5927779</v>
      </c>
      <c r="Q1466">
        <v>3677087</v>
      </c>
      <c r="S1466">
        <f>B1466/A1466</f>
        <v>1.9090909090909092</v>
      </c>
      <c r="T1466">
        <f>D1466/A1466</f>
        <v>0.40909090909090912</v>
      </c>
      <c r="V1466" s="4">
        <f>A1466*12+(B1466-1)*1.007825+C1466*14.003074+D1466*15.9949146+E1466*31.9720707+F1466*30.9737615+0.0005485799</f>
        <v>449.27560497990004</v>
      </c>
      <c r="W1466">
        <f>1+A1466-B1466/2+C1466/2+F1466/2</f>
        <v>2</v>
      </c>
      <c r="X1466">
        <f>W1466/A1466</f>
        <v>9.0909090909090912E-2</v>
      </c>
      <c r="Y1466">
        <f>W1466/B1466</f>
        <v>4.7619047619047616E-2</v>
      </c>
      <c r="Z1466">
        <f>W1466/D1466</f>
        <v>0.22222222222222221</v>
      </c>
      <c r="AA1466" t="str">
        <f>IF(X1466&gt;=0.3,IF(X1466&lt;=0.68,IF(Y1466&gt;=0.2,IF(Y1466&lt;=0.95,IF(Z1466&gt;=0.77,IF(Z1466&lt;=1.75,"CRAM","O"),"O"),"O"),"O"),"O"),"O")</f>
        <v>O</v>
      </c>
      <c r="AD1466">
        <f>(1+A1466-D1466/2-E1466-B1466/2)/(A1466-D1466/2-E1466-C1466-F1466)</f>
        <v>-0.14285714285714285</v>
      </c>
      <c r="AF1466" t="str">
        <f>IF(AD1466&gt;0.66,"CondAr","----")</f>
        <v>----</v>
      </c>
      <c r="AG1466" t="str">
        <f>IF(AND((AD1466&gt;0.5),(AD1466&lt;=0.66)),"Aromatic","----")</f>
        <v>----</v>
      </c>
      <c r="AH1466" t="str">
        <f>IF(AND((AD1466&lt;=0.5),(S1466&lt;1.5)),"HUnSatLig","----")</f>
        <v>----</v>
      </c>
      <c r="AI1466" t="str">
        <f>IF(AND((T1466&lt;0.6),(S1466&gt;=1.5),(C1466=0)),"AlipatNoN","----")</f>
        <v>AlipatNoN</v>
      </c>
      <c r="AJ1466" t="str">
        <f>IF(AND((S1466&gt;=1.5),(T1466&gt;=0.6)),"SatFACarb","----")</f>
        <v>----</v>
      </c>
      <c r="AK1466" t="str">
        <f>IF(AND((T1466&lt;0.6),(S1466&gt;=1.5),(C1466&gt;0)),"Alipat+N","----")</f>
        <v>----</v>
      </c>
      <c r="AM1466" s="4">
        <f>V1466*(44/43.989828)</f>
        <v>449.37949334822582</v>
      </c>
      <c r="AN1466" s="4">
        <f>INT(AM1466)</f>
        <v>449</v>
      </c>
      <c r="AO1466" s="4">
        <f>AM1466-AN1466</f>
        <v>0.37949334822582159</v>
      </c>
    </row>
    <row r="1467" spans="1:41" x14ac:dyDescent="0.25">
      <c r="A1467">
        <v>22</v>
      </c>
      <c r="B1467">
        <v>44</v>
      </c>
      <c r="C1467">
        <v>0</v>
      </c>
      <c r="D1467">
        <v>2</v>
      </c>
      <c r="E1467">
        <v>0</v>
      </c>
      <c r="F1467">
        <v>0</v>
      </c>
      <c r="H1467">
        <v>339.32685279999998</v>
      </c>
      <c r="J1467">
        <v>3373939</v>
      </c>
      <c r="K1467">
        <v>2498513</v>
      </c>
      <c r="L1467">
        <v>2309539</v>
      </c>
      <c r="M1467" t="str">
        <f>IF(J1467&gt;0,"Yes","No")</f>
        <v>Yes</v>
      </c>
      <c r="N1467">
        <f>AVERAGE(J1467:L1467)</f>
        <v>2727330.3333333335</v>
      </c>
      <c r="O1467" t="s">
        <v>14</v>
      </c>
      <c r="P1467" t="s">
        <v>14</v>
      </c>
      <c r="Q1467" t="s">
        <v>14</v>
      </c>
      <c r="S1467">
        <f>B1467/A1467</f>
        <v>2</v>
      </c>
      <c r="T1467">
        <f>D1467/A1467</f>
        <v>9.0909090909090912E-2</v>
      </c>
      <c r="V1467" s="4">
        <f>A1467*12+(B1467-1)*1.007825+C1467*14.003074+D1467*15.9949146+E1467*31.9720707+F1467*30.9737615+0.0005485799</f>
        <v>339.32685277989998</v>
      </c>
      <c r="W1467">
        <f>1+A1467-B1467/2+C1467/2+F1467/2</f>
        <v>1</v>
      </c>
      <c r="X1467">
        <f>W1467/A1467</f>
        <v>4.5454545454545456E-2</v>
      </c>
      <c r="Y1467">
        <f>W1467/B1467</f>
        <v>2.2727272727272728E-2</v>
      </c>
      <c r="Z1467">
        <f>W1467/D1467</f>
        <v>0.5</v>
      </c>
      <c r="AA1467" t="str">
        <f>IF(X1467&gt;=0.3,IF(X1467&lt;=0.68,IF(Y1467&gt;=0.2,IF(Y1467&lt;=0.95,IF(Z1467&gt;=0.77,IF(Z1467&lt;=1.75,"CRAM","O"),"O"),"O"),"O"),"O"),"O")</f>
        <v>O</v>
      </c>
      <c r="AD1467">
        <f>(1+A1467-D1467/2-E1467-B1467/2)/(A1467-D1467/2-E1467-C1467-F1467)</f>
        <v>0</v>
      </c>
      <c r="AF1467" t="str">
        <f>IF(AD1467&gt;0.66,"CondAr","----")</f>
        <v>----</v>
      </c>
      <c r="AG1467" t="str">
        <f>IF(AND((AD1467&gt;0.5),(AD1467&lt;=0.66)),"Aromatic","----")</f>
        <v>----</v>
      </c>
      <c r="AH1467" t="str">
        <f>IF(AND((AD1467&lt;=0.5),(S1467&lt;1.5)),"HUnSatLig","----")</f>
        <v>----</v>
      </c>
      <c r="AI1467" t="str">
        <f>IF(AND((T1467&lt;0.6),(S1467&gt;=1.5),(C1467=0)),"AlipatNoN","----")</f>
        <v>AlipatNoN</v>
      </c>
      <c r="AJ1467" t="str">
        <f>IF(AND((S1467&gt;=1.5),(T1467&gt;=0.6)),"SatFACarb","----")</f>
        <v>----</v>
      </c>
      <c r="AK1467" t="str">
        <f>IF(AND((T1467&lt;0.6),(S1467&gt;=1.5),(C1467&gt;0)),"Alipat+N","----")</f>
        <v>----</v>
      </c>
      <c r="AM1467" s="4">
        <f>V1467*(44/43.989828)</f>
        <v>339.40531711821188</v>
      </c>
      <c r="AN1467" s="4">
        <f>INT(AM1467)</f>
        <v>339</v>
      </c>
      <c r="AO1467" s="4">
        <f>AM1467-AN1467</f>
        <v>0.4053171182118831</v>
      </c>
    </row>
    <row r="1468" spans="1:41" x14ac:dyDescent="0.25">
      <c r="A1468">
        <v>23</v>
      </c>
      <c r="B1468">
        <v>16</v>
      </c>
      <c r="C1468">
        <v>0</v>
      </c>
      <c r="D1468">
        <v>9</v>
      </c>
      <c r="E1468">
        <v>0</v>
      </c>
      <c r="F1468">
        <v>0</v>
      </c>
      <c r="H1468">
        <v>435.07215500000001</v>
      </c>
      <c r="J1468">
        <v>1773666</v>
      </c>
      <c r="K1468">
        <v>1818309</v>
      </c>
      <c r="L1468">
        <v>1829642</v>
      </c>
      <c r="M1468" t="str">
        <f>IF(J1468&gt;0,"Yes","No")</f>
        <v>Yes</v>
      </c>
      <c r="N1468">
        <f>AVERAGE(J1468:L1468)</f>
        <v>1807205.6666666667</v>
      </c>
      <c r="O1468" t="s">
        <v>14</v>
      </c>
      <c r="P1468" t="s">
        <v>14</v>
      </c>
      <c r="Q1468" t="s">
        <v>14</v>
      </c>
      <c r="S1468">
        <f>B1468/A1468</f>
        <v>0.69565217391304346</v>
      </c>
      <c r="T1468">
        <f>D1468/A1468</f>
        <v>0.39130434782608697</v>
      </c>
      <c r="V1468" s="4">
        <f>A1468*12+(B1468-1)*1.007825+C1468*14.003074+D1468*15.9949146+E1468*31.9720707+F1468*30.9737615+0.0005485799</f>
        <v>435.07215497989995</v>
      </c>
      <c r="W1468">
        <f>1+A1468-B1468/2+C1468/2+F1468/2</f>
        <v>16</v>
      </c>
      <c r="X1468">
        <f>W1468/A1468</f>
        <v>0.69565217391304346</v>
      </c>
      <c r="Y1468">
        <f>W1468/B1468</f>
        <v>1</v>
      </c>
      <c r="Z1468">
        <f>W1468/D1468</f>
        <v>1.7777777777777777</v>
      </c>
      <c r="AA1468" t="str">
        <f>IF(X1468&gt;=0.3,IF(X1468&lt;=0.68,IF(Y1468&gt;=0.2,IF(Y1468&lt;=0.95,IF(Z1468&gt;=0.77,IF(Z1468&lt;=1.75,"CRAM","O"),"O"),"O"),"O"),"O"),"O")</f>
        <v>O</v>
      </c>
      <c r="AD1468">
        <f>(1+A1468-D1468/2-E1468-B1468/2)/(A1468-D1468/2-E1468-C1468-F1468)</f>
        <v>0.6216216216216216</v>
      </c>
      <c r="AF1468" t="str">
        <f>IF(AD1468&gt;0.66,"CondAr","----")</f>
        <v>----</v>
      </c>
      <c r="AG1468" t="str">
        <f>IF(AND((AD1468&gt;0.5),(AD1468&lt;=0.66)),"Aromatic","----")</f>
        <v>Aromatic</v>
      </c>
      <c r="AH1468" t="str">
        <f>IF(AND((AD1468&lt;=0.5),(S1468&lt;1.5)),"HUnSatLig","----")</f>
        <v>----</v>
      </c>
      <c r="AI1468" t="str">
        <f>IF(AND((T1468&lt;0.6),(S1468&gt;=1.5),(C1468=0)),"AlipatNoN","----")</f>
        <v>----</v>
      </c>
      <c r="AJ1468" t="str">
        <f>IF(AND((S1468&gt;=1.5),(T1468&gt;=0.6)),"SatFACarb","----")</f>
        <v>----</v>
      </c>
      <c r="AK1468" t="str">
        <f>IF(AND((T1468&lt;0.6),(S1468&gt;=1.5),(C1468&gt;0)),"Alipat+N","----")</f>
        <v>----</v>
      </c>
      <c r="AM1468" s="4">
        <f>V1468*(44/43.989828)</f>
        <v>435.17275900955093</v>
      </c>
      <c r="AN1468" s="4">
        <f>INT(AM1468)</f>
        <v>435</v>
      </c>
      <c r="AO1468" s="4">
        <f>AM1468-AN1468</f>
        <v>0.17275900955092993</v>
      </c>
    </row>
    <row r="1469" spans="1:41" x14ac:dyDescent="0.25">
      <c r="A1469">
        <v>23</v>
      </c>
      <c r="B1469">
        <v>16</v>
      </c>
      <c r="C1469">
        <v>0</v>
      </c>
      <c r="D1469">
        <v>10</v>
      </c>
      <c r="E1469">
        <v>0</v>
      </c>
      <c r="F1469">
        <v>0</v>
      </c>
      <c r="H1469">
        <v>451.06706960000002</v>
      </c>
      <c r="J1469">
        <v>2396202</v>
      </c>
      <c r="K1469">
        <v>2040580</v>
      </c>
      <c r="L1469">
        <v>2277068</v>
      </c>
      <c r="M1469" t="str">
        <f>IF(J1469&gt;0,"Yes","No")</f>
        <v>Yes</v>
      </c>
      <c r="N1469">
        <f>AVERAGE(J1469:L1469)</f>
        <v>2237950</v>
      </c>
      <c r="O1469" t="s">
        <v>14</v>
      </c>
      <c r="P1469" t="s">
        <v>14</v>
      </c>
      <c r="Q1469" t="s">
        <v>14</v>
      </c>
      <c r="S1469">
        <f>B1469/A1469</f>
        <v>0.69565217391304346</v>
      </c>
      <c r="T1469">
        <f>D1469/A1469</f>
        <v>0.43478260869565216</v>
      </c>
      <c r="V1469" s="4">
        <f>A1469*12+(B1469-1)*1.007825+C1469*14.003074+D1469*15.9949146+E1469*31.9720707+F1469*30.9737615+0.0005485799</f>
        <v>451.06706957989996</v>
      </c>
      <c r="W1469">
        <f>1+A1469-B1469/2+C1469/2+F1469/2</f>
        <v>16</v>
      </c>
      <c r="X1469">
        <f>W1469/A1469</f>
        <v>0.69565217391304346</v>
      </c>
      <c r="Y1469">
        <f>W1469/B1469</f>
        <v>1</v>
      </c>
      <c r="Z1469">
        <f>W1469/D1469</f>
        <v>1.6</v>
      </c>
      <c r="AA1469" t="str">
        <f>IF(X1469&gt;=0.3,IF(X1469&lt;=0.68,IF(Y1469&gt;=0.2,IF(Y1469&lt;=0.95,IF(Z1469&gt;=0.77,IF(Z1469&lt;=1.75,"CRAM","O"),"O"),"O"),"O"),"O"),"O")</f>
        <v>O</v>
      </c>
      <c r="AD1469">
        <f>(1+A1469-D1469/2-E1469-B1469/2)/(A1469-D1469/2-E1469-C1469-F1469)</f>
        <v>0.61111111111111116</v>
      </c>
      <c r="AF1469" t="str">
        <f>IF(AD1469&gt;0.66,"CondAr","----")</f>
        <v>----</v>
      </c>
      <c r="AG1469" t="str">
        <f>IF(AND((AD1469&gt;0.5),(AD1469&lt;=0.66)),"Aromatic","----")</f>
        <v>Aromatic</v>
      </c>
      <c r="AH1469" t="str">
        <f>IF(AND((AD1469&lt;=0.5),(S1469&lt;1.5)),"HUnSatLig","----")</f>
        <v>----</v>
      </c>
      <c r="AI1469" t="str">
        <f>IF(AND((T1469&lt;0.6),(S1469&gt;=1.5),(C1469=0)),"AlipatNoN","----")</f>
        <v>----</v>
      </c>
      <c r="AJ1469" t="str">
        <f>IF(AND((S1469&gt;=1.5),(T1469&gt;=0.6)),"SatFACarb","----")</f>
        <v>----</v>
      </c>
      <c r="AK1469" t="str">
        <f>IF(AND((T1469&lt;0.6),(S1469&gt;=1.5),(C1469&gt;0)),"Alipat+N","----")</f>
        <v>----</v>
      </c>
      <c r="AM1469" s="4">
        <f>V1469*(44/43.989828)</f>
        <v>451.17137219803624</v>
      </c>
      <c r="AN1469" s="4">
        <f>INT(AM1469)</f>
        <v>451</v>
      </c>
      <c r="AO1469" s="4">
        <f>AM1469-AN1469</f>
        <v>0.17137219803623793</v>
      </c>
    </row>
    <row r="1470" spans="1:41" x14ac:dyDescent="0.25">
      <c r="A1470">
        <v>23</v>
      </c>
      <c r="B1470">
        <v>16</v>
      </c>
      <c r="C1470">
        <v>0</v>
      </c>
      <c r="D1470">
        <v>11</v>
      </c>
      <c r="E1470">
        <v>0</v>
      </c>
      <c r="F1470">
        <v>0</v>
      </c>
      <c r="H1470">
        <v>467.06198419999998</v>
      </c>
      <c r="J1470">
        <v>2787030</v>
      </c>
      <c r="K1470">
        <v>2380411</v>
      </c>
      <c r="L1470">
        <v>2746360</v>
      </c>
      <c r="M1470" t="str">
        <f>IF(J1470&gt;0,"Yes","No")</f>
        <v>Yes</v>
      </c>
      <c r="N1470">
        <f>AVERAGE(J1470:L1470)</f>
        <v>2637933.6666666665</v>
      </c>
      <c r="O1470" t="s">
        <v>14</v>
      </c>
      <c r="P1470" t="s">
        <v>14</v>
      </c>
      <c r="Q1470" t="s">
        <v>14</v>
      </c>
      <c r="S1470">
        <f>B1470/A1470</f>
        <v>0.69565217391304346</v>
      </c>
      <c r="T1470">
        <f>D1470/A1470</f>
        <v>0.47826086956521741</v>
      </c>
      <c r="V1470" s="4">
        <f>A1470*12+(B1470-1)*1.007825+C1470*14.003074+D1470*15.9949146+E1470*31.9720707+F1470*30.9737615+0.0005485799</f>
        <v>467.06198417989998</v>
      </c>
      <c r="W1470">
        <f>1+A1470-B1470/2+C1470/2+F1470/2</f>
        <v>16</v>
      </c>
      <c r="X1470">
        <f>W1470/A1470</f>
        <v>0.69565217391304346</v>
      </c>
      <c r="Y1470">
        <f>W1470/B1470</f>
        <v>1</v>
      </c>
      <c r="Z1470">
        <f>W1470/D1470</f>
        <v>1.4545454545454546</v>
      </c>
      <c r="AA1470" t="str">
        <f>IF(X1470&gt;=0.3,IF(X1470&lt;=0.68,IF(Y1470&gt;=0.2,IF(Y1470&lt;=0.95,IF(Z1470&gt;=0.77,IF(Z1470&lt;=1.75,"CRAM","O"),"O"),"O"),"O"),"O"),"O")</f>
        <v>O</v>
      </c>
      <c r="AD1470">
        <f>(1+A1470-D1470/2-E1470-B1470/2)/(A1470-D1470/2-E1470-C1470-F1470)</f>
        <v>0.6</v>
      </c>
      <c r="AF1470" t="str">
        <f>IF(AD1470&gt;0.66,"CondAr","----")</f>
        <v>----</v>
      </c>
      <c r="AG1470" t="str">
        <f>IF(AND((AD1470&gt;0.5),(AD1470&lt;=0.66)),"Aromatic","----")</f>
        <v>Aromatic</v>
      </c>
      <c r="AH1470" t="str">
        <f>IF(AND((AD1470&lt;=0.5),(S1470&lt;1.5)),"HUnSatLig","----")</f>
        <v>----</v>
      </c>
      <c r="AI1470" t="str">
        <f>IF(AND((T1470&lt;0.6),(S1470&gt;=1.5),(C1470=0)),"AlipatNoN","----")</f>
        <v>----</v>
      </c>
      <c r="AJ1470" t="str">
        <f>IF(AND((S1470&gt;=1.5),(T1470&gt;=0.6)),"SatFACarb","----")</f>
        <v>----</v>
      </c>
      <c r="AK1470" t="str">
        <f>IF(AND((T1470&lt;0.6),(S1470&gt;=1.5),(C1470&gt;0)),"Alipat+N","----")</f>
        <v>----</v>
      </c>
      <c r="AM1470" s="4">
        <f>V1470*(44/43.989828)</f>
        <v>467.16998538652155</v>
      </c>
      <c r="AN1470" s="4">
        <f>INT(AM1470)</f>
        <v>467</v>
      </c>
      <c r="AO1470" s="4">
        <f>AM1470-AN1470</f>
        <v>0.16998538652154593</v>
      </c>
    </row>
    <row r="1471" spans="1:41" x14ac:dyDescent="0.25">
      <c r="A1471">
        <v>23</v>
      </c>
      <c r="B1471">
        <v>16</v>
      </c>
      <c r="C1471">
        <v>0</v>
      </c>
      <c r="D1471">
        <v>12</v>
      </c>
      <c r="E1471">
        <v>0</v>
      </c>
      <c r="F1471">
        <v>0</v>
      </c>
      <c r="H1471">
        <v>483.0568988</v>
      </c>
      <c r="J1471">
        <v>3071089</v>
      </c>
      <c r="K1471">
        <v>2831975</v>
      </c>
      <c r="L1471">
        <v>2542120</v>
      </c>
      <c r="M1471" t="str">
        <f>IF(J1471&gt;0,"Yes","No")</f>
        <v>Yes</v>
      </c>
      <c r="N1471">
        <f>AVERAGE(J1471:L1471)</f>
        <v>2815061.3333333335</v>
      </c>
      <c r="O1471" t="s">
        <v>14</v>
      </c>
      <c r="P1471" t="s">
        <v>14</v>
      </c>
      <c r="Q1471" t="s">
        <v>14</v>
      </c>
      <c r="S1471">
        <f>B1471/A1471</f>
        <v>0.69565217391304346</v>
      </c>
      <c r="T1471">
        <f>D1471/A1471</f>
        <v>0.52173913043478259</v>
      </c>
      <c r="V1471" s="4">
        <f>A1471*12+(B1471-1)*1.007825+C1471*14.003074+D1471*15.9949146+E1471*31.9720707+F1471*30.9737615+0.0005485799</f>
        <v>483.0568987799</v>
      </c>
      <c r="W1471">
        <f>1+A1471-B1471/2+C1471/2+F1471/2</f>
        <v>16</v>
      </c>
      <c r="X1471">
        <f>W1471/A1471</f>
        <v>0.69565217391304346</v>
      </c>
      <c r="Y1471">
        <f>W1471/B1471</f>
        <v>1</v>
      </c>
      <c r="Z1471">
        <f>W1471/D1471</f>
        <v>1.3333333333333333</v>
      </c>
      <c r="AA1471" t="str">
        <f>IF(X1471&gt;=0.3,IF(X1471&lt;=0.68,IF(Y1471&gt;=0.2,IF(Y1471&lt;=0.95,IF(Z1471&gt;=0.77,IF(Z1471&lt;=1.75,"CRAM","O"),"O"),"O"),"O"),"O"),"O")</f>
        <v>O</v>
      </c>
      <c r="AD1471">
        <f>(1+A1471-D1471/2-E1471-B1471/2)/(A1471-D1471/2-E1471-C1471-F1471)</f>
        <v>0.58823529411764708</v>
      </c>
      <c r="AF1471" t="str">
        <f>IF(AD1471&gt;0.66,"CondAr","----")</f>
        <v>----</v>
      </c>
      <c r="AG1471" t="str">
        <f>IF(AND((AD1471&gt;0.5),(AD1471&lt;=0.66)),"Aromatic","----")</f>
        <v>Aromatic</v>
      </c>
      <c r="AH1471" t="str">
        <f>IF(AND((AD1471&lt;=0.5),(S1471&lt;1.5)),"HUnSatLig","----")</f>
        <v>----</v>
      </c>
      <c r="AI1471" t="str">
        <f>IF(AND((T1471&lt;0.6),(S1471&gt;=1.5),(C1471=0)),"AlipatNoN","----")</f>
        <v>----</v>
      </c>
      <c r="AJ1471" t="str">
        <f>IF(AND((S1471&gt;=1.5),(T1471&gt;=0.6)),"SatFACarb","----")</f>
        <v>----</v>
      </c>
      <c r="AK1471" t="str">
        <f>IF(AND((T1471&lt;0.6),(S1471&gt;=1.5),(C1471&gt;0)),"Alipat+N","----")</f>
        <v>----</v>
      </c>
      <c r="AM1471" s="4">
        <f>V1471*(44/43.989828)</f>
        <v>483.16859857500685</v>
      </c>
      <c r="AN1471" s="4">
        <f>INT(AM1471)</f>
        <v>483</v>
      </c>
      <c r="AO1471" s="4">
        <f>AM1471-AN1471</f>
        <v>0.16859857500685393</v>
      </c>
    </row>
    <row r="1472" spans="1:41" x14ac:dyDescent="0.25">
      <c r="A1472">
        <v>23</v>
      </c>
      <c r="B1472">
        <v>16</v>
      </c>
      <c r="C1472">
        <v>0</v>
      </c>
      <c r="D1472">
        <v>13</v>
      </c>
      <c r="E1472">
        <v>0</v>
      </c>
      <c r="F1472">
        <v>0</v>
      </c>
      <c r="H1472">
        <v>499.05181340000001</v>
      </c>
      <c r="J1472">
        <v>3002642</v>
      </c>
      <c r="K1472">
        <v>2255296</v>
      </c>
      <c r="L1472">
        <v>2900095</v>
      </c>
      <c r="M1472" t="str">
        <f>IF(J1472&gt;0,"Yes","No")</f>
        <v>Yes</v>
      </c>
      <c r="N1472">
        <f>AVERAGE(J1472:L1472)</f>
        <v>2719344.3333333335</v>
      </c>
      <c r="O1472" t="s">
        <v>14</v>
      </c>
      <c r="P1472" t="s">
        <v>14</v>
      </c>
      <c r="Q1472" t="s">
        <v>14</v>
      </c>
      <c r="S1472">
        <f>B1472/A1472</f>
        <v>0.69565217391304346</v>
      </c>
      <c r="T1472">
        <f>D1472/A1472</f>
        <v>0.56521739130434778</v>
      </c>
      <c r="V1472" s="4">
        <f>A1472*12+(B1472-1)*1.007825+C1472*14.003074+D1472*15.9949146+E1472*31.9720707+F1472*30.9737615+0.0005485799</f>
        <v>499.05181337990001</v>
      </c>
      <c r="W1472">
        <f>1+A1472-B1472/2+C1472/2+F1472/2</f>
        <v>16</v>
      </c>
      <c r="X1472">
        <f>W1472/A1472</f>
        <v>0.69565217391304346</v>
      </c>
      <c r="Y1472">
        <f>W1472/B1472</f>
        <v>1</v>
      </c>
      <c r="Z1472">
        <f>W1472/D1472</f>
        <v>1.2307692307692308</v>
      </c>
      <c r="AA1472" t="str">
        <f>IF(X1472&gt;=0.3,IF(X1472&lt;=0.68,IF(Y1472&gt;=0.2,IF(Y1472&lt;=0.95,IF(Z1472&gt;=0.77,IF(Z1472&lt;=1.75,"CRAM","O"),"O"),"O"),"O"),"O"),"O")</f>
        <v>O</v>
      </c>
      <c r="AD1472">
        <f>(1+A1472-D1472/2-E1472-B1472/2)/(A1472-D1472/2-E1472-C1472-F1472)</f>
        <v>0.5757575757575758</v>
      </c>
      <c r="AF1472" t="str">
        <f>IF(AD1472&gt;0.66,"CondAr","----")</f>
        <v>----</v>
      </c>
      <c r="AG1472" t="str">
        <f>IF(AND((AD1472&gt;0.5),(AD1472&lt;=0.66)),"Aromatic","----")</f>
        <v>Aromatic</v>
      </c>
      <c r="AH1472" t="str">
        <f>IF(AND((AD1472&lt;=0.5),(S1472&lt;1.5)),"HUnSatLig","----")</f>
        <v>----</v>
      </c>
      <c r="AI1472" t="str">
        <f>IF(AND((T1472&lt;0.6),(S1472&gt;=1.5),(C1472=0)),"AlipatNoN","----")</f>
        <v>----</v>
      </c>
      <c r="AJ1472" t="str">
        <f>IF(AND((S1472&gt;=1.5),(T1472&gt;=0.6)),"SatFACarb","----")</f>
        <v>----</v>
      </c>
      <c r="AK1472" t="str">
        <f>IF(AND((T1472&lt;0.6),(S1472&gt;=1.5),(C1472&gt;0)),"Alipat+N","----")</f>
        <v>----</v>
      </c>
      <c r="AM1472" s="4">
        <f>V1472*(44/43.989828)</f>
        <v>499.16721176349216</v>
      </c>
      <c r="AN1472" s="4">
        <f>INT(AM1472)</f>
        <v>499</v>
      </c>
      <c r="AO1472" s="4">
        <f>AM1472-AN1472</f>
        <v>0.16721176349216194</v>
      </c>
    </row>
    <row r="1473" spans="1:41" x14ac:dyDescent="0.25">
      <c r="A1473">
        <v>23</v>
      </c>
      <c r="B1473">
        <v>16</v>
      </c>
      <c r="C1473">
        <v>0</v>
      </c>
      <c r="D1473">
        <v>14</v>
      </c>
      <c r="E1473">
        <v>0</v>
      </c>
      <c r="F1473">
        <v>0</v>
      </c>
      <c r="H1473">
        <v>515.04672800000003</v>
      </c>
      <c r="J1473">
        <v>2469014</v>
      </c>
      <c r="K1473">
        <v>2115420</v>
      </c>
      <c r="L1473">
        <v>2412028</v>
      </c>
      <c r="M1473" t="str">
        <f>IF(J1473&gt;0,"Yes","No")</f>
        <v>Yes</v>
      </c>
      <c r="N1473">
        <f>AVERAGE(J1473:L1473)</f>
        <v>2332154</v>
      </c>
      <c r="O1473" t="s">
        <v>14</v>
      </c>
      <c r="P1473" t="s">
        <v>14</v>
      </c>
      <c r="Q1473" t="s">
        <v>14</v>
      </c>
      <c r="S1473">
        <f>B1473/A1473</f>
        <v>0.69565217391304346</v>
      </c>
      <c r="T1473">
        <f>D1473/A1473</f>
        <v>0.60869565217391308</v>
      </c>
      <c r="V1473" s="4">
        <f>A1473*12+(B1473-1)*1.007825+C1473*14.003074+D1473*15.9949146+E1473*31.9720707+F1473*30.9737615+0.0005485799</f>
        <v>515.04672797990008</v>
      </c>
      <c r="W1473">
        <f>1+A1473-B1473/2+C1473/2+F1473/2</f>
        <v>16</v>
      </c>
      <c r="X1473">
        <f>W1473/A1473</f>
        <v>0.69565217391304346</v>
      </c>
      <c r="Y1473">
        <f>W1473/B1473</f>
        <v>1</v>
      </c>
      <c r="Z1473">
        <f>W1473/D1473</f>
        <v>1.1428571428571428</v>
      </c>
      <c r="AA1473" t="str">
        <f>IF(X1473&gt;=0.3,IF(X1473&lt;=0.68,IF(Y1473&gt;=0.2,IF(Y1473&lt;=0.95,IF(Z1473&gt;=0.77,IF(Z1473&lt;=1.75,"CRAM","O"),"O"),"O"),"O"),"O"),"O")</f>
        <v>O</v>
      </c>
      <c r="AD1473">
        <f>(1+A1473-D1473/2-E1473-B1473/2)/(A1473-D1473/2-E1473-C1473-F1473)</f>
        <v>0.5625</v>
      </c>
      <c r="AF1473" t="str">
        <f>IF(AD1473&gt;0.66,"CondAr","----")</f>
        <v>----</v>
      </c>
      <c r="AG1473" t="str">
        <f>IF(AND((AD1473&gt;0.5),(AD1473&lt;=0.66)),"Aromatic","----")</f>
        <v>Aromatic</v>
      </c>
      <c r="AH1473" t="str">
        <f>IF(AND((AD1473&lt;=0.5),(S1473&lt;1.5)),"HUnSatLig","----")</f>
        <v>----</v>
      </c>
      <c r="AI1473" t="str">
        <f>IF(AND((T1473&lt;0.6),(S1473&gt;=1.5),(C1473=0)),"AlipatNoN","----")</f>
        <v>----</v>
      </c>
      <c r="AJ1473" t="str">
        <f>IF(AND((S1473&gt;=1.5),(T1473&gt;=0.6)),"SatFACarb","----")</f>
        <v>----</v>
      </c>
      <c r="AK1473" t="str">
        <f>IF(AND((T1473&lt;0.6),(S1473&gt;=1.5),(C1473&gt;0)),"Alipat+N","----")</f>
        <v>----</v>
      </c>
      <c r="AM1473" s="4">
        <f>V1473*(44/43.989828)</f>
        <v>515.16582495197758</v>
      </c>
      <c r="AN1473" s="4">
        <f>INT(AM1473)</f>
        <v>515</v>
      </c>
      <c r="AO1473" s="4">
        <f>AM1473-AN1473</f>
        <v>0.16582495197758362</v>
      </c>
    </row>
    <row r="1474" spans="1:41" x14ac:dyDescent="0.25">
      <c r="A1474">
        <v>23</v>
      </c>
      <c r="B1474">
        <v>16</v>
      </c>
      <c r="C1474">
        <v>0</v>
      </c>
      <c r="D1474">
        <v>15</v>
      </c>
      <c r="E1474">
        <v>0</v>
      </c>
      <c r="F1474">
        <v>0</v>
      </c>
      <c r="H1474">
        <v>531.04164260000005</v>
      </c>
      <c r="J1474">
        <v>1715985</v>
      </c>
      <c r="K1474">
        <v>1666866</v>
      </c>
      <c r="L1474">
        <v>1761189</v>
      </c>
      <c r="M1474" t="str">
        <f>IF(J1474&gt;0,"Yes","No")</f>
        <v>Yes</v>
      </c>
      <c r="N1474">
        <f>AVERAGE(J1474:L1474)</f>
        <v>1714680</v>
      </c>
      <c r="O1474" t="s">
        <v>14</v>
      </c>
      <c r="P1474" t="s">
        <v>14</v>
      </c>
      <c r="Q1474" t="s">
        <v>14</v>
      </c>
      <c r="S1474">
        <f>B1474/A1474</f>
        <v>0.69565217391304346</v>
      </c>
      <c r="T1474">
        <f>D1474/A1474</f>
        <v>0.65217391304347827</v>
      </c>
      <c r="V1474" s="4">
        <f>A1474*12+(B1474-1)*1.007825+C1474*14.003074+D1474*15.9949146+E1474*31.9720707+F1474*30.9737615+0.0005485799</f>
        <v>531.04164257989999</v>
      </c>
      <c r="W1474">
        <f>1+A1474-B1474/2+C1474/2+F1474/2</f>
        <v>16</v>
      </c>
      <c r="X1474">
        <f>W1474/A1474</f>
        <v>0.69565217391304346</v>
      </c>
      <c r="Y1474">
        <f>W1474/B1474</f>
        <v>1</v>
      </c>
      <c r="Z1474">
        <f>W1474/D1474</f>
        <v>1.0666666666666667</v>
      </c>
      <c r="AA1474" t="str">
        <f>IF(X1474&gt;=0.3,IF(X1474&lt;=0.68,IF(Y1474&gt;=0.2,IF(Y1474&lt;=0.95,IF(Z1474&gt;=0.77,IF(Z1474&lt;=1.75,"CRAM","O"),"O"),"O"),"O"),"O"),"O")</f>
        <v>O</v>
      </c>
      <c r="AD1474">
        <f>(1+A1474-D1474/2-E1474-B1474/2)/(A1474-D1474/2-E1474-C1474-F1474)</f>
        <v>0.54838709677419351</v>
      </c>
      <c r="AF1474" t="str">
        <f>IF(AD1474&gt;0.66,"CondAr","----")</f>
        <v>----</v>
      </c>
      <c r="AG1474" t="str">
        <f>IF(AND((AD1474&gt;0.5),(AD1474&lt;=0.66)),"Aromatic","----")</f>
        <v>Aromatic</v>
      </c>
      <c r="AH1474" t="str">
        <f>IF(AND((AD1474&lt;=0.5),(S1474&lt;1.5)),"HUnSatLig","----")</f>
        <v>----</v>
      </c>
      <c r="AI1474" t="str">
        <f>IF(AND((T1474&lt;0.6),(S1474&gt;=1.5),(C1474=0)),"AlipatNoN","----")</f>
        <v>----</v>
      </c>
      <c r="AJ1474" t="str">
        <f>IF(AND((S1474&gt;=1.5),(T1474&gt;=0.6)),"SatFACarb","----")</f>
        <v>----</v>
      </c>
      <c r="AK1474" t="str">
        <f>IF(AND((T1474&lt;0.6),(S1474&gt;=1.5),(C1474&gt;0)),"Alipat+N","----")</f>
        <v>----</v>
      </c>
      <c r="AM1474" s="4">
        <f>V1474*(44/43.989828)</f>
        <v>531.16443814046272</v>
      </c>
      <c r="AN1474" s="4">
        <f>INT(AM1474)</f>
        <v>531</v>
      </c>
      <c r="AO1474" s="4">
        <f>AM1474-AN1474</f>
        <v>0.16443814046272109</v>
      </c>
    </row>
    <row r="1475" spans="1:41" x14ac:dyDescent="0.25">
      <c r="A1475">
        <v>23</v>
      </c>
      <c r="B1475">
        <v>18</v>
      </c>
      <c r="C1475">
        <v>0</v>
      </c>
      <c r="D1475">
        <v>9</v>
      </c>
      <c r="E1475">
        <v>0</v>
      </c>
      <c r="F1475">
        <v>0</v>
      </c>
      <c r="H1475">
        <v>437.087805</v>
      </c>
      <c r="J1475">
        <v>2507615</v>
      </c>
      <c r="K1475">
        <v>1920086</v>
      </c>
      <c r="L1475">
        <v>2132045</v>
      </c>
      <c r="M1475" t="str">
        <f>IF(J1475&gt;0,"Yes","No")</f>
        <v>Yes</v>
      </c>
      <c r="N1475">
        <f>AVERAGE(J1475:L1475)</f>
        <v>2186582</v>
      </c>
      <c r="O1475" t="s">
        <v>14</v>
      </c>
      <c r="P1475" t="s">
        <v>14</v>
      </c>
      <c r="Q1475" t="s">
        <v>14</v>
      </c>
      <c r="S1475">
        <f>B1475/A1475</f>
        <v>0.78260869565217395</v>
      </c>
      <c r="T1475">
        <f>D1475/A1475</f>
        <v>0.39130434782608697</v>
      </c>
      <c r="V1475" s="4">
        <f>A1475*12+(B1475-1)*1.007825+C1475*14.003074+D1475*15.9949146+E1475*31.9720707+F1475*30.9737615+0.0005485799</f>
        <v>437.0878049799</v>
      </c>
      <c r="W1475">
        <f>1+A1475-B1475/2+C1475/2+F1475/2</f>
        <v>15</v>
      </c>
      <c r="X1475">
        <f>W1475/A1475</f>
        <v>0.65217391304347827</v>
      </c>
      <c r="Y1475">
        <f>W1475/B1475</f>
        <v>0.83333333333333337</v>
      </c>
      <c r="Z1475">
        <f>W1475/D1475</f>
        <v>1.6666666666666667</v>
      </c>
      <c r="AA1475" t="str">
        <f>IF(X1475&gt;=0.3,IF(X1475&lt;=0.68,IF(Y1475&gt;=0.2,IF(Y1475&lt;=0.95,IF(Z1475&gt;=0.77,IF(Z1475&lt;=1.75,"CRAM","O"),"O"),"O"),"O"),"O"),"O")</f>
        <v>CRAM</v>
      </c>
      <c r="AD1475">
        <f>(1+A1475-D1475/2-E1475-B1475/2)/(A1475-D1475/2-E1475-C1475-F1475)</f>
        <v>0.56756756756756754</v>
      </c>
      <c r="AF1475" t="str">
        <f>IF(AD1475&gt;0.66,"CondAr","----")</f>
        <v>----</v>
      </c>
      <c r="AG1475" t="str">
        <f>IF(AND((AD1475&gt;0.5),(AD1475&lt;=0.66)),"Aromatic","----")</f>
        <v>Aromatic</v>
      </c>
      <c r="AH1475" t="str">
        <f>IF(AND((AD1475&lt;=0.5),(S1475&lt;1.5)),"HUnSatLig","----")</f>
        <v>----</v>
      </c>
      <c r="AI1475" t="str">
        <f>IF(AND((T1475&lt;0.6),(S1475&gt;=1.5),(C1475=0)),"AlipatNoN","----")</f>
        <v>----</v>
      </c>
      <c r="AJ1475" t="str">
        <f>IF(AND((S1475&gt;=1.5),(T1475&gt;=0.6)),"SatFACarb","----")</f>
        <v>----</v>
      </c>
      <c r="AK1475" t="str">
        <f>IF(AND((T1475&lt;0.6),(S1475&gt;=1.5),(C1475&gt;0)),"Alipat+N","----")</f>
        <v>----</v>
      </c>
      <c r="AM1475" s="4">
        <f>V1475*(44/43.989828)</f>
        <v>437.18887509893415</v>
      </c>
      <c r="AN1475" s="4">
        <f>INT(AM1475)</f>
        <v>437</v>
      </c>
      <c r="AO1475" s="4">
        <f>AM1475-AN1475</f>
        <v>0.18887509893414745</v>
      </c>
    </row>
    <row r="1476" spans="1:41" x14ac:dyDescent="0.25">
      <c r="A1476">
        <v>23</v>
      </c>
      <c r="B1476">
        <v>18</v>
      </c>
      <c r="C1476">
        <v>0</v>
      </c>
      <c r="D1476">
        <v>10</v>
      </c>
      <c r="E1476">
        <v>0</v>
      </c>
      <c r="F1476">
        <v>0</v>
      </c>
      <c r="H1476">
        <v>453.08271960000002</v>
      </c>
      <c r="J1476">
        <v>3039034</v>
      </c>
      <c r="K1476">
        <v>2662545</v>
      </c>
      <c r="L1476">
        <v>2271753</v>
      </c>
      <c r="M1476" t="str">
        <f>IF(J1476&gt;0,"Yes","No")</f>
        <v>Yes</v>
      </c>
      <c r="N1476">
        <f>AVERAGE(J1476:L1476)</f>
        <v>2657777.3333333335</v>
      </c>
      <c r="O1476" t="s">
        <v>14</v>
      </c>
      <c r="P1476" t="s">
        <v>14</v>
      </c>
      <c r="Q1476" t="s">
        <v>14</v>
      </c>
      <c r="S1476">
        <f>B1476/A1476</f>
        <v>0.78260869565217395</v>
      </c>
      <c r="T1476">
        <f>D1476/A1476</f>
        <v>0.43478260869565216</v>
      </c>
      <c r="V1476" s="4">
        <f>A1476*12+(B1476-1)*1.007825+C1476*14.003074+D1476*15.9949146+E1476*31.9720707+F1476*30.9737615+0.0005485799</f>
        <v>453.08271957989996</v>
      </c>
      <c r="W1476">
        <f>1+A1476-B1476/2+C1476/2+F1476/2</f>
        <v>15</v>
      </c>
      <c r="X1476">
        <f>W1476/A1476</f>
        <v>0.65217391304347827</v>
      </c>
      <c r="Y1476">
        <f>W1476/B1476</f>
        <v>0.83333333333333337</v>
      </c>
      <c r="Z1476">
        <f>W1476/D1476</f>
        <v>1.5</v>
      </c>
      <c r="AA1476" t="str">
        <f>IF(X1476&gt;=0.3,IF(X1476&lt;=0.68,IF(Y1476&gt;=0.2,IF(Y1476&lt;=0.95,IF(Z1476&gt;=0.77,IF(Z1476&lt;=1.75,"CRAM","O"),"O"),"O"),"O"),"O"),"O")</f>
        <v>CRAM</v>
      </c>
      <c r="AD1476">
        <f>(1+A1476-D1476/2-E1476-B1476/2)/(A1476-D1476/2-E1476-C1476-F1476)</f>
        <v>0.55555555555555558</v>
      </c>
      <c r="AF1476" t="str">
        <f>IF(AD1476&gt;0.66,"CondAr","----")</f>
        <v>----</v>
      </c>
      <c r="AG1476" t="str">
        <f>IF(AND((AD1476&gt;0.5),(AD1476&lt;=0.66)),"Aromatic","----")</f>
        <v>Aromatic</v>
      </c>
      <c r="AH1476" t="str">
        <f>IF(AND((AD1476&lt;=0.5),(S1476&lt;1.5)),"HUnSatLig","----")</f>
        <v>----</v>
      </c>
      <c r="AI1476" t="str">
        <f>IF(AND((T1476&lt;0.6),(S1476&gt;=1.5),(C1476=0)),"AlipatNoN","----")</f>
        <v>----</v>
      </c>
      <c r="AJ1476" t="str">
        <f>IF(AND((S1476&gt;=1.5),(T1476&gt;=0.6)),"SatFACarb","----")</f>
        <v>----</v>
      </c>
      <c r="AK1476" t="str">
        <f>IF(AND((T1476&lt;0.6),(S1476&gt;=1.5),(C1476&gt;0)),"Alipat+N","----")</f>
        <v>----</v>
      </c>
      <c r="AM1476" s="4">
        <f>V1476*(44/43.989828)</f>
        <v>453.18748828741946</v>
      </c>
      <c r="AN1476" s="4">
        <f>INT(AM1476)</f>
        <v>453</v>
      </c>
      <c r="AO1476" s="4">
        <f>AM1476-AN1476</f>
        <v>0.18748828741945545</v>
      </c>
    </row>
    <row r="1477" spans="1:41" x14ac:dyDescent="0.25">
      <c r="A1477">
        <v>23</v>
      </c>
      <c r="B1477">
        <v>18</v>
      </c>
      <c r="C1477">
        <v>0</v>
      </c>
      <c r="D1477">
        <v>15</v>
      </c>
      <c r="E1477">
        <v>0</v>
      </c>
      <c r="F1477">
        <v>0</v>
      </c>
      <c r="H1477">
        <v>533.05729259999998</v>
      </c>
      <c r="J1477">
        <v>2553156</v>
      </c>
      <c r="K1477">
        <v>2838073</v>
      </c>
      <c r="L1477">
        <v>2146259</v>
      </c>
      <c r="M1477" t="str">
        <f>IF(J1477&gt;0,"Yes","No")</f>
        <v>Yes</v>
      </c>
      <c r="N1477">
        <f>AVERAGE(J1477:L1477)</f>
        <v>2512496</v>
      </c>
      <c r="O1477" t="s">
        <v>14</v>
      </c>
      <c r="P1477" t="s">
        <v>14</v>
      </c>
      <c r="Q1477" t="s">
        <v>14</v>
      </c>
      <c r="S1477">
        <f>B1477/A1477</f>
        <v>0.78260869565217395</v>
      </c>
      <c r="T1477">
        <f>D1477/A1477</f>
        <v>0.65217391304347827</v>
      </c>
      <c r="V1477" s="4">
        <f>A1477*12+(B1477-1)*1.007825+C1477*14.003074+D1477*15.9949146+E1477*31.9720707+F1477*30.9737615+0.0005485799</f>
        <v>533.05729257990004</v>
      </c>
      <c r="W1477">
        <f>1+A1477-B1477/2+C1477/2+F1477/2</f>
        <v>15</v>
      </c>
      <c r="X1477">
        <f>W1477/A1477</f>
        <v>0.65217391304347827</v>
      </c>
      <c r="Y1477">
        <f>W1477/B1477</f>
        <v>0.83333333333333337</v>
      </c>
      <c r="Z1477">
        <f>W1477/D1477</f>
        <v>1</v>
      </c>
      <c r="AA1477" t="str">
        <f>IF(X1477&gt;=0.3,IF(X1477&lt;=0.68,IF(Y1477&gt;=0.2,IF(Y1477&lt;=0.95,IF(Z1477&gt;=0.77,IF(Z1477&lt;=1.75,"CRAM","O"),"O"),"O"),"O"),"O"),"O")</f>
        <v>CRAM</v>
      </c>
      <c r="AD1477">
        <f>(1+A1477-D1477/2-E1477-B1477/2)/(A1477-D1477/2-E1477-C1477-F1477)</f>
        <v>0.4838709677419355</v>
      </c>
      <c r="AF1477" t="str">
        <f>IF(AD1477&gt;0.66,"CondAr","----")</f>
        <v>----</v>
      </c>
      <c r="AG1477" t="str">
        <f>IF(AND((AD1477&gt;0.5),(AD1477&lt;=0.66)),"Aromatic","----")</f>
        <v>----</v>
      </c>
      <c r="AH1477" t="str">
        <f>IF(AND((AD1477&lt;=0.5),(S1477&lt;1.5)),"HUnSatLig","----")</f>
        <v>HUnSatLig</v>
      </c>
      <c r="AI1477" t="str">
        <f>IF(AND((T1477&lt;0.6),(S1477&gt;=1.5),(C1477=0)),"AlipatNoN","----")</f>
        <v>----</v>
      </c>
      <c r="AJ1477" t="str">
        <f>IF(AND((S1477&gt;=1.5),(T1477&gt;=0.6)),"SatFACarb","----")</f>
        <v>----</v>
      </c>
      <c r="AK1477" t="str">
        <f>IF(AND((T1477&lt;0.6),(S1477&gt;=1.5),(C1477&gt;0)),"Alipat+N","----")</f>
        <v>----</v>
      </c>
      <c r="AM1477" s="4">
        <f>V1477*(44/43.989828)</f>
        <v>533.18055422984605</v>
      </c>
      <c r="AN1477" s="4">
        <f>INT(AM1477)</f>
        <v>533</v>
      </c>
      <c r="AO1477" s="4">
        <f>AM1477-AN1477</f>
        <v>0.18055422984605229</v>
      </c>
    </row>
    <row r="1478" spans="1:41" x14ac:dyDescent="0.25">
      <c r="A1478">
        <v>23</v>
      </c>
      <c r="B1478">
        <v>20</v>
      </c>
      <c r="C1478">
        <v>0</v>
      </c>
      <c r="D1478">
        <v>8</v>
      </c>
      <c r="E1478">
        <v>0</v>
      </c>
      <c r="F1478">
        <v>0</v>
      </c>
      <c r="H1478">
        <v>423.10854039999998</v>
      </c>
      <c r="J1478">
        <v>2299696</v>
      </c>
      <c r="K1478">
        <v>2097277</v>
      </c>
      <c r="L1478">
        <v>2105450</v>
      </c>
      <c r="M1478" t="str">
        <f>IF(J1478&gt;0,"Yes","No")</f>
        <v>Yes</v>
      </c>
      <c r="N1478">
        <f>AVERAGE(J1478:L1478)</f>
        <v>2167474.3333333335</v>
      </c>
      <c r="O1478" t="s">
        <v>14</v>
      </c>
      <c r="P1478" t="s">
        <v>14</v>
      </c>
      <c r="Q1478" t="s">
        <v>14</v>
      </c>
      <c r="S1478">
        <f>B1478/A1478</f>
        <v>0.86956521739130432</v>
      </c>
      <c r="T1478">
        <f>D1478/A1478</f>
        <v>0.34782608695652173</v>
      </c>
      <c r="V1478" s="4">
        <f>A1478*12+(B1478-1)*1.007825+C1478*14.003074+D1478*15.9949146+E1478*31.9720707+F1478*30.9737615+0.0005485799</f>
        <v>423.10854037990003</v>
      </c>
      <c r="W1478">
        <f>1+A1478-B1478/2+C1478/2+F1478/2</f>
        <v>14</v>
      </c>
      <c r="X1478">
        <f>W1478/A1478</f>
        <v>0.60869565217391308</v>
      </c>
      <c r="Y1478">
        <f>W1478/B1478</f>
        <v>0.7</v>
      </c>
      <c r="Z1478">
        <f>W1478/D1478</f>
        <v>1.75</v>
      </c>
      <c r="AA1478" t="str">
        <f>IF(X1478&gt;=0.3,IF(X1478&lt;=0.68,IF(Y1478&gt;=0.2,IF(Y1478&lt;=0.95,IF(Z1478&gt;=0.77,IF(Z1478&lt;=1.75,"CRAM","O"),"O"),"O"),"O"),"O"),"O")</f>
        <v>CRAM</v>
      </c>
      <c r="AD1478">
        <f>(1+A1478-D1478/2-E1478-B1478/2)/(A1478-D1478/2-E1478-C1478-F1478)</f>
        <v>0.52631578947368418</v>
      </c>
      <c r="AF1478" t="str">
        <f>IF(AD1478&gt;0.66,"CondAr","----")</f>
        <v>----</v>
      </c>
      <c r="AG1478" t="str">
        <f>IF(AND((AD1478&gt;0.5),(AD1478&lt;=0.66)),"Aromatic","----")</f>
        <v>Aromatic</v>
      </c>
      <c r="AH1478" t="str">
        <f>IF(AND((AD1478&lt;=0.5),(S1478&lt;1.5)),"HUnSatLig","----")</f>
        <v>----</v>
      </c>
      <c r="AI1478" t="str">
        <f>IF(AND((T1478&lt;0.6),(S1478&gt;=1.5),(C1478=0)),"AlipatNoN","----")</f>
        <v>----</v>
      </c>
      <c r="AJ1478" t="str">
        <f>IF(AND((S1478&gt;=1.5),(T1478&gt;=0.6)),"SatFACarb","----")</f>
        <v>----</v>
      </c>
      <c r="AK1478" t="str">
        <f>IF(AND((T1478&lt;0.6),(S1478&gt;=1.5),(C1478&gt;0)),"Alipat+N","----")</f>
        <v>----</v>
      </c>
      <c r="AM1478" s="4">
        <f>V1478*(44/43.989828)</f>
        <v>423.20637799983211</v>
      </c>
      <c r="AN1478" s="4">
        <f>INT(AM1478)</f>
        <v>423</v>
      </c>
      <c r="AO1478" s="4">
        <f>AM1478-AN1478</f>
        <v>0.2063779998321138</v>
      </c>
    </row>
    <row r="1479" spans="1:41" x14ac:dyDescent="0.25">
      <c r="A1479">
        <v>23</v>
      </c>
      <c r="B1479">
        <v>20</v>
      </c>
      <c r="C1479">
        <v>0</v>
      </c>
      <c r="D1479">
        <v>9</v>
      </c>
      <c r="E1479">
        <v>0</v>
      </c>
      <c r="F1479">
        <v>0</v>
      </c>
      <c r="H1479">
        <v>439.103455</v>
      </c>
      <c r="J1479">
        <v>2907221</v>
      </c>
      <c r="K1479">
        <v>2721761</v>
      </c>
      <c r="L1479">
        <v>2840968</v>
      </c>
      <c r="M1479" t="str">
        <f>IF(J1479&gt;0,"Yes","No")</f>
        <v>Yes</v>
      </c>
      <c r="N1479">
        <f>AVERAGE(J1479:L1479)</f>
        <v>2823316.6666666665</v>
      </c>
      <c r="O1479" t="s">
        <v>14</v>
      </c>
      <c r="P1479" t="s">
        <v>14</v>
      </c>
      <c r="Q1479" t="s">
        <v>14</v>
      </c>
      <c r="S1479">
        <f>B1479/A1479</f>
        <v>0.86956521739130432</v>
      </c>
      <c r="T1479">
        <f>D1479/A1479</f>
        <v>0.39130434782608697</v>
      </c>
      <c r="V1479" s="4">
        <f>A1479*12+(B1479-1)*1.007825+C1479*14.003074+D1479*15.9949146+E1479*31.9720707+F1479*30.9737615+0.0005485799</f>
        <v>439.10345497990005</v>
      </c>
      <c r="W1479">
        <f>1+A1479-B1479/2+C1479/2+F1479/2</f>
        <v>14</v>
      </c>
      <c r="X1479">
        <f>W1479/A1479</f>
        <v>0.60869565217391308</v>
      </c>
      <c r="Y1479">
        <f>W1479/B1479</f>
        <v>0.7</v>
      </c>
      <c r="Z1479">
        <f>W1479/D1479</f>
        <v>1.5555555555555556</v>
      </c>
      <c r="AA1479" t="str">
        <f>IF(X1479&gt;=0.3,IF(X1479&lt;=0.68,IF(Y1479&gt;=0.2,IF(Y1479&lt;=0.95,IF(Z1479&gt;=0.77,IF(Z1479&lt;=1.75,"CRAM","O"),"O"),"O"),"O"),"O"),"O")</f>
        <v>CRAM</v>
      </c>
      <c r="AD1479">
        <f>(1+A1479-D1479/2-E1479-B1479/2)/(A1479-D1479/2-E1479-C1479-F1479)</f>
        <v>0.51351351351351349</v>
      </c>
      <c r="AF1479" t="str">
        <f>IF(AD1479&gt;0.66,"CondAr","----")</f>
        <v>----</v>
      </c>
      <c r="AG1479" t="str">
        <f>IF(AND((AD1479&gt;0.5),(AD1479&lt;=0.66)),"Aromatic","----")</f>
        <v>Aromatic</v>
      </c>
      <c r="AH1479" t="str">
        <f>IF(AND((AD1479&lt;=0.5),(S1479&lt;1.5)),"HUnSatLig","----")</f>
        <v>----</v>
      </c>
      <c r="AI1479" t="str">
        <f>IF(AND((T1479&lt;0.6),(S1479&gt;=1.5),(C1479=0)),"AlipatNoN","----")</f>
        <v>----</v>
      </c>
      <c r="AJ1479" t="str">
        <f>IF(AND((S1479&gt;=1.5),(T1479&gt;=0.6)),"SatFACarb","----")</f>
        <v>----</v>
      </c>
      <c r="AK1479" t="str">
        <f>IF(AND((T1479&lt;0.6),(S1479&gt;=1.5),(C1479&gt;0)),"Alipat+N","----")</f>
        <v>----</v>
      </c>
      <c r="AM1479" s="4">
        <f>V1479*(44/43.989828)</f>
        <v>439.20499118831742</v>
      </c>
      <c r="AN1479" s="4">
        <f>INT(AM1479)</f>
        <v>439</v>
      </c>
      <c r="AO1479" s="4">
        <f>AM1479-AN1479</f>
        <v>0.2049911883174218</v>
      </c>
    </row>
    <row r="1480" spans="1:41" x14ac:dyDescent="0.25">
      <c r="A1480">
        <v>23</v>
      </c>
      <c r="B1480">
        <v>20</v>
      </c>
      <c r="C1480">
        <v>0</v>
      </c>
      <c r="D1480">
        <v>15</v>
      </c>
      <c r="E1480">
        <v>0</v>
      </c>
      <c r="F1480">
        <v>0</v>
      </c>
      <c r="H1480">
        <v>535.07294260000003</v>
      </c>
      <c r="J1480">
        <v>3007856</v>
      </c>
      <c r="K1480">
        <v>2988603</v>
      </c>
      <c r="L1480">
        <v>2171390</v>
      </c>
      <c r="M1480" t="str">
        <f>IF(J1480&gt;0,"Yes","No")</f>
        <v>Yes</v>
      </c>
      <c r="N1480">
        <f>AVERAGE(J1480:L1480)</f>
        <v>2722616.3333333335</v>
      </c>
      <c r="O1480" t="s">
        <v>14</v>
      </c>
      <c r="P1480" t="s">
        <v>14</v>
      </c>
      <c r="Q1480" t="s">
        <v>14</v>
      </c>
      <c r="S1480">
        <f>B1480/A1480</f>
        <v>0.86956521739130432</v>
      </c>
      <c r="T1480">
        <f>D1480/A1480</f>
        <v>0.65217391304347827</v>
      </c>
      <c r="V1480" s="4">
        <f>A1480*12+(B1480-1)*1.007825+C1480*14.003074+D1480*15.9949146+E1480*31.9720707+F1480*30.9737615+0.0005485799</f>
        <v>535.07294257990009</v>
      </c>
      <c r="W1480">
        <f>1+A1480-B1480/2+C1480/2+F1480/2</f>
        <v>14</v>
      </c>
      <c r="X1480">
        <f>W1480/A1480</f>
        <v>0.60869565217391308</v>
      </c>
      <c r="Y1480">
        <f>W1480/B1480</f>
        <v>0.7</v>
      </c>
      <c r="Z1480">
        <f>W1480/D1480</f>
        <v>0.93333333333333335</v>
      </c>
      <c r="AA1480" t="str">
        <f>IF(X1480&gt;=0.3,IF(X1480&lt;=0.68,IF(Y1480&gt;=0.2,IF(Y1480&lt;=0.95,IF(Z1480&gt;=0.77,IF(Z1480&lt;=1.75,"CRAM","O"),"O"),"O"),"O"),"O"),"O")</f>
        <v>CRAM</v>
      </c>
      <c r="AD1480">
        <f>(1+A1480-D1480/2-E1480-B1480/2)/(A1480-D1480/2-E1480-C1480-F1480)</f>
        <v>0.41935483870967744</v>
      </c>
      <c r="AF1480" t="str">
        <f>IF(AD1480&gt;0.66,"CondAr","----")</f>
        <v>----</v>
      </c>
      <c r="AG1480" t="str">
        <f>IF(AND((AD1480&gt;0.5),(AD1480&lt;=0.66)),"Aromatic","----")</f>
        <v>----</v>
      </c>
      <c r="AH1480" t="str">
        <f>IF(AND((AD1480&lt;=0.5),(S1480&lt;1.5)),"HUnSatLig","----")</f>
        <v>HUnSatLig</v>
      </c>
      <c r="AI1480" t="str">
        <f>IF(AND((T1480&lt;0.6),(S1480&gt;=1.5),(C1480=0)),"AlipatNoN","----")</f>
        <v>----</v>
      </c>
      <c r="AJ1480" t="str">
        <f>IF(AND((S1480&gt;=1.5),(T1480&gt;=0.6)),"SatFACarb","----")</f>
        <v>----</v>
      </c>
      <c r="AK1480" t="str">
        <f>IF(AND((T1480&lt;0.6),(S1480&gt;=1.5),(C1480&gt;0)),"Alipat+N","----")</f>
        <v>----</v>
      </c>
      <c r="AM1480" s="4">
        <f>V1480*(44/43.989828)</f>
        <v>535.19667031922927</v>
      </c>
      <c r="AN1480" s="4">
        <f>INT(AM1480)</f>
        <v>535</v>
      </c>
      <c r="AO1480" s="4">
        <f>AM1480-AN1480</f>
        <v>0.19667031922926981</v>
      </c>
    </row>
    <row r="1481" spans="1:41" x14ac:dyDescent="0.25">
      <c r="A1481">
        <v>23</v>
      </c>
      <c r="B1481">
        <v>20</v>
      </c>
      <c r="C1481">
        <v>0</v>
      </c>
      <c r="D1481">
        <v>16</v>
      </c>
      <c r="E1481">
        <v>0</v>
      </c>
      <c r="F1481">
        <v>0</v>
      </c>
      <c r="H1481">
        <v>551.06785720000005</v>
      </c>
      <c r="J1481">
        <v>2336717</v>
      </c>
      <c r="K1481">
        <v>1965982</v>
      </c>
      <c r="L1481">
        <v>1694913</v>
      </c>
      <c r="M1481" t="str">
        <f>IF(J1481&gt;0,"Yes","No")</f>
        <v>Yes</v>
      </c>
      <c r="N1481">
        <f>AVERAGE(J1481:L1481)</f>
        <v>1999204</v>
      </c>
      <c r="O1481" t="s">
        <v>14</v>
      </c>
      <c r="P1481" t="s">
        <v>14</v>
      </c>
      <c r="Q1481" t="s">
        <v>14</v>
      </c>
      <c r="S1481">
        <f>B1481/A1481</f>
        <v>0.86956521739130432</v>
      </c>
      <c r="T1481">
        <f>D1481/A1481</f>
        <v>0.69565217391304346</v>
      </c>
      <c r="V1481" s="4">
        <f>A1481*12+(B1481-1)*1.007825+C1481*14.003074+D1481*15.9949146+E1481*31.9720707+F1481*30.9737615+0.0005485799</f>
        <v>551.0678571799001</v>
      </c>
      <c r="W1481">
        <f>1+A1481-B1481/2+C1481/2+F1481/2</f>
        <v>14</v>
      </c>
      <c r="X1481">
        <f>W1481/A1481</f>
        <v>0.60869565217391308</v>
      </c>
      <c r="Y1481">
        <f>W1481/B1481</f>
        <v>0.7</v>
      </c>
      <c r="Z1481">
        <f>W1481/D1481</f>
        <v>0.875</v>
      </c>
      <c r="AA1481" t="str">
        <f>IF(X1481&gt;=0.3,IF(X1481&lt;=0.68,IF(Y1481&gt;=0.2,IF(Y1481&lt;=0.95,IF(Z1481&gt;=0.77,IF(Z1481&lt;=1.75,"CRAM","O"),"O"),"O"),"O"),"O"),"O")</f>
        <v>CRAM</v>
      </c>
      <c r="AD1481">
        <f>(1+A1481-D1481/2-E1481-B1481/2)/(A1481-D1481/2-E1481-C1481-F1481)</f>
        <v>0.4</v>
      </c>
      <c r="AF1481" t="str">
        <f>IF(AD1481&gt;0.66,"CondAr","----")</f>
        <v>----</v>
      </c>
      <c r="AG1481" t="str">
        <f>IF(AND((AD1481&gt;0.5),(AD1481&lt;=0.66)),"Aromatic","----")</f>
        <v>----</v>
      </c>
      <c r="AH1481" t="str">
        <f>IF(AND((AD1481&lt;=0.5),(S1481&lt;1.5)),"HUnSatLig","----")</f>
        <v>HUnSatLig</v>
      </c>
      <c r="AI1481" t="str">
        <f>IF(AND((T1481&lt;0.6),(S1481&gt;=1.5),(C1481=0)),"AlipatNoN","----")</f>
        <v>----</v>
      </c>
      <c r="AJ1481" t="str">
        <f>IF(AND((S1481&gt;=1.5),(T1481&gt;=0.6)),"SatFACarb","----")</f>
        <v>----</v>
      </c>
      <c r="AK1481" t="str">
        <f>IF(AND((T1481&lt;0.6),(S1481&gt;=1.5),(C1481&gt;0)),"Alipat+N","----")</f>
        <v>----</v>
      </c>
      <c r="AM1481" s="4">
        <f>V1481*(44/43.989828)</f>
        <v>551.19528350771463</v>
      </c>
      <c r="AN1481" s="4">
        <f>INT(AM1481)</f>
        <v>551</v>
      </c>
      <c r="AO1481" s="4">
        <f>AM1481-AN1481</f>
        <v>0.19528350771463465</v>
      </c>
    </row>
    <row r="1482" spans="1:41" x14ac:dyDescent="0.25">
      <c r="A1482">
        <v>23</v>
      </c>
      <c r="B1482">
        <v>22</v>
      </c>
      <c r="C1482">
        <v>0</v>
      </c>
      <c r="D1482">
        <v>8</v>
      </c>
      <c r="E1482">
        <v>0</v>
      </c>
      <c r="F1482">
        <v>0</v>
      </c>
      <c r="H1482">
        <v>425.12419039999997</v>
      </c>
      <c r="J1482">
        <v>3051667</v>
      </c>
      <c r="K1482">
        <v>2576469</v>
      </c>
      <c r="L1482">
        <v>2840065</v>
      </c>
      <c r="M1482" t="str">
        <f>IF(J1482&gt;0,"Yes","No")</f>
        <v>Yes</v>
      </c>
      <c r="N1482">
        <f>AVERAGE(J1482:L1482)</f>
        <v>2822733.6666666665</v>
      </c>
      <c r="O1482">
        <v>1953376</v>
      </c>
      <c r="P1482">
        <v>2000960</v>
      </c>
      <c r="Q1482">
        <v>1574194</v>
      </c>
      <c r="S1482">
        <f>B1482/A1482</f>
        <v>0.95652173913043481</v>
      </c>
      <c r="T1482">
        <f>D1482/A1482</f>
        <v>0.34782608695652173</v>
      </c>
      <c r="V1482" s="4">
        <f>A1482*12+(B1482-1)*1.007825+C1482*14.003074+D1482*15.9949146+E1482*31.9720707+F1482*30.9737615+0.0005485799</f>
        <v>425.12419037990003</v>
      </c>
      <c r="W1482">
        <f>1+A1482-B1482/2+C1482/2+F1482/2</f>
        <v>13</v>
      </c>
      <c r="X1482">
        <f>W1482/A1482</f>
        <v>0.56521739130434778</v>
      </c>
      <c r="Y1482">
        <f>W1482/B1482</f>
        <v>0.59090909090909094</v>
      </c>
      <c r="Z1482">
        <f>W1482/D1482</f>
        <v>1.625</v>
      </c>
      <c r="AA1482" t="str">
        <f>IF(X1482&gt;=0.3,IF(X1482&lt;=0.68,IF(Y1482&gt;=0.2,IF(Y1482&lt;=0.95,IF(Z1482&gt;=0.77,IF(Z1482&lt;=1.75,"CRAM","O"),"O"),"O"),"O"),"O"),"O")</f>
        <v>CRAM</v>
      </c>
      <c r="AD1482">
        <f>(1+A1482-D1482/2-E1482-B1482/2)/(A1482-D1482/2-E1482-C1482-F1482)</f>
        <v>0.47368421052631576</v>
      </c>
      <c r="AF1482" t="str">
        <f>IF(AD1482&gt;0.66,"CondAr","----")</f>
        <v>----</v>
      </c>
      <c r="AG1482" t="str">
        <f>IF(AND((AD1482&gt;0.5),(AD1482&lt;=0.66)),"Aromatic","----")</f>
        <v>----</v>
      </c>
      <c r="AH1482" t="str">
        <f>IF(AND((AD1482&lt;=0.5),(S1482&lt;1.5)),"HUnSatLig","----")</f>
        <v>HUnSatLig</v>
      </c>
      <c r="AI1482" t="str">
        <f>IF(AND((T1482&lt;0.6),(S1482&gt;=1.5),(C1482=0)),"AlipatNoN","----")</f>
        <v>----</v>
      </c>
      <c r="AJ1482" t="str">
        <f>IF(AND((S1482&gt;=1.5),(T1482&gt;=0.6)),"SatFACarb","----")</f>
        <v>----</v>
      </c>
      <c r="AK1482" t="str">
        <f>IF(AND((T1482&lt;0.6),(S1482&gt;=1.5),(C1482&gt;0)),"Alipat+N","----")</f>
        <v>----</v>
      </c>
      <c r="AM1482" s="4">
        <f>V1482*(44/43.989828)</f>
        <v>425.22249408921533</v>
      </c>
      <c r="AN1482" s="4">
        <f>INT(AM1482)</f>
        <v>425</v>
      </c>
      <c r="AO1482" s="4">
        <f>AM1482-AN1482</f>
        <v>0.22249408921533131</v>
      </c>
    </row>
    <row r="1483" spans="1:41" x14ac:dyDescent="0.25">
      <c r="A1483">
        <v>23</v>
      </c>
      <c r="B1483">
        <v>22</v>
      </c>
      <c r="C1483">
        <v>0</v>
      </c>
      <c r="D1483">
        <v>15</v>
      </c>
      <c r="E1483">
        <v>0</v>
      </c>
      <c r="F1483">
        <v>0</v>
      </c>
      <c r="H1483">
        <v>537.08859259999997</v>
      </c>
      <c r="J1483">
        <v>3051925</v>
      </c>
      <c r="K1483">
        <v>2454584</v>
      </c>
      <c r="L1483">
        <v>2275878</v>
      </c>
      <c r="M1483" t="str">
        <f>IF(J1483&gt;0,"Yes","No")</f>
        <v>Yes</v>
      </c>
      <c r="N1483">
        <f>AVERAGE(J1483:L1483)</f>
        <v>2594129</v>
      </c>
      <c r="O1483" t="s">
        <v>14</v>
      </c>
      <c r="P1483" t="s">
        <v>14</v>
      </c>
      <c r="Q1483" t="s">
        <v>14</v>
      </c>
      <c r="S1483">
        <f>B1483/A1483</f>
        <v>0.95652173913043481</v>
      </c>
      <c r="T1483">
        <f>D1483/A1483</f>
        <v>0.65217391304347827</v>
      </c>
      <c r="V1483" s="4">
        <f>A1483*12+(B1483-1)*1.007825+C1483*14.003074+D1483*15.9949146+E1483*31.9720707+F1483*30.9737615+0.0005485799</f>
        <v>537.08859257990014</v>
      </c>
      <c r="W1483">
        <f>1+A1483-B1483/2+C1483/2+F1483/2</f>
        <v>13</v>
      </c>
      <c r="X1483">
        <f>W1483/A1483</f>
        <v>0.56521739130434778</v>
      </c>
      <c r="Y1483">
        <f>W1483/B1483</f>
        <v>0.59090909090909094</v>
      </c>
      <c r="Z1483">
        <f>W1483/D1483</f>
        <v>0.8666666666666667</v>
      </c>
      <c r="AA1483" t="str">
        <f>IF(X1483&gt;=0.3,IF(X1483&lt;=0.68,IF(Y1483&gt;=0.2,IF(Y1483&lt;=0.95,IF(Z1483&gt;=0.77,IF(Z1483&lt;=1.75,"CRAM","O"),"O"),"O"),"O"),"O"),"O")</f>
        <v>CRAM</v>
      </c>
      <c r="AD1483">
        <f>(1+A1483-D1483/2-E1483-B1483/2)/(A1483-D1483/2-E1483-C1483-F1483)</f>
        <v>0.35483870967741937</v>
      </c>
      <c r="AF1483" t="str">
        <f>IF(AD1483&gt;0.66,"CondAr","----")</f>
        <v>----</v>
      </c>
      <c r="AG1483" t="str">
        <f>IF(AND((AD1483&gt;0.5),(AD1483&lt;=0.66)),"Aromatic","----")</f>
        <v>----</v>
      </c>
      <c r="AH1483" t="str">
        <f>IF(AND((AD1483&lt;=0.5),(S1483&lt;1.5)),"HUnSatLig","----")</f>
        <v>HUnSatLig</v>
      </c>
      <c r="AI1483" t="str">
        <f>IF(AND((T1483&lt;0.6),(S1483&gt;=1.5),(C1483=0)),"AlipatNoN","----")</f>
        <v>----</v>
      </c>
      <c r="AJ1483" t="str">
        <f>IF(AND((S1483&gt;=1.5),(T1483&gt;=0.6)),"SatFACarb","----")</f>
        <v>----</v>
      </c>
      <c r="AK1483" t="str">
        <f>IF(AND((T1483&lt;0.6),(S1483&gt;=1.5),(C1483&gt;0)),"Alipat+N","----")</f>
        <v>----</v>
      </c>
      <c r="AM1483" s="4">
        <f>V1483*(44/43.989828)</f>
        <v>537.21278640861249</v>
      </c>
      <c r="AN1483" s="4">
        <f>INT(AM1483)</f>
        <v>537</v>
      </c>
      <c r="AO1483" s="4">
        <f>AM1483-AN1483</f>
        <v>0.21278640861248732</v>
      </c>
    </row>
    <row r="1484" spans="1:41" x14ac:dyDescent="0.25">
      <c r="A1484">
        <v>23</v>
      </c>
      <c r="B1484">
        <v>22</v>
      </c>
      <c r="C1484">
        <v>0</v>
      </c>
      <c r="D1484">
        <v>16</v>
      </c>
      <c r="E1484">
        <v>0</v>
      </c>
      <c r="F1484">
        <v>0</v>
      </c>
      <c r="H1484">
        <v>553.08350719999999</v>
      </c>
      <c r="J1484">
        <v>1768375</v>
      </c>
      <c r="K1484">
        <v>1831284</v>
      </c>
      <c r="L1484">
        <v>1524930</v>
      </c>
      <c r="M1484" t="str">
        <f>IF(J1484&gt;0,"Yes","No")</f>
        <v>Yes</v>
      </c>
      <c r="N1484">
        <f>AVERAGE(J1484:L1484)</f>
        <v>1708196.3333333333</v>
      </c>
      <c r="O1484" t="s">
        <v>14</v>
      </c>
      <c r="P1484" t="s">
        <v>14</v>
      </c>
      <c r="Q1484" t="s">
        <v>14</v>
      </c>
      <c r="S1484">
        <f>B1484/A1484</f>
        <v>0.95652173913043481</v>
      </c>
      <c r="T1484">
        <f>D1484/A1484</f>
        <v>0.69565217391304346</v>
      </c>
      <c r="V1484" s="4">
        <f>A1484*12+(B1484-1)*1.007825+C1484*14.003074+D1484*15.9949146+E1484*31.9720707+F1484*30.9737615+0.0005485799</f>
        <v>553.08350717990004</v>
      </c>
      <c r="W1484">
        <f>1+A1484-B1484/2+C1484/2+F1484/2</f>
        <v>13</v>
      </c>
      <c r="X1484">
        <f>W1484/A1484</f>
        <v>0.56521739130434778</v>
      </c>
      <c r="Y1484">
        <f>W1484/B1484</f>
        <v>0.59090909090909094</v>
      </c>
      <c r="Z1484">
        <f>W1484/D1484</f>
        <v>0.8125</v>
      </c>
      <c r="AA1484" t="str">
        <f>IF(X1484&gt;=0.3,IF(X1484&lt;=0.68,IF(Y1484&gt;=0.2,IF(Y1484&lt;=0.95,IF(Z1484&gt;=0.77,IF(Z1484&lt;=1.75,"CRAM","O"),"O"),"O"),"O"),"O"),"O")</f>
        <v>CRAM</v>
      </c>
      <c r="AD1484">
        <f>(1+A1484-D1484/2-E1484-B1484/2)/(A1484-D1484/2-E1484-C1484-F1484)</f>
        <v>0.33333333333333331</v>
      </c>
      <c r="AF1484" t="str">
        <f>IF(AD1484&gt;0.66,"CondAr","----")</f>
        <v>----</v>
      </c>
      <c r="AG1484" t="str">
        <f>IF(AND((AD1484&gt;0.5),(AD1484&lt;=0.66)),"Aromatic","----")</f>
        <v>----</v>
      </c>
      <c r="AH1484" t="str">
        <f>IF(AND((AD1484&lt;=0.5),(S1484&lt;1.5)),"HUnSatLig","----")</f>
        <v>HUnSatLig</v>
      </c>
      <c r="AI1484" t="str">
        <f>IF(AND((T1484&lt;0.6),(S1484&gt;=1.5),(C1484=0)),"AlipatNoN","----")</f>
        <v>----</v>
      </c>
      <c r="AJ1484" t="str">
        <f>IF(AND((S1484&gt;=1.5),(T1484&gt;=0.6)),"SatFACarb","----")</f>
        <v>----</v>
      </c>
      <c r="AK1484" t="str">
        <f>IF(AND((T1484&lt;0.6),(S1484&gt;=1.5),(C1484&gt;0)),"Alipat+N","----")</f>
        <v>----</v>
      </c>
      <c r="AM1484" s="4">
        <f>V1484*(44/43.989828)</f>
        <v>553.21139959709774</v>
      </c>
      <c r="AN1484" s="4">
        <f>INT(AM1484)</f>
        <v>553</v>
      </c>
      <c r="AO1484" s="4">
        <f>AM1484-AN1484</f>
        <v>0.21139959709773848</v>
      </c>
    </row>
    <row r="1485" spans="1:41" x14ac:dyDescent="0.25">
      <c r="A1485">
        <v>23</v>
      </c>
      <c r="B1485">
        <v>24</v>
      </c>
      <c r="C1485">
        <v>0</v>
      </c>
      <c r="D1485">
        <v>7</v>
      </c>
      <c r="E1485">
        <v>0</v>
      </c>
      <c r="F1485">
        <v>0</v>
      </c>
      <c r="H1485">
        <v>411.14492580000001</v>
      </c>
      <c r="J1485">
        <v>2875460</v>
      </c>
      <c r="K1485">
        <v>2321350</v>
      </c>
      <c r="L1485">
        <v>2765037</v>
      </c>
      <c r="M1485" t="str">
        <f>IF(J1485&gt;0,"Yes","No")</f>
        <v>Yes</v>
      </c>
      <c r="N1485">
        <f>AVERAGE(J1485:L1485)</f>
        <v>2653949</v>
      </c>
      <c r="O1485">
        <v>2240747</v>
      </c>
      <c r="P1485">
        <v>2616749</v>
      </c>
      <c r="Q1485">
        <v>2143149</v>
      </c>
      <c r="S1485">
        <f>B1485/A1485</f>
        <v>1.0434782608695652</v>
      </c>
      <c r="T1485">
        <f>D1485/A1485</f>
        <v>0.30434782608695654</v>
      </c>
      <c r="V1485" s="4">
        <f>A1485*12+(B1485-1)*1.007825+C1485*14.003074+D1485*15.9949146+E1485*31.9720707+F1485*30.9737615+0.0005485799</f>
        <v>411.14492577990001</v>
      </c>
      <c r="W1485">
        <f>1+A1485-B1485/2+C1485/2+F1485/2</f>
        <v>12</v>
      </c>
      <c r="X1485">
        <f>W1485/A1485</f>
        <v>0.52173913043478259</v>
      </c>
      <c r="Y1485">
        <f>W1485/B1485</f>
        <v>0.5</v>
      </c>
      <c r="Z1485">
        <f>W1485/D1485</f>
        <v>1.7142857142857142</v>
      </c>
      <c r="AA1485" t="str">
        <f>IF(X1485&gt;=0.3,IF(X1485&lt;=0.68,IF(Y1485&gt;=0.2,IF(Y1485&lt;=0.95,IF(Z1485&gt;=0.77,IF(Z1485&lt;=1.75,"CRAM","O"),"O"),"O"),"O"),"O"),"O")</f>
        <v>CRAM</v>
      </c>
      <c r="AD1485">
        <f>(1+A1485-D1485/2-E1485-B1485/2)/(A1485-D1485/2-E1485-C1485-F1485)</f>
        <v>0.4358974358974359</v>
      </c>
      <c r="AF1485" t="str">
        <f>IF(AD1485&gt;0.66,"CondAr","----")</f>
        <v>----</v>
      </c>
      <c r="AG1485" t="str">
        <f>IF(AND((AD1485&gt;0.5),(AD1485&lt;=0.66)),"Aromatic","----")</f>
        <v>----</v>
      </c>
      <c r="AH1485" t="str">
        <f>IF(AND((AD1485&lt;=0.5),(S1485&lt;1.5)),"HUnSatLig","----")</f>
        <v>HUnSatLig</v>
      </c>
      <c r="AI1485" t="str">
        <f>IF(AND((T1485&lt;0.6),(S1485&gt;=1.5),(C1485=0)),"AlipatNoN","----")</f>
        <v>----</v>
      </c>
      <c r="AJ1485" t="str">
        <f>IF(AND((S1485&gt;=1.5),(T1485&gt;=0.6)),"SatFACarb","----")</f>
        <v>----</v>
      </c>
      <c r="AK1485" t="str">
        <f>IF(AND((T1485&lt;0.6),(S1485&gt;=1.5),(C1485&gt;0)),"Alipat+N","----")</f>
        <v>----</v>
      </c>
      <c r="AM1485" s="4">
        <f>V1485*(44/43.989828)</f>
        <v>411.23999699011318</v>
      </c>
      <c r="AN1485" s="4">
        <f>INT(AM1485)</f>
        <v>411</v>
      </c>
      <c r="AO1485" s="4">
        <f>AM1485-AN1485</f>
        <v>0.23999699011318398</v>
      </c>
    </row>
    <row r="1486" spans="1:41" x14ac:dyDescent="0.25">
      <c r="A1486">
        <v>23</v>
      </c>
      <c r="B1486">
        <v>24</v>
      </c>
      <c r="C1486">
        <v>0</v>
      </c>
      <c r="D1486">
        <v>15</v>
      </c>
      <c r="E1486">
        <v>0</v>
      </c>
      <c r="F1486">
        <v>0</v>
      </c>
      <c r="H1486">
        <v>539.10424260000002</v>
      </c>
      <c r="J1486">
        <v>2288050</v>
      </c>
      <c r="K1486">
        <v>1961521</v>
      </c>
      <c r="L1486">
        <v>1801290</v>
      </c>
      <c r="M1486" t="str">
        <f>IF(J1486&gt;0,"Yes","No")</f>
        <v>Yes</v>
      </c>
      <c r="N1486">
        <f>AVERAGE(J1486:L1486)</f>
        <v>2016953.6666666667</v>
      </c>
      <c r="O1486" t="s">
        <v>14</v>
      </c>
      <c r="P1486" t="s">
        <v>14</v>
      </c>
      <c r="Q1486" t="s">
        <v>14</v>
      </c>
      <c r="S1486">
        <f>B1486/A1486</f>
        <v>1.0434782608695652</v>
      </c>
      <c r="T1486">
        <f>D1486/A1486</f>
        <v>0.65217391304347827</v>
      </c>
      <c r="V1486" s="4">
        <f>A1486*12+(B1486-1)*1.007825+C1486*14.003074+D1486*15.9949146+E1486*31.9720707+F1486*30.9737615+0.0005485799</f>
        <v>539.10424257990007</v>
      </c>
      <c r="W1486">
        <f>1+A1486-B1486/2+C1486/2+F1486/2</f>
        <v>12</v>
      </c>
      <c r="X1486">
        <f>W1486/A1486</f>
        <v>0.52173913043478259</v>
      </c>
      <c r="Y1486">
        <f>W1486/B1486</f>
        <v>0.5</v>
      </c>
      <c r="Z1486">
        <f>W1486/D1486</f>
        <v>0.8</v>
      </c>
      <c r="AA1486" t="str">
        <f>IF(X1486&gt;=0.3,IF(X1486&lt;=0.68,IF(Y1486&gt;=0.2,IF(Y1486&lt;=0.95,IF(Z1486&gt;=0.77,IF(Z1486&lt;=1.75,"CRAM","O"),"O"),"O"),"O"),"O"),"O")</f>
        <v>CRAM</v>
      </c>
      <c r="AD1486">
        <f>(1+A1486-D1486/2-E1486-B1486/2)/(A1486-D1486/2-E1486-C1486-F1486)</f>
        <v>0.29032258064516131</v>
      </c>
      <c r="AF1486" t="str">
        <f>IF(AD1486&gt;0.66,"CondAr","----")</f>
        <v>----</v>
      </c>
      <c r="AG1486" t="str">
        <f>IF(AND((AD1486&gt;0.5),(AD1486&lt;=0.66)),"Aromatic","----")</f>
        <v>----</v>
      </c>
      <c r="AH1486" t="str">
        <f>IF(AND((AD1486&lt;=0.5),(S1486&lt;1.5)),"HUnSatLig","----")</f>
        <v>HUnSatLig</v>
      </c>
      <c r="AI1486" t="str">
        <f>IF(AND((T1486&lt;0.6),(S1486&gt;=1.5),(C1486=0)),"AlipatNoN","----")</f>
        <v>----</v>
      </c>
      <c r="AJ1486" t="str">
        <f>IF(AND((S1486&gt;=1.5),(T1486&gt;=0.6)),"SatFACarb","----")</f>
        <v>----</v>
      </c>
      <c r="AK1486" t="str">
        <f>IF(AND((T1486&lt;0.6),(S1486&gt;=1.5),(C1486&gt;0)),"Alipat+N","----")</f>
        <v>----</v>
      </c>
      <c r="AM1486" s="4">
        <f>V1486*(44/43.989828)</f>
        <v>539.2289024979957</v>
      </c>
      <c r="AN1486" s="4">
        <f>INT(AM1486)</f>
        <v>539</v>
      </c>
      <c r="AO1486" s="4">
        <f>AM1486-AN1486</f>
        <v>0.22890249799570483</v>
      </c>
    </row>
    <row r="1487" spans="1:41" x14ac:dyDescent="0.25">
      <c r="A1487">
        <v>23</v>
      </c>
      <c r="B1487">
        <v>26</v>
      </c>
      <c r="C1487">
        <v>0</v>
      </c>
      <c r="D1487">
        <v>6</v>
      </c>
      <c r="E1487">
        <v>0</v>
      </c>
      <c r="F1487">
        <v>0</v>
      </c>
      <c r="H1487">
        <v>397.16566119999999</v>
      </c>
      <c r="J1487">
        <v>2592721</v>
      </c>
      <c r="K1487">
        <v>2041884</v>
      </c>
      <c r="L1487">
        <v>2342363</v>
      </c>
      <c r="M1487" t="str">
        <f>IF(J1487&gt;0,"Yes","No")</f>
        <v>Yes</v>
      </c>
      <c r="N1487">
        <f>AVERAGE(J1487:L1487)</f>
        <v>2325656</v>
      </c>
      <c r="O1487">
        <v>2808254</v>
      </c>
      <c r="P1487">
        <v>2774959</v>
      </c>
      <c r="Q1487">
        <v>2630704</v>
      </c>
      <c r="S1487">
        <f>B1487/A1487</f>
        <v>1.1304347826086956</v>
      </c>
      <c r="T1487">
        <f>D1487/A1487</f>
        <v>0.2608695652173913</v>
      </c>
      <c r="V1487" s="4">
        <f>A1487*12+(B1487-1)*1.007825+C1487*14.003074+D1487*15.9949146+E1487*31.9720707+F1487*30.9737615+0.0005485799</f>
        <v>397.16566117989998</v>
      </c>
      <c r="W1487">
        <f>1+A1487-B1487/2+C1487/2+F1487/2</f>
        <v>11</v>
      </c>
      <c r="X1487">
        <f>W1487/A1487</f>
        <v>0.47826086956521741</v>
      </c>
      <c r="Y1487">
        <f>W1487/B1487</f>
        <v>0.42307692307692307</v>
      </c>
      <c r="Z1487">
        <f>W1487/D1487</f>
        <v>1.8333333333333333</v>
      </c>
      <c r="AA1487" t="str">
        <f>IF(X1487&gt;=0.3,IF(X1487&lt;=0.68,IF(Y1487&gt;=0.2,IF(Y1487&lt;=0.95,IF(Z1487&gt;=0.77,IF(Z1487&lt;=1.75,"CRAM","O"),"O"),"O"),"O"),"O"),"O")</f>
        <v>O</v>
      </c>
      <c r="AD1487">
        <f>(1+A1487-D1487/2-E1487-B1487/2)/(A1487-D1487/2-E1487-C1487-F1487)</f>
        <v>0.4</v>
      </c>
      <c r="AF1487" t="str">
        <f>IF(AD1487&gt;0.66,"CondAr","----")</f>
        <v>----</v>
      </c>
      <c r="AG1487" t="str">
        <f>IF(AND((AD1487&gt;0.5),(AD1487&lt;=0.66)),"Aromatic","----")</f>
        <v>----</v>
      </c>
      <c r="AH1487" t="str">
        <f>IF(AND((AD1487&lt;=0.5),(S1487&lt;1.5)),"HUnSatLig","----")</f>
        <v>HUnSatLig</v>
      </c>
      <c r="AI1487" t="str">
        <f>IF(AND((T1487&lt;0.6),(S1487&gt;=1.5),(C1487=0)),"AlipatNoN","----")</f>
        <v>----</v>
      </c>
      <c r="AJ1487" t="str">
        <f>IF(AND((S1487&gt;=1.5),(T1487&gt;=0.6)),"SatFACarb","----")</f>
        <v>----</v>
      </c>
      <c r="AK1487" t="str">
        <f>IF(AND((T1487&lt;0.6),(S1487&gt;=1.5),(C1487&gt;0)),"Alipat+N","----")</f>
        <v>----</v>
      </c>
      <c r="AM1487" s="4">
        <f>V1487*(44/43.989828)</f>
        <v>397.25749989101109</v>
      </c>
      <c r="AN1487" s="4">
        <f>INT(AM1487)</f>
        <v>397</v>
      </c>
      <c r="AO1487" s="4">
        <f>AM1487-AN1487</f>
        <v>0.2574998910110935</v>
      </c>
    </row>
    <row r="1488" spans="1:41" x14ac:dyDescent="0.25">
      <c r="A1488">
        <v>23</v>
      </c>
      <c r="B1488">
        <v>26</v>
      </c>
      <c r="C1488">
        <v>0</v>
      </c>
      <c r="D1488">
        <v>14</v>
      </c>
      <c r="E1488">
        <v>0</v>
      </c>
      <c r="F1488">
        <v>0</v>
      </c>
      <c r="H1488">
        <v>525.12497800000006</v>
      </c>
      <c r="J1488">
        <v>3171413</v>
      </c>
      <c r="K1488">
        <v>2624003</v>
      </c>
      <c r="L1488">
        <v>1961744</v>
      </c>
      <c r="M1488" t="str">
        <f>IF(J1488&gt;0,"Yes","No")</f>
        <v>Yes</v>
      </c>
      <c r="N1488">
        <f>AVERAGE(J1488:L1488)</f>
        <v>2585720</v>
      </c>
      <c r="O1488" t="s">
        <v>14</v>
      </c>
      <c r="P1488" t="s">
        <v>14</v>
      </c>
      <c r="Q1488" t="s">
        <v>14</v>
      </c>
      <c r="S1488">
        <f>B1488/A1488</f>
        <v>1.1304347826086956</v>
      </c>
      <c r="T1488">
        <f>D1488/A1488</f>
        <v>0.60869565217391308</v>
      </c>
      <c r="V1488" s="4">
        <f>A1488*12+(B1488-1)*1.007825+C1488*14.003074+D1488*15.9949146+E1488*31.9720707+F1488*30.9737615+0.0005485799</f>
        <v>525.12497797990011</v>
      </c>
      <c r="W1488">
        <f>1+A1488-B1488/2+C1488/2+F1488/2</f>
        <v>11</v>
      </c>
      <c r="X1488">
        <f>W1488/A1488</f>
        <v>0.47826086956521741</v>
      </c>
      <c r="Y1488">
        <f>W1488/B1488</f>
        <v>0.42307692307692307</v>
      </c>
      <c r="Z1488">
        <f>W1488/D1488</f>
        <v>0.7857142857142857</v>
      </c>
      <c r="AA1488" t="str">
        <f>IF(X1488&gt;=0.3,IF(X1488&lt;=0.68,IF(Y1488&gt;=0.2,IF(Y1488&lt;=0.95,IF(Z1488&gt;=0.77,IF(Z1488&lt;=1.75,"CRAM","O"),"O"),"O"),"O"),"O"),"O")</f>
        <v>CRAM</v>
      </c>
      <c r="AD1488">
        <f>(1+A1488-D1488/2-E1488-B1488/2)/(A1488-D1488/2-E1488-C1488-F1488)</f>
        <v>0.25</v>
      </c>
      <c r="AF1488" t="str">
        <f>IF(AD1488&gt;0.66,"CondAr","----")</f>
        <v>----</v>
      </c>
      <c r="AG1488" t="str">
        <f>IF(AND((AD1488&gt;0.5),(AD1488&lt;=0.66)),"Aromatic","----")</f>
        <v>----</v>
      </c>
      <c r="AH1488" t="str">
        <f>IF(AND((AD1488&lt;=0.5),(S1488&lt;1.5)),"HUnSatLig","----")</f>
        <v>HUnSatLig</v>
      </c>
      <c r="AI1488" t="str">
        <f>IF(AND((T1488&lt;0.6),(S1488&gt;=1.5),(C1488=0)),"AlipatNoN","----")</f>
        <v>----</v>
      </c>
      <c r="AJ1488" t="str">
        <f>IF(AND((S1488&gt;=1.5),(T1488&gt;=0.6)),"SatFACarb","----")</f>
        <v>----</v>
      </c>
      <c r="AK1488" t="str">
        <f>IF(AND((T1488&lt;0.6),(S1488&gt;=1.5),(C1488&gt;0)),"Alipat+N","----")</f>
        <v>----</v>
      </c>
      <c r="AM1488" s="4">
        <f>V1488*(44/43.989828)</f>
        <v>525.24640539889367</v>
      </c>
      <c r="AN1488" s="4">
        <f>INT(AM1488)</f>
        <v>525</v>
      </c>
      <c r="AO1488" s="4">
        <f>AM1488-AN1488</f>
        <v>0.24640539889367119</v>
      </c>
    </row>
    <row r="1489" spans="1:41" x14ac:dyDescent="0.25">
      <c r="A1489">
        <v>23</v>
      </c>
      <c r="B1489">
        <v>26</v>
      </c>
      <c r="C1489">
        <v>0</v>
      </c>
      <c r="D1489">
        <v>15</v>
      </c>
      <c r="E1489">
        <v>0</v>
      </c>
      <c r="F1489">
        <v>0</v>
      </c>
      <c r="H1489">
        <v>541.11989259999996</v>
      </c>
      <c r="J1489">
        <v>1761737</v>
      </c>
      <c r="K1489">
        <v>1729573</v>
      </c>
      <c r="L1489">
        <v>1878378</v>
      </c>
      <c r="M1489" t="str">
        <f>IF(J1489&gt;0,"Yes","No")</f>
        <v>Yes</v>
      </c>
      <c r="N1489">
        <f>AVERAGE(J1489:L1489)</f>
        <v>1789896</v>
      </c>
      <c r="O1489" t="s">
        <v>14</v>
      </c>
      <c r="P1489" t="s">
        <v>14</v>
      </c>
      <c r="Q1489" t="s">
        <v>14</v>
      </c>
      <c r="S1489">
        <f>B1489/A1489</f>
        <v>1.1304347826086956</v>
      </c>
      <c r="T1489">
        <f>D1489/A1489</f>
        <v>0.65217391304347827</v>
      </c>
      <c r="V1489" s="4">
        <f>A1489*12+(B1489-1)*1.007825+C1489*14.003074+D1489*15.9949146+E1489*31.9720707+F1489*30.9737615+0.0005485799</f>
        <v>541.11989257990001</v>
      </c>
      <c r="W1489">
        <f>1+A1489-B1489/2+C1489/2+F1489/2</f>
        <v>11</v>
      </c>
      <c r="X1489">
        <f>W1489/A1489</f>
        <v>0.47826086956521741</v>
      </c>
      <c r="Y1489">
        <f>W1489/B1489</f>
        <v>0.42307692307692307</v>
      </c>
      <c r="Z1489">
        <f>W1489/D1489</f>
        <v>0.73333333333333328</v>
      </c>
      <c r="AA1489" t="str">
        <f>IF(X1489&gt;=0.3,IF(X1489&lt;=0.68,IF(Y1489&gt;=0.2,IF(Y1489&lt;=0.95,IF(Z1489&gt;=0.77,IF(Z1489&lt;=1.75,"CRAM","O"),"O"),"O"),"O"),"O"),"O")</f>
        <v>O</v>
      </c>
      <c r="AD1489">
        <f>(1+A1489-D1489/2-E1489-B1489/2)/(A1489-D1489/2-E1489-C1489-F1489)</f>
        <v>0.22580645161290322</v>
      </c>
      <c r="AF1489" t="str">
        <f>IF(AD1489&gt;0.66,"CondAr","----")</f>
        <v>----</v>
      </c>
      <c r="AG1489" t="str">
        <f>IF(AND((AD1489&gt;0.5),(AD1489&lt;=0.66)),"Aromatic","----")</f>
        <v>----</v>
      </c>
      <c r="AH1489" t="str">
        <f>IF(AND((AD1489&lt;=0.5),(S1489&lt;1.5)),"HUnSatLig","----")</f>
        <v>HUnSatLig</v>
      </c>
      <c r="AI1489" t="str">
        <f>IF(AND((T1489&lt;0.6),(S1489&gt;=1.5),(C1489=0)),"AlipatNoN","----")</f>
        <v>----</v>
      </c>
      <c r="AJ1489" t="str">
        <f>IF(AND((S1489&gt;=1.5),(T1489&gt;=0.6)),"SatFACarb","----")</f>
        <v>----</v>
      </c>
      <c r="AK1489" t="str">
        <f>IF(AND((T1489&lt;0.6),(S1489&gt;=1.5),(C1489&gt;0)),"Alipat+N","----")</f>
        <v>----</v>
      </c>
      <c r="AM1489" s="4">
        <f>V1489*(44/43.989828)</f>
        <v>541.24501858737881</v>
      </c>
      <c r="AN1489" s="4">
        <f>INT(AM1489)</f>
        <v>541</v>
      </c>
      <c r="AO1489" s="4">
        <f>AM1489-AN1489</f>
        <v>0.24501858737880866</v>
      </c>
    </row>
    <row r="1490" spans="1:41" x14ac:dyDescent="0.25">
      <c r="A1490">
        <v>23</v>
      </c>
      <c r="B1490">
        <v>28</v>
      </c>
      <c r="C1490">
        <v>0</v>
      </c>
      <c r="D1490">
        <v>14</v>
      </c>
      <c r="E1490">
        <v>0</v>
      </c>
      <c r="F1490">
        <v>0</v>
      </c>
      <c r="H1490">
        <v>527.14062799999999</v>
      </c>
      <c r="J1490">
        <v>2245788</v>
      </c>
      <c r="K1490">
        <v>2215447</v>
      </c>
      <c r="L1490">
        <v>1547333</v>
      </c>
      <c r="M1490" t="str">
        <f>IF(J1490&gt;0,"Yes","No")</f>
        <v>Yes</v>
      </c>
      <c r="N1490">
        <f>AVERAGE(J1490:L1490)</f>
        <v>2002856</v>
      </c>
      <c r="O1490" t="s">
        <v>14</v>
      </c>
      <c r="P1490" t="s">
        <v>14</v>
      </c>
      <c r="Q1490" t="s">
        <v>14</v>
      </c>
      <c r="S1490">
        <f>B1490/A1490</f>
        <v>1.2173913043478262</v>
      </c>
      <c r="T1490">
        <f>D1490/A1490</f>
        <v>0.60869565217391308</v>
      </c>
      <c r="V1490" s="4">
        <f>A1490*12+(B1490-1)*1.007825+C1490*14.003074+D1490*15.9949146+E1490*31.9720707+F1490*30.9737615+0.0005485799</f>
        <v>527.14062797990005</v>
      </c>
      <c r="W1490">
        <f>1+A1490-B1490/2+C1490/2+F1490/2</f>
        <v>10</v>
      </c>
      <c r="X1490">
        <f>W1490/A1490</f>
        <v>0.43478260869565216</v>
      </c>
      <c r="Y1490">
        <f>W1490/B1490</f>
        <v>0.35714285714285715</v>
      </c>
      <c r="Z1490">
        <f>W1490/D1490</f>
        <v>0.7142857142857143</v>
      </c>
      <c r="AA1490" t="str">
        <f>IF(X1490&gt;=0.3,IF(X1490&lt;=0.68,IF(Y1490&gt;=0.2,IF(Y1490&lt;=0.95,IF(Z1490&gt;=0.77,IF(Z1490&lt;=1.75,"CRAM","O"),"O"),"O"),"O"),"O"),"O")</f>
        <v>O</v>
      </c>
      <c r="AD1490">
        <f>(1+A1490-D1490/2-E1490-B1490/2)/(A1490-D1490/2-E1490-C1490-F1490)</f>
        <v>0.1875</v>
      </c>
      <c r="AF1490" t="str">
        <f>IF(AD1490&gt;0.66,"CondAr","----")</f>
        <v>----</v>
      </c>
      <c r="AG1490" t="str">
        <f>IF(AND((AD1490&gt;0.5),(AD1490&lt;=0.66)),"Aromatic","----")</f>
        <v>----</v>
      </c>
      <c r="AH1490" t="str">
        <f>IF(AND((AD1490&lt;=0.5),(S1490&lt;1.5)),"HUnSatLig","----")</f>
        <v>HUnSatLig</v>
      </c>
      <c r="AI1490" t="str">
        <f>IF(AND((T1490&lt;0.6),(S1490&gt;=1.5),(C1490=0)),"AlipatNoN","----")</f>
        <v>----</v>
      </c>
      <c r="AJ1490" t="str">
        <f>IF(AND((S1490&gt;=1.5),(T1490&gt;=0.6)),"SatFACarb","----")</f>
        <v>----</v>
      </c>
      <c r="AK1490" t="str">
        <f>IF(AND((T1490&lt;0.6),(S1490&gt;=1.5),(C1490&gt;0)),"Alipat+N","----")</f>
        <v>----</v>
      </c>
      <c r="AM1490" s="4">
        <f>V1490*(44/43.989828)</f>
        <v>527.26252148827678</v>
      </c>
      <c r="AN1490" s="4">
        <f>INT(AM1490)</f>
        <v>527</v>
      </c>
      <c r="AO1490" s="4">
        <f>AM1490-AN1490</f>
        <v>0.26252148827677502</v>
      </c>
    </row>
    <row r="1491" spans="1:41" x14ac:dyDescent="0.25">
      <c r="A1491">
        <v>23</v>
      </c>
      <c r="B1491">
        <v>30</v>
      </c>
      <c r="C1491">
        <v>0</v>
      </c>
      <c r="D1491">
        <v>5</v>
      </c>
      <c r="E1491">
        <v>0</v>
      </c>
      <c r="F1491">
        <v>0</v>
      </c>
      <c r="H1491">
        <v>385.20204660000002</v>
      </c>
      <c r="J1491">
        <v>2236795</v>
      </c>
      <c r="K1491">
        <v>1743097</v>
      </c>
      <c r="L1491">
        <v>2074744</v>
      </c>
      <c r="M1491" t="str">
        <f>IF(J1491&gt;0,"Yes","No")</f>
        <v>Yes</v>
      </c>
      <c r="N1491">
        <f>AVERAGE(J1491:L1491)</f>
        <v>2018212</v>
      </c>
      <c r="O1491">
        <v>2728543</v>
      </c>
      <c r="P1491">
        <v>3523064</v>
      </c>
      <c r="Q1491">
        <v>2857963</v>
      </c>
      <c r="S1491">
        <f>B1491/A1491</f>
        <v>1.3043478260869565</v>
      </c>
      <c r="T1491">
        <f>D1491/A1491</f>
        <v>0.21739130434782608</v>
      </c>
      <c r="V1491" s="4">
        <f>A1491*12+(B1491-1)*1.007825+C1491*14.003074+D1491*15.9949146+E1491*31.9720707+F1491*30.9737615+0.0005485799</f>
        <v>385.20204657990001</v>
      </c>
      <c r="W1491">
        <f>1+A1491-B1491/2+C1491/2+F1491/2</f>
        <v>9</v>
      </c>
      <c r="X1491">
        <f>W1491/A1491</f>
        <v>0.39130434782608697</v>
      </c>
      <c r="Y1491">
        <f>W1491/B1491</f>
        <v>0.3</v>
      </c>
      <c r="Z1491">
        <f>W1491/D1491</f>
        <v>1.8</v>
      </c>
      <c r="AA1491" t="str">
        <f>IF(X1491&gt;=0.3,IF(X1491&lt;=0.68,IF(Y1491&gt;=0.2,IF(Y1491&lt;=0.95,IF(Z1491&gt;=0.77,IF(Z1491&lt;=1.75,"CRAM","O"),"O"),"O"),"O"),"O"),"O")</f>
        <v>O</v>
      </c>
      <c r="AD1491">
        <f>(1+A1491-D1491/2-E1491-B1491/2)/(A1491-D1491/2-E1491-C1491-F1491)</f>
        <v>0.31707317073170732</v>
      </c>
      <c r="AF1491" t="str">
        <f>IF(AD1491&gt;0.66,"CondAr","----")</f>
        <v>----</v>
      </c>
      <c r="AG1491" t="str">
        <f>IF(AND((AD1491&gt;0.5),(AD1491&lt;=0.66)),"Aromatic","----")</f>
        <v>----</v>
      </c>
      <c r="AH1491" t="str">
        <f>IF(AND((AD1491&lt;=0.5),(S1491&lt;1.5)),"HUnSatLig","----")</f>
        <v>HUnSatLig</v>
      </c>
      <c r="AI1491" t="str">
        <f>IF(AND((T1491&lt;0.6),(S1491&gt;=1.5),(C1491=0)),"AlipatNoN","----")</f>
        <v>----</v>
      </c>
      <c r="AJ1491" t="str">
        <f>IF(AND((S1491&gt;=1.5),(T1491&gt;=0.6)),"SatFACarb","----")</f>
        <v>----</v>
      </c>
      <c r="AK1491" t="str">
        <f>IF(AND((T1491&lt;0.6),(S1491&gt;=1.5),(C1491&gt;0)),"Alipat+N","----")</f>
        <v>----</v>
      </c>
      <c r="AM1491" s="4">
        <f>V1491*(44/43.989828)</f>
        <v>385.29111888129222</v>
      </c>
      <c r="AN1491" s="4">
        <f>INT(AM1491)</f>
        <v>385</v>
      </c>
      <c r="AO1491" s="4">
        <f>AM1491-AN1491</f>
        <v>0.29111888129222052</v>
      </c>
    </row>
    <row r="1492" spans="1:41" x14ac:dyDescent="0.25">
      <c r="A1492">
        <v>23</v>
      </c>
      <c r="B1492">
        <v>30</v>
      </c>
      <c r="C1492">
        <v>0</v>
      </c>
      <c r="D1492">
        <v>13</v>
      </c>
      <c r="E1492">
        <v>0</v>
      </c>
      <c r="F1492">
        <v>0</v>
      </c>
      <c r="H1492">
        <v>513.16136340000003</v>
      </c>
      <c r="J1492">
        <v>2371634</v>
      </c>
      <c r="K1492">
        <v>2375474</v>
      </c>
      <c r="L1492">
        <v>2136520</v>
      </c>
      <c r="M1492" t="str">
        <f>IF(J1492&gt;0,"Yes","No")</f>
        <v>Yes</v>
      </c>
      <c r="N1492">
        <f>AVERAGE(J1492:L1492)</f>
        <v>2294542.6666666665</v>
      </c>
      <c r="O1492" t="s">
        <v>14</v>
      </c>
      <c r="P1492" t="s">
        <v>14</v>
      </c>
      <c r="Q1492" t="s">
        <v>14</v>
      </c>
      <c r="S1492">
        <f>B1492/A1492</f>
        <v>1.3043478260869565</v>
      </c>
      <c r="T1492">
        <f>D1492/A1492</f>
        <v>0.56521739130434778</v>
      </c>
      <c r="V1492" s="4">
        <f>A1492*12+(B1492-1)*1.007825+C1492*14.003074+D1492*15.9949146+E1492*31.9720707+F1492*30.9737615+0.0005485799</f>
        <v>513.16136337990008</v>
      </c>
      <c r="W1492">
        <f>1+A1492-B1492/2+C1492/2+F1492/2</f>
        <v>9</v>
      </c>
      <c r="X1492">
        <f>W1492/A1492</f>
        <v>0.39130434782608697</v>
      </c>
      <c r="Y1492">
        <f>W1492/B1492</f>
        <v>0.3</v>
      </c>
      <c r="Z1492">
        <f>W1492/D1492</f>
        <v>0.69230769230769229</v>
      </c>
      <c r="AA1492" t="str">
        <f>IF(X1492&gt;=0.3,IF(X1492&lt;=0.68,IF(Y1492&gt;=0.2,IF(Y1492&lt;=0.95,IF(Z1492&gt;=0.77,IF(Z1492&lt;=1.75,"CRAM","O"),"O"),"O"),"O"),"O"),"O")</f>
        <v>O</v>
      </c>
      <c r="AD1492">
        <f>(1+A1492-D1492/2-E1492-B1492/2)/(A1492-D1492/2-E1492-C1492-F1492)</f>
        <v>0.15151515151515152</v>
      </c>
      <c r="AF1492" t="str">
        <f>IF(AD1492&gt;0.66,"CondAr","----")</f>
        <v>----</v>
      </c>
      <c r="AG1492" t="str">
        <f>IF(AND((AD1492&gt;0.5),(AD1492&lt;=0.66)),"Aromatic","----")</f>
        <v>----</v>
      </c>
      <c r="AH1492" t="str">
        <f>IF(AND((AD1492&lt;=0.5),(S1492&lt;1.5)),"HUnSatLig","----")</f>
        <v>HUnSatLig</v>
      </c>
      <c r="AI1492" t="str">
        <f>IF(AND((T1492&lt;0.6),(S1492&gt;=1.5),(C1492=0)),"AlipatNoN","----")</f>
        <v>----</v>
      </c>
      <c r="AJ1492" t="str">
        <f>IF(AND((S1492&gt;=1.5),(T1492&gt;=0.6)),"SatFACarb","----")</f>
        <v>----</v>
      </c>
      <c r="AK1492" t="str">
        <f>IF(AND((T1492&lt;0.6),(S1492&gt;=1.5),(C1492&gt;0)),"Alipat+N","----")</f>
        <v>----</v>
      </c>
      <c r="AM1492" s="4">
        <f>V1492*(44/43.989828)</f>
        <v>513.28002438917474</v>
      </c>
      <c r="AN1492" s="4">
        <f>INT(AM1492)</f>
        <v>513</v>
      </c>
      <c r="AO1492" s="4">
        <f>AM1492-AN1492</f>
        <v>0.28002438917474137</v>
      </c>
    </row>
    <row r="1493" spans="1:41" x14ac:dyDescent="0.25">
      <c r="A1493">
        <v>23</v>
      </c>
      <c r="B1493">
        <v>32</v>
      </c>
      <c r="C1493">
        <v>0</v>
      </c>
      <c r="D1493">
        <v>5</v>
      </c>
      <c r="E1493">
        <v>0</v>
      </c>
      <c r="F1493">
        <v>0</v>
      </c>
      <c r="H1493">
        <v>387.21769660000001</v>
      </c>
      <c r="J1493">
        <v>1816550</v>
      </c>
      <c r="K1493">
        <v>2385083</v>
      </c>
      <c r="L1493">
        <v>2334288</v>
      </c>
      <c r="M1493" t="str">
        <f>IF(J1493&gt;0,"Yes","No")</f>
        <v>Yes</v>
      </c>
      <c r="N1493">
        <f>AVERAGE(J1493:L1493)</f>
        <v>2178640.3333333335</v>
      </c>
      <c r="O1493">
        <v>3431989</v>
      </c>
      <c r="P1493">
        <v>4537815</v>
      </c>
      <c r="Q1493">
        <v>2895255</v>
      </c>
      <c r="S1493">
        <f>B1493/A1493</f>
        <v>1.3913043478260869</v>
      </c>
      <c r="T1493">
        <f>D1493/A1493</f>
        <v>0.21739130434782608</v>
      </c>
      <c r="V1493" s="4">
        <f>A1493*12+(B1493-1)*1.007825+C1493*14.003074+D1493*15.9949146+E1493*31.9720707+F1493*30.9737615+0.0005485799</f>
        <v>387.21769657989995</v>
      </c>
      <c r="W1493">
        <f>1+A1493-B1493/2+C1493/2+F1493/2</f>
        <v>8</v>
      </c>
      <c r="X1493">
        <f>W1493/A1493</f>
        <v>0.34782608695652173</v>
      </c>
      <c r="Y1493">
        <f>W1493/B1493</f>
        <v>0.25</v>
      </c>
      <c r="Z1493">
        <f>W1493/D1493</f>
        <v>1.6</v>
      </c>
      <c r="AA1493" t="str">
        <f>IF(X1493&gt;=0.3,IF(X1493&lt;=0.68,IF(Y1493&gt;=0.2,IF(Y1493&lt;=0.95,IF(Z1493&gt;=0.77,IF(Z1493&lt;=1.75,"CRAM","O"),"O"),"O"),"O"),"O"),"O")</f>
        <v>CRAM</v>
      </c>
      <c r="AD1493">
        <f>(1+A1493-D1493/2-E1493-B1493/2)/(A1493-D1493/2-E1493-C1493-F1493)</f>
        <v>0.26829268292682928</v>
      </c>
      <c r="AF1493" t="str">
        <f>IF(AD1493&gt;0.66,"CondAr","----")</f>
        <v>----</v>
      </c>
      <c r="AG1493" t="str">
        <f>IF(AND((AD1493&gt;0.5),(AD1493&lt;=0.66)),"Aromatic","----")</f>
        <v>----</v>
      </c>
      <c r="AH1493" t="str">
        <f>IF(AND((AD1493&lt;=0.5),(S1493&lt;1.5)),"HUnSatLig","----")</f>
        <v>HUnSatLig</v>
      </c>
      <c r="AI1493" t="str">
        <f>IF(AND((T1493&lt;0.6),(S1493&gt;=1.5),(C1493=0)),"AlipatNoN","----")</f>
        <v>----</v>
      </c>
      <c r="AJ1493" t="str">
        <f>IF(AND((S1493&gt;=1.5),(T1493&gt;=0.6)),"SatFACarb","----")</f>
        <v>----</v>
      </c>
      <c r="AK1493" t="str">
        <f>IF(AND((T1493&lt;0.6),(S1493&gt;=1.5),(C1493&gt;0)),"Alipat+N","----")</f>
        <v>----</v>
      </c>
      <c r="AM1493" s="4">
        <f>V1493*(44/43.989828)</f>
        <v>387.30723497067538</v>
      </c>
      <c r="AN1493" s="4">
        <f>INT(AM1493)</f>
        <v>387</v>
      </c>
      <c r="AO1493" s="4">
        <f>AM1493-AN1493</f>
        <v>0.30723497067538119</v>
      </c>
    </row>
    <row r="1494" spans="1:41" x14ac:dyDescent="0.25">
      <c r="A1494">
        <v>23</v>
      </c>
      <c r="B1494">
        <v>32</v>
      </c>
      <c r="C1494">
        <v>0</v>
      </c>
      <c r="D1494">
        <v>12</v>
      </c>
      <c r="E1494">
        <v>0</v>
      </c>
      <c r="F1494">
        <v>0</v>
      </c>
      <c r="H1494">
        <v>499.18209880000001</v>
      </c>
      <c r="J1494">
        <v>3059482</v>
      </c>
      <c r="K1494">
        <v>2525123</v>
      </c>
      <c r="L1494">
        <v>2341506</v>
      </c>
      <c r="M1494" t="str">
        <f>IF(J1494&gt;0,"Yes","No")</f>
        <v>Yes</v>
      </c>
      <c r="N1494">
        <f>AVERAGE(J1494:L1494)</f>
        <v>2642037</v>
      </c>
      <c r="O1494">
        <v>2520155</v>
      </c>
      <c r="P1494">
        <v>2148541</v>
      </c>
      <c r="Q1494">
        <v>1694339</v>
      </c>
      <c r="S1494">
        <f>B1494/A1494</f>
        <v>1.3913043478260869</v>
      </c>
      <c r="T1494">
        <f>D1494/A1494</f>
        <v>0.52173913043478259</v>
      </c>
      <c r="V1494" s="4">
        <f>A1494*12+(B1494-1)*1.007825+C1494*14.003074+D1494*15.9949146+E1494*31.9720707+F1494*30.9737615+0.0005485799</f>
        <v>499.18209877989995</v>
      </c>
      <c r="W1494">
        <f>1+A1494-B1494/2+C1494/2+F1494/2</f>
        <v>8</v>
      </c>
      <c r="X1494">
        <f>W1494/A1494</f>
        <v>0.34782608695652173</v>
      </c>
      <c r="Y1494">
        <f>W1494/B1494</f>
        <v>0.25</v>
      </c>
      <c r="Z1494">
        <f>W1494/D1494</f>
        <v>0.66666666666666663</v>
      </c>
      <c r="AA1494" t="str">
        <f>IF(X1494&gt;=0.3,IF(X1494&lt;=0.68,IF(Y1494&gt;=0.2,IF(Y1494&lt;=0.95,IF(Z1494&gt;=0.77,IF(Z1494&lt;=1.75,"CRAM","O"),"O"),"O"),"O"),"O"),"O")</f>
        <v>O</v>
      </c>
      <c r="AD1494">
        <f>(1+A1494-D1494/2-E1494-B1494/2)/(A1494-D1494/2-E1494-C1494-F1494)</f>
        <v>0.11764705882352941</v>
      </c>
      <c r="AF1494" t="str">
        <f>IF(AD1494&gt;0.66,"CondAr","----")</f>
        <v>----</v>
      </c>
      <c r="AG1494" t="str">
        <f>IF(AND((AD1494&gt;0.5),(AD1494&lt;=0.66)),"Aromatic","----")</f>
        <v>----</v>
      </c>
      <c r="AH1494" t="str">
        <f>IF(AND((AD1494&lt;=0.5),(S1494&lt;1.5)),"HUnSatLig","----")</f>
        <v>HUnSatLig</v>
      </c>
      <c r="AI1494" t="str">
        <f>IF(AND((T1494&lt;0.6),(S1494&gt;=1.5),(C1494=0)),"AlipatNoN","----")</f>
        <v>----</v>
      </c>
      <c r="AJ1494" t="str">
        <f>IF(AND((S1494&gt;=1.5),(T1494&gt;=0.6)),"SatFACarb","----")</f>
        <v>----</v>
      </c>
      <c r="AK1494" t="str">
        <f>IF(AND((T1494&lt;0.6),(S1494&gt;=1.5),(C1494&gt;0)),"Alipat+N","----")</f>
        <v>----</v>
      </c>
      <c r="AM1494" s="4">
        <f>V1494*(44/43.989828)</f>
        <v>499.29752729007248</v>
      </c>
      <c r="AN1494" s="4">
        <f>INT(AM1494)</f>
        <v>499</v>
      </c>
      <c r="AO1494" s="4">
        <f>AM1494-AN1494</f>
        <v>0.29752729007248035</v>
      </c>
    </row>
    <row r="1495" spans="1:41" x14ac:dyDescent="0.25">
      <c r="A1495">
        <v>23</v>
      </c>
      <c r="B1495">
        <v>34</v>
      </c>
      <c r="C1495">
        <v>0</v>
      </c>
      <c r="D1495">
        <v>5</v>
      </c>
      <c r="E1495">
        <v>0</v>
      </c>
      <c r="F1495">
        <v>0</v>
      </c>
      <c r="H1495">
        <v>389.2333466</v>
      </c>
      <c r="J1495">
        <v>1684786</v>
      </c>
      <c r="K1495">
        <v>1965161</v>
      </c>
      <c r="L1495">
        <v>2003471</v>
      </c>
      <c r="M1495" t="str">
        <f>IF(J1495&gt;0,"Yes","No")</f>
        <v>Yes</v>
      </c>
      <c r="N1495">
        <f>AVERAGE(J1495:L1495)</f>
        <v>1884472.6666666667</v>
      </c>
      <c r="O1495">
        <v>4244979</v>
      </c>
      <c r="P1495">
        <v>3764128</v>
      </c>
      <c r="Q1495">
        <v>3623720</v>
      </c>
      <c r="S1495">
        <f>B1495/A1495</f>
        <v>1.4782608695652173</v>
      </c>
      <c r="T1495">
        <f>D1495/A1495</f>
        <v>0.21739130434782608</v>
      </c>
      <c r="V1495" s="4">
        <f>A1495*12+(B1495-1)*1.007825+C1495*14.003074+D1495*15.9949146+E1495*31.9720707+F1495*30.9737615+0.0005485799</f>
        <v>389.2333465799</v>
      </c>
      <c r="W1495">
        <f>1+A1495-B1495/2+C1495/2+F1495/2</f>
        <v>7</v>
      </c>
      <c r="X1495">
        <f>W1495/A1495</f>
        <v>0.30434782608695654</v>
      </c>
      <c r="Y1495">
        <f>W1495/B1495</f>
        <v>0.20588235294117646</v>
      </c>
      <c r="Z1495">
        <f>W1495/D1495</f>
        <v>1.4</v>
      </c>
      <c r="AA1495" t="str">
        <f>IF(X1495&gt;=0.3,IF(X1495&lt;=0.68,IF(Y1495&gt;=0.2,IF(Y1495&lt;=0.95,IF(Z1495&gt;=0.77,IF(Z1495&lt;=1.75,"CRAM","O"),"O"),"O"),"O"),"O"),"O")</f>
        <v>CRAM</v>
      </c>
      <c r="AD1495">
        <f>(1+A1495-D1495/2-E1495-B1495/2)/(A1495-D1495/2-E1495-C1495-F1495)</f>
        <v>0.21951219512195122</v>
      </c>
      <c r="AF1495" t="str">
        <f>IF(AD1495&gt;0.66,"CondAr","----")</f>
        <v>----</v>
      </c>
      <c r="AG1495" t="str">
        <f>IF(AND((AD1495&gt;0.5),(AD1495&lt;=0.66)),"Aromatic","----")</f>
        <v>----</v>
      </c>
      <c r="AH1495" t="str">
        <f>IF(AND((AD1495&lt;=0.5),(S1495&lt;1.5)),"HUnSatLig","----")</f>
        <v>HUnSatLig</v>
      </c>
      <c r="AI1495" t="str">
        <f>IF(AND((T1495&lt;0.6),(S1495&gt;=1.5),(C1495=0)),"AlipatNoN","----")</f>
        <v>----</v>
      </c>
      <c r="AJ1495" t="str">
        <f>IF(AND((S1495&gt;=1.5),(T1495&gt;=0.6)),"SatFACarb","----")</f>
        <v>----</v>
      </c>
      <c r="AK1495" t="str">
        <f>IF(AND((T1495&lt;0.6),(S1495&gt;=1.5),(C1495&gt;0)),"Alipat+N","----")</f>
        <v>----</v>
      </c>
      <c r="AM1495" s="4">
        <f>V1495*(44/43.989828)</f>
        <v>389.32335106005866</v>
      </c>
      <c r="AN1495" s="4">
        <f>INT(AM1495)</f>
        <v>389</v>
      </c>
      <c r="AO1495" s="4">
        <f>AM1495-AN1495</f>
        <v>0.32335106005865555</v>
      </c>
    </row>
    <row r="1496" spans="1:41" x14ac:dyDescent="0.25">
      <c r="A1496">
        <v>23</v>
      </c>
      <c r="B1496">
        <v>34</v>
      </c>
      <c r="C1496">
        <v>0</v>
      </c>
      <c r="D1496">
        <v>12</v>
      </c>
      <c r="E1496">
        <v>0</v>
      </c>
      <c r="F1496">
        <v>0</v>
      </c>
      <c r="H1496">
        <v>501.1977488</v>
      </c>
      <c r="J1496">
        <v>2170250</v>
      </c>
      <c r="K1496">
        <v>1973242</v>
      </c>
      <c r="L1496">
        <v>1647271</v>
      </c>
      <c r="M1496" t="str">
        <f>IF(J1496&gt;0,"Yes","No")</f>
        <v>Yes</v>
      </c>
      <c r="N1496">
        <f>AVERAGE(J1496:L1496)</f>
        <v>1930254.3333333333</v>
      </c>
      <c r="O1496">
        <v>2313402</v>
      </c>
      <c r="P1496">
        <v>2022160</v>
      </c>
      <c r="Q1496">
        <v>1762820</v>
      </c>
      <c r="S1496">
        <f>B1496/A1496</f>
        <v>1.4782608695652173</v>
      </c>
      <c r="T1496">
        <f>D1496/A1496</f>
        <v>0.52173913043478259</v>
      </c>
      <c r="V1496" s="4">
        <f>A1496*12+(B1496-1)*1.007825+C1496*14.003074+D1496*15.9949146+E1496*31.9720707+F1496*30.9737615+0.0005485799</f>
        <v>501.1977487799</v>
      </c>
      <c r="W1496">
        <f>1+A1496-B1496/2+C1496/2+F1496/2</f>
        <v>7</v>
      </c>
      <c r="X1496">
        <f>W1496/A1496</f>
        <v>0.30434782608695654</v>
      </c>
      <c r="Y1496">
        <f>W1496/B1496</f>
        <v>0.20588235294117646</v>
      </c>
      <c r="Z1496">
        <f>W1496/D1496</f>
        <v>0.58333333333333337</v>
      </c>
      <c r="AA1496" t="str">
        <f>IF(X1496&gt;=0.3,IF(X1496&lt;=0.68,IF(Y1496&gt;=0.2,IF(Y1496&lt;=0.95,IF(Z1496&gt;=0.77,IF(Z1496&lt;=1.75,"CRAM","O"),"O"),"O"),"O"),"O"),"O")</f>
        <v>O</v>
      </c>
      <c r="AD1496">
        <f>(1+A1496-D1496/2-E1496-B1496/2)/(A1496-D1496/2-E1496-C1496-F1496)</f>
        <v>5.8823529411764705E-2</v>
      </c>
      <c r="AF1496" t="str">
        <f>IF(AD1496&gt;0.66,"CondAr","----")</f>
        <v>----</v>
      </c>
      <c r="AG1496" t="str">
        <f>IF(AND((AD1496&gt;0.5),(AD1496&lt;=0.66)),"Aromatic","----")</f>
        <v>----</v>
      </c>
      <c r="AH1496" t="str">
        <f>IF(AND((AD1496&lt;=0.5),(S1496&lt;1.5)),"HUnSatLig","----")</f>
        <v>HUnSatLig</v>
      </c>
      <c r="AI1496" t="str">
        <f>IF(AND((T1496&lt;0.6),(S1496&gt;=1.5),(C1496=0)),"AlipatNoN","----")</f>
        <v>----</v>
      </c>
      <c r="AJ1496" t="str">
        <f>IF(AND((S1496&gt;=1.5),(T1496&gt;=0.6)),"SatFACarb","----")</f>
        <v>----</v>
      </c>
      <c r="AK1496" t="str">
        <f>IF(AND((T1496&lt;0.6),(S1496&gt;=1.5),(C1496&gt;0)),"Alipat+N","----")</f>
        <v>----</v>
      </c>
      <c r="AM1496" s="4">
        <f>V1496*(44/43.989828)</f>
        <v>501.31364337945575</v>
      </c>
      <c r="AN1496" s="4">
        <f>INT(AM1496)</f>
        <v>501</v>
      </c>
      <c r="AO1496" s="4">
        <f>AM1496-AN1496</f>
        <v>0.31364337945575471</v>
      </c>
    </row>
    <row r="1497" spans="1:41" x14ac:dyDescent="0.25">
      <c r="A1497">
        <v>23</v>
      </c>
      <c r="B1497">
        <v>36</v>
      </c>
      <c r="C1497">
        <v>0</v>
      </c>
      <c r="D1497">
        <v>11</v>
      </c>
      <c r="E1497">
        <v>0</v>
      </c>
      <c r="F1497">
        <v>0</v>
      </c>
      <c r="H1497">
        <v>487.21848419999998</v>
      </c>
      <c r="J1497">
        <v>2601708</v>
      </c>
      <c r="K1497">
        <v>2841258</v>
      </c>
      <c r="L1497">
        <v>2563092</v>
      </c>
      <c r="M1497" t="str">
        <f>IF(J1497&gt;0,"Yes","No")</f>
        <v>Yes</v>
      </c>
      <c r="N1497">
        <f>AVERAGE(J1497:L1497)</f>
        <v>2668686</v>
      </c>
      <c r="O1497">
        <v>4559925</v>
      </c>
      <c r="P1497">
        <v>4142799</v>
      </c>
      <c r="Q1497">
        <v>3559050</v>
      </c>
      <c r="S1497">
        <f>B1497/A1497</f>
        <v>1.5652173913043479</v>
      </c>
      <c r="T1497">
        <f>D1497/A1497</f>
        <v>0.47826086956521741</v>
      </c>
      <c r="V1497" s="4">
        <f>A1497*12+(B1497-1)*1.007825+C1497*14.003074+D1497*15.9949146+E1497*31.9720707+F1497*30.9737615+0.0005485799</f>
        <v>487.21848417989997</v>
      </c>
      <c r="W1497">
        <f>1+A1497-B1497/2+C1497/2+F1497/2</f>
        <v>6</v>
      </c>
      <c r="X1497">
        <f>W1497/A1497</f>
        <v>0.2608695652173913</v>
      </c>
      <c r="Y1497">
        <f>W1497/B1497</f>
        <v>0.16666666666666666</v>
      </c>
      <c r="Z1497">
        <f>W1497/D1497</f>
        <v>0.54545454545454541</v>
      </c>
      <c r="AA1497" t="str">
        <f>IF(X1497&gt;=0.3,IF(X1497&lt;=0.68,IF(Y1497&gt;=0.2,IF(Y1497&lt;=0.95,IF(Z1497&gt;=0.77,IF(Z1497&lt;=1.75,"CRAM","O"),"O"),"O"),"O"),"O"),"O")</f>
        <v>O</v>
      </c>
      <c r="AD1497">
        <f>(1+A1497-D1497/2-E1497-B1497/2)/(A1497-D1497/2-E1497-C1497-F1497)</f>
        <v>2.8571428571428571E-2</v>
      </c>
      <c r="AF1497" t="str">
        <f>IF(AD1497&gt;0.66,"CondAr","----")</f>
        <v>----</v>
      </c>
      <c r="AG1497" t="str">
        <f>IF(AND((AD1497&gt;0.5),(AD1497&lt;=0.66)),"Aromatic","----")</f>
        <v>----</v>
      </c>
      <c r="AH1497" t="str">
        <f>IF(AND((AD1497&lt;=0.5),(S1497&lt;1.5)),"HUnSatLig","----")</f>
        <v>----</v>
      </c>
      <c r="AI1497" t="str">
        <f>IF(AND((T1497&lt;0.6),(S1497&gt;=1.5),(C1497=0)),"AlipatNoN","----")</f>
        <v>AlipatNoN</v>
      </c>
      <c r="AJ1497" t="str">
        <f>IF(AND((S1497&gt;=1.5),(T1497&gt;=0.6)),"SatFACarb","----")</f>
        <v>----</v>
      </c>
      <c r="AK1497" t="str">
        <f>IF(AND((T1497&lt;0.6),(S1497&gt;=1.5),(C1497&gt;0)),"Alipat+N","----")</f>
        <v>----</v>
      </c>
      <c r="AM1497" s="4">
        <f>V1497*(44/43.989828)</f>
        <v>487.33114628035361</v>
      </c>
      <c r="AN1497" s="4">
        <f>INT(AM1497)</f>
        <v>487</v>
      </c>
      <c r="AO1497" s="4">
        <f>AM1497-AN1497</f>
        <v>0.33114628035360738</v>
      </c>
    </row>
    <row r="1498" spans="1:41" x14ac:dyDescent="0.25">
      <c r="A1498">
        <v>23</v>
      </c>
      <c r="B1498">
        <v>36</v>
      </c>
      <c r="C1498">
        <v>0</v>
      </c>
      <c r="D1498">
        <v>19</v>
      </c>
      <c r="E1498">
        <v>0</v>
      </c>
      <c r="F1498">
        <v>0</v>
      </c>
      <c r="H1498">
        <v>615.17780100000004</v>
      </c>
      <c r="J1498">
        <v>1785529</v>
      </c>
      <c r="K1498">
        <v>1906752</v>
      </c>
      <c r="L1498">
        <v>1625524</v>
      </c>
      <c r="M1498" t="str">
        <f>IF(J1498&gt;0,"Yes","No")</f>
        <v>Yes</v>
      </c>
      <c r="N1498">
        <f>AVERAGE(J1498:L1498)</f>
        <v>1772601.6666666667</v>
      </c>
      <c r="O1498" t="s">
        <v>14</v>
      </c>
      <c r="P1498" t="s">
        <v>14</v>
      </c>
      <c r="Q1498" t="s">
        <v>14</v>
      </c>
      <c r="S1498">
        <f>B1498/A1498</f>
        <v>1.5652173913043479</v>
      </c>
      <c r="T1498">
        <f>D1498/A1498</f>
        <v>0.82608695652173914</v>
      </c>
      <c r="V1498" s="4">
        <f>A1498*12+(B1498-1)*1.007825+C1498*14.003074+D1498*15.9949146+E1498*31.9720707+F1498*30.9737615+0.0005485799</f>
        <v>615.1778009799001</v>
      </c>
      <c r="W1498">
        <f>1+A1498-B1498/2+C1498/2+F1498/2</f>
        <v>6</v>
      </c>
      <c r="X1498">
        <f>W1498/A1498</f>
        <v>0.2608695652173913</v>
      </c>
      <c r="Y1498">
        <f>W1498/B1498</f>
        <v>0.16666666666666666</v>
      </c>
      <c r="Z1498">
        <f>W1498/D1498</f>
        <v>0.31578947368421051</v>
      </c>
      <c r="AA1498" t="str">
        <f>IF(X1498&gt;=0.3,IF(X1498&lt;=0.68,IF(Y1498&gt;=0.2,IF(Y1498&lt;=0.95,IF(Z1498&gt;=0.77,IF(Z1498&lt;=1.75,"CRAM","O"),"O"),"O"),"O"),"O"),"O")</f>
        <v>O</v>
      </c>
      <c r="AD1498">
        <f>(1+A1498-D1498/2-E1498-B1498/2)/(A1498-D1498/2-E1498-C1498-F1498)</f>
        <v>-0.25925925925925924</v>
      </c>
      <c r="AF1498" t="str">
        <f>IF(AD1498&gt;0.66,"CondAr","----")</f>
        <v>----</v>
      </c>
      <c r="AG1498" t="str">
        <f>IF(AND((AD1498&gt;0.5),(AD1498&lt;=0.66)),"Aromatic","----")</f>
        <v>----</v>
      </c>
      <c r="AH1498" t="str">
        <f>IF(AND((AD1498&lt;=0.5),(S1498&lt;1.5)),"HUnSatLig","----")</f>
        <v>----</v>
      </c>
      <c r="AI1498" t="str">
        <f>IF(AND((T1498&lt;0.6),(S1498&gt;=1.5),(C1498=0)),"AlipatNoN","----")</f>
        <v>----</v>
      </c>
      <c r="AJ1498" t="str">
        <f>IF(AND((S1498&gt;=1.5),(T1498&gt;=0.6)),"SatFACarb","----")</f>
        <v>SatFACarb</v>
      </c>
      <c r="AK1498" t="str">
        <f>IF(AND((T1498&lt;0.6),(S1498&gt;=1.5),(C1498&gt;0)),"Alipat+N","----")</f>
        <v>----</v>
      </c>
      <c r="AM1498" s="4">
        <f>V1498*(44/43.989828)</f>
        <v>615.32005178823613</v>
      </c>
      <c r="AN1498" s="4">
        <f>INT(AM1498)</f>
        <v>615</v>
      </c>
      <c r="AO1498" s="4">
        <f>AM1498-AN1498</f>
        <v>0.32005178823612823</v>
      </c>
    </row>
    <row r="1499" spans="1:41" x14ac:dyDescent="0.25">
      <c r="A1499">
        <v>23</v>
      </c>
      <c r="B1499">
        <v>38</v>
      </c>
      <c r="C1499">
        <v>0</v>
      </c>
      <c r="D1499">
        <v>6</v>
      </c>
      <c r="E1499">
        <v>0</v>
      </c>
      <c r="F1499">
        <v>0</v>
      </c>
      <c r="H1499">
        <v>409.25956120000001</v>
      </c>
      <c r="J1499">
        <v>2272754</v>
      </c>
      <c r="K1499">
        <v>2325849</v>
      </c>
      <c r="L1499">
        <v>2181285</v>
      </c>
      <c r="M1499" t="str">
        <f>IF(J1499&gt;0,"Yes","No")</f>
        <v>Yes</v>
      </c>
      <c r="N1499">
        <f>AVERAGE(J1499:L1499)</f>
        <v>2259962.6666666665</v>
      </c>
      <c r="O1499">
        <v>3334300</v>
      </c>
      <c r="P1499">
        <v>3748668</v>
      </c>
      <c r="Q1499">
        <v>3140510</v>
      </c>
      <c r="S1499">
        <f>B1499/A1499</f>
        <v>1.6521739130434783</v>
      </c>
      <c r="T1499">
        <f>D1499/A1499</f>
        <v>0.2608695652173913</v>
      </c>
      <c r="V1499" s="4">
        <f>A1499*12+(B1499-1)*1.007825+C1499*14.003074+D1499*15.9949146+E1499*31.9720707+F1499*30.9737615+0.0005485799</f>
        <v>409.2595611799</v>
      </c>
      <c r="W1499">
        <f>1+A1499-B1499/2+C1499/2+F1499/2</f>
        <v>5</v>
      </c>
      <c r="X1499">
        <f>W1499/A1499</f>
        <v>0.21739130434782608</v>
      </c>
      <c r="Y1499">
        <f>W1499/B1499</f>
        <v>0.13157894736842105</v>
      </c>
      <c r="Z1499">
        <f>W1499/D1499</f>
        <v>0.83333333333333337</v>
      </c>
      <c r="AA1499" t="str">
        <f>IF(X1499&gt;=0.3,IF(X1499&lt;=0.68,IF(Y1499&gt;=0.2,IF(Y1499&lt;=0.95,IF(Z1499&gt;=0.77,IF(Z1499&lt;=1.75,"CRAM","O"),"O"),"O"),"O"),"O"),"O")</f>
        <v>O</v>
      </c>
      <c r="AD1499">
        <f>(1+A1499-D1499/2-E1499-B1499/2)/(A1499-D1499/2-E1499-C1499-F1499)</f>
        <v>0.1</v>
      </c>
      <c r="AF1499" t="str">
        <f>IF(AD1499&gt;0.66,"CondAr","----")</f>
        <v>----</v>
      </c>
      <c r="AG1499" t="str">
        <f>IF(AND((AD1499&gt;0.5),(AD1499&lt;=0.66)),"Aromatic","----")</f>
        <v>----</v>
      </c>
      <c r="AH1499" t="str">
        <f>IF(AND((AD1499&lt;=0.5),(S1499&lt;1.5)),"HUnSatLig","----")</f>
        <v>----</v>
      </c>
      <c r="AI1499" t="str">
        <f>IF(AND((T1499&lt;0.6),(S1499&gt;=1.5),(C1499=0)),"AlipatNoN","----")</f>
        <v>AlipatNoN</v>
      </c>
      <c r="AJ1499" t="str">
        <f>IF(AND((S1499&gt;=1.5),(T1499&gt;=0.6)),"SatFACarb","----")</f>
        <v>----</v>
      </c>
      <c r="AK1499" t="str">
        <f>IF(AND((T1499&lt;0.6),(S1499&gt;=1.5),(C1499&gt;0)),"Alipat+N","----")</f>
        <v>----</v>
      </c>
      <c r="AM1499" s="4">
        <f>V1499*(44/43.989828)</f>
        <v>409.3541964273104</v>
      </c>
      <c r="AN1499" s="4">
        <f>INT(AM1499)</f>
        <v>409</v>
      </c>
      <c r="AO1499" s="4">
        <f>AM1499-AN1499</f>
        <v>0.35419642731039858</v>
      </c>
    </row>
    <row r="1500" spans="1:41" x14ac:dyDescent="0.25">
      <c r="A1500">
        <v>23</v>
      </c>
      <c r="B1500">
        <v>38</v>
      </c>
      <c r="C1500">
        <v>0</v>
      </c>
      <c r="D1500">
        <v>12</v>
      </c>
      <c r="E1500">
        <v>0</v>
      </c>
      <c r="F1500">
        <v>0</v>
      </c>
      <c r="H1500">
        <v>505.22904879999999</v>
      </c>
      <c r="J1500">
        <v>1938033</v>
      </c>
      <c r="K1500">
        <v>1932903</v>
      </c>
      <c r="L1500">
        <v>1593598</v>
      </c>
      <c r="M1500" t="str">
        <f>IF(J1500&gt;0,"Yes","No")</f>
        <v>Yes</v>
      </c>
      <c r="N1500">
        <f>AVERAGE(J1500:L1500)</f>
        <v>1821511.3333333333</v>
      </c>
      <c r="O1500">
        <v>4203375</v>
      </c>
      <c r="P1500">
        <v>3099055</v>
      </c>
      <c r="Q1500">
        <v>3068663</v>
      </c>
      <c r="S1500">
        <f>B1500/A1500</f>
        <v>1.6521739130434783</v>
      </c>
      <c r="T1500">
        <f>D1500/A1500</f>
        <v>0.52173913043478259</v>
      </c>
      <c r="V1500" s="4">
        <f>A1500*12+(B1500-1)*1.007825+C1500*14.003074+D1500*15.9949146+E1500*31.9720707+F1500*30.9737615+0.0005485799</f>
        <v>505.22904877989998</v>
      </c>
      <c r="W1500">
        <f>1+A1500-B1500/2+C1500/2+F1500/2</f>
        <v>5</v>
      </c>
      <c r="X1500">
        <f>W1500/A1500</f>
        <v>0.21739130434782608</v>
      </c>
      <c r="Y1500">
        <f>W1500/B1500</f>
        <v>0.13157894736842105</v>
      </c>
      <c r="Z1500">
        <f>W1500/D1500</f>
        <v>0.41666666666666669</v>
      </c>
      <c r="AA1500" t="str">
        <f>IF(X1500&gt;=0.3,IF(X1500&lt;=0.68,IF(Y1500&gt;=0.2,IF(Y1500&lt;=0.95,IF(Z1500&gt;=0.77,IF(Z1500&lt;=1.75,"CRAM","O"),"O"),"O"),"O"),"O"),"O")</f>
        <v>O</v>
      </c>
      <c r="AD1500">
        <f>(1+A1500-D1500/2-E1500-B1500/2)/(A1500-D1500/2-E1500-C1500-F1500)</f>
        <v>-5.8823529411764705E-2</v>
      </c>
      <c r="AF1500" t="str">
        <f>IF(AD1500&gt;0.66,"CondAr","----")</f>
        <v>----</v>
      </c>
      <c r="AG1500" t="str">
        <f>IF(AND((AD1500&gt;0.5),(AD1500&lt;=0.66)),"Aromatic","----")</f>
        <v>----</v>
      </c>
      <c r="AH1500" t="str">
        <f>IF(AND((AD1500&lt;=0.5),(S1500&lt;1.5)),"HUnSatLig","----")</f>
        <v>----</v>
      </c>
      <c r="AI1500" t="str">
        <f>IF(AND((T1500&lt;0.6),(S1500&gt;=1.5),(C1500=0)),"AlipatNoN","----")</f>
        <v>AlipatNoN</v>
      </c>
      <c r="AJ1500" t="str">
        <f>IF(AND((S1500&gt;=1.5),(T1500&gt;=0.6)),"SatFACarb","----")</f>
        <v>----</v>
      </c>
      <c r="AK1500" t="str">
        <f>IF(AND((T1500&lt;0.6),(S1500&gt;=1.5),(C1500&gt;0)),"Alipat+N","----")</f>
        <v>----</v>
      </c>
      <c r="AM1500" s="4">
        <f>V1500*(44/43.989828)</f>
        <v>505.34587555822213</v>
      </c>
      <c r="AN1500" s="4">
        <f>INT(AM1500)</f>
        <v>505</v>
      </c>
      <c r="AO1500" s="4">
        <f>AM1500-AN1500</f>
        <v>0.3458755582221329</v>
      </c>
    </row>
    <row r="1501" spans="1:41" x14ac:dyDescent="0.25">
      <c r="A1501">
        <v>23</v>
      </c>
      <c r="B1501">
        <v>40</v>
      </c>
      <c r="C1501">
        <v>0</v>
      </c>
      <c r="D1501">
        <v>8</v>
      </c>
      <c r="E1501">
        <v>0</v>
      </c>
      <c r="F1501">
        <v>0</v>
      </c>
      <c r="H1501">
        <v>443.26504039999998</v>
      </c>
      <c r="J1501">
        <v>1660964</v>
      </c>
      <c r="K1501">
        <v>2250467</v>
      </c>
      <c r="L1501">
        <v>2010596</v>
      </c>
      <c r="M1501" t="str">
        <f>IF(J1501&gt;0,"Yes","No")</f>
        <v>Yes</v>
      </c>
      <c r="N1501">
        <f>AVERAGE(J1501:L1501)</f>
        <v>1974009</v>
      </c>
      <c r="O1501">
        <v>4404070</v>
      </c>
      <c r="P1501">
        <v>4209862</v>
      </c>
      <c r="Q1501">
        <v>3754490</v>
      </c>
      <c r="S1501">
        <f>B1501/A1501</f>
        <v>1.7391304347826086</v>
      </c>
      <c r="T1501">
        <f>D1501/A1501</f>
        <v>0.34782608695652173</v>
      </c>
      <c r="V1501" s="4">
        <f>A1501*12+(B1501-1)*1.007825+C1501*14.003074+D1501*15.9949146+E1501*31.9720707+F1501*30.9737615+0.0005485799</f>
        <v>443.26504037990003</v>
      </c>
      <c r="W1501">
        <f>1+A1501-B1501/2+C1501/2+F1501/2</f>
        <v>4</v>
      </c>
      <c r="X1501">
        <f>W1501/A1501</f>
        <v>0.17391304347826086</v>
      </c>
      <c r="Y1501">
        <f>W1501/B1501</f>
        <v>0.1</v>
      </c>
      <c r="Z1501">
        <f>W1501/D1501</f>
        <v>0.5</v>
      </c>
      <c r="AA1501" t="str">
        <f>IF(X1501&gt;=0.3,IF(X1501&lt;=0.68,IF(Y1501&gt;=0.2,IF(Y1501&lt;=0.95,IF(Z1501&gt;=0.77,IF(Z1501&lt;=1.75,"CRAM","O"),"O"),"O"),"O"),"O"),"O")</f>
        <v>O</v>
      </c>
      <c r="AD1501">
        <f>(1+A1501-D1501/2-E1501-B1501/2)/(A1501-D1501/2-E1501-C1501-F1501)</f>
        <v>0</v>
      </c>
      <c r="AF1501" t="str">
        <f>IF(AD1501&gt;0.66,"CondAr","----")</f>
        <v>----</v>
      </c>
      <c r="AG1501" t="str">
        <f>IF(AND((AD1501&gt;0.5),(AD1501&lt;=0.66)),"Aromatic","----")</f>
        <v>----</v>
      </c>
      <c r="AH1501" t="str">
        <f>IF(AND((AD1501&lt;=0.5),(S1501&lt;1.5)),"HUnSatLig","----")</f>
        <v>----</v>
      </c>
      <c r="AI1501" t="str">
        <f>IF(AND((T1501&lt;0.6),(S1501&gt;=1.5),(C1501=0)),"AlipatNoN","----")</f>
        <v>AlipatNoN</v>
      </c>
      <c r="AJ1501" t="str">
        <f>IF(AND((S1501&gt;=1.5),(T1501&gt;=0.6)),"SatFACarb","----")</f>
        <v>----</v>
      </c>
      <c r="AK1501" t="str">
        <f>IF(AND((T1501&lt;0.6),(S1501&gt;=1.5),(C1501&gt;0)),"Alipat+N","----")</f>
        <v>----</v>
      </c>
      <c r="AM1501" s="4">
        <f>V1501*(44/43.989828)</f>
        <v>443.36753889366418</v>
      </c>
      <c r="AN1501" s="4">
        <f>INT(AM1501)</f>
        <v>443</v>
      </c>
      <c r="AO1501" s="4">
        <f>AM1501-AN1501</f>
        <v>0.36753889366417525</v>
      </c>
    </row>
    <row r="1502" spans="1:41" x14ac:dyDescent="0.25">
      <c r="A1502">
        <v>23</v>
      </c>
      <c r="B1502">
        <v>40</v>
      </c>
      <c r="C1502">
        <v>0</v>
      </c>
      <c r="D1502">
        <v>9</v>
      </c>
      <c r="E1502">
        <v>0</v>
      </c>
      <c r="F1502">
        <v>0</v>
      </c>
      <c r="H1502">
        <v>459.25995499999999</v>
      </c>
      <c r="J1502">
        <v>2576068</v>
      </c>
      <c r="K1502">
        <v>2370403</v>
      </c>
      <c r="L1502">
        <v>2461679</v>
      </c>
      <c r="M1502" t="str">
        <f>IF(J1502&gt;0,"Yes","No")</f>
        <v>Yes</v>
      </c>
      <c r="N1502">
        <f>AVERAGE(J1502:L1502)</f>
        <v>2469383.3333333335</v>
      </c>
      <c r="O1502">
        <v>4949832</v>
      </c>
      <c r="P1502">
        <v>5412256</v>
      </c>
      <c r="Q1502">
        <v>4299973</v>
      </c>
      <c r="S1502">
        <f>B1502/A1502</f>
        <v>1.7391304347826086</v>
      </c>
      <c r="T1502">
        <f>D1502/A1502</f>
        <v>0.39130434782608697</v>
      </c>
      <c r="V1502" s="4">
        <f>A1502*12+(B1502-1)*1.007825+C1502*14.003074+D1502*15.9949146+E1502*31.9720707+F1502*30.9737615+0.0005485799</f>
        <v>459.25995497989999</v>
      </c>
      <c r="W1502">
        <f>1+A1502-B1502/2+C1502/2+F1502/2</f>
        <v>4</v>
      </c>
      <c r="X1502">
        <f>W1502/A1502</f>
        <v>0.17391304347826086</v>
      </c>
      <c r="Y1502">
        <f>W1502/B1502</f>
        <v>0.1</v>
      </c>
      <c r="Z1502">
        <f>W1502/D1502</f>
        <v>0.44444444444444442</v>
      </c>
      <c r="AA1502" t="str">
        <f>IF(X1502&gt;=0.3,IF(X1502&lt;=0.68,IF(Y1502&gt;=0.2,IF(Y1502&lt;=0.95,IF(Z1502&gt;=0.77,IF(Z1502&lt;=1.75,"CRAM","O"),"O"),"O"),"O"),"O"),"O")</f>
        <v>O</v>
      </c>
      <c r="AD1502">
        <f>(1+A1502-D1502/2-E1502-B1502/2)/(A1502-D1502/2-E1502-C1502-F1502)</f>
        <v>-2.7027027027027029E-2</v>
      </c>
      <c r="AF1502" t="str">
        <f>IF(AD1502&gt;0.66,"CondAr","----")</f>
        <v>----</v>
      </c>
      <c r="AG1502" t="str">
        <f>IF(AND((AD1502&gt;0.5),(AD1502&lt;=0.66)),"Aromatic","----")</f>
        <v>----</v>
      </c>
      <c r="AH1502" t="str">
        <f>IF(AND((AD1502&lt;=0.5),(S1502&lt;1.5)),"HUnSatLig","----")</f>
        <v>----</v>
      </c>
      <c r="AI1502" t="str">
        <f>IF(AND((T1502&lt;0.6),(S1502&gt;=1.5),(C1502=0)),"AlipatNoN","----")</f>
        <v>AlipatNoN</v>
      </c>
      <c r="AJ1502" t="str">
        <f>IF(AND((S1502&gt;=1.5),(T1502&gt;=0.6)),"SatFACarb","----")</f>
        <v>----</v>
      </c>
      <c r="AK1502" t="str">
        <f>IF(AND((T1502&lt;0.6),(S1502&gt;=1.5),(C1502&gt;0)),"Alipat+N","----")</f>
        <v>----</v>
      </c>
      <c r="AM1502" s="4">
        <f>V1502*(44/43.989828)</f>
        <v>459.36615208214948</v>
      </c>
      <c r="AN1502" s="4">
        <f>INT(AM1502)</f>
        <v>459</v>
      </c>
      <c r="AO1502" s="4">
        <f>AM1502-AN1502</f>
        <v>0.36615208214948325</v>
      </c>
    </row>
    <row r="1503" spans="1:41" x14ac:dyDescent="0.25">
      <c r="A1503">
        <v>23</v>
      </c>
      <c r="B1503">
        <v>40</v>
      </c>
      <c r="C1503">
        <v>0</v>
      </c>
      <c r="D1503">
        <v>10</v>
      </c>
      <c r="E1503">
        <v>0</v>
      </c>
      <c r="F1503">
        <v>0</v>
      </c>
      <c r="H1503">
        <v>475.25486960000001</v>
      </c>
      <c r="J1503">
        <v>1625120</v>
      </c>
      <c r="K1503">
        <v>2111025</v>
      </c>
      <c r="L1503">
        <v>1923254</v>
      </c>
      <c r="M1503" t="str">
        <f>IF(J1503&gt;0,"Yes","No")</f>
        <v>Yes</v>
      </c>
      <c r="N1503">
        <f>AVERAGE(J1503:L1503)</f>
        <v>1886466.3333333333</v>
      </c>
      <c r="O1503">
        <v>4475580</v>
      </c>
      <c r="P1503">
        <v>4460906</v>
      </c>
      <c r="Q1503">
        <v>3464291</v>
      </c>
      <c r="S1503">
        <f>B1503/A1503</f>
        <v>1.7391304347826086</v>
      </c>
      <c r="T1503">
        <f>D1503/A1503</f>
        <v>0.43478260869565216</v>
      </c>
      <c r="V1503" s="4">
        <f>A1503*12+(B1503-1)*1.007825+C1503*14.003074+D1503*15.9949146+E1503*31.9720707+F1503*30.9737615+0.0005485799</f>
        <v>475.2548695799</v>
      </c>
      <c r="W1503">
        <f>1+A1503-B1503/2+C1503/2+F1503/2</f>
        <v>4</v>
      </c>
      <c r="X1503">
        <f>W1503/A1503</f>
        <v>0.17391304347826086</v>
      </c>
      <c r="Y1503">
        <f>W1503/B1503</f>
        <v>0.1</v>
      </c>
      <c r="Z1503">
        <f>W1503/D1503</f>
        <v>0.4</v>
      </c>
      <c r="AA1503" t="str">
        <f>IF(X1503&gt;=0.3,IF(X1503&lt;=0.68,IF(Y1503&gt;=0.2,IF(Y1503&lt;=0.95,IF(Z1503&gt;=0.77,IF(Z1503&lt;=1.75,"CRAM","O"),"O"),"O"),"O"),"O"),"O")</f>
        <v>O</v>
      </c>
      <c r="AD1503">
        <f>(1+A1503-D1503/2-E1503-B1503/2)/(A1503-D1503/2-E1503-C1503-F1503)</f>
        <v>-5.5555555555555552E-2</v>
      </c>
      <c r="AF1503" t="str">
        <f>IF(AD1503&gt;0.66,"CondAr","----")</f>
        <v>----</v>
      </c>
      <c r="AG1503" t="str">
        <f>IF(AND((AD1503&gt;0.5),(AD1503&lt;=0.66)),"Aromatic","----")</f>
        <v>----</v>
      </c>
      <c r="AH1503" t="str">
        <f>IF(AND((AD1503&lt;=0.5),(S1503&lt;1.5)),"HUnSatLig","----")</f>
        <v>----</v>
      </c>
      <c r="AI1503" t="str">
        <f>IF(AND((T1503&lt;0.6),(S1503&gt;=1.5),(C1503=0)),"AlipatNoN","----")</f>
        <v>AlipatNoN</v>
      </c>
      <c r="AJ1503" t="str">
        <f>IF(AND((S1503&gt;=1.5),(T1503&gt;=0.6)),"SatFACarb","----")</f>
        <v>----</v>
      </c>
      <c r="AK1503" t="str">
        <f>IF(AND((T1503&lt;0.6),(S1503&gt;=1.5),(C1503&gt;0)),"Alipat+N","----")</f>
        <v>----</v>
      </c>
      <c r="AM1503" s="4">
        <f>V1503*(44/43.989828)</f>
        <v>475.36476527063479</v>
      </c>
      <c r="AN1503" s="4">
        <f>INT(AM1503)</f>
        <v>475</v>
      </c>
      <c r="AO1503" s="4">
        <f>AM1503-AN1503</f>
        <v>0.36476527063479125</v>
      </c>
    </row>
    <row r="1504" spans="1:41" x14ac:dyDescent="0.25">
      <c r="A1504">
        <v>23</v>
      </c>
      <c r="B1504">
        <v>40</v>
      </c>
      <c r="C1504">
        <v>0</v>
      </c>
      <c r="D1504">
        <v>11</v>
      </c>
      <c r="E1504">
        <v>0</v>
      </c>
      <c r="F1504">
        <v>0</v>
      </c>
      <c r="H1504">
        <v>491.24978420000002</v>
      </c>
      <c r="J1504">
        <v>2122636</v>
      </c>
      <c r="K1504">
        <v>2138365</v>
      </c>
      <c r="L1504">
        <v>1876000</v>
      </c>
      <c r="M1504" t="str">
        <f>IF(J1504&gt;0,"Yes","No")</f>
        <v>Yes</v>
      </c>
      <c r="N1504">
        <f>AVERAGE(J1504:L1504)</f>
        <v>2045667</v>
      </c>
      <c r="O1504">
        <v>5610725</v>
      </c>
      <c r="P1504">
        <v>5744496</v>
      </c>
      <c r="Q1504">
        <v>4168578</v>
      </c>
      <c r="S1504">
        <f>B1504/A1504</f>
        <v>1.7391304347826086</v>
      </c>
      <c r="T1504">
        <f>D1504/A1504</f>
        <v>0.47826086956521741</v>
      </c>
      <c r="V1504" s="4">
        <f>A1504*12+(B1504-1)*1.007825+C1504*14.003074+D1504*15.9949146+E1504*31.9720707+F1504*30.9737615+0.0005485799</f>
        <v>491.24978417990002</v>
      </c>
      <c r="W1504">
        <f>1+A1504-B1504/2+C1504/2+F1504/2</f>
        <v>4</v>
      </c>
      <c r="X1504">
        <f>W1504/A1504</f>
        <v>0.17391304347826086</v>
      </c>
      <c r="Y1504">
        <f>W1504/B1504</f>
        <v>0.1</v>
      </c>
      <c r="Z1504">
        <f>W1504/D1504</f>
        <v>0.36363636363636365</v>
      </c>
      <c r="AA1504" t="str">
        <f>IF(X1504&gt;=0.3,IF(X1504&lt;=0.68,IF(Y1504&gt;=0.2,IF(Y1504&lt;=0.95,IF(Z1504&gt;=0.77,IF(Z1504&lt;=1.75,"CRAM","O"),"O"),"O"),"O"),"O"),"O")</f>
        <v>O</v>
      </c>
      <c r="AD1504">
        <f>(1+A1504-D1504/2-E1504-B1504/2)/(A1504-D1504/2-E1504-C1504-F1504)</f>
        <v>-8.5714285714285715E-2</v>
      </c>
      <c r="AF1504" t="str">
        <f>IF(AD1504&gt;0.66,"CondAr","----")</f>
        <v>----</v>
      </c>
      <c r="AG1504" t="str">
        <f>IF(AND((AD1504&gt;0.5),(AD1504&lt;=0.66)),"Aromatic","----")</f>
        <v>----</v>
      </c>
      <c r="AH1504" t="str">
        <f>IF(AND((AD1504&lt;=0.5),(S1504&lt;1.5)),"HUnSatLig","----")</f>
        <v>----</v>
      </c>
      <c r="AI1504" t="str">
        <f>IF(AND((T1504&lt;0.6),(S1504&gt;=1.5),(C1504=0)),"AlipatNoN","----")</f>
        <v>AlipatNoN</v>
      </c>
      <c r="AJ1504" t="str">
        <f>IF(AND((S1504&gt;=1.5),(T1504&gt;=0.6)),"SatFACarb","----")</f>
        <v>----</v>
      </c>
      <c r="AK1504" t="str">
        <f>IF(AND((T1504&lt;0.6),(S1504&gt;=1.5),(C1504&gt;0)),"Alipat+N","----")</f>
        <v>----</v>
      </c>
      <c r="AM1504" s="4">
        <f>V1504*(44/43.989828)</f>
        <v>491.3633784591201</v>
      </c>
      <c r="AN1504" s="4">
        <f>INT(AM1504)</f>
        <v>491</v>
      </c>
      <c r="AO1504" s="4">
        <f>AM1504-AN1504</f>
        <v>0.36337845912009925</v>
      </c>
    </row>
    <row r="1505" spans="1:41" x14ac:dyDescent="0.25">
      <c r="A1505">
        <v>24</v>
      </c>
      <c r="B1505">
        <v>16</v>
      </c>
      <c r="C1505">
        <v>0</v>
      </c>
      <c r="D1505">
        <v>13</v>
      </c>
      <c r="E1505">
        <v>0</v>
      </c>
      <c r="F1505">
        <v>0</v>
      </c>
      <c r="H1505">
        <v>511.05181340000001</v>
      </c>
      <c r="J1505">
        <v>1687998</v>
      </c>
      <c r="K1505">
        <v>1977599</v>
      </c>
      <c r="L1505">
        <v>1837456</v>
      </c>
      <c r="M1505" t="str">
        <f>IF(J1505&gt;0,"Yes","No")</f>
        <v>Yes</v>
      </c>
      <c r="N1505">
        <f>AVERAGE(J1505:L1505)</f>
        <v>1834351</v>
      </c>
      <c r="O1505" t="s">
        <v>14</v>
      </c>
      <c r="P1505" t="s">
        <v>14</v>
      </c>
      <c r="Q1505" t="s">
        <v>14</v>
      </c>
      <c r="S1505">
        <f>B1505/A1505</f>
        <v>0.66666666666666663</v>
      </c>
      <c r="T1505">
        <f>D1505/A1505</f>
        <v>0.54166666666666663</v>
      </c>
      <c r="V1505" s="4">
        <f>A1505*12+(B1505-1)*1.007825+C1505*14.003074+D1505*15.9949146+E1505*31.9720707+F1505*30.9737615+0.0005485799</f>
        <v>511.05181337990001</v>
      </c>
      <c r="W1505">
        <f>1+A1505-B1505/2+C1505/2+F1505/2</f>
        <v>17</v>
      </c>
      <c r="X1505">
        <f>W1505/A1505</f>
        <v>0.70833333333333337</v>
      </c>
      <c r="Y1505">
        <f>W1505/B1505</f>
        <v>1.0625</v>
      </c>
      <c r="Z1505">
        <f>W1505/D1505</f>
        <v>1.3076923076923077</v>
      </c>
      <c r="AA1505" t="str">
        <f>IF(X1505&gt;=0.3,IF(X1505&lt;=0.68,IF(Y1505&gt;=0.2,IF(Y1505&lt;=0.95,IF(Z1505&gt;=0.77,IF(Z1505&lt;=1.75,"CRAM","O"),"O"),"O"),"O"),"O"),"O")</f>
        <v>O</v>
      </c>
      <c r="AD1505">
        <f>(1+A1505-D1505/2-E1505-B1505/2)/(A1505-D1505/2-E1505-C1505-F1505)</f>
        <v>0.6</v>
      </c>
      <c r="AF1505" t="str">
        <f>IF(AD1505&gt;0.66,"CondAr","----")</f>
        <v>----</v>
      </c>
      <c r="AG1505" t="str">
        <f>IF(AND((AD1505&gt;0.5),(AD1505&lt;=0.66)),"Aromatic","----")</f>
        <v>Aromatic</v>
      </c>
      <c r="AH1505" t="str">
        <f>IF(AND((AD1505&lt;=0.5),(S1505&lt;1.5)),"HUnSatLig","----")</f>
        <v>----</v>
      </c>
      <c r="AI1505" t="str">
        <f>IF(AND((T1505&lt;0.6),(S1505&gt;=1.5),(C1505=0)),"AlipatNoN","----")</f>
        <v>----</v>
      </c>
      <c r="AJ1505" t="str">
        <f>IF(AND((S1505&gt;=1.5),(T1505&gt;=0.6)),"SatFACarb","----")</f>
        <v>----</v>
      </c>
      <c r="AK1505" t="str">
        <f>IF(AND((T1505&lt;0.6),(S1505&gt;=1.5),(C1505&gt;0)),"Alipat+N","----")</f>
        <v>----</v>
      </c>
      <c r="AM1505" s="4">
        <f>V1505*(44/43.989828)</f>
        <v>511.16998658679904</v>
      </c>
      <c r="AN1505" s="4">
        <f>INT(AM1505)</f>
        <v>511</v>
      </c>
      <c r="AO1505" s="4">
        <f>AM1505-AN1505</f>
        <v>0.16998658679904111</v>
      </c>
    </row>
    <row r="1506" spans="1:41" x14ac:dyDescent="0.25">
      <c r="A1506">
        <v>24</v>
      </c>
      <c r="B1506">
        <v>18</v>
      </c>
      <c r="C1506">
        <v>0</v>
      </c>
      <c r="D1506">
        <v>9</v>
      </c>
      <c r="E1506">
        <v>0</v>
      </c>
      <c r="F1506">
        <v>0</v>
      </c>
      <c r="H1506">
        <v>449.087805</v>
      </c>
      <c r="J1506">
        <v>1806113</v>
      </c>
      <c r="K1506">
        <v>1577850</v>
      </c>
      <c r="L1506">
        <v>1880977</v>
      </c>
      <c r="M1506" t="str">
        <f>IF(J1506&gt;0,"Yes","No")</f>
        <v>Yes</v>
      </c>
      <c r="N1506">
        <f>AVERAGE(J1506:L1506)</f>
        <v>1754980</v>
      </c>
      <c r="O1506" t="s">
        <v>14</v>
      </c>
      <c r="P1506" t="s">
        <v>14</v>
      </c>
      <c r="Q1506" t="s">
        <v>14</v>
      </c>
      <c r="S1506">
        <f>B1506/A1506</f>
        <v>0.75</v>
      </c>
      <c r="T1506">
        <f>D1506/A1506</f>
        <v>0.375</v>
      </c>
      <c r="V1506" s="4">
        <f>A1506*12+(B1506-1)*1.007825+C1506*14.003074+D1506*15.9949146+E1506*31.9720707+F1506*30.9737615+0.0005485799</f>
        <v>449.0878049799</v>
      </c>
      <c r="W1506">
        <f>1+A1506-B1506/2+C1506/2+F1506/2</f>
        <v>16</v>
      </c>
      <c r="X1506">
        <f>W1506/A1506</f>
        <v>0.66666666666666663</v>
      </c>
      <c r="Y1506">
        <f>W1506/B1506</f>
        <v>0.88888888888888884</v>
      </c>
      <c r="Z1506">
        <f>W1506/D1506</f>
        <v>1.7777777777777777</v>
      </c>
      <c r="AA1506" t="str">
        <f>IF(X1506&gt;=0.3,IF(X1506&lt;=0.68,IF(Y1506&gt;=0.2,IF(Y1506&lt;=0.95,IF(Z1506&gt;=0.77,IF(Z1506&lt;=1.75,"CRAM","O"),"O"),"O"),"O"),"O"),"O")</f>
        <v>O</v>
      </c>
      <c r="AD1506">
        <f>(1+A1506-D1506/2-E1506-B1506/2)/(A1506-D1506/2-E1506-C1506-F1506)</f>
        <v>0.58974358974358976</v>
      </c>
      <c r="AF1506" t="str">
        <f>IF(AD1506&gt;0.66,"CondAr","----")</f>
        <v>----</v>
      </c>
      <c r="AG1506" t="str">
        <f>IF(AND((AD1506&gt;0.5),(AD1506&lt;=0.66)),"Aromatic","----")</f>
        <v>Aromatic</v>
      </c>
      <c r="AH1506" t="str">
        <f>IF(AND((AD1506&lt;=0.5),(S1506&lt;1.5)),"HUnSatLig","----")</f>
        <v>----</v>
      </c>
      <c r="AI1506" t="str">
        <f>IF(AND((T1506&lt;0.6),(S1506&gt;=1.5),(C1506=0)),"AlipatNoN","----")</f>
        <v>----</v>
      </c>
      <c r="AJ1506" t="str">
        <f>IF(AND((S1506&gt;=1.5),(T1506&gt;=0.6)),"SatFACarb","----")</f>
        <v>----</v>
      </c>
      <c r="AK1506" t="str">
        <f>IF(AND((T1506&lt;0.6),(S1506&gt;=1.5),(C1506&gt;0)),"Alipat+N","----")</f>
        <v>----</v>
      </c>
      <c r="AM1506" s="4">
        <f>V1506*(44/43.989828)</f>
        <v>449.19164992224103</v>
      </c>
      <c r="AN1506" s="4">
        <f>INT(AM1506)</f>
        <v>449</v>
      </c>
      <c r="AO1506" s="4">
        <f>AM1506-AN1506</f>
        <v>0.19164992224102662</v>
      </c>
    </row>
    <row r="1507" spans="1:41" x14ac:dyDescent="0.25">
      <c r="A1507">
        <v>24</v>
      </c>
      <c r="B1507">
        <v>18</v>
      </c>
      <c r="C1507">
        <v>0</v>
      </c>
      <c r="D1507">
        <v>10</v>
      </c>
      <c r="E1507">
        <v>0</v>
      </c>
      <c r="F1507">
        <v>0</v>
      </c>
      <c r="H1507">
        <v>465.08271960000002</v>
      </c>
      <c r="J1507">
        <v>2213683</v>
      </c>
      <c r="K1507">
        <v>1938598</v>
      </c>
      <c r="L1507">
        <v>1659492</v>
      </c>
      <c r="M1507" t="str">
        <f>IF(J1507&gt;0,"Yes","No")</f>
        <v>Yes</v>
      </c>
      <c r="N1507">
        <f>AVERAGE(J1507:L1507)</f>
        <v>1937257.6666666667</v>
      </c>
      <c r="O1507" t="s">
        <v>14</v>
      </c>
      <c r="P1507" t="s">
        <v>14</v>
      </c>
      <c r="Q1507" t="s">
        <v>14</v>
      </c>
      <c r="S1507">
        <f>B1507/A1507</f>
        <v>0.75</v>
      </c>
      <c r="T1507">
        <f>D1507/A1507</f>
        <v>0.41666666666666669</v>
      </c>
      <c r="V1507" s="4">
        <f>A1507*12+(B1507-1)*1.007825+C1507*14.003074+D1507*15.9949146+E1507*31.9720707+F1507*30.9737615+0.0005485799</f>
        <v>465.08271957989996</v>
      </c>
      <c r="W1507">
        <f>1+A1507-B1507/2+C1507/2+F1507/2</f>
        <v>16</v>
      </c>
      <c r="X1507">
        <f>W1507/A1507</f>
        <v>0.66666666666666663</v>
      </c>
      <c r="Y1507">
        <f>W1507/B1507</f>
        <v>0.88888888888888884</v>
      </c>
      <c r="Z1507">
        <f>W1507/D1507</f>
        <v>1.6</v>
      </c>
      <c r="AA1507" t="str">
        <f>IF(X1507&gt;=0.3,IF(X1507&lt;=0.68,IF(Y1507&gt;=0.2,IF(Y1507&lt;=0.95,IF(Z1507&gt;=0.77,IF(Z1507&lt;=1.75,"CRAM","O"),"O"),"O"),"O"),"O"),"O")</f>
        <v>CRAM</v>
      </c>
      <c r="AD1507">
        <f>(1+A1507-D1507/2-E1507-B1507/2)/(A1507-D1507/2-E1507-C1507-F1507)</f>
        <v>0.57894736842105265</v>
      </c>
      <c r="AF1507" t="str">
        <f>IF(AD1507&gt;0.66,"CondAr","----")</f>
        <v>----</v>
      </c>
      <c r="AG1507" t="str">
        <f>IF(AND((AD1507&gt;0.5),(AD1507&lt;=0.66)),"Aromatic","----")</f>
        <v>Aromatic</v>
      </c>
      <c r="AH1507" t="str">
        <f>IF(AND((AD1507&lt;=0.5),(S1507&lt;1.5)),"HUnSatLig","----")</f>
        <v>----</v>
      </c>
      <c r="AI1507" t="str">
        <f>IF(AND((T1507&lt;0.6),(S1507&gt;=1.5),(C1507=0)),"AlipatNoN","----")</f>
        <v>----</v>
      </c>
      <c r="AJ1507" t="str">
        <f>IF(AND((S1507&gt;=1.5),(T1507&gt;=0.6)),"SatFACarb","----")</f>
        <v>----</v>
      </c>
      <c r="AK1507" t="str">
        <f>IF(AND((T1507&lt;0.6),(S1507&gt;=1.5),(C1507&gt;0)),"Alipat+N","----")</f>
        <v>----</v>
      </c>
      <c r="AM1507" s="4">
        <f>V1507*(44/43.989828)</f>
        <v>465.19026311072633</v>
      </c>
      <c r="AN1507" s="4">
        <f>INT(AM1507)</f>
        <v>465</v>
      </c>
      <c r="AO1507" s="4">
        <f>AM1507-AN1507</f>
        <v>0.19026311072633462</v>
      </c>
    </row>
    <row r="1508" spans="1:41" x14ac:dyDescent="0.25">
      <c r="A1508">
        <v>24</v>
      </c>
      <c r="B1508">
        <v>18</v>
      </c>
      <c r="C1508">
        <v>0</v>
      </c>
      <c r="D1508">
        <v>11</v>
      </c>
      <c r="E1508">
        <v>0</v>
      </c>
      <c r="F1508">
        <v>0</v>
      </c>
      <c r="H1508">
        <v>481.07763419999998</v>
      </c>
      <c r="J1508">
        <v>2437705</v>
      </c>
      <c r="K1508">
        <v>2064464</v>
      </c>
      <c r="L1508">
        <v>1925694</v>
      </c>
      <c r="M1508" t="str">
        <f>IF(J1508&gt;0,"Yes","No")</f>
        <v>Yes</v>
      </c>
      <c r="N1508">
        <f>AVERAGE(J1508:L1508)</f>
        <v>2142621</v>
      </c>
      <c r="O1508" t="s">
        <v>14</v>
      </c>
      <c r="P1508" t="s">
        <v>14</v>
      </c>
      <c r="Q1508" t="s">
        <v>14</v>
      </c>
      <c r="S1508">
        <f>B1508/A1508</f>
        <v>0.75</v>
      </c>
      <c r="T1508">
        <f>D1508/A1508</f>
        <v>0.45833333333333331</v>
      </c>
      <c r="V1508" s="4">
        <f>A1508*12+(B1508-1)*1.007825+C1508*14.003074+D1508*15.9949146+E1508*31.9720707+F1508*30.9737615+0.0005485799</f>
        <v>481.07763417989997</v>
      </c>
      <c r="W1508">
        <f>1+A1508-B1508/2+C1508/2+F1508/2</f>
        <v>16</v>
      </c>
      <c r="X1508">
        <f>W1508/A1508</f>
        <v>0.66666666666666663</v>
      </c>
      <c r="Y1508">
        <f>W1508/B1508</f>
        <v>0.88888888888888884</v>
      </c>
      <c r="Z1508">
        <f>W1508/D1508</f>
        <v>1.4545454545454546</v>
      </c>
      <c r="AA1508" t="str">
        <f>IF(X1508&gt;=0.3,IF(X1508&lt;=0.68,IF(Y1508&gt;=0.2,IF(Y1508&lt;=0.95,IF(Z1508&gt;=0.77,IF(Z1508&lt;=1.75,"CRAM","O"),"O"),"O"),"O"),"O"),"O")</f>
        <v>CRAM</v>
      </c>
      <c r="AD1508">
        <f>(1+A1508-D1508/2-E1508-B1508/2)/(A1508-D1508/2-E1508-C1508-F1508)</f>
        <v>0.56756756756756754</v>
      </c>
      <c r="AF1508" t="str">
        <f>IF(AD1508&gt;0.66,"CondAr","----")</f>
        <v>----</v>
      </c>
      <c r="AG1508" t="str">
        <f>IF(AND((AD1508&gt;0.5),(AD1508&lt;=0.66)),"Aromatic","----")</f>
        <v>Aromatic</v>
      </c>
      <c r="AH1508" t="str">
        <f>IF(AND((AD1508&lt;=0.5),(S1508&lt;1.5)),"HUnSatLig","----")</f>
        <v>----</v>
      </c>
      <c r="AI1508" t="str">
        <f>IF(AND((T1508&lt;0.6),(S1508&gt;=1.5),(C1508=0)),"AlipatNoN","----")</f>
        <v>----</v>
      </c>
      <c r="AJ1508" t="str">
        <f>IF(AND((S1508&gt;=1.5),(T1508&gt;=0.6)),"SatFACarb","----")</f>
        <v>----</v>
      </c>
      <c r="AK1508" t="str">
        <f>IF(AND((T1508&lt;0.6),(S1508&gt;=1.5),(C1508&gt;0)),"Alipat+N","----")</f>
        <v>----</v>
      </c>
      <c r="AM1508" s="4">
        <f>V1508*(44/43.989828)</f>
        <v>481.18887629921164</v>
      </c>
      <c r="AN1508" s="4">
        <f>INT(AM1508)</f>
        <v>481</v>
      </c>
      <c r="AO1508" s="4">
        <f>AM1508-AN1508</f>
        <v>0.18887629921164262</v>
      </c>
    </row>
    <row r="1509" spans="1:41" x14ac:dyDescent="0.25">
      <c r="A1509">
        <v>24</v>
      </c>
      <c r="B1509">
        <v>18</v>
      </c>
      <c r="C1509">
        <v>0</v>
      </c>
      <c r="D1509">
        <v>12</v>
      </c>
      <c r="E1509">
        <v>0</v>
      </c>
      <c r="F1509">
        <v>0</v>
      </c>
      <c r="H1509">
        <v>497.07254879999999</v>
      </c>
      <c r="J1509">
        <v>2240680</v>
      </c>
      <c r="K1509">
        <v>1959820</v>
      </c>
      <c r="L1509">
        <v>2074719</v>
      </c>
      <c r="M1509" t="str">
        <f>IF(J1509&gt;0,"Yes","No")</f>
        <v>Yes</v>
      </c>
      <c r="N1509">
        <f>AVERAGE(J1509:L1509)</f>
        <v>2091739.6666666667</v>
      </c>
      <c r="O1509" t="s">
        <v>14</v>
      </c>
      <c r="P1509" t="s">
        <v>14</v>
      </c>
      <c r="Q1509" t="s">
        <v>14</v>
      </c>
      <c r="S1509">
        <f>B1509/A1509</f>
        <v>0.75</v>
      </c>
      <c r="T1509">
        <f>D1509/A1509</f>
        <v>0.5</v>
      </c>
      <c r="V1509" s="4">
        <f>A1509*12+(B1509-1)*1.007825+C1509*14.003074+D1509*15.9949146+E1509*31.9720707+F1509*30.9737615+0.0005485799</f>
        <v>497.07254877989993</v>
      </c>
      <c r="W1509">
        <f>1+A1509-B1509/2+C1509/2+F1509/2</f>
        <v>16</v>
      </c>
      <c r="X1509">
        <f>W1509/A1509</f>
        <v>0.66666666666666663</v>
      </c>
      <c r="Y1509">
        <f>W1509/B1509</f>
        <v>0.88888888888888884</v>
      </c>
      <c r="Z1509">
        <f>W1509/D1509</f>
        <v>1.3333333333333333</v>
      </c>
      <c r="AA1509" t="str">
        <f>IF(X1509&gt;=0.3,IF(X1509&lt;=0.68,IF(Y1509&gt;=0.2,IF(Y1509&lt;=0.95,IF(Z1509&gt;=0.77,IF(Z1509&lt;=1.75,"CRAM","O"),"O"),"O"),"O"),"O"),"O")</f>
        <v>CRAM</v>
      </c>
      <c r="AD1509">
        <f>(1+A1509-D1509/2-E1509-B1509/2)/(A1509-D1509/2-E1509-C1509-F1509)</f>
        <v>0.55555555555555558</v>
      </c>
      <c r="AF1509" t="str">
        <f>IF(AD1509&gt;0.66,"CondAr","----")</f>
        <v>----</v>
      </c>
      <c r="AG1509" t="str">
        <f>IF(AND((AD1509&gt;0.5),(AD1509&lt;=0.66)),"Aromatic","----")</f>
        <v>Aromatic</v>
      </c>
      <c r="AH1509" t="str">
        <f>IF(AND((AD1509&lt;=0.5),(S1509&lt;1.5)),"HUnSatLig","----")</f>
        <v>----</v>
      </c>
      <c r="AI1509" t="str">
        <f>IF(AND((T1509&lt;0.6),(S1509&gt;=1.5),(C1509=0)),"AlipatNoN","----")</f>
        <v>----</v>
      </c>
      <c r="AJ1509" t="str">
        <f>IF(AND((S1509&gt;=1.5),(T1509&gt;=0.6)),"SatFACarb","----")</f>
        <v>----</v>
      </c>
      <c r="AK1509" t="str">
        <f>IF(AND((T1509&lt;0.6),(S1509&gt;=1.5),(C1509&gt;0)),"Alipat+N","----")</f>
        <v>----</v>
      </c>
      <c r="AM1509" s="4">
        <f>V1509*(44/43.989828)</f>
        <v>497.18748948769689</v>
      </c>
      <c r="AN1509" s="4">
        <f>INT(AM1509)</f>
        <v>497</v>
      </c>
      <c r="AO1509" s="4">
        <f>AM1509-AN1509</f>
        <v>0.18748948769689378</v>
      </c>
    </row>
    <row r="1510" spans="1:41" x14ac:dyDescent="0.25">
      <c r="A1510">
        <v>24</v>
      </c>
      <c r="B1510">
        <v>18</v>
      </c>
      <c r="C1510">
        <v>0</v>
      </c>
      <c r="D1510">
        <v>13</v>
      </c>
      <c r="E1510">
        <v>0</v>
      </c>
      <c r="F1510">
        <v>0</v>
      </c>
      <c r="H1510">
        <v>513.06746339999995</v>
      </c>
      <c r="J1510">
        <v>2747949</v>
      </c>
      <c r="K1510">
        <v>2449711</v>
      </c>
      <c r="L1510">
        <v>2435526</v>
      </c>
      <c r="M1510" t="str">
        <f>IF(J1510&gt;0,"Yes","No")</f>
        <v>Yes</v>
      </c>
      <c r="N1510">
        <f>AVERAGE(J1510:L1510)</f>
        <v>2544395.3333333335</v>
      </c>
      <c r="O1510" t="s">
        <v>14</v>
      </c>
      <c r="P1510" t="s">
        <v>14</v>
      </c>
      <c r="Q1510" t="s">
        <v>14</v>
      </c>
      <c r="S1510">
        <f>B1510/A1510</f>
        <v>0.75</v>
      </c>
      <c r="T1510">
        <f>D1510/A1510</f>
        <v>0.54166666666666663</v>
      </c>
      <c r="V1510" s="4">
        <f>A1510*12+(B1510-1)*1.007825+C1510*14.003074+D1510*15.9949146+E1510*31.9720707+F1510*30.9737615+0.0005485799</f>
        <v>513.0674633799</v>
      </c>
      <c r="W1510">
        <f>1+A1510-B1510/2+C1510/2+F1510/2</f>
        <v>16</v>
      </c>
      <c r="X1510">
        <f>W1510/A1510</f>
        <v>0.66666666666666663</v>
      </c>
      <c r="Y1510">
        <f>W1510/B1510</f>
        <v>0.88888888888888884</v>
      </c>
      <c r="Z1510">
        <f>W1510/D1510</f>
        <v>1.2307692307692308</v>
      </c>
      <c r="AA1510" t="str">
        <f>IF(X1510&gt;=0.3,IF(X1510&lt;=0.68,IF(Y1510&gt;=0.2,IF(Y1510&lt;=0.95,IF(Z1510&gt;=0.77,IF(Z1510&lt;=1.75,"CRAM","O"),"O"),"O"),"O"),"O"),"O")</f>
        <v>CRAM</v>
      </c>
      <c r="AD1510">
        <f>(1+A1510-D1510/2-E1510-B1510/2)/(A1510-D1510/2-E1510-C1510-F1510)</f>
        <v>0.54285714285714282</v>
      </c>
      <c r="AF1510" t="str">
        <f>IF(AD1510&gt;0.66,"CondAr","----")</f>
        <v>----</v>
      </c>
      <c r="AG1510" t="str">
        <f>IF(AND((AD1510&gt;0.5),(AD1510&lt;=0.66)),"Aromatic","----")</f>
        <v>Aromatic</v>
      </c>
      <c r="AH1510" t="str">
        <f>IF(AND((AD1510&lt;=0.5),(S1510&lt;1.5)),"HUnSatLig","----")</f>
        <v>----</v>
      </c>
      <c r="AI1510" t="str">
        <f>IF(AND((T1510&lt;0.6),(S1510&gt;=1.5),(C1510=0)),"AlipatNoN","----")</f>
        <v>----</v>
      </c>
      <c r="AJ1510" t="str">
        <f>IF(AND((S1510&gt;=1.5),(T1510&gt;=0.6)),"SatFACarb","----")</f>
        <v>----</v>
      </c>
      <c r="AK1510" t="str">
        <f>IF(AND((T1510&lt;0.6),(S1510&gt;=1.5),(C1510&gt;0)),"Alipat+N","----")</f>
        <v>----</v>
      </c>
      <c r="AM1510" s="4">
        <f>V1510*(44/43.989828)</f>
        <v>513.18610267618226</v>
      </c>
      <c r="AN1510" s="4">
        <f>INT(AM1510)</f>
        <v>513</v>
      </c>
      <c r="AO1510" s="4">
        <f>AM1510-AN1510</f>
        <v>0.18610267618225862</v>
      </c>
    </row>
    <row r="1511" spans="1:41" x14ac:dyDescent="0.25">
      <c r="A1511">
        <v>24</v>
      </c>
      <c r="B1511">
        <v>18</v>
      </c>
      <c r="C1511">
        <v>0</v>
      </c>
      <c r="D1511">
        <v>14</v>
      </c>
      <c r="E1511">
        <v>0</v>
      </c>
      <c r="F1511">
        <v>0</v>
      </c>
      <c r="H1511">
        <v>529.06237799999997</v>
      </c>
      <c r="J1511">
        <v>2514649</v>
      </c>
      <c r="K1511">
        <v>2134054</v>
      </c>
      <c r="L1511">
        <v>2451317</v>
      </c>
      <c r="M1511" t="str">
        <f>IF(J1511&gt;0,"Yes","No")</f>
        <v>Yes</v>
      </c>
      <c r="N1511">
        <f>AVERAGE(J1511:L1511)</f>
        <v>2366673.3333333335</v>
      </c>
      <c r="O1511" t="s">
        <v>14</v>
      </c>
      <c r="P1511" t="s">
        <v>14</v>
      </c>
      <c r="Q1511" t="s">
        <v>14</v>
      </c>
      <c r="S1511">
        <f>B1511/A1511</f>
        <v>0.75</v>
      </c>
      <c r="T1511">
        <f>D1511/A1511</f>
        <v>0.58333333333333337</v>
      </c>
      <c r="V1511" s="4">
        <f>A1511*12+(B1511-1)*1.007825+C1511*14.003074+D1511*15.9949146+E1511*31.9720707+F1511*30.9737615+0.0005485799</f>
        <v>529.06237797990002</v>
      </c>
      <c r="W1511">
        <f>1+A1511-B1511/2+C1511/2+F1511/2</f>
        <v>16</v>
      </c>
      <c r="X1511">
        <f>W1511/A1511</f>
        <v>0.66666666666666663</v>
      </c>
      <c r="Y1511">
        <f>W1511/B1511</f>
        <v>0.88888888888888884</v>
      </c>
      <c r="Z1511">
        <f>W1511/D1511</f>
        <v>1.1428571428571428</v>
      </c>
      <c r="AA1511" t="str">
        <f>IF(X1511&gt;=0.3,IF(X1511&lt;=0.68,IF(Y1511&gt;=0.2,IF(Y1511&lt;=0.95,IF(Z1511&gt;=0.77,IF(Z1511&lt;=1.75,"CRAM","O"),"O"),"O"),"O"),"O"),"O")</f>
        <v>CRAM</v>
      </c>
      <c r="AD1511">
        <f>(1+A1511-D1511/2-E1511-B1511/2)/(A1511-D1511/2-E1511-C1511-F1511)</f>
        <v>0.52941176470588236</v>
      </c>
      <c r="AF1511" t="str">
        <f>IF(AD1511&gt;0.66,"CondAr","----")</f>
        <v>----</v>
      </c>
      <c r="AG1511" t="str">
        <f>IF(AND((AD1511&gt;0.5),(AD1511&lt;=0.66)),"Aromatic","----")</f>
        <v>Aromatic</v>
      </c>
      <c r="AH1511" t="str">
        <f>IF(AND((AD1511&lt;=0.5),(S1511&lt;1.5)),"HUnSatLig","----")</f>
        <v>----</v>
      </c>
      <c r="AI1511" t="str">
        <f>IF(AND((T1511&lt;0.6),(S1511&gt;=1.5),(C1511=0)),"AlipatNoN","----")</f>
        <v>----</v>
      </c>
      <c r="AJ1511" t="str">
        <f>IF(AND((S1511&gt;=1.5),(T1511&gt;=0.6)),"SatFACarb","----")</f>
        <v>----</v>
      </c>
      <c r="AK1511" t="str">
        <f>IF(AND((T1511&lt;0.6),(S1511&gt;=1.5),(C1511&gt;0)),"Alipat+N","----")</f>
        <v>----</v>
      </c>
      <c r="AM1511" s="4">
        <f>V1511*(44/43.989828)</f>
        <v>529.18471586466762</v>
      </c>
      <c r="AN1511" s="4">
        <f>INT(AM1511)</f>
        <v>529</v>
      </c>
      <c r="AO1511" s="4">
        <f>AM1511-AN1511</f>
        <v>0.18471586466762346</v>
      </c>
    </row>
    <row r="1512" spans="1:41" x14ac:dyDescent="0.25">
      <c r="A1512">
        <v>24</v>
      </c>
      <c r="B1512">
        <v>18</v>
      </c>
      <c r="C1512">
        <v>0</v>
      </c>
      <c r="D1512">
        <v>15</v>
      </c>
      <c r="E1512">
        <v>0</v>
      </c>
      <c r="F1512">
        <v>0</v>
      </c>
      <c r="H1512">
        <v>545.05729259999998</v>
      </c>
      <c r="J1512">
        <v>2086368</v>
      </c>
      <c r="K1512">
        <v>2339326</v>
      </c>
      <c r="L1512">
        <v>1714332</v>
      </c>
      <c r="M1512" t="str">
        <f>IF(J1512&gt;0,"Yes","No")</f>
        <v>Yes</v>
      </c>
      <c r="N1512">
        <f>AVERAGE(J1512:L1512)</f>
        <v>2046675.3333333333</v>
      </c>
      <c r="O1512" t="s">
        <v>14</v>
      </c>
      <c r="P1512" t="s">
        <v>14</v>
      </c>
      <c r="Q1512" t="s">
        <v>14</v>
      </c>
      <c r="S1512">
        <f>B1512/A1512</f>
        <v>0.75</v>
      </c>
      <c r="T1512">
        <f>D1512/A1512</f>
        <v>0.625</v>
      </c>
      <c r="V1512" s="4">
        <f>A1512*12+(B1512-1)*1.007825+C1512*14.003074+D1512*15.9949146+E1512*31.9720707+F1512*30.9737615+0.0005485799</f>
        <v>545.05729257990004</v>
      </c>
      <c r="W1512">
        <f>1+A1512-B1512/2+C1512/2+F1512/2</f>
        <v>16</v>
      </c>
      <c r="X1512">
        <f>W1512/A1512</f>
        <v>0.66666666666666663</v>
      </c>
      <c r="Y1512">
        <f>W1512/B1512</f>
        <v>0.88888888888888884</v>
      </c>
      <c r="Z1512">
        <f>W1512/D1512</f>
        <v>1.0666666666666667</v>
      </c>
      <c r="AA1512" t="str">
        <f>IF(X1512&gt;=0.3,IF(X1512&lt;=0.68,IF(Y1512&gt;=0.2,IF(Y1512&lt;=0.95,IF(Z1512&gt;=0.77,IF(Z1512&lt;=1.75,"CRAM","O"),"O"),"O"),"O"),"O"),"O")</f>
        <v>CRAM</v>
      </c>
      <c r="AD1512">
        <f>(1+A1512-D1512/2-E1512-B1512/2)/(A1512-D1512/2-E1512-C1512-F1512)</f>
        <v>0.51515151515151514</v>
      </c>
      <c r="AF1512" t="str">
        <f>IF(AD1512&gt;0.66,"CondAr","----")</f>
        <v>----</v>
      </c>
      <c r="AG1512" t="str">
        <f>IF(AND((AD1512&gt;0.5),(AD1512&lt;=0.66)),"Aromatic","----")</f>
        <v>Aromatic</v>
      </c>
      <c r="AH1512" t="str">
        <f>IF(AND((AD1512&lt;=0.5),(S1512&lt;1.5)),"HUnSatLig","----")</f>
        <v>----</v>
      </c>
      <c r="AI1512" t="str">
        <f>IF(AND((T1512&lt;0.6),(S1512&gt;=1.5),(C1512=0)),"AlipatNoN","----")</f>
        <v>----</v>
      </c>
      <c r="AJ1512" t="str">
        <f>IF(AND((S1512&gt;=1.5),(T1512&gt;=0.6)),"SatFACarb","----")</f>
        <v>----</v>
      </c>
      <c r="AK1512" t="str">
        <f>IF(AND((T1512&lt;0.6),(S1512&gt;=1.5),(C1512&gt;0)),"Alipat+N","----")</f>
        <v>----</v>
      </c>
      <c r="AM1512" s="4">
        <f>V1512*(44/43.989828)</f>
        <v>545.18332905315287</v>
      </c>
      <c r="AN1512" s="4">
        <f>INT(AM1512)</f>
        <v>545</v>
      </c>
      <c r="AO1512" s="4">
        <f>AM1512-AN1512</f>
        <v>0.18332905315287462</v>
      </c>
    </row>
    <row r="1513" spans="1:41" x14ac:dyDescent="0.25">
      <c r="A1513">
        <v>24</v>
      </c>
      <c r="B1513">
        <v>20</v>
      </c>
      <c r="C1513">
        <v>0</v>
      </c>
      <c r="D1513">
        <v>9</v>
      </c>
      <c r="E1513">
        <v>0</v>
      </c>
      <c r="F1513">
        <v>0</v>
      </c>
      <c r="H1513">
        <v>451.103455</v>
      </c>
      <c r="J1513">
        <v>2195493</v>
      </c>
      <c r="K1513">
        <v>1908482</v>
      </c>
      <c r="L1513">
        <v>1597384</v>
      </c>
      <c r="M1513" t="str">
        <f>IF(J1513&gt;0,"Yes","No")</f>
        <v>Yes</v>
      </c>
      <c r="N1513">
        <f>AVERAGE(J1513:L1513)</f>
        <v>1900453</v>
      </c>
      <c r="O1513" t="s">
        <v>14</v>
      </c>
      <c r="P1513" t="s">
        <v>14</v>
      </c>
      <c r="Q1513" t="s">
        <v>14</v>
      </c>
      <c r="S1513">
        <f>B1513/A1513</f>
        <v>0.83333333333333337</v>
      </c>
      <c r="T1513">
        <f>D1513/A1513</f>
        <v>0.375</v>
      </c>
      <c r="V1513" s="4">
        <f>A1513*12+(B1513-1)*1.007825+C1513*14.003074+D1513*15.9949146+E1513*31.9720707+F1513*30.9737615+0.0005485799</f>
        <v>451.10345497990005</v>
      </c>
      <c r="W1513">
        <f>1+A1513-B1513/2+C1513/2+F1513/2</f>
        <v>15</v>
      </c>
      <c r="X1513">
        <f>W1513/A1513</f>
        <v>0.625</v>
      </c>
      <c r="Y1513">
        <f>W1513/B1513</f>
        <v>0.75</v>
      </c>
      <c r="Z1513">
        <f>W1513/D1513</f>
        <v>1.6666666666666667</v>
      </c>
      <c r="AA1513" t="str">
        <f>IF(X1513&gt;=0.3,IF(X1513&lt;=0.68,IF(Y1513&gt;=0.2,IF(Y1513&lt;=0.95,IF(Z1513&gt;=0.77,IF(Z1513&lt;=1.75,"CRAM","O"),"O"),"O"),"O"),"O"),"O")</f>
        <v>CRAM</v>
      </c>
      <c r="AD1513">
        <f>(1+A1513-D1513/2-E1513-B1513/2)/(A1513-D1513/2-E1513-C1513-F1513)</f>
        <v>0.53846153846153844</v>
      </c>
      <c r="AF1513" t="str">
        <f>IF(AD1513&gt;0.66,"CondAr","----")</f>
        <v>----</v>
      </c>
      <c r="AG1513" t="str">
        <f>IF(AND((AD1513&gt;0.5),(AD1513&lt;=0.66)),"Aromatic","----")</f>
        <v>Aromatic</v>
      </c>
      <c r="AH1513" t="str">
        <f>IF(AND((AD1513&lt;=0.5),(S1513&lt;1.5)),"HUnSatLig","----")</f>
        <v>----</v>
      </c>
      <c r="AI1513" t="str">
        <f>IF(AND((T1513&lt;0.6),(S1513&gt;=1.5),(C1513=0)),"AlipatNoN","----")</f>
        <v>----</v>
      </c>
      <c r="AJ1513" t="str">
        <f>IF(AND((S1513&gt;=1.5),(T1513&gt;=0.6)),"SatFACarb","----")</f>
        <v>----</v>
      </c>
      <c r="AK1513" t="str">
        <f>IF(AND((T1513&lt;0.6),(S1513&gt;=1.5),(C1513&gt;0)),"Alipat+N","----")</f>
        <v>----</v>
      </c>
      <c r="AM1513" s="4">
        <f>V1513*(44/43.989828)</f>
        <v>451.2077660116243</v>
      </c>
      <c r="AN1513" s="4">
        <f>INT(AM1513)</f>
        <v>451</v>
      </c>
      <c r="AO1513" s="4">
        <f>AM1513-AN1513</f>
        <v>0.20776601162430097</v>
      </c>
    </row>
    <row r="1514" spans="1:41" x14ac:dyDescent="0.25">
      <c r="A1514">
        <v>24</v>
      </c>
      <c r="B1514">
        <v>20</v>
      </c>
      <c r="C1514">
        <v>0</v>
      </c>
      <c r="D1514">
        <v>10</v>
      </c>
      <c r="E1514">
        <v>0</v>
      </c>
      <c r="F1514">
        <v>0</v>
      </c>
      <c r="H1514">
        <v>467.09836960000001</v>
      </c>
      <c r="J1514">
        <v>2857684</v>
      </c>
      <c r="K1514">
        <v>2395771</v>
      </c>
      <c r="L1514">
        <v>2742262</v>
      </c>
      <c r="M1514" t="str">
        <f>IF(J1514&gt;0,"Yes","No")</f>
        <v>Yes</v>
      </c>
      <c r="N1514">
        <f>AVERAGE(J1514:L1514)</f>
        <v>2665239</v>
      </c>
      <c r="O1514" t="s">
        <v>14</v>
      </c>
      <c r="P1514" t="s">
        <v>14</v>
      </c>
      <c r="Q1514" t="s">
        <v>14</v>
      </c>
      <c r="S1514">
        <f>B1514/A1514</f>
        <v>0.83333333333333337</v>
      </c>
      <c r="T1514">
        <f>D1514/A1514</f>
        <v>0.41666666666666669</v>
      </c>
      <c r="V1514" s="4">
        <f>A1514*12+(B1514-1)*1.007825+C1514*14.003074+D1514*15.9949146+E1514*31.9720707+F1514*30.9737615+0.0005485799</f>
        <v>467.09836957990001</v>
      </c>
      <c r="W1514">
        <f>1+A1514-B1514/2+C1514/2+F1514/2</f>
        <v>15</v>
      </c>
      <c r="X1514">
        <f>W1514/A1514</f>
        <v>0.625</v>
      </c>
      <c r="Y1514">
        <f>W1514/B1514</f>
        <v>0.75</v>
      </c>
      <c r="Z1514">
        <f>W1514/D1514</f>
        <v>1.5</v>
      </c>
      <c r="AA1514" t="str">
        <f>IF(X1514&gt;=0.3,IF(X1514&lt;=0.68,IF(Y1514&gt;=0.2,IF(Y1514&lt;=0.95,IF(Z1514&gt;=0.77,IF(Z1514&lt;=1.75,"CRAM","O"),"O"),"O"),"O"),"O"),"O")</f>
        <v>CRAM</v>
      </c>
      <c r="AD1514">
        <f>(1+A1514-D1514/2-E1514-B1514/2)/(A1514-D1514/2-E1514-C1514-F1514)</f>
        <v>0.52631578947368418</v>
      </c>
      <c r="AF1514" t="str">
        <f>IF(AD1514&gt;0.66,"CondAr","----")</f>
        <v>----</v>
      </c>
      <c r="AG1514" t="str">
        <f>IF(AND((AD1514&gt;0.5),(AD1514&lt;=0.66)),"Aromatic","----")</f>
        <v>Aromatic</v>
      </c>
      <c r="AH1514" t="str">
        <f>IF(AND((AD1514&lt;=0.5),(S1514&lt;1.5)),"HUnSatLig","----")</f>
        <v>----</v>
      </c>
      <c r="AI1514" t="str">
        <f>IF(AND((T1514&lt;0.6),(S1514&gt;=1.5),(C1514=0)),"AlipatNoN","----")</f>
        <v>----</v>
      </c>
      <c r="AJ1514" t="str">
        <f>IF(AND((S1514&gt;=1.5),(T1514&gt;=0.6)),"SatFACarb","----")</f>
        <v>----</v>
      </c>
      <c r="AK1514" t="str">
        <f>IF(AND((T1514&lt;0.6),(S1514&gt;=1.5),(C1514&gt;0)),"Alipat+N","----")</f>
        <v>----</v>
      </c>
      <c r="AM1514" s="4">
        <f>V1514*(44/43.989828)</f>
        <v>467.20637920010955</v>
      </c>
      <c r="AN1514" s="4">
        <f>INT(AM1514)</f>
        <v>467</v>
      </c>
      <c r="AO1514" s="4">
        <f>AM1514-AN1514</f>
        <v>0.20637920010955213</v>
      </c>
    </row>
    <row r="1515" spans="1:41" x14ac:dyDescent="0.25">
      <c r="A1515">
        <v>24</v>
      </c>
      <c r="B1515">
        <v>20</v>
      </c>
      <c r="C1515">
        <v>0</v>
      </c>
      <c r="D1515">
        <v>11</v>
      </c>
      <c r="E1515">
        <v>0</v>
      </c>
      <c r="F1515">
        <v>0</v>
      </c>
      <c r="H1515">
        <v>483.09328420000003</v>
      </c>
      <c r="J1515">
        <v>3032178</v>
      </c>
      <c r="K1515">
        <v>2658408</v>
      </c>
      <c r="L1515">
        <v>2490408</v>
      </c>
      <c r="M1515" t="str">
        <f>IF(J1515&gt;0,"Yes","No")</f>
        <v>Yes</v>
      </c>
      <c r="N1515">
        <f>AVERAGE(J1515:L1515)</f>
        <v>2726998</v>
      </c>
      <c r="O1515" t="s">
        <v>14</v>
      </c>
      <c r="P1515" t="s">
        <v>14</v>
      </c>
      <c r="Q1515" t="s">
        <v>14</v>
      </c>
      <c r="S1515">
        <f>B1515/A1515</f>
        <v>0.83333333333333337</v>
      </c>
      <c r="T1515">
        <f>D1515/A1515</f>
        <v>0.45833333333333331</v>
      </c>
      <c r="V1515" s="4">
        <f>A1515*12+(B1515-1)*1.007825+C1515*14.003074+D1515*15.9949146+E1515*31.9720707+F1515*30.9737615+0.0005485799</f>
        <v>483.09328417990002</v>
      </c>
      <c r="W1515">
        <f>1+A1515-B1515/2+C1515/2+F1515/2</f>
        <v>15</v>
      </c>
      <c r="X1515">
        <f>W1515/A1515</f>
        <v>0.625</v>
      </c>
      <c r="Y1515">
        <f>W1515/B1515</f>
        <v>0.75</v>
      </c>
      <c r="Z1515">
        <f>W1515/D1515</f>
        <v>1.3636363636363635</v>
      </c>
      <c r="AA1515" t="str">
        <f>IF(X1515&gt;=0.3,IF(X1515&lt;=0.68,IF(Y1515&gt;=0.2,IF(Y1515&lt;=0.95,IF(Z1515&gt;=0.77,IF(Z1515&lt;=1.75,"CRAM","O"),"O"),"O"),"O"),"O"),"O")</f>
        <v>CRAM</v>
      </c>
      <c r="AD1515">
        <f>(1+A1515-D1515/2-E1515-B1515/2)/(A1515-D1515/2-E1515-C1515-F1515)</f>
        <v>0.51351351351351349</v>
      </c>
      <c r="AF1515" t="str">
        <f>IF(AD1515&gt;0.66,"CondAr","----")</f>
        <v>----</v>
      </c>
      <c r="AG1515" t="str">
        <f>IF(AND((AD1515&gt;0.5),(AD1515&lt;=0.66)),"Aromatic","----")</f>
        <v>Aromatic</v>
      </c>
      <c r="AH1515" t="str">
        <f>IF(AND((AD1515&lt;=0.5),(S1515&lt;1.5)),"HUnSatLig","----")</f>
        <v>----</v>
      </c>
      <c r="AI1515" t="str">
        <f>IF(AND((T1515&lt;0.6),(S1515&gt;=1.5),(C1515=0)),"AlipatNoN","----")</f>
        <v>----</v>
      </c>
      <c r="AJ1515" t="str">
        <f>IF(AND((S1515&gt;=1.5),(T1515&gt;=0.6)),"SatFACarb","----")</f>
        <v>----</v>
      </c>
      <c r="AK1515" t="str">
        <f>IF(AND((T1515&lt;0.6),(S1515&gt;=1.5),(C1515&gt;0)),"Alipat+N","----")</f>
        <v>----</v>
      </c>
      <c r="AM1515" s="4">
        <f>V1515*(44/43.989828)</f>
        <v>483.20499238859486</v>
      </c>
      <c r="AN1515" s="4">
        <f>INT(AM1515)</f>
        <v>483</v>
      </c>
      <c r="AO1515" s="4">
        <f>AM1515-AN1515</f>
        <v>0.20499238859486013</v>
      </c>
    </row>
    <row r="1516" spans="1:41" x14ac:dyDescent="0.25">
      <c r="A1516">
        <v>24</v>
      </c>
      <c r="B1516">
        <v>20</v>
      </c>
      <c r="C1516">
        <v>0</v>
      </c>
      <c r="D1516">
        <v>15</v>
      </c>
      <c r="E1516">
        <v>0</v>
      </c>
      <c r="F1516">
        <v>0</v>
      </c>
      <c r="H1516">
        <v>547.07294260000003</v>
      </c>
      <c r="J1516">
        <v>2835937</v>
      </c>
      <c r="K1516">
        <v>2382819</v>
      </c>
      <c r="L1516">
        <v>2107566</v>
      </c>
      <c r="M1516" t="str">
        <f>IF(J1516&gt;0,"Yes","No")</f>
        <v>Yes</v>
      </c>
      <c r="N1516">
        <f>AVERAGE(J1516:L1516)</f>
        <v>2442107.3333333335</v>
      </c>
      <c r="O1516" t="s">
        <v>14</v>
      </c>
      <c r="P1516" t="s">
        <v>14</v>
      </c>
      <c r="Q1516" t="s">
        <v>14</v>
      </c>
      <c r="S1516">
        <f>B1516/A1516</f>
        <v>0.83333333333333337</v>
      </c>
      <c r="T1516">
        <f>D1516/A1516</f>
        <v>0.625</v>
      </c>
      <c r="V1516" s="4">
        <f>A1516*12+(B1516-1)*1.007825+C1516*14.003074+D1516*15.9949146+E1516*31.9720707+F1516*30.9737615+0.0005485799</f>
        <v>547.07294257990009</v>
      </c>
      <c r="W1516">
        <f>1+A1516-B1516/2+C1516/2+F1516/2</f>
        <v>15</v>
      </c>
      <c r="X1516">
        <f>W1516/A1516</f>
        <v>0.625</v>
      </c>
      <c r="Y1516">
        <f>W1516/B1516</f>
        <v>0.75</v>
      </c>
      <c r="Z1516">
        <f>W1516/D1516</f>
        <v>1</v>
      </c>
      <c r="AA1516" t="str">
        <f>IF(X1516&gt;=0.3,IF(X1516&lt;=0.68,IF(Y1516&gt;=0.2,IF(Y1516&lt;=0.95,IF(Z1516&gt;=0.77,IF(Z1516&lt;=1.75,"CRAM","O"),"O"),"O"),"O"),"O"),"O")</f>
        <v>CRAM</v>
      </c>
      <c r="AD1516">
        <f>(1+A1516-D1516/2-E1516-B1516/2)/(A1516-D1516/2-E1516-C1516-F1516)</f>
        <v>0.45454545454545453</v>
      </c>
      <c r="AF1516" t="str">
        <f>IF(AD1516&gt;0.66,"CondAr","----")</f>
        <v>----</v>
      </c>
      <c r="AG1516" t="str">
        <f>IF(AND((AD1516&gt;0.5),(AD1516&lt;=0.66)),"Aromatic","----")</f>
        <v>----</v>
      </c>
      <c r="AH1516" t="str">
        <f>IF(AND((AD1516&lt;=0.5),(S1516&lt;1.5)),"HUnSatLig","----")</f>
        <v>HUnSatLig</v>
      </c>
      <c r="AI1516" t="str">
        <f>IF(AND((T1516&lt;0.6),(S1516&gt;=1.5),(C1516=0)),"AlipatNoN","----")</f>
        <v>----</v>
      </c>
      <c r="AJ1516" t="str">
        <f>IF(AND((S1516&gt;=1.5),(T1516&gt;=0.6)),"SatFACarb","----")</f>
        <v>----</v>
      </c>
      <c r="AK1516" t="str">
        <f>IF(AND((T1516&lt;0.6),(S1516&gt;=1.5),(C1516&gt;0)),"Alipat+N","----")</f>
        <v>----</v>
      </c>
      <c r="AM1516" s="4">
        <f>V1516*(44/43.989828)</f>
        <v>547.19944514253609</v>
      </c>
      <c r="AN1516" s="4">
        <f>INT(AM1516)</f>
        <v>547</v>
      </c>
      <c r="AO1516" s="4">
        <f>AM1516-AN1516</f>
        <v>0.19944514253609213</v>
      </c>
    </row>
    <row r="1517" spans="1:41" x14ac:dyDescent="0.25">
      <c r="A1517">
        <v>24</v>
      </c>
      <c r="B1517">
        <v>22</v>
      </c>
      <c r="C1517">
        <v>0</v>
      </c>
      <c r="D1517">
        <v>8</v>
      </c>
      <c r="E1517">
        <v>0</v>
      </c>
      <c r="F1517">
        <v>0</v>
      </c>
      <c r="H1517">
        <v>437.12419039999997</v>
      </c>
      <c r="J1517">
        <v>1793883</v>
      </c>
      <c r="K1517">
        <v>1610836</v>
      </c>
      <c r="L1517">
        <v>1860169</v>
      </c>
      <c r="M1517" t="str">
        <f>IF(J1517&gt;0,"Yes","No")</f>
        <v>Yes</v>
      </c>
      <c r="N1517">
        <f>AVERAGE(J1517:L1517)</f>
        <v>1754962.6666666667</v>
      </c>
      <c r="O1517" t="s">
        <v>14</v>
      </c>
      <c r="P1517" t="s">
        <v>14</v>
      </c>
      <c r="Q1517" t="s">
        <v>14</v>
      </c>
      <c r="S1517">
        <f>B1517/A1517</f>
        <v>0.91666666666666663</v>
      </c>
      <c r="T1517">
        <f>D1517/A1517</f>
        <v>0.33333333333333331</v>
      </c>
      <c r="V1517" s="4">
        <f>A1517*12+(B1517-1)*1.007825+C1517*14.003074+D1517*15.9949146+E1517*31.9720707+F1517*30.9737615+0.0005485799</f>
        <v>437.12419037990003</v>
      </c>
      <c r="W1517">
        <f>1+A1517-B1517/2+C1517/2+F1517/2</f>
        <v>14</v>
      </c>
      <c r="X1517">
        <f>W1517/A1517</f>
        <v>0.58333333333333337</v>
      </c>
      <c r="Y1517">
        <f>W1517/B1517</f>
        <v>0.63636363636363635</v>
      </c>
      <c r="Z1517">
        <f>W1517/D1517</f>
        <v>1.75</v>
      </c>
      <c r="AA1517" t="str">
        <f>IF(X1517&gt;=0.3,IF(X1517&lt;=0.68,IF(Y1517&gt;=0.2,IF(Y1517&lt;=0.95,IF(Z1517&gt;=0.77,IF(Z1517&lt;=1.75,"CRAM","O"),"O"),"O"),"O"),"O"),"O")</f>
        <v>CRAM</v>
      </c>
      <c r="AD1517">
        <f>(1+A1517-D1517/2-E1517-B1517/2)/(A1517-D1517/2-E1517-C1517-F1517)</f>
        <v>0.5</v>
      </c>
      <c r="AF1517" t="str">
        <f>IF(AD1517&gt;0.66,"CondAr","----")</f>
        <v>----</v>
      </c>
      <c r="AG1517" t="str">
        <f>IF(AND((AD1517&gt;0.5),(AD1517&lt;=0.66)),"Aromatic","----")</f>
        <v>----</v>
      </c>
      <c r="AH1517" t="str">
        <f>IF(AND((AD1517&lt;=0.5),(S1517&lt;1.5)),"HUnSatLig","----")</f>
        <v>HUnSatLig</v>
      </c>
      <c r="AI1517" t="str">
        <f>IF(AND((T1517&lt;0.6),(S1517&gt;=1.5),(C1517=0)),"AlipatNoN","----")</f>
        <v>----</v>
      </c>
      <c r="AJ1517" t="str">
        <f>IF(AND((S1517&gt;=1.5),(T1517&gt;=0.6)),"SatFACarb","----")</f>
        <v>----</v>
      </c>
      <c r="AK1517" t="str">
        <f>IF(AND((T1517&lt;0.6),(S1517&gt;=1.5),(C1517&gt;0)),"Alipat+N","----")</f>
        <v>----</v>
      </c>
      <c r="AM1517" s="4">
        <f>V1517*(44/43.989828)</f>
        <v>437.22526891252221</v>
      </c>
      <c r="AN1517" s="4">
        <f>INT(AM1517)</f>
        <v>437</v>
      </c>
      <c r="AO1517" s="4">
        <f>AM1517-AN1517</f>
        <v>0.22526891252221048</v>
      </c>
    </row>
    <row r="1518" spans="1:41" x14ac:dyDescent="0.25">
      <c r="A1518">
        <v>24</v>
      </c>
      <c r="B1518">
        <v>22</v>
      </c>
      <c r="C1518">
        <v>0</v>
      </c>
      <c r="D1518">
        <v>9</v>
      </c>
      <c r="E1518">
        <v>0</v>
      </c>
      <c r="F1518">
        <v>0</v>
      </c>
      <c r="H1518">
        <v>453.11910499999999</v>
      </c>
      <c r="J1518">
        <v>2171701</v>
      </c>
      <c r="K1518">
        <v>2209423</v>
      </c>
      <c r="L1518">
        <v>2075142</v>
      </c>
      <c r="M1518" t="str">
        <f>IF(J1518&gt;0,"Yes","No")</f>
        <v>Yes</v>
      </c>
      <c r="N1518">
        <f>AVERAGE(J1518:L1518)</f>
        <v>2152088.6666666665</v>
      </c>
      <c r="O1518" t="s">
        <v>14</v>
      </c>
      <c r="P1518" t="s">
        <v>14</v>
      </c>
      <c r="Q1518" t="s">
        <v>14</v>
      </c>
      <c r="S1518">
        <f>B1518/A1518</f>
        <v>0.91666666666666663</v>
      </c>
      <c r="T1518">
        <f>D1518/A1518</f>
        <v>0.375</v>
      </c>
      <c r="V1518" s="4">
        <f>A1518*12+(B1518-1)*1.007825+C1518*14.003074+D1518*15.9949146+E1518*31.9720707+F1518*30.9737615+0.0005485799</f>
        <v>453.11910497989999</v>
      </c>
      <c r="W1518">
        <f>1+A1518-B1518/2+C1518/2+F1518/2</f>
        <v>14</v>
      </c>
      <c r="X1518">
        <f>W1518/A1518</f>
        <v>0.58333333333333337</v>
      </c>
      <c r="Y1518">
        <f>W1518/B1518</f>
        <v>0.63636363636363635</v>
      </c>
      <c r="Z1518">
        <f>W1518/D1518</f>
        <v>1.5555555555555556</v>
      </c>
      <c r="AA1518" t="str">
        <f>IF(X1518&gt;=0.3,IF(X1518&lt;=0.68,IF(Y1518&gt;=0.2,IF(Y1518&lt;=0.95,IF(Z1518&gt;=0.77,IF(Z1518&lt;=1.75,"CRAM","O"),"O"),"O"),"O"),"O"),"O")</f>
        <v>CRAM</v>
      </c>
      <c r="AD1518">
        <f>(1+A1518-D1518/2-E1518-B1518/2)/(A1518-D1518/2-E1518-C1518-F1518)</f>
        <v>0.48717948717948717</v>
      </c>
      <c r="AF1518" t="str">
        <f>IF(AD1518&gt;0.66,"CondAr","----")</f>
        <v>----</v>
      </c>
      <c r="AG1518" t="str">
        <f>IF(AND((AD1518&gt;0.5),(AD1518&lt;=0.66)),"Aromatic","----")</f>
        <v>----</v>
      </c>
      <c r="AH1518" t="str">
        <f>IF(AND((AD1518&lt;=0.5),(S1518&lt;1.5)),"HUnSatLig","----")</f>
        <v>HUnSatLig</v>
      </c>
      <c r="AI1518" t="str">
        <f>IF(AND((T1518&lt;0.6),(S1518&gt;=1.5),(C1518=0)),"AlipatNoN","----")</f>
        <v>----</v>
      </c>
      <c r="AJ1518" t="str">
        <f>IF(AND((S1518&gt;=1.5),(T1518&gt;=0.6)),"SatFACarb","----")</f>
        <v>----</v>
      </c>
      <c r="AK1518" t="str">
        <f>IF(AND((T1518&lt;0.6),(S1518&gt;=1.5),(C1518&gt;0)),"Alipat+N","----")</f>
        <v>----</v>
      </c>
      <c r="AM1518" s="4">
        <f>V1518*(44/43.989828)</f>
        <v>453.22388210100746</v>
      </c>
      <c r="AN1518" s="4">
        <f>INT(AM1518)</f>
        <v>453</v>
      </c>
      <c r="AO1518" s="4">
        <f>AM1518-AN1518</f>
        <v>0.22388210100746164</v>
      </c>
    </row>
    <row r="1519" spans="1:41" x14ac:dyDescent="0.25">
      <c r="A1519">
        <v>24</v>
      </c>
      <c r="B1519">
        <v>22</v>
      </c>
      <c r="C1519">
        <v>0</v>
      </c>
      <c r="D1519">
        <v>15</v>
      </c>
      <c r="E1519">
        <v>0</v>
      </c>
      <c r="F1519">
        <v>0</v>
      </c>
      <c r="H1519">
        <v>549.08859259999997</v>
      </c>
      <c r="J1519">
        <v>2883035</v>
      </c>
      <c r="K1519">
        <v>2027459</v>
      </c>
      <c r="L1519">
        <v>2130619</v>
      </c>
      <c r="M1519" t="str">
        <f>IF(J1519&gt;0,"Yes","No")</f>
        <v>Yes</v>
      </c>
      <c r="N1519">
        <f>AVERAGE(J1519:L1519)</f>
        <v>2347037.6666666665</v>
      </c>
      <c r="O1519" t="s">
        <v>14</v>
      </c>
      <c r="P1519" t="s">
        <v>14</v>
      </c>
      <c r="Q1519" t="s">
        <v>14</v>
      </c>
      <c r="S1519">
        <f>B1519/A1519</f>
        <v>0.91666666666666663</v>
      </c>
      <c r="T1519">
        <f>D1519/A1519</f>
        <v>0.625</v>
      </c>
      <c r="V1519" s="4">
        <f>A1519*12+(B1519-1)*1.007825+C1519*14.003074+D1519*15.9949146+E1519*31.9720707+F1519*30.9737615+0.0005485799</f>
        <v>549.08859257990014</v>
      </c>
      <c r="W1519">
        <f>1+A1519-B1519/2+C1519/2+F1519/2</f>
        <v>14</v>
      </c>
      <c r="X1519">
        <f>W1519/A1519</f>
        <v>0.58333333333333337</v>
      </c>
      <c r="Y1519">
        <f>W1519/B1519</f>
        <v>0.63636363636363635</v>
      </c>
      <c r="Z1519">
        <f>W1519/D1519</f>
        <v>0.93333333333333335</v>
      </c>
      <c r="AA1519" t="str">
        <f>IF(X1519&gt;=0.3,IF(X1519&lt;=0.68,IF(Y1519&gt;=0.2,IF(Y1519&lt;=0.95,IF(Z1519&gt;=0.77,IF(Z1519&lt;=1.75,"CRAM","O"),"O"),"O"),"O"),"O"),"O")</f>
        <v>CRAM</v>
      </c>
      <c r="AD1519">
        <f>(1+A1519-D1519/2-E1519-B1519/2)/(A1519-D1519/2-E1519-C1519-F1519)</f>
        <v>0.39393939393939392</v>
      </c>
      <c r="AF1519" t="str">
        <f>IF(AD1519&gt;0.66,"CondAr","----")</f>
        <v>----</v>
      </c>
      <c r="AG1519" t="str">
        <f>IF(AND((AD1519&gt;0.5),(AD1519&lt;=0.66)),"Aromatic","----")</f>
        <v>----</v>
      </c>
      <c r="AH1519" t="str">
        <f>IF(AND((AD1519&lt;=0.5),(S1519&lt;1.5)),"HUnSatLig","----")</f>
        <v>HUnSatLig</v>
      </c>
      <c r="AI1519" t="str">
        <f>IF(AND((T1519&lt;0.6),(S1519&gt;=1.5),(C1519=0)),"AlipatNoN","----")</f>
        <v>----</v>
      </c>
      <c r="AJ1519" t="str">
        <f>IF(AND((S1519&gt;=1.5),(T1519&gt;=0.6)),"SatFACarb","----")</f>
        <v>----</v>
      </c>
      <c r="AK1519" t="str">
        <f>IF(AND((T1519&lt;0.6),(S1519&gt;=1.5),(C1519&gt;0)),"Alipat+N","----")</f>
        <v>----</v>
      </c>
      <c r="AM1519" s="4">
        <f>V1519*(44/43.989828)</f>
        <v>549.21556123191942</v>
      </c>
      <c r="AN1519" s="4">
        <f>INT(AM1519)</f>
        <v>549</v>
      </c>
      <c r="AO1519" s="4">
        <f>AM1519-AN1519</f>
        <v>0.21556123191942334</v>
      </c>
    </row>
    <row r="1520" spans="1:41" x14ac:dyDescent="0.25">
      <c r="A1520">
        <v>24</v>
      </c>
      <c r="B1520">
        <v>22</v>
      </c>
      <c r="C1520">
        <v>0</v>
      </c>
      <c r="D1520">
        <v>16</v>
      </c>
      <c r="E1520">
        <v>0</v>
      </c>
      <c r="F1520">
        <v>0</v>
      </c>
      <c r="H1520">
        <v>565.08350719999999</v>
      </c>
      <c r="J1520">
        <v>2425487</v>
      </c>
      <c r="K1520">
        <v>1638917</v>
      </c>
      <c r="L1520">
        <v>1766958</v>
      </c>
      <c r="M1520" t="str">
        <f>IF(J1520&gt;0,"Yes","No")</f>
        <v>Yes</v>
      </c>
      <c r="N1520">
        <f>AVERAGE(J1520:L1520)</f>
        <v>1943787.3333333333</v>
      </c>
      <c r="O1520" t="s">
        <v>14</v>
      </c>
      <c r="P1520" t="s">
        <v>14</v>
      </c>
      <c r="Q1520" t="s">
        <v>14</v>
      </c>
      <c r="S1520">
        <f>B1520/A1520</f>
        <v>0.91666666666666663</v>
      </c>
      <c r="T1520">
        <f>D1520/A1520</f>
        <v>0.66666666666666663</v>
      </c>
      <c r="V1520" s="4">
        <f>A1520*12+(B1520-1)*1.007825+C1520*14.003074+D1520*15.9949146+E1520*31.9720707+F1520*30.9737615+0.0005485799</f>
        <v>565.08350717990004</v>
      </c>
      <c r="W1520">
        <f>1+A1520-B1520/2+C1520/2+F1520/2</f>
        <v>14</v>
      </c>
      <c r="X1520">
        <f>W1520/A1520</f>
        <v>0.58333333333333337</v>
      </c>
      <c r="Y1520">
        <f>W1520/B1520</f>
        <v>0.63636363636363635</v>
      </c>
      <c r="Z1520">
        <f>W1520/D1520</f>
        <v>0.875</v>
      </c>
      <c r="AA1520" t="str">
        <f>IF(X1520&gt;=0.3,IF(X1520&lt;=0.68,IF(Y1520&gt;=0.2,IF(Y1520&lt;=0.95,IF(Z1520&gt;=0.77,IF(Z1520&lt;=1.75,"CRAM","O"),"O"),"O"),"O"),"O"),"O")</f>
        <v>CRAM</v>
      </c>
      <c r="AD1520">
        <f>(1+A1520-D1520/2-E1520-B1520/2)/(A1520-D1520/2-E1520-C1520-F1520)</f>
        <v>0.375</v>
      </c>
      <c r="AF1520" t="str">
        <f>IF(AD1520&gt;0.66,"CondAr","----")</f>
        <v>----</v>
      </c>
      <c r="AG1520" t="str">
        <f>IF(AND((AD1520&gt;0.5),(AD1520&lt;=0.66)),"Aromatic","----")</f>
        <v>----</v>
      </c>
      <c r="AH1520" t="str">
        <f>IF(AND((AD1520&lt;=0.5),(S1520&lt;1.5)),"HUnSatLig","----")</f>
        <v>HUnSatLig</v>
      </c>
      <c r="AI1520" t="str">
        <f>IF(AND((T1520&lt;0.6),(S1520&gt;=1.5),(C1520=0)),"AlipatNoN","----")</f>
        <v>----</v>
      </c>
      <c r="AJ1520" t="str">
        <f>IF(AND((S1520&gt;=1.5),(T1520&gt;=0.6)),"SatFACarb","----")</f>
        <v>----</v>
      </c>
      <c r="AK1520" t="str">
        <f>IF(AND((T1520&lt;0.6),(S1520&gt;=1.5),(C1520&gt;0)),"Alipat+N","----")</f>
        <v>----</v>
      </c>
      <c r="AM1520" s="4">
        <f>V1520*(44/43.989828)</f>
        <v>565.21417442040456</v>
      </c>
      <c r="AN1520" s="4">
        <f>INT(AM1520)</f>
        <v>565</v>
      </c>
      <c r="AO1520" s="4">
        <f>AM1520-AN1520</f>
        <v>0.21417442040456081</v>
      </c>
    </row>
    <row r="1521" spans="1:41" x14ac:dyDescent="0.25">
      <c r="A1521">
        <v>24</v>
      </c>
      <c r="B1521">
        <v>24</v>
      </c>
      <c r="C1521">
        <v>0</v>
      </c>
      <c r="D1521">
        <v>8</v>
      </c>
      <c r="E1521">
        <v>0</v>
      </c>
      <c r="F1521">
        <v>0</v>
      </c>
      <c r="H1521">
        <v>439.13984040000003</v>
      </c>
      <c r="J1521">
        <v>2101840</v>
      </c>
      <c r="K1521">
        <v>2146783</v>
      </c>
      <c r="L1521">
        <v>1954181</v>
      </c>
      <c r="M1521" t="str">
        <f>IF(J1521&gt;0,"Yes","No")</f>
        <v>Yes</v>
      </c>
      <c r="N1521">
        <f>AVERAGE(J1521:L1521)</f>
        <v>2067601.3333333333</v>
      </c>
      <c r="O1521" t="s">
        <v>14</v>
      </c>
      <c r="P1521" t="s">
        <v>14</v>
      </c>
      <c r="Q1521" t="s">
        <v>14</v>
      </c>
      <c r="S1521">
        <f>B1521/A1521</f>
        <v>1</v>
      </c>
      <c r="T1521">
        <f>D1521/A1521</f>
        <v>0.33333333333333331</v>
      </c>
      <c r="V1521" s="4">
        <f>A1521*12+(B1521-1)*1.007825+C1521*14.003074+D1521*15.9949146+E1521*31.9720707+F1521*30.9737615+0.0005485799</f>
        <v>439.13984037990002</v>
      </c>
      <c r="W1521">
        <f>1+A1521-B1521/2+C1521/2+F1521/2</f>
        <v>13</v>
      </c>
      <c r="X1521">
        <f>W1521/A1521</f>
        <v>0.54166666666666663</v>
      </c>
      <c r="Y1521">
        <f>W1521/B1521</f>
        <v>0.54166666666666663</v>
      </c>
      <c r="Z1521">
        <f>W1521/D1521</f>
        <v>1.625</v>
      </c>
      <c r="AA1521" t="str">
        <f>IF(X1521&gt;=0.3,IF(X1521&lt;=0.68,IF(Y1521&gt;=0.2,IF(Y1521&lt;=0.95,IF(Z1521&gt;=0.77,IF(Z1521&lt;=1.75,"CRAM","O"),"O"),"O"),"O"),"O"),"O")</f>
        <v>CRAM</v>
      </c>
      <c r="AD1521">
        <f>(1+A1521-D1521/2-E1521-B1521/2)/(A1521-D1521/2-E1521-C1521-F1521)</f>
        <v>0.45</v>
      </c>
      <c r="AF1521" t="str">
        <f>IF(AD1521&gt;0.66,"CondAr","----")</f>
        <v>----</v>
      </c>
      <c r="AG1521" t="str">
        <f>IF(AND((AD1521&gt;0.5),(AD1521&lt;=0.66)),"Aromatic","----")</f>
        <v>----</v>
      </c>
      <c r="AH1521" t="str">
        <f>IF(AND((AD1521&lt;=0.5),(S1521&lt;1.5)),"HUnSatLig","----")</f>
        <v>HUnSatLig</v>
      </c>
      <c r="AI1521" t="str">
        <f>IF(AND((T1521&lt;0.6),(S1521&gt;=1.5),(C1521=0)),"AlipatNoN","----")</f>
        <v>----</v>
      </c>
      <c r="AJ1521" t="str">
        <f>IF(AND((S1521&gt;=1.5),(T1521&gt;=0.6)),"SatFACarb","----")</f>
        <v>----</v>
      </c>
      <c r="AK1521" t="str">
        <f>IF(AND((T1521&lt;0.6),(S1521&gt;=1.5),(C1521&gt;0)),"Alipat+N","----")</f>
        <v>----</v>
      </c>
      <c r="AM1521" s="4">
        <f>V1521*(44/43.989828)</f>
        <v>439.24138500190543</v>
      </c>
      <c r="AN1521" s="4">
        <f>INT(AM1521)</f>
        <v>439</v>
      </c>
      <c r="AO1521" s="4">
        <f>AM1521-AN1521</f>
        <v>0.241385001905428</v>
      </c>
    </row>
    <row r="1522" spans="1:41" x14ac:dyDescent="0.25">
      <c r="A1522">
        <v>24</v>
      </c>
      <c r="B1522">
        <v>24</v>
      </c>
      <c r="C1522">
        <v>0</v>
      </c>
      <c r="D1522">
        <v>15</v>
      </c>
      <c r="E1522">
        <v>0</v>
      </c>
      <c r="F1522">
        <v>0</v>
      </c>
      <c r="H1522">
        <v>551.10424260000002</v>
      </c>
      <c r="J1522">
        <v>3065292</v>
      </c>
      <c r="K1522">
        <v>2132126</v>
      </c>
      <c r="L1522">
        <v>1757377</v>
      </c>
      <c r="M1522" t="str">
        <f>IF(J1522&gt;0,"Yes","No")</f>
        <v>Yes</v>
      </c>
      <c r="N1522">
        <f>AVERAGE(J1522:L1522)</f>
        <v>2318265</v>
      </c>
      <c r="O1522" t="s">
        <v>14</v>
      </c>
      <c r="P1522" t="s">
        <v>14</v>
      </c>
      <c r="Q1522" t="s">
        <v>14</v>
      </c>
      <c r="S1522">
        <f>B1522/A1522</f>
        <v>1</v>
      </c>
      <c r="T1522">
        <f>D1522/A1522</f>
        <v>0.625</v>
      </c>
      <c r="V1522" s="4">
        <f>A1522*12+(B1522-1)*1.007825+C1522*14.003074+D1522*15.9949146+E1522*31.9720707+F1522*30.9737615+0.0005485799</f>
        <v>551.10424257990007</v>
      </c>
      <c r="W1522">
        <f>1+A1522-B1522/2+C1522/2+F1522/2</f>
        <v>13</v>
      </c>
      <c r="X1522">
        <f>W1522/A1522</f>
        <v>0.54166666666666663</v>
      </c>
      <c r="Y1522">
        <f>W1522/B1522</f>
        <v>0.54166666666666663</v>
      </c>
      <c r="Z1522">
        <f>W1522/D1522</f>
        <v>0.8666666666666667</v>
      </c>
      <c r="AA1522" t="str">
        <f>IF(X1522&gt;=0.3,IF(X1522&lt;=0.68,IF(Y1522&gt;=0.2,IF(Y1522&lt;=0.95,IF(Z1522&gt;=0.77,IF(Z1522&lt;=1.75,"CRAM","O"),"O"),"O"),"O"),"O"),"O")</f>
        <v>CRAM</v>
      </c>
      <c r="AD1522">
        <f>(1+A1522-D1522/2-E1522-B1522/2)/(A1522-D1522/2-E1522-C1522-F1522)</f>
        <v>0.33333333333333331</v>
      </c>
      <c r="AF1522" t="str">
        <f>IF(AD1522&gt;0.66,"CondAr","----")</f>
        <v>----</v>
      </c>
      <c r="AG1522" t="str">
        <f>IF(AND((AD1522&gt;0.5),(AD1522&lt;=0.66)),"Aromatic","----")</f>
        <v>----</v>
      </c>
      <c r="AH1522" t="str">
        <f>IF(AND((AD1522&lt;=0.5),(S1522&lt;1.5)),"HUnSatLig","----")</f>
        <v>HUnSatLig</v>
      </c>
      <c r="AI1522" t="str">
        <f>IF(AND((T1522&lt;0.6),(S1522&gt;=1.5),(C1522=0)),"AlipatNoN","----")</f>
        <v>----</v>
      </c>
      <c r="AJ1522" t="str">
        <f>IF(AND((S1522&gt;=1.5),(T1522&gt;=0.6)),"SatFACarb","----")</f>
        <v>----</v>
      </c>
      <c r="AK1522" t="str">
        <f>IF(AND((T1522&lt;0.6),(S1522&gt;=1.5),(C1522&gt;0)),"Alipat+N","----")</f>
        <v>----</v>
      </c>
      <c r="AM1522" s="4">
        <f>V1522*(44/43.989828)</f>
        <v>551.23167732130253</v>
      </c>
      <c r="AN1522" s="4">
        <f>INT(AM1522)</f>
        <v>551</v>
      </c>
      <c r="AO1522" s="4">
        <f>AM1522-AN1522</f>
        <v>0.23167732130252716</v>
      </c>
    </row>
    <row r="1523" spans="1:41" x14ac:dyDescent="0.25">
      <c r="A1523">
        <v>24</v>
      </c>
      <c r="B1523">
        <v>26</v>
      </c>
      <c r="C1523">
        <v>0</v>
      </c>
      <c r="D1523">
        <v>7</v>
      </c>
      <c r="E1523">
        <v>0</v>
      </c>
      <c r="F1523">
        <v>0</v>
      </c>
      <c r="H1523">
        <v>425.1605758</v>
      </c>
      <c r="J1523">
        <v>1967248</v>
      </c>
      <c r="K1523">
        <v>3626580</v>
      </c>
      <c r="L1523">
        <v>2292223</v>
      </c>
      <c r="M1523" t="str">
        <f>IF(J1523&gt;0,"Yes","No")</f>
        <v>Yes</v>
      </c>
      <c r="N1523">
        <f>AVERAGE(J1523:L1523)</f>
        <v>2628683.6666666665</v>
      </c>
      <c r="O1523">
        <v>2501214</v>
      </c>
      <c r="P1523">
        <v>2033727</v>
      </c>
      <c r="Q1523">
        <v>2095407</v>
      </c>
      <c r="S1523">
        <f>B1523/A1523</f>
        <v>1.0833333333333333</v>
      </c>
      <c r="T1523">
        <f>D1523/A1523</f>
        <v>0.29166666666666669</v>
      </c>
      <c r="V1523" s="4">
        <f>A1523*12+(B1523-1)*1.007825+C1523*14.003074+D1523*15.9949146+E1523*31.9720707+F1523*30.9737615+0.0005485799</f>
        <v>425.1605757799</v>
      </c>
      <c r="W1523">
        <f>1+A1523-B1523/2+C1523/2+F1523/2</f>
        <v>12</v>
      </c>
      <c r="X1523">
        <f>W1523/A1523</f>
        <v>0.5</v>
      </c>
      <c r="Y1523">
        <f>W1523/B1523</f>
        <v>0.46153846153846156</v>
      </c>
      <c r="Z1523">
        <f>W1523/D1523</f>
        <v>1.7142857142857142</v>
      </c>
      <c r="AA1523" t="str">
        <f>IF(X1523&gt;=0.3,IF(X1523&lt;=0.68,IF(Y1523&gt;=0.2,IF(Y1523&lt;=0.95,IF(Z1523&gt;=0.77,IF(Z1523&lt;=1.75,"CRAM","O"),"O"),"O"),"O"),"O"),"O")</f>
        <v>CRAM</v>
      </c>
      <c r="AD1523">
        <f>(1+A1523-D1523/2-E1523-B1523/2)/(A1523-D1523/2-E1523-C1523-F1523)</f>
        <v>0.41463414634146339</v>
      </c>
      <c r="AF1523" t="str">
        <f>IF(AD1523&gt;0.66,"CondAr","----")</f>
        <v>----</v>
      </c>
      <c r="AG1523" t="str">
        <f>IF(AND((AD1523&gt;0.5),(AD1523&lt;=0.66)),"Aromatic","----")</f>
        <v>----</v>
      </c>
      <c r="AH1523" t="str">
        <f>IF(AND((AD1523&lt;=0.5),(S1523&lt;1.5)),"HUnSatLig","----")</f>
        <v>HUnSatLig</v>
      </c>
      <c r="AI1523" t="str">
        <f>IF(AND((T1523&lt;0.6),(S1523&gt;=1.5),(C1523=0)),"AlipatNoN","----")</f>
        <v>----</v>
      </c>
      <c r="AJ1523" t="str">
        <f>IF(AND((S1523&gt;=1.5),(T1523&gt;=0.6)),"SatFACarb","----")</f>
        <v>----</v>
      </c>
      <c r="AK1523" t="str">
        <f>IF(AND((T1523&lt;0.6),(S1523&gt;=1.5),(C1523&gt;0)),"Alipat+N","----")</f>
        <v>----</v>
      </c>
      <c r="AM1523" s="4">
        <f>V1523*(44/43.989828)</f>
        <v>425.25888790280328</v>
      </c>
      <c r="AN1523" s="4">
        <f>INT(AM1523)</f>
        <v>425</v>
      </c>
      <c r="AO1523" s="4">
        <f>AM1523-AN1523</f>
        <v>0.25888790280328067</v>
      </c>
    </row>
    <row r="1524" spans="1:41" x14ac:dyDescent="0.25">
      <c r="A1524">
        <v>24</v>
      </c>
      <c r="B1524">
        <v>26</v>
      </c>
      <c r="C1524">
        <v>0</v>
      </c>
      <c r="D1524">
        <v>8</v>
      </c>
      <c r="E1524">
        <v>0</v>
      </c>
      <c r="F1524">
        <v>0</v>
      </c>
      <c r="H1524">
        <v>441.15549040000002</v>
      </c>
      <c r="J1524">
        <v>2721089</v>
      </c>
      <c r="K1524">
        <v>2794853</v>
      </c>
      <c r="L1524">
        <v>2748091</v>
      </c>
      <c r="M1524" t="str">
        <f>IF(J1524&gt;0,"Yes","No")</f>
        <v>Yes</v>
      </c>
      <c r="N1524">
        <f>AVERAGE(J1524:L1524)</f>
        <v>2754677.6666666665</v>
      </c>
      <c r="O1524">
        <v>2966031</v>
      </c>
      <c r="P1524">
        <v>2997574</v>
      </c>
      <c r="Q1524">
        <v>2362588</v>
      </c>
      <c r="S1524">
        <f>B1524/A1524</f>
        <v>1.0833333333333333</v>
      </c>
      <c r="T1524">
        <f>D1524/A1524</f>
        <v>0.33333333333333331</v>
      </c>
      <c r="V1524" s="4">
        <f>A1524*12+(B1524-1)*1.007825+C1524*14.003074+D1524*15.9949146+E1524*31.9720707+F1524*30.9737615+0.0005485799</f>
        <v>441.15549037990002</v>
      </c>
      <c r="W1524">
        <f>1+A1524-B1524/2+C1524/2+F1524/2</f>
        <v>12</v>
      </c>
      <c r="X1524">
        <f>W1524/A1524</f>
        <v>0.5</v>
      </c>
      <c r="Y1524">
        <f>W1524/B1524</f>
        <v>0.46153846153846156</v>
      </c>
      <c r="Z1524">
        <f>W1524/D1524</f>
        <v>1.5</v>
      </c>
      <c r="AA1524" t="str">
        <f>IF(X1524&gt;=0.3,IF(X1524&lt;=0.68,IF(Y1524&gt;=0.2,IF(Y1524&lt;=0.95,IF(Z1524&gt;=0.77,IF(Z1524&lt;=1.75,"CRAM","O"),"O"),"O"),"O"),"O"),"O")</f>
        <v>CRAM</v>
      </c>
      <c r="AD1524">
        <f>(1+A1524-D1524/2-E1524-B1524/2)/(A1524-D1524/2-E1524-C1524-F1524)</f>
        <v>0.4</v>
      </c>
      <c r="AF1524" t="str">
        <f>IF(AD1524&gt;0.66,"CondAr","----")</f>
        <v>----</v>
      </c>
      <c r="AG1524" t="str">
        <f>IF(AND((AD1524&gt;0.5),(AD1524&lt;=0.66)),"Aromatic","----")</f>
        <v>----</v>
      </c>
      <c r="AH1524" t="str">
        <f>IF(AND((AD1524&lt;=0.5),(S1524&lt;1.5)),"HUnSatLig","----")</f>
        <v>HUnSatLig</v>
      </c>
      <c r="AI1524" t="str">
        <f>IF(AND((T1524&lt;0.6),(S1524&gt;=1.5),(C1524=0)),"AlipatNoN","----")</f>
        <v>----</v>
      </c>
      <c r="AJ1524" t="str">
        <f>IF(AND((S1524&gt;=1.5),(T1524&gt;=0.6)),"SatFACarb","----")</f>
        <v>----</v>
      </c>
      <c r="AK1524" t="str">
        <f>IF(AND((T1524&lt;0.6),(S1524&gt;=1.5),(C1524&gt;0)),"Alipat+N","----")</f>
        <v>----</v>
      </c>
      <c r="AM1524" s="4">
        <f>V1524*(44/43.989828)</f>
        <v>441.25750109128859</v>
      </c>
      <c r="AN1524" s="4">
        <f>INT(AM1524)</f>
        <v>441</v>
      </c>
      <c r="AO1524" s="4">
        <f>AM1524-AN1524</f>
        <v>0.25750109128858867</v>
      </c>
    </row>
    <row r="1525" spans="1:41" x14ac:dyDescent="0.25">
      <c r="A1525">
        <v>24</v>
      </c>
      <c r="B1525">
        <v>26</v>
      </c>
      <c r="C1525">
        <v>0</v>
      </c>
      <c r="D1525">
        <v>14</v>
      </c>
      <c r="E1525">
        <v>0</v>
      </c>
      <c r="F1525">
        <v>0</v>
      </c>
      <c r="H1525">
        <v>537.12497800000006</v>
      </c>
      <c r="J1525">
        <v>3026837</v>
      </c>
      <c r="K1525">
        <v>2714168</v>
      </c>
      <c r="L1525">
        <v>2404903</v>
      </c>
      <c r="M1525" t="str">
        <f>IF(J1525&gt;0,"Yes","No")</f>
        <v>Yes</v>
      </c>
      <c r="N1525">
        <f>AVERAGE(J1525:L1525)</f>
        <v>2715302.6666666665</v>
      </c>
      <c r="O1525" t="s">
        <v>14</v>
      </c>
      <c r="P1525" t="s">
        <v>14</v>
      </c>
      <c r="Q1525" t="s">
        <v>14</v>
      </c>
      <c r="S1525">
        <f>B1525/A1525</f>
        <v>1.0833333333333333</v>
      </c>
      <c r="T1525">
        <f>D1525/A1525</f>
        <v>0.58333333333333337</v>
      </c>
      <c r="V1525" s="4">
        <f>A1525*12+(B1525-1)*1.007825+C1525*14.003074+D1525*15.9949146+E1525*31.9720707+F1525*30.9737615+0.0005485799</f>
        <v>537.12497797990011</v>
      </c>
      <c r="W1525">
        <f>1+A1525-B1525/2+C1525/2+F1525/2</f>
        <v>12</v>
      </c>
      <c r="X1525">
        <f>W1525/A1525</f>
        <v>0.5</v>
      </c>
      <c r="Y1525">
        <f>W1525/B1525</f>
        <v>0.46153846153846156</v>
      </c>
      <c r="Z1525">
        <f>W1525/D1525</f>
        <v>0.8571428571428571</v>
      </c>
      <c r="AA1525" t="str">
        <f>IF(X1525&gt;=0.3,IF(X1525&lt;=0.68,IF(Y1525&gt;=0.2,IF(Y1525&lt;=0.95,IF(Z1525&gt;=0.77,IF(Z1525&lt;=1.75,"CRAM","O"),"O"),"O"),"O"),"O"),"O")</f>
        <v>CRAM</v>
      </c>
      <c r="AD1525">
        <f>(1+A1525-D1525/2-E1525-B1525/2)/(A1525-D1525/2-E1525-C1525-F1525)</f>
        <v>0.29411764705882354</v>
      </c>
      <c r="AF1525" t="str">
        <f>IF(AD1525&gt;0.66,"CondAr","----")</f>
        <v>----</v>
      </c>
      <c r="AG1525" t="str">
        <f>IF(AND((AD1525&gt;0.5),(AD1525&lt;=0.66)),"Aromatic","----")</f>
        <v>----</v>
      </c>
      <c r="AH1525" t="str">
        <f>IF(AND((AD1525&lt;=0.5),(S1525&lt;1.5)),"HUnSatLig","----")</f>
        <v>HUnSatLig</v>
      </c>
      <c r="AI1525" t="str">
        <f>IF(AND((T1525&lt;0.6),(S1525&gt;=1.5),(C1525=0)),"AlipatNoN","----")</f>
        <v>----</v>
      </c>
      <c r="AJ1525" t="str">
        <f>IF(AND((S1525&gt;=1.5),(T1525&gt;=0.6)),"SatFACarb","----")</f>
        <v>----</v>
      </c>
      <c r="AK1525" t="str">
        <f>IF(AND((T1525&lt;0.6),(S1525&gt;=1.5),(C1525&gt;0)),"Alipat+N","----")</f>
        <v>----</v>
      </c>
      <c r="AM1525" s="4">
        <f>V1525*(44/43.989828)</f>
        <v>537.24918022220049</v>
      </c>
      <c r="AN1525" s="4">
        <f>INT(AM1525)</f>
        <v>537</v>
      </c>
      <c r="AO1525" s="4">
        <f>AM1525-AN1525</f>
        <v>0.24918022220049352</v>
      </c>
    </row>
    <row r="1526" spans="1:41" x14ac:dyDescent="0.25">
      <c r="A1526">
        <v>24</v>
      </c>
      <c r="B1526">
        <v>26</v>
      </c>
      <c r="C1526">
        <v>0</v>
      </c>
      <c r="D1526">
        <v>15</v>
      </c>
      <c r="E1526">
        <v>0</v>
      </c>
      <c r="F1526">
        <v>0</v>
      </c>
      <c r="H1526">
        <v>553.11989259999996</v>
      </c>
      <c r="J1526">
        <v>2058678</v>
      </c>
      <c r="K1526">
        <v>1809267</v>
      </c>
      <c r="L1526">
        <v>1865922</v>
      </c>
      <c r="M1526" t="str">
        <f>IF(J1526&gt;0,"Yes","No")</f>
        <v>Yes</v>
      </c>
      <c r="N1526">
        <f>AVERAGE(J1526:L1526)</f>
        <v>1911289</v>
      </c>
      <c r="O1526" t="s">
        <v>14</v>
      </c>
      <c r="P1526" t="s">
        <v>14</v>
      </c>
      <c r="Q1526" t="s">
        <v>14</v>
      </c>
      <c r="S1526">
        <f>B1526/A1526</f>
        <v>1.0833333333333333</v>
      </c>
      <c r="T1526">
        <f>D1526/A1526</f>
        <v>0.625</v>
      </c>
      <c r="V1526" s="4">
        <f>A1526*12+(B1526-1)*1.007825+C1526*14.003074+D1526*15.9949146+E1526*31.9720707+F1526*30.9737615+0.0005485799</f>
        <v>553.11989257990001</v>
      </c>
      <c r="W1526">
        <f>1+A1526-B1526/2+C1526/2+F1526/2</f>
        <v>12</v>
      </c>
      <c r="X1526">
        <f>W1526/A1526</f>
        <v>0.5</v>
      </c>
      <c r="Y1526">
        <f>W1526/B1526</f>
        <v>0.46153846153846156</v>
      </c>
      <c r="Z1526">
        <f>W1526/D1526</f>
        <v>0.8</v>
      </c>
      <c r="AA1526" t="str">
        <f>IF(X1526&gt;=0.3,IF(X1526&lt;=0.68,IF(Y1526&gt;=0.2,IF(Y1526&lt;=0.95,IF(Z1526&gt;=0.77,IF(Z1526&lt;=1.75,"CRAM","O"),"O"),"O"),"O"),"O"),"O")</f>
        <v>CRAM</v>
      </c>
      <c r="AD1526">
        <f>(1+A1526-D1526/2-E1526-B1526/2)/(A1526-D1526/2-E1526-C1526-F1526)</f>
        <v>0.27272727272727271</v>
      </c>
      <c r="AF1526" t="str">
        <f>IF(AD1526&gt;0.66,"CondAr","----")</f>
        <v>----</v>
      </c>
      <c r="AG1526" t="str">
        <f>IF(AND((AD1526&gt;0.5),(AD1526&lt;=0.66)),"Aromatic","----")</f>
        <v>----</v>
      </c>
      <c r="AH1526" t="str">
        <f>IF(AND((AD1526&lt;=0.5),(S1526&lt;1.5)),"HUnSatLig","----")</f>
        <v>HUnSatLig</v>
      </c>
      <c r="AI1526" t="str">
        <f>IF(AND((T1526&lt;0.6),(S1526&gt;=1.5),(C1526=0)),"AlipatNoN","----")</f>
        <v>----</v>
      </c>
      <c r="AJ1526" t="str">
        <f>IF(AND((S1526&gt;=1.5),(T1526&gt;=0.6)),"SatFACarb","----")</f>
        <v>----</v>
      </c>
      <c r="AK1526" t="str">
        <f>IF(AND((T1526&lt;0.6),(S1526&gt;=1.5),(C1526&gt;0)),"Alipat+N","----")</f>
        <v>----</v>
      </c>
      <c r="AM1526" s="4">
        <f>V1526*(44/43.989828)</f>
        <v>553.24779341068574</v>
      </c>
      <c r="AN1526" s="4">
        <f>INT(AM1526)</f>
        <v>553</v>
      </c>
      <c r="AO1526" s="4">
        <f>AM1526-AN1526</f>
        <v>0.24779341068574467</v>
      </c>
    </row>
    <row r="1527" spans="1:41" x14ac:dyDescent="0.25">
      <c r="A1527">
        <v>24</v>
      </c>
      <c r="B1527">
        <v>28</v>
      </c>
      <c r="C1527">
        <v>0</v>
      </c>
      <c r="D1527">
        <v>14</v>
      </c>
      <c r="E1527">
        <v>0</v>
      </c>
      <c r="F1527">
        <v>0</v>
      </c>
      <c r="H1527">
        <v>539.14062799999999</v>
      </c>
      <c r="J1527">
        <v>1975219</v>
      </c>
      <c r="K1527">
        <v>1859121</v>
      </c>
      <c r="L1527">
        <v>2000459</v>
      </c>
      <c r="M1527" t="str">
        <f>IF(J1527&gt;0,"Yes","No")</f>
        <v>Yes</v>
      </c>
      <c r="N1527">
        <f>AVERAGE(J1527:L1527)</f>
        <v>1944933</v>
      </c>
      <c r="O1527" t="s">
        <v>14</v>
      </c>
      <c r="P1527" t="s">
        <v>14</v>
      </c>
      <c r="Q1527" t="s">
        <v>14</v>
      </c>
      <c r="S1527">
        <f>B1527/A1527</f>
        <v>1.1666666666666667</v>
      </c>
      <c r="T1527">
        <f>D1527/A1527</f>
        <v>0.58333333333333337</v>
      </c>
      <c r="V1527" s="4">
        <f>A1527*12+(B1527-1)*1.007825+C1527*14.003074+D1527*15.9949146+E1527*31.9720707+F1527*30.9737615+0.0005485799</f>
        <v>539.14062797990005</v>
      </c>
      <c r="W1527">
        <f>1+A1527-B1527/2+C1527/2+F1527/2</f>
        <v>11</v>
      </c>
      <c r="X1527">
        <f>W1527/A1527</f>
        <v>0.45833333333333331</v>
      </c>
      <c r="Y1527">
        <f>W1527/B1527</f>
        <v>0.39285714285714285</v>
      </c>
      <c r="Z1527">
        <f>W1527/D1527</f>
        <v>0.7857142857142857</v>
      </c>
      <c r="AA1527" t="str">
        <f>IF(X1527&gt;=0.3,IF(X1527&lt;=0.68,IF(Y1527&gt;=0.2,IF(Y1527&lt;=0.95,IF(Z1527&gt;=0.77,IF(Z1527&lt;=1.75,"CRAM","O"),"O"),"O"),"O"),"O"),"O")</f>
        <v>CRAM</v>
      </c>
      <c r="AD1527">
        <f>(1+A1527-D1527/2-E1527-B1527/2)/(A1527-D1527/2-E1527-C1527-F1527)</f>
        <v>0.23529411764705882</v>
      </c>
      <c r="AF1527" t="str">
        <f>IF(AD1527&gt;0.66,"CondAr","----")</f>
        <v>----</v>
      </c>
      <c r="AG1527" t="str">
        <f>IF(AND((AD1527&gt;0.5),(AD1527&lt;=0.66)),"Aromatic","----")</f>
        <v>----</v>
      </c>
      <c r="AH1527" t="str">
        <f>IF(AND((AD1527&lt;=0.5),(S1527&lt;1.5)),"HUnSatLig","----")</f>
        <v>HUnSatLig</v>
      </c>
      <c r="AI1527" t="str">
        <f>IF(AND((T1527&lt;0.6),(S1527&gt;=1.5),(C1527=0)),"AlipatNoN","----")</f>
        <v>----</v>
      </c>
      <c r="AJ1527" t="str">
        <f>IF(AND((S1527&gt;=1.5),(T1527&gt;=0.6)),"SatFACarb","----")</f>
        <v>----</v>
      </c>
      <c r="AK1527" t="str">
        <f>IF(AND((T1527&lt;0.6),(S1527&gt;=1.5),(C1527&gt;0)),"Alipat+N","----")</f>
        <v>----</v>
      </c>
      <c r="AM1527" s="4">
        <f>V1527*(44/43.989828)</f>
        <v>539.2652963115836</v>
      </c>
      <c r="AN1527" s="4">
        <f>INT(AM1527)</f>
        <v>539</v>
      </c>
      <c r="AO1527" s="4">
        <f>AM1527-AN1527</f>
        <v>0.26529631158359734</v>
      </c>
    </row>
    <row r="1528" spans="1:41" x14ac:dyDescent="0.25">
      <c r="A1528">
        <v>24</v>
      </c>
      <c r="B1528">
        <v>32</v>
      </c>
      <c r="C1528">
        <v>0</v>
      </c>
      <c r="D1528">
        <v>5</v>
      </c>
      <c r="E1528">
        <v>0</v>
      </c>
      <c r="F1528">
        <v>0</v>
      </c>
      <c r="H1528">
        <v>399.21769660000001</v>
      </c>
      <c r="J1528">
        <v>1879389</v>
      </c>
      <c r="K1528">
        <v>1950032</v>
      </c>
      <c r="L1528">
        <v>2304266</v>
      </c>
      <c r="M1528" t="str">
        <f>IF(J1528&gt;0,"Yes","No")</f>
        <v>Yes</v>
      </c>
      <c r="N1528">
        <f>AVERAGE(J1528:L1528)</f>
        <v>2044562.3333333333</v>
      </c>
      <c r="O1528">
        <v>2998510</v>
      </c>
      <c r="P1528">
        <v>3412727</v>
      </c>
      <c r="Q1528">
        <v>2958631</v>
      </c>
      <c r="S1528">
        <f>B1528/A1528</f>
        <v>1.3333333333333333</v>
      </c>
      <c r="T1528">
        <f>D1528/A1528</f>
        <v>0.20833333333333334</v>
      </c>
      <c r="V1528" s="4">
        <f>A1528*12+(B1528-1)*1.007825+C1528*14.003074+D1528*15.9949146+E1528*31.9720707+F1528*30.9737615+0.0005485799</f>
        <v>399.21769657989995</v>
      </c>
      <c r="W1528">
        <f>1+A1528-B1528/2+C1528/2+F1528/2</f>
        <v>9</v>
      </c>
      <c r="X1528">
        <f>W1528/A1528</f>
        <v>0.375</v>
      </c>
      <c r="Y1528">
        <f>W1528/B1528</f>
        <v>0.28125</v>
      </c>
      <c r="Z1528">
        <f>W1528/D1528</f>
        <v>1.8</v>
      </c>
      <c r="AA1528" t="str">
        <f>IF(X1528&gt;=0.3,IF(X1528&lt;=0.68,IF(Y1528&gt;=0.2,IF(Y1528&lt;=0.95,IF(Z1528&gt;=0.77,IF(Z1528&lt;=1.75,"CRAM","O"),"O"),"O"),"O"),"O"),"O")</f>
        <v>O</v>
      </c>
      <c r="AD1528">
        <f>(1+A1528-D1528/2-E1528-B1528/2)/(A1528-D1528/2-E1528-C1528-F1528)</f>
        <v>0.30232558139534882</v>
      </c>
      <c r="AF1528" t="str">
        <f>IF(AD1528&gt;0.66,"CondAr","----")</f>
        <v>----</v>
      </c>
      <c r="AG1528" t="str">
        <f>IF(AND((AD1528&gt;0.5),(AD1528&lt;=0.66)),"Aromatic","----")</f>
        <v>----</v>
      </c>
      <c r="AH1528" t="str">
        <f>IF(AND((AD1528&lt;=0.5),(S1528&lt;1.5)),"HUnSatLig","----")</f>
        <v>HUnSatLig</v>
      </c>
      <c r="AI1528" t="str">
        <f>IF(AND((T1528&lt;0.6),(S1528&gt;=1.5),(C1528=0)),"AlipatNoN","----")</f>
        <v>----</v>
      </c>
      <c r="AJ1528" t="str">
        <f>IF(AND((S1528&gt;=1.5),(T1528&gt;=0.6)),"SatFACarb","----")</f>
        <v>----</v>
      </c>
      <c r="AK1528" t="str">
        <f>IF(AND((T1528&lt;0.6),(S1528&gt;=1.5),(C1528&gt;0)),"Alipat+N","----")</f>
        <v>----</v>
      </c>
      <c r="AM1528" s="4">
        <f>V1528*(44/43.989828)</f>
        <v>399.31000979398226</v>
      </c>
      <c r="AN1528" s="4">
        <f>INT(AM1528)</f>
        <v>399</v>
      </c>
      <c r="AO1528" s="4">
        <f>AM1528-AN1528</f>
        <v>0.31000979398226036</v>
      </c>
    </row>
    <row r="1529" spans="1:41" x14ac:dyDescent="0.25">
      <c r="A1529">
        <v>24</v>
      </c>
      <c r="B1529">
        <v>32</v>
      </c>
      <c r="C1529">
        <v>0</v>
      </c>
      <c r="D1529">
        <v>13</v>
      </c>
      <c r="E1529">
        <v>0</v>
      </c>
      <c r="F1529">
        <v>0</v>
      </c>
      <c r="H1529">
        <v>527.17701339999996</v>
      </c>
      <c r="J1529">
        <v>2166429</v>
      </c>
      <c r="K1529">
        <v>1925144</v>
      </c>
      <c r="L1529">
        <v>2041158</v>
      </c>
      <c r="M1529" t="str">
        <f>IF(J1529&gt;0,"Yes","No")</f>
        <v>Yes</v>
      </c>
      <c r="N1529">
        <f>AVERAGE(J1529:L1529)</f>
        <v>2044243.6666666667</v>
      </c>
      <c r="O1529" t="s">
        <v>14</v>
      </c>
      <c r="P1529" t="s">
        <v>14</v>
      </c>
      <c r="Q1529" t="s">
        <v>14</v>
      </c>
      <c r="S1529">
        <f>B1529/A1529</f>
        <v>1.3333333333333333</v>
      </c>
      <c r="T1529">
        <f>D1529/A1529</f>
        <v>0.54166666666666663</v>
      </c>
      <c r="V1529" s="4">
        <f>A1529*12+(B1529-1)*1.007825+C1529*14.003074+D1529*15.9949146+E1529*31.9720707+F1529*30.9737615+0.0005485799</f>
        <v>527.17701337990002</v>
      </c>
      <c r="W1529">
        <f>1+A1529-B1529/2+C1529/2+F1529/2</f>
        <v>9</v>
      </c>
      <c r="X1529">
        <f>W1529/A1529</f>
        <v>0.375</v>
      </c>
      <c r="Y1529">
        <f>W1529/B1529</f>
        <v>0.28125</v>
      </c>
      <c r="Z1529">
        <f>W1529/D1529</f>
        <v>0.69230769230769229</v>
      </c>
      <c r="AA1529" t="str">
        <f>IF(X1529&gt;=0.3,IF(X1529&lt;=0.68,IF(Y1529&gt;=0.2,IF(Y1529&lt;=0.95,IF(Z1529&gt;=0.77,IF(Z1529&lt;=1.75,"CRAM","O"),"O"),"O"),"O"),"O"),"O")</f>
        <v>O</v>
      </c>
      <c r="AD1529">
        <f>(1+A1529-D1529/2-E1529-B1529/2)/(A1529-D1529/2-E1529-C1529-F1529)</f>
        <v>0.14285714285714285</v>
      </c>
      <c r="AF1529" t="str">
        <f>IF(AD1529&gt;0.66,"CondAr","----")</f>
        <v>----</v>
      </c>
      <c r="AG1529" t="str">
        <f>IF(AND((AD1529&gt;0.5),(AD1529&lt;=0.66)),"Aromatic","----")</f>
        <v>----</v>
      </c>
      <c r="AH1529" t="str">
        <f>IF(AND((AD1529&lt;=0.5),(S1529&lt;1.5)),"HUnSatLig","----")</f>
        <v>HUnSatLig</v>
      </c>
      <c r="AI1529" t="str">
        <f>IF(AND((T1529&lt;0.6),(S1529&gt;=1.5),(C1529=0)),"AlipatNoN","----")</f>
        <v>----</v>
      </c>
      <c r="AJ1529" t="str">
        <f>IF(AND((S1529&gt;=1.5),(T1529&gt;=0.6)),"SatFACarb","----")</f>
        <v>----</v>
      </c>
      <c r="AK1529" t="str">
        <f>IF(AND((T1529&lt;0.6),(S1529&gt;=1.5),(C1529&gt;0)),"Alipat+N","----")</f>
        <v>----</v>
      </c>
      <c r="AM1529" s="4">
        <f>V1529*(44/43.989828)</f>
        <v>527.29891530186478</v>
      </c>
      <c r="AN1529" s="4">
        <f>INT(AM1529)</f>
        <v>527</v>
      </c>
      <c r="AO1529" s="4">
        <f>AM1529-AN1529</f>
        <v>0.29891530186478121</v>
      </c>
    </row>
    <row r="1530" spans="1:41" x14ac:dyDescent="0.25">
      <c r="A1530">
        <v>24</v>
      </c>
      <c r="B1530">
        <v>34</v>
      </c>
      <c r="C1530">
        <v>0</v>
      </c>
      <c r="D1530">
        <v>5</v>
      </c>
      <c r="E1530">
        <v>0</v>
      </c>
      <c r="F1530">
        <v>0</v>
      </c>
      <c r="H1530">
        <v>401.2333466</v>
      </c>
      <c r="J1530">
        <v>2845873</v>
      </c>
      <c r="K1530">
        <v>2476640</v>
      </c>
      <c r="L1530">
        <v>2895887</v>
      </c>
      <c r="M1530" t="str">
        <f>IF(J1530&gt;0,"Yes","No")</f>
        <v>Yes</v>
      </c>
      <c r="N1530">
        <f>AVERAGE(J1530:L1530)</f>
        <v>2739466.6666666665</v>
      </c>
      <c r="O1530">
        <v>3473909</v>
      </c>
      <c r="P1530">
        <v>4191256</v>
      </c>
      <c r="Q1530">
        <v>3410421</v>
      </c>
      <c r="S1530">
        <f>B1530/A1530</f>
        <v>1.4166666666666667</v>
      </c>
      <c r="T1530">
        <f>D1530/A1530</f>
        <v>0.20833333333333334</v>
      </c>
      <c r="V1530" s="4">
        <f>A1530*12+(B1530-1)*1.007825+C1530*14.003074+D1530*15.9949146+E1530*31.9720707+F1530*30.9737615+0.0005485799</f>
        <v>401.2333465799</v>
      </c>
      <c r="W1530">
        <f>1+A1530-B1530/2+C1530/2+F1530/2</f>
        <v>8</v>
      </c>
      <c r="X1530">
        <f>W1530/A1530</f>
        <v>0.33333333333333331</v>
      </c>
      <c r="Y1530">
        <f>W1530/B1530</f>
        <v>0.23529411764705882</v>
      </c>
      <c r="Z1530">
        <f>W1530/D1530</f>
        <v>1.6</v>
      </c>
      <c r="AA1530" t="str">
        <f>IF(X1530&gt;=0.3,IF(X1530&lt;=0.68,IF(Y1530&gt;=0.2,IF(Y1530&lt;=0.95,IF(Z1530&gt;=0.77,IF(Z1530&lt;=1.75,"CRAM","O"),"O"),"O"),"O"),"O"),"O")</f>
        <v>CRAM</v>
      </c>
      <c r="AD1530">
        <f>(1+A1530-D1530/2-E1530-B1530/2)/(A1530-D1530/2-E1530-C1530-F1530)</f>
        <v>0.2558139534883721</v>
      </c>
      <c r="AF1530" t="str">
        <f>IF(AD1530&gt;0.66,"CondAr","----")</f>
        <v>----</v>
      </c>
      <c r="AG1530" t="str">
        <f>IF(AND((AD1530&gt;0.5),(AD1530&lt;=0.66)),"Aromatic","----")</f>
        <v>----</v>
      </c>
      <c r="AH1530" t="str">
        <f>IF(AND((AD1530&lt;=0.5),(S1530&lt;1.5)),"HUnSatLig","----")</f>
        <v>HUnSatLig</v>
      </c>
      <c r="AI1530" t="str">
        <f>IF(AND((T1530&lt;0.6),(S1530&gt;=1.5),(C1530=0)),"AlipatNoN","----")</f>
        <v>----</v>
      </c>
      <c r="AJ1530" t="str">
        <f>IF(AND((S1530&gt;=1.5),(T1530&gt;=0.6)),"SatFACarb","----")</f>
        <v>----</v>
      </c>
      <c r="AK1530" t="str">
        <f>IF(AND((T1530&lt;0.6),(S1530&gt;=1.5),(C1530&gt;0)),"Alipat+N","----")</f>
        <v>----</v>
      </c>
      <c r="AM1530" s="4">
        <f>V1530*(44/43.989828)</f>
        <v>401.32612588336553</v>
      </c>
      <c r="AN1530" s="4">
        <f>INT(AM1530)</f>
        <v>401</v>
      </c>
      <c r="AO1530" s="4">
        <f>AM1530-AN1530</f>
        <v>0.32612588336553472</v>
      </c>
    </row>
    <row r="1531" spans="1:41" x14ac:dyDescent="0.25">
      <c r="A1531">
        <v>24</v>
      </c>
      <c r="B1531">
        <v>34</v>
      </c>
      <c r="C1531">
        <v>0</v>
      </c>
      <c r="D1531">
        <v>12</v>
      </c>
      <c r="E1531">
        <v>0</v>
      </c>
      <c r="F1531">
        <v>0</v>
      </c>
      <c r="H1531">
        <v>513.1977488</v>
      </c>
      <c r="J1531">
        <v>2738740</v>
      </c>
      <c r="K1531">
        <v>3095858</v>
      </c>
      <c r="L1531">
        <v>2372553</v>
      </c>
      <c r="M1531" t="str">
        <f>IF(J1531&gt;0,"Yes","No")</f>
        <v>Yes</v>
      </c>
      <c r="N1531">
        <f>AVERAGE(J1531:L1531)</f>
        <v>2735717</v>
      </c>
      <c r="O1531">
        <v>3639453</v>
      </c>
      <c r="P1531">
        <v>3013298</v>
      </c>
      <c r="Q1531">
        <v>3213441</v>
      </c>
      <c r="S1531">
        <f>B1531/A1531</f>
        <v>1.4166666666666667</v>
      </c>
      <c r="T1531">
        <f>D1531/A1531</f>
        <v>0.5</v>
      </c>
      <c r="V1531" s="4">
        <f>A1531*12+(B1531-1)*1.007825+C1531*14.003074+D1531*15.9949146+E1531*31.9720707+F1531*30.9737615+0.0005485799</f>
        <v>513.19774877990005</v>
      </c>
      <c r="W1531">
        <f>1+A1531-B1531/2+C1531/2+F1531/2</f>
        <v>8</v>
      </c>
      <c r="X1531">
        <f>W1531/A1531</f>
        <v>0.33333333333333331</v>
      </c>
      <c r="Y1531">
        <f>W1531/B1531</f>
        <v>0.23529411764705882</v>
      </c>
      <c r="Z1531">
        <f>W1531/D1531</f>
        <v>0.66666666666666663</v>
      </c>
      <c r="AA1531" t="str">
        <f>IF(X1531&gt;=0.3,IF(X1531&lt;=0.68,IF(Y1531&gt;=0.2,IF(Y1531&lt;=0.95,IF(Z1531&gt;=0.77,IF(Z1531&lt;=1.75,"CRAM","O"),"O"),"O"),"O"),"O"),"O")</f>
        <v>O</v>
      </c>
      <c r="AD1531">
        <f>(1+A1531-D1531/2-E1531-B1531/2)/(A1531-D1531/2-E1531-C1531-F1531)</f>
        <v>0.1111111111111111</v>
      </c>
      <c r="AF1531" t="str">
        <f>IF(AD1531&gt;0.66,"CondAr","----")</f>
        <v>----</v>
      </c>
      <c r="AG1531" t="str">
        <f>IF(AND((AD1531&gt;0.5),(AD1531&lt;=0.66)),"Aromatic","----")</f>
        <v>----</v>
      </c>
      <c r="AH1531" t="str">
        <f>IF(AND((AD1531&lt;=0.5),(S1531&lt;1.5)),"HUnSatLig","----")</f>
        <v>HUnSatLig</v>
      </c>
      <c r="AI1531" t="str">
        <f>IF(AND((T1531&lt;0.6),(S1531&gt;=1.5),(C1531=0)),"AlipatNoN","----")</f>
        <v>----</v>
      </c>
      <c r="AJ1531" t="str">
        <f>IF(AND((S1531&gt;=1.5),(T1531&gt;=0.6)),"SatFACarb","----")</f>
        <v>----</v>
      </c>
      <c r="AK1531" t="str">
        <f>IF(AND((T1531&lt;0.6),(S1531&gt;=1.5),(C1531&gt;0)),"Alipat+N","----")</f>
        <v>----</v>
      </c>
      <c r="AM1531" s="4">
        <f>V1531*(44/43.989828)</f>
        <v>513.31641820276263</v>
      </c>
      <c r="AN1531" s="4">
        <f>INT(AM1531)</f>
        <v>513</v>
      </c>
      <c r="AO1531" s="4">
        <f>AM1531-AN1531</f>
        <v>0.31641820276263388</v>
      </c>
    </row>
    <row r="1532" spans="1:41" x14ac:dyDescent="0.25">
      <c r="A1532">
        <v>24</v>
      </c>
      <c r="B1532">
        <v>36</v>
      </c>
      <c r="C1532">
        <v>0</v>
      </c>
      <c r="D1532">
        <v>12</v>
      </c>
      <c r="E1532">
        <v>0</v>
      </c>
      <c r="F1532">
        <v>0</v>
      </c>
      <c r="H1532">
        <v>515.21339880000005</v>
      </c>
      <c r="J1532">
        <v>2208414</v>
      </c>
      <c r="K1532">
        <v>1907552</v>
      </c>
      <c r="L1532">
        <v>2615297</v>
      </c>
      <c r="M1532" t="str">
        <f>IF(J1532&gt;0,"Yes","No")</f>
        <v>Yes</v>
      </c>
      <c r="N1532">
        <f>AVERAGE(J1532:L1532)</f>
        <v>2243754.3333333335</v>
      </c>
      <c r="O1532">
        <v>3427543</v>
      </c>
      <c r="P1532">
        <v>3801827</v>
      </c>
      <c r="Q1532">
        <v>3474634</v>
      </c>
      <c r="S1532">
        <f>B1532/A1532</f>
        <v>1.5</v>
      </c>
      <c r="T1532">
        <f>D1532/A1532</f>
        <v>0.5</v>
      </c>
      <c r="V1532" s="4">
        <f>A1532*12+(B1532-1)*1.007825+C1532*14.003074+D1532*15.9949146+E1532*31.9720707+F1532*30.9737615+0.0005485799</f>
        <v>515.21339877989999</v>
      </c>
      <c r="W1532">
        <f>1+A1532-B1532/2+C1532/2+F1532/2</f>
        <v>7</v>
      </c>
      <c r="X1532">
        <f>W1532/A1532</f>
        <v>0.29166666666666669</v>
      </c>
      <c r="Y1532">
        <f>W1532/B1532</f>
        <v>0.19444444444444445</v>
      </c>
      <c r="Z1532">
        <f>W1532/D1532</f>
        <v>0.58333333333333337</v>
      </c>
      <c r="AA1532" t="str">
        <f>IF(X1532&gt;=0.3,IF(X1532&lt;=0.68,IF(Y1532&gt;=0.2,IF(Y1532&lt;=0.95,IF(Z1532&gt;=0.77,IF(Z1532&lt;=1.75,"CRAM","O"),"O"),"O"),"O"),"O"),"O")</f>
        <v>O</v>
      </c>
      <c r="AD1532">
        <f>(1+A1532-D1532/2-E1532-B1532/2)/(A1532-D1532/2-E1532-C1532-F1532)</f>
        <v>5.5555555555555552E-2</v>
      </c>
      <c r="AF1532" t="str">
        <f>IF(AD1532&gt;0.66,"CondAr","----")</f>
        <v>----</v>
      </c>
      <c r="AG1532" t="str">
        <f>IF(AND((AD1532&gt;0.5),(AD1532&lt;=0.66)),"Aromatic","----")</f>
        <v>----</v>
      </c>
      <c r="AH1532" t="str">
        <f>IF(AND((AD1532&lt;=0.5),(S1532&lt;1.5)),"HUnSatLig","----")</f>
        <v>----</v>
      </c>
      <c r="AI1532" t="str">
        <f>IF(AND((T1532&lt;0.6),(S1532&gt;=1.5),(C1532=0)),"AlipatNoN","----")</f>
        <v>AlipatNoN</v>
      </c>
      <c r="AJ1532" t="str">
        <f>IF(AND((S1532&gt;=1.5),(T1532&gt;=0.6)),"SatFACarb","----")</f>
        <v>----</v>
      </c>
      <c r="AK1532" t="str">
        <f>IF(AND((T1532&lt;0.6),(S1532&gt;=1.5),(C1532&gt;0)),"Alipat+N","----")</f>
        <v>----</v>
      </c>
      <c r="AM1532" s="4">
        <f>V1532*(44/43.989828)</f>
        <v>515.33253429214585</v>
      </c>
      <c r="AN1532" s="4">
        <f>INT(AM1532)</f>
        <v>515</v>
      </c>
      <c r="AO1532" s="4">
        <f>AM1532-AN1532</f>
        <v>0.3325342921458514</v>
      </c>
    </row>
    <row r="1533" spans="1:41" x14ac:dyDescent="0.25">
      <c r="A1533">
        <v>24</v>
      </c>
      <c r="B1533">
        <v>36</v>
      </c>
      <c r="C1533">
        <v>0</v>
      </c>
      <c r="D1533">
        <v>20</v>
      </c>
      <c r="E1533">
        <v>0</v>
      </c>
      <c r="F1533">
        <v>0</v>
      </c>
      <c r="H1533">
        <v>643.17271559999995</v>
      </c>
      <c r="J1533">
        <v>2688488</v>
      </c>
      <c r="K1533">
        <v>2630829</v>
      </c>
      <c r="L1533">
        <v>2407420</v>
      </c>
      <c r="M1533" t="str">
        <f>IF(J1533&gt;0,"Yes","No")</f>
        <v>Yes</v>
      </c>
      <c r="N1533">
        <f>AVERAGE(J1533:L1533)</f>
        <v>2575579</v>
      </c>
      <c r="O1533">
        <v>6894389</v>
      </c>
      <c r="P1533">
        <v>6421928</v>
      </c>
      <c r="Q1533">
        <v>4831645</v>
      </c>
      <c r="S1533">
        <f>B1533/A1533</f>
        <v>1.5</v>
      </c>
      <c r="T1533">
        <f>D1533/A1533</f>
        <v>0.83333333333333337</v>
      </c>
      <c r="V1533" s="4">
        <f>A1533*12+(B1533-1)*1.007825+C1533*14.003074+D1533*15.9949146+E1533*31.9720707+F1533*30.9737615+0.0005485799</f>
        <v>643.1727155799</v>
      </c>
      <c r="W1533">
        <f>1+A1533-B1533/2+C1533/2+F1533/2</f>
        <v>7</v>
      </c>
      <c r="X1533">
        <f>W1533/A1533</f>
        <v>0.29166666666666669</v>
      </c>
      <c r="Y1533">
        <f>W1533/B1533</f>
        <v>0.19444444444444445</v>
      </c>
      <c r="Z1533">
        <f>W1533/D1533</f>
        <v>0.35</v>
      </c>
      <c r="AA1533" t="str">
        <f>IF(X1533&gt;=0.3,IF(X1533&lt;=0.68,IF(Y1533&gt;=0.2,IF(Y1533&lt;=0.95,IF(Z1533&gt;=0.77,IF(Z1533&lt;=1.75,"CRAM","O"),"O"),"O"),"O"),"O"),"O")</f>
        <v>O</v>
      </c>
      <c r="AD1533">
        <f>(1+A1533-D1533/2-E1533-B1533/2)/(A1533-D1533/2-E1533-C1533-F1533)</f>
        <v>-0.21428571428571427</v>
      </c>
      <c r="AF1533" t="str">
        <f>IF(AD1533&gt;0.66,"CondAr","----")</f>
        <v>----</v>
      </c>
      <c r="AG1533" t="str">
        <f>IF(AND((AD1533&gt;0.5),(AD1533&lt;=0.66)),"Aromatic","----")</f>
        <v>----</v>
      </c>
      <c r="AH1533" t="str">
        <f>IF(AND((AD1533&lt;=0.5),(S1533&lt;1.5)),"HUnSatLig","----")</f>
        <v>----</v>
      </c>
      <c r="AI1533" t="str">
        <f>IF(AND((T1533&lt;0.6),(S1533&gt;=1.5),(C1533=0)),"AlipatNoN","----")</f>
        <v>----</v>
      </c>
      <c r="AJ1533" t="str">
        <f>IF(AND((S1533&gt;=1.5),(T1533&gt;=0.6)),"SatFACarb","----")</f>
        <v>SatFACarb</v>
      </c>
      <c r="AK1533" t="str">
        <f>IF(AND((T1533&lt;0.6),(S1533&gt;=1.5),(C1533&gt;0)),"Alipat+N","----")</f>
        <v>----</v>
      </c>
      <c r="AM1533" s="4">
        <f>V1533*(44/43.989828)</f>
        <v>643.3214398000282</v>
      </c>
      <c r="AN1533" s="4">
        <f>INT(AM1533)</f>
        <v>643</v>
      </c>
      <c r="AO1533" s="4">
        <f>AM1533-AN1533</f>
        <v>0.32143980002820172</v>
      </c>
    </row>
    <row r="1534" spans="1:41" x14ac:dyDescent="0.25">
      <c r="A1534">
        <v>24</v>
      </c>
      <c r="B1534">
        <v>38</v>
      </c>
      <c r="C1534">
        <v>0</v>
      </c>
      <c r="D1534">
        <v>11</v>
      </c>
      <c r="E1534">
        <v>0</v>
      </c>
      <c r="F1534">
        <v>0</v>
      </c>
      <c r="H1534">
        <v>501.23413420000003</v>
      </c>
      <c r="J1534">
        <v>2574732</v>
      </c>
      <c r="K1534">
        <v>2618875</v>
      </c>
      <c r="L1534">
        <v>2287272</v>
      </c>
      <c r="M1534" t="str">
        <f>IF(J1534&gt;0,"Yes","No")</f>
        <v>Yes</v>
      </c>
      <c r="N1534">
        <f>AVERAGE(J1534:L1534)</f>
        <v>2493626.3333333335</v>
      </c>
      <c r="O1534">
        <v>4938428</v>
      </c>
      <c r="P1534">
        <v>4714769</v>
      </c>
      <c r="Q1534">
        <v>4130310</v>
      </c>
      <c r="S1534">
        <f>B1534/A1534</f>
        <v>1.5833333333333333</v>
      </c>
      <c r="T1534">
        <f>D1534/A1534</f>
        <v>0.45833333333333331</v>
      </c>
      <c r="V1534" s="4">
        <f>A1534*12+(B1534-1)*1.007825+C1534*14.003074+D1534*15.9949146+E1534*31.9720707+F1534*30.9737615+0.0005485799</f>
        <v>501.23413417990002</v>
      </c>
      <c r="W1534">
        <f>1+A1534-B1534/2+C1534/2+F1534/2</f>
        <v>6</v>
      </c>
      <c r="X1534">
        <f>W1534/A1534</f>
        <v>0.25</v>
      </c>
      <c r="Y1534">
        <f>W1534/B1534</f>
        <v>0.15789473684210525</v>
      </c>
      <c r="Z1534">
        <f>W1534/D1534</f>
        <v>0.54545454545454541</v>
      </c>
      <c r="AA1534" t="str">
        <f>IF(X1534&gt;=0.3,IF(X1534&lt;=0.68,IF(Y1534&gt;=0.2,IF(Y1534&lt;=0.95,IF(Z1534&gt;=0.77,IF(Z1534&lt;=1.75,"CRAM","O"),"O"),"O"),"O"),"O"),"O")</f>
        <v>O</v>
      </c>
      <c r="AD1534">
        <f>(1+A1534-D1534/2-E1534-B1534/2)/(A1534-D1534/2-E1534-C1534-F1534)</f>
        <v>2.7027027027027029E-2</v>
      </c>
      <c r="AF1534" t="str">
        <f>IF(AD1534&gt;0.66,"CondAr","----")</f>
        <v>----</v>
      </c>
      <c r="AG1534" t="str">
        <f>IF(AND((AD1534&gt;0.5),(AD1534&lt;=0.66)),"Aromatic","----")</f>
        <v>----</v>
      </c>
      <c r="AH1534" t="str">
        <f>IF(AND((AD1534&lt;=0.5),(S1534&lt;1.5)),"HUnSatLig","----")</f>
        <v>----</v>
      </c>
      <c r="AI1534" t="str">
        <f>IF(AND((T1534&lt;0.6),(S1534&gt;=1.5),(C1534=0)),"AlipatNoN","----")</f>
        <v>AlipatNoN</v>
      </c>
      <c r="AJ1534" t="str">
        <f>IF(AND((S1534&gt;=1.5),(T1534&gt;=0.6)),"SatFACarb","----")</f>
        <v>----</v>
      </c>
      <c r="AK1534" t="str">
        <f>IF(AND((T1534&lt;0.6),(S1534&gt;=1.5),(C1534&gt;0)),"Alipat+N","----")</f>
        <v>----</v>
      </c>
      <c r="AM1534" s="4">
        <f>V1534*(44/43.989828)</f>
        <v>501.35003719304376</v>
      </c>
      <c r="AN1534" s="4">
        <f>INT(AM1534)</f>
        <v>501</v>
      </c>
      <c r="AO1534" s="4">
        <f>AM1534-AN1534</f>
        <v>0.35003719304376091</v>
      </c>
    </row>
    <row r="1535" spans="1:41" x14ac:dyDescent="0.25">
      <c r="A1535">
        <v>24</v>
      </c>
      <c r="B1535">
        <v>38</v>
      </c>
      <c r="C1535">
        <v>0</v>
      </c>
      <c r="D1535">
        <v>12</v>
      </c>
      <c r="E1535">
        <v>0</v>
      </c>
      <c r="F1535">
        <v>0</v>
      </c>
      <c r="H1535">
        <v>517.22904879999999</v>
      </c>
      <c r="J1535">
        <v>1965828</v>
      </c>
      <c r="K1535">
        <v>1884553</v>
      </c>
      <c r="L1535">
        <v>2061881</v>
      </c>
      <c r="M1535" t="str">
        <f>IF(J1535&gt;0,"Yes","No")</f>
        <v>Yes</v>
      </c>
      <c r="N1535">
        <f>AVERAGE(J1535:L1535)</f>
        <v>1970754</v>
      </c>
      <c r="O1535">
        <v>3889415</v>
      </c>
      <c r="P1535">
        <v>4314892</v>
      </c>
      <c r="Q1535">
        <v>3284230</v>
      </c>
      <c r="S1535">
        <f>B1535/A1535</f>
        <v>1.5833333333333333</v>
      </c>
      <c r="T1535">
        <f>D1535/A1535</f>
        <v>0.5</v>
      </c>
      <c r="V1535" s="4">
        <f>A1535*12+(B1535-1)*1.007825+C1535*14.003074+D1535*15.9949146+E1535*31.9720707+F1535*30.9737615+0.0005485799</f>
        <v>517.22904877990004</v>
      </c>
      <c r="W1535">
        <f>1+A1535-B1535/2+C1535/2+F1535/2</f>
        <v>6</v>
      </c>
      <c r="X1535">
        <f>W1535/A1535</f>
        <v>0.25</v>
      </c>
      <c r="Y1535">
        <f>W1535/B1535</f>
        <v>0.15789473684210525</v>
      </c>
      <c r="Z1535">
        <f>W1535/D1535</f>
        <v>0.5</v>
      </c>
      <c r="AA1535" t="str">
        <f>IF(X1535&gt;=0.3,IF(X1535&lt;=0.68,IF(Y1535&gt;=0.2,IF(Y1535&lt;=0.95,IF(Z1535&gt;=0.77,IF(Z1535&lt;=1.75,"CRAM","O"),"O"),"O"),"O"),"O"),"O")</f>
        <v>O</v>
      </c>
      <c r="AD1535">
        <f>(1+A1535-D1535/2-E1535-B1535/2)/(A1535-D1535/2-E1535-C1535-F1535)</f>
        <v>0</v>
      </c>
      <c r="AF1535" t="str">
        <f>IF(AD1535&gt;0.66,"CondAr","----")</f>
        <v>----</v>
      </c>
      <c r="AG1535" t="str">
        <f>IF(AND((AD1535&gt;0.5),(AD1535&lt;=0.66)),"Aromatic","----")</f>
        <v>----</v>
      </c>
      <c r="AH1535" t="str">
        <f>IF(AND((AD1535&lt;=0.5),(S1535&lt;1.5)),"HUnSatLig","----")</f>
        <v>----</v>
      </c>
      <c r="AI1535" t="str">
        <f>IF(AND((T1535&lt;0.6),(S1535&gt;=1.5),(C1535=0)),"AlipatNoN","----")</f>
        <v>AlipatNoN</v>
      </c>
      <c r="AJ1535" t="str">
        <f>IF(AND((S1535&gt;=1.5),(T1535&gt;=0.6)),"SatFACarb","----")</f>
        <v>----</v>
      </c>
      <c r="AK1535" t="str">
        <f>IF(AND((T1535&lt;0.6),(S1535&gt;=1.5),(C1535&gt;0)),"Alipat+N","----")</f>
        <v>----</v>
      </c>
      <c r="AM1535" s="4">
        <f>V1535*(44/43.989828)</f>
        <v>517.34865038152907</v>
      </c>
      <c r="AN1535" s="4">
        <f>INT(AM1535)</f>
        <v>517</v>
      </c>
      <c r="AO1535" s="4">
        <f>AM1535-AN1535</f>
        <v>0.34865038152906891</v>
      </c>
    </row>
    <row r="1536" spans="1:41" x14ac:dyDescent="0.25">
      <c r="A1536">
        <v>24</v>
      </c>
      <c r="B1536">
        <v>38</v>
      </c>
      <c r="C1536">
        <v>0</v>
      </c>
      <c r="D1536">
        <v>19</v>
      </c>
      <c r="E1536">
        <v>0</v>
      </c>
      <c r="F1536">
        <v>0</v>
      </c>
      <c r="H1536">
        <v>629.19345099999998</v>
      </c>
      <c r="J1536">
        <v>1754993</v>
      </c>
      <c r="K1536">
        <v>1757626</v>
      </c>
      <c r="L1536">
        <v>1650904</v>
      </c>
      <c r="M1536" t="str">
        <f>IF(J1536&gt;0,"Yes","No")</f>
        <v>Yes</v>
      </c>
      <c r="N1536">
        <f>AVERAGE(J1536:L1536)</f>
        <v>1721174.3333333333</v>
      </c>
      <c r="O1536" t="s">
        <v>14</v>
      </c>
      <c r="P1536" t="s">
        <v>14</v>
      </c>
      <c r="Q1536" t="s">
        <v>14</v>
      </c>
      <c r="S1536">
        <f>B1536/A1536</f>
        <v>1.5833333333333333</v>
      </c>
      <c r="T1536">
        <f>D1536/A1536</f>
        <v>0.79166666666666663</v>
      </c>
      <c r="V1536" s="4">
        <f>A1536*12+(B1536-1)*1.007825+C1536*14.003074+D1536*15.9949146+E1536*31.9720707+F1536*30.9737615+0.0005485799</f>
        <v>629.19345097990015</v>
      </c>
      <c r="W1536">
        <f>1+A1536-B1536/2+C1536/2+F1536/2</f>
        <v>6</v>
      </c>
      <c r="X1536">
        <f>W1536/A1536</f>
        <v>0.25</v>
      </c>
      <c r="Y1536">
        <f>W1536/B1536</f>
        <v>0.15789473684210525</v>
      </c>
      <c r="Z1536">
        <f>W1536/D1536</f>
        <v>0.31578947368421051</v>
      </c>
      <c r="AA1536" t="str">
        <f>IF(X1536&gt;=0.3,IF(X1536&lt;=0.68,IF(Y1536&gt;=0.2,IF(Y1536&lt;=0.95,IF(Z1536&gt;=0.77,IF(Z1536&lt;=1.75,"CRAM","O"),"O"),"O"),"O"),"O"),"O")</f>
        <v>O</v>
      </c>
      <c r="AD1536">
        <f>(1+A1536-D1536/2-E1536-B1536/2)/(A1536-D1536/2-E1536-C1536-F1536)</f>
        <v>-0.2413793103448276</v>
      </c>
      <c r="AF1536" t="str">
        <f>IF(AD1536&gt;0.66,"CondAr","----")</f>
        <v>----</v>
      </c>
      <c r="AG1536" t="str">
        <f>IF(AND((AD1536&gt;0.5),(AD1536&lt;=0.66)),"Aromatic","----")</f>
        <v>----</v>
      </c>
      <c r="AH1536" t="str">
        <f>IF(AND((AD1536&lt;=0.5),(S1536&lt;1.5)),"HUnSatLig","----")</f>
        <v>----</v>
      </c>
      <c r="AI1536" t="str">
        <f>IF(AND((T1536&lt;0.6),(S1536&gt;=1.5),(C1536=0)),"AlipatNoN","----")</f>
        <v>----</v>
      </c>
      <c r="AJ1536" t="str">
        <f>IF(AND((S1536&gt;=1.5),(T1536&gt;=0.6)),"SatFACarb","----")</f>
        <v>SatFACarb</v>
      </c>
      <c r="AK1536" t="str">
        <f>IF(AND((T1536&lt;0.6),(S1536&gt;=1.5),(C1536&gt;0)),"Alipat+N","----")</f>
        <v>----</v>
      </c>
      <c r="AM1536" s="4">
        <f>V1536*(44/43.989828)</f>
        <v>629.33894270092628</v>
      </c>
      <c r="AN1536" s="4">
        <f>INT(AM1536)</f>
        <v>629</v>
      </c>
      <c r="AO1536" s="4">
        <f>AM1536-AN1536</f>
        <v>0.33894270092628176</v>
      </c>
    </row>
    <row r="1537" spans="1:41" x14ac:dyDescent="0.25">
      <c r="A1537">
        <v>24</v>
      </c>
      <c r="B1537">
        <v>40</v>
      </c>
      <c r="C1537">
        <v>0</v>
      </c>
      <c r="D1537">
        <v>7</v>
      </c>
      <c r="E1537">
        <v>0</v>
      </c>
      <c r="F1537">
        <v>0</v>
      </c>
      <c r="H1537">
        <v>439.27012580000002</v>
      </c>
      <c r="J1537">
        <v>1832511</v>
      </c>
      <c r="K1537">
        <v>1666519</v>
      </c>
      <c r="L1537">
        <v>1659768</v>
      </c>
      <c r="M1537" t="str">
        <f>IF(J1537&gt;0,"Yes","No")</f>
        <v>Yes</v>
      </c>
      <c r="N1537">
        <f>AVERAGE(J1537:L1537)</f>
        <v>1719599.3333333333</v>
      </c>
      <c r="O1537">
        <v>3423910</v>
      </c>
      <c r="P1537">
        <v>4038071</v>
      </c>
      <c r="Q1537">
        <v>3438505</v>
      </c>
      <c r="S1537">
        <f>B1537/A1537</f>
        <v>1.6666666666666667</v>
      </c>
      <c r="T1537">
        <f>D1537/A1537</f>
        <v>0.29166666666666669</v>
      </c>
      <c r="V1537" s="4">
        <f>A1537*12+(B1537-1)*1.007825+C1537*14.003074+D1537*15.9949146+E1537*31.9720707+F1537*30.9737615+0.0005485799</f>
        <v>439.27012577990001</v>
      </c>
      <c r="W1537">
        <f>1+A1537-B1537/2+C1537/2+F1537/2</f>
        <v>5</v>
      </c>
      <c r="X1537">
        <f>W1537/A1537</f>
        <v>0.20833333333333334</v>
      </c>
      <c r="Y1537">
        <f>W1537/B1537</f>
        <v>0.125</v>
      </c>
      <c r="Z1537">
        <f>W1537/D1537</f>
        <v>0.7142857142857143</v>
      </c>
      <c r="AA1537" t="str">
        <f>IF(X1537&gt;=0.3,IF(X1537&lt;=0.68,IF(Y1537&gt;=0.2,IF(Y1537&lt;=0.95,IF(Z1537&gt;=0.77,IF(Z1537&lt;=1.75,"CRAM","O"),"O"),"O"),"O"),"O"),"O")</f>
        <v>O</v>
      </c>
      <c r="AD1537">
        <f>(1+A1537-D1537/2-E1537-B1537/2)/(A1537-D1537/2-E1537-C1537-F1537)</f>
        <v>7.3170731707317069E-2</v>
      </c>
      <c r="AF1537" t="str">
        <f>IF(AD1537&gt;0.66,"CondAr","----")</f>
        <v>----</v>
      </c>
      <c r="AG1537" t="str">
        <f>IF(AND((AD1537&gt;0.5),(AD1537&lt;=0.66)),"Aromatic","----")</f>
        <v>----</v>
      </c>
      <c r="AH1537" t="str">
        <f>IF(AND((AD1537&lt;=0.5),(S1537&lt;1.5)),"HUnSatLig","----")</f>
        <v>----</v>
      </c>
      <c r="AI1537" t="str">
        <f>IF(AND((T1537&lt;0.6),(S1537&gt;=1.5),(C1537=0)),"AlipatNoN","----")</f>
        <v>AlipatNoN</v>
      </c>
      <c r="AJ1537" t="str">
        <f>IF(AND((S1537&gt;=1.5),(T1537&gt;=0.6)),"SatFACarb","----")</f>
        <v>----</v>
      </c>
      <c r="AK1537" t="str">
        <f>IF(AND((T1537&lt;0.6),(S1537&gt;=1.5),(C1537&gt;0)),"Alipat+N","----")</f>
        <v>----</v>
      </c>
      <c r="AM1537" s="4">
        <f>V1537*(44/43.989828)</f>
        <v>439.37170052848575</v>
      </c>
      <c r="AN1537" s="4">
        <f>INT(AM1537)</f>
        <v>439</v>
      </c>
      <c r="AO1537" s="4">
        <f>AM1537-AN1537</f>
        <v>0.37170052848574642</v>
      </c>
    </row>
    <row r="1538" spans="1:41" x14ac:dyDescent="0.25">
      <c r="A1538">
        <v>24</v>
      </c>
      <c r="B1538">
        <v>40</v>
      </c>
      <c r="C1538">
        <v>0</v>
      </c>
      <c r="D1538">
        <v>8</v>
      </c>
      <c r="E1538">
        <v>0</v>
      </c>
      <c r="F1538">
        <v>0</v>
      </c>
      <c r="H1538">
        <v>455.26504039999998</v>
      </c>
      <c r="J1538">
        <v>2491463</v>
      </c>
      <c r="K1538">
        <v>2595868</v>
      </c>
      <c r="L1538">
        <v>2063168</v>
      </c>
      <c r="M1538" t="str">
        <f>IF(J1538&gt;0,"Yes","No")</f>
        <v>Yes</v>
      </c>
      <c r="N1538">
        <f>AVERAGE(J1538:L1538)</f>
        <v>2383499.6666666665</v>
      </c>
      <c r="O1538">
        <v>4705293</v>
      </c>
      <c r="P1538">
        <v>5164597</v>
      </c>
      <c r="Q1538">
        <v>3878323</v>
      </c>
      <c r="S1538">
        <f>B1538/A1538</f>
        <v>1.6666666666666667</v>
      </c>
      <c r="T1538">
        <f>D1538/A1538</f>
        <v>0.33333333333333331</v>
      </c>
      <c r="V1538" s="4">
        <f>A1538*12+(B1538-1)*1.007825+C1538*14.003074+D1538*15.9949146+E1538*31.9720707+F1538*30.9737615+0.0005485799</f>
        <v>455.26504037990003</v>
      </c>
      <c r="W1538">
        <f>1+A1538-B1538/2+C1538/2+F1538/2</f>
        <v>5</v>
      </c>
      <c r="X1538">
        <f>W1538/A1538</f>
        <v>0.20833333333333334</v>
      </c>
      <c r="Y1538">
        <f>W1538/B1538</f>
        <v>0.125</v>
      </c>
      <c r="Z1538">
        <f>W1538/D1538</f>
        <v>0.625</v>
      </c>
      <c r="AA1538" t="str">
        <f>IF(X1538&gt;=0.3,IF(X1538&lt;=0.68,IF(Y1538&gt;=0.2,IF(Y1538&lt;=0.95,IF(Z1538&gt;=0.77,IF(Z1538&lt;=1.75,"CRAM","O"),"O"),"O"),"O"),"O"),"O")</f>
        <v>O</v>
      </c>
      <c r="AD1538">
        <f>(1+A1538-D1538/2-E1538-B1538/2)/(A1538-D1538/2-E1538-C1538-F1538)</f>
        <v>0.05</v>
      </c>
      <c r="AF1538" t="str">
        <f>IF(AD1538&gt;0.66,"CondAr","----")</f>
        <v>----</v>
      </c>
      <c r="AG1538" t="str">
        <f>IF(AND((AD1538&gt;0.5),(AD1538&lt;=0.66)),"Aromatic","----")</f>
        <v>----</v>
      </c>
      <c r="AH1538" t="str">
        <f>IF(AND((AD1538&lt;=0.5),(S1538&lt;1.5)),"HUnSatLig","----")</f>
        <v>----</v>
      </c>
      <c r="AI1538" t="str">
        <f>IF(AND((T1538&lt;0.6),(S1538&gt;=1.5),(C1538=0)),"AlipatNoN","----")</f>
        <v>AlipatNoN</v>
      </c>
      <c r="AJ1538" t="str">
        <f>IF(AND((S1538&gt;=1.5),(T1538&gt;=0.6)),"SatFACarb","----")</f>
        <v>----</v>
      </c>
      <c r="AK1538" t="str">
        <f>IF(AND((T1538&lt;0.6),(S1538&gt;=1.5),(C1538&gt;0)),"Alipat+N","----")</f>
        <v>----</v>
      </c>
      <c r="AM1538" s="4">
        <f>V1538*(44/43.989828)</f>
        <v>455.37031371697105</v>
      </c>
      <c r="AN1538" s="4">
        <f>INT(AM1538)</f>
        <v>455</v>
      </c>
      <c r="AO1538" s="4">
        <f>AM1538-AN1538</f>
        <v>0.37031371697105442</v>
      </c>
    </row>
    <row r="1539" spans="1:41" x14ac:dyDescent="0.25">
      <c r="A1539">
        <v>24</v>
      </c>
      <c r="B1539">
        <v>40</v>
      </c>
      <c r="C1539">
        <v>0</v>
      </c>
      <c r="D1539">
        <v>10</v>
      </c>
      <c r="E1539">
        <v>0</v>
      </c>
      <c r="F1539">
        <v>0</v>
      </c>
      <c r="H1539">
        <v>487.25486960000001</v>
      </c>
      <c r="J1539">
        <v>2367213</v>
      </c>
      <c r="K1539">
        <v>2208939</v>
      </c>
      <c r="L1539">
        <v>2366484</v>
      </c>
      <c r="M1539" t="str">
        <f>IF(J1539&gt;0,"Yes","No")</f>
        <v>Yes</v>
      </c>
      <c r="N1539">
        <f>AVERAGE(J1539:L1539)</f>
        <v>2314212</v>
      </c>
      <c r="O1539">
        <v>5430326</v>
      </c>
      <c r="P1539">
        <v>6119121</v>
      </c>
      <c r="Q1539">
        <v>3914380</v>
      </c>
      <c r="S1539">
        <f>B1539/A1539</f>
        <v>1.6666666666666667</v>
      </c>
      <c r="T1539">
        <f>D1539/A1539</f>
        <v>0.41666666666666669</v>
      </c>
      <c r="V1539" s="4">
        <f>A1539*12+(B1539-1)*1.007825+C1539*14.003074+D1539*15.9949146+E1539*31.9720707+F1539*30.9737615+0.0005485799</f>
        <v>487.2548695799</v>
      </c>
      <c r="W1539">
        <f>1+A1539-B1539/2+C1539/2+F1539/2</f>
        <v>5</v>
      </c>
      <c r="X1539">
        <f>W1539/A1539</f>
        <v>0.20833333333333334</v>
      </c>
      <c r="Y1539">
        <f>W1539/B1539</f>
        <v>0.125</v>
      </c>
      <c r="Z1539">
        <f>W1539/D1539</f>
        <v>0.5</v>
      </c>
      <c r="AA1539" t="str">
        <f>IF(X1539&gt;=0.3,IF(X1539&lt;=0.68,IF(Y1539&gt;=0.2,IF(Y1539&lt;=0.95,IF(Z1539&gt;=0.77,IF(Z1539&lt;=1.75,"CRAM","O"),"O"),"O"),"O"),"O"),"O")</f>
        <v>O</v>
      </c>
      <c r="AD1539">
        <f>(1+A1539-D1539/2-E1539-B1539/2)/(A1539-D1539/2-E1539-C1539-F1539)</f>
        <v>0</v>
      </c>
      <c r="AF1539" t="str">
        <f>IF(AD1539&gt;0.66,"CondAr","----")</f>
        <v>----</v>
      </c>
      <c r="AG1539" t="str">
        <f>IF(AND((AD1539&gt;0.5),(AD1539&lt;=0.66)),"Aromatic","----")</f>
        <v>----</v>
      </c>
      <c r="AH1539" t="str">
        <f>IF(AND((AD1539&lt;=0.5),(S1539&lt;1.5)),"HUnSatLig","----")</f>
        <v>----</v>
      </c>
      <c r="AI1539" t="str">
        <f>IF(AND((T1539&lt;0.6),(S1539&gt;=1.5),(C1539=0)),"AlipatNoN","----")</f>
        <v>AlipatNoN</v>
      </c>
      <c r="AJ1539" t="str">
        <f>IF(AND((S1539&gt;=1.5),(T1539&gt;=0.6)),"SatFACarb","----")</f>
        <v>----</v>
      </c>
      <c r="AK1539" t="str">
        <f>IF(AND((T1539&lt;0.6),(S1539&gt;=1.5),(C1539&gt;0)),"Alipat+N","----")</f>
        <v>----</v>
      </c>
      <c r="AM1539" s="4">
        <f>V1539*(44/43.989828)</f>
        <v>487.36754009394167</v>
      </c>
      <c r="AN1539" s="4">
        <f>INT(AM1539)</f>
        <v>487</v>
      </c>
      <c r="AO1539" s="4">
        <f>AM1539-AN1539</f>
        <v>0.36754009394167042</v>
      </c>
    </row>
    <row r="1540" spans="1:41" x14ac:dyDescent="0.25">
      <c r="A1540">
        <v>24</v>
      </c>
      <c r="B1540">
        <v>40</v>
      </c>
      <c r="C1540">
        <v>0</v>
      </c>
      <c r="D1540">
        <v>11</v>
      </c>
      <c r="E1540">
        <v>0</v>
      </c>
      <c r="F1540">
        <v>0</v>
      </c>
      <c r="H1540">
        <v>503.24978420000002</v>
      </c>
      <c r="J1540">
        <v>1901567</v>
      </c>
      <c r="K1540">
        <v>2617906</v>
      </c>
      <c r="L1540">
        <v>2304721</v>
      </c>
      <c r="M1540" t="str">
        <f>IF(J1540&gt;0,"Yes","No")</f>
        <v>Yes</v>
      </c>
      <c r="N1540">
        <f>AVERAGE(J1540:L1540)</f>
        <v>2274731.3333333335</v>
      </c>
      <c r="O1540">
        <v>5067544</v>
      </c>
      <c r="P1540">
        <v>5429602</v>
      </c>
      <c r="Q1540">
        <v>4723330</v>
      </c>
      <c r="S1540">
        <f>B1540/A1540</f>
        <v>1.6666666666666667</v>
      </c>
      <c r="T1540">
        <f>D1540/A1540</f>
        <v>0.45833333333333331</v>
      </c>
      <c r="V1540" s="4">
        <f>A1540*12+(B1540-1)*1.007825+C1540*14.003074+D1540*15.9949146+E1540*31.9720707+F1540*30.9737615+0.0005485799</f>
        <v>503.24978417990002</v>
      </c>
      <c r="W1540">
        <f>1+A1540-B1540/2+C1540/2+F1540/2</f>
        <v>5</v>
      </c>
      <c r="X1540">
        <f>W1540/A1540</f>
        <v>0.20833333333333334</v>
      </c>
      <c r="Y1540">
        <f>W1540/B1540</f>
        <v>0.125</v>
      </c>
      <c r="Z1540">
        <f>W1540/D1540</f>
        <v>0.45454545454545453</v>
      </c>
      <c r="AA1540" t="str">
        <f>IF(X1540&gt;=0.3,IF(X1540&lt;=0.68,IF(Y1540&gt;=0.2,IF(Y1540&lt;=0.95,IF(Z1540&gt;=0.77,IF(Z1540&lt;=1.75,"CRAM","O"),"O"),"O"),"O"),"O"),"O")</f>
        <v>O</v>
      </c>
      <c r="AD1540">
        <f>(1+A1540-D1540/2-E1540-B1540/2)/(A1540-D1540/2-E1540-C1540-F1540)</f>
        <v>-2.7027027027027029E-2</v>
      </c>
      <c r="AF1540" t="str">
        <f>IF(AD1540&gt;0.66,"CondAr","----")</f>
        <v>----</v>
      </c>
      <c r="AG1540" t="str">
        <f>IF(AND((AD1540&gt;0.5),(AD1540&lt;=0.66)),"Aromatic","----")</f>
        <v>----</v>
      </c>
      <c r="AH1540" t="str">
        <f>IF(AND((AD1540&lt;=0.5),(S1540&lt;1.5)),"HUnSatLig","----")</f>
        <v>----</v>
      </c>
      <c r="AI1540" t="str">
        <f>IF(AND((T1540&lt;0.6),(S1540&gt;=1.5),(C1540=0)),"AlipatNoN","----")</f>
        <v>AlipatNoN</v>
      </c>
      <c r="AJ1540" t="str">
        <f>IF(AND((S1540&gt;=1.5),(T1540&gt;=0.6)),"SatFACarb","----")</f>
        <v>----</v>
      </c>
      <c r="AK1540" t="str">
        <f>IF(AND((T1540&lt;0.6),(S1540&gt;=1.5),(C1540&gt;0)),"Alipat+N","----")</f>
        <v>----</v>
      </c>
      <c r="AM1540" s="4">
        <f>V1540*(44/43.989828)</f>
        <v>503.36615328242698</v>
      </c>
      <c r="AN1540" s="4">
        <f>INT(AM1540)</f>
        <v>503</v>
      </c>
      <c r="AO1540" s="4">
        <f>AM1540-AN1540</f>
        <v>0.36615328242697842</v>
      </c>
    </row>
    <row r="1541" spans="1:41" x14ac:dyDescent="0.25">
      <c r="A1541">
        <v>24</v>
      </c>
      <c r="B1541">
        <v>40</v>
      </c>
      <c r="C1541">
        <v>0</v>
      </c>
      <c r="D1541">
        <v>21</v>
      </c>
      <c r="E1541">
        <v>0</v>
      </c>
      <c r="F1541">
        <v>0</v>
      </c>
      <c r="H1541">
        <v>663.19893019999995</v>
      </c>
      <c r="J1541">
        <v>2634177</v>
      </c>
      <c r="K1541">
        <v>2116902</v>
      </c>
      <c r="L1541">
        <v>1946896</v>
      </c>
      <c r="M1541" t="str">
        <f>IF(J1541&gt;0,"Yes","No")</f>
        <v>Yes</v>
      </c>
      <c r="N1541">
        <f>AVERAGE(J1541:L1541)</f>
        <v>2232658.3333333335</v>
      </c>
      <c r="O1541" t="s">
        <v>14</v>
      </c>
      <c r="P1541" t="s">
        <v>14</v>
      </c>
      <c r="Q1541" t="s">
        <v>14</v>
      </c>
      <c r="S1541">
        <f>B1541/A1541</f>
        <v>1.6666666666666667</v>
      </c>
      <c r="T1541">
        <f>D1541/A1541</f>
        <v>0.875</v>
      </c>
      <c r="V1541" s="4">
        <f>A1541*12+(B1541-1)*1.007825+C1541*14.003074+D1541*15.9949146+E1541*31.9720707+F1541*30.9737615+0.0005485799</f>
        <v>663.1989301799</v>
      </c>
      <c r="W1541">
        <f>1+A1541-B1541/2+C1541/2+F1541/2</f>
        <v>5</v>
      </c>
      <c r="X1541">
        <f>W1541/A1541</f>
        <v>0.20833333333333334</v>
      </c>
      <c r="Y1541">
        <f>W1541/B1541</f>
        <v>0.125</v>
      </c>
      <c r="Z1541">
        <f>W1541/D1541</f>
        <v>0.23809523809523808</v>
      </c>
      <c r="AA1541" t="str">
        <f>IF(X1541&gt;=0.3,IF(X1541&lt;=0.68,IF(Y1541&gt;=0.2,IF(Y1541&lt;=0.95,IF(Z1541&gt;=0.77,IF(Z1541&lt;=1.75,"CRAM","O"),"O"),"O"),"O"),"O"),"O")</f>
        <v>O</v>
      </c>
      <c r="AD1541">
        <f>(1+A1541-D1541/2-E1541-B1541/2)/(A1541-D1541/2-E1541-C1541-F1541)</f>
        <v>-0.40740740740740738</v>
      </c>
      <c r="AF1541" t="str">
        <f>IF(AD1541&gt;0.66,"CondAr","----")</f>
        <v>----</v>
      </c>
      <c r="AG1541" t="str">
        <f>IF(AND((AD1541&gt;0.5),(AD1541&lt;=0.66)),"Aromatic","----")</f>
        <v>----</v>
      </c>
      <c r="AH1541" t="str">
        <f>IF(AND((AD1541&lt;=0.5),(S1541&lt;1.5)),"HUnSatLig","----")</f>
        <v>----</v>
      </c>
      <c r="AI1541" t="str">
        <f>IF(AND((T1541&lt;0.6),(S1541&gt;=1.5),(C1541=0)),"AlipatNoN","----")</f>
        <v>----</v>
      </c>
      <c r="AJ1541" t="str">
        <f>IF(AND((S1541&gt;=1.5),(T1541&gt;=0.6)),"SatFACarb","----")</f>
        <v>SatFACarb</v>
      </c>
      <c r="AK1541" t="str">
        <f>IF(AND((T1541&lt;0.6),(S1541&gt;=1.5),(C1541&gt;0)),"Alipat+N","----")</f>
        <v>----</v>
      </c>
      <c r="AM1541" s="4">
        <f>V1541*(44/43.989828)</f>
        <v>663.35228516728</v>
      </c>
      <c r="AN1541" s="4">
        <f>INT(AM1541)</f>
        <v>663</v>
      </c>
      <c r="AO1541" s="4">
        <f>AM1541-AN1541</f>
        <v>0.35228516728000159</v>
      </c>
    </row>
    <row r="1542" spans="1:41" x14ac:dyDescent="0.25">
      <c r="A1542">
        <v>24</v>
      </c>
      <c r="B1542">
        <v>40</v>
      </c>
      <c r="C1542">
        <v>0</v>
      </c>
      <c r="D1542">
        <v>22</v>
      </c>
      <c r="E1542">
        <v>0</v>
      </c>
      <c r="F1542">
        <v>0</v>
      </c>
      <c r="H1542">
        <v>679.19384479999997</v>
      </c>
      <c r="J1542">
        <v>2441709</v>
      </c>
      <c r="K1542">
        <v>2583107</v>
      </c>
      <c r="L1542">
        <v>2783272</v>
      </c>
      <c r="M1542" t="str">
        <f>IF(J1542&gt;0,"Yes","No")</f>
        <v>Yes</v>
      </c>
      <c r="N1542">
        <f>AVERAGE(J1542:L1542)</f>
        <v>2602696</v>
      </c>
      <c r="O1542" t="s">
        <v>14</v>
      </c>
      <c r="P1542" t="s">
        <v>14</v>
      </c>
      <c r="Q1542" t="s">
        <v>14</v>
      </c>
      <c r="S1542">
        <f>B1542/A1542</f>
        <v>1.6666666666666667</v>
      </c>
      <c r="T1542">
        <f>D1542/A1542</f>
        <v>0.91666666666666663</v>
      </c>
      <c r="V1542" s="4">
        <f>A1542*12+(B1542-1)*1.007825+C1542*14.003074+D1542*15.9949146+E1542*31.9720707+F1542*30.9737615+0.0005485799</f>
        <v>679.19384477990013</v>
      </c>
      <c r="W1542">
        <f>1+A1542-B1542/2+C1542/2+F1542/2</f>
        <v>5</v>
      </c>
      <c r="X1542">
        <f>W1542/A1542</f>
        <v>0.20833333333333334</v>
      </c>
      <c r="Y1542">
        <f>W1542/B1542</f>
        <v>0.125</v>
      </c>
      <c r="Z1542">
        <f>W1542/D1542</f>
        <v>0.22727272727272727</v>
      </c>
      <c r="AA1542" t="str">
        <f>IF(X1542&gt;=0.3,IF(X1542&lt;=0.68,IF(Y1542&gt;=0.2,IF(Y1542&lt;=0.95,IF(Z1542&gt;=0.77,IF(Z1542&lt;=1.75,"CRAM","O"),"O"),"O"),"O"),"O"),"O")</f>
        <v>O</v>
      </c>
      <c r="AD1542">
        <f>(1+A1542-D1542/2-E1542-B1542/2)/(A1542-D1542/2-E1542-C1542-F1542)</f>
        <v>-0.46153846153846156</v>
      </c>
      <c r="AF1542" t="str">
        <f>IF(AD1542&gt;0.66,"CondAr","----")</f>
        <v>----</v>
      </c>
      <c r="AG1542" t="str">
        <f>IF(AND((AD1542&gt;0.5),(AD1542&lt;=0.66)),"Aromatic","----")</f>
        <v>----</v>
      </c>
      <c r="AH1542" t="str">
        <f>IF(AND((AD1542&lt;=0.5),(S1542&lt;1.5)),"HUnSatLig","----")</f>
        <v>----</v>
      </c>
      <c r="AI1542" t="str">
        <f>IF(AND((T1542&lt;0.6),(S1542&gt;=1.5),(C1542=0)),"AlipatNoN","----")</f>
        <v>----</v>
      </c>
      <c r="AJ1542" t="str">
        <f>IF(AND((S1542&gt;=1.5),(T1542&gt;=0.6)),"SatFACarb","----")</f>
        <v>SatFACarb</v>
      </c>
      <c r="AK1542" t="str">
        <f>IF(AND((T1542&lt;0.6),(S1542&gt;=1.5),(C1542&gt;0)),"Alipat+N","----")</f>
        <v>----</v>
      </c>
      <c r="AM1542" s="4">
        <f>V1542*(44/43.989828)</f>
        <v>679.35089835576537</v>
      </c>
      <c r="AN1542" s="4">
        <f>INT(AM1542)</f>
        <v>679</v>
      </c>
      <c r="AO1542" s="4">
        <f>AM1542-AN1542</f>
        <v>0.35089835576536643</v>
      </c>
    </row>
    <row r="1543" spans="1:41" x14ac:dyDescent="0.25">
      <c r="A1543">
        <v>24</v>
      </c>
      <c r="B1543">
        <v>42</v>
      </c>
      <c r="C1543">
        <v>0</v>
      </c>
      <c r="D1543">
        <v>9</v>
      </c>
      <c r="E1543">
        <v>0</v>
      </c>
      <c r="F1543">
        <v>0</v>
      </c>
      <c r="H1543">
        <v>473.27560499999998</v>
      </c>
      <c r="J1543">
        <v>2290224</v>
      </c>
      <c r="K1543">
        <v>2219573</v>
      </c>
      <c r="L1543">
        <v>1977074</v>
      </c>
      <c r="M1543" t="str">
        <f>IF(J1543&gt;0,"Yes","No")</f>
        <v>Yes</v>
      </c>
      <c r="N1543">
        <f>AVERAGE(J1543:L1543)</f>
        <v>2162290.3333333335</v>
      </c>
      <c r="O1543">
        <v>3976861</v>
      </c>
      <c r="P1543">
        <v>4712777</v>
      </c>
      <c r="Q1543">
        <v>3317296</v>
      </c>
      <c r="S1543">
        <f>B1543/A1543</f>
        <v>1.75</v>
      </c>
      <c r="T1543">
        <f>D1543/A1543</f>
        <v>0.375</v>
      </c>
      <c r="V1543" s="4">
        <f>A1543*12+(B1543-1)*1.007825+C1543*14.003074+D1543*15.9949146+E1543*31.9720707+F1543*30.9737615+0.0005485799</f>
        <v>473.27560497990004</v>
      </c>
      <c r="W1543">
        <f>1+A1543-B1543/2+C1543/2+F1543/2</f>
        <v>4</v>
      </c>
      <c r="X1543">
        <f>W1543/A1543</f>
        <v>0.16666666666666666</v>
      </c>
      <c r="Y1543">
        <f>W1543/B1543</f>
        <v>9.5238095238095233E-2</v>
      </c>
      <c r="Z1543">
        <f>W1543/D1543</f>
        <v>0.44444444444444442</v>
      </c>
      <c r="AA1543" t="str">
        <f>IF(X1543&gt;=0.3,IF(X1543&lt;=0.68,IF(Y1543&gt;=0.2,IF(Y1543&lt;=0.95,IF(Z1543&gt;=0.77,IF(Z1543&lt;=1.75,"CRAM","O"),"O"),"O"),"O"),"O"),"O")</f>
        <v>O</v>
      </c>
      <c r="AD1543">
        <f>(1+A1543-D1543/2-E1543-B1543/2)/(A1543-D1543/2-E1543-C1543-F1543)</f>
        <v>-2.564102564102564E-2</v>
      </c>
      <c r="AF1543" t="str">
        <f>IF(AD1543&gt;0.66,"CondAr","----")</f>
        <v>----</v>
      </c>
      <c r="AG1543" t="str">
        <f>IF(AND((AD1543&gt;0.5),(AD1543&lt;=0.66)),"Aromatic","----")</f>
        <v>----</v>
      </c>
      <c r="AH1543" t="str">
        <f>IF(AND((AD1543&lt;=0.5),(S1543&lt;1.5)),"HUnSatLig","----")</f>
        <v>----</v>
      </c>
      <c r="AI1543" t="str">
        <f>IF(AND((T1543&lt;0.6),(S1543&gt;=1.5),(C1543=0)),"AlipatNoN","----")</f>
        <v>AlipatNoN</v>
      </c>
      <c r="AJ1543" t="str">
        <f>IF(AND((S1543&gt;=1.5),(T1543&gt;=0.6)),"SatFACarb","----")</f>
        <v>----</v>
      </c>
      <c r="AK1543" t="str">
        <f>IF(AND((T1543&lt;0.6),(S1543&gt;=1.5),(C1543&gt;0)),"Alipat+N","----")</f>
        <v>----</v>
      </c>
      <c r="AM1543" s="4">
        <f>V1543*(44/43.989828)</f>
        <v>473.38504299483958</v>
      </c>
      <c r="AN1543" s="4">
        <f>INT(AM1543)</f>
        <v>473</v>
      </c>
      <c r="AO1543" s="4">
        <f>AM1543-AN1543</f>
        <v>0.38504299483957993</v>
      </c>
    </row>
    <row r="1544" spans="1:41" x14ac:dyDescent="0.25">
      <c r="A1544">
        <v>24</v>
      </c>
      <c r="B1544">
        <v>42</v>
      </c>
      <c r="C1544">
        <v>0</v>
      </c>
      <c r="D1544">
        <v>10</v>
      </c>
      <c r="E1544">
        <v>0</v>
      </c>
      <c r="F1544">
        <v>0</v>
      </c>
      <c r="H1544">
        <v>489.2705196</v>
      </c>
      <c r="J1544">
        <v>2285881</v>
      </c>
      <c r="K1544">
        <v>2149074</v>
      </c>
      <c r="L1544">
        <v>2077207</v>
      </c>
      <c r="M1544" t="str">
        <f>IF(J1544&gt;0,"Yes","No")</f>
        <v>Yes</v>
      </c>
      <c r="N1544">
        <f>AVERAGE(J1544:L1544)</f>
        <v>2170720.6666666665</v>
      </c>
      <c r="O1544">
        <v>5478541</v>
      </c>
      <c r="P1544">
        <v>5961504</v>
      </c>
      <c r="Q1544">
        <v>3875590</v>
      </c>
      <c r="S1544">
        <f>B1544/A1544</f>
        <v>1.75</v>
      </c>
      <c r="T1544">
        <f>D1544/A1544</f>
        <v>0.41666666666666669</v>
      </c>
      <c r="V1544" s="4">
        <f>A1544*12+(B1544-1)*1.007825+C1544*14.003074+D1544*15.9949146+E1544*31.9720707+F1544*30.9737615+0.0005485799</f>
        <v>489.2705195799</v>
      </c>
      <c r="W1544">
        <f>1+A1544-B1544/2+C1544/2+F1544/2</f>
        <v>4</v>
      </c>
      <c r="X1544">
        <f>W1544/A1544</f>
        <v>0.16666666666666666</v>
      </c>
      <c r="Y1544">
        <f>W1544/B1544</f>
        <v>9.5238095238095233E-2</v>
      </c>
      <c r="Z1544">
        <f>W1544/D1544</f>
        <v>0.4</v>
      </c>
      <c r="AA1544" t="str">
        <f>IF(X1544&gt;=0.3,IF(X1544&lt;=0.68,IF(Y1544&gt;=0.2,IF(Y1544&lt;=0.95,IF(Z1544&gt;=0.77,IF(Z1544&lt;=1.75,"CRAM","O"),"O"),"O"),"O"),"O"),"O")</f>
        <v>O</v>
      </c>
      <c r="AD1544">
        <f>(1+A1544-D1544/2-E1544-B1544/2)/(A1544-D1544/2-E1544-C1544-F1544)</f>
        <v>-5.2631578947368418E-2</v>
      </c>
      <c r="AF1544" t="str">
        <f>IF(AD1544&gt;0.66,"CondAr","----")</f>
        <v>----</v>
      </c>
      <c r="AG1544" t="str">
        <f>IF(AND((AD1544&gt;0.5),(AD1544&lt;=0.66)),"Aromatic","----")</f>
        <v>----</v>
      </c>
      <c r="AH1544" t="str">
        <f>IF(AND((AD1544&lt;=0.5),(S1544&lt;1.5)),"HUnSatLig","----")</f>
        <v>----</v>
      </c>
      <c r="AI1544" t="str">
        <f>IF(AND((T1544&lt;0.6),(S1544&gt;=1.5),(C1544=0)),"AlipatNoN","----")</f>
        <v>AlipatNoN</v>
      </c>
      <c r="AJ1544" t="str">
        <f>IF(AND((S1544&gt;=1.5),(T1544&gt;=0.6)),"SatFACarb","----")</f>
        <v>----</v>
      </c>
      <c r="AK1544" t="str">
        <f>IF(AND((T1544&lt;0.6),(S1544&gt;=1.5),(C1544&gt;0)),"Alipat+N","----")</f>
        <v>----</v>
      </c>
      <c r="AM1544" s="4">
        <f>V1544*(44/43.989828)</f>
        <v>489.38365618332483</v>
      </c>
      <c r="AN1544" s="4">
        <f>INT(AM1544)</f>
        <v>489</v>
      </c>
      <c r="AO1544" s="4">
        <f>AM1544-AN1544</f>
        <v>0.38365618332483109</v>
      </c>
    </row>
    <row r="1545" spans="1:41" x14ac:dyDescent="0.25">
      <c r="A1545">
        <v>24</v>
      </c>
      <c r="B1545">
        <v>42</v>
      </c>
      <c r="C1545">
        <v>0</v>
      </c>
      <c r="D1545">
        <v>11</v>
      </c>
      <c r="E1545">
        <v>0</v>
      </c>
      <c r="F1545">
        <v>0</v>
      </c>
      <c r="H1545">
        <v>505.26543420000002</v>
      </c>
      <c r="J1545">
        <v>2191987</v>
      </c>
      <c r="K1545">
        <v>2335848</v>
      </c>
      <c r="L1545">
        <v>2071807</v>
      </c>
      <c r="M1545" t="str">
        <f>IF(J1545&gt;0,"Yes","No")</f>
        <v>Yes</v>
      </c>
      <c r="N1545">
        <f>AVERAGE(J1545:L1545)</f>
        <v>2199880.6666666665</v>
      </c>
      <c r="O1545">
        <v>5649265</v>
      </c>
      <c r="P1545">
        <v>6224304</v>
      </c>
      <c r="Q1545">
        <v>4461305</v>
      </c>
      <c r="S1545">
        <f>B1545/A1545</f>
        <v>1.75</v>
      </c>
      <c r="T1545">
        <f>D1545/A1545</f>
        <v>0.45833333333333331</v>
      </c>
      <c r="V1545" s="4">
        <f>A1545*12+(B1545-1)*1.007825+C1545*14.003074+D1545*15.9949146+E1545*31.9720707+F1545*30.9737615+0.0005485799</f>
        <v>505.26543417990001</v>
      </c>
      <c r="W1545">
        <f>1+A1545-B1545/2+C1545/2+F1545/2</f>
        <v>4</v>
      </c>
      <c r="X1545">
        <f>W1545/A1545</f>
        <v>0.16666666666666666</v>
      </c>
      <c r="Y1545">
        <f>W1545/B1545</f>
        <v>9.5238095238095233E-2</v>
      </c>
      <c r="Z1545">
        <f>W1545/D1545</f>
        <v>0.36363636363636365</v>
      </c>
      <c r="AA1545" t="str">
        <f>IF(X1545&gt;=0.3,IF(X1545&lt;=0.68,IF(Y1545&gt;=0.2,IF(Y1545&lt;=0.95,IF(Z1545&gt;=0.77,IF(Z1545&lt;=1.75,"CRAM","O"),"O"),"O"),"O"),"O"),"O")</f>
        <v>O</v>
      </c>
      <c r="AD1545">
        <f>(1+A1545-D1545/2-E1545-B1545/2)/(A1545-D1545/2-E1545-C1545-F1545)</f>
        <v>-8.1081081081081086E-2</v>
      </c>
      <c r="AF1545" t="str">
        <f>IF(AD1545&gt;0.66,"CondAr","----")</f>
        <v>----</v>
      </c>
      <c r="AG1545" t="str">
        <f>IF(AND((AD1545&gt;0.5),(AD1545&lt;=0.66)),"Aromatic","----")</f>
        <v>----</v>
      </c>
      <c r="AH1545" t="str">
        <f>IF(AND((AD1545&lt;=0.5),(S1545&lt;1.5)),"HUnSatLig","----")</f>
        <v>----</v>
      </c>
      <c r="AI1545" t="str">
        <f>IF(AND((T1545&lt;0.6),(S1545&gt;=1.5),(C1545=0)),"AlipatNoN","----")</f>
        <v>AlipatNoN</v>
      </c>
      <c r="AJ1545" t="str">
        <f>IF(AND((S1545&gt;=1.5),(T1545&gt;=0.6)),"SatFACarb","----")</f>
        <v>----</v>
      </c>
      <c r="AK1545" t="str">
        <f>IF(AND((T1545&lt;0.6),(S1545&gt;=1.5),(C1545&gt;0)),"Alipat+N","----")</f>
        <v>----</v>
      </c>
      <c r="AM1545" s="4">
        <f>V1545*(44/43.989828)</f>
        <v>505.3822693718102</v>
      </c>
      <c r="AN1545" s="4">
        <f>INT(AM1545)</f>
        <v>505</v>
      </c>
      <c r="AO1545" s="4">
        <f>AM1545-AN1545</f>
        <v>0.38226937181019593</v>
      </c>
    </row>
    <row r="1546" spans="1:41" x14ac:dyDescent="0.25">
      <c r="A1546">
        <v>25</v>
      </c>
      <c r="B1546">
        <v>18</v>
      </c>
      <c r="C1546">
        <v>0</v>
      </c>
      <c r="D1546">
        <v>13</v>
      </c>
      <c r="E1546">
        <v>0</v>
      </c>
      <c r="F1546">
        <v>0</v>
      </c>
      <c r="H1546">
        <v>525.06746339999995</v>
      </c>
      <c r="J1546">
        <v>2116179</v>
      </c>
      <c r="K1546">
        <v>1669634</v>
      </c>
      <c r="L1546">
        <v>1608463</v>
      </c>
      <c r="M1546" t="str">
        <f>IF(J1546&gt;0,"Yes","No")</f>
        <v>Yes</v>
      </c>
      <c r="N1546">
        <f>AVERAGE(J1546:L1546)</f>
        <v>1798092</v>
      </c>
      <c r="O1546" t="s">
        <v>14</v>
      </c>
      <c r="P1546" t="s">
        <v>14</v>
      </c>
      <c r="Q1546" t="s">
        <v>14</v>
      </c>
      <c r="S1546">
        <f>B1546/A1546</f>
        <v>0.72</v>
      </c>
      <c r="T1546">
        <f>D1546/A1546</f>
        <v>0.52</v>
      </c>
      <c r="V1546" s="4">
        <f>A1546*12+(B1546-1)*1.007825+C1546*14.003074+D1546*15.9949146+E1546*31.9720707+F1546*30.9737615+0.0005485799</f>
        <v>525.0674633799</v>
      </c>
      <c r="W1546">
        <f>1+A1546-B1546/2+C1546/2+F1546/2</f>
        <v>17</v>
      </c>
      <c r="X1546">
        <f>W1546/A1546</f>
        <v>0.68</v>
      </c>
      <c r="Y1546">
        <f>W1546/B1546</f>
        <v>0.94444444444444442</v>
      </c>
      <c r="Z1546">
        <f>W1546/D1546</f>
        <v>1.3076923076923077</v>
      </c>
      <c r="AA1546" t="str">
        <f>IF(X1546&gt;=0.3,IF(X1546&lt;=0.68,IF(Y1546&gt;=0.2,IF(Y1546&lt;=0.95,IF(Z1546&gt;=0.77,IF(Z1546&lt;=1.75,"CRAM","O"),"O"),"O"),"O"),"O"),"O")</f>
        <v>CRAM</v>
      </c>
      <c r="AD1546">
        <f>(1+A1546-D1546/2-E1546-B1546/2)/(A1546-D1546/2-E1546-C1546-F1546)</f>
        <v>0.56756756756756754</v>
      </c>
      <c r="AF1546" t="str">
        <f>IF(AD1546&gt;0.66,"CondAr","----")</f>
        <v>----</v>
      </c>
      <c r="AG1546" t="str">
        <f>IF(AND((AD1546&gt;0.5),(AD1546&lt;=0.66)),"Aromatic","----")</f>
        <v>Aromatic</v>
      </c>
      <c r="AH1546" t="str">
        <f>IF(AND((AD1546&lt;=0.5),(S1546&lt;1.5)),"HUnSatLig","----")</f>
        <v>----</v>
      </c>
      <c r="AI1546" t="str">
        <f>IF(AND((T1546&lt;0.6),(S1546&gt;=1.5),(C1546=0)),"AlipatNoN","----")</f>
        <v>----</v>
      </c>
      <c r="AJ1546" t="str">
        <f>IF(AND((S1546&gt;=1.5),(T1546&gt;=0.6)),"SatFACarb","----")</f>
        <v>----</v>
      </c>
      <c r="AK1546" t="str">
        <f>IF(AND((T1546&lt;0.6),(S1546&gt;=1.5),(C1546&gt;0)),"Alipat+N","----")</f>
        <v>----</v>
      </c>
      <c r="AM1546" s="4">
        <f>V1546*(44/43.989828)</f>
        <v>525.18887749948908</v>
      </c>
      <c r="AN1546" s="4">
        <f>INT(AM1546)</f>
        <v>525</v>
      </c>
      <c r="AO1546" s="4">
        <f>AM1546-AN1546</f>
        <v>0.18887749948908095</v>
      </c>
    </row>
    <row r="1547" spans="1:41" x14ac:dyDescent="0.25">
      <c r="A1547">
        <v>25</v>
      </c>
      <c r="B1547">
        <v>18</v>
      </c>
      <c r="C1547">
        <v>0</v>
      </c>
      <c r="D1547">
        <v>14</v>
      </c>
      <c r="E1547">
        <v>0</v>
      </c>
      <c r="F1547">
        <v>0</v>
      </c>
      <c r="H1547">
        <v>541.06237799999997</v>
      </c>
      <c r="J1547">
        <v>2375625</v>
      </c>
      <c r="K1547">
        <v>1600549</v>
      </c>
      <c r="L1547">
        <v>1687145</v>
      </c>
      <c r="M1547" t="str">
        <f>IF(J1547&gt;0,"Yes","No")</f>
        <v>Yes</v>
      </c>
      <c r="N1547">
        <f>AVERAGE(J1547:L1547)</f>
        <v>1887773</v>
      </c>
      <c r="O1547" t="s">
        <v>14</v>
      </c>
      <c r="P1547" t="s">
        <v>14</v>
      </c>
      <c r="Q1547" t="s">
        <v>14</v>
      </c>
      <c r="S1547">
        <f>B1547/A1547</f>
        <v>0.72</v>
      </c>
      <c r="T1547">
        <f>D1547/A1547</f>
        <v>0.56000000000000005</v>
      </c>
      <c r="V1547" s="4">
        <f>A1547*12+(B1547-1)*1.007825+C1547*14.003074+D1547*15.9949146+E1547*31.9720707+F1547*30.9737615+0.0005485799</f>
        <v>541.06237797990002</v>
      </c>
      <c r="W1547">
        <f>1+A1547-B1547/2+C1547/2+F1547/2</f>
        <v>17</v>
      </c>
      <c r="X1547">
        <f>W1547/A1547</f>
        <v>0.68</v>
      </c>
      <c r="Y1547">
        <f>W1547/B1547</f>
        <v>0.94444444444444442</v>
      </c>
      <c r="Z1547">
        <f>W1547/D1547</f>
        <v>1.2142857142857142</v>
      </c>
      <c r="AA1547" t="str">
        <f>IF(X1547&gt;=0.3,IF(X1547&lt;=0.68,IF(Y1547&gt;=0.2,IF(Y1547&lt;=0.95,IF(Z1547&gt;=0.77,IF(Z1547&lt;=1.75,"CRAM","O"),"O"),"O"),"O"),"O"),"O")</f>
        <v>CRAM</v>
      </c>
      <c r="AD1547">
        <f>(1+A1547-D1547/2-E1547-B1547/2)/(A1547-D1547/2-E1547-C1547-F1547)</f>
        <v>0.55555555555555558</v>
      </c>
      <c r="AF1547" t="str">
        <f>IF(AD1547&gt;0.66,"CondAr","----")</f>
        <v>----</v>
      </c>
      <c r="AG1547" t="str">
        <f>IF(AND((AD1547&gt;0.5),(AD1547&lt;=0.66)),"Aromatic","----")</f>
        <v>Aromatic</v>
      </c>
      <c r="AH1547" t="str">
        <f>IF(AND((AD1547&lt;=0.5),(S1547&lt;1.5)),"HUnSatLig","----")</f>
        <v>----</v>
      </c>
      <c r="AI1547" t="str">
        <f>IF(AND((T1547&lt;0.6),(S1547&gt;=1.5),(C1547=0)),"AlipatNoN","----")</f>
        <v>----</v>
      </c>
      <c r="AJ1547" t="str">
        <f>IF(AND((S1547&gt;=1.5),(T1547&gt;=0.6)),"SatFACarb","----")</f>
        <v>----</v>
      </c>
      <c r="AK1547" t="str">
        <f>IF(AND((T1547&lt;0.6),(S1547&gt;=1.5),(C1547&gt;0)),"Alipat+N","----")</f>
        <v>----</v>
      </c>
      <c r="AM1547" s="4">
        <f>V1547*(44/43.989828)</f>
        <v>541.18749068797445</v>
      </c>
      <c r="AN1547" s="4">
        <f>INT(AM1547)</f>
        <v>541</v>
      </c>
      <c r="AO1547" s="4">
        <f>AM1547-AN1547</f>
        <v>0.18749068797444579</v>
      </c>
    </row>
    <row r="1548" spans="1:41" x14ac:dyDescent="0.25">
      <c r="A1548">
        <v>25</v>
      </c>
      <c r="B1548">
        <v>20</v>
      </c>
      <c r="C1548">
        <v>0</v>
      </c>
      <c r="D1548">
        <v>12</v>
      </c>
      <c r="E1548">
        <v>0</v>
      </c>
      <c r="F1548">
        <v>0</v>
      </c>
      <c r="H1548">
        <v>511.08819879999999</v>
      </c>
      <c r="J1548">
        <v>2087360</v>
      </c>
      <c r="K1548">
        <v>1990912</v>
      </c>
      <c r="L1548">
        <v>2537361</v>
      </c>
      <c r="M1548" t="str">
        <f>IF(J1548&gt;0,"Yes","No")</f>
        <v>Yes</v>
      </c>
      <c r="N1548">
        <f>AVERAGE(J1548:L1548)</f>
        <v>2205211</v>
      </c>
      <c r="O1548" t="s">
        <v>14</v>
      </c>
      <c r="P1548" t="s">
        <v>14</v>
      </c>
      <c r="Q1548" t="s">
        <v>14</v>
      </c>
      <c r="S1548">
        <f>B1548/A1548</f>
        <v>0.8</v>
      </c>
      <c r="T1548">
        <f>D1548/A1548</f>
        <v>0.48</v>
      </c>
      <c r="V1548" s="4">
        <f>A1548*12+(B1548-1)*1.007825+C1548*14.003074+D1548*15.9949146+E1548*31.9720707+F1548*30.9737615+0.0005485799</f>
        <v>511.08819877989998</v>
      </c>
      <c r="W1548">
        <f>1+A1548-B1548/2+C1548/2+F1548/2</f>
        <v>16</v>
      </c>
      <c r="X1548">
        <f>W1548/A1548</f>
        <v>0.64</v>
      </c>
      <c r="Y1548">
        <f>W1548/B1548</f>
        <v>0.8</v>
      </c>
      <c r="Z1548">
        <f>W1548/D1548</f>
        <v>1.3333333333333333</v>
      </c>
      <c r="AA1548" t="str">
        <f>IF(X1548&gt;=0.3,IF(X1548&lt;=0.68,IF(Y1548&gt;=0.2,IF(Y1548&lt;=0.95,IF(Z1548&gt;=0.77,IF(Z1548&lt;=1.75,"CRAM","O"),"O"),"O"),"O"),"O"),"O")</f>
        <v>CRAM</v>
      </c>
      <c r="AD1548">
        <f>(1+A1548-D1548/2-E1548-B1548/2)/(A1548-D1548/2-E1548-C1548-F1548)</f>
        <v>0.52631578947368418</v>
      </c>
      <c r="AF1548" t="str">
        <f>IF(AD1548&gt;0.66,"CondAr","----")</f>
        <v>----</v>
      </c>
      <c r="AG1548" t="str">
        <f>IF(AND((AD1548&gt;0.5),(AD1548&lt;=0.66)),"Aromatic","----")</f>
        <v>Aromatic</v>
      </c>
      <c r="AH1548" t="str">
        <f>IF(AND((AD1548&lt;=0.5),(S1548&lt;1.5)),"HUnSatLig","----")</f>
        <v>----</v>
      </c>
      <c r="AI1548" t="str">
        <f>IF(AND((T1548&lt;0.6),(S1548&gt;=1.5),(C1548=0)),"AlipatNoN","----")</f>
        <v>----</v>
      </c>
      <c r="AJ1548" t="str">
        <f>IF(AND((S1548&gt;=1.5),(T1548&gt;=0.6)),"SatFACarb","----")</f>
        <v>----</v>
      </c>
      <c r="AK1548" t="str">
        <f>IF(AND((T1548&lt;0.6),(S1548&gt;=1.5),(C1548&gt;0)),"Alipat+N","----")</f>
        <v>----</v>
      </c>
      <c r="AM1548" s="4">
        <f>V1548*(44/43.989828)</f>
        <v>511.20638040038705</v>
      </c>
      <c r="AN1548" s="4">
        <f>INT(AM1548)</f>
        <v>511</v>
      </c>
      <c r="AO1548" s="4">
        <f>AM1548-AN1548</f>
        <v>0.2063804003870473</v>
      </c>
    </row>
    <row r="1549" spans="1:41" x14ac:dyDescent="0.25">
      <c r="A1549">
        <v>25</v>
      </c>
      <c r="B1549">
        <v>20</v>
      </c>
      <c r="C1549">
        <v>0</v>
      </c>
      <c r="D1549">
        <v>13</v>
      </c>
      <c r="E1549">
        <v>0</v>
      </c>
      <c r="F1549">
        <v>0</v>
      </c>
      <c r="H1549">
        <v>527.0831134</v>
      </c>
      <c r="J1549">
        <v>2314394</v>
      </c>
      <c r="K1549">
        <v>2280983</v>
      </c>
      <c r="L1549">
        <v>2043715</v>
      </c>
      <c r="M1549" t="str">
        <f>IF(J1549&gt;0,"Yes","No")</f>
        <v>Yes</v>
      </c>
      <c r="N1549">
        <f>AVERAGE(J1549:L1549)</f>
        <v>2213030.6666666665</v>
      </c>
      <c r="O1549" t="s">
        <v>14</v>
      </c>
      <c r="P1549" t="s">
        <v>14</v>
      </c>
      <c r="Q1549" t="s">
        <v>14</v>
      </c>
      <c r="S1549">
        <f>B1549/A1549</f>
        <v>0.8</v>
      </c>
      <c r="T1549">
        <f>D1549/A1549</f>
        <v>0.52</v>
      </c>
      <c r="V1549" s="4">
        <f>A1549*12+(B1549-1)*1.007825+C1549*14.003074+D1549*15.9949146+E1549*31.9720707+F1549*30.9737615+0.0005485799</f>
        <v>527.08311337990006</v>
      </c>
      <c r="W1549">
        <f>1+A1549-B1549/2+C1549/2+F1549/2</f>
        <v>16</v>
      </c>
      <c r="X1549">
        <f>W1549/A1549</f>
        <v>0.64</v>
      </c>
      <c r="Y1549">
        <f>W1549/B1549</f>
        <v>0.8</v>
      </c>
      <c r="Z1549">
        <f>W1549/D1549</f>
        <v>1.2307692307692308</v>
      </c>
      <c r="AA1549" t="str">
        <f>IF(X1549&gt;=0.3,IF(X1549&lt;=0.68,IF(Y1549&gt;=0.2,IF(Y1549&lt;=0.95,IF(Z1549&gt;=0.77,IF(Z1549&lt;=1.75,"CRAM","O"),"O"),"O"),"O"),"O"),"O")</f>
        <v>CRAM</v>
      </c>
      <c r="AD1549">
        <f>(1+A1549-D1549/2-E1549-B1549/2)/(A1549-D1549/2-E1549-C1549-F1549)</f>
        <v>0.51351351351351349</v>
      </c>
      <c r="AF1549" t="str">
        <f>IF(AD1549&gt;0.66,"CondAr","----")</f>
        <v>----</v>
      </c>
      <c r="AG1549" t="str">
        <f>IF(AND((AD1549&gt;0.5),(AD1549&lt;=0.66)),"Aromatic","----")</f>
        <v>Aromatic</v>
      </c>
      <c r="AH1549" t="str">
        <f>IF(AND((AD1549&lt;=0.5),(S1549&lt;1.5)),"HUnSatLig","----")</f>
        <v>----</v>
      </c>
      <c r="AI1549" t="str">
        <f>IF(AND((T1549&lt;0.6),(S1549&gt;=1.5),(C1549=0)),"AlipatNoN","----")</f>
        <v>----</v>
      </c>
      <c r="AJ1549" t="str">
        <f>IF(AND((S1549&gt;=1.5),(T1549&gt;=0.6)),"SatFACarb","----")</f>
        <v>----</v>
      </c>
      <c r="AK1549" t="str">
        <f>IF(AND((T1549&lt;0.6),(S1549&gt;=1.5),(C1549&gt;0)),"Alipat+N","----")</f>
        <v>----</v>
      </c>
      <c r="AM1549" s="4">
        <f>V1549*(44/43.989828)</f>
        <v>527.20499358887241</v>
      </c>
      <c r="AN1549" s="4">
        <f>INT(AM1549)</f>
        <v>527</v>
      </c>
      <c r="AO1549" s="4">
        <f>AM1549-AN1549</f>
        <v>0.20499358887241215</v>
      </c>
    </row>
    <row r="1550" spans="1:41" x14ac:dyDescent="0.25">
      <c r="A1550">
        <v>25</v>
      </c>
      <c r="B1550">
        <v>20</v>
      </c>
      <c r="C1550">
        <v>0</v>
      </c>
      <c r="D1550">
        <v>14</v>
      </c>
      <c r="E1550">
        <v>0</v>
      </c>
      <c r="F1550">
        <v>0</v>
      </c>
      <c r="H1550">
        <v>543.07802800000002</v>
      </c>
      <c r="J1550">
        <v>2296792</v>
      </c>
      <c r="K1550">
        <v>2344468</v>
      </c>
      <c r="L1550">
        <v>1955461</v>
      </c>
      <c r="M1550" t="str">
        <f>IF(J1550&gt;0,"Yes","No")</f>
        <v>Yes</v>
      </c>
      <c r="N1550">
        <f>AVERAGE(J1550:L1550)</f>
        <v>2198907</v>
      </c>
      <c r="O1550" t="s">
        <v>14</v>
      </c>
      <c r="P1550" t="s">
        <v>14</v>
      </c>
      <c r="Q1550" t="s">
        <v>14</v>
      </c>
      <c r="S1550">
        <f>B1550/A1550</f>
        <v>0.8</v>
      </c>
      <c r="T1550">
        <f>D1550/A1550</f>
        <v>0.56000000000000005</v>
      </c>
      <c r="V1550" s="4">
        <f>A1550*12+(B1550-1)*1.007825+C1550*14.003074+D1550*15.9949146+E1550*31.9720707+F1550*30.9737615+0.0005485799</f>
        <v>543.07802797990007</v>
      </c>
      <c r="W1550">
        <f>1+A1550-B1550/2+C1550/2+F1550/2</f>
        <v>16</v>
      </c>
      <c r="X1550">
        <f>W1550/A1550</f>
        <v>0.64</v>
      </c>
      <c r="Y1550">
        <f>W1550/B1550</f>
        <v>0.8</v>
      </c>
      <c r="Z1550">
        <f>W1550/D1550</f>
        <v>1.1428571428571428</v>
      </c>
      <c r="AA1550" t="str">
        <f>IF(X1550&gt;=0.3,IF(X1550&lt;=0.68,IF(Y1550&gt;=0.2,IF(Y1550&lt;=0.95,IF(Z1550&gt;=0.77,IF(Z1550&lt;=1.75,"CRAM","O"),"O"),"O"),"O"),"O"),"O")</f>
        <v>CRAM</v>
      </c>
      <c r="AD1550">
        <f>(1+A1550-D1550/2-E1550-B1550/2)/(A1550-D1550/2-E1550-C1550-F1550)</f>
        <v>0.5</v>
      </c>
      <c r="AF1550" t="str">
        <f>IF(AD1550&gt;0.66,"CondAr","----")</f>
        <v>----</v>
      </c>
      <c r="AG1550" t="str">
        <f>IF(AND((AD1550&gt;0.5),(AD1550&lt;=0.66)),"Aromatic","----")</f>
        <v>----</v>
      </c>
      <c r="AH1550" t="str">
        <f>IF(AND((AD1550&lt;=0.5),(S1550&lt;1.5)),"HUnSatLig","----")</f>
        <v>HUnSatLig</v>
      </c>
      <c r="AI1550" t="str">
        <f>IF(AND((T1550&lt;0.6),(S1550&gt;=1.5),(C1550=0)),"AlipatNoN","----")</f>
        <v>----</v>
      </c>
      <c r="AJ1550" t="str">
        <f>IF(AND((S1550&gt;=1.5),(T1550&gt;=0.6)),"SatFACarb","----")</f>
        <v>----</v>
      </c>
      <c r="AK1550" t="str">
        <f>IF(AND((T1550&lt;0.6),(S1550&gt;=1.5),(C1550&gt;0)),"Alipat+N","----")</f>
        <v>----</v>
      </c>
      <c r="AM1550" s="4">
        <f>V1550*(44/43.989828)</f>
        <v>543.20360677735766</v>
      </c>
      <c r="AN1550" s="4">
        <f>INT(AM1550)</f>
        <v>543</v>
      </c>
      <c r="AO1550" s="4">
        <f>AM1550-AN1550</f>
        <v>0.2036067773576633</v>
      </c>
    </row>
    <row r="1551" spans="1:41" x14ac:dyDescent="0.25">
      <c r="A1551">
        <v>25</v>
      </c>
      <c r="B1551">
        <v>20</v>
      </c>
      <c r="C1551">
        <v>0</v>
      </c>
      <c r="D1551">
        <v>15</v>
      </c>
      <c r="E1551">
        <v>0</v>
      </c>
      <c r="F1551">
        <v>0</v>
      </c>
      <c r="H1551">
        <v>559.07294260000003</v>
      </c>
      <c r="J1551">
        <v>2215239</v>
      </c>
      <c r="K1551">
        <v>2165461</v>
      </c>
      <c r="L1551">
        <v>1722266</v>
      </c>
      <c r="M1551" t="str">
        <f>IF(J1551&gt;0,"Yes","No")</f>
        <v>Yes</v>
      </c>
      <c r="N1551">
        <f>AVERAGE(J1551:L1551)</f>
        <v>2034322</v>
      </c>
      <c r="O1551" t="s">
        <v>14</v>
      </c>
      <c r="P1551" t="s">
        <v>14</v>
      </c>
      <c r="Q1551" t="s">
        <v>14</v>
      </c>
      <c r="S1551">
        <f>B1551/A1551</f>
        <v>0.8</v>
      </c>
      <c r="T1551">
        <f>D1551/A1551</f>
        <v>0.6</v>
      </c>
      <c r="V1551" s="4">
        <f>A1551*12+(B1551-1)*1.007825+C1551*14.003074+D1551*15.9949146+E1551*31.9720707+F1551*30.9737615+0.0005485799</f>
        <v>559.07294257990009</v>
      </c>
      <c r="W1551">
        <f>1+A1551-B1551/2+C1551/2+F1551/2</f>
        <v>16</v>
      </c>
      <c r="X1551">
        <f>W1551/A1551</f>
        <v>0.64</v>
      </c>
      <c r="Y1551">
        <f>W1551/B1551</f>
        <v>0.8</v>
      </c>
      <c r="Z1551">
        <f>W1551/D1551</f>
        <v>1.0666666666666667</v>
      </c>
      <c r="AA1551" t="str">
        <f>IF(X1551&gt;=0.3,IF(X1551&lt;=0.68,IF(Y1551&gt;=0.2,IF(Y1551&lt;=0.95,IF(Z1551&gt;=0.77,IF(Z1551&lt;=1.75,"CRAM","O"),"O"),"O"),"O"),"O"),"O")</f>
        <v>CRAM</v>
      </c>
      <c r="AD1551">
        <f>(1+A1551-D1551/2-E1551-B1551/2)/(A1551-D1551/2-E1551-C1551-F1551)</f>
        <v>0.48571428571428571</v>
      </c>
      <c r="AF1551" t="str">
        <f>IF(AD1551&gt;0.66,"CondAr","----")</f>
        <v>----</v>
      </c>
      <c r="AG1551" t="str">
        <f>IF(AND((AD1551&gt;0.5),(AD1551&lt;=0.66)),"Aromatic","----")</f>
        <v>----</v>
      </c>
      <c r="AH1551" t="str">
        <f>IF(AND((AD1551&lt;=0.5),(S1551&lt;1.5)),"HUnSatLig","----")</f>
        <v>HUnSatLig</v>
      </c>
      <c r="AI1551" t="str">
        <f>IF(AND((T1551&lt;0.6),(S1551&gt;=1.5),(C1551=0)),"AlipatNoN","----")</f>
        <v>----</v>
      </c>
      <c r="AJ1551" t="str">
        <f>IF(AND((S1551&gt;=1.5),(T1551&gt;=0.6)),"SatFACarb","----")</f>
        <v>----</v>
      </c>
      <c r="AK1551" t="str">
        <f>IF(AND((T1551&lt;0.6),(S1551&gt;=1.5),(C1551&gt;0)),"Alipat+N","----")</f>
        <v>----</v>
      </c>
      <c r="AM1551" s="4">
        <f>V1551*(44/43.989828)</f>
        <v>559.20221996584303</v>
      </c>
      <c r="AN1551" s="4">
        <f>INT(AM1551)</f>
        <v>559</v>
      </c>
      <c r="AO1551" s="4">
        <f>AM1551-AN1551</f>
        <v>0.20221996584302815</v>
      </c>
    </row>
    <row r="1552" spans="1:41" x14ac:dyDescent="0.25">
      <c r="A1552">
        <v>25</v>
      </c>
      <c r="B1552">
        <v>22</v>
      </c>
      <c r="C1552">
        <v>0</v>
      </c>
      <c r="D1552">
        <v>10</v>
      </c>
      <c r="E1552">
        <v>0</v>
      </c>
      <c r="F1552">
        <v>0</v>
      </c>
      <c r="H1552">
        <v>481.11401960000001</v>
      </c>
      <c r="J1552">
        <v>2696777</v>
      </c>
      <c r="K1552">
        <v>2022480</v>
      </c>
      <c r="L1552">
        <v>2182718</v>
      </c>
      <c r="M1552" t="str">
        <f>IF(J1552&gt;0,"Yes","No")</f>
        <v>Yes</v>
      </c>
      <c r="N1552">
        <f>AVERAGE(J1552:L1552)</f>
        <v>2300658.3333333335</v>
      </c>
      <c r="O1552" t="s">
        <v>14</v>
      </c>
      <c r="P1552" t="s">
        <v>14</v>
      </c>
      <c r="Q1552" t="s">
        <v>14</v>
      </c>
      <c r="S1552">
        <f>B1552/A1552</f>
        <v>0.88</v>
      </c>
      <c r="T1552">
        <f>D1552/A1552</f>
        <v>0.4</v>
      </c>
      <c r="V1552" s="4">
        <f>A1552*12+(B1552-1)*1.007825+C1552*14.003074+D1552*15.9949146+E1552*31.9720707+F1552*30.9737615+0.0005485799</f>
        <v>481.1140195799</v>
      </c>
      <c r="W1552">
        <f>1+A1552-B1552/2+C1552/2+F1552/2</f>
        <v>15</v>
      </c>
      <c r="X1552">
        <f>W1552/A1552</f>
        <v>0.6</v>
      </c>
      <c r="Y1552">
        <f>W1552/B1552</f>
        <v>0.68181818181818177</v>
      </c>
      <c r="Z1552">
        <f>W1552/D1552</f>
        <v>1.5</v>
      </c>
      <c r="AA1552" t="str">
        <f>IF(X1552&gt;=0.3,IF(X1552&lt;=0.68,IF(Y1552&gt;=0.2,IF(Y1552&lt;=0.95,IF(Z1552&gt;=0.77,IF(Z1552&lt;=1.75,"CRAM","O"),"O"),"O"),"O"),"O"),"O")</f>
        <v>CRAM</v>
      </c>
      <c r="AD1552">
        <f>(1+A1552-D1552/2-E1552-B1552/2)/(A1552-D1552/2-E1552-C1552-F1552)</f>
        <v>0.5</v>
      </c>
      <c r="AF1552" t="str">
        <f>IF(AD1552&gt;0.66,"CondAr","----")</f>
        <v>----</v>
      </c>
      <c r="AG1552" t="str">
        <f>IF(AND((AD1552&gt;0.5),(AD1552&lt;=0.66)),"Aromatic","----")</f>
        <v>----</v>
      </c>
      <c r="AH1552" t="str">
        <f>IF(AND((AD1552&lt;=0.5),(S1552&lt;1.5)),"HUnSatLig","----")</f>
        <v>HUnSatLig</v>
      </c>
      <c r="AI1552" t="str">
        <f>IF(AND((T1552&lt;0.6),(S1552&gt;=1.5),(C1552=0)),"AlipatNoN","----")</f>
        <v>----</v>
      </c>
      <c r="AJ1552" t="str">
        <f>IF(AND((S1552&gt;=1.5),(T1552&gt;=0.6)),"SatFACarb","----")</f>
        <v>----</v>
      </c>
      <c r="AK1552" t="str">
        <f>IF(AND((T1552&lt;0.6),(S1552&gt;=1.5),(C1552&gt;0)),"Alipat+N","----")</f>
        <v>----</v>
      </c>
      <c r="AM1552" s="4">
        <f>V1552*(44/43.989828)</f>
        <v>481.22527011279965</v>
      </c>
      <c r="AN1552" s="4">
        <f>INT(AM1552)</f>
        <v>481</v>
      </c>
      <c r="AO1552" s="4">
        <f>AM1552-AN1552</f>
        <v>0.22527011279964881</v>
      </c>
    </row>
    <row r="1553" spans="1:41" x14ac:dyDescent="0.25">
      <c r="A1553">
        <v>25</v>
      </c>
      <c r="B1553">
        <v>22</v>
      </c>
      <c r="C1553">
        <v>0</v>
      </c>
      <c r="D1553">
        <v>11</v>
      </c>
      <c r="E1553">
        <v>0</v>
      </c>
      <c r="F1553">
        <v>0</v>
      </c>
      <c r="H1553">
        <v>497.10893420000002</v>
      </c>
      <c r="J1553">
        <v>2130090</v>
      </c>
      <c r="K1553">
        <v>2448268</v>
      </c>
      <c r="L1553">
        <v>2293856</v>
      </c>
      <c r="M1553" t="str">
        <f>IF(J1553&gt;0,"Yes","No")</f>
        <v>Yes</v>
      </c>
      <c r="N1553">
        <f>AVERAGE(J1553:L1553)</f>
        <v>2290738</v>
      </c>
      <c r="O1553" t="s">
        <v>14</v>
      </c>
      <c r="P1553" t="s">
        <v>14</v>
      </c>
      <c r="Q1553" t="s">
        <v>14</v>
      </c>
      <c r="S1553">
        <f>B1553/A1553</f>
        <v>0.88</v>
      </c>
      <c r="T1553">
        <f>D1553/A1553</f>
        <v>0.44</v>
      </c>
      <c r="V1553" s="4">
        <f>A1553*12+(B1553-1)*1.007825+C1553*14.003074+D1553*15.9949146+E1553*31.9720707+F1553*30.9737615+0.0005485799</f>
        <v>497.10893417990002</v>
      </c>
      <c r="W1553">
        <f>1+A1553-B1553/2+C1553/2+F1553/2</f>
        <v>15</v>
      </c>
      <c r="X1553">
        <f>W1553/A1553</f>
        <v>0.6</v>
      </c>
      <c r="Y1553">
        <f>W1553/B1553</f>
        <v>0.68181818181818177</v>
      </c>
      <c r="Z1553">
        <f>W1553/D1553</f>
        <v>1.3636363636363635</v>
      </c>
      <c r="AA1553" t="str">
        <f>IF(X1553&gt;=0.3,IF(X1553&lt;=0.68,IF(Y1553&gt;=0.2,IF(Y1553&lt;=0.95,IF(Z1553&gt;=0.77,IF(Z1553&lt;=1.75,"CRAM","O"),"O"),"O"),"O"),"O"),"O")</f>
        <v>CRAM</v>
      </c>
      <c r="AD1553">
        <f>(1+A1553-D1553/2-E1553-B1553/2)/(A1553-D1553/2-E1553-C1553-F1553)</f>
        <v>0.48717948717948717</v>
      </c>
      <c r="AF1553" t="str">
        <f>IF(AD1553&gt;0.66,"CondAr","----")</f>
        <v>----</v>
      </c>
      <c r="AG1553" t="str">
        <f>IF(AND((AD1553&gt;0.5),(AD1553&lt;=0.66)),"Aromatic","----")</f>
        <v>----</v>
      </c>
      <c r="AH1553" t="str">
        <f>IF(AND((AD1553&lt;=0.5),(S1553&lt;1.5)),"HUnSatLig","----")</f>
        <v>HUnSatLig</v>
      </c>
      <c r="AI1553" t="str">
        <f>IF(AND((T1553&lt;0.6),(S1553&gt;=1.5),(C1553=0)),"AlipatNoN","----")</f>
        <v>----</v>
      </c>
      <c r="AJ1553" t="str">
        <f>IF(AND((S1553&gt;=1.5),(T1553&gt;=0.6)),"SatFACarb","----")</f>
        <v>----</v>
      </c>
      <c r="AK1553" t="str">
        <f>IF(AND((T1553&lt;0.6),(S1553&gt;=1.5),(C1553&gt;0)),"Alipat+N","----")</f>
        <v>----</v>
      </c>
      <c r="AM1553" s="4">
        <f>V1553*(44/43.989828)</f>
        <v>497.22388330128496</v>
      </c>
      <c r="AN1553" s="4">
        <f>INT(AM1553)</f>
        <v>497</v>
      </c>
      <c r="AO1553" s="4">
        <f>AM1553-AN1553</f>
        <v>0.22388330128495681</v>
      </c>
    </row>
    <row r="1554" spans="1:41" x14ac:dyDescent="0.25">
      <c r="A1554">
        <v>25</v>
      </c>
      <c r="B1554">
        <v>22</v>
      </c>
      <c r="C1554">
        <v>0</v>
      </c>
      <c r="D1554">
        <v>13</v>
      </c>
      <c r="E1554">
        <v>0</v>
      </c>
      <c r="F1554">
        <v>0</v>
      </c>
      <c r="H1554">
        <v>529.09876340000005</v>
      </c>
      <c r="J1554">
        <v>3038426</v>
      </c>
      <c r="K1554">
        <v>2667047</v>
      </c>
      <c r="L1554">
        <v>2468214</v>
      </c>
      <c r="M1554" t="str">
        <f>IF(J1554&gt;0,"Yes","No")</f>
        <v>Yes</v>
      </c>
      <c r="N1554">
        <f>AVERAGE(J1554:L1554)</f>
        <v>2724562.3333333335</v>
      </c>
      <c r="O1554" t="s">
        <v>14</v>
      </c>
      <c r="P1554" t="s">
        <v>14</v>
      </c>
      <c r="Q1554" t="s">
        <v>14</v>
      </c>
      <c r="S1554">
        <f>B1554/A1554</f>
        <v>0.88</v>
      </c>
      <c r="T1554">
        <f>D1554/A1554</f>
        <v>0.52</v>
      </c>
      <c r="V1554" s="4">
        <f>A1554*12+(B1554-1)*1.007825+C1554*14.003074+D1554*15.9949146+E1554*31.9720707+F1554*30.9737615+0.0005485799</f>
        <v>529.09876337990011</v>
      </c>
      <c r="W1554">
        <f>1+A1554-B1554/2+C1554/2+F1554/2</f>
        <v>15</v>
      </c>
      <c r="X1554">
        <f>W1554/A1554</f>
        <v>0.6</v>
      </c>
      <c r="Y1554">
        <f>W1554/B1554</f>
        <v>0.68181818181818177</v>
      </c>
      <c r="Z1554">
        <f>W1554/D1554</f>
        <v>1.1538461538461537</v>
      </c>
      <c r="AA1554" t="str">
        <f>IF(X1554&gt;=0.3,IF(X1554&lt;=0.68,IF(Y1554&gt;=0.2,IF(Y1554&lt;=0.95,IF(Z1554&gt;=0.77,IF(Z1554&lt;=1.75,"CRAM","O"),"O"),"O"),"O"),"O"),"O")</f>
        <v>CRAM</v>
      </c>
      <c r="AD1554">
        <f>(1+A1554-D1554/2-E1554-B1554/2)/(A1554-D1554/2-E1554-C1554-F1554)</f>
        <v>0.45945945945945948</v>
      </c>
      <c r="AF1554" t="str">
        <f>IF(AD1554&gt;0.66,"CondAr","----")</f>
        <v>----</v>
      </c>
      <c r="AG1554" t="str">
        <f>IF(AND((AD1554&gt;0.5),(AD1554&lt;=0.66)),"Aromatic","----")</f>
        <v>----</v>
      </c>
      <c r="AH1554" t="str">
        <f>IF(AND((AD1554&lt;=0.5),(S1554&lt;1.5)),"HUnSatLig","----")</f>
        <v>HUnSatLig</v>
      </c>
      <c r="AI1554" t="str">
        <f>IF(AND((T1554&lt;0.6),(S1554&gt;=1.5),(C1554=0)),"AlipatNoN","----")</f>
        <v>----</v>
      </c>
      <c r="AJ1554" t="str">
        <f>IF(AND((S1554&gt;=1.5),(T1554&gt;=0.6)),"SatFACarb","----")</f>
        <v>----</v>
      </c>
      <c r="AK1554" t="str">
        <f>IF(AND((T1554&lt;0.6),(S1554&gt;=1.5),(C1554&gt;0)),"Alipat+N","----")</f>
        <v>----</v>
      </c>
      <c r="AM1554" s="4">
        <f>V1554*(44/43.989828)</f>
        <v>529.22110967825563</v>
      </c>
      <c r="AN1554" s="4">
        <f>INT(AM1554)</f>
        <v>529</v>
      </c>
      <c r="AO1554" s="4">
        <f>AM1554-AN1554</f>
        <v>0.22110967825562966</v>
      </c>
    </row>
    <row r="1555" spans="1:41" x14ac:dyDescent="0.25">
      <c r="A1555">
        <v>25</v>
      </c>
      <c r="B1555">
        <v>22</v>
      </c>
      <c r="C1555">
        <v>0</v>
      </c>
      <c r="D1555">
        <v>14</v>
      </c>
      <c r="E1555">
        <v>0</v>
      </c>
      <c r="F1555">
        <v>0</v>
      </c>
      <c r="H1555">
        <v>545.09367799999995</v>
      </c>
      <c r="J1555">
        <v>3375584</v>
      </c>
      <c r="K1555">
        <v>2331646</v>
      </c>
      <c r="L1555">
        <v>2357916</v>
      </c>
      <c r="M1555" t="str">
        <f>IF(J1555&gt;0,"Yes","No")</f>
        <v>Yes</v>
      </c>
      <c r="N1555">
        <f>AVERAGE(J1555:L1555)</f>
        <v>2688382</v>
      </c>
      <c r="O1555" t="s">
        <v>14</v>
      </c>
      <c r="P1555" t="s">
        <v>14</v>
      </c>
      <c r="Q1555" t="s">
        <v>14</v>
      </c>
      <c r="S1555">
        <f>B1555/A1555</f>
        <v>0.88</v>
      </c>
      <c r="T1555">
        <f>D1555/A1555</f>
        <v>0.56000000000000005</v>
      </c>
      <c r="V1555" s="4">
        <f>A1555*12+(B1555-1)*1.007825+C1555*14.003074+D1555*15.9949146+E1555*31.9720707+F1555*30.9737615+0.0005485799</f>
        <v>545.09367797990001</v>
      </c>
      <c r="W1555">
        <f>1+A1555-B1555/2+C1555/2+F1555/2</f>
        <v>15</v>
      </c>
      <c r="X1555">
        <f>W1555/A1555</f>
        <v>0.6</v>
      </c>
      <c r="Y1555">
        <f>W1555/B1555</f>
        <v>0.68181818181818177</v>
      </c>
      <c r="Z1555">
        <f>W1555/D1555</f>
        <v>1.0714285714285714</v>
      </c>
      <c r="AA1555" t="str">
        <f>IF(X1555&gt;=0.3,IF(X1555&lt;=0.68,IF(Y1555&gt;=0.2,IF(Y1555&lt;=0.95,IF(Z1555&gt;=0.77,IF(Z1555&lt;=1.75,"CRAM","O"),"O"),"O"),"O"),"O"),"O")</f>
        <v>CRAM</v>
      </c>
      <c r="AD1555">
        <f>(1+A1555-D1555/2-E1555-B1555/2)/(A1555-D1555/2-E1555-C1555-F1555)</f>
        <v>0.44444444444444442</v>
      </c>
      <c r="AF1555" t="str">
        <f>IF(AD1555&gt;0.66,"CondAr","----")</f>
        <v>----</v>
      </c>
      <c r="AG1555" t="str">
        <f>IF(AND((AD1555&gt;0.5),(AD1555&lt;=0.66)),"Aromatic","----")</f>
        <v>----</v>
      </c>
      <c r="AH1555" t="str">
        <f>IF(AND((AD1555&lt;=0.5),(S1555&lt;1.5)),"HUnSatLig","----")</f>
        <v>HUnSatLig</v>
      </c>
      <c r="AI1555" t="str">
        <f>IF(AND((T1555&lt;0.6),(S1555&gt;=1.5),(C1555=0)),"AlipatNoN","----")</f>
        <v>----</v>
      </c>
      <c r="AJ1555" t="str">
        <f>IF(AND((S1555&gt;=1.5),(T1555&gt;=0.6)),"SatFACarb","----")</f>
        <v>----</v>
      </c>
      <c r="AK1555" t="str">
        <f>IF(AND((T1555&lt;0.6),(S1555&gt;=1.5),(C1555&gt;0)),"Alipat+N","----")</f>
        <v>----</v>
      </c>
      <c r="AM1555" s="4">
        <f>V1555*(44/43.989828)</f>
        <v>545.21972286674088</v>
      </c>
      <c r="AN1555" s="4">
        <f>INT(AM1555)</f>
        <v>545</v>
      </c>
      <c r="AO1555" s="4">
        <f>AM1555-AN1555</f>
        <v>0.21972286674088082</v>
      </c>
    </row>
    <row r="1556" spans="1:41" x14ac:dyDescent="0.25">
      <c r="A1556">
        <v>25</v>
      </c>
      <c r="B1556">
        <v>22</v>
      </c>
      <c r="C1556">
        <v>0</v>
      </c>
      <c r="D1556">
        <v>15</v>
      </c>
      <c r="E1556">
        <v>0</v>
      </c>
      <c r="F1556">
        <v>0</v>
      </c>
      <c r="H1556">
        <v>561.08859259999997</v>
      </c>
      <c r="J1556">
        <v>2986257</v>
      </c>
      <c r="K1556">
        <v>2710677</v>
      </c>
      <c r="L1556">
        <v>2404990</v>
      </c>
      <c r="M1556" t="str">
        <f>IF(J1556&gt;0,"Yes","No")</f>
        <v>Yes</v>
      </c>
      <c r="N1556">
        <f>AVERAGE(J1556:L1556)</f>
        <v>2700641.3333333335</v>
      </c>
      <c r="O1556" t="s">
        <v>14</v>
      </c>
      <c r="P1556" t="s">
        <v>14</v>
      </c>
      <c r="Q1556" t="s">
        <v>14</v>
      </c>
      <c r="S1556">
        <f>B1556/A1556</f>
        <v>0.88</v>
      </c>
      <c r="T1556">
        <f>D1556/A1556</f>
        <v>0.6</v>
      </c>
      <c r="V1556" s="4">
        <f>A1556*12+(B1556-1)*1.007825+C1556*14.003074+D1556*15.9949146+E1556*31.9720707+F1556*30.9737615+0.0005485799</f>
        <v>561.08859257990014</v>
      </c>
      <c r="W1556">
        <f>1+A1556-B1556/2+C1556/2+F1556/2</f>
        <v>15</v>
      </c>
      <c r="X1556">
        <f>W1556/A1556</f>
        <v>0.6</v>
      </c>
      <c r="Y1556">
        <f>W1556/B1556</f>
        <v>0.68181818181818177</v>
      </c>
      <c r="Z1556">
        <f>W1556/D1556</f>
        <v>1</v>
      </c>
      <c r="AA1556" t="str">
        <f>IF(X1556&gt;=0.3,IF(X1556&lt;=0.68,IF(Y1556&gt;=0.2,IF(Y1556&lt;=0.95,IF(Z1556&gt;=0.77,IF(Z1556&lt;=1.75,"CRAM","O"),"O"),"O"),"O"),"O"),"O")</f>
        <v>CRAM</v>
      </c>
      <c r="AD1556">
        <f>(1+A1556-D1556/2-E1556-B1556/2)/(A1556-D1556/2-E1556-C1556-F1556)</f>
        <v>0.42857142857142855</v>
      </c>
      <c r="AF1556" t="str">
        <f>IF(AD1556&gt;0.66,"CondAr","----")</f>
        <v>----</v>
      </c>
      <c r="AG1556" t="str">
        <f>IF(AND((AD1556&gt;0.5),(AD1556&lt;=0.66)),"Aromatic","----")</f>
        <v>----</v>
      </c>
      <c r="AH1556" t="str">
        <f>IF(AND((AD1556&lt;=0.5),(S1556&lt;1.5)),"HUnSatLig","----")</f>
        <v>HUnSatLig</v>
      </c>
      <c r="AI1556" t="str">
        <f>IF(AND((T1556&lt;0.6),(S1556&gt;=1.5),(C1556=0)),"AlipatNoN","----")</f>
        <v>----</v>
      </c>
      <c r="AJ1556" t="str">
        <f>IF(AND((S1556&gt;=1.5),(T1556&gt;=0.6)),"SatFACarb","----")</f>
        <v>----</v>
      </c>
      <c r="AK1556" t="str">
        <f>IF(AND((T1556&lt;0.6),(S1556&gt;=1.5),(C1556&gt;0)),"Alipat+N","----")</f>
        <v>----</v>
      </c>
      <c r="AM1556" s="4">
        <f>V1556*(44/43.989828)</f>
        <v>561.21833605522625</v>
      </c>
      <c r="AN1556" s="4">
        <f>INT(AM1556)</f>
        <v>561</v>
      </c>
      <c r="AO1556" s="4">
        <f>AM1556-AN1556</f>
        <v>0.21833605522624566</v>
      </c>
    </row>
    <row r="1557" spans="1:41" x14ac:dyDescent="0.25">
      <c r="A1557">
        <v>25</v>
      </c>
      <c r="B1557">
        <v>24</v>
      </c>
      <c r="C1557">
        <v>0</v>
      </c>
      <c r="D1557">
        <v>9</v>
      </c>
      <c r="E1557">
        <v>0</v>
      </c>
      <c r="F1557">
        <v>0</v>
      </c>
      <c r="H1557">
        <v>467.13475499999998</v>
      </c>
      <c r="J1557">
        <v>1886675</v>
      </c>
      <c r="K1557">
        <v>1850490</v>
      </c>
      <c r="L1557">
        <v>2077172</v>
      </c>
      <c r="M1557" t="str">
        <f>IF(J1557&gt;0,"Yes","No")</f>
        <v>Yes</v>
      </c>
      <c r="N1557">
        <f>AVERAGE(J1557:L1557)</f>
        <v>1938112.3333333333</v>
      </c>
      <c r="O1557" t="s">
        <v>14</v>
      </c>
      <c r="P1557" t="s">
        <v>14</v>
      </c>
      <c r="Q1557" t="s">
        <v>14</v>
      </c>
      <c r="S1557">
        <f>B1557/A1557</f>
        <v>0.96</v>
      </c>
      <c r="T1557">
        <f>D1557/A1557</f>
        <v>0.36</v>
      </c>
      <c r="V1557" s="4">
        <f>A1557*12+(B1557-1)*1.007825+C1557*14.003074+D1557*15.9949146+E1557*31.9720707+F1557*30.9737615+0.0005485799</f>
        <v>467.13475497990004</v>
      </c>
      <c r="W1557">
        <f>1+A1557-B1557/2+C1557/2+F1557/2</f>
        <v>14</v>
      </c>
      <c r="X1557">
        <f>W1557/A1557</f>
        <v>0.56000000000000005</v>
      </c>
      <c r="Y1557">
        <f>W1557/B1557</f>
        <v>0.58333333333333337</v>
      </c>
      <c r="Z1557">
        <f>W1557/D1557</f>
        <v>1.5555555555555556</v>
      </c>
      <c r="AA1557" t="str">
        <f>IF(X1557&gt;=0.3,IF(X1557&lt;=0.68,IF(Y1557&gt;=0.2,IF(Y1557&lt;=0.95,IF(Z1557&gt;=0.77,IF(Z1557&lt;=1.75,"CRAM","O"),"O"),"O"),"O"),"O"),"O")</f>
        <v>CRAM</v>
      </c>
      <c r="AD1557">
        <f>(1+A1557-D1557/2-E1557-B1557/2)/(A1557-D1557/2-E1557-C1557-F1557)</f>
        <v>0.46341463414634149</v>
      </c>
      <c r="AF1557" t="str">
        <f>IF(AD1557&gt;0.66,"CondAr","----")</f>
        <v>----</v>
      </c>
      <c r="AG1557" t="str">
        <f>IF(AND((AD1557&gt;0.5),(AD1557&lt;=0.66)),"Aromatic","----")</f>
        <v>----</v>
      </c>
      <c r="AH1557" t="str">
        <f>IF(AND((AD1557&lt;=0.5),(S1557&lt;1.5)),"HUnSatLig","----")</f>
        <v>HUnSatLig</v>
      </c>
      <c r="AI1557" t="str">
        <f>IF(AND((T1557&lt;0.6),(S1557&gt;=1.5),(C1557=0)),"AlipatNoN","----")</f>
        <v>----</v>
      </c>
      <c r="AJ1557" t="str">
        <f>IF(AND((S1557&gt;=1.5),(T1557&gt;=0.6)),"SatFACarb","----")</f>
        <v>----</v>
      </c>
      <c r="AK1557" t="str">
        <f>IF(AND((T1557&lt;0.6),(S1557&gt;=1.5),(C1557&gt;0)),"Alipat+N","----")</f>
        <v>----</v>
      </c>
      <c r="AM1557" s="4">
        <f>V1557*(44/43.989828)</f>
        <v>467.24277301369762</v>
      </c>
      <c r="AN1557" s="4">
        <f>INT(AM1557)</f>
        <v>467</v>
      </c>
      <c r="AO1557" s="4">
        <f>AM1557-AN1557</f>
        <v>0.24277301369761517</v>
      </c>
    </row>
    <row r="1558" spans="1:41" x14ac:dyDescent="0.25">
      <c r="A1558">
        <v>25</v>
      </c>
      <c r="B1558">
        <v>24</v>
      </c>
      <c r="C1558">
        <v>0</v>
      </c>
      <c r="D1558">
        <v>10</v>
      </c>
      <c r="E1558">
        <v>0</v>
      </c>
      <c r="F1558">
        <v>0</v>
      </c>
      <c r="H1558">
        <v>483.1296696</v>
      </c>
      <c r="J1558">
        <v>2306675</v>
      </c>
      <c r="K1558">
        <v>1871720</v>
      </c>
      <c r="L1558">
        <v>2728488</v>
      </c>
      <c r="M1558" t="str">
        <f>IF(J1558&gt;0,"Yes","No")</f>
        <v>Yes</v>
      </c>
      <c r="N1558">
        <f>AVERAGE(J1558:L1558)</f>
        <v>2302294.3333333335</v>
      </c>
      <c r="O1558" t="s">
        <v>14</v>
      </c>
      <c r="P1558" t="s">
        <v>14</v>
      </c>
      <c r="Q1558" t="s">
        <v>14</v>
      </c>
      <c r="S1558">
        <f>B1558/A1558</f>
        <v>0.96</v>
      </c>
      <c r="T1558">
        <f>D1558/A1558</f>
        <v>0.4</v>
      </c>
      <c r="V1558" s="4">
        <f>A1558*12+(B1558-1)*1.007825+C1558*14.003074+D1558*15.9949146+E1558*31.9720707+F1558*30.9737615+0.0005485799</f>
        <v>483.1296695799</v>
      </c>
      <c r="W1558">
        <f>1+A1558-B1558/2+C1558/2+F1558/2</f>
        <v>14</v>
      </c>
      <c r="X1558">
        <f>W1558/A1558</f>
        <v>0.56000000000000005</v>
      </c>
      <c r="Y1558">
        <f>W1558/B1558</f>
        <v>0.58333333333333337</v>
      </c>
      <c r="Z1558">
        <f>W1558/D1558</f>
        <v>1.4</v>
      </c>
      <c r="AA1558" t="str">
        <f>IF(X1558&gt;=0.3,IF(X1558&lt;=0.68,IF(Y1558&gt;=0.2,IF(Y1558&lt;=0.95,IF(Z1558&gt;=0.77,IF(Z1558&lt;=1.75,"CRAM","O"),"O"),"O"),"O"),"O"),"O")</f>
        <v>CRAM</v>
      </c>
      <c r="AD1558">
        <f>(1+A1558-D1558/2-E1558-B1558/2)/(A1558-D1558/2-E1558-C1558-F1558)</f>
        <v>0.45</v>
      </c>
      <c r="AF1558" t="str">
        <f>IF(AD1558&gt;0.66,"CondAr","----")</f>
        <v>----</v>
      </c>
      <c r="AG1558" t="str">
        <f>IF(AND((AD1558&gt;0.5),(AD1558&lt;=0.66)),"Aromatic","----")</f>
        <v>----</v>
      </c>
      <c r="AH1558" t="str">
        <f>IF(AND((AD1558&lt;=0.5),(S1558&lt;1.5)),"HUnSatLig","----")</f>
        <v>HUnSatLig</v>
      </c>
      <c r="AI1558" t="str">
        <f>IF(AND((T1558&lt;0.6),(S1558&gt;=1.5),(C1558=0)),"AlipatNoN","----")</f>
        <v>----</v>
      </c>
      <c r="AJ1558" t="str">
        <f>IF(AND((S1558&gt;=1.5),(T1558&gt;=0.6)),"SatFACarb","----")</f>
        <v>----</v>
      </c>
      <c r="AK1558" t="str">
        <f>IF(AND((T1558&lt;0.6),(S1558&gt;=1.5),(C1558&gt;0)),"Alipat+N","----")</f>
        <v>----</v>
      </c>
      <c r="AM1558" s="4">
        <f>V1558*(44/43.989828)</f>
        <v>483.24138620218287</v>
      </c>
      <c r="AN1558" s="4">
        <f>INT(AM1558)</f>
        <v>483</v>
      </c>
      <c r="AO1558" s="4">
        <f>AM1558-AN1558</f>
        <v>0.24138620218286633</v>
      </c>
    </row>
    <row r="1559" spans="1:41" x14ac:dyDescent="0.25">
      <c r="A1559">
        <v>25</v>
      </c>
      <c r="B1559">
        <v>24</v>
      </c>
      <c r="C1559">
        <v>0</v>
      </c>
      <c r="D1559">
        <v>14</v>
      </c>
      <c r="E1559">
        <v>0</v>
      </c>
      <c r="F1559">
        <v>0</v>
      </c>
      <c r="H1559">
        <v>547.109328</v>
      </c>
      <c r="J1559">
        <v>2768353</v>
      </c>
      <c r="K1559">
        <v>3053027</v>
      </c>
      <c r="L1559">
        <v>2161838</v>
      </c>
      <c r="M1559" t="str">
        <f>IF(J1559&gt;0,"Yes","No")</f>
        <v>Yes</v>
      </c>
      <c r="N1559">
        <f>AVERAGE(J1559:L1559)</f>
        <v>2661072.6666666665</v>
      </c>
      <c r="O1559" t="s">
        <v>14</v>
      </c>
      <c r="P1559" t="s">
        <v>14</v>
      </c>
      <c r="Q1559" t="s">
        <v>14</v>
      </c>
      <c r="S1559">
        <f>B1559/A1559</f>
        <v>0.96</v>
      </c>
      <c r="T1559">
        <f>D1559/A1559</f>
        <v>0.56000000000000005</v>
      </c>
      <c r="V1559" s="4">
        <f>A1559*12+(B1559-1)*1.007825+C1559*14.003074+D1559*15.9949146+E1559*31.9720707+F1559*30.9737615+0.0005485799</f>
        <v>547.10932797990006</v>
      </c>
      <c r="W1559">
        <f>1+A1559-B1559/2+C1559/2+F1559/2</f>
        <v>14</v>
      </c>
      <c r="X1559">
        <f>W1559/A1559</f>
        <v>0.56000000000000005</v>
      </c>
      <c r="Y1559">
        <f>W1559/B1559</f>
        <v>0.58333333333333337</v>
      </c>
      <c r="Z1559">
        <f>W1559/D1559</f>
        <v>1</v>
      </c>
      <c r="AA1559" t="str">
        <f>IF(X1559&gt;=0.3,IF(X1559&lt;=0.68,IF(Y1559&gt;=0.2,IF(Y1559&lt;=0.95,IF(Z1559&gt;=0.77,IF(Z1559&lt;=1.75,"CRAM","O"),"O"),"O"),"O"),"O"),"O")</f>
        <v>CRAM</v>
      </c>
      <c r="AD1559">
        <f>(1+A1559-D1559/2-E1559-B1559/2)/(A1559-D1559/2-E1559-C1559-F1559)</f>
        <v>0.3888888888888889</v>
      </c>
      <c r="AF1559" t="str">
        <f>IF(AD1559&gt;0.66,"CondAr","----")</f>
        <v>----</v>
      </c>
      <c r="AG1559" t="str">
        <f>IF(AND((AD1559&gt;0.5),(AD1559&lt;=0.66)),"Aromatic","----")</f>
        <v>----</v>
      </c>
      <c r="AH1559" t="str">
        <f>IF(AND((AD1559&lt;=0.5),(S1559&lt;1.5)),"HUnSatLig","----")</f>
        <v>HUnSatLig</v>
      </c>
      <c r="AI1559" t="str">
        <f>IF(AND((T1559&lt;0.6),(S1559&gt;=1.5),(C1559=0)),"AlipatNoN","----")</f>
        <v>----</v>
      </c>
      <c r="AJ1559" t="str">
        <f>IF(AND((S1559&gt;=1.5),(T1559&gt;=0.6)),"SatFACarb","----")</f>
        <v>----</v>
      </c>
      <c r="AK1559" t="str">
        <f>IF(AND((T1559&lt;0.6),(S1559&gt;=1.5),(C1559&gt;0)),"Alipat+N","----")</f>
        <v>----</v>
      </c>
      <c r="AM1559" s="4">
        <f>V1559*(44/43.989828)</f>
        <v>547.2358389561241</v>
      </c>
      <c r="AN1559" s="4">
        <f>INT(AM1559)</f>
        <v>547</v>
      </c>
      <c r="AO1559" s="4">
        <f>AM1559-AN1559</f>
        <v>0.23583895612409833</v>
      </c>
    </row>
    <row r="1560" spans="1:41" x14ac:dyDescent="0.25">
      <c r="A1560">
        <v>25</v>
      </c>
      <c r="B1560">
        <v>24</v>
      </c>
      <c r="C1560">
        <v>0</v>
      </c>
      <c r="D1560">
        <v>15</v>
      </c>
      <c r="E1560">
        <v>0</v>
      </c>
      <c r="F1560">
        <v>0</v>
      </c>
      <c r="H1560">
        <v>563.10424260000002</v>
      </c>
      <c r="J1560">
        <v>2281683</v>
      </c>
      <c r="K1560">
        <v>2394191</v>
      </c>
      <c r="L1560">
        <v>2258010</v>
      </c>
      <c r="M1560" t="str">
        <f>IF(J1560&gt;0,"Yes","No")</f>
        <v>Yes</v>
      </c>
      <c r="N1560">
        <f>AVERAGE(J1560:L1560)</f>
        <v>2311294.6666666665</v>
      </c>
      <c r="O1560" t="s">
        <v>14</v>
      </c>
      <c r="P1560" t="s">
        <v>14</v>
      </c>
      <c r="Q1560" t="s">
        <v>14</v>
      </c>
      <c r="S1560">
        <f>B1560/A1560</f>
        <v>0.96</v>
      </c>
      <c r="T1560">
        <f>D1560/A1560</f>
        <v>0.6</v>
      </c>
      <c r="V1560" s="4">
        <f>A1560*12+(B1560-1)*1.007825+C1560*14.003074+D1560*15.9949146+E1560*31.9720707+F1560*30.9737615+0.0005485799</f>
        <v>563.10424257990007</v>
      </c>
      <c r="W1560">
        <f>1+A1560-B1560/2+C1560/2+F1560/2</f>
        <v>14</v>
      </c>
      <c r="X1560">
        <f>W1560/A1560</f>
        <v>0.56000000000000005</v>
      </c>
      <c r="Y1560">
        <f>W1560/B1560</f>
        <v>0.58333333333333337</v>
      </c>
      <c r="Z1560">
        <f>W1560/D1560</f>
        <v>0.93333333333333335</v>
      </c>
      <c r="AA1560" t="str">
        <f>IF(X1560&gt;=0.3,IF(X1560&lt;=0.68,IF(Y1560&gt;=0.2,IF(Y1560&lt;=0.95,IF(Z1560&gt;=0.77,IF(Z1560&lt;=1.75,"CRAM","O"),"O"),"O"),"O"),"O"),"O")</f>
        <v>CRAM</v>
      </c>
      <c r="AD1560">
        <f>(1+A1560-D1560/2-E1560-B1560/2)/(A1560-D1560/2-E1560-C1560-F1560)</f>
        <v>0.37142857142857144</v>
      </c>
      <c r="AF1560" t="str">
        <f>IF(AD1560&gt;0.66,"CondAr","----")</f>
        <v>----</v>
      </c>
      <c r="AG1560" t="str">
        <f>IF(AND((AD1560&gt;0.5),(AD1560&lt;=0.66)),"Aromatic","----")</f>
        <v>----</v>
      </c>
      <c r="AH1560" t="str">
        <f>IF(AND((AD1560&lt;=0.5),(S1560&lt;1.5)),"HUnSatLig","----")</f>
        <v>HUnSatLig</v>
      </c>
      <c r="AI1560" t="str">
        <f>IF(AND((T1560&lt;0.6),(S1560&gt;=1.5),(C1560=0)),"AlipatNoN","----")</f>
        <v>----</v>
      </c>
      <c r="AJ1560" t="str">
        <f>IF(AND((S1560&gt;=1.5),(T1560&gt;=0.6)),"SatFACarb","----")</f>
        <v>----</v>
      </c>
      <c r="AK1560" t="str">
        <f>IF(AND((T1560&lt;0.6),(S1560&gt;=1.5),(C1560&gt;0)),"Alipat+N","----")</f>
        <v>----</v>
      </c>
      <c r="AM1560" s="4">
        <f>V1560*(44/43.989828)</f>
        <v>563.23445214460946</v>
      </c>
      <c r="AN1560" s="4">
        <f>INT(AM1560)</f>
        <v>563</v>
      </c>
      <c r="AO1560" s="4">
        <f>AM1560-AN1560</f>
        <v>0.23445214460946318</v>
      </c>
    </row>
    <row r="1561" spans="1:41" x14ac:dyDescent="0.25">
      <c r="A1561">
        <v>25</v>
      </c>
      <c r="B1561">
        <v>24</v>
      </c>
      <c r="C1561">
        <v>0</v>
      </c>
      <c r="D1561">
        <v>16</v>
      </c>
      <c r="E1561">
        <v>0</v>
      </c>
      <c r="F1561">
        <v>0</v>
      </c>
      <c r="H1561">
        <v>579.09915720000004</v>
      </c>
      <c r="J1561">
        <v>1662908</v>
      </c>
      <c r="K1561">
        <v>1684313</v>
      </c>
      <c r="L1561">
        <v>1728497</v>
      </c>
      <c r="M1561" t="str">
        <f>IF(J1561&gt;0,"Yes","No")</f>
        <v>Yes</v>
      </c>
      <c r="N1561">
        <f>AVERAGE(J1561:L1561)</f>
        <v>1691906</v>
      </c>
      <c r="O1561" t="s">
        <v>14</v>
      </c>
      <c r="P1561" t="s">
        <v>14</v>
      </c>
      <c r="Q1561" t="s">
        <v>14</v>
      </c>
      <c r="S1561">
        <f>B1561/A1561</f>
        <v>0.96</v>
      </c>
      <c r="T1561">
        <f>D1561/A1561</f>
        <v>0.64</v>
      </c>
      <c r="V1561" s="4">
        <f>A1561*12+(B1561-1)*1.007825+C1561*14.003074+D1561*15.9949146+E1561*31.9720707+F1561*30.9737615+0.0005485799</f>
        <v>579.09915717990009</v>
      </c>
      <c r="W1561">
        <f>1+A1561-B1561/2+C1561/2+F1561/2</f>
        <v>14</v>
      </c>
      <c r="X1561">
        <f>W1561/A1561</f>
        <v>0.56000000000000005</v>
      </c>
      <c r="Y1561">
        <f>W1561/B1561</f>
        <v>0.58333333333333337</v>
      </c>
      <c r="Z1561">
        <f>W1561/D1561</f>
        <v>0.875</v>
      </c>
      <c r="AA1561" t="str">
        <f>IF(X1561&gt;=0.3,IF(X1561&lt;=0.68,IF(Y1561&gt;=0.2,IF(Y1561&lt;=0.95,IF(Z1561&gt;=0.77,IF(Z1561&lt;=1.75,"CRAM","O"),"O"),"O"),"O"),"O"),"O")</f>
        <v>CRAM</v>
      </c>
      <c r="AD1561">
        <f>(1+A1561-D1561/2-E1561-B1561/2)/(A1561-D1561/2-E1561-C1561-F1561)</f>
        <v>0.35294117647058826</v>
      </c>
      <c r="AF1561" t="str">
        <f>IF(AD1561&gt;0.66,"CondAr","----")</f>
        <v>----</v>
      </c>
      <c r="AG1561" t="str">
        <f>IF(AND((AD1561&gt;0.5),(AD1561&lt;=0.66)),"Aromatic","----")</f>
        <v>----</v>
      </c>
      <c r="AH1561" t="str">
        <f>IF(AND((AD1561&lt;=0.5),(S1561&lt;1.5)),"HUnSatLig","----")</f>
        <v>HUnSatLig</v>
      </c>
      <c r="AI1561" t="str">
        <f>IF(AND((T1561&lt;0.6),(S1561&gt;=1.5),(C1561=0)),"AlipatNoN","----")</f>
        <v>----</v>
      </c>
      <c r="AJ1561" t="str">
        <f>IF(AND((S1561&gt;=1.5),(T1561&gt;=0.6)),"SatFACarb","----")</f>
        <v>----</v>
      </c>
      <c r="AK1561" t="str">
        <f>IF(AND((T1561&lt;0.6),(S1561&gt;=1.5),(C1561&gt;0)),"Alipat+N","----")</f>
        <v>----</v>
      </c>
      <c r="AM1561" s="4">
        <f>V1561*(44/43.989828)</f>
        <v>579.23306533309471</v>
      </c>
      <c r="AN1561" s="4">
        <f>INT(AM1561)</f>
        <v>579</v>
      </c>
      <c r="AO1561" s="4">
        <f>AM1561-AN1561</f>
        <v>0.23306533309471433</v>
      </c>
    </row>
    <row r="1562" spans="1:41" x14ac:dyDescent="0.25">
      <c r="A1562">
        <v>25</v>
      </c>
      <c r="B1562">
        <v>26</v>
      </c>
      <c r="C1562">
        <v>0</v>
      </c>
      <c r="D1562">
        <v>9</v>
      </c>
      <c r="E1562">
        <v>0</v>
      </c>
      <c r="F1562">
        <v>0</v>
      </c>
      <c r="H1562">
        <v>469.15040499999998</v>
      </c>
      <c r="J1562">
        <v>2428041</v>
      </c>
      <c r="K1562">
        <v>3049562</v>
      </c>
      <c r="L1562">
        <v>2702227</v>
      </c>
      <c r="M1562" t="str">
        <f>IF(J1562&gt;0,"Yes","No")</f>
        <v>Yes</v>
      </c>
      <c r="N1562">
        <f>AVERAGE(J1562:L1562)</f>
        <v>2726610</v>
      </c>
      <c r="O1562" t="s">
        <v>14</v>
      </c>
      <c r="P1562" t="s">
        <v>14</v>
      </c>
      <c r="Q1562" t="s">
        <v>14</v>
      </c>
      <c r="S1562">
        <f>B1562/A1562</f>
        <v>1.04</v>
      </c>
      <c r="T1562">
        <f>D1562/A1562</f>
        <v>0.36</v>
      </c>
      <c r="V1562" s="4">
        <f>A1562*12+(B1562-1)*1.007825+C1562*14.003074+D1562*15.9949146+E1562*31.9720707+F1562*30.9737615+0.0005485799</f>
        <v>469.15040497989997</v>
      </c>
      <c r="W1562">
        <f>1+A1562-B1562/2+C1562/2+F1562/2</f>
        <v>13</v>
      </c>
      <c r="X1562">
        <f>W1562/A1562</f>
        <v>0.52</v>
      </c>
      <c r="Y1562">
        <f>W1562/B1562</f>
        <v>0.5</v>
      </c>
      <c r="Z1562">
        <f>W1562/D1562</f>
        <v>1.4444444444444444</v>
      </c>
      <c r="AA1562" t="str">
        <f>IF(X1562&gt;=0.3,IF(X1562&lt;=0.68,IF(Y1562&gt;=0.2,IF(Y1562&lt;=0.95,IF(Z1562&gt;=0.77,IF(Z1562&lt;=1.75,"CRAM","O"),"O"),"O"),"O"),"O"),"O")</f>
        <v>CRAM</v>
      </c>
      <c r="AD1562">
        <f>(1+A1562-D1562/2-E1562-B1562/2)/(A1562-D1562/2-E1562-C1562-F1562)</f>
        <v>0.41463414634146339</v>
      </c>
      <c r="AF1562" t="str">
        <f>IF(AD1562&gt;0.66,"CondAr","----")</f>
        <v>----</v>
      </c>
      <c r="AG1562" t="str">
        <f>IF(AND((AD1562&gt;0.5),(AD1562&lt;=0.66)),"Aromatic","----")</f>
        <v>----</v>
      </c>
      <c r="AH1562" t="str">
        <f>IF(AND((AD1562&lt;=0.5),(S1562&lt;1.5)),"HUnSatLig","----")</f>
        <v>HUnSatLig</v>
      </c>
      <c r="AI1562" t="str">
        <f>IF(AND((T1562&lt;0.6),(S1562&gt;=1.5),(C1562=0)),"AlipatNoN","----")</f>
        <v>----</v>
      </c>
      <c r="AJ1562" t="str">
        <f>IF(AND((S1562&gt;=1.5),(T1562&gt;=0.6)),"SatFACarb","----")</f>
        <v>----</v>
      </c>
      <c r="AK1562" t="str">
        <f>IF(AND((T1562&lt;0.6),(S1562&gt;=1.5),(C1562&gt;0)),"Alipat+N","----")</f>
        <v>----</v>
      </c>
      <c r="AM1562" s="4">
        <f>V1562*(44/43.989828)</f>
        <v>469.25888910308072</v>
      </c>
      <c r="AN1562" s="4">
        <f>INT(AM1562)</f>
        <v>469</v>
      </c>
      <c r="AO1562" s="4">
        <f>AM1562-AN1562</f>
        <v>0.258889103080719</v>
      </c>
    </row>
    <row r="1563" spans="1:41" x14ac:dyDescent="0.25">
      <c r="A1563">
        <v>25</v>
      </c>
      <c r="B1563">
        <v>26</v>
      </c>
      <c r="C1563">
        <v>0</v>
      </c>
      <c r="D1563">
        <v>15</v>
      </c>
      <c r="E1563">
        <v>0</v>
      </c>
      <c r="F1563">
        <v>0</v>
      </c>
      <c r="H1563">
        <v>565.11989259999996</v>
      </c>
      <c r="J1563">
        <v>2545805</v>
      </c>
      <c r="K1563">
        <v>2010628</v>
      </c>
      <c r="L1563">
        <v>2274349</v>
      </c>
      <c r="M1563" t="str">
        <f>IF(J1563&gt;0,"Yes","No")</f>
        <v>Yes</v>
      </c>
      <c r="N1563">
        <f>AVERAGE(J1563:L1563)</f>
        <v>2276927.3333333335</v>
      </c>
      <c r="O1563" t="s">
        <v>14</v>
      </c>
      <c r="P1563" t="s">
        <v>14</v>
      </c>
      <c r="Q1563" t="s">
        <v>14</v>
      </c>
      <c r="S1563">
        <f>B1563/A1563</f>
        <v>1.04</v>
      </c>
      <c r="T1563">
        <f>D1563/A1563</f>
        <v>0.6</v>
      </c>
      <c r="V1563" s="4">
        <f>A1563*12+(B1563-1)*1.007825+C1563*14.003074+D1563*15.9949146+E1563*31.9720707+F1563*30.9737615+0.0005485799</f>
        <v>565.11989257990001</v>
      </c>
      <c r="W1563">
        <f>1+A1563-B1563/2+C1563/2+F1563/2</f>
        <v>13</v>
      </c>
      <c r="X1563">
        <f>W1563/A1563</f>
        <v>0.52</v>
      </c>
      <c r="Y1563">
        <f>W1563/B1563</f>
        <v>0.5</v>
      </c>
      <c r="Z1563">
        <f>W1563/D1563</f>
        <v>0.8666666666666667</v>
      </c>
      <c r="AA1563" t="str">
        <f>IF(X1563&gt;=0.3,IF(X1563&lt;=0.68,IF(Y1563&gt;=0.2,IF(Y1563&lt;=0.95,IF(Z1563&gt;=0.77,IF(Z1563&lt;=1.75,"CRAM","O"),"O"),"O"),"O"),"O"),"O")</f>
        <v>CRAM</v>
      </c>
      <c r="AD1563">
        <f>(1+A1563-D1563/2-E1563-B1563/2)/(A1563-D1563/2-E1563-C1563-F1563)</f>
        <v>0.31428571428571428</v>
      </c>
      <c r="AF1563" t="str">
        <f>IF(AD1563&gt;0.66,"CondAr","----")</f>
        <v>----</v>
      </c>
      <c r="AG1563" t="str">
        <f>IF(AND((AD1563&gt;0.5),(AD1563&lt;=0.66)),"Aromatic","----")</f>
        <v>----</v>
      </c>
      <c r="AH1563" t="str">
        <f>IF(AND((AD1563&lt;=0.5),(S1563&lt;1.5)),"HUnSatLig","----")</f>
        <v>HUnSatLig</v>
      </c>
      <c r="AI1563" t="str">
        <f>IF(AND((T1563&lt;0.6),(S1563&gt;=1.5),(C1563=0)),"AlipatNoN","----")</f>
        <v>----</v>
      </c>
      <c r="AJ1563" t="str">
        <f>IF(AND((S1563&gt;=1.5),(T1563&gt;=0.6)),"SatFACarb","----")</f>
        <v>----</v>
      </c>
      <c r="AK1563" t="str">
        <f>IF(AND((T1563&lt;0.6),(S1563&gt;=1.5),(C1563&gt;0)),"Alipat+N","----")</f>
        <v>----</v>
      </c>
      <c r="AM1563" s="4">
        <f>V1563*(44/43.989828)</f>
        <v>565.25056823399257</v>
      </c>
      <c r="AN1563" s="4">
        <f>INT(AM1563)</f>
        <v>565</v>
      </c>
      <c r="AO1563" s="4">
        <f>AM1563-AN1563</f>
        <v>0.250568233992567</v>
      </c>
    </row>
    <row r="1564" spans="1:41" x14ac:dyDescent="0.25">
      <c r="A1564">
        <v>25</v>
      </c>
      <c r="B1564">
        <v>28</v>
      </c>
      <c r="C1564">
        <v>0</v>
      </c>
      <c r="D1564">
        <v>8</v>
      </c>
      <c r="E1564">
        <v>0</v>
      </c>
      <c r="F1564">
        <v>0</v>
      </c>
      <c r="H1564">
        <v>455.17114040000001</v>
      </c>
      <c r="J1564">
        <v>2775121</v>
      </c>
      <c r="K1564">
        <v>2740769</v>
      </c>
      <c r="L1564">
        <v>2455368</v>
      </c>
      <c r="M1564" t="str">
        <f>IF(J1564&gt;0,"Yes","No")</f>
        <v>Yes</v>
      </c>
      <c r="N1564">
        <f>AVERAGE(J1564:L1564)</f>
        <v>2657086</v>
      </c>
      <c r="O1564">
        <v>2474514</v>
      </c>
      <c r="P1564">
        <v>3130937</v>
      </c>
      <c r="Q1564">
        <v>2059193</v>
      </c>
      <c r="S1564">
        <f>B1564/A1564</f>
        <v>1.1200000000000001</v>
      </c>
      <c r="T1564">
        <f>D1564/A1564</f>
        <v>0.32</v>
      </c>
      <c r="V1564" s="4">
        <f>A1564*12+(B1564-1)*1.007825+C1564*14.003074+D1564*15.9949146+E1564*31.9720707+F1564*30.9737615+0.0005485799</f>
        <v>455.17114037990001</v>
      </c>
      <c r="W1564">
        <f>1+A1564-B1564/2+C1564/2+F1564/2</f>
        <v>12</v>
      </c>
      <c r="X1564">
        <f>W1564/A1564</f>
        <v>0.48</v>
      </c>
      <c r="Y1564">
        <f>W1564/B1564</f>
        <v>0.42857142857142855</v>
      </c>
      <c r="Z1564">
        <f>W1564/D1564</f>
        <v>1.5</v>
      </c>
      <c r="AA1564" t="str">
        <f>IF(X1564&gt;=0.3,IF(X1564&lt;=0.68,IF(Y1564&gt;=0.2,IF(Y1564&lt;=0.95,IF(Z1564&gt;=0.77,IF(Z1564&lt;=1.75,"CRAM","O"),"O"),"O"),"O"),"O"),"O")</f>
        <v>CRAM</v>
      </c>
      <c r="AD1564">
        <f>(1+A1564-D1564/2-E1564-B1564/2)/(A1564-D1564/2-E1564-C1564-F1564)</f>
        <v>0.38095238095238093</v>
      </c>
      <c r="AF1564" t="str">
        <f>IF(AD1564&gt;0.66,"CondAr","----")</f>
        <v>----</v>
      </c>
      <c r="AG1564" t="str">
        <f>IF(AND((AD1564&gt;0.5),(AD1564&lt;=0.66)),"Aromatic","----")</f>
        <v>----</v>
      </c>
      <c r="AH1564" t="str">
        <f>IF(AND((AD1564&lt;=0.5),(S1564&lt;1.5)),"HUnSatLig","----")</f>
        <v>HUnSatLig</v>
      </c>
      <c r="AI1564" t="str">
        <f>IF(AND((T1564&lt;0.6),(S1564&gt;=1.5),(C1564=0)),"AlipatNoN","----")</f>
        <v>----</v>
      </c>
      <c r="AJ1564" t="str">
        <f>IF(AND((S1564&gt;=1.5),(T1564&gt;=0.6)),"SatFACarb","----")</f>
        <v>----</v>
      </c>
      <c r="AK1564" t="str">
        <f>IF(AND((T1564&lt;0.6),(S1564&gt;=1.5),(C1564&gt;0)),"Alipat+N","----")</f>
        <v>----</v>
      </c>
      <c r="AM1564" s="4">
        <f>V1564*(44/43.989828)</f>
        <v>455.27639200397869</v>
      </c>
      <c r="AN1564" s="4">
        <f>INT(AM1564)</f>
        <v>455</v>
      </c>
      <c r="AO1564" s="4">
        <f>AM1564-AN1564</f>
        <v>0.27639200397868535</v>
      </c>
    </row>
    <row r="1565" spans="1:41" x14ac:dyDescent="0.25">
      <c r="A1565">
        <v>25</v>
      </c>
      <c r="B1565">
        <v>28</v>
      </c>
      <c r="C1565">
        <v>0</v>
      </c>
      <c r="D1565">
        <v>14</v>
      </c>
      <c r="E1565">
        <v>0</v>
      </c>
      <c r="F1565">
        <v>0</v>
      </c>
      <c r="H1565">
        <v>551.14062799999999</v>
      </c>
      <c r="J1565">
        <v>2930124</v>
      </c>
      <c r="K1565">
        <v>2487197</v>
      </c>
      <c r="L1565">
        <v>2134721</v>
      </c>
      <c r="M1565" t="str">
        <f>IF(J1565&gt;0,"Yes","No")</f>
        <v>Yes</v>
      </c>
      <c r="N1565">
        <f>AVERAGE(J1565:L1565)</f>
        <v>2517347.3333333335</v>
      </c>
      <c r="O1565" t="s">
        <v>14</v>
      </c>
      <c r="P1565" t="s">
        <v>14</v>
      </c>
      <c r="Q1565" t="s">
        <v>14</v>
      </c>
      <c r="S1565">
        <f>B1565/A1565</f>
        <v>1.1200000000000001</v>
      </c>
      <c r="T1565">
        <f>D1565/A1565</f>
        <v>0.56000000000000005</v>
      </c>
      <c r="V1565" s="4">
        <f>A1565*12+(B1565-1)*1.007825+C1565*14.003074+D1565*15.9949146+E1565*31.9720707+F1565*30.9737615+0.0005485799</f>
        <v>551.14062797990005</v>
      </c>
      <c r="W1565">
        <f>1+A1565-B1565/2+C1565/2+F1565/2</f>
        <v>12</v>
      </c>
      <c r="X1565">
        <f>W1565/A1565</f>
        <v>0.48</v>
      </c>
      <c r="Y1565">
        <f>W1565/B1565</f>
        <v>0.42857142857142855</v>
      </c>
      <c r="Z1565">
        <f>W1565/D1565</f>
        <v>0.8571428571428571</v>
      </c>
      <c r="AA1565" t="str">
        <f>IF(X1565&gt;=0.3,IF(X1565&lt;=0.68,IF(Y1565&gt;=0.2,IF(Y1565&lt;=0.95,IF(Z1565&gt;=0.77,IF(Z1565&lt;=1.75,"CRAM","O"),"O"),"O"),"O"),"O"),"O")</f>
        <v>CRAM</v>
      </c>
      <c r="AD1565">
        <f>(1+A1565-D1565/2-E1565-B1565/2)/(A1565-D1565/2-E1565-C1565-F1565)</f>
        <v>0.27777777777777779</v>
      </c>
      <c r="AF1565" t="str">
        <f>IF(AD1565&gt;0.66,"CondAr","----")</f>
        <v>----</v>
      </c>
      <c r="AG1565" t="str">
        <f>IF(AND((AD1565&gt;0.5),(AD1565&lt;=0.66)),"Aromatic","----")</f>
        <v>----</v>
      </c>
      <c r="AH1565" t="str">
        <f>IF(AND((AD1565&lt;=0.5),(S1565&lt;1.5)),"HUnSatLig","----")</f>
        <v>HUnSatLig</v>
      </c>
      <c r="AI1565" t="str">
        <f>IF(AND((T1565&lt;0.6),(S1565&gt;=1.5),(C1565=0)),"AlipatNoN","----")</f>
        <v>----</v>
      </c>
      <c r="AJ1565" t="str">
        <f>IF(AND((S1565&gt;=1.5),(T1565&gt;=0.6)),"SatFACarb","----")</f>
        <v>----</v>
      </c>
      <c r="AK1565" t="str">
        <f>IF(AND((T1565&lt;0.6),(S1565&gt;=1.5),(C1565&gt;0)),"Alipat+N","----")</f>
        <v>----</v>
      </c>
      <c r="AM1565" s="4">
        <f>V1565*(44/43.989828)</f>
        <v>551.26807113489053</v>
      </c>
      <c r="AN1565" s="4">
        <f>INT(AM1565)</f>
        <v>551</v>
      </c>
      <c r="AO1565" s="4">
        <f>AM1565-AN1565</f>
        <v>0.26807113489053336</v>
      </c>
    </row>
    <row r="1566" spans="1:41" x14ac:dyDescent="0.25">
      <c r="A1566">
        <v>25</v>
      </c>
      <c r="B1566">
        <v>30</v>
      </c>
      <c r="C1566">
        <v>0</v>
      </c>
      <c r="D1566">
        <v>7</v>
      </c>
      <c r="E1566">
        <v>0</v>
      </c>
      <c r="F1566">
        <v>0</v>
      </c>
      <c r="H1566">
        <v>441.19187579999999</v>
      </c>
      <c r="J1566">
        <v>2619708</v>
      </c>
      <c r="K1566">
        <v>2493283</v>
      </c>
      <c r="L1566">
        <v>2875063</v>
      </c>
      <c r="M1566" t="str">
        <f>IF(J1566&gt;0,"Yes","No")</f>
        <v>Yes</v>
      </c>
      <c r="N1566">
        <f>AVERAGE(J1566:L1566)</f>
        <v>2662684.6666666665</v>
      </c>
      <c r="O1566">
        <v>3848204</v>
      </c>
      <c r="P1566">
        <v>4605252</v>
      </c>
      <c r="Q1566">
        <v>3221208</v>
      </c>
      <c r="S1566">
        <f>B1566/A1566</f>
        <v>1.2</v>
      </c>
      <c r="T1566">
        <f>D1566/A1566</f>
        <v>0.28000000000000003</v>
      </c>
      <c r="V1566" s="4">
        <f>A1566*12+(B1566-1)*1.007825+C1566*14.003074+D1566*15.9949146+E1566*31.9720707+F1566*30.9737615+0.0005485799</f>
        <v>441.19187577989999</v>
      </c>
      <c r="W1566">
        <f>1+A1566-B1566/2+C1566/2+F1566/2</f>
        <v>11</v>
      </c>
      <c r="X1566">
        <f>W1566/A1566</f>
        <v>0.44</v>
      </c>
      <c r="Y1566">
        <f>W1566/B1566</f>
        <v>0.36666666666666664</v>
      </c>
      <c r="Z1566">
        <f>W1566/D1566</f>
        <v>1.5714285714285714</v>
      </c>
      <c r="AA1566" t="str">
        <f>IF(X1566&gt;=0.3,IF(X1566&lt;=0.68,IF(Y1566&gt;=0.2,IF(Y1566&lt;=0.95,IF(Z1566&gt;=0.77,IF(Z1566&lt;=1.75,"CRAM","O"),"O"),"O"),"O"),"O"),"O")</f>
        <v>CRAM</v>
      </c>
      <c r="AD1566">
        <f>(1+A1566-D1566/2-E1566-B1566/2)/(A1566-D1566/2-E1566-C1566-F1566)</f>
        <v>0.34883720930232559</v>
      </c>
      <c r="AF1566" t="str">
        <f>IF(AD1566&gt;0.66,"CondAr","----")</f>
        <v>----</v>
      </c>
      <c r="AG1566" t="str">
        <f>IF(AND((AD1566&gt;0.5),(AD1566&lt;=0.66)),"Aromatic","----")</f>
        <v>----</v>
      </c>
      <c r="AH1566" t="str">
        <f>IF(AND((AD1566&lt;=0.5),(S1566&lt;1.5)),"HUnSatLig","----")</f>
        <v>HUnSatLig</v>
      </c>
      <c r="AI1566" t="str">
        <f>IF(AND((T1566&lt;0.6),(S1566&gt;=1.5),(C1566=0)),"AlipatNoN","----")</f>
        <v>----</v>
      </c>
      <c r="AJ1566" t="str">
        <f>IF(AND((S1566&gt;=1.5),(T1566&gt;=0.6)),"SatFACarb","----")</f>
        <v>----</v>
      </c>
      <c r="AK1566" t="str">
        <f>IF(AND((T1566&lt;0.6),(S1566&gt;=1.5),(C1566&gt;0)),"Alipat+N","----")</f>
        <v>----</v>
      </c>
      <c r="AM1566" s="4">
        <f>V1566*(44/43.989828)</f>
        <v>441.29389490487659</v>
      </c>
      <c r="AN1566" s="4">
        <f>INT(AM1566)</f>
        <v>441</v>
      </c>
      <c r="AO1566" s="4">
        <f>AM1566-AN1566</f>
        <v>0.29389490487659486</v>
      </c>
    </row>
    <row r="1567" spans="1:41" x14ac:dyDescent="0.25">
      <c r="A1567">
        <v>25</v>
      </c>
      <c r="B1567">
        <v>30</v>
      </c>
      <c r="C1567">
        <v>0</v>
      </c>
      <c r="D1567">
        <v>14</v>
      </c>
      <c r="E1567">
        <v>0</v>
      </c>
      <c r="F1567">
        <v>0</v>
      </c>
      <c r="H1567">
        <v>553.15627800000004</v>
      </c>
      <c r="J1567">
        <v>2004406</v>
      </c>
      <c r="K1567">
        <v>1716082</v>
      </c>
      <c r="L1567">
        <v>1959105</v>
      </c>
      <c r="M1567" t="str">
        <f>IF(J1567&gt;0,"Yes","No")</f>
        <v>Yes</v>
      </c>
      <c r="N1567">
        <f>AVERAGE(J1567:L1567)</f>
        <v>1893197.6666666667</v>
      </c>
      <c r="O1567" t="s">
        <v>14</v>
      </c>
      <c r="P1567" t="s">
        <v>14</v>
      </c>
      <c r="Q1567" t="s">
        <v>14</v>
      </c>
      <c r="S1567">
        <f>B1567/A1567</f>
        <v>1.2</v>
      </c>
      <c r="T1567">
        <f>D1567/A1567</f>
        <v>0.56000000000000005</v>
      </c>
      <c r="V1567" s="4">
        <f>A1567*12+(B1567-1)*1.007825+C1567*14.003074+D1567*15.9949146+E1567*31.9720707+F1567*30.9737615+0.0005485799</f>
        <v>553.15627797989998</v>
      </c>
      <c r="W1567">
        <f>1+A1567-B1567/2+C1567/2+F1567/2</f>
        <v>11</v>
      </c>
      <c r="X1567">
        <f>W1567/A1567</f>
        <v>0.44</v>
      </c>
      <c r="Y1567">
        <f>W1567/B1567</f>
        <v>0.36666666666666664</v>
      </c>
      <c r="Z1567">
        <f>W1567/D1567</f>
        <v>0.7857142857142857</v>
      </c>
      <c r="AA1567" t="str">
        <f>IF(X1567&gt;=0.3,IF(X1567&lt;=0.68,IF(Y1567&gt;=0.2,IF(Y1567&lt;=0.95,IF(Z1567&gt;=0.77,IF(Z1567&lt;=1.75,"CRAM","O"),"O"),"O"),"O"),"O"),"O")</f>
        <v>CRAM</v>
      </c>
      <c r="AD1567">
        <f>(1+A1567-D1567/2-E1567-B1567/2)/(A1567-D1567/2-E1567-C1567-F1567)</f>
        <v>0.22222222222222221</v>
      </c>
      <c r="AF1567" t="str">
        <f>IF(AD1567&gt;0.66,"CondAr","----")</f>
        <v>----</v>
      </c>
      <c r="AG1567" t="str">
        <f>IF(AND((AD1567&gt;0.5),(AD1567&lt;=0.66)),"Aromatic","----")</f>
        <v>----</v>
      </c>
      <c r="AH1567" t="str">
        <f>IF(AND((AD1567&lt;=0.5),(S1567&lt;1.5)),"HUnSatLig","----")</f>
        <v>HUnSatLig</v>
      </c>
      <c r="AI1567" t="str">
        <f>IF(AND((T1567&lt;0.6),(S1567&gt;=1.5),(C1567=0)),"AlipatNoN","----")</f>
        <v>----</v>
      </c>
      <c r="AJ1567" t="str">
        <f>IF(AND((S1567&gt;=1.5),(T1567&gt;=0.6)),"SatFACarb","----")</f>
        <v>----</v>
      </c>
      <c r="AK1567" t="str">
        <f>IF(AND((T1567&lt;0.6),(S1567&gt;=1.5),(C1567&gt;0)),"Alipat+N","----")</f>
        <v>----</v>
      </c>
      <c r="AM1567" s="4">
        <f>V1567*(44/43.989828)</f>
        <v>553.28418722427364</v>
      </c>
      <c r="AN1567" s="4">
        <f>INT(AM1567)</f>
        <v>553</v>
      </c>
      <c r="AO1567" s="4">
        <f>AM1567-AN1567</f>
        <v>0.28418722427363718</v>
      </c>
    </row>
    <row r="1568" spans="1:41" x14ac:dyDescent="0.25">
      <c r="A1568">
        <v>25</v>
      </c>
      <c r="B1568">
        <v>32</v>
      </c>
      <c r="C1568">
        <v>0</v>
      </c>
      <c r="D1568">
        <v>6</v>
      </c>
      <c r="E1568">
        <v>0</v>
      </c>
      <c r="F1568">
        <v>0</v>
      </c>
      <c r="H1568">
        <v>427.21261120000003</v>
      </c>
      <c r="J1568">
        <v>2552791</v>
      </c>
      <c r="K1568">
        <v>2200091</v>
      </c>
      <c r="L1568">
        <v>2268032</v>
      </c>
      <c r="M1568" t="str">
        <f>IF(J1568&gt;0,"Yes","No")</f>
        <v>Yes</v>
      </c>
      <c r="N1568">
        <f>AVERAGE(J1568:L1568)</f>
        <v>2340304.6666666665</v>
      </c>
      <c r="O1568">
        <v>4056053</v>
      </c>
      <c r="P1568">
        <v>4556803</v>
      </c>
      <c r="Q1568">
        <v>3926143</v>
      </c>
      <c r="S1568">
        <f>B1568/A1568</f>
        <v>1.28</v>
      </c>
      <c r="T1568">
        <f>D1568/A1568</f>
        <v>0.24</v>
      </c>
      <c r="V1568" s="4">
        <f>A1568*12+(B1568-1)*1.007825+C1568*14.003074+D1568*15.9949146+E1568*31.9720707+F1568*30.9737615+0.0005485799</f>
        <v>427.21261117989997</v>
      </c>
      <c r="W1568">
        <f>1+A1568-B1568/2+C1568/2+F1568/2</f>
        <v>10</v>
      </c>
      <c r="X1568">
        <f>W1568/A1568</f>
        <v>0.4</v>
      </c>
      <c r="Y1568">
        <f>W1568/B1568</f>
        <v>0.3125</v>
      </c>
      <c r="Z1568">
        <f>W1568/D1568</f>
        <v>1.6666666666666667</v>
      </c>
      <c r="AA1568" t="str">
        <f>IF(X1568&gt;=0.3,IF(X1568&lt;=0.68,IF(Y1568&gt;=0.2,IF(Y1568&lt;=0.95,IF(Z1568&gt;=0.77,IF(Z1568&lt;=1.75,"CRAM","O"),"O"),"O"),"O"),"O"),"O")</f>
        <v>CRAM</v>
      </c>
      <c r="AD1568">
        <f>(1+A1568-D1568/2-E1568-B1568/2)/(A1568-D1568/2-E1568-C1568-F1568)</f>
        <v>0.31818181818181818</v>
      </c>
      <c r="AF1568" t="str">
        <f>IF(AD1568&gt;0.66,"CondAr","----")</f>
        <v>----</v>
      </c>
      <c r="AG1568" t="str">
        <f>IF(AND((AD1568&gt;0.5),(AD1568&lt;=0.66)),"Aromatic","----")</f>
        <v>----</v>
      </c>
      <c r="AH1568" t="str">
        <f>IF(AND((AD1568&lt;=0.5),(S1568&lt;1.5)),"HUnSatLig","----")</f>
        <v>HUnSatLig</v>
      </c>
      <c r="AI1568" t="str">
        <f>IF(AND((T1568&lt;0.6),(S1568&gt;=1.5),(C1568=0)),"AlipatNoN","----")</f>
        <v>----</v>
      </c>
      <c r="AJ1568" t="str">
        <f>IF(AND((S1568&gt;=1.5),(T1568&gt;=0.6)),"SatFACarb","----")</f>
        <v>----</v>
      </c>
      <c r="AK1568" t="str">
        <f>IF(AND((T1568&lt;0.6),(S1568&gt;=1.5),(C1568&gt;0)),"Alipat+N","----")</f>
        <v>----</v>
      </c>
      <c r="AM1568" s="4">
        <f>V1568*(44/43.989828)</f>
        <v>427.31139780577445</v>
      </c>
      <c r="AN1568" s="4">
        <f>INT(AM1568)</f>
        <v>427</v>
      </c>
      <c r="AO1568" s="4">
        <f>AM1568-AN1568</f>
        <v>0.31139780577444753</v>
      </c>
    </row>
    <row r="1569" spans="1:41" x14ac:dyDescent="0.25">
      <c r="A1569">
        <v>25</v>
      </c>
      <c r="B1569">
        <v>32</v>
      </c>
      <c r="C1569">
        <v>0</v>
      </c>
      <c r="D1569">
        <v>13</v>
      </c>
      <c r="E1569">
        <v>0</v>
      </c>
      <c r="F1569">
        <v>0</v>
      </c>
      <c r="H1569">
        <v>539.17701339999996</v>
      </c>
      <c r="J1569">
        <v>1883059</v>
      </c>
      <c r="K1569">
        <v>2524209</v>
      </c>
      <c r="L1569">
        <v>2011211</v>
      </c>
      <c r="M1569" t="str">
        <f>IF(J1569&gt;0,"Yes","No")</f>
        <v>Yes</v>
      </c>
      <c r="N1569">
        <f>AVERAGE(J1569:L1569)</f>
        <v>2139493</v>
      </c>
      <c r="O1569" t="s">
        <v>14</v>
      </c>
      <c r="P1569" t="s">
        <v>14</v>
      </c>
      <c r="Q1569" t="s">
        <v>14</v>
      </c>
      <c r="S1569">
        <f>B1569/A1569</f>
        <v>1.28</v>
      </c>
      <c r="T1569">
        <f>D1569/A1569</f>
        <v>0.52</v>
      </c>
      <c r="V1569" s="4">
        <f>A1569*12+(B1569-1)*1.007825+C1569*14.003074+D1569*15.9949146+E1569*31.9720707+F1569*30.9737615+0.0005485799</f>
        <v>539.17701337990002</v>
      </c>
      <c r="W1569">
        <f>1+A1569-B1569/2+C1569/2+F1569/2</f>
        <v>10</v>
      </c>
      <c r="X1569">
        <f>W1569/A1569</f>
        <v>0.4</v>
      </c>
      <c r="Y1569">
        <f>W1569/B1569</f>
        <v>0.3125</v>
      </c>
      <c r="Z1569">
        <f>W1569/D1569</f>
        <v>0.76923076923076927</v>
      </c>
      <c r="AA1569" t="str">
        <f>IF(X1569&gt;=0.3,IF(X1569&lt;=0.68,IF(Y1569&gt;=0.2,IF(Y1569&lt;=0.95,IF(Z1569&gt;=0.77,IF(Z1569&lt;=1.75,"CRAM","O"),"O"),"O"),"O"),"O"),"O")</f>
        <v>O</v>
      </c>
      <c r="AD1569">
        <f>(1+A1569-D1569/2-E1569-B1569/2)/(A1569-D1569/2-E1569-C1569-F1569)</f>
        <v>0.1891891891891892</v>
      </c>
      <c r="AF1569" t="str">
        <f>IF(AD1569&gt;0.66,"CondAr","----")</f>
        <v>----</v>
      </c>
      <c r="AG1569" t="str">
        <f>IF(AND((AD1569&gt;0.5),(AD1569&lt;=0.66)),"Aromatic","----")</f>
        <v>----</v>
      </c>
      <c r="AH1569" t="str">
        <f>IF(AND((AD1569&lt;=0.5),(S1569&lt;1.5)),"HUnSatLig","----")</f>
        <v>HUnSatLig</v>
      </c>
      <c r="AI1569" t="str">
        <f>IF(AND((T1569&lt;0.6),(S1569&gt;=1.5),(C1569=0)),"AlipatNoN","----")</f>
        <v>----</v>
      </c>
      <c r="AJ1569" t="str">
        <f>IF(AND((S1569&gt;=1.5),(T1569&gt;=0.6)),"SatFACarb","----")</f>
        <v>----</v>
      </c>
      <c r="AK1569" t="str">
        <f>IF(AND((T1569&lt;0.6),(S1569&gt;=1.5),(C1569&gt;0)),"Alipat+N","----")</f>
        <v>----</v>
      </c>
      <c r="AM1569" s="4">
        <f>V1569*(44/43.989828)</f>
        <v>539.3016901251716</v>
      </c>
      <c r="AN1569" s="4">
        <f>INT(AM1569)</f>
        <v>539</v>
      </c>
      <c r="AO1569" s="4">
        <f>AM1569-AN1569</f>
        <v>0.30169012517160354</v>
      </c>
    </row>
    <row r="1570" spans="1:41" x14ac:dyDescent="0.25">
      <c r="A1570">
        <v>25</v>
      </c>
      <c r="B1570">
        <v>34</v>
      </c>
      <c r="C1570">
        <v>0</v>
      </c>
      <c r="D1570">
        <v>13</v>
      </c>
      <c r="E1570">
        <v>0</v>
      </c>
      <c r="F1570">
        <v>0</v>
      </c>
      <c r="H1570">
        <v>541.19266340000001</v>
      </c>
      <c r="J1570">
        <v>2045898</v>
      </c>
      <c r="K1570">
        <v>2037796</v>
      </c>
      <c r="L1570">
        <v>1614955</v>
      </c>
      <c r="M1570" t="str">
        <f>IF(J1570&gt;0,"Yes","No")</f>
        <v>Yes</v>
      </c>
      <c r="N1570">
        <f>AVERAGE(J1570:L1570)</f>
        <v>1899549.6666666667</v>
      </c>
      <c r="O1570" t="s">
        <v>14</v>
      </c>
      <c r="P1570" t="s">
        <v>14</v>
      </c>
      <c r="Q1570" t="s">
        <v>14</v>
      </c>
      <c r="S1570">
        <f>B1570/A1570</f>
        <v>1.36</v>
      </c>
      <c r="T1570">
        <f>D1570/A1570</f>
        <v>0.52</v>
      </c>
      <c r="V1570" s="4">
        <f>A1570*12+(B1570-1)*1.007825+C1570*14.003074+D1570*15.9949146+E1570*31.9720707+F1570*30.9737615+0.0005485799</f>
        <v>541.19266337990007</v>
      </c>
      <c r="W1570">
        <f>1+A1570-B1570/2+C1570/2+F1570/2</f>
        <v>9</v>
      </c>
      <c r="X1570">
        <f>W1570/A1570</f>
        <v>0.36</v>
      </c>
      <c r="Y1570">
        <f>W1570/B1570</f>
        <v>0.26470588235294118</v>
      </c>
      <c r="Z1570">
        <f>W1570/D1570</f>
        <v>0.69230769230769229</v>
      </c>
      <c r="AA1570" t="str">
        <f>IF(X1570&gt;=0.3,IF(X1570&lt;=0.68,IF(Y1570&gt;=0.2,IF(Y1570&lt;=0.95,IF(Z1570&gt;=0.77,IF(Z1570&lt;=1.75,"CRAM","O"),"O"),"O"),"O"),"O"),"O")</f>
        <v>O</v>
      </c>
      <c r="AD1570">
        <f>(1+A1570-D1570/2-E1570-B1570/2)/(A1570-D1570/2-E1570-C1570-F1570)</f>
        <v>0.13513513513513514</v>
      </c>
      <c r="AF1570" t="str">
        <f>IF(AD1570&gt;0.66,"CondAr","----")</f>
        <v>----</v>
      </c>
      <c r="AG1570" t="str">
        <f>IF(AND((AD1570&gt;0.5),(AD1570&lt;=0.66)),"Aromatic","----")</f>
        <v>----</v>
      </c>
      <c r="AH1570" t="str">
        <f>IF(AND((AD1570&lt;=0.5),(S1570&lt;1.5)),"HUnSatLig","----")</f>
        <v>HUnSatLig</v>
      </c>
      <c r="AI1570" t="str">
        <f>IF(AND((T1570&lt;0.6),(S1570&gt;=1.5),(C1570=0)),"AlipatNoN","----")</f>
        <v>----</v>
      </c>
      <c r="AJ1570" t="str">
        <f>IF(AND((S1570&gt;=1.5),(T1570&gt;=0.6)),"SatFACarb","----")</f>
        <v>----</v>
      </c>
      <c r="AK1570" t="str">
        <f>IF(AND((T1570&lt;0.6),(S1570&gt;=1.5),(C1570&gt;0)),"Alipat+N","----")</f>
        <v>----</v>
      </c>
      <c r="AM1570" s="4">
        <f>V1570*(44/43.989828)</f>
        <v>541.31780621455482</v>
      </c>
      <c r="AN1570" s="4">
        <f>INT(AM1570)</f>
        <v>541</v>
      </c>
      <c r="AO1570" s="4">
        <f>AM1570-AN1570</f>
        <v>0.31780621455482105</v>
      </c>
    </row>
    <row r="1571" spans="1:41" x14ac:dyDescent="0.25">
      <c r="A1571">
        <v>25</v>
      </c>
      <c r="B1571">
        <v>36</v>
      </c>
      <c r="C1571">
        <v>0</v>
      </c>
      <c r="D1571">
        <v>12</v>
      </c>
      <c r="E1571">
        <v>0</v>
      </c>
      <c r="F1571">
        <v>0</v>
      </c>
      <c r="H1571">
        <v>527.21339880000005</v>
      </c>
      <c r="J1571">
        <v>2263198</v>
      </c>
      <c r="K1571">
        <v>2417176</v>
      </c>
      <c r="L1571">
        <v>2355527</v>
      </c>
      <c r="M1571" t="str">
        <f>IF(J1571&gt;0,"Yes","No")</f>
        <v>Yes</v>
      </c>
      <c r="N1571">
        <f>AVERAGE(J1571:L1571)</f>
        <v>2345300.3333333335</v>
      </c>
      <c r="O1571">
        <v>2564977</v>
      </c>
      <c r="P1571">
        <v>2625364</v>
      </c>
      <c r="Q1571">
        <v>2467685</v>
      </c>
      <c r="S1571">
        <f>B1571/A1571</f>
        <v>1.44</v>
      </c>
      <c r="T1571">
        <f>D1571/A1571</f>
        <v>0.48</v>
      </c>
      <c r="V1571" s="4">
        <f>A1571*12+(B1571-1)*1.007825+C1571*14.003074+D1571*15.9949146+E1571*31.9720707+F1571*30.9737615+0.0005485799</f>
        <v>527.21339877989999</v>
      </c>
      <c r="W1571">
        <f>1+A1571-B1571/2+C1571/2+F1571/2</f>
        <v>8</v>
      </c>
      <c r="X1571">
        <f>W1571/A1571</f>
        <v>0.32</v>
      </c>
      <c r="Y1571">
        <f>W1571/B1571</f>
        <v>0.22222222222222221</v>
      </c>
      <c r="Z1571">
        <f>W1571/D1571</f>
        <v>0.66666666666666663</v>
      </c>
      <c r="AA1571" t="str">
        <f>IF(X1571&gt;=0.3,IF(X1571&lt;=0.68,IF(Y1571&gt;=0.2,IF(Y1571&lt;=0.95,IF(Z1571&gt;=0.77,IF(Z1571&lt;=1.75,"CRAM","O"),"O"),"O"),"O"),"O"),"O")</f>
        <v>O</v>
      </c>
      <c r="AD1571">
        <f>(1+A1571-D1571/2-E1571-B1571/2)/(A1571-D1571/2-E1571-C1571-F1571)</f>
        <v>0.10526315789473684</v>
      </c>
      <c r="AF1571" t="str">
        <f>IF(AD1571&gt;0.66,"CondAr","----")</f>
        <v>----</v>
      </c>
      <c r="AG1571" t="str">
        <f>IF(AND((AD1571&gt;0.5),(AD1571&lt;=0.66)),"Aromatic","----")</f>
        <v>----</v>
      </c>
      <c r="AH1571" t="str">
        <f>IF(AND((AD1571&lt;=0.5),(S1571&lt;1.5)),"HUnSatLig","----")</f>
        <v>HUnSatLig</v>
      </c>
      <c r="AI1571" t="str">
        <f>IF(AND((T1571&lt;0.6),(S1571&gt;=1.5),(C1571=0)),"AlipatNoN","----")</f>
        <v>----</v>
      </c>
      <c r="AJ1571" t="str">
        <f>IF(AND((S1571&gt;=1.5),(T1571&gt;=0.6)),"SatFACarb","----")</f>
        <v>----</v>
      </c>
      <c r="AK1571" t="str">
        <f>IF(AND((T1571&lt;0.6),(S1571&gt;=1.5),(C1571&gt;0)),"Alipat+N","----")</f>
        <v>----</v>
      </c>
      <c r="AM1571" s="4">
        <f>V1571*(44/43.989828)</f>
        <v>527.33530911545267</v>
      </c>
      <c r="AN1571" s="4">
        <f>INT(AM1571)</f>
        <v>527</v>
      </c>
      <c r="AO1571" s="4">
        <f>AM1571-AN1571</f>
        <v>0.33530911545267372</v>
      </c>
    </row>
    <row r="1572" spans="1:41" x14ac:dyDescent="0.25">
      <c r="A1572">
        <v>25</v>
      </c>
      <c r="B1572">
        <v>38</v>
      </c>
      <c r="C1572">
        <v>0</v>
      </c>
      <c r="D1572">
        <v>6</v>
      </c>
      <c r="E1572">
        <v>0</v>
      </c>
      <c r="F1572">
        <v>0</v>
      </c>
      <c r="H1572">
        <v>433.25956120000001</v>
      </c>
      <c r="J1572">
        <v>2163010</v>
      </c>
      <c r="K1572">
        <v>2316578</v>
      </c>
      <c r="L1572">
        <v>1811884</v>
      </c>
      <c r="M1572" t="str">
        <f>IF(J1572&gt;0,"Yes","No")</f>
        <v>Yes</v>
      </c>
      <c r="N1572">
        <f>AVERAGE(J1572:L1572)</f>
        <v>2097157.3333333335</v>
      </c>
      <c r="O1572">
        <v>3617394</v>
      </c>
      <c r="P1572">
        <v>4469508</v>
      </c>
      <c r="Q1572">
        <v>3897903</v>
      </c>
      <c r="S1572">
        <f>B1572/A1572</f>
        <v>1.52</v>
      </c>
      <c r="T1572">
        <f>D1572/A1572</f>
        <v>0.24</v>
      </c>
      <c r="V1572" s="4">
        <f>A1572*12+(B1572-1)*1.007825+C1572*14.003074+D1572*15.9949146+E1572*31.9720707+F1572*30.9737615+0.0005485799</f>
        <v>433.2595611799</v>
      </c>
      <c r="W1572">
        <f>1+A1572-B1572/2+C1572/2+F1572/2</f>
        <v>7</v>
      </c>
      <c r="X1572">
        <f>W1572/A1572</f>
        <v>0.28000000000000003</v>
      </c>
      <c r="Y1572">
        <f>W1572/B1572</f>
        <v>0.18421052631578946</v>
      </c>
      <c r="Z1572">
        <f>W1572/D1572</f>
        <v>1.1666666666666667</v>
      </c>
      <c r="AA1572" t="str">
        <f>IF(X1572&gt;=0.3,IF(X1572&lt;=0.68,IF(Y1572&gt;=0.2,IF(Y1572&lt;=0.95,IF(Z1572&gt;=0.77,IF(Z1572&lt;=1.75,"CRAM","O"),"O"),"O"),"O"),"O"),"O")</f>
        <v>O</v>
      </c>
      <c r="AD1572">
        <f>(1+A1572-D1572/2-E1572-B1572/2)/(A1572-D1572/2-E1572-C1572-F1572)</f>
        <v>0.18181818181818182</v>
      </c>
      <c r="AF1572" t="str">
        <f>IF(AD1572&gt;0.66,"CondAr","----")</f>
        <v>----</v>
      </c>
      <c r="AG1572" t="str">
        <f>IF(AND((AD1572&gt;0.5),(AD1572&lt;=0.66)),"Aromatic","----")</f>
        <v>----</v>
      </c>
      <c r="AH1572" t="str">
        <f>IF(AND((AD1572&lt;=0.5),(S1572&lt;1.5)),"HUnSatLig","----")</f>
        <v>----</v>
      </c>
      <c r="AI1572" t="str">
        <f>IF(AND((T1572&lt;0.6),(S1572&gt;=1.5),(C1572=0)),"AlipatNoN","----")</f>
        <v>AlipatNoN</v>
      </c>
      <c r="AJ1572" t="str">
        <f>IF(AND((S1572&gt;=1.5),(T1572&gt;=0.6)),"SatFACarb","----")</f>
        <v>----</v>
      </c>
      <c r="AK1572" t="str">
        <f>IF(AND((T1572&lt;0.6),(S1572&gt;=1.5),(C1572&gt;0)),"Alipat+N","----")</f>
        <v>----</v>
      </c>
      <c r="AM1572" s="4">
        <f>V1572*(44/43.989828)</f>
        <v>433.3597460739241</v>
      </c>
      <c r="AN1572" s="4">
        <f>INT(AM1572)</f>
        <v>433</v>
      </c>
      <c r="AO1572" s="4">
        <f>AM1572-AN1572</f>
        <v>0.35974607392410007</v>
      </c>
    </row>
    <row r="1573" spans="1:41" x14ac:dyDescent="0.25">
      <c r="A1573">
        <v>25</v>
      </c>
      <c r="B1573">
        <v>38</v>
      </c>
      <c r="C1573">
        <v>0</v>
      </c>
      <c r="D1573">
        <v>11</v>
      </c>
      <c r="E1573">
        <v>0</v>
      </c>
      <c r="F1573">
        <v>0</v>
      </c>
      <c r="H1573">
        <v>513.23413419999997</v>
      </c>
      <c r="J1573">
        <v>2626614</v>
      </c>
      <c r="K1573">
        <v>2515763</v>
      </c>
      <c r="L1573">
        <v>2742218</v>
      </c>
      <c r="M1573" t="str">
        <f>IF(J1573&gt;0,"Yes","No")</f>
        <v>Yes</v>
      </c>
      <c r="N1573">
        <f>AVERAGE(J1573:L1573)</f>
        <v>2628198.3333333335</v>
      </c>
      <c r="O1573">
        <v>4452510</v>
      </c>
      <c r="P1573">
        <v>4322995</v>
      </c>
      <c r="Q1573">
        <v>3380355</v>
      </c>
      <c r="S1573">
        <f>B1573/A1573</f>
        <v>1.52</v>
      </c>
      <c r="T1573">
        <f>D1573/A1573</f>
        <v>0.44</v>
      </c>
      <c r="V1573" s="4">
        <f>A1573*12+(B1573-1)*1.007825+C1573*14.003074+D1573*15.9949146+E1573*31.9720707+F1573*30.9737615+0.0005485799</f>
        <v>513.23413417990002</v>
      </c>
      <c r="W1573">
        <f>1+A1573-B1573/2+C1573/2+F1573/2</f>
        <v>7</v>
      </c>
      <c r="X1573">
        <f>W1573/A1573</f>
        <v>0.28000000000000003</v>
      </c>
      <c r="Y1573">
        <f>W1573/B1573</f>
        <v>0.18421052631578946</v>
      </c>
      <c r="Z1573">
        <f>W1573/D1573</f>
        <v>0.63636363636363635</v>
      </c>
      <c r="AA1573" t="str">
        <f>IF(X1573&gt;=0.3,IF(X1573&lt;=0.68,IF(Y1573&gt;=0.2,IF(Y1573&lt;=0.95,IF(Z1573&gt;=0.77,IF(Z1573&lt;=1.75,"CRAM","O"),"O"),"O"),"O"),"O"),"O")</f>
        <v>O</v>
      </c>
      <c r="AD1573">
        <f>(1+A1573-D1573/2-E1573-B1573/2)/(A1573-D1573/2-E1573-C1573-F1573)</f>
        <v>7.6923076923076927E-2</v>
      </c>
      <c r="AF1573" t="str">
        <f>IF(AD1573&gt;0.66,"CondAr","----")</f>
        <v>----</v>
      </c>
      <c r="AG1573" t="str">
        <f>IF(AND((AD1573&gt;0.5),(AD1573&lt;=0.66)),"Aromatic","----")</f>
        <v>----</v>
      </c>
      <c r="AH1573" t="str">
        <f>IF(AND((AD1573&lt;=0.5),(S1573&lt;1.5)),"HUnSatLig","----")</f>
        <v>----</v>
      </c>
      <c r="AI1573" t="str">
        <f>IF(AND((T1573&lt;0.6),(S1573&gt;=1.5),(C1573=0)),"AlipatNoN","----")</f>
        <v>AlipatNoN</v>
      </c>
      <c r="AJ1573" t="str">
        <f>IF(AND((S1573&gt;=1.5),(T1573&gt;=0.6)),"SatFACarb","----")</f>
        <v>----</v>
      </c>
      <c r="AK1573" t="str">
        <f>IF(AND((T1573&lt;0.6),(S1573&gt;=1.5),(C1573&gt;0)),"Alipat+N","----")</f>
        <v>----</v>
      </c>
      <c r="AM1573" s="4">
        <f>V1573*(44/43.989828)</f>
        <v>513.35281201635064</v>
      </c>
      <c r="AN1573" s="4">
        <f>INT(AM1573)</f>
        <v>513</v>
      </c>
      <c r="AO1573" s="4">
        <f>AM1573-AN1573</f>
        <v>0.35281201635064008</v>
      </c>
    </row>
    <row r="1574" spans="1:41" x14ac:dyDescent="0.25">
      <c r="A1574">
        <v>25</v>
      </c>
      <c r="B1574">
        <v>38</v>
      </c>
      <c r="C1574">
        <v>0</v>
      </c>
      <c r="D1574">
        <v>12</v>
      </c>
      <c r="E1574">
        <v>0</v>
      </c>
      <c r="F1574">
        <v>0</v>
      </c>
      <c r="H1574">
        <v>529.22904879999999</v>
      </c>
      <c r="J1574">
        <v>1805534</v>
      </c>
      <c r="K1574">
        <v>1886760</v>
      </c>
      <c r="L1574">
        <v>1819513</v>
      </c>
      <c r="M1574" t="str">
        <f>IF(J1574&gt;0,"Yes","No")</f>
        <v>Yes</v>
      </c>
      <c r="N1574">
        <f>AVERAGE(J1574:L1574)</f>
        <v>1837269</v>
      </c>
      <c r="O1574">
        <v>2826607</v>
      </c>
      <c r="P1574">
        <v>2811722</v>
      </c>
      <c r="Q1574">
        <v>1991508</v>
      </c>
      <c r="S1574">
        <f>B1574/A1574</f>
        <v>1.52</v>
      </c>
      <c r="T1574">
        <f>D1574/A1574</f>
        <v>0.48</v>
      </c>
      <c r="V1574" s="4">
        <f>A1574*12+(B1574-1)*1.007825+C1574*14.003074+D1574*15.9949146+E1574*31.9720707+F1574*30.9737615+0.0005485799</f>
        <v>529.22904877990004</v>
      </c>
      <c r="W1574">
        <f>1+A1574-B1574/2+C1574/2+F1574/2</f>
        <v>7</v>
      </c>
      <c r="X1574">
        <f>W1574/A1574</f>
        <v>0.28000000000000003</v>
      </c>
      <c r="Y1574">
        <f>W1574/B1574</f>
        <v>0.18421052631578946</v>
      </c>
      <c r="Z1574">
        <f>W1574/D1574</f>
        <v>0.58333333333333337</v>
      </c>
      <c r="AA1574" t="str">
        <f>IF(X1574&gt;=0.3,IF(X1574&lt;=0.68,IF(Y1574&gt;=0.2,IF(Y1574&lt;=0.95,IF(Z1574&gt;=0.77,IF(Z1574&lt;=1.75,"CRAM","O"),"O"),"O"),"O"),"O"),"O")</f>
        <v>O</v>
      </c>
      <c r="AD1574">
        <f>(1+A1574-D1574/2-E1574-B1574/2)/(A1574-D1574/2-E1574-C1574-F1574)</f>
        <v>5.2631578947368418E-2</v>
      </c>
      <c r="AF1574" t="str">
        <f>IF(AD1574&gt;0.66,"CondAr","----")</f>
        <v>----</v>
      </c>
      <c r="AG1574" t="str">
        <f>IF(AND((AD1574&gt;0.5),(AD1574&lt;=0.66)),"Aromatic","----")</f>
        <v>----</v>
      </c>
      <c r="AH1574" t="str">
        <f>IF(AND((AD1574&lt;=0.5),(S1574&lt;1.5)),"HUnSatLig","----")</f>
        <v>----</v>
      </c>
      <c r="AI1574" t="str">
        <f>IF(AND((T1574&lt;0.6),(S1574&gt;=1.5),(C1574=0)),"AlipatNoN","----")</f>
        <v>AlipatNoN</v>
      </c>
      <c r="AJ1574" t="str">
        <f>IF(AND((S1574&gt;=1.5),(T1574&gt;=0.6)),"SatFACarb","----")</f>
        <v>----</v>
      </c>
      <c r="AK1574" t="str">
        <f>IF(AND((T1574&lt;0.6),(S1574&gt;=1.5),(C1574&gt;0)),"Alipat+N","----")</f>
        <v>----</v>
      </c>
      <c r="AM1574" s="4">
        <f>V1574*(44/43.989828)</f>
        <v>529.351425204836</v>
      </c>
      <c r="AN1574" s="4">
        <f>INT(AM1574)</f>
        <v>529</v>
      </c>
      <c r="AO1574" s="4">
        <f>AM1574-AN1574</f>
        <v>0.35142520483600492</v>
      </c>
    </row>
    <row r="1575" spans="1:41" x14ac:dyDescent="0.25">
      <c r="A1575">
        <v>25</v>
      </c>
      <c r="B1575">
        <v>40</v>
      </c>
      <c r="C1575">
        <v>0</v>
      </c>
      <c r="D1575">
        <v>7</v>
      </c>
      <c r="E1575">
        <v>0</v>
      </c>
      <c r="F1575">
        <v>0</v>
      </c>
      <c r="H1575">
        <v>451.27012580000002</v>
      </c>
      <c r="J1575">
        <v>1789457</v>
      </c>
      <c r="K1575">
        <v>2146040</v>
      </c>
      <c r="L1575">
        <v>2067128</v>
      </c>
      <c r="M1575" t="str">
        <f>IF(J1575&gt;0,"Yes","No")</f>
        <v>Yes</v>
      </c>
      <c r="N1575">
        <f>AVERAGE(J1575:L1575)</f>
        <v>2000875</v>
      </c>
      <c r="O1575">
        <v>4003081</v>
      </c>
      <c r="P1575">
        <v>4706038</v>
      </c>
      <c r="Q1575">
        <v>3438316</v>
      </c>
      <c r="S1575">
        <f>B1575/A1575</f>
        <v>1.6</v>
      </c>
      <c r="T1575">
        <f>D1575/A1575</f>
        <v>0.28000000000000003</v>
      </c>
      <c r="V1575" s="4">
        <f>A1575*12+(B1575-1)*1.007825+C1575*14.003074+D1575*15.9949146+E1575*31.9720707+F1575*30.9737615+0.0005485799</f>
        <v>451.27012577990001</v>
      </c>
      <c r="W1575">
        <f>1+A1575-B1575/2+C1575/2+F1575/2</f>
        <v>6</v>
      </c>
      <c r="X1575">
        <f>W1575/A1575</f>
        <v>0.24</v>
      </c>
      <c r="Y1575">
        <f>W1575/B1575</f>
        <v>0.15</v>
      </c>
      <c r="Z1575">
        <f>W1575/D1575</f>
        <v>0.8571428571428571</v>
      </c>
      <c r="AA1575" t="str">
        <f>IF(X1575&gt;=0.3,IF(X1575&lt;=0.68,IF(Y1575&gt;=0.2,IF(Y1575&lt;=0.95,IF(Z1575&gt;=0.77,IF(Z1575&lt;=1.75,"CRAM","O"),"O"),"O"),"O"),"O"),"O")</f>
        <v>O</v>
      </c>
      <c r="AD1575">
        <f>(1+A1575-D1575/2-E1575-B1575/2)/(A1575-D1575/2-E1575-C1575-F1575)</f>
        <v>0.11627906976744186</v>
      </c>
      <c r="AF1575" t="str">
        <f>IF(AD1575&gt;0.66,"CondAr","----")</f>
        <v>----</v>
      </c>
      <c r="AG1575" t="str">
        <f>IF(AND((AD1575&gt;0.5),(AD1575&lt;=0.66)),"Aromatic","----")</f>
        <v>----</v>
      </c>
      <c r="AH1575" t="str">
        <f>IF(AND((AD1575&lt;=0.5),(S1575&lt;1.5)),"HUnSatLig","----")</f>
        <v>----</v>
      </c>
      <c r="AI1575" t="str">
        <f>IF(AND((T1575&lt;0.6),(S1575&gt;=1.5),(C1575=0)),"AlipatNoN","----")</f>
        <v>AlipatNoN</v>
      </c>
      <c r="AJ1575" t="str">
        <f>IF(AND((S1575&gt;=1.5),(T1575&gt;=0.6)),"SatFACarb","----")</f>
        <v>----</v>
      </c>
      <c r="AK1575" t="str">
        <f>IF(AND((T1575&lt;0.6),(S1575&gt;=1.5),(C1575&gt;0)),"Alipat+N","----")</f>
        <v>----</v>
      </c>
      <c r="AM1575" s="4">
        <f>V1575*(44/43.989828)</f>
        <v>451.37447535179263</v>
      </c>
      <c r="AN1575" s="4">
        <f>INT(AM1575)</f>
        <v>451</v>
      </c>
      <c r="AO1575" s="4">
        <f>AM1575-AN1575</f>
        <v>0.37447535179262559</v>
      </c>
    </row>
    <row r="1576" spans="1:41" x14ac:dyDescent="0.25">
      <c r="A1576">
        <v>25</v>
      </c>
      <c r="B1576">
        <v>40</v>
      </c>
      <c r="C1576">
        <v>0</v>
      </c>
      <c r="D1576">
        <v>10</v>
      </c>
      <c r="E1576">
        <v>0</v>
      </c>
      <c r="F1576">
        <v>0</v>
      </c>
      <c r="H1576">
        <v>499.25486960000001</v>
      </c>
      <c r="J1576">
        <v>2807582</v>
      </c>
      <c r="K1576">
        <v>2885573</v>
      </c>
      <c r="L1576">
        <v>2607235</v>
      </c>
      <c r="M1576" t="str">
        <f>IF(J1576&gt;0,"Yes","No")</f>
        <v>Yes</v>
      </c>
      <c r="N1576">
        <f>AVERAGE(J1576:L1576)</f>
        <v>2766796.6666666665</v>
      </c>
      <c r="O1576">
        <v>5171807</v>
      </c>
      <c r="P1576">
        <v>5466304</v>
      </c>
      <c r="Q1576">
        <v>4178312</v>
      </c>
      <c r="S1576">
        <f>B1576/A1576</f>
        <v>1.6</v>
      </c>
      <c r="T1576">
        <f>D1576/A1576</f>
        <v>0.4</v>
      </c>
      <c r="V1576" s="4">
        <f>A1576*12+(B1576-1)*1.007825+C1576*14.003074+D1576*15.9949146+E1576*31.9720707+F1576*30.9737615+0.0005485799</f>
        <v>499.2548695799</v>
      </c>
      <c r="W1576">
        <f>1+A1576-B1576/2+C1576/2+F1576/2</f>
        <v>6</v>
      </c>
      <c r="X1576">
        <f>W1576/A1576</f>
        <v>0.24</v>
      </c>
      <c r="Y1576">
        <f>W1576/B1576</f>
        <v>0.15</v>
      </c>
      <c r="Z1576">
        <f>W1576/D1576</f>
        <v>0.6</v>
      </c>
      <c r="AA1576" t="str">
        <f>IF(X1576&gt;=0.3,IF(X1576&lt;=0.68,IF(Y1576&gt;=0.2,IF(Y1576&lt;=0.95,IF(Z1576&gt;=0.77,IF(Z1576&lt;=1.75,"CRAM","O"),"O"),"O"),"O"),"O"),"O")</f>
        <v>O</v>
      </c>
      <c r="AD1576">
        <f>(1+A1576-D1576/2-E1576-B1576/2)/(A1576-D1576/2-E1576-C1576-F1576)</f>
        <v>0.05</v>
      </c>
      <c r="AF1576" t="str">
        <f>IF(AD1576&gt;0.66,"CondAr","----")</f>
        <v>----</v>
      </c>
      <c r="AG1576" t="str">
        <f>IF(AND((AD1576&gt;0.5),(AD1576&lt;=0.66)),"Aromatic","----")</f>
        <v>----</v>
      </c>
      <c r="AH1576" t="str">
        <f>IF(AND((AD1576&lt;=0.5),(S1576&lt;1.5)),"HUnSatLig","----")</f>
        <v>----</v>
      </c>
      <c r="AI1576" t="str">
        <f>IF(AND((T1576&lt;0.6),(S1576&gt;=1.5),(C1576=0)),"AlipatNoN","----")</f>
        <v>AlipatNoN</v>
      </c>
      <c r="AJ1576" t="str">
        <f>IF(AND((S1576&gt;=1.5),(T1576&gt;=0.6)),"SatFACarb","----")</f>
        <v>----</v>
      </c>
      <c r="AK1576" t="str">
        <f>IF(AND((T1576&lt;0.6),(S1576&gt;=1.5),(C1576&gt;0)),"Alipat+N","----")</f>
        <v>----</v>
      </c>
      <c r="AM1576" s="4">
        <f>V1576*(44/43.989828)</f>
        <v>499.37031491724855</v>
      </c>
      <c r="AN1576" s="4">
        <f>INT(AM1576)</f>
        <v>499</v>
      </c>
      <c r="AO1576" s="4">
        <f>AM1576-AN1576</f>
        <v>0.37031491724854959</v>
      </c>
    </row>
    <row r="1577" spans="1:41" x14ac:dyDescent="0.25">
      <c r="A1577">
        <v>25</v>
      </c>
      <c r="B1577">
        <v>40</v>
      </c>
      <c r="C1577">
        <v>0</v>
      </c>
      <c r="D1577">
        <v>11</v>
      </c>
      <c r="E1577">
        <v>0</v>
      </c>
      <c r="F1577">
        <v>0</v>
      </c>
      <c r="H1577">
        <v>515.24978420000002</v>
      </c>
      <c r="J1577">
        <v>2311840</v>
      </c>
      <c r="K1577">
        <v>2176864</v>
      </c>
      <c r="L1577">
        <v>1619970</v>
      </c>
      <c r="M1577" t="str">
        <f>IF(J1577&gt;0,"Yes","No")</f>
        <v>Yes</v>
      </c>
      <c r="N1577">
        <f>AVERAGE(J1577:L1577)</f>
        <v>2036224.6666666667</v>
      </c>
      <c r="O1577">
        <v>4318424</v>
      </c>
      <c r="P1577">
        <v>4657892</v>
      </c>
      <c r="Q1577">
        <v>3793099</v>
      </c>
      <c r="S1577">
        <f>B1577/A1577</f>
        <v>1.6</v>
      </c>
      <c r="T1577">
        <f>D1577/A1577</f>
        <v>0.44</v>
      </c>
      <c r="V1577" s="4">
        <f>A1577*12+(B1577-1)*1.007825+C1577*14.003074+D1577*15.9949146+E1577*31.9720707+F1577*30.9737615+0.0005485799</f>
        <v>515.24978417990008</v>
      </c>
      <c r="W1577">
        <f>1+A1577-B1577/2+C1577/2+F1577/2</f>
        <v>6</v>
      </c>
      <c r="X1577">
        <f>W1577/A1577</f>
        <v>0.24</v>
      </c>
      <c r="Y1577">
        <f>W1577/B1577</f>
        <v>0.15</v>
      </c>
      <c r="Z1577">
        <f>W1577/D1577</f>
        <v>0.54545454545454541</v>
      </c>
      <c r="AA1577" t="str">
        <f>IF(X1577&gt;=0.3,IF(X1577&lt;=0.68,IF(Y1577&gt;=0.2,IF(Y1577&lt;=0.95,IF(Z1577&gt;=0.77,IF(Z1577&lt;=1.75,"CRAM","O"),"O"),"O"),"O"),"O"),"O")</f>
        <v>O</v>
      </c>
      <c r="AD1577">
        <f>(1+A1577-D1577/2-E1577-B1577/2)/(A1577-D1577/2-E1577-C1577-F1577)</f>
        <v>2.564102564102564E-2</v>
      </c>
      <c r="AF1577" t="str">
        <f>IF(AD1577&gt;0.66,"CondAr","----")</f>
        <v>----</v>
      </c>
      <c r="AG1577" t="str">
        <f>IF(AND((AD1577&gt;0.5),(AD1577&lt;=0.66)),"Aromatic","----")</f>
        <v>----</v>
      </c>
      <c r="AH1577" t="str">
        <f>IF(AND((AD1577&lt;=0.5),(S1577&lt;1.5)),"HUnSatLig","----")</f>
        <v>----</v>
      </c>
      <c r="AI1577" t="str">
        <f>IF(AND((T1577&lt;0.6),(S1577&gt;=1.5),(C1577=0)),"AlipatNoN","----")</f>
        <v>AlipatNoN</v>
      </c>
      <c r="AJ1577" t="str">
        <f>IF(AND((S1577&gt;=1.5),(T1577&gt;=0.6)),"SatFACarb","----")</f>
        <v>----</v>
      </c>
      <c r="AK1577" t="str">
        <f>IF(AND((T1577&lt;0.6),(S1577&gt;=1.5),(C1577&gt;0)),"Alipat+N","----")</f>
        <v>----</v>
      </c>
      <c r="AM1577" s="4">
        <f>V1577*(44/43.989828)</f>
        <v>515.36892810573386</v>
      </c>
      <c r="AN1577" s="4">
        <f>INT(AM1577)</f>
        <v>515</v>
      </c>
      <c r="AO1577" s="4">
        <f>AM1577-AN1577</f>
        <v>0.36892810573385759</v>
      </c>
    </row>
    <row r="1578" spans="1:41" x14ac:dyDescent="0.25">
      <c r="A1578">
        <v>25</v>
      </c>
      <c r="B1578">
        <v>42</v>
      </c>
      <c r="C1578">
        <v>0</v>
      </c>
      <c r="D1578">
        <v>8</v>
      </c>
      <c r="E1578">
        <v>0</v>
      </c>
      <c r="F1578">
        <v>0</v>
      </c>
      <c r="H1578">
        <v>469.28069040000003</v>
      </c>
      <c r="J1578">
        <v>1980037</v>
      </c>
      <c r="K1578">
        <v>1750104</v>
      </c>
      <c r="L1578">
        <v>1950349</v>
      </c>
      <c r="M1578" t="str">
        <f>IF(J1578&gt;0,"Yes","No")</f>
        <v>Yes</v>
      </c>
      <c r="N1578">
        <f>AVERAGE(J1578:L1578)</f>
        <v>1893496.6666666667</v>
      </c>
      <c r="O1578">
        <v>3025539</v>
      </c>
      <c r="P1578">
        <v>3591460</v>
      </c>
      <c r="Q1578">
        <v>2889721</v>
      </c>
      <c r="S1578">
        <f>B1578/A1578</f>
        <v>1.68</v>
      </c>
      <c r="T1578">
        <f>D1578/A1578</f>
        <v>0.32</v>
      </c>
      <c r="V1578" s="4">
        <f>A1578*12+(B1578-1)*1.007825+C1578*14.003074+D1578*15.9949146+E1578*31.9720707+F1578*30.9737615+0.0005485799</f>
        <v>469.28069037990002</v>
      </c>
      <c r="W1578">
        <f>1+A1578-B1578/2+C1578/2+F1578/2</f>
        <v>5</v>
      </c>
      <c r="X1578">
        <f>W1578/A1578</f>
        <v>0.2</v>
      </c>
      <c r="Y1578">
        <f>W1578/B1578</f>
        <v>0.11904761904761904</v>
      </c>
      <c r="Z1578">
        <f>W1578/D1578</f>
        <v>0.625</v>
      </c>
      <c r="AA1578" t="str">
        <f>IF(X1578&gt;=0.3,IF(X1578&lt;=0.68,IF(Y1578&gt;=0.2,IF(Y1578&lt;=0.95,IF(Z1578&gt;=0.77,IF(Z1578&lt;=1.75,"CRAM","O"),"O"),"O"),"O"),"O"),"O")</f>
        <v>O</v>
      </c>
      <c r="AD1578">
        <f>(1+A1578-D1578/2-E1578-B1578/2)/(A1578-D1578/2-E1578-C1578-F1578)</f>
        <v>4.7619047619047616E-2</v>
      </c>
      <c r="AF1578" t="str">
        <f>IF(AD1578&gt;0.66,"CondAr","----")</f>
        <v>----</v>
      </c>
      <c r="AG1578" t="str">
        <f>IF(AND((AD1578&gt;0.5),(AD1578&lt;=0.66)),"Aromatic","----")</f>
        <v>----</v>
      </c>
      <c r="AH1578" t="str">
        <f>IF(AND((AD1578&lt;=0.5),(S1578&lt;1.5)),"HUnSatLig","----")</f>
        <v>----</v>
      </c>
      <c r="AI1578" t="str">
        <f>IF(AND((T1578&lt;0.6),(S1578&gt;=1.5),(C1578=0)),"AlipatNoN","----")</f>
        <v>AlipatNoN</v>
      </c>
      <c r="AJ1578" t="str">
        <f>IF(AND((S1578&gt;=1.5),(T1578&gt;=0.6)),"SatFACarb","----")</f>
        <v>----</v>
      </c>
      <c r="AK1578" t="str">
        <f>IF(AND((T1578&lt;0.6),(S1578&gt;=1.5),(C1578&gt;0)),"Alipat+N","----")</f>
        <v>----</v>
      </c>
      <c r="AM1578" s="4">
        <f>V1578*(44/43.989828)</f>
        <v>469.38920462966115</v>
      </c>
      <c r="AN1578" s="4">
        <f>INT(AM1578)</f>
        <v>469</v>
      </c>
      <c r="AO1578" s="4">
        <f>AM1578-AN1578</f>
        <v>0.3892046296611511</v>
      </c>
    </row>
    <row r="1579" spans="1:41" x14ac:dyDescent="0.25">
      <c r="A1579">
        <v>25</v>
      </c>
      <c r="B1579">
        <v>42</v>
      </c>
      <c r="C1579">
        <v>0</v>
      </c>
      <c r="D1579">
        <v>9</v>
      </c>
      <c r="E1579">
        <v>0</v>
      </c>
      <c r="F1579">
        <v>0</v>
      </c>
      <c r="H1579">
        <v>485.27560499999998</v>
      </c>
      <c r="J1579">
        <v>2524333</v>
      </c>
      <c r="K1579">
        <v>2160520</v>
      </c>
      <c r="L1579">
        <v>2079769</v>
      </c>
      <c r="M1579" t="str">
        <f>IF(J1579&gt;0,"Yes","No")</f>
        <v>Yes</v>
      </c>
      <c r="N1579">
        <f>AVERAGE(J1579:L1579)</f>
        <v>2254874</v>
      </c>
      <c r="O1579">
        <v>3846118</v>
      </c>
      <c r="P1579">
        <v>4228743</v>
      </c>
      <c r="Q1579">
        <v>3700251</v>
      </c>
      <c r="S1579">
        <f>B1579/A1579</f>
        <v>1.68</v>
      </c>
      <c r="T1579">
        <f>D1579/A1579</f>
        <v>0.36</v>
      </c>
      <c r="V1579" s="4">
        <f>A1579*12+(B1579-1)*1.007825+C1579*14.003074+D1579*15.9949146+E1579*31.9720707+F1579*30.9737615+0.0005485799</f>
        <v>485.27560497990004</v>
      </c>
      <c r="W1579">
        <f>1+A1579-B1579/2+C1579/2+F1579/2</f>
        <v>5</v>
      </c>
      <c r="X1579">
        <f>W1579/A1579</f>
        <v>0.2</v>
      </c>
      <c r="Y1579">
        <f>W1579/B1579</f>
        <v>0.11904761904761904</v>
      </c>
      <c r="Z1579">
        <f>W1579/D1579</f>
        <v>0.55555555555555558</v>
      </c>
      <c r="AA1579" t="str">
        <f>IF(X1579&gt;=0.3,IF(X1579&lt;=0.68,IF(Y1579&gt;=0.2,IF(Y1579&lt;=0.95,IF(Z1579&gt;=0.77,IF(Z1579&lt;=1.75,"CRAM","O"),"O"),"O"),"O"),"O"),"O")</f>
        <v>O</v>
      </c>
      <c r="AD1579">
        <f>(1+A1579-D1579/2-E1579-B1579/2)/(A1579-D1579/2-E1579-C1579-F1579)</f>
        <v>2.4390243902439025E-2</v>
      </c>
      <c r="AF1579" t="str">
        <f>IF(AD1579&gt;0.66,"CondAr","----")</f>
        <v>----</v>
      </c>
      <c r="AG1579" t="str">
        <f>IF(AND((AD1579&gt;0.5),(AD1579&lt;=0.66)),"Aromatic","----")</f>
        <v>----</v>
      </c>
      <c r="AH1579" t="str">
        <f>IF(AND((AD1579&lt;=0.5),(S1579&lt;1.5)),"HUnSatLig","----")</f>
        <v>----</v>
      </c>
      <c r="AI1579" t="str">
        <f>IF(AND((T1579&lt;0.6),(S1579&gt;=1.5),(C1579=0)),"AlipatNoN","----")</f>
        <v>AlipatNoN</v>
      </c>
      <c r="AJ1579" t="str">
        <f>IF(AND((S1579&gt;=1.5),(T1579&gt;=0.6)),"SatFACarb","----")</f>
        <v>----</v>
      </c>
      <c r="AK1579" t="str">
        <f>IF(AND((T1579&lt;0.6),(S1579&gt;=1.5),(C1579&gt;0)),"Alipat+N","----")</f>
        <v>----</v>
      </c>
      <c r="AM1579" s="4">
        <f>V1579*(44/43.989828)</f>
        <v>485.38781781814646</v>
      </c>
      <c r="AN1579" s="4">
        <f>INT(AM1579)</f>
        <v>485</v>
      </c>
      <c r="AO1579" s="4">
        <f>AM1579-AN1579</f>
        <v>0.3878178181464591</v>
      </c>
    </row>
    <row r="1580" spans="1:41" x14ac:dyDescent="0.25">
      <c r="A1580">
        <v>25</v>
      </c>
      <c r="B1580">
        <v>42</v>
      </c>
      <c r="C1580">
        <v>0</v>
      </c>
      <c r="D1580">
        <v>11</v>
      </c>
      <c r="E1580">
        <v>0</v>
      </c>
      <c r="F1580">
        <v>0</v>
      </c>
      <c r="H1580">
        <v>517.26543419999996</v>
      </c>
      <c r="J1580">
        <v>2639110</v>
      </c>
      <c r="K1580">
        <v>2235274</v>
      </c>
      <c r="L1580">
        <v>2111546</v>
      </c>
      <c r="M1580" t="str">
        <f>IF(J1580&gt;0,"Yes","No")</f>
        <v>Yes</v>
      </c>
      <c r="N1580">
        <f>AVERAGE(J1580:L1580)</f>
        <v>2328643.3333333335</v>
      </c>
      <c r="O1580">
        <v>7164168</v>
      </c>
      <c r="P1580">
        <v>6677261</v>
      </c>
      <c r="Q1580">
        <v>6454535</v>
      </c>
      <c r="S1580">
        <f>B1580/A1580</f>
        <v>1.68</v>
      </c>
      <c r="T1580">
        <f>D1580/A1580</f>
        <v>0.44</v>
      </c>
      <c r="V1580" s="4">
        <f>A1580*12+(B1580-1)*1.007825+C1580*14.003074+D1580*15.9949146+E1580*31.9720707+F1580*30.9737615+0.0005485799</f>
        <v>517.26543417990013</v>
      </c>
      <c r="W1580">
        <f>1+A1580-B1580/2+C1580/2+F1580/2</f>
        <v>5</v>
      </c>
      <c r="X1580">
        <f>W1580/A1580</f>
        <v>0.2</v>
      </c>
      <c r="Y1580">
        <f>W1580/B1580</f>
        <v>0.11904761904761904</v>
      </c>
      <c r="Z1580">
        <f>W1580/D1580</f>
        <v>0.45454545454545453</v>
      </c>
      <c r="AA1580" t="str">
        <f>IF(X1580&gt;=0.3,IF(X1580&lt;=0.68,IF(Y1580&gt;=0.2,IF(Y1580&lt;=0.95,IF(Z1580&gt;=0.77,IF(Z1580&lt;=1.75,"CRAM","O"),"O"),"O"),"O"),"O"),"O")</f>
        <v>O</v>
      </c>
      <c r="AD1580">
        <f>(1+A1580-D1580/2-E1580-B1580/2)/(A1580-D1580/2-E1580-C1580-F1580)</f>
        <v>-2.564102564102564E-2</v>
      </c>
      <c r="AF1580" t="str">
        <f>IF(AD1580&gt;0.66,"CondAr","----")</f>
        <v>----</v>
      </c>
      <c r="AG1580" t="str">
        <f>IF(AND((AD1580&gt;0.5),(AD1580&lt;=0.66)),"Aromatic","----")</f>
        <v>----</v>
      </c>
      <c r="AH1580" t="str">
        <f>IF(AND((AD1580&lt;=0.5),(S1580&lt;1.5)),"HUnSatLig","----")</f>
        <v>----</v>
      </c>
      <c r="AI1580" t="str">
        <f>IF(AND((T1580&lt;0.6),(S1580&gt;=1.5),(C1580=0)),"AlipatNoN","----")</f>
        <v>AlipatNoN</v>
      </c>
      <c r="AJ1580" t="str">
        <f>IF(AND((S1580&gt;=1.5),(T1580&gt;=0.6)),"SatFACarb","----")</f>
        <v>----</v>
      </c>
      <c r="AK1580" t="str">
        <f>IF(AND((T1580&lt;0.6),(S1580&gt;=1.5),(C1580&gt;0)),"Alipat+N","----")</f>
        <v>----</v>
      </c>
      <c r="AM1580" s="4">
        <f>V1580*(44/43.989828)</f>
        <v>517.38504419511719</v>
      </c>
      <c r="AN1580" s="4">
        <f>INT(AM1580)</f>
        <v>517</v>
      </c>
      <c r="AO1580" s="4">
        <f>AM1580-AN1580</f>
        <v>0.38504419511718879</v>
      </c>
    </row>
    <row r="1581" spans="1:41" x14ac:dyDescent="0.25">
      <c r="A1581">
        <v>25</v>
      </c>
      <c r="B1581">
        <v>44</v>
      </c>
      <c r="C1581">
        <v>0</v>
      </c>
      <c r="D1581">
        <v>9</v>
      </c>
      <c r="E1581">
        <v>0</v>
      </c>
      <c r="F1581">
        <v>0</v>
      </c>
      <c r="H1581">
        <v>487.29125499999998</v>
      </c>
      <c r="J1581">
        <v>2987247</v>
      </c>
      <c r="K1581">
        <v>2250411</v>
      </c>
      <c r="L1581">
        <v>1969684</v>
      </c>
      <c r="M1581" t="str">
        <f>IF(J1581&gt;0,"Yes","No")</f>
        <v>Yes</v>
      </c>
      <c r="N1581">
        <f>AVERAGE(J1581:L1581)</f>
        <v>2402447.3333333335</v>
      </c>
      <c r="O1581">
        <v>3659832</v>
      </c>
      <c r="P1581">
        <v>4310738</v>
      </c>
      <c r="Q1581">
        <v>3164815</v>
      </c>
      <c r="S1581">
        <f>B1581/A1581</f>
        <v>1.76</v>
      </c>
      <c r="T1581">
        <f>D1581/A1581</f>
        <v>0.36</v>
      </c>
      <c r="V1581" s="4">
        <f>A1581*12+(B1581-1)*1.007825+C1581*14.003074+D1581*15.9949146+E1581*31.9720707+F1581*30.9737615+0.0005485799</f>
        <v>487.29125497989997</v>
      </c>
      <c r="W1581">
        <f>1+A1581-B1581/2+C1581/2+F1581/2</f>
        <v>4</v>
      </c>
      <c r="X1581">
        <f>W1581/A1581</f>
        <v>0.16</v>
      </c>
      <c r="Y1581">
        <f>W1581/B1581</f>
        <v>9.0909090909090912E-2</v>
      </c>
      <c r="Z1581">
        <f>W1581/D1581</f>
        <v>0.44444444444444442</v>
      </c>
      <c r="AA1581" t="str">
        <f>IF(X1581&gt;=0.3,IF(X1581&lt;=0.68,IF(Y1581&gt;=0.2,IF(Y1581&lt;=0.95,IF(Z1581&gt;=0.77,IF(Z1581&lt;=1.75,"CRAM","O"),"O"),"O"),"O"),"O"),"O")</f>
        <v>O</v>
      </c>
      <c r="AD1581">
        <f>(1+A1581-D1581/2-E1581-B1581/2)/(A1581-D1581/2-E1581-C1581-F1581)</f>
        <v>-2.4390243902439025E-2</v>
      </c>
      <c r="AF1581" t="str">
        <f>IF(AD1581&gt;0.66,"CondAr","----")</f>
        <v>----</v>
      </c>
      <c r="AG1581" t="str">
        <f>IF(AND((AD1581&gt;0.5),(AD1581&lt;=0.66)),"Aromatic","----")</f>
        <v>----</v>
      </c>
      <c r="AH1581" t="str">
        <f>IF(AND((AD1581&lt;=0.5),(S1581&lt;1.5)),"HUnSatLig","----")</f>
        <v>----</v>
      </c>
      <c r="AI1581" t="str">
        <f>IF(AND((T1581&lt;0.6),(S1581&gt;=1.5),(C1581=0)),"AlipatNoN","----")</f>
        <v>AlipatNoN</v>
      </c>
      <c r="AJ1581" t="str">
        <f>IF(AND((S1581&gt;=1.5),(T1581&gt;=0.6)),"SatFACarb","----")</f>
        <v>----</v>
      </c>
      <c r="AK1581" t="str">
        <f>IF(AND((T1581&lt;0.6),(S1581&gt;=1.5),(C1581&gt;0)),"Alipat+N","----")</f>
        <v>----</v>
      </c>
      <c r="AM1581" s="4">
        <f>V1581*(44/43.989828)</f>
        <v>487.40393390752962</v>
      </c>
      <c r="AN1581" s="4">
        <f>INT(AM1581)</f>
        <v>487</v>
      </c>
      <c r="AO1581" s="4">
        <f>AM1581-AN1581</f>
        <v>0.40393390752961977</v>
      </c>
    </row>
    <row r="1582" spans="1:41" x14ac:dyDescent="0.25">
      <c r="A1582">
        <v>25</v>
      </c>
      <c r="B1582">
        <v>44</v>
      </c>
      <c r="C1582">
        <v>0</v>
      </c>
      <c r="D1582">
        <v>10</v>
      </c>
      <c r="E1582">
        <v>0</v>
      </c>
      <c r="F1582">
        <v>0</v>
      </c>
      <c r="H1582">
        <v>503.28616959999999</v>
      </c>
      <c r="J1582">
        <v>2004481</v>
      </c>
      <c r="K1582">
        <v>2547763</v>
      </c>
      <c r="L1582">
        <v>1778898</v>
      </c>
      <c r="M1582" t="str">
        <f>IF(J1582&gt;0,"Yes","No")</f>
        <v>Yes</v>
      </c>
      <c r="N1582">
        <f>AVERAGE(J1582:L1582)</f>
        <v>2110380.6666666665</v>
      </c>
      <c r="O1582">
        <v>4053786</v>
      </c>
      <c r="P1582">
        <v>5206372</v>
      </c>
      <c r="Q1582">
        <v>3640964</v>
      </c>
      <c r="S1582">
        <f>B1582/A1582</f>
        <v>1.76</v>
      </c>
      <c r="T1582">
        <f>D1582/A1582</f>
        <v>0.4</v>
      </c>
      <c r="V1582" s="4">
        <f>A1582*12+(B1582-1)*1.007825+C1582*14.003074+D1582*15.9949146+E1582*31.9720707+F1582*30.9737615+0.0005485799</f>
        <v>503.28616957989999</v>
      </c>
      <c r="W1582">
        <f>1+A1582-B1582/2+C1582/2+F1582/2</f>
        <v>4</v>
      </c>
      <c r="X1582">
        <f>W1582/A1582</f>
        <v>0.16</v>
      </c>
      <c r="Y1582">
        <f>W1582/B1582</f>
        <v>9.0909090909090912E-2</v>
      </c>
      <c r="Z1582">
        <f>W1582/D1582</f>
        <v>0.4</v>
      </c>
      <c r="AA1582" t="str">
        <f>IF(X1582&gt;=0.3,IF(X1582&lt;=0.68,IF(Y1582&gt;=0.2,IF(Y1582&lt;=0.95,IF(Z1582&gt;=0.77,IF(Z1582&lt;=1.75,"CRAM","O"),"O"),"O"),"O"),"O"),"O")</f>
        <v>O</v>
      </c>
      <c r="AD1582">
        <f>(1+A1582-D1582/2-E1582-B1582/2)/(A1582-D1582/2-E1582-C1582-F1582)</f>
        <v>-0.05</v>
      </c>
      <c r="AF1582" t="str">
        <f>IF(AD1582&gt;0.66,"CondAr","----")</f>
        <v>----</v>
      </c>
      <c r="AG1582" t="str">
        <f>IF(AND((AD1582&gt;0.5),(AD1582&lt;=0.66)),"Aromatic","----")</f>
        <v>----</v>
      </c>
      <c r="AH1582" t="str">
        <f>IF(AND((AD1582&lt;=0.5),(S1582&lt;1.5)),"HUnSatLig","----")</f>
        <v>----</v>
      </c>
      <c r="AI1582" t="str">
        <f>IF(AND((T1582&lt;0.6),(S1582&gt;=1.5),(C1582=0)),"AlipatNoN","----")</f>
        <v>AlipatNoN</v>
      </c>
      <c r="AJ1582" t="str">
        <f>IF(AND((S1582&gt;=1.5),(T1582&gt;=0.6)),"SatFACarb","----")</f>
        <v>----</v>
      </c>
      <c r="AK1582" t="str">
        <f>IF(AND((T1582&lt;0.6),(S1582&gt;=1.5),(C1582&gt;0)),"Alipat+N","----")</f>
        <v>----</v>
      </c>
      <c r="AM1582" s="4">
        <f>V1582*(44/43.989828)</f>
        <v>503.40254709601493</v>
      </c>
      <c r="AN1582" s="4">
        <f>INT(AM1582)</f>
        <v>503</v>
      </c>
      <c r="AO1582" s="4">
        <f>AM1582-AN1582</f>
        <v>0.40254709601492777</v>
      </c>
    </row>
    <row r="1583" spans="1:41" x14ac:dyDescent="0.25">
      <c r="A1583">
        <v>26</v>
      </c>
      <c r="B1583">
        <v>20</v>
      </c>
      <c r="C1583">
        <v>0</v>
      </c>
      <c r="D1583">
        <v>14</v>
      </c>
      <c r="E1583">
        <v>0</v>
      </c>
      <c r="F1583">
        <v>0</v>
      </c>
      <c r="H1583">
        <v>555.07802800000002</v>
      </c>
      <c r="J1583">
        <v>1708953</v>
      </c>
      <c r="K1583">
        <v>1841220</v>
      </c>
      <c r="L1583">
        <v>1618619</v>
      </c>
      <c r="M1583" t="str">
        <f>IF(J1583&gt;0,"Yes","No")</f>
        <v>Yes</v>
      </c>
      <c r="N1583">
        <f>AVERAGE(J1583:L1583)</f>
        <v>1722930.6666666667</v>
      </c>
      <c r="O1583" t="s">
        <v>14</v>
      </c>
      <c r="P1583" t="s">
        <v>14</v>
      </c>
      <c r="Q1583" t="s">
        <v>14</v>
      </c>
      <c r="S1583">
        <f>B1583/A1583</f>
        <v>0.76923076923076927</v>
      </c>
      <c r="T1583">
        <f>D1583/A1583</f>
        <v>0.53846153846153844</v>
      </c>
      <c r="V1583" s="4">
        <f>A1583*12+(B1583-1)*1.007825+C1583*14.003074+D1583*15.9949146+E1583*31.9720707+F1583*30.9737615+0.0005485799</f>
        <v>555.07802797990007</v>
      </c>
      <c r="W1583">
        <f>1+A1583-B1583/2+C1583/2+F1583/2</f>
        <v>17</v>
      </c>
      <c r="X1583">
        <f>W1583/A1583</f>
        <v>0.65384615384615385</v>
      </c>
      <c r="Y1583">
        <f>W1583/B1583</f>
        <v>0.85</v>
      </c>
      <c r="Z1583">
        <f>W1583/D1583</f>
        <v>1.2142857142857142</v>
      </c>
      <c r="AA1583" t="str">
        <f>IF(X1583&gt;=0.3,IF(X1583&lt;=0.68,IF(Y1583&gt;=0.2,IF(Y1583&lt;=0.95,IF(Z1583&gt;=0.77,IF(Z1583&lt;=1.75,"CRAM","O"),"O"),"O"),"O"),"O"),"O")</f>
        <v>CRAM</v>
      </c>
      <c r="AD1583">
        <f>(1+A1583-D1583/2-E1583-B1583/2)/(A1583-D1583/2-E1583-C1583-F1583)</f>
        <v>0.52631578947368418</v>
      </c>
      <c r="AF1583" t="str">
        <f>IF(AD1583&gt;0.66,"CondAr","----")</f>
        <v>----</v>
      </c>
      <c r="AG1583" t="str">
        <f>IF(AND((AD1583&gt;0.5),(AD1583&lt;=0.66)),"Aromatic","----")</f>
        <v>Aromatic</v>
      </c>
      <c r="AH1583" t="str">
        <f>IF(AND((AD1583&lt;=0.5),(S1583&lt;1.5)),"HUnSatLig","----")</f>
        <v>----</v>
      </c>
      <c r="AI1583" t="str">
        <f>IF(AND((T1583&lt;0.6),(S1583&gt;=1.5),(C1583=0)),"AlipatNoN","----")</f>
        <v>----</v>
      </c>
      <c r="AJ1583" t="str">
        <f>IF(AND((S1583&gt;=1.5),(T1583&gt;=0.6)),"SatFACarb","----")</f>
        <v>----</v>
      </c>
      <c r="AK1583" t="str">
        <f>IF(AND((T1583&lt;0.6),(S1583&gt;=1.5),(C1583&gt;0)),"Alipat+N","----")</f>
        <v>----</v>
      </c>
      <c r="AM1583" s="4">
        <f>V1583*(44/43.989828)</f>
        <v>555.2063816006646</v>
      </c>
      <c r="AN1583" s="4">
        <f>INT(AM1583)</f>
        <v>555</v>
      </c>
      <c r="AO1583" s="4">
        <f>AM1583-AN1583</f>
        <v>0.20638160066459932</v>
      </c>
    </row>
    <row r="1584" spans="1:41" x14ac:dyDescent="0.25">
      <c r="A1584">
        <v>26</v>
      </c>
      <c r="B1584">
        <v>22</v>
      </c>
      <c r="C1584">
        <v>0</v>
      </c>
      <c r="D1584">
        <v>12</v>
      </c>
      <c r="E1584">
        <v>0</v>
      </c>
      <c r="F1584">
        <v>0</v>
      </c>
      <c r="H1584">
        <v>525.10384880000004</v>
      </c>
      <c r="J1584">
        <v>2664533</v>
      </c>
      <c r="K1584">
        <v>2029571</v>
      </c>
      <c r="L1584">
        <v>2108176</v>
      </c>
      <c r="M1584" t="str">
        <f>IF(J1584&gt;0,"Yes","No")</f>
        <v>Yes</v>
      </c>
      <c r="N1584">
        <f>AVERAGE(J1584:L1584)</f>
        <v>2267426.6666666665</v>
      </c>
      <c r="O1584" t="s">
        <v>14</v>
      </c>
      <c r="P1584" t="s">
        <v>14</v>
      </c>
      <c r="Q1584" t="s">
        <v>14</v>
      </c>
      <c r="S1584">
        <f>B1584/A1584</f>
        <v>0.84615384615384615</v>
      </c>
      <c r="T1584">
        <f>D1584/A1584</f>
        <v>0.46153846153846156</v>
      </c>
      <c r="V1584" s="4">
        <f>A1584*12+(B1584-1)*1.007825+C1584*14.003074+D1584*15.9949146+E1584*31.9720707+F1584*30.9737615+0.0005485799</f>
        <v>525.10384877990009</v>
      </c>
      <c r="W1584">
        <f>1+A1584-B1584/2+C1584/2+F1584/2</f>
        <v>16</v>
      </c>
      <c r="X1584">
        <f>W1584/A1584</f>
        <v>0.61538461538461542</v>
      </c>
      <c r="Y1584">
        <f>W1584/B1584</f>
        <v>0.72727272727272729</v>
      </c>
      <c r="Z1584">
        <f>W1584/D1584</f>
        <v>1.3333333333333333</v>
      </c>
      <c r="AA1584" t="str">
        <f>IF(X1584&gt;=0.3,IF(X1584&lt;=0.68,IF(Y1584&gt;=0.2,IF(Y1584&lt;=0.95,IF(Z1584&gt;=0.77,IF(Z1584&lt;=1.75,"CRAM","O"),"O"),"O"),"O"),"O"),"O")</f>
        <v>CRAM</v>
      </c>
      <c r="AD1584">
        <f>(1+A1584-D1584/2-E1584-B1584/2)/(A1584-D1584/2-E1584-C1584-F1584)</f>
        <v>0.5</v>
      </c>
      <c r="AF1584" t="str">
        <f>IF(AD1584&gt;0.66,"CondAr","----")</f>
        <v>----</v>
      </c>
      <c r="AG1584" t="str">
        <f>IF(AND((AD1584&gt;0.5),(AD1584&lt;=0.66)),"Aromatic","----")</f>
        <v>----</v>
      </c>
      <c r="AH1584" t="str">
        <f>IF(AND((AD1584&lt;=0.5),(S1584&lt;1.5)),"HUnSatLig","----")</f>
        <v>HUnSatLig</v>
      </c>
      <c r="AI1584" t="str">
        <f>IF(AND((T1584&lt;0.6),(S1584&gt;=1.5),(C1584=0)),"AlipatNoN","----")</f>
        <v>----</v>
      </c>
      <c r="AJ1584" t="str">
        <f>IF(AND((S1584&gt;=1.5),(T1584&gt;=0.6)),"SatFACarb","----")</f>
        <v>----</v>
      </c>
      <c r="AK1584" t="str">
        <f>IF(AND((T1584&lt;0.6),(S1584&gt;=1.5),(C1584&gt;0)),"Alipat+N","----")</f>
        <v>----</v>
      </c>
      <c r="AM1584" s="4">
        <f>V1584*(44/43.989828)</f>
        <v>525.2252713130772</v>
      </c>
      <c r="AN1584" s="4">
        <f>INT(AM1584)</f>
        <v>525</v>
      </c>
      <c r="AO1584" s="4">
        <f>AM1584-AN1584</f>
        <v>0.22527131307720083</v>
      </c>
    </row>
    <row r="1585" spans="1:41" x14ac:dyDescent="0.25">
      <c r="A1585">
        <v>26</v>
      </c>
      <c r="B1585">
        <v>22</v>
      </c>
      <c r="C1585">
        <v>0</v>
      </c>
      <c r="D1585">
        <v>13</v>
      </c>
      <c r="E1585">
        <v>0</v>
      </c>
      <c r="F1585">
        <v>0</v>
      </c>
      <c r="H1585">
        <v>541.09876340000005</v>
      </c>
      <c r="J1585">
        <v>2176969</v>
      </c>
      <c r="K1585">
        <v>1672741</v>
      </c>
      <c r="L1585">
        <v>1771114</v>
      </c>
      <c r="M1585" t="str">
        <f>IF(J1585&gt;0,"Yes","No")</f>
        <v>Yes</v>
      </c>
      <c r="N1585">
        <f>AVERAGE(J1585:L1585)</f>
        <v>1873608</v>
      </c>
      <c r="O1585" t="s">
        <v>14</v>
      </c>
      <c r="P1585" t="s">
        <v>14</v>
      </c>
      <c r="Q1585" t="s">
        <v>14</v>
      </c>
      <c r="S1585">
        <f>B1585/A1585</f>
        <v>0.84615384615384615</v>
      </c>
      <c r="T1585">
        <f>D1585/A1585</f>
        <v>0.5</v>
      </c>
      <c r="V1585" s="4">
        <f>A1585*12+(B1585-1)*1.007825+C1585*14.003074+D1585*15.9949146+E1585*31.9720707+F1585*30.9737615+0.0005485799</f>
        <v>541.09876337990011</v>
      </c>
      <c r="W1585">
        <f>1+A1585-B1585/2+C1585/2+F1585/2</f>
        <v>16</v>
      </c>
      <c r="X1585">
        <f>W1585/A1585</f>
        <v>0.61538461538461542</v>
      </c>
      <c r="Y1585">
        <f>W1585/B1585</f>
        <v>0.72727272727272729</v>
      </c>
      <c r="Z1585">
        <f>W1585/D1585</f>
        <v>1.2307692307692308</v>
      </c>
      <c r="AA1585" t="str">
        <f>IF(X1585&gt;=0.3,IF(X1585&lt;=0.68,IF(Y1585&gt;=0.2,IF(Y1585&lt;=0.95,IF(Z1585&gt;=0.77,IF(Z1585&lt;=1.75,"CRAM","O"),"O"),"O"),"O"),"O"),"O")</f>
        <v>CRAM</v>
      </c>
      <c r="AD1585">
        <f>(1+A1585-D1585/2-E1585-B1585/2)/(A1585-D1585/2-E1585-C1585-F1585)</f>
        <v>0.48717948717948717</v>
      </c>
      <c r="AF1585" t="str">
        <f>IF(AD1585&gt;0.66,"CondAr","----")</f>
        <v>----</v>
      </c>
      <c r="AG1585" t="str">
        <f>IF(AND((AD1585&gt;0.5),(AD1585&lt;=0.66)),"Aromatic","----")</f>
        <v>----</v>
      </c>
      <c r="AH1585" t="str">
        <f>IF(AND((AD1585&lt;=0.5),(S1585&lt;1.5)),"HUnSatLig","----")</f>
        <v>HUnSatLig</v>
      </c>
      <c r="AI1585" t="str">
        <f>IF(AND((T1585&lt;0.6),(S1585&gt;=1.5),(C1585=0)),"AlipatNoN","----")</f>
        <v>----</v>
      </c>
      <c r="AJ1585" t="str">
        <f>IF(AND((S1585&gt;=1.5),(T1585&gt;=0.6)),"SatFACarb","----")</f>
        <v>----</v>
      </c>
      <c r="AK1585" t="str">
        <f>IF(AND((T1585&lt;0.6),(S1585&gt;=1.5),(C1585&gt;0)),"Alipat+N","----")</f>
        <v>----</v>
      </c>
      <c r="AM1585" s="4">
        <f>V1585*(44/43.989828)</f>
        <v>541.22388450156257</v>
      </c>
      <c r="AN1585" s="4">
        <f>INT(AM1585)</f>
        <v>541</v>
      </c>
      <c r="AO1585" s="4">
        <f>AM1585-AN1585</f>
        <v>0.22388450156256567</v>
      </c>
    </row>
    <row r="1586" spans="1:41" x14ac:dyDescent="0.25">
      <c r="A1586">
        <v>26</v>
      </c>
      <c r="B1586">
        <v>22</v>
      </c>
      <c r="C1586">
        <v>0</v>
      </c>
      <c r="D1586">
        <v>14</v>
      </c>
      <c r="E1586">
        <v>0</v>
      </c>
      <c r="F1586">
        <v>0</v>
      </c>
      <c r="H1586">
        <v>557.09367799999995</v>
      </c>
      <c r="J1586">
        <v>2213236</v>
      </c>
      <c r="K1586">
        <v>2192143</v>
      </c>
      <c r="L1586">
        <v>1641134</v>
      </c>
      <c r="M1586" t="str">
        <f>IF(J1586&gt;0,"Yes","No")</f>
        <v>Yes</v>
      </c>
      <c r="N1586">
        <f>AVERAGE(J1586:L1586)</f>
        <v>2015504.3333333333</v>
      </c>
      <c r="O1586" t="s">
        <v>14</v>
      </c>
      <c r="P1586" t="s">
        <v>14</v>
      </c>
      <c r="Q1586" t="s">
        <v>14</v>
      </c>
      <c r="S1586">
        <f>B1586/A1586</f>
        <v>0.84615384615384615</v>
      </c>
      <c r="T1586">
        <f>D1586/A1586</f>
        <v>0.53846153846153844</v>
      </c>
      <c r="V1586" s="4">
        <f>A1586*12+(B1586-1)*1.007825+C1586*14.003074+D1586*15.9949146+E1586*31.9720707+F1586*30.9737615+0.0005485799</f>
        <v>557.09367797990001</v>
      </c>
      <c r="W1586">
        <f>1+A1586-B1586/2+C1586/2+F1586/2</f>
        <v>16</v>
      </c>
      <c r="X1586">
        <f>W1586/A1586</f>
        <v>0.61538461538461542</v>
      </c>
      <c r="Y1586">
        <f>W1586/B1586</f>
        <v>0.72727272727272729</v>
      </c>
      <c r="Z1586">
        <f>W1586/D1586</f>
        <v>1.1428571428571428</v>
      </c>
      <c r="AA1586" t="str">
        <f>IF(X1586&gt;=0.3,IF(X1586&lt;=0.68,IF(Y1586&gt;=0.2,IF(Y1586&lt;=0.95,IF(Z1586&gt;=0.77,IF(Z1586&lt;=1.75,"CRAM","O"),"O"),"O"),"O"),"O"),"O")</f>
        <v>CRAM</v>
      </c>
      <c r="AD1586">
        <f>(1+A1586-D1586/2-E1586-B1586/2)/(A1586-D1586/2-E1586-C1586-F1586)</f>
        <v>0.47368421052631576</v>
      </c>
      <c r="AF1586" t="str">
        <f>IF(AD1586&gt;0.66,"CondAr","----")</f>
        <v>----</v>
      </c>
      <c r="AG1586" t="str">
        <f>IF(AND((AD1586&gt;0.5),(AD1586&lt;=0.66)),"Aromatic","----")</f>
        <v>----</v>
      </c>
      <c r="AH1586" t="str">
        <f>IF(AND((AD1586&lt;=0.5),(S1586&lt;1.5)),"HUnSatLig","----")</f>
        <v>HUnSatLig</v>
      </c>
      <c r="AI1586" t="str">
        <f>IF(AND((T1586&lt;0.6),(S1586&gt;=1.5),(C1586=0)),"AlipatNoN","----")</f>
        <v>----</v>
      </c>
      <c r="AJ1586" t="str">
        <f>IF(AND((S1586&gt;=1.5),(T1586&gt;=0.6)),"SatFACarb","----")</f>
        <v>----</v>
      </c>
      <c r="AK1586" t="str">
        <f>IF(AND((T1586&lt;0.6),(S1586&gt;=1.5),(C1586&gt;0)),"Alipat+N","----")</f>
        <v>----</v>
      </c>
      <c r="AM1586" s="4">
        <f>V1586*(44/43.989828)</f>
        <v>557.2224976900477</v>
      </c>
      <c r="AN1586" s="4">
        <f>INT(AM1586)</f>
        <v>557</v>
      </c>
      <c r="AO1586" s="4">
        <f>AM1586-AN1586</f>
        <v>0.22249769004770314</v>
      </c>
    </row>
    <row r="1587" spans="1:41" x14ac:dyDescent="0.25">
      <c r="A1587">
        <v>26</v>
      </c>
      <c r="B1587">
        <v>22</v>
      </c>
      <c r="C1587">
        <v>0</v>
      </c>
      <c r="D1587">
        <v>15</v>
      </c>
      <c r="E1587">
        <v>0</v>
      </c>
      <c r="F1587">
        <v>0</v>
      </c>
      <c r="H1587">
        <v>573.08859259999997</v>
      </c>
      <c r="J1587">
        <v>1666340</v>
      </c>
      <c r="K1587">
        <v>1887905</v>
      </c>
      <c r="L1587">
        <v>1796897</v>
      </c>
      <c r="M1587" t="str">
        <f>IF(J1587&gt;0,"Yes","No")</f>
        <v>Yes</v>
      </c>
      <c r="N1587">
        <f>AVERAGE(J1587:L1587)</f>
        <v>1783714</v>
      </c>
      <c r="O1587" t="s">
        <v>14</v>
      </c>
      <c r="P1587" t="s">
        <v>14</v>
      </c>
      <c r="Q1587" t="s">
        <v>14</v>
      </c>
      <c r="S1587">
        <f>B1587/A1587</f>
        <v>0.84615384615384615</v>
      </c>
      <c r="T1587">
        <f>D1587/A1587</f>
        <v>0.57692307692307687</v>
      </c>
      <c r="V1587" s="4">
        <f>A1587*12+(B1587-1)*1.007825+C1587*14.003074+D1587*15.9949146+E1587*31.9720707+F1587*30.9737615+0.0005485799</f>
        <v>573.08859257990014</v>
      </c>
      <c r="W1587">
        <f>1+A1587-B1587/2+C1587/2+F1587/2</f>
        <v>16</v>
      </c>
      <c r="X1587">
        <f>W1587/A1587</f>
        <v>0.61538461538461542</v>
      </c>
      <c r="Y1587">
        <f>W1587/B1587</f>
        <v>0.72727272727272729</v>
      </c>
      <c r="Z1587">
        <f>W1587/D1587</f>
        <v>1.0666666666666667</v>
      </c>
      <c r="AA1587" t="str">
        <f>IF(X1587&gt;=0.3,IF(X1587&lt;=0.68,IF(Y1587&gt;=0.2,IF(Y1587&lt;=0.95,IF(Z1587&gt;=0.77,IF(Z1587&lt;=1.75,"CRAM","O"),"O"),"O"),"O"),"O"),"O")</f>
        <v>CRAM</v>
      </c>
      <c r="AD1587">
        <f>(1+A1587-D1587/2-E1587-B1587/2)/(A1587-D1587/2-E1587-C1587-F1587)</f>
        <v>0.45945945945945948</v>
      </c>
      <c r="AF1587" t="str">
        <f>IF(AD1587&gt;0.66,"CondAr","----")</f>
        <v>----</v>
      </c>
      <c r="AG1587" t="str">
        <f>IF(AND((AD1587&gt;0.5),(AD1587&lt;=0.66)),"Aromatic","----")</f>
        <v>----</v>
      </c>
      <c r="AH1587" t="str">
        <f>IF(AND((AD1587&lt;=0.5),(S1587&lt;1.5)),"HUnSatLig","----")</f>
        <v>HUnSatLig</v>
      </c>
      <c r="AI1587" t="str">
        <f>IF(AND((T1587&lt;0.6),(S1587&gt;=1.5),(C1587=0)),"AlipatNoN","----")</f>
        <v>----</v>
      </c>
      <c r="AJ1587" t="str">
        <f>IF(AND((S1587&gt;=1.5),(T1587&gt;=0.6)),"SatFACarb","----")</f>
        <v>----</v>
      </c>
      <c r="AK1587" t="str">
        <f>IF(AND((T1587&lt;0.6),(S1587&gt;=1.5),(C1587&gt;0)),"Alipat+N","----")</f>
        <v>----</v>
      </c>
      <c r="AM1587" s="4">
        <f>V1587*(44/43.989828)</f>
        <v>573.22111087853318</v>
      </c>
      <c r="AN1587" s="4">
        <f>INT(AM1587)</f>
        <v>573</v>
      </c>
      <c r="AO1587" s="4">
        <f>AM1587-AN1587</f>
        <v>0.22111087853318168</v>
      </c>
    </row>
    <row r="1588" spans="1:41" x14ac:dyDescent="0.25">
      <c r="A1588">
        <v>26</v>
      </c>
      <c r="B1588">
        <v>24</v>
      </c>
      <c r="C1588">
        <v>0</v>
      </c>
      <c r="D1588">
        <v>10</v>
      </c>
      <c r="E1588">
        <v>0</v>
      </c>
      <c r="F1588">
        <v>0</v>
      </c>
      <c r="H1588">
        <v>495.1296696</v>
      </c>
      <c r="J1588">
        <v>1882691</v>
      </c>
      <c r="K1588">
        <v>2062682</v>
      </c>
      <c r="L1588">
        <v>1565253</v>
      </c>
      <c r="M1588" t="str">
        <f>IF(J1588&gt;0,"Yes","No")</f>
        <v>Yes</v>
      </c>
      <c r="N1588">
        <f>AVERAGE(J1588:L1588)</f>
        <v>1836875.3333333333</v>
      </c>
      <c r="O1588" t="s">
        <v>14</v>
      </c>
      <c r="P1588" t="s">
        <v>14</v>
      </c>
      <c r="Q1588" t="s">
        <v>14</v>
      </c>
      <c r="S1588">
        <f>B1588/A1588</f>
        <v>0.92307692307692313</v>
      </c>
      <c r="T1588">
        <f>D1588/A1588</f>
        <v>0.38461538461538464</v>
      </c>
      <c r="V1588" s="4">
        <f>A1588*12+(B1588-1)*1.007825+C1588*14.003074+D1588*15.9949146+E1588*31.9720707+F1588*30.9737615+0.0005485799</f>
        <v>495.1296695799</v>
      </c>
      <c r="W1588">
        <f>1+A1588-B1588/2+C1588/2+F1588/2</f>
        <v>15</v>
      </c>
      <c r="X1588">
        <f>W1588/A1588</f>
        <v>0.57692307692307687</v>
      </c>
      <c r="Y1588">
        <f>W1588/B1588</f>
        <v>0.625</v>
      </c>
      <c r="Z1588">
        <f>W1588/D1588</f>
        <v>1.5</v>
      </c>
      <c r="AA1588" t="str">
        <f>IF(X1588&gt;=0.3,IF(X1588&lt;=0.68,IF(Y1588&gt;=0.2,IF(Y1588&lt;=0.95,IF(Z1588&gt;=0.77,IF(Z1588&lt;=1.75,"CRAM","O"),"O"),"O"),"O"),"O"),"O")</f>
        <v>CRAM</v>
      </c>
      <c r="AD1588">
        <f>(1+A1588-D1588/2-E1588-B1588/2)/(A1588-D1588/2-E1588-C1588-F1588)</f>
        <v>0.47619047619047616</v>
      </c>
      <c r="AF1588" t="str">
        <f>IF(AD1588&gt;0.66,"CondAr","----")</f>
        <v>----</v>
      </c>
      <c r="AG1588" t="str">
        <f>IF(AND((AD1588&gt;0.5),(AD1588&lt;=0.66)),"Aromatic","----")</f>
        <v>----</v>
      </c>
      <c r="AH1588" t="str">
        <f>IF(AND((AD1588&lt;=0.5),(S1588&lt;1.5)),"HUnSatLig","----")</f>
        <v>HUnSatLig</v>
      </c>
      <c r="AI1588" t="str">
        <f>IF(AND((T1588&lt;0.6),(S1588&gt;=1.5),(C1588=0)),"AlipatNoN","----")</f>
        <v>----</v>
      </c>
      <c r="AJ1588" t="str">
        <f>IF(AND((S1588&gt;=1.5),(T1588&gt;=0.6)),"SatFACarb","----")</f>
        <v>----</v>
      </c>
      <c r="AK1588" t="str">
        <f>IF(AND((T1588&lt;0.6),(S1588&gt;=1.5),(C1588&gt;0)),"Alipat+N","----")</f>
        <v>----</v>
      </c>
      <c r="AM1588" s="4">
        <f>V1588*(44/43.989828)</f>
        <v>495.24416102548975</v>
      </c>
      <c r="AN1588" s="4">
        <f>INT(AM1588)</f>
        <v>495</v>
      </c>
      <c r="AO1588" s="4">
        <f>AM1588-AN1588</f>
        <v>0.2441610254897455</v>
      </c>
    </row>
    <row r="1589" spans="1:41" x14ac:dyDescent="0.25">
      <c r="A1589">
        <v>26</v>
      </c>
      <c r="B1589">
        <v>24</v>
      </c>
      <c r="C1589">
        <v>0</v>
      </c>
      <c r="D1589">
        <v>11</v>
      </c>
      <c r="E1589">
        <v>0</v>
      </c>
      <c r="F1589">
        <v>0</v>
      </c>
      <c r="H1589">
        <v>511.12458420000002</v>
      </c>
      <c r="J1589">
        <v>2110914</v>
      </c>
      <c r="K1589">
        <v>2612481</v>
      </c>
      <c r="L1589">
        <v>2310546</v>
      </c>
      <c r="M1589" t="str">
        <f>IF(J1589&gt;0,"Yes","No")</f>
        <v>Yes</v>
      </c>
      <c r="N1589">
        <f>AVERAGE(J1589:L1589)</f>
        <v>2344647</v>
      </c>
      <c r="O1589" t="s">
        <v>14</v>
      </c>
      <c r="P1589" t="s">
        <v>14</v>
      </c>
      <c r="Q1589" t="s">
        <v>14</v>
      </c>
      <c r="S1589">
        <f>B1589/A1589</f>
        <v>0.92307692307692313</v>
      </c>
      <c r="T1589">
        <f>D1589/A1589</f>
        <v>0.42307692307692307</v>
      </c>
      <c r="V1589" s="4">
        <f>A1589*12+(B1589-1)*1.007825+C1589*14.003074+D1589*15.9949146+E1589*31.9720707+F1589*30.9737615+0.0005485799</f>
        <v>511.12458417990001</v>
      </c>
      <c r="W1589">
        <f>1+A1589-B1589/2+C1589/2+F1589/2</f>
        <v>15</v>
      </c>
      <c r="X1589">
        <f>W1589/A1589</f>
        <v>0.57692307692307687</v>
      </c>
      <c r="Y1589">
        <f>W1589/B1589</f>
        <v>0.625</v>
      </c>
      <c r="Z1589">
        <f>W1589/D1589</f>
        <v>1.3636363636363635</v>
      </c>
      <c r="AA1589" t="str">
        <f>IF(X1589&gt;=0.3,IF(X1589&lt;=0.68,IF(Y1589&gt;=0.2,IF(Y1589&lt;=0.95,IF(Z1589&gt;=0.77,IF(Z1589&lt;=1.75,"CRAM","O"),"O"),"O"),"O"),"O"),"O")</f>
        <v>CRAM</v>
      </c>
      <c r="AD1589">
        <f>(1+A1589-D1589/2-E1589-B1589/2)/(A1589-D1589/2-E1589-C1589-F1589)</f>
        <v>0.46341463414634149</v>
      </c>
      <c r="AF1589" t="str">
        <f>IF(AD1589&gt;0.66,"CondAr","----")</f>
        <v>----</v>
      </c>
      <c r="AG1589" t="str">
        <f>IF(AND((AD1589&gt;0.5),(AD1589&lt;=0.66)),"Aromatic","----")</f>
        <v>----</v>
      </c>
      <c r="AH1589" t="str">
        <f>IF(AND((AD1589&lt;=0.5),(S1589&lt;1.5)),"HUnSatLig","----")</f>
        <v>HUnSatLig</v>
      </c>
      <c r="AI1589" t="str">
        <f>IF(AND((T1589&lt;0.6),(S1589&gt;=1.5),(C1589=0)),"AlipatNoN","----")</f>
        <v>----</v>
      </c>
      <c r="AJ1589" t="str">
        <f>IF(AND((S1589&gt;=1.5),(T1589&gt;=0.6)),"SatFACarb","----")</f>
        <v>----</v>
      </c>
      <c r="AK1589" t="str">
        <f>IF(AND((T1589&lt;0.6),(S1589&gt;=1.5),(C1589&gt;0)),"Alipat+N","----")</f>
        <v>----</v>
      </c>
      <c r="AM1589" s="4">
        <f>V1589*(44/43.989828)</f>
        <v>511.24277421397505</v>
      </c>
      <c r="AN1589" s="4">
        <f>INT(AM1589)</f>
        <v>511</v>
      </c>
      <c r="AO1589" s="4">
        <f>AM1589-AN1589</f>
        <v>0.2427742139750535</v>
      </c>
    </row>
    <row r="1590" spans="1:41" x14ac:dyDescent="0.25">
      <c r="A1590">
        <v>26</v>
      </c>
      <c r="B1590">
        <v>24</v>
      </c>
      <c r="C1590">
        <v>0</v>
      </c>
      <c r="D1590">
        <v>12</v>
      </c>
      <c r="E1590">
        <v>0</v>
      </c>
      <c r="F1590">
        <v>0</v>
      </c>
      <c r="H1590">
        <v>527.11949879999997</v>
      </c>
      <c r="J1590">
        <v>2887835</v>
      </c>
      <c r="K1590">
        <v>2585623</v>
      </c>
      <c r="L1590">
        <v>2367300</v>
      </c>
      <c r="M1590" t="str">
        <f>IF(J1590&gt;0,"Yes","No")</f>
        <v>Yes</v>
      </c>
      <c r="N1590">
        <f>AVERAGE(J1590:L1590)</f>
        <v>2613586</v>
      </c>
      <c r="O1590" t="s">
        <v>14</v>
      </c>
      <c r="P1590" t="s">
        <v>14</v>
      </c>
      <c r="Q1590" t="s">
        <v>14</v>
      </c>
      <c r="S1590">
        <f>B1590/A1590</f>
        <v>0.92307692307692313</v>
      </c>
      <c r="T1590">
        <f>D1590/A1590</f>
        <v>0.46153846153846156</v>
      </c>
      <c r="V1590" s="4">
        <f>A1590*12+(B1590-1)*1.007825+C1590*14.003074+D1590*15.9949146+E1590*31.9720707+F1590*30.9737615+0.0005485799</f>
        <v>527.11949877990003</v>
      </c>
      <c r="W1590">
        <f>1+A1590-B1590/2+C1590/2+F1590/2</f>
        <v>15</v>
      </c>
      <c r="X1590">
        <f>W1590/A1590</f>
        <v>0.57692307692307687</v>
      </c>
      <c r="Y1590">
        <f>W1590/B1590</f>
        <v>0.625</v>
      </c>
      <c r="Z1590">
        <f>W1590/D1590</f>
        <v>1.25</v>
      </c>
      <c r="AA1590" t="str">
        <f>IF(X1590&gt;=0.3,IF(X1590&lt;=0.68,IF(Y1590&gt;=0.2,IF(Y1590&lt;=0.95,IF(Z1590&gt;=0.77,IF(Z1590&lt;=1.75,"CRAM","O"),"O"),"O"),"O"),"O"),"O")</f>
        <v>CRAM</v>
      </c>
      <c r="AD1590">
        <f>(1+A1590-D1590/2-E1590-B1590/2)/(A1590-D1590/2-E1590-C1590-F1590)</f>
        <v>0.45</v>
      </c>
      <c r="AF1590" t="str">
        <f>IF(AD1590&gt;0.66,"CondAr","----")</f>
        <v>----</v>
      </c>
      <c r="AG1590" t="str">
        <f>IF(AND((AD1590&gt;0.5),(AD1590&lt;=0.66)),"Aromatic","----")</f>
        <v>----</v>
      </c>
      <c r="AH1590" t="str">
        <f>IF(AND((AD1590&lt;=0.5),(S1590&lt;1.5)),"HUnSatLig","----")</f>
        <v>HUnSatLig</v>
      </c>
      <c r="AI1590" t="str">
        <f>IF(AND((T1590&lt;0.6),(S1590&gt;=1.5),(C1590=0)),"AlipatNoN","----")</f>
        <v>----</v>
      </c>
      <c r="AJ1590" t="str">
        <f>IF(AND((S1590&gt;=1.5),(T1590&gt;=0.6)),"SatFACarb","----")</f>
        <v>----</v>
      </c>
      <c r="AK1590" t="str">
        <f>IF(AND((T1590&lt;0.6),(S1590&gt;=1.5),(C1590&gt;0)),"Alipat+N","----")</f>
        <v>----</v>
      </c>
      <c r="AM1590" s="4">
        <f>V1590*(44/43.989828)</f>
        <v>527.2413874024603</v>
      </c>
      <c r="AN1590" s="4">
        <f>INT(AM1590)</f>
        <v>527</v>
      </c>
      <c r="AO1590" s="4">
        <f>AM1590-AN1590</f>
        <v>0.24138740246030466</v>
      </c>
    </row>
    <row r="1591" spans="1:41" x14ac:dyDescent="0.25">
      <c r="A1591">
        <v>26</v>
      </c>
      <c r="B1591">
        <v>24</v>
      </c>
      <c r="C1591">
        <v>0</v>
      </c>
      <c r="D1591">
        <v>13</v>
      </c>
      <c r="E1591">
        <v>0</v>
      </c>
      <c r="F1591">
        <v>0</v>
      </c>
      <c r="H1591">
        <v>543.11441339999999</v>
      </c>
      <c r="J1591">
        <v>2999768</v>
      </c>
      <c r="K1591">
        <v>2412052</v>
      </c>
      <c r="L1591">
        <v>2172038</v>
      </c>
      <c r="M1591" t="str">
        <f>IF(J1591&gt;0,"Yes","No")</f>
        <v>Yes</v>
      </c>
      <c r="N1591">
        <f>AVERAGE(J1591:L1591)</f>
        <v>2527952.6666666665</v>
      </c>
      <c r="O1591" t="s">
        <v>14</v>
      </c>
      <c r="P1591" t="s">
        <v>14</v>
      </c>
      <c r="Q1591" t="s">
        <v>14</v>
      </c>
      <c r="S1591">
        <f>B1591/A1591</f>
        <v>0.92307692307692313</v>
      </c>
      <c r="T1591">
        <f>D1591/A1591</f>
        <v>0.5</v>
      </c>
      <c r="V1591" s="4">
        <f>A1591*12+(B1591-1)*1.007825+C1591*14.003074+D1591*15.9949146+E1591*31.9720707+F1591*30.9737615+0.0005485799</f>
        <v>543.11441337990004</v>
      </c>
      <c r="W1591">
        <f>1+A1591-B1591/2+C1591/2+F1591/2</f>
        <v>15</v>
      </c>
      <c r="X1591">
        <f>W1591/A1591</f>
        <v>0.57692307692307687</v>
      </c>
      <c r="Y1591">
        <f>W1591/B1591</f>
        <v>0.625</v>
      </c>
      <c r="Z1591">
        <f>W1591/D1591</f>
        <v>1.1538461538461537</v>
      </c>
      <c r="AA1591" t="str">
        <f>IF(X1591&gt;=0.3,IF(X1591&lt;=0.68,IF(Y1591&gt;=0.2,IF(Y1591&lt;=0.95,IF(Z1591&gt;=0.77,IF(Z1591&lt;=1.75,"CRAM","O"),"O"),"O"),"O"),"O"),"O")</f>
        <v>CRAM</v>
      </c>
      <c r="AD1591">
        <f>(1+A1591-D1591/2-E1591-B1591/2)/(A1591-D1591/2-E1591-C1591-F1591)</f>
        <v>0.4358974358974359</v>
      </c>
      <c r="AF1591" t="str">
        <f>IF(AD1591&gt;0.66,"CondAr","----")</f>
        <v>----</v>
      </c>
      <c r="AG1591" t="str">
        <f>IF(AND((AD1591&gt;0.5),(AD1591&lt;=0.66)),"Aromatic","----")</f>
        <v>----</v>
      </c>
      <c r="AH1591" t="str">
        <f>IF(AND((AD1591&lt;=0.5),(S1591&lt;1.5)),"HUnSatLig","----")</f>
        <v>HUnSatLig</v>
      </c>
      <c r="AI1591" t="str">
        <f>IF(AND((T1591&lt;0.6),(S1591&gt;=1.5),(C1591=0)),"AlipatNoN","----")</f>
        <v>----</v>
      </c>
      <c r="AJ1591" t="str">
        <f>IF(AND((S1591&gt;=1.5),(T1591&gt;=0.6)),"SatFACarb","----")</f>
        <v>----</v>
      </c>
      <c r="AK1591" t="str">
        <f>IF(AND((T1591&lt;0.6),(S1591&gt;=1.5),(C1591&gt;0)),"Alipat+N","----")</f>
        <v>----</v>
      </c>
      <c r="AM1591" s="4">
        <f>V1591*(44/43.989828)</f>
        <v>543.24000059094567</v>
      </c>
      <c r="AN1591" s="4">
        <f>INT(AM1591)</f>
        <v>543</v>
      </c>
      <c r="AO1591" s="4">
        <f>AM1591-AN1591</f>
        <v>0.2400005909456695</v>
      </c>
    </row>
    <row r="1592" spans="1:41" x14ac:dyDescent="0.25">
      <c r="A1592">
        <v>26</v>
      </c>
      <c r="B1592">
        <v>24</v>
      </c>
      <c r="C1592">
        <v>0</v>
      </c>
      <c r="D1592">
        <v>14</v>
      </c>
      <c r="E1592">
        <v>0</v>
      </c>
      <c r="F1592">
        <v>0</v>
      </c>
      <c r="H1592">
        <v>559.109328</v>
      </c>
      <c r="J1592">
        <v>2679622</v>
      </c>
      <c r="K1592">
        <v>2466004</v>
      </c>
      <c r="L1592">
        <v>2394778</v>
      </c>
      <c r="M1592" t="str">
        <f>IF(J1592&gt;0,"Yes","No")</f>
        <v>Yes</v>
      </c>
      <c r="N1592">
        <f>AVERAGE(J1592:L1592)</f>
        <v>2513468</v>
      </c>
      <c r="O1592" t="s">
        <v>14</v>
      </c>
      <c r="P1592" t="s">
        <v>14</v>
      </c>
      <c r="Q1592" t="s">
        <v>14</v>
      </c>
      <c r="S1592">
        <f>B1592/A1592</f>
        <v>0.92307692307692313</v>
      </c>
      <c r="T1592">
        <f>D1592/A1592</f>
        <v>0.53846153846153844</v>
      </c>
      <c r="V1592" s="4">
        <f>A1592*12+(B1592-1)*1.007825+C1592*14.003074+D1592*15.9949146+E1592*31.9720707+F1592*30.9737615+0.0005485799</f>
        <v>559.10932797990006</v>
      </c>
      <c r="W1592">
        <f>1+A1592-B1592/2+C1592/2+F1592/2</f>
        <v>15</v>
      </c>
      <c r="X1592">
        <f>W1592/A1592</f>
        <v>0.57692307692307687</v>
      </c>
      <c r="Y1592">
        <f>W1592/B1592</f>
        <v>0.625</v>
      </c>
      <c r="Z1592">
        <f>W1592/D1592</f>
        <v>1.0714285714285714</v>
      </c>
      <c r="AA1592" t="str">
        <f>IF(X1592&gt;=0.3,IF(X1592&lt;=0.68,IF(Y1592&gt;=0.2,IF(Y1592&lt;=0.95,IF(Z1592&gt;=0.77,IF(Z1592&lt;=1.75,"CRAM","O"),"O"),"O"),"O"),"O"),"O")</f>
        <v>CRAM</v>
      </c>
      <c r="AD1592">
        <f>(1+A1592-D1592/2-E1592-B1592/2)/(A1592-D1592/2-E1592-C1592-F1592)</f>
        <v>0.42105263157894735</v>
      </c>
      <c r="AF1592" t="str">
        <f>IF(AD1592&gt;0.66,"CondAr","----")</f>
        <v>----</v>
      </c>
      <c r="AG1592" t="str">
        <f>IF(AND((AD1592&gt;0.5),(AD1592&lt;=0.66)),"Aromatic","----")</f>
        <v>----</v>
      </c>
      <c r="AH1592" t="str">
        <f>IF(AND((AD1592&lt;=0.5),(S1592&lt;1.5)),"HUnSatLig","----")</f>
        <v>HUnSatLig</v>
      </c>
      <c r="AI1592" t="str">
        <f>IF(AND((T1592&lt;0.6),(S1592&gt;=1.5),(C1592=0)),"AlipatNoN","----")</f>
        <v>----</v>
      </c>
      <c r="AJ1592" t="str">
        <f>IF(AND((S1592&gt;=1.5),(T1592&gt;=0.6)),"SatFACarb","----")</f>
        <v>----</v>
      </c>
      <c r="AK1592" t="str">
        <f>IF(AND((T1592&lt;0.6),(S1592&gt;=1.5),(C1592&gt;0)),"Alipat+N","----")</f>
        <v>----</v>
      </c>
      <c r="AM1592" s="4">
        <f>V1592*(44/43.989828)</f>
        <v>559.23861377943103</v>
      </c>
      <c r="AN1592" s="4">
        <f>INT(AM1592)</f>
        <v>559</v>
      </c>
      <c r="AO1592" s="4">
        <f>AM1592-AN1592</f>
        <v>0.23861377943103435</v>
      </c>
    </row>
    <row r="1593" spans="1:41" x14ac:dyDescent="0.25">
      <c r="A1593">
        <v>26</v>
      </c>
      <c r="B1593">
        <v>24</v>
      </c>
      <c r="C1593">
        <v>0</v>
      </c>
      <c r="D1593">
        <v>15</v>
      </c>
      <c r="E1593">
        <v>0</v>
      </c>
      <c r="F1593">
        <v>0</v>
      </c>
      <c r="H1593">
        <v>575.10424260000002</v>
      </c>
      <c r="J1593">
        <v>2296499</v>
      </c>
      <c r="K1593">
        <v>2008120</v>
      </c>
      <c r="L1593">
        <v>1942725</v>
      </c>
      <c r="M1593" t="str">
        <f>IF(J1593&gt;0,"Yes","No")</f>
        <v>Yes</v>
      </c>
      <c r="N1593">
        <f>AVERAGE(J1593:L1593)</f>
        <v>2082448</v>
      </c>
      <c r="O1593" t="s">
        <v>14</v>
      </c>
      <c r="P1593" t="s">
        <v>14</v>
      </c>
      <c r="Q1593" t="s">
        <v>14</v>
      </c>
      <c r="S1593">
        <f>B1593/A1593</f>
        <v>0.92307692307692313</v>
      </c>
      <c r="T1593">
        <f>D1593/A1593</f>
        <v>0.57692307692307687</v>
      </c>
      <c r="V1593" s="4">
        <f>A1593*12+(B1593-1)*1.007825+C1593*14.003074+D1593*15.9949146+E1593*31.9720707+F1593*30.9737615+0.0005485799</f>
        <v>575.10424257990007</v>
      </c>
      <c r="W1593">
        <f>1+A1593-B1593/2+C1593/2+F1593/2</f>
        <v>15</v>
      </c>
      <c r="X1593">
        <f>W1593/A1593</f>
        <v>0.57692307692307687</v>
      </c>
      <c r="Y1593">
        <f>W1593/B1593</f>
        <v>0.625</v>
      </c>
      <c r="Z1593">
        <f>W1593/D1593</f>
        <v>1</v>
      </c>
      <c r="AA1593" t="str">
        <f>IF(X1593&gt;=0.3,IF(X1593&lt;=0.68,IF(Y1593&gt;=0.2,IF(Y1593&lt;=0.95,IF(Z1593&gt;=0.77,IF(Z1593&lt;=1.75,"CRAM","O"),"O"),"O"),"O"),"O"),"O")</f>
        <v>CRAM</v>
      </c>
      <c r="AD1593">
        <f>(1+A1593-D1593/2-E1593-B1593/2)/(A1593-D1593/2-E1593-C1593-F1593)</f>
        <v>0.40540540540540543</v>
      </c>
      <c r="AF1593" t="str">
        <f>IF(AD1593&gt;0.66,"CondAr","----")</f>
        <v>----</v>
      </c>
      <c r="AG1593" t="str">
        <f>IF(AND((AD1593&gt;0.5),(AD1593&lt;=0.66)),"Aromatic","----")</f>
        <v>----</v>
      </c>
      <c r="AH1593" t="str">
        <f>IF(AND((AD1593&lt;=0.5),(S1593&lt;1.5)),"HUnSatLig","----")</f>
        <v>HUnSatLig</v>
      </c>
      <c r="AI1593" t="str">
        <f>IF(AND((T1593&lt;0.6),(S1593&gt;=1.5),(C1593=0)),"AlipatNoN","----")</f>
        <v>----</v>
      </c>
      <c r="AJ1593" t="str">
        <f>IF(AND((S1593&gt;=1.5),(T1593&gt;=0.6)),"SatFACarb","----")</f>
        <v>----</v>
      </c>
      <c r="AK1593" t="str">
        <f>IF(AND((T1593&lt;0.6),(S1593&gt;=1.5),(C1593&gt;0)),"Alipat+N","----")</f>
        <v>----</v>
      </c>
      <c r="AM1593" s="4">
        <f>V1593*(44/43.989828)</f>
        <v>575.23722696791629</v>
      </c>
      <c r="AN1593" s="4">
        <f>INT(AM1593)</f>
        <v>575</v>
      </c>
      <c r="AO1593" s="4">
        <f>AM1593-AN1593</f>
        <v>0.2372269679162855</v>
      </c>
    </row>
    <row r="1594" spans="1:41" x14ac:dyDescent="0.25">
      <c r="A1594">
        <v>26</v>
      </c>
      <c r="B1594">
        <v>24</v>
      </c>
      <c r="C1594">
        <v>0</v>
      </c>
      <c r="D1594">
        <v>16</v>
      </c>
      <c r="E1594">
        <v>0</v>
      </c>
      <c r="F1594">
        <v>0</v>
      </c>
      <c r="H1594">
        <v>591.09915720000004</v>
      </c>
      <c r="J1594">
        <v>1941573</v>
      </c>
      <c r="K1594">
        <v>1922143</v>
      </c>
      <c r="L1594">
        <v>1708235</v>
      </c>
      <c r="M1594" t="str">
        <f>IF(J1594&gt;0,"Yes","No")</f>
        <v>Yes</v>
      </c>
      <c r="N1594">
        <f>AVERAGE(J1594:L1594)</f>
        <v>1857317</v>
      </c>
      <c r="O1594" t="s">
        <v>14</v>
      </c>
      <c r="P1594" t="s">
        <v>14</v>
      </c>
      <c r="Q1594" t="s">
        <v>14</v>
      </c>
      <c r="S1594">
        <f>B1594/A1594</f>
        <v>0.92307692307692313</v>
      </c>
      <c r="T1594">
        <f>D1594/A1594</f>
        <v>0.61538461538461542</v>
      </c>
      <c r="V1594" s="4">
        <f>A1594*12+(B1594-1)*1.007825+C1594*14.003074+D1594*15.9949146+E1594*31.9720707+F1594*30.9737615+0.0005485799</f>
        <v>591.09915717990009</v>
      </c>
      <c r="W1594">
        <f>1+A1594-B1594/2+C1594/2+F1594/2</f>
        <v>15</v>
      </c>
      <c r="X1594">
        <f>W1594/A1594</f>
        <v>0.57692307692307687</v>
      </c>
      <c r="Y1594">
        <f>W1594/B1594</f>
        <v>0.625</v>
      </c>
      <c r="Z1594">
        <f>W1594/D1594</f>
        <v>0.9375</v>
      </c>
      <c r="AA1594" t="str">
        <f>IF(X1594&gt;=0.3,IF(X1594&lt;=0.68,IF(Y1594&gt;=0.2,IF(Y1594&lt;=0.95,IF(Z1594&gt;=0.77,IF(Z1594&lt;=1.75,"CRAM","O"),"O"),"O"),"O"),"O"),"O")</f>
        <v>CRAM</v>
      </c>
      <c r="AD1594">
        <f>(1+A1594-D1594/2-E1594-B1594/2)/(A1594-D1594/2-E1594-C1594-F1594)</f>
        <v>0.3888888888888889</v>
      </c>
      <c r="AF1594" t="str">
        <f>IF(AD1594&gt;0.66,"CondAr","----")</f>
        <v>----</v>
      </c>
      <c r="AG1594" t="str">
        <f>IF(AND((AD1594&gt;0.5),(AD1594&lt;=0.66)),"Aromatic","----")</f>
        <v>----</v>
      </c>
      <c r="AH1594" t="str">
        <f>IF(AND((AD1594&lt;=0.5),(S1594&lt;1.5)),"HUnSatLig","----")</f>
        <v>HUnSatLig</v>
      </c>
      <c r="AI1594" t="str">
        <f>IF(AND((T1594&lt;0.6),(S1594&gt;=1.5),(C1594=0)),"AlipatNoN","----")</f>
        <v>----</v>
      </c>
      <c r="AJ1594" t="str">
        <f>IF(AND((S1594&gt;=1.5),(T1594&gt;=0.6)),"SatFACarb","----")</f>
        <v>----</v>
      </c>
      <c r="AK1594" t="str">
        <f>IF(AND((T1594&lt;0.6),(S1594&gt;=1.5),(C1594&gt;0)),"Alipat+N","----")</f>
        <v>----</v>
      </c>
      <c r="AM1594" s="4">
        <f>V1594*(44/43.989828)</f>
        <v>591.23584015640165</v>
      </c>
      <c r="AN1594" s="4">
        <f>INT(AM1594)</f>
        <v>591</v>
      </c>
      <c r="AO1594" s="4">
        <f>AM1594-AN1594</f>
        <v>0.23584015640165035</v>
      </c>
    </row>
    <row r="1595" spans="1:41" x14ac:dyDescent="0.25">
      <c r="A1595">
        <v>26</v>
      </c>
      <c r="B1595">
        <v>26</v>
      </c>
      <c r="C1595">
        <v>0</v>
      </c>
      <c r="D1595">
        <v>10</v>
      </c>
      <c r="E1595">
        <v>0</v>
      </c>
      <c r="F1595">
        <v>0</v>
      </c>
      <c r="H1595">
        <v>497.14531959999999</v>
      </c>
      <c r="J1595">
        <v>2278060</v>
      </c>
      <c r="K1595">
        <v>1917325</v>
      </c>
      <c r="L1595">
        <v>1959521</v>
      </c>
      <c r="M1595" t="str">
        <f>IF(J1595&gt;0,"Yes","No")</f>
        <v>Yes</v>
      </c>
      <c r="N1595">
        <f>AVERAGE(J1595:L1595)</f>
        <v>2051635.3333333333</v>
      </c>
      <c r="O1595" t="s">
        <v>14</v>
      </c>
      <c r="P1595" t="s">
        <v>14</v>
      </c>
      <c r="Q1595" t="s">
        <v>14</v>
      </c>
      <c r="S1595">
        <f>B1595/A1595</f>
        <v>1</v>
      </c>
      <c r="T1595">
        <f>D1595/A1595</f>
        <v>0.38461538461538464</v>
      </c>
      <c r="V1595" s="4">
        <f>A1595*12+(B1595-1)*1.007825+C1595*14.003074+D1595*15.9949146+E1595*31.9720707+F1595*30.9737615+0.0005485799</f>
        <v>497.14531957989999</v>
      </c>
      <c r="W1595">
        <f>1+A1595-B1595/2+C1595/2+F1595/2</f>
        <v>14</v>
      </c>
      <c r="X1595">
        <f>W1595/A1595</f>
        <v>0.53846153846153844</v>
      </c>
      <c r="Y1595">
        <f>W1595/B1595</f>
        <v>0.53846153846153844</v>
      </c>
      <c r="Z1595">
        <f>W1595/D1595</f>
        <v>1.4</v>
      </c>
      <c r="AA1595" t="str">
        <f>IF(X1595&gt;=0.3,IF(X1595&lt;=0.68,IF(Y1595&gt;=0.2,IF(Y1595&lt;=0.95,IF(Z1595&gt;=0.77,IF(Z1595&lt;=1.75,"CRAM","O"),"O"),"O"),"O"),"O"),"O")</f>
        <v>CRAM</v>
      </c>
      <c r="AD1595">
        <f>(1+A1595-D1595/2-E1595-B1595/2)/(A1595-D1595/2-E1595-C1595-F1595)</f>
        <v>0.42857142857142855</v>
      </c>
      <c r="AF1595" t="str">
        <f>IF(AD1595&gt;0.66,"CondAr","----")</f>
        <v>----</v>
      </c>
      <c r="AG1595" t="str">
        <f>IF(AND((AD1595&gt;0.5),(AD1595&lt;=0.66)),"Aromatic","----")</f>
        <v>----</v>
      </c>
      <c r="AH1595" t="str">
        <f>IF(AND((AD1595&lt;=0.5),(S1595&lt;1.5)),"HUnSatLig","----")</f>
        <v>HUnSatLig</v>
      </c>
      <c r="AI1595" t="str">
        <f>IF(AND((T1595&lt;0.6),(S1595&gt;=1.5),(C1595=0)),"AlipatNoN","----")</f>
        <v>----</v>
      </c>
      <c r="AJ1595" t="str">
        <f>IF(AND((S1595&gt;=1.5),(T1595&gt;=0.6)),"SatFACarb","----")</f>
        <v>----</v>
      </c>
      <c r="AK1595" t="str">
        <f>IF(AND((T1595&lt;0.6),(S1595&gt;=1.5),(C1595&gt;0)),"Alipat+N","----")</f>
        <v>----</v>
      </c>
      <c r="AM1595" s="4">
        <f>V1595*(44/43.989828)</f>
        <v>497.26027711487291</v>
      </c>
      <c r="AN1595" s="4">
        <f>INT(AM1595)</f>
        <v>497</v>
      </c>
      <c r="AO1595" s="4">
        <f>AM1595-AN1595</f>
        <v>0.26027711487290617</v>
      </c>
    </row>
    <row r="1596" spans="1:41" x14ac:dyDescent="0.25">
      <c r="A1596">
        <v>26</v>
      </c>
      <c r="B1596">
        <v>26</v>
      </c>
      <c r="C1596">
        <v>0</v>
      </c>
      <c r="D1596">
        <v>11</v>
      </c>
      <c r="E1596">
        <v>0</v>
      </c>
      <c r="F1596">
        <v>0</v>
      </c>
      <c r="H1596">
        <v>513.14023420000001</v>
      </c>
      <c r="J1596">
        <v>2930225</v>
      </c>
      <c r="K1596">
        <v>2464561</v>
      </c>
      <c r="L1596">
        <v>2506184</v>
      </c>
      <c r="M1596" t="str">
        <f>IF(J1596&gt;0,"Yes","No")</f>
        <v>Yes</v>
      </c>
      <c r="N1596">
        <f>AVERAGE(J1596:L1596)</f>
        <v>2633656.6666666665</v>
      </c>
      <c r="O1596" t="s">
        <v>14</v>
      </c>
      <c r="P1596" t="s">
        <v>14</v>
      </c>
      <c r="Q1596" t="s">
        <v>14</v>
      </c>
      <c r="S1596">
        <f>B1596/A1596</f>
        <v>1</v>
      </c>
      <c r="T1596">
        <f>D1596/A1596</f>
        <v>0.42307692307692307</v>
      </c>
      <c r="V1596" s="4">
        <f>A1596*12+(B1596-1)*1.007825+C1596*14.003074+D1596*15.9949146+E1596*31.9720707+F1596*30.9737615+0.0005485799</f>
        <v>513.14023417990006</v>
      </c>
      <c r="W1596">
        <f>1+A1596-B1596/2+C1596/2+F1596/2</f>
        <v>14</v>
      </c>
      <c r="X1596">
        <f>W1596/A1596</f>
        <v>0.53846153846153844</v>
      </c>
      <c r="Y1596">
        <f>W1596/B1596</f>
        <v>0.53846153846153844</v>
      </c>
      <c r="Z1596">
        <f>W1596/D1596</f>
        <v>1.2727272727272727</v>
      </c>
      <c r="AA1596" t="str">
        <f>IF(X1596&gt;=0.3,IF(X1596&lt;=0.68,IF(Y1596&gt;=0.2,IF(Y1596&lt;=0.95,IF(Z1596&gt;=0.77,IF(Z1596&lt;=1.75,"CRAM","O"),"O"),"O"),"O"),"O"),"O")</f>
        <v>CRAM</v>
      </c>
      <c r="AD1596">
        <f>(1+A1596-D1596/2-E1596-B1596/2)/(A1596-D1596/2-E1596-C1596-F1596)</f>
        <v>0.41463414634146339</v>
      </c>
      <c r="AF1596" t="str">
        <f>IF(AD1596&gt;0.66,"CondAr","----")</f>
        <v>----</v>
      </c>
      <c r="AG1596" t="str">
        <f>IF(AND((AD1596&gt;0.5),(AD1596&lt;=0.66)),"Aromatic","----")</f>
        <v>----</v>
      </c>
      <c r="AH1596" t="str">
        <f>IF(AND((AD1596&lt;=0.5),(S1596&lt;1.5)),"HUnSatLig","----")</f>
        <v>HUnSatLig</v>
      </c>
      <c r="AI1596" t="str">
        <f>IF(AND((T1596&lt;0.6),(S1596&gt;=1.5),(C1596=0)),"AlipatNoN","----")</f>
        <v>----</v>
      </c>
      <c r="AJ1596" t="str">
        <f>IF(AND((S1596&gt;=1.5),(T1596&gt;=0.6)),"SatFACarb","----")</f>
        <v>----</v>
      </c>
      <c r="AK1596" t="str">
        <f>IF(AND((T1596&lt;0.6),(S1596&gt;=1.5),(C1596&gt;0)),"Alipat+N","----")</f>
        <v>----</v>
      </c>
      <c r="AM1596" s="4">
        <f>V1596*(44/43.989828)</f>
        <v>513.25889030335827</v>
      </c>
      <c r="AN1596" s="4">
        <f>INT(AM1596)</f>
        <v>513</v>
      </c>
      <c r="AO1596" s="4">
        <f>AM1596-AN1596</f>
        <v>0.25889030335827101</v>
      </c>
    </row>
    <row r="1597" spans="1:41" x14ac:dyDescent="0.25">
      <c r="A1597">
        <v>26</v>
      </c>
      <c r="B1597">
        <v>26</v>
      </c>
      <c r="C1597">
        <v>0</v>
      </c>
      <c r="D1597">
        <v>14</v>
      </c>
      <c r="E1597">
        <v>0</v>
      </c>
      <c r="F1597">
        <v>0</v>
      </c>
      <c r="H1597">
        <v>561.12497800000006</v>
      </c>
      <c r="J1597">
        <v>2714384</v>
      </c>
      <c r="K1597">
        <v>2489492</v>
      </c>
      <c r="L1597">
        <v>2636926</v>
      </c>
      <c r="M1597" t="str">
        <f>IF(J1597&gt;0,"Yes","No")</f>
        <v>Yes</v>
      </c>
      <c r="N1597">
        <f>AVERAGE(J1597:L1597)</f>
        <v>2613600.6666666665</v>
      </c>
      <c r="O1597" t="s">
        <v>14</v>
      </c>
      <c r="P1597" t="s">
        <v>14</v>
      </c>
      <c r="Q1597" t="s">
        <v>14</v>
      </c>
      <c r="S1597">
        <f>B1597/A1597</f>
        <v>1</v>
      </c>
      <c r="T1597">
        <f>D1597/A1597</f>
        <v>0.53846153846153844</v>
      </c>
      <c r="V1597" s="4">
        <f>A1597*12+(B1597-1)*1.007825+C1597*14.003074+D1597*15.9949146+E1597*31.9720707+F1597*30.9737615+0.0005485799</f>
        <v>561.12497797990011</v>
      </c>
      <c r="W1597">
        <f>1+A1597-B1597/2+C1597/2+F1597/2</f>
        <v>14</v>
      </c>
      <c r="X1597">
        <f>W1597/A1597</f>
        <v>0.53846153846153844</v>
      </c>
      <c r="Y1597">
        <f>W1597/B1597</f>
        <v>0.53846153846153844</v>
      </c>
      <c r="Z1597">
        <f>W1597/D1597</f>
        <v>1</v>
      </c>
      <c r="AA1597" t="str">
        <f>IF(X1597&gt;=0.3,IF(X1597&lt;=0.68,IF(Y1597&gt;=0.2,IF(Y1597&lt;=0.95,IF(Z1597&gt;=0.77,IF(Z1597&lt;=1.75,"CRAM","O"),"O"),"O"),"O"),"O"),"O")</f>
        <v>CRAM</v>
      </c>
      <c r="AD1597">
        <f>(1+A1597-D1597/2-E1597-B1597/2)/(A1597-D1597/2-E1597-C1597-F1597)</f>
        <v>0.36842105263157893</v>
      </c>
      <c r="AF1597" t="str">
        <f>IF(AD1597&gt;0.66,"CondAr","----")</f>
        <v>----</v>
      </c>
      <c r="AG1597" t="str">
        <f>IF(AND((AD1597&gt;0.5),(AD1597&lt;=0.66)),"Aromatic","----")</f>
        <v>----</v>
      </c>
      <c r="AH1597" t="str">
        <f>IF(AND((AD1597&lt;=0.5),(S1597&lt;1.5)),"HUnSatLig","----")</f>
        <v>HUnSatLig</v>
      </c>
      <c r="AI1597" t="str">
        <f>IF(AND((T1597&lt;0.6),(S1597&gt;=1.5),(C1597=0)),"AlipatNoN","----")</f>
        <v>----</v>
      </c>
      <c r="AJ1597" t="str">
        <f>IF(AND((S1597&gt;=1.5),(T1597&gt;=0.6)),"SatFACarb","----")</f>
        <v>----</v>
      </c>
      <c r="AK1597" t="str">
        <f>IF(AND((T1597&lt;0.6),(S1597&gt;=1.5),(C1597&gt;0)),"Alipat+N","----")</f>
        <v>----</v>
      </c>
      <c r="AM1597" s="4">
        <f>V1597*(44/43.989828)</f>
        <v>561.25472986881425</v>
      </c>
      <c r="AN1597" s="4">
        <f>INT(AM1597)</f>
        <v>561</v>
      </c>
      <c r="AO1597" s="4">
        <f>AM1597-AN1597</f>
        <v>0.25472986881425186</v>
      </c>
    </row>
    <row r="1598" spans="1:41" x14ac:dyDescent="0.25">
      <c r="A1598">
        <v>26</v>
      </c>
      <c r="B1598">
        <v>26</v>
      </c>
      <c r="C1598">
        <v>0</v>
      </c>
      <c r="D1598">
        <v>15</v>
      </c>
      <c r="E1598">
        <v>0</v>
      </c>
      <c r="F1598">
        <v>0</v>
      </c>
      <c r="H1598">
        <v>577.11989259999996</v>
      </c>
      <c r="J1598">
        <v>2311738</v>
      </c>
      <c r="K1598">
        <v>2261962</v>
      </c>
      <c r="L1598">
        <v>1467999</v>
      </c>
      <c r="M1598" t="str">
        <f>IF(J1598&gt;0,"Yes","No")</f>
        <v>Yes</v>
      </c>
      <c r="N1598">
        <f>AVERAGE(J1598:L1598)</f>
        <v>2013899.6666666667</v>
      </c>
      <c r="O1598" t="s">
        <v>14</v>
      </c>
      <c r="P1598" t="s">
        <v>14</v>
      </c>
      <c r="Q1598" t="s">
        <v>14</v>
      </c>
      <c r="S1598">
        <f>B1598/A1598</f>
        <v>1</v>
      </c>
      <c r="T1598">
        <f>D1598/A1598</f>
        <v>0.57692307692307687</v>
      </c>
      <c r="V1598" s="4">
        <f>A1598*12+(B1598-1)*1.007825+C1598*14.003074+D1598*15.9949146+E1598*31.9720707+F1598*30.9737615+0.0005485799</f>
        <v>577.11989257990001</v>
      </c>
      <c r="W1598">
        <f>1+A1598-B1598/2+C1598/2+F1598/2</f>
        <v>14</v>
      </c>
      <c r="X1598">
        <f>W1598/A1598</f>
        <v>0.53846153846153844</v>
      </c>
      <c r="Y1598">
        <f>W1598/B1598</f>
        <v>0.53846153846153844</v>
      </c>
      <c r="Z1598">
        <f>W1598/D1598</f>
        <v>0.93333333333333335</v>
      </c>
      <c r="AA1598" t="str">
        <f>IF(X1598&gt;=0.3,IF(X1598&lt;=0.68,IF(Y1598&gt;=0.2,IF(Y1598&lt;=0.95,IF(Z1598&gt;=0.77,IF(Z1598&lt;=1.75,"CRAM","O"),"O"),"O"),"O"),"O"),"O")</f>
        <v>CRAM</v>
      </c>
      <c r="AD1598">
        <f>(1+A1598-D1598/2-E1598-B1598/2)/(A1598-D1598/2-E1598-C1598-F1598)</f>
        <v>0.35135135135135137</v>
      </c>
      <c r="AF1598" t="str">
        <f>IF(AD1598&gt;0.66,"CondAr","----")</f>
        <v>----</v>
      </c>
      <c r="AG1598" t="str">
        <f>IF(AND((AD1598&gt;0.5),(AD1598&lt;=0.66)),"Aromatic","----")</f>
        <v>----</v>
      </c>
      <c r="AH1598" t="str">
        <f>IF(AND((AD1598&lt;=0.5),(S1598&lt;1.5)),"HUnSatLig","----")</f>
        <v>HUnSatLig</v>
      </c>
      <c r="AI1598" t="str">
        <f>IF(AND((T1598&lt;0.6),(S1598&gt;=1.5),(C1598=0)),"AlipatNoN","----")</f>
        <v>----</v>
      </c>
      <c r="AJ1598" t="str">
        <f>IF(AND((S1598&gt;=1.5),(T1598&gt;=0.6)),"SatFACarb","----")</f>
        <v>----</v>
      </c>
      <c r="AK1598" t="str">
        <f>IF(AND((T1598&lt;0.6),(S1598&gt;=1.5),(C1598&gt;0)),"Alipat+N","----")</f>
        <v>----</v>
      </c>
      <c r="AM1598" s="4">
        <f>V1598*(44/43.989828)</f>
        <v>577.2533430572995</v>
      </c>
      <c r="AN1598" s="4">
        <f>INT(AM1598)</f>
        <v>577</v>
      </c>
      <c r="AO1598" s="4">
        <f>AM1598-AN1598</f>
        <v>0.25334305729950302</v>
      </c>
    </row>
    <row r="1599" spans="1:41" x14ac:dyDescent="0.25">
      <c r="A1599">
        <v>26</v>
      </c>
      <c r="B1599">
        <v>26</v>
      </c>
      <c r="C1599">
        <v>0</v>
      </c>
      <c r="D1599">
        <v>16</v>
      </c>
      <c r="E1599">
        <v>0</v>
      </c>
      <c r="F1599">
        <v>0</v>
      </c>
      <c r="H1599">
        <v>593.11480719999997</v>
      </c>
      <c r="J1599">
        <v>1837474</v>
      </c>
      <c r="K1599">
        <v>1737175</v>
      </c>
      <c r="L1599">
        <v>1675826</v>
      </c>
      <c r="M1599" t="str">
        <f>IF(J1599&gt;0,"Yes","No")</f>
        <v>Yes</v>
      </c>
      <c r="N1599">
        <f>AVERAGE(J1599:L1599)</f>
        <v>1750158.3333333333</v>
      </c>
      <c r="O1599" t="s">
        <v>14</v>
      </c>
      <c r="P1599" t="s">
        <v>14</v>
      </c>
      <c r="Q1599" t="s">
        <v>14</v>
      </c>
      <c r="S1599">
        <f>B1599/A1599</f>
        <v>1</v>
      </c>
      <c r="T1599">
        <f>D1599/A1599</f>
        <v>0.61538461538461542</v>
      </c>
      <c r="V1599" s="4">
        <f>A1599*12+(B1599-1)*1.007825+C1599*14.003074+D1599*15.9949146+E1599*31.9720707+F1599*30.9737615+0.0005485799</f>
        <v>593.11480717990003</v>
      </c>
      <c r="W1599">
        <f>1+A1599-B1599/2+C1599/2+F1599/2</f>
        <v>14</v>
      </c>
      <c r="X1599">
        <f>W1599/A1599</f>
        <v>0.53846153846153844</v>
      </c>
      <c r="Y1599">
        <f>W1599/B1599</f>
        <v>0.53846153846153844</v>
      </c>
      <c r="Z1599">
        <f>W1599/D1599</f>
        <v>0.875</v>
      </c>
      <c r="AA1599" t="str">
        <f>IF(X1599&gt;=0.3,IF(X1599&lt;=0.68,IF(Y1599&gt;=0.2,IF(Y1599&lt;=0.95,IF(Z1599&gt;=0.77,IF(Z1599&lt;=1.75,"CRAM","O"),"O"),"O"),"O"),"O"),"O")</f>
        <v>CRAM</v>
      </c>
      <c r="AD1599">
        <f>(1+A1599-D1599/2-E1599-B1599/2)/(A1599-D1599/2-E1599-C1599-F1599)</f>
        <v>0.33333333333333331</v>
      </c>
      <c r="AF1599" t="str">
        <f>IF(AD1599&gt;0.66,"CondAr","----")</f>
        <v>----</v>
      </c>
      <c r="AG1599" t="str">
        <f>IF(AND((AD1599&gt;0.5),(AD1599&lt;=0.66)),"Aromatic","----")</f>
        <v>----</v>
      </c>
      <c r="AH1599" t="str">
        <f>IF(AND((AD1599&lt;=0.5),(S1599&lt;1.5)),"HUnSatLig","----")</f>
        <v>HUnSatLig</v>
      </c>
      <c r="AI1599" t="str">
        <f>IF(AND((T1599&lt;0.6),(S1599&gt;=1.5),(C1599=0)),"AlipatNoN","----")</f>
        <v>----</v>
      </c>
      <c r="AJ1599" t="str">
        <f>IF(AND((S1599&gt;=1.5),(T1599&gt;=0.6)),"SatFACarb","----")</f>
        <v>----</v>
      </c>
      <c r="AK1599" t="str">
        <f>IF(AND((T1599&lt;0.6),(S1599&gt;=1.5),(C1599&gt;0)),"Alipat+N","----")</f>
        <v>----</v>
      </c>
      <c r="AM1599" s="4">
        <f>V1599*(44/43.989828)</f>
        <v>593.25195624578475</v>
      </c>
      <c r="AN1599" s="4">
        <f>INT(AM1599)</f>
        <v>593</v>
      </c>
      <c r="AO1599" s="4">
        <f>AM1599-AN1599</f>
        <v>0.25195624578475417</v>
      </c>
    </row>
    <row r="1600" spans="1:41" x14ac:dyDescent="0.25">
      <c r="A1600">
        <v>26</v>
      </c>
      <c r="B1600">
        <v>28</v>
      </c>
      <c r="C1600">
        <v>0</v>
      </c>
      <c r="D1600">
        <v>9</v>
      </c>
      <c r="E1600">
        <v>0</v>
      </c>
      <c r="F1600">
        <v>0</v>
      </c>
      <c r="H1600">
        <v>483.16605499999997</v>
      </c>
      <c r="J1600">
        <v>2164852</v>
      </c>
      <c r="K1600">
        <v>2133609</v>
      </c>
      <c r="L1600">
        <v>1812007</v>
      </c>
      <c r="M1600" t="str">
        <f>IF(J1600&gt;0,"Yes","No")</f>
        <v>Yes</v>
      </c>
      <c r="N1600">
        <f>AVERAGE(J1600:L1600)</f>
        <v>2036822.6666666667</v>
      </c>
      <c r="O1600">
        <v>1809303</v>
      </c>
      <c r="P1600">
        <v>1915966</v>
      </c>
      <c r="Q1600">
        <v>1840809</v>
      </c>
      <c r="S1600">
        <f>B1600/A1600</f>
        <v>1.0769230769230769</v>
      </c>
      <c r="T1600">
        <f>D1600/A1600</f>
        <v>0.34615384615384615</v>
      </c>
      <c r="V1600" s="4">
        <f>A1600*12+(B1600-1)*1.007825+C1600*14.003074+D1600*15.9949146+E1600*31.9720707+F1600*30.9737615+0.0005485799</f>
        <v>483.16605497990003</v>
      </c>
      <c r="W1600">
        <f>1+A1600-B1600/2+C1600/2+F1600/2</f>
        <v>13</v>
      </c>
      <c r="X1600">
        <f>W1600/A1600</f>
        <v>0.5</v>
      </c>
      <c r="Y1600">
        <f>W1600/B1600</f>
        <v>0.4642857142857143</v>
      </c>
      <c r="Z1600">
        <f>W1600/D1600</f>
        <v>1.4444444444444444</v>
      </c>
      <c r="AA1600" t="str">
        <f>IF(X1600&gt;=0.3,IF(X1600&lt;=0.68,IF(Y1600&gt;=0.2,IF(Y1600&lt;=0.95,IF(Z1600&gt;=0.77,IF(Z1600&lt;=1.75,"CRAM","O"),"O"),"O"),"O"),"O"),"O")</f>
        <v>CRAM</v>
      </c>
      <c r="AD1600">
        <f>(1+A1600-D1600/2-E1600-B1600/2)/(A1600-D1600/2-E1600-C1600-F1600)</f>
        <v>0.39534883720930231</v>
      </c>
      <c r="AF1600" t="str">
        <f>IF(AD1600&gt;0.66,"CondAr","----")</f>
        <v>----</v>
      </c>
      <c r="AG1600" t="str">
        <f>IF(AND((AD1600&gt;0.5),(AD1600&lt;=0.66)),"Aromatic","----")</f>
        <v>----</v>
      </c>
      <c r="AH1600" t="str">
        <f>IF(AND((AD1600&lt;=0.5),(S1600&lt;1.5)),"HUnSatLig","----")</f>
        <v>HUnSatLig</v>
      </c>
      <c r="AI1600" t="str">
        <f>IF(AND((T1600&lt;0.6),(S1600&gt;=1.5),(C1600=0)),"AlipatNoN","----")</f>
        <v>----</v>
      </c>
      <c r="AJ1600" t="str">
        <f>IF(AND((S1600&gt;=1.5),(T1600&gt;=0.6)),"SatFACarb","----")</f>
        <v>----</v>
      </c>
      <c r="AK1600" t="str">
        <f>IF(AND((T1600&lt;0.6),(S1600&gt;=1.5),(C1600&gt;0)),"Alipat+N","----")</f>
        <v>----</v>
      </c>
      <c r="AM1600" s="4">
        <f>V1600*(44/43.989828)</f>
        <v>483.27778001577087</v>
      </c>
      <c r="AN1600" s="4">
        <f>INT(AM1600)</f>
        <v>483</v>
      </c>
      <c r="AO1600" s="4">
        <f>AM1600-AN1600</f>
        <v>0.27778001577087252</v>
      </c>
    </row>
    <row r="1601" spans="1:41" x14ac:dyDescent="0.25">
      <c r="A1601">
        <v>26</v>
      </c>
      <c r="B1601">
        <v>28</v>
      </c>
      <c r="C1601">
        <v>0</v>
      </c>
      <c r="D1601">
        <v>10</v>
      </c>
      <c r="E1601">
        <v>0</v>
      </c>
      <c r="F1601">
        <v>0</v>
      </c>
      <c r="H1601">
        <v>499.16096959999999</v>
      </c>
      <c r="J1601">
        <v>2852632</v>
      </c>
      <c r="K1601">
        <v>2637763</v>
      </c>
      <c r="L1601">
        <v>1817217</v>
      </c>
      <c r="M1601" t="str">
        <f>IF(J1601&gt;0,"Yes","No")</f>
        <v>Yes</v>
      </c>
      <c r="N1601">
        <f>AVERAGE(J1601:L1601)</f>
        <v>2435870.6666666665</v>
      </c>
      <c r="O1601">
        <v>2202202</v>
      </c>
      <c r="P1601">
        <v>1965244</v>
      </c>
      <c r="Q1601">
        <v>1902466</v>
      </c>
      <c r="S1601">
        <f>B1601/A1601</f>
        <v>1.0769230769230769</v>
      </c>
      <c r="T1601">
        <f>D1601/A1601</f>
        <v>0.38461538461538464</v>
      </c>
      <c r="V1601" s="4">
        <f>A1601*12+(B1601-1)*1.007825+C1601*14.003074+D1601*15.9949146+E1601*31.9720707+F1601*30.9737615+0.0005485799</f>
        <v>499.16096957989998</v>
      </c>
      <c r="W1601">
        <f>1+A1601-B1601/2+C1601/2+F1601/2</f>
        <v>13</v>
      </c>
      <c r="X1601">
        <f>W1601/A1601</f>
        <v>0.5</v>
      </c>
      <c r="Y1601">
        <f>W1601/B1601</f>
        <v>0.4642857142857143</v>
      </c>
      <c r="Z1601">
        <f>W1601/D1601</f>
        <v>1.3</v>
      </c>
      <c r="AA1601" t="str">
        <f>IF(X1601&gt;=0.3,IF(X1601&lt;=0.68,IF(Y1601&gt;=0.2,IF(Y1601&lt;=0.95,IF(Z1601&gt;=0.77,IF(Z1601&lt;=1.75,"CRAM","O"),"O"),"O"),"O"),"O"),"O")</f>
        <v>CRAM</v>
      </c>
      <c r="AD1601">
        <f>(1+A1601-D1601/2-E1601-B1601/2)/(A1601-D1601/2-E1601-C1601-F1601)</f>
        <v>0.38095238095238093</v>
      </c>
      <c r="AF1601" t="str">
        <f>IF(AD1601&gt;0.66,"CondAr","----")</f>
        <v>----</v>
      </c>
      <c r="AG1601" t="str">
        <f>IF(AND((AD1601&gt;0.5),(AD1601&lt;=0.66)),"Aromatic","----")</f>
        <v>----</v>
      </c>
      <c r="AH1601" t="str">
        <f>IF(AND((AD1601&lt;=0.5),(S1601&lt;1.5)),"HUnSatLig","----")</f>
        <v>HUnSatLig</v>
      </c>
      <c r="AI1601" t="str">
        <f>IF(AND((T1601&lt;0.6),(S1601&gt;=1.5),(C1601=0)),"AlipatNoN","----")</f>
        <v>----</v>
      </c>
      <c r="AJ1601" t="str">
        <f>IF(AND((S1601&gt;=1.5),(T1601&gt;=0.6)),"SatFACarb","----")</f>
        <v>----</v>
      </c>
      <c r="AK1601" t="str">
        <f>IF(AND((T1601&lt;0.6),(S1601&gt;=1.5),(C1601&gt;0)),"Alipat+N","----")</f>
        <v>----</v>
      </c>
      <c r="AM1601" s="4">
        <f>V1601*(44/43.989828)</f>
        <v>499.27639320425612</v>
      </c>
      <c r="AN1601" s="4">
        <f>INT(AM1601)</f>
        <v>499</v>
      </c>
      <c r="AO1601" s="4">
        <f>AM1601-AN1601</f>
        <v>0.27639320425612368</v>
      </c>
    </row>
    <row r="1602" spans="1:41" x14ac:dyDescent="0.25">
      <c r="A1602">
        <v>26</v>
      </c>
      <c r="B1602">
        <v>28</v>
      </c>
      <c r="C1602">
        <v>0</v>
      </c>
      <c r="D1602">
        <v>11</v>
      </c>
      <c r="E1602">
        <v>0</v>
      </c>
      <c r="F1602">
        <v>0</v>
      </c>
      <c r="H1602">
        <v>515.15588419999995</v>
      </c>
      <c r="J1602">
        <v>2484379</v>
      </c>
      <c r="K1602">
        <v>2510174</v>
      </c>
      <c r="L1602">
        <v>2627583</v>
      </c>
      <c r="M1602" t="str">
        <f>IF(J1602&gt;0,"Yes","No")</f>
        <v>Yes</v>
      </c>
      <c r="N1602">
        <f>AVERAGE(J1602:L1602)</f>
        <v>2540712</v>
      </c>
      <c r="O1602">
        <v>1859285</v>
      </c>
      <c r="P1602">
        <v>1909986</v>
      </c>
      <c r="Q1602">
        <v>1840328</v>
      </c>
      <c r="S1602">
        <f>B1602/A1602</f>
        <v>1.0769230769230769</v>
      </c>
      <c r="T1602">
        <f>D1602/A1602</f>
        <v>0.42307692307692307</v>
      </c>
      <c r="V1602" s="4">
        <f>A1602*12+(B1602-1)*1.007825+C1602*14.003074+D1602*15.9949146+E1602*31.9720707+F1602*30.9737615+0.0005485799</f>
        <v>515.1558841799</v>
      </c>
      <c r="W1602">
        <f>1+A1602-B1602/2+C1602/2+F1602/2</f>
        <v>13</v>
      </c>
      <c r="X1602">
        <f>W1602/A1602</f>
        <v>0.5</v>
      </c>
      <c r="Y1602">
        <f>W1602/B1602</f>
        <v>0.4642857142857143</v>
      </c>
      <c r="Z1602">
        <f>W1602/D1602</f>
        <v>1.1818181818181819</v>
      </c>
      <c r="AA1602" t="str">
        <f>IF(X1602&gt;=0.3,IF(X1602&lt;=0.68,IF(Y1602&gt;=0.2,IF(Y1602&lt;=0.95,IF(Z1602&gt;=0.77,IF(Z1602&lt;=1.75,"CRAM","O"),"O"),"O"),"O"),"O"),"O")</f>
        <v>CRAM</v>
      </c>
      <c r="AD1602">
        <f>(1+A1602-D1602/2-E1602-B1602/2)/(A1602-D1602/2-E1602-C1602-F1602)</f>
        <v>0.36585365853658536</v>
      </c>
      <c r="AF1602" t="str">
        <f>IF(AD1602&gt;0.66,"CondAr","----")</f>
        <v>----</v>
      </c>
      <c r="AG1602" t="str">
        <f>IF(AND((AD1602&gt;0.5),(AD1602&lt;=0.66)),"Aromatic","----")</f>
        <v>----</v>
      </c>
      <c r="AH1602" t="str">
        <f>IF(AND((AD1602&lt;=0.5),(S1602&lt;1.5)),"HUnSatLig","----")</f>
        <v>HUnSatLig</v>
      </c>
      <c r="AI1602" t="str">
        <f>IF(AND((T1602&lt;0.6),(S1602&gt;=1.5),(C1602=0)),"AlipatNoN","----")</f>
        <v>----</v>
      </c>
      <c r="AJ1602" t="str">
        <f>IF(AND((S1602&gt;=1.5),(T1602&gt;=0.6)),"SatFACarb","----")</f>
        <v>----</v>
      </c>
      <c r="AK1602" t="str">
        <f>IF(AND((T1602&lt;0.6),(S1602&gt;=1.5),(C1602&gt;0)),"Alipat+N","----")</f>
        <v>----</v>
      </c>
      <c r="AM1602" s="4">
        <f>V1602*(44/43.989828)</f>
        <v>515.27500639274149</v>
      </c>
      <c r="AN1602" s="4">
        <f>INT(AM1602)</f>
        <v>515</v>
      </c>
      <c r="AO1602" s="4">
        <f>AM1602-AN1602</f>
        <v>0.27500639274148853</v>
      </c>
    </row>
    <row r="1603" spans="1:41" x14ac:dyDescent="0.25">
      <c r="A1603">
        <v>26</v>
      </c>
      <c r="B1603">
        <v>28</v>
      </c>
      <c r="C1603">
        <v>0</v>
      </c>
      <c r="D1603">
        <v>14</v>
      </c>
      <c r="E1603">
        <v>0</v>
      </c>
      <c r="F1603">
        <v>0</v>
      </c>
      <c r="H1603">
        <v>563.14062799999999</v>
      </c>
      <c r="J1603">
        <v>2498770</v>
      </c>
      <c r="K1603">
        <v>2376270</v>
      </c>
      <c r="L1603">
        <v>2643545</v>
      </c>
      <c r="M1603" t="str">
        <f>IF(J1603&gt;0,"Yes","No")</f>
        <v>Yes</v>
      </c>
      <c r="N1603">
        <f>AVERAGE(J1603:L1603)</f>
        <v>2506195</v>
      </c>
      <c r="O1603" t="s">
        <v>14</v>
      </c>
      <c r="P1603" t="s">
        <v>14</v>
      </c>
      <c r="Q1603" t="s">
        <v>14</v>
      </c>
      <c r="S1603">
        <f>B1603/A1603</f>
        <v>1.0769230769230769</v>
      </c>
      <c r="T1603">
        <f>D1603/A1603</f>
        <v>0.53846153846153844</v>
      </c>
      <c r="V1603" s="4">
        <f>A1603*12+(B1603-1)*1.007825+C1603*14.003074+D1603*15.9949146+E1603*31.9720707+F1603*30.9737615+0.0005485799</f>
        <v>563.14062797990005</v>
      </c>
      <c r="W1603">
        <f>1+A1603-B1603/2+C1603/2+F1603/2</f>
        <v>13</v>
      </c>
      <c r="X1603">
        <f>W1603/A1603</f>
        <v>0.5</v>
      </c>
      <c r="Y1603">
        <f>W1603/B1603</f>
        <v>0.4642857142857143</v>
      </c>
      <c r="Z1603">
        <f>W1603/D1603</f>
        <v>0.9285714285714286</v>
      </c>
      <c r="AA1603" t="str">
        <f>IF(X1603&gt;=0.3,IF(X1603&lt;=0.68,IF(Y1603&gt;=0.2,IF(Y1603&lt;=0.95,IF(Z1603&gt;=0.77,IF(Z1603&lt;=1.75,"CRAM","O"),"O"),"O"),"O"),"O"),"O")</f>
        <v>CRAM</v>
      </c>
      <c r="AD1603">
        <f>(1+A1603-D1603/2-E1603-B1603/2)/(A1603-D1603/2-E1603-C1603-F1603)</f>
        <v>0.31578947368421051</v>
      </c>
      <c r="AF1603" t="str">
        <f>IF(AD1603&gt;0.66,"CondAr","----")</f>
        <v>----</v>
      </c>
      <c r="AG1603" t="str">
        <f>IF(AND((AD1603&gt;0.5),(AD1603&lt;=0.66)),"Aromatic","----")</f>
        <v>----</v>
      </c>
      <c r="AH1603" t="str">
        <f>IF(AND((AD1603&lt;=0.5),(S1603&lt;1.5)),"HUnSatLig","----")</f>
        <v>HUnSatLig</v>
      </c>
      <c r="AI1603" t="str">
        <f>IF(AND((T1603&lt;0.6),(S1603&gt;=1.5),(C1603=0)),"AlipatNoN","----")</f>
        <v>----</v>
      </c>
      <c r="AJ1603" t="str">
        <f>IF(AND((S1603&gt;=1.5),(T1603&gt;=0.6)),"SatFACarb","----")</f>
        <v>----</v>
      </c>
      <c r="AK1603" t="str">
        <f>IF(AND((T1603&lt;0.6),(S1603&gt;=1.5),(C1603&gt;0)),"Alipat+N","----")</f>
        <v>----</v>
      </c>
      <c r="AM1603" s="4">
        <f>V1603*(44/43.989828)</f>
        <v>563.27084595819736</v>
      </c>
      <c r="AN1603" s="4">
        <f>INT(AM1603)</f>
        <v>563</v>
      </c>
      <c r="AO1603" s="4">
        <f>AM1603-AN1603</f>
        <v>0.27084595819735569</v>
      </c>
    </row>
    <row r="1604" spans="1:41" x14ac:dyDescent="0.25">
      <c r="A1604">
        <v>26</v>
      </c>
      <c r="B1604">
        <v>28</v>
      </c>
      <c r="C1604">
        <v>0</v>
      </c>
      <c r="D1604">
        <v>15</v>
      </c>
      <c r="E1604">
        <v>0</v>
      </c>
      <c r="F1604">
        <v>0</v>
      </c>
      <c r="H1604">
        <v>579.13554260000001</v>
      </c>
      <c r="J1604">
        <v>1657274</v>
      </c>
      <c r="K1604">
        <v>1672535</v>
      </c>
      <c r="L1604">
        <v>1592815</v>
      </c>
      <c r="M1604" t="str">
        <f>IF(J1604&gt;0,"Yes","No")</f>
        <v>Yes</v>
      </c>
      <c r="N1604">
        <f>AVERAGE(J1604:L1604)</f>
        <v>1640874.6666666667</v>
      </c>
      <c r="O1604" t="s">
        <v>14</v>
      </c>
      <c r="P1604" t="s">
        <v>14</v>
      </c>
      <c r="Q1604" t="s">
        <v>14</v>
      </c>
      <c r="S1604">
        <f>B1604/A1604</f>
        <v>1.0769230769230769</v>
      </c>
      <c r="T1604">
        <f>D1604/A1604</f>
        <v>0.57692307692307687</v>
      </c>
      <c r="V1604" s="4">
        <f>A1604*12+(B1604-1)*1.007825+C1604*14.003074+D1604*15.9949146+E1604*31.9720707+F1604*30.9737615+0.0005485799</f>
        <v>579.13554257990006</v>
      </c>
      <c r="W1604">
        <f>1+A1604-B1604/2+C1604/2+F1604/2</f>
        <v>13</v>
      </c>
      <c r="X1604">
        <f>W1604/A1604</f>
        <v>0.5</v>
      </c>
      <c r="Y1604">
        <f>W1604/B1604</f>
        <v>0.4642857142857143</v>
      </c>
      <c r="Z1604">
        <f>W1604/D1604</f>
        <v>0.8666666666666667</v>
      </c>
      <c r="AA1604" t="str">
        <f>IF(X1604&gt;=0.3,IF(X1604&lt;=0.68,IF(Y1604&gt;=0.2,IF(Y1604&lt;=0.95,IF(Z1604&gt;=0.77,IF(Z1604&lt;=1.75,"CRAM","O"),"O"),"O"),"O"),"O"),"O")</f>
        <v>CRAM</v>
      </c>
      <c r="AD1604">
        <f>(1+A1604-D1604/2-E1604-B1604/2)/(A1604-D1604/2-E1604-C1604-F1604)</f>
        <v>0.29729729729729731</v>
      </c>
      <c r="AF1604" t="str">
        <f>IF(AD1604&gt;0.66,"CondAr","----")</f>
        <v>----</v>
      </c>
      <c r="AG1604" t="str">
        <f>IF(AND((AD1604&gt;0.5),(AD1604&lt;=0.66)),"Aromatic","----")</f>
        <v>----</v>
      </c>
      <c r="AH1604" t="str">
        <f>IF(AND((AD1604&lt;=0.5),(S1604&lt;1.5)),"HUnSatLig","----")</f>
        <v>HUnSatLig</v>
      </c>
      <c r="AI1604" t="str">
        <f>IF(AND((T1604&lt;0.6),(S1604&gt;=1.5),(C1604=0)),"AlipatNoN","----")</f>
        <v>----</v>
      </c>
      <c r="AJ1604" t="str">
        <f>IF(AND((S1604&gt;=1.5),(T1604&gt;=0.6)),"SatFACarb","----")</f>
        <v>----</v>
      </c>
      <c r="AK1604" t="str">
        <f>IF(AND((T1604&lt;0.6),(S1604&gt;=1.5),(C1604&gt;0)),"Alipat+N","----")</f>
        <v>----</v>
      </c>
      <c r="AM1604" s="4">
        <f>V1604*(44/43.989828)</f>
        <v>579.26945914668272</v>
      </c>
      <c r="AN1604" s="4">
        <f>INT(AM1604)</f>
        <v>579</v>
      </c>
      <c r="AO1604" s="4">
        <f>AM1604-AN1604</f>
        <v>0.26945914668272053</v>
      </c>
    </row>
    <row r="1605" spans="1:41" x14ac:dyDescent="0.25">
      <c r="A1605">
        <v>26</v>
      </c>
      <c r="B1605">
        <v>30</v>
      </c>
      <c r="C1605">
        <v>0</v>
      </c>
      <c r="D1605">
        <v>8</v>
      </c>
      <c r="E1605">
        <v>0</v>
      </c>
      <c r="F1605">
        <v>0</v>
      </c>
      <c r="H1605">
        <v>469.18679040000001</v>
      </c>
      <c r="J1605">
        <v>2536072</v>
      </c>
      <c r="K1605">
        <v>2027097</v>
      </c>
      <c r="L1605">
        <v>2524049</v>
      </c>
      <c r="M1605" t="str">
        <f>IF(J1605&gt;0,"Yes","No")</f>
        <v>Yes</v>
      </c>
      <c r="N1605">
        <f>AVERAGE(J1605:L1605)</f>
        <v>2362406</v>
      </c>
      <c r="O1605">
        <v>2058883</v>
      </c>
      <c r="P1605">
        <v>2872099</v>
      </c>
      <c r="Q1605">
        <v>2621433</v>
      </c>
      <c r="S1605">
        <f>B1605/A1605</f>
        <v>1.1538461538461537</v>
      </c>
      <c r="T1605">
        <f>D1605/A1605</f>
        <v>0.30769230769230771</v>
      </c>
      <c r="V1605" s="4">
        <f>A1605*12+(B1605-1)*1.007825+C1605*14.003074+D1605*15.9949146+E1605*31.9720707+F1605*30.9737615+0.0005485799</f>
        <v>469.1867903799</v>
      </c>
      <c r="W1605">
        <f>1+A1605-B1605/2+C1605/2+F1605/2</f>
        <v>12</v>
      </c>
      <c r="X1605">
        <f>W1605/A1605</f>
        <v>0.46153846153846156</v>
      </c>
      <c r="Y1605">
        <f>W1605/B1605</f>
        <v>0.4</v>
      </c>
      <c r="Z1605">
        <f>W1605/D1605</f>
        <v>1.5</v>
      </c>
      <c r="AA1605" t="str">
        <f>IF(X1605&gt;=0.3,IF(X1605&lt;=0.68,IF(Y1605&gt;=0.2,IF(Y1605&lt;=0.95,IF(Z1605&gt;=0.77,IF(Z1605&lt;=1.75,"CRAM","O"),"O"),"O"),"O"),"O"),"O")</f>
        <v>CRAM</v>
      </c>
      <c r="AD1605">
        <f>(1+A1605-D1605/2-E1605-B1605/2)/(A1605-D1605/2-E1605-C1605-F1605)</f>
        <v>0.36363636363636365</v>
      </c>
      <c r="AF1605" t="str">
        <f>IF(AD1605&gt;0.66,"CondAr","----")</f>
        <v>----</v>
      </c>
      <c r="AG1605" t="str">
        <f>IF(AND((AD1605&gt;0.5),(AD1605&lt;=0.66)),"Aromatic","----")</f>
        <v>----</v>
      </c>
      <c r="AH1605" t="str">
        <f>IF(AND((AD1605&lt;=0.5),(S1605&lt;1.5)),"HUnSatLig","----")</f>
        <v>HUnSatLig</v>
      </c>
      <c r="AI1605" t="str">
        <f>IF(AND((T1605&lt;0.6),(S1605&gt;=1.5),(C1605=0)),"AlipatNoN","----")</f>
        <v>----</v>
      </c>
      <c r="AJ1605" t="str">
        <f>IF(AND((S1605&gt;=1.5),(T1605&gt;=0.6)),"SatFACarb","----")</f>
        <v>----</v>
      </c>
      <c r="AK1605" t="str">
        <f>IF(AND((T1605&lt;0.6),(S1605&gt;=1.5),(C1605&gt;0)),"Alipat+N","----")</f>
        <v>----</v>
      </c>
      <c r="AM1605" s="4">
        <f>V1605*(44/43.989828)</f>
        <v>469.29528291666878</v>
      </c>
      <c r="AN1605" s="4">
        <f>INT(AM1605)</f>
        <v>469</v>
      </c>
      <c r="AO1605" s="4">
        <f>AM1605-AN1605</f>
        <v>0.29528291666878204</v>
      </c>
    </row>
    <row r="1606" spans="1:41" x14ac:dyDescent="0.25">
      <c r="A1606">
        <v>26</v>
      </c>
      <c r="B1606">
        <v>30</v>
      </c>
      <c r="C1606">
        <v>0</v>
      </c>
      <c r="D1606">
        <v>14</v>
      </c>
      <c r="E1606">
        <v>0</v>
      </c>
      <c r="F1606">
        <v>0</v>
      </c>
      <c r="H1606">
        <v>565.15627800000004</v>
      </c>
      <c r="J1606">
        <v>1767052</v>
      </c>
      <c r="K1606">
        <v>1832450</v>
      </c>
      <c r="L1606">
        <v>1541676</v>
      </c>
      <c r="M1606" t="str">
        <f>IF(J1606&gt;0,"Yes","No")</f>
        <v>Yes</v>
      </c>
      <c r="N1606">
        <f>AVERAGE(J1606:L1606)</f>
        <v>1713726</v>
      </c>
      <c r="O1606" t="s">
        <v>14</v>
      </c>
      <c r="P1606" t="s">
        <v>14</v>
      </c>
      <c r="Q1606" t="s">
        <v>14</v>
      </c>
      <c r="S1606">
        <f>B1606/A1606</f>
        <v>1.1538461538461537</v>
      </c>
      <c r="T1606">
        <f>D1606/A1606</f>
        <v>0.53846153846153844</v>
      </c>
      <c r="V1606" s="4">
        <f>A1606*12+(B1606-1)*1.007825+C1606*14.003074+D1606*15.9949146+E1606*31.9720707+F1606*30.9737615+0.0005485799</f>
        <v>565.15627797989998</v>
      </c>
      <c r="W1606">
        <f>1+A1606-B1606/2+C1606/2+F1606/2</f>
        <v>12</v>
      </c>
      <c r="X1606">
        <f>W1606/A1606</f>
        <v>0.46153846153846156</v>
      </c>
      <c r="Y1606">
        <f>W1606/B1606</f>
        <v>0.4</v>
      </c>
      <c r="Z1606">
        <f>W1606/D1606</f>
        <v>0.8571428571428571</v>
      </c>
      <c r="AA1606" t="str">
        <f>IF(X1606&gt;=0.3,IF(X1606&lt;=0.68,IF(Y1606&gt;=0.2,IF(Y1606&lt;=0.95,IF(Z1606&gt;=0.77,IF(Z1606&lt;=1.75,"CRAM","O"),"O"),"O"),"O"),"O"),"O")</f>
        <v>CRAM</v>
      </c>
      <c r="AD1606">
        <f>(1+A1606-D1606/2-E1606-B1606/2)/(A1606-D1606/2-E1606-C1606-F1606)</f>
        <v>0.26315789473684209</v>
      </c>
      <c r="AF1606" t="str">
        <f>IF(AD1606&gt;0.66,"CondAr","----")</f>
        <v>----</v>
      </c>
      <c r="AG1606" t="str">
        <f>IF(AND((AD1606&gt;0.5),(AD1606&lt;=0.66)),"Aromatic","----")</f>
        <v>----</v>
      </c>
      <c r="AH1606" t="str">
        <f>IF(AND((AD1606&lt;=0.5),(S1606&lt;1.5)),"HUnSatLig","----")</f>
        <v>HUnSatLig</v>
      </c>
      <c r="AI1606" t="str">
        <f>IF(AND((T1606&lt;0.6),(S1606&gt;=1.5),(C1606=0)),"AlipatNoN","----")</f>
        <v>----</v>
      </c>
      <c r="AJ1606" t="str">
        <f>IF(AND((S1606&gt;=1.5),(T1606&gt;=0.6)),"SatFACarb","----")</f>
        <v>----</v>
      </c>
      <c r="AK1606" t="str">
        <f>IF(AND((T1606&lt;0.6),(S1606&gt;=1.5),(C1606&gt;0)),"Alipat+N","----")</f>
        <v>----</v>
      </c>
      <c r="AM1606" s="4">
        <f>V1606*(44/43.989828)</f>
        <v>565.28696204758057</v>
      </c>
      <c r="AN1606" s="4">
        <f>INT(AM1606)</f>
        <v>565</v>
      </c>
      <c r="AO1606" s="4">
        <f>AM1606-AN1606</f>
        <v>0.2869620475805732</v>
      </c>
    </row>
    <row r="1607" spans="1:41" x14ac:dyDescent="0.25">
      <c r="A1607">
        <v>26</v>
      </c>
      <c r="B1607">
        <v>32</v>
      </c>
      <c r="C1607">
        <v>0</v>
      </c>
      <c r="D1607">
        <v>7</v>
      </c>
      <c r="E1607">
        <v>0</v>
      </c>
      <c r="F1607">
        <v>0</v>
      </c>
      <c r="H1607">
        <v>455.20752579999998</v>
      </c>
      <c r="J1607">
        <v>2302029</v>
      </c>
      <c r="K1607">
        <v>2332703</v>
      </c>
      <c r="L1607">
        <v>2619205</v>
      </c>
      <c r="M1607" t="str">
        <f>IF(J1607&gt;0,"Yes","No")</f>
        <v>Yes</v>
      </c>
      <c r="N1607">
        <f>AVERAGE(J1607:L1607)</f>
        <v>2417979</v>
      </c>
      <c r="O1607">
        <v>3543056</v>
      </c>
      <c r="P1607">
        <v>3318328</v>
      </c>
      <c r="Q1607">
        <v>2791351</v>
      </c>
      <c r="S1607">
        <f>B1607/A1607</f>
        <v>1.2307692307692308</v>
      </c>
      <c r="T1607">
        <f>D1607/A1607</f>
        <v>0.26923076923076922</v>
      </c>
      <c r="V1607" s="4">
        <f>A1607*12+(B1607-1)*1.007825+C1607*14.003074+D1607*15.9949146+E1607*31.9720707+F1607*30.9737615+0.0005485799</f>
        <v>455.20752577989998</v>
      </c>
      <c r="W1607">
        <f>1+A1607-B1607/2+C1607/2+F1607/2</f>
        <v>11</v>
      </c>
      <c r="X1607">
        <f>W1607/A1607</f>
        <v>0.42307692307692307</v>
      </c>
      <c r="Y1607">
        <f>W1607/B1607</f>
        <v>0.34375</v>
      </c>
      <c r="Z1607">
        <f>W1607/D1607</f>
        <v>1.5714285714285714</v>
      </c>
      <c r="AA1607" t="str">
        <f>IF(X1607&gt;=0.3,IF(X1607&lt;=0.68,IF(Y1607&gt;=0.2,IF(Y1607&lt;=0.95,IF(Z1607&gt;=0.77,IF(Z1607&lt;=1.75,"CRAM","O"),"O"),"O"),"O"),"O"),"O")</f>
        <v>CRAM</v>
      </c>
      <c r="AD1607">
        <f>(1+A1607-D1607/2-E1607-B1607/2)/(A1607-D1607/2-E1607-C1607-F1607)</f>
        <v>0.33333333333333331</v>
      </c>
      <c r="AF1607" t="str">
        <f>IF(AD1607&gt;0.66,"CondAr","----")</f>
        <v>----</v>
      </c>
      <c r="AG1607" t="str">
        <f>IF(AND((AD1607&gt;0.5),(AD1607&lt;=0.66)),"Aromatic","----")</f>
        <v>----</v>
      </c>
      <c r="AH1607" t="str">
        <f>IF(AND((AD1607&lt;=0.5),(S1607&lt;1.5)),"HUnSatLig","----")</f>
        <v>HUnSatLig</v>
      </c>
      <c r="AI1607" t="str">
        <f>IF(AND((T1607&lt;0.6),(S1607&gt;=1.5),(C1607=0)),"AlipatNoN","----")</f>
        <v>----</v>
      </c>
      <c r="AJ1607" t="str">
        <f>IF(AND((S1607&gt;=1.5),(T1607&gt;=0.6)),"SatFACarb","----")</f>
        <v>----</v>
      </c>
      <c r="AK1607" t="str">
        <f>IF(AND((T1607&lt;0.6),(S1607&gt;=1.5),(C1607&gt;0)),"Alipat+N","----")</f>
        <v>----</v>
      </c>
      <c r="AM1607" s="4">
        <f>V1607*(44/43.989828)</f>
        <v>455.31278581756663</v>
      </c>
      <c r="AN1607" s="4">
        <f>INT(AM1607)</f>
        <v>455</v>
      </c>
      <c r="AO1607" s="4">
        <f>AM1607-AN1607</f>
        <v>0.31278581756663471</v>
      </c>
    </row>
    <row r="1608" spans="1:41" x14ac:dyDescent="0.25">
      <c r="A1608">
        <v>26</v>
      </c>
      <c r="B1608">
        <v>32</v>
      </c>
      <c r="C1608">
        <v>0</v>
      </c>
      <c r="D1608">
        <v>14</v>
      </c>
      <c r="E1608">
        <v>0</v>
      </c>
      <c r="F1608">
        <v>0</v>
      </c>
      <c r="H1608">
        <v>567.17192799999998</v>
      </c>
      <c r="J1608">
        <v>2213437</v>
      </c>
      <c r="K1608">
        <v>1873841</v>
      </c>
      <c r="L1608">
        <v>1725942</v>
      </c>
      <c r="M1608" t="str">
        <f>IF(J1608&gt;0,"Yes","No")</f>
        <v>Yes</v>
      </c>
      <c r="N1608">
        <f>AVERAGE(J1608:L1608)</f>
        <v>1937740</v>
      </c>
      <c r="O1608" t="s">
        <v>14</v>
      </c>
      <c r="P1608" t="s">
        <v>14</v>
      </c>
      <c r="Q1608" t="s">
        <v>14</v>
      </c>
      <c r="S1608">
        <f>B1608/A1608</f>
        <v>1.2307692307692308</v>
      </c>
      <c r="T1608">
        <f>D1608/A1608</f>
        <v>0.53846153846153844</v>
      </c>
      <c r="V1608" s="4">
        <f>A1608*12+(B1608-1)*1.007825+C1608*14.003074+D1608*15.9949146+E1608*31.9720707+F1608*30.9737615+0.0005485799</f>
        <v>567.17192797990003</v>
      </c>
      <c r="W1608">
        <f>1+A1608-B1608/2+C1608/2+F1608/2</f>
        <v>11</v>
      </c>
      <c r="X1608">
        <f>W1608/A1608</f>
        <v>0.42307692307692307</v>
      </c>
      <c r="Y1608">
        <f>W1608/B1608</f>
        <v>0.34375</v>
      </c>
      <c r="Z1608">
        <f>W1608/D1608</f>
        <v>0.7857142857142857</v>
      </c>
      <c r="AA1608" t="str">
        <f>IF(X1608&gt;=0.3,IF(X1608&lt;=0.68,IF(Y1608&gt;=0.2,IF(Y1608&lt;=0.95,IF(Z1608&gt;=0.77,IF(Z1608&lt;=1.75,"CRAM","O"),"O"),"O"),"O"),"O"),"O")</f>
        <v>CRAM</v>
      </c>
      <c r="AD1608">
        <f>(1+A1608-D1608/2-E1608-B1608/2)/(A1608-D1608/2-E1608-C1608-F1608)</f>
        <v>0.21052631578947367</v>
      </c>
      <c r="AF1608" t="str">
        <f>IF(AD1608&gt;0.66,"CondAr","----")</f>
        <v>----</v>
      </c>
      <c r="AG1608" t="str">
        <f>IF(AND((AD1608&gt;0.5),(AD1608&lt;=0.66)),"Aromatic","----")</f>
        <v>----</v>
      </c>
      <c r="AH1608" t="str">
        <f>IF(AND((AD1608&lt;=0.5),(S1608&lt;1.5)),"HUnSatLig","----")</f>
        <v>HUnSatLig</v>
      </c>
      <c r="AI1608" t="str">
        <f>IF(AND((T1608&lt;0.6),(S1608&gt;=1.5),(C1608=0)),"AlipatNoN","----")</f>
        <v>----</v>
      </c>
      <c r="AJ1608" t="str">
        <f>IF(AND((S1608&gt;=1.5),(T1608&gt;=0.6)),"SatFACarb","----")</f>
        <v>----</v>
      </c>
      <c r="AK1608" t="str">
        <f>IF(AND((T1608&lt;0.6),(S1608&gt;=1.5),(C1608&gt;0)),"Alipat+N","----")</f>
        <v>----</v>
      </c>
      <c r="AM1608" s="4">
        <f>V1608*(44/43.989828)</f>
        <v>567.30307813696379</v>
      </c>
      <c r="AN1608" s="4">
        <f>INT(AM1608)</f>
        <v>567</v>
      </c>
      <c r="AO1608" s="4">
        <f>AM1608-AN1608</f>
        <v>0.30307813696379071</v>
      </c>
    </row>
    <row r="1609" spans="1:41" x14ac:dyDescent="0.25">
      <c r="A1609">
        <v>26</v>
      </c>
      <c r="B1609">
        <v>34</v>
      </c>
      <c r="C1609">
        <v>0</v>
      </c>
      <c r="D1609">
        <v>6</v>
      </c>
      <c r="E1609">
        <v>0</v>
      </c>
      <c r="F1609">
        <v>0</v>
      </c>
      <c r="H1609">
        <v>441.22826120000002</v>
      </c>
      <c r="J1609">
        <v>1619767</v>
      </c>
      <c r="K1609">
        <v>2058593</v>
      </c>
      <c r="L1609">
        <v>1967795</v>
      </c>
      <c r="M1609" t="str">
        <f>IF(J1609&gt;0,"Yes","No")</f>
        <v>Yes</v>
      </c>
      <c r="N1609">
        <f>AVERAGE(J1609:L1609)</f>
        <v>1882051.6666666667</v>
      </c>
      <c r="O1609">
        <v>2705929</v>
      </c>
      <c r="P1609">
        <v>3128130</v>
      </c>
      <c r="Q1609">
        <v>2507988</v>
      </c>
      <c r="S1609">
        <f>B1609/A1609</f>
        <v>1.3076923076923077</v>
      </c>
      <c r="T1609">
        <f>D1609/A1609</f>
        <v>0.23076923076923078</v>
      </c>
      <c r="V1609" s="4">
        <f>A1609*12+(B1609-1)*1.007825+C1609*14.003074+D1609*15.9949146+E1609*31.9720707+F1609*30.9737615+0.0005485799</f>
        <v>441.22826117989996</v>
      </c>
      <c r="W1609">
        <f>1+A1609-B1609/2+C1609/2+F1609/2</f>
        <v>10</v>
      </c>
      <c r="X1609">
        <f>W1609/A1609</f>
        <v>0.38461538461538464</v>
      </c>
      <c r="Y1609">
        <f>W1609/B1609</f>
        <v>0.29411764705882354</v>
      </c>
      <c r="Z1609">
        <f>W1609/D1609</f>
        <v>1.6666666666666667</v>
      </c>
      <c r="AA1609" t="str">
        <f>IF(X1609&gt;=0.3,IF(X1609&lt;=0.68,IF(Y1609&gt;=0.2,IF(Y1609&lt;=0.95,IF(Z1609&gt;=0.77,IF(Z1609&lt;=1.75,"CRAM","O"),"O"),"O"),"O"),"O"),"O")</f>
        <v>CRAM</v>
      </c>
      <c r="AD1609">
        <f>(1+A1609-D1609/2-E1609-B1609/2)/(A1609-D1609/2-E1609-C1609-F1609)</f>
        <v>0.30434782608695654</v>
      </c>
      <c r="AF1609" t="str">
        <f>IF(AD1609&gt;0.66,"CondAr","----")</f>
        <v>----</v>
      </c>
      <c r="AG1609" t="str">
        <f>IF(AND((AD1609&gt;0.5),(AD1609&lt;=0.66)),"Aromatic","----")</f>
        <v>----</v>
      </c>
      <c r="AH1609" t="str">
        <f>IF(AND((AD1609&lt;=0.5),(S1609&lt;1.5)),"HUnSatLig","----")</f>
        <v>HUnSatLig</v>
      </c>
      <c r="AI1609" t="str">
        <f>IF(AND((T1609&lt;0.6),(S1609&gt;=1.5),(C1609=0)),"AlipatNoN","----")</f>
        <v>----</v>
      </c>
      <c r="AJ1609" t="str">
        <f>IF(AND((S1609&gt;=1.5),(T1609&gt;=0.6)),"SatFACarb","----")</f>
        <v>----</v>
      </c>
      <c r="AK1609" t="str">
        <f>IF(AND((T1609&lt;0.6),(S1609&gt;=1.5),(C1609&gt;0)),"Alipat+N","----")</f>
        <v>----</v>
      </c>
      <c r="AM1609" s="4">
        <f>V1609*(44/43.989828)</f>
        <v>441.33028871846454</v>
      </c>
      <c r="AN1609" s="4">
        <f>INT(AM1609)</f>
        <v>441</v>
      </c>
      <c r="AO1609" s="4">
        <f>AM1609-AN1609</f>
        <v>0.33028871846454422</v>
      </c>
    </row>
    <row r="1610" spans="1:41" x14ac:dyDescent="0.25">
      <c r="A1610">
        <v>26</v>
      </c>
      <c r="B1610">
        <v>34</v>
      </c>
      <c r="C1610">
        <v>0</v>
      </c>
      <c r="D1610">
        <v>12</v>
      </c>
      <c r="E1610">
        <v>0</v>
      </c>
      <c r="F1610">
        <v>0</v>
      </c>
      <c r="H1610">
        <v>537.1977488</v>
      </c>
      <c r="J1610">
        <v>3051414</v>
      </c>
      <c r="K1610">
        <v>2719288</v>
      </c>
      <c r="L1610">
        <v>2439208</v>
      </c>
      <c r="M1610" t="str">
        <f>IF(J1610&gt;0,"Yes","No")</f>
        <v>Yes</v>
      </c>
      <c r="N1610">
        <f>AVERAGE(J1610:L1610)</f>
        <v>2736636.6666666665</v>
      </c>
      <c r="O1610">
        <v>3232045</v>
      </c>
      <c r="P1610">
        <v>2637527</v>
      </c>
      <c r="Q1610">
        <v>2728108</v>
      </c>
      <c r="S1610">
        <f>B1610/A1610</f>
        <v>1.3076923076923077</v>
      </c>
      <c r="T1610">
        <f>D1610/A1610</f>
        <v>0.46153846153846156</v>
      </c>
      <c r="V1610" s="4">
        <f>A1610*12+(B1610-1)*1.007825+C1610*14.003074+D1610*15.9949146+E1610*31.9720707+F1610*30.9737615+0.0005485799</f>
        <v>537.19774877990005</v>
      </c>
      <c r="W1610">
        <f>1+A1610-B1610/2+C1610/2+F1610/2</f>
        <v>10</v>
      </c>
      <c r="X1610">
        <f>W1610/A1610</f>
        <v>0.38461538461538464</v>
      </c>
      <c r="Y1610">
        <f>W1610/B1610</f>
        <v>0.29411764705882354</v>
      </c>
      <c r="Z1610">
        <f>W1610/D1610</f>
        <v>0.83333333333333337</v>
      </c>
      <c r="AA1610" t="str">
        <f>IF(X1610&gt;=0.3,IF(X1610&lt;=0.68,IF(Y1610&gt;=0.2,IF(Y1610&lt;=0.95,IF(Z1610&gt;=0.77,IF(Z1610&lt;=1.75,"CRAM","O"),"O"),"O"),"O"),"O"),"O")</f>
        <v>CRAM</v>
      </c>
      <c r="AD1610">
        <f>(1+A1610-D1610/2-E1610-B1610/2)/(A1610-D1610/2-E1610-C1610-F1610)</f>
        <v>0.2</v>
      </c>
      <c r="AF1610" t="str">
        <f>IF(AD1610&gt;0.66,"CondAr","----")</f>
        <v>----</v>
      </c>
      <c r="AG1610" t="str">
        <f>IF(AND((AD1610&gt;0.5),(AD1610&lt;=0.66)),"Aromatic","----")</f>
        <v>----</v>
      </c>
      <c r="AH1610" t="str">
        <f>IF(AND((AD1610&lt;=0.5),(S1610&lt;1.5)),"HUnSatLig","----")</f>
        <v>HUnSatLig</v>
      </c>
      <c r="AI1610" t="str">
        <f>IF(AND((T1610&lt;0.6),(S1610&gt;=1.5),(C1610=0)),"AlipatNoN","----")</f>
        <v>----</v>
      </c>
      <c r="AJ1610" t="str">
        <f>IF(AND((S1610&gt;=1.5),(T1610&gt;=0.6)),"SatFACarb","----")</f>
        <v>----</v>
      </c>
      <c r="AK1610" t="str">
        <f>IF(AND((T1610&lt;0.6),(S1610&gt;=1.5),(C1610&gt;0)),"Alipat+N","----")</f>
        <v>----</v>
      </c>
      <c r="AM1610" s="4">
        <f>V1610*(44/43.989828)</f>
        <v>537.32196784937639</v>
      </c>
      <c r="AN1610" s="4">
        <f>INT(AM1610)</f>
        <v>537</v>
      </c>
      <c r="AO1610" s="4">
        <f>AM1610-AN1610</f>
        <v>0.32196784937639222</v>
      </c>
    </row>
    <row r="1611" spans="1:41" x14ac:dyDescent="0.25">
      <c r="A1611">
        <v>26</v>
      </c>
      <c r="B1611">
        <v>34</v>
      </c>
      <c r="C1611">
        <v>0</v>
      </c>
      <c r="D1611">
        <v>13</v>
      </c>
      <c r="E1611">
        <v>0</v>
      </c>
      <c r="F1611">
        <v>0</v>
      </c>
      <c r="H1611">
        <v>553.19266340000001</v>
      </c>
      <c r="J1611">
        <v>2734517</v>
      </c>
      <c r="K1611">
        <v>2557297</v>
      </c>
      <c r="L1611">
        <v>2174657</v>
      </c>
      <c r="M1611" t="str">
        <f>IF(J1611&gt;0,"Yes","No")</f>
        <v>Yes</v>
      </c>
      <c r="N1611">
        <f>AVERAGE(J1611:L1611)</f>
        <v>2488823.6666666665</v>
      </c>
      <c r="O1611" t="s">
        <v>14</v>
      </c>
      <c r="P1611" t="s">
        <v>14</v>
      </c>
      <c r="Q1611" t="s">
        <v>14</v>
      </c>
      <c r="S1611">
        <f>B1611/A1611</f>
        <v>1.3076923076923077</v>
      </c>
      <c r="T1611">
        <f>D1611/A1611</f>
        <v>0.5</v>
      </c>
      <c r="V1611" s="4">
        <f>A1611*12+(B1611-1)*1.007825+C1611*14.003074+D1611*15.9949146+E1611*31.9720707+F1611*30.9737615+0.0005485799</f>
        <v>553.19266337990007</v>
      </c>
      <c r="W1611">
        <f>1+A1611-B1611/2+C1611/2+F1611/2</f>
        <v>10</v>
      </c>
      <c r="X1611">
        <f>W1611/A1611</f>
        <v>0.38461538461538464</v>
      </c>
      <c r="Y1611">
        <f>W1611/B1611</f>
        <v>0.29411764705882354</v>
      </c>
      <c r="Z1611">
        <f>W1611/D1611</f>
        <v>0.76923076923076927</v>
      </c>
      <c r="AA1611" t="str">
        <f>IF(X1611&gt;=0.3,IF(X1611&lt;=0.68,IF(Y1611&gt;=0.2,IF(Y1611&lt;=0.95,IF(Z1611&gt;=0.77,IF(Z1611&lt;=1.75,"CRAM","O"),"O"),"O"),"O"),"O"),"O")</f>
        <v>O</v>
      </c>
      <c r="AD1611">
        <f>(1+A1611-D1611/2-E1611-B1611/2)/(A1611-D1611/2-E1611-C1611-F1611)</f>
        <v>0.17948717948717949</v>
      </c>
      <c r="AF1611" t="str">
        <f>IF(AD1611&gt;0.66,"CondAr","----")</f>
        <v>----</v>
      </c>
      <c r="AG1611" t="str">
        <f>IF(AND((AD1611&gt;0.5),(AD1611&lt;=0.66)),"Aromatic","----")</f>
        <v>----</v>
      </c>
      <c r="AH1611" t="str">
        <f>IF(AND((AD1611&lt;=0.5),(S1611&lt;1.5)),"HUnSatLig","----")</f>
        <v>HUnSatLig</v>
      </c>
      <c r="AI1611" t="str">
        <f>IF(AND((T1611&lt;0.6),(S1611&gt;=1.5),(C1611=0)),"AlipatNoN","----")</f>
        <v>----</v>
      </c>
      <c r="AJ1611" t="str">
        <f>IF(AND((S1611&gt;=1.5),(T1611&gt;=0.6)),"SatFACarb","----")</f>
        <v>----</v>
      </c>
      <c r="AK1611" t="str">
        <f>IF(AND((T1611&lt;0.6),(S1611&gt;=1.5),(C1611&gt;0)),"Alipat+N","----")</f>
        <v>----</v>
      </c>
      <c r="AM1611" s="4">
        <f>V1611*(44/43.989828)</f>
        <v>553.32058103786176</v>
      </c>
      <c r="AN1611" s="4">
        <f>INT(AM1611)</f>
        <v>553</v>
      </c>
      <c r="AO1611" s="4">
        <f>AM1611-AN1611</f>
        <v>0.32058103786175707</v>
      </c>
    </row>
    <row r="1612" spans="1:41" x14ac:dyDescent="0.25">
      <c r="A1612">
        <v>26</v>
      </c>
      <c r="B1612">
        <v>36</v>
      </c>
      <c r="C1612">
        <v>0</v>
      </c>
      <c r="D1612">
        <v>6</v>
      </c>
      <c r="E1612">
        <v>0</v>
      </c>
      <c r="F1612">
        <v>0</v>
      </c>
      <c r="H1612">
        <v>443.24391120000001</v>
      </c>
      <c r="J1612">
        <v>2666535</v>
      </c>
      <c r="K1612">
        <v>2180324</v>
      </c>
      <c r="L1612">
        <v>2270182</v>
      </c>
      <c r="M1612" t="str">
        <f>IF(J1612&gt;0,"Yes","No")</f>
        <v>Yes</v>
      </c>
      <c r="N1612">
        <f>AVERAGE(J1612:L1612)</f>
        <v>2372347</v>
      </c>
      <c r="O1612">
        <v>3892071</v>
      </c>
      <c r="P1612">
        <v>4602055</v>
      </c>
      <c r="Q1612">
        <v>3971581</v>
      </c>
      <c r="S1612">
        <f>B1612/A1612</f>
        <v>1.3846153846153846</v>
      </c>
      <c r="T1612">
        <f>D1612/A1612</f>
        <v>0.23076923076923078</v>
      </c>
      <c r="V1612" s="4">
        <f>A1612*12+(B1612-1)*1.007825+C1612*14.003074+D1612*15.9949146+E1612*31.9720707+F1612*30.9737615+0.0005485799</f>
        <v>443.24391117989995</v>
      </c>
      <c r="W1612">
        <f>1+A1612-B1612/2+C1612/2+F1612/2</f>
        <v>9</v>
      </c>
      <c r="X1612">
        <f>W1612/A1612</f>
        <v>0.34615384615384615</v>
      </c>
      <c r="Y1612">
        <f>W1612/B1612</f>
        <v>0.25</v>
      </c>
      <c r="Z1612">
        <f>W1612/D1612</f>
        <v>1.5</v>
      </c>
      <c r="AA1612" t="str">
        <f>IF(X1612&gt;=0.3,IF(X1612&lt;=0.68,IF(Y1612&gt;=0.2,IF(Y1612&lt;=0.95,IF(Z1612&gt;=0.77,IF(Z1612&lt;=1.75,"CRAM","O"),"O"),"O"),"O"),"O"),"O")</f>
        <v>CRAM</v>
      </c>
      <c r="AD1612">
        <f>(1+A1612-D1612/2-E1612-B1612/2)/(A1612-D1612/2-E1612-C1612-F1612)</f>
        <v>0.2608695652173913</v>
      </c>
      <c r="AF1612" t="str">
        <f>IF(AD1612&gt;0.66,"CondAr","----")</f>
        <v>----</v>
      </c>
      <c r="AG1612" t="str">
        <f>IF(AND((AD1612&gt;0.5),(AD1612&lt;=0.66)),"Aromatic","----")</f>
        <v>----</v>
      </c>
      <c r="AH1612" t="str">
        <f>IF(AND((AD1612&lt;=0.5),(S1612&lt;1.5)),"HUnSatLig","----")</f>
        <v>HUnSatLig</v>
      </c>
      <c r="AI1612" t="str">
        <f>IF(AND((T1612&lt;0.6),(S1612&gt;=1.5),(C1612=0)),"AlipatNoN","----")</f>
        <v>----</v>
      </c>
      <c r="AJ1612" t="str">
        <f>IF(AND((S1612&gt;=1.5),(T1612&gt;=0.6)),"SatFACarb","----")</f>
        <v>----</v>
      </c>
      <c r="AK1612" t="str">
        <f>IF(AND((T1612&lt;0.6),(S1612&gt;=1.5),(C1612&gt;0)),"Alipat+N","----")</f>
        <v>----</v>
      </c>
      <c r="AM1612" s="4">
        <f>V1612*(44/43.989828)</f>
        <v>443.34640480784776</v>
      </c>
      <c r="AN1612" s="4">
        <f>INT(AM1612)</f>
        <v>443</v>
      </c>
      <c r="AO1612" s="4">
        <f>AM1612-AN1612</f>
        <v>0.34640480784776173</v>
      </c>
    </row>
    <row r="1613" spans="1:41" x14ac:dyDescent="0.25">
      <c r="A1613">
        <v>26</v>
      </c>
      <c r="B1613">
        <v>36</v>
      </c>
      <c r="C1613">
        <v>0</v>
      </c>
      <c r="D1613">
        <v>13</v>
      </c>
      <c r="E1613">
        <v>0</v>
      </c>
      <c r="F1613">
        <v>0</v>
      </c>
      <c r="H1613">
        <v>555.20831339999995</v>
      </c>
      <c r="J1613">
        <v>1869207</v>
      </c>
      <c r="K1613">
        <v>1711425</v>
      </c>
      <c r="L1613">
        <v>1572539</v>
      </c>
      <c r="M1613" t="str">
        <f>IF(J1613&gt;0,"Yes","No")</f>
        <v>Yes</v>
      </c>
      <c r="N1613">
        <f>AVERAGE(J1613:L1613)</f>
        <v>1717723.6666666667</v>
      </c>
      <c r="O1613">
        <v>1593320</v>
      </c>
      <c r="P1613">
        <v>2128991</v>
      </c>
      <c r="Q1613">
        <v>1650573</v>
      </c>
      <c r="S1613">
        <f>B1613/A1613</f>
        <v>1.3846153846153846</v>
      </c>
      <c r="T1613">
        <f>D1613/A1613</f>
        <v>0.5</v>
      </c>
      <c r="V1613" s="4">
        <f>A1613*12+(B1613-1)*1.007825+C1613*14.003074+D1613*15.9949146+E1613*31.9720707+F1613*30.9737615+0.0005485799</f>
        <v>555.20831337990001</v>
      </c>
      <c r="W1613">
        <f>1+A1613-B1613/2+C1613/2+F1613/2</f>
        <v>9</v>
      </c>
      <c r="X1613">
        <f>W1613/A1613</f>
        <v>0.34615384615384615</v>
      </c>
      <c r="Y1613">
        <f>W1613/B1613</f>
        <v>0.25</v>
      </c>
      <c r="Z1613">
        <f>W1613/D1613</f>
        <v>0.69230769230769229</v>
      </c>
      <c r="AA1613" t="str">
        <f>IF(X1613&gt;=0.3,IF(X1613&lt;=0.68,IF(Y1613&gt;=0.2,IF(Y1613&lt;=0.95,IF(Z1613&gt;=0.77,IF(Z1613&lt;=1.75,"CRAM","O"),"O"),"O"),"O"),"O"),"O")</f>
        <v>O</v>
      </c>
      <c r="AD1613">
        <f>(1+A1613-D1613/2-E1613-B1613/2)/(A1613-D1613/2-E1613-C1613-F1613)</f>
        <v>0.12820512820512819</v>
      </c>
      <c r="AF1613" t="str">
        <f>IF(AD1613&gt;0.66,"CondAr","----")</f>
        <v>----</v>
      </c>
      <c r="AG1613" t="str">
        <f>IF(AND((AD1613&gt;0.5),(AD1613&lt;=0.66)),"Aromatic","----")</f>
        <v>----</v>
      </c>
      <c r="AH1613" t="str">
        <f>IF(AND((AD1613&lt;=0.5),(S1613&lt;1.5)),"HUnSatLig","----")</f>
        <v>HUnSatLig</v>
      </c>
      <c r="AI1613" t="str">
        <f>IF(AND((T1613&lt;0.6),(S1613&gt;=1.5),(C1613=0)),"AlipatNoN","----")</f>
        <v>----</v>
      </c>
      <c r="AJ1613" t="str">
        <f>IF(AND((S1613&gt;=1.5),(T1613&gt;=0.6)),"SatFACarb","----")</f>
        <v>----</v>
      </c>
      <c r="AK1613" t="str">
        <f>IF(AND((T1613&lt;0.6),(S1613&gt;=1.5),(C1613&gt;0)),"Alipat+N","----")</f>
        <v>----</v>
      </c>
      <c r="AM1613" s="4">
        <f>V1613*(44/43.989828)</f>
        <v>555.33669712724486</v>
      </c>
      <c r="AN1613" s="4">
        <f>INT(AM1613)</f>
        <v>555</v>
      </c>
      <c r="AO1613" s="4">
        <f>AM1613-AN1613</f>
        <v>0.33669712724486089</v>
      </c>
    </row>
    <row r="1614" spans="1:41" x14ac:dyDescent="0.25">
      <c r="A1614">
        <v>26</v>
      </c>
      <c r="B1614">
        <v>38</v>
      </c>
      <c r="C1614">
        <v>0</v>
      </c>
      <c r="D1614">
        <v>6</v>
      </c>
      <c r="E1614">
        <v>0</v>
      </c>
      <c r="F1614">
        <v>0</v>
      </c>
      <c r="H1614">
        <v>445.25956120000001</v>
      </c>
      <c r="J1614">
        <v>2381591</v>
      </c>
      <c r="K1614">
        <v>2224742</v>
      </c>
      <c r="L1614">
        <v>2412823</v>
      </c>
      <c r="M1614" t="str">
        <f>IF(J1614&gt;0,"Yes","No")</f>
        <v>Yes</v>
      </c>
      <c r="N1614">
        <f>AVERAGE(J1614:L1614)</f>
        <v>2339718.6666666665</v>
      </c>
      <c r="O1614">
        <v>3899079</v>
      </c>
      <c r="P1614">
        <v>4260942</v>
      </c>
      <c r="Q1614">
        <v>3867946</v>
      </c>
      <c r="S1614">
        <f>B1614/A1614</f>
        <v>1.4615384615384615</v>
      </c>
      <c r="T1614">
        <f>D1614/A1614</f>
        <v>0.23076923076923078</v>
      </c>
      <c r="V1614" s="4">
        <f>A1614*12+(B1614-1)*1.007825+C1614*14.003074+D1614*15.9949146+E1614*31.9720707+F1614*30.9737615+0.0005485799</f>
        <v>445.2595611799</v>
      </c>
      <c r="W1614">
        <f>1+A1614-B1614/2+C1614/2+F1614/2</f>
        <v>8</v>
      </c>
      <c r="X1614">
        <f>W1614/A1614</f>
        <v>0.30769230769230771</v>
      </c>
      <c r="Y1614">
        <f>W1614/B1614</f>
        <v>0.21052631578947367</v>
      </c>
      <c r="Z1614">
        <f>W1614/D1614</f>
        <v>1.3333333333333333</v>
      </c>
      <c r="AA1614" t="str">
        <f>IF(X1614&gt;=0.3,IF(X1614&lt;=0.68,IF(Y1614&gt;=0.2,IF(Y1614&lt;=0.95,IF(Z1614&gt;=0.77,IF(Z1614&lt;=1.75,"CRAM","O"),"O"),"O"),"O"),"O"),"O")</f>
        <v>CRAM</v>
      </c>
      <c r="AD1614">
        <f>(1+A1614-D1614/2-E1614-B1614/2)/(A1614-D1614/2-E1614-C1614-F1614)</f>
        <v>0.21739130434782608</v>
      </c>
      <c r="AF1614" t="str">
        <f>IF(AD1614&gt;0.66,"CondAr","----")</f>
        <v>----</v>
      </c>
      <c r="AG1614" t="str">
        <f>IF(AND((AD1614&gt;0.5),(AD1614&lt;=0.66)),"Aromatic","----")</f>
        <v>----</v>
      </c>
      <c r="AH1614" t="str">
        <f>IF(AND((AD1614&lt;=0.5),(S1614&lt;1.5)),"HUnSatLig","----")</f>
        <v>HUnSatLig</v>
      </c>
      <c r="AI1614" t="str">
        <f>IF(AND((T1614&lt;0.6),(S1614&gt;=1.5),(C1614=0)),"AlipatNoN","----")</f>
        <v>----</v>
      </c>
      <c r="AJ1614" t="str">
        <f>IF(AND((S1614&gt;=1.5),(T1614&gt;=0.6)),"SatFACarb","----")</f>
        <v>----</v>
      </c>
      <c r="AK1614" t="str">
        <f>IF(AND((T1614&lt;0.6),(S1614&gt;=1.5),(C1614&gt;0)),"Alipat+N","----")</f>
        <v>----</v>
      </c>
      <c r="AM1614" s="4">
        <f>V1614*(44/43.989828)</f>
        <v>445.36252089723098</v>
      </c>
      <c r="AN1614" s="4">
        <f>INT(AM1614)</f>
        <v>445</v>
      </c>
      <c r="AO1614" s="4">
        <f>AM1614-AN1614</f>
        <v>0.36252089723097924</v>
      </c>
    </row>
    <row r="1615" spans="1:41" x14ac:dyDescent="0.25">
      <c r="A1615">
        <v>26</v>
      </c>
      <c r="B1615">
        <v>38</v>
      </c>
      <c r="C1615">
        <v>0</v>
      </c>
      <c r="D1615">
        <v>12</v>
      </c>
      <c r="E1615">
        <v>0</v>
      </c>
      <c r="F1615">
        <v>0</v>
      </c>
      <c r="H1615">
        <v>541.22904879999999</v>
      </c>
      <c r="J1615">
        <v>2542026</v>
      </c>
      <c r="K1615">
        <v>2042404</v>
      </c>
      <c r="L1615">
        <v>2250348</v>
      </c>
      <c r="M1615" t="str">
        <f>IF(J1615&gt;0,"Yes","No")</f>
        <v>Yes</v>
      </c>
      <c r="N1615">
        <f>AVERAGE(J1615:L1615)</f>
        <v>2278259.3333333335</v>
      </c>
      <c r="O1615">
        <v>3477745</v>
      </c>
      <c r="P1615">
        <v>3269236</v>
      </c>
      <c r="Q1615">
        <v>2834468</v>
      </c>
      <c r="S1615">
        <f>B1615/A1615</f>
        <v>1.4615384615384615</v>
      </c>
      <c r="T1615">
        <f>D1615/A1615</f>
        <v>0.46153846153846156</v>
      </c>
      <c r="V1615" s="4">
        <f>A1615*12+(B1615-1)*1.007825+C1615*14.003074+D1615*15.9949146+E1615*31.9720707+F1615*30.9737615+0.0005485799</f>
        <v>541.22904877990004</v>
      </c>
      <c r="W1615">
        <f>1+A1615-B1615/2+C1615/2+F1615/2</f>
        <v>8</v>
      </c>
      <c r="X1615">
        <f>W1615/A1615</f>
        <v>0.30769230769230771</v>
      </c>
      <c r="Y1615">
        <f>W1615/B1615</f>
        <v>0.21052631578947367</v>
      </c>
      <c r="Z1615">
        <f>W1615/D1615</f>
        <v>0.66666666666666663</v>
      </c>
      <c r="AA1615" t="str">
        <f>IF(X1615&gt;=0.3,IF(X1615&lt;=0.68,IF(Y1615&gt;=0.2,IF(Y1615&lt;=0.95,IF(Z1615&gt;=0.77,IF(Z1615&lt;=1.75,"CRAM","O"),"O"),"O"),"O"),"O"),"O")</f>
        <v>O</v>
      </c>
      <c r="AD1615">
        <f>(1+A1615-D1615/2-E1615-B1615/2)/(A1615-D1615/2-E1615-C1615-F1615)</f>
        <v>0.1</v>
      </c>
      <c r="AF1615" t="str">
        <f>IF(AD1615&gt;0.66,"CondAr","----")</f>
        <v>----</v>
      </c>
      <c r="AG1615" t="str">
        <f>IF(AND((AD1615&gt;0.5),(AD1615&lt;=0.66)),"Aromatic","----")</f>
        <v>----</v>
      </c>
      <c r="AH1615" t="str">
        <f>IF(AND((AD1615&lt;=0.5),(S1615&lt;1.5)),"HUnSatLig","----")</f>
        <v>HUnSatLig</v>
      </c>
      <c r="AI1615" t="str">
        <f>IF(AND((T1615&lt;0.6),(S1615&gt;=1.5),(C1615=0)),"AlipatNoN","----")</f>
        <v>----</v>
      </c>
      <c r="AJ1615" t="str">
        <f>IF(AND((S1615&gt;=1.5),(T1615&gt;=0.6)),"SatFACarb","----")</f>
        <v>----</v>
      </c>
      <c r="AK1615" t="str">
        <f>IF(AND((T1615&lt;0.6),(S1615&gt;=1.5),(C1615&gt;0)),"Alipat+N","----")</f>
        <v>----</v>
      </c>
      <c r="AM1615" s="4">
        <f>V1615*(44/43.989828)</f>
        <v>541.35420002814283</v>
      </c>
      <c r="AN1615" s="4">
        <f>INT(AM1615)</f>
        <v>541</v>
      </c>
      <c r="AO1615" s="4">
        <f>AM1615-AN1615</f>
        <v>0.35420002814282725</v>
      </c>
    </row>
    <row r="1616" spans="1:41" x14ac:dyDescent="0.25">
      <c r="A1616">
        <v>26</v>
      </c>
      <c r="B1616">
        <v>40</v>
      </c>
      <c r="C1616">
        <v>0</v>
      </c>
      <c r="D1616">
        <v>6</v>
      </c>
      <c r="E1616">
        <v>0</v>
      </c>
      <c r="F1616">
        <v>0</v>
      </c>
      <c r="H1616">
        <v>447.2752112</v>
      </c>
      <c r="J1616">
        <v>1713420</v>
      </c>
      <c r="K1616">
        <v>1646569</v>
      </c>
      <c r="L1616">
        <v>1582152</v>
      </c>
      <c r="M1616" t="str">
        <f>IF(J1616&gt;0,"Yes","No")</f>
        <v>Yes</v>
      </c>
      <c r="N1616">
        <f>AVERAGE(J1616:L1616)</f>
        <v>1647380.3333333333</v>
      </c>
      <c r="O1616">
        <v>2791979</v>
      </c>
      <c r="P1616">
        <v>3524566</v>
      </c>
      <c r="Q1616">
        <v>2568287</v>
      </c>
      <c r="S1616">
        <f>B1616/A1616</f>
        <v>1.5384615384615385</v>
      </c>
      <c r="T1616">
        <f>D1616/A1616</f>
        <v>0.23076923076923078</v>
      </c>
      <c r="V1616" s="4">
        <f>A1616*12+(B1616-1)*1.007825+C1616*14.003074+D1616*15.9949146+E1616*31.9720707+F1616*30.9737615+0.0005485799</f>
        <v>447.2752111799</v>
      </c>
      <c r="W1616">
        <f>1+A1616-B1616/2+C1616/2+F1616/2</f>
        <v>7</v>
      </c>
      <c r="X1616">
        <f>W1616/A1616</f>
        <v>0.26923076923076922</v>
      </c>
      <c r="Y1616">
        <f>W1616/B1616</f>
        <v>0.17499999999999999</v>
      </c>
      <c r="Z1616">
        <f>W1616/D1616</f>
        <v>1.1666666666666667</v>
      </c>
      <c r="AA1616" t="str">
        <f>IF(X1616&gt;=0.3,IF(X1616&lt;=0.68,IF(Y1616&gt;=0.2,IF(Y1616&lt;=0.95,IF(Z1616&gt;=0.77,IF(Z1616&lt;=1.75,"CRAM","O"),"O"),"O"),"O"),"O"),"O")</f>
        <v>O</v>
      </c>
      <c r="AD1616">
        <f>(1+A1616-D1616/2-E1616-B1616/2)/(A1616-D1616/2-E1616-C1616-F1616)</f>
        <v>0.17391304347826086</v>
      </c>
      <c r="AF1616" t="str">
        <f>IF(AD1616&gt;0.66,"CondAr","----")</f>
        <v>----</v>
      </c>
      <c r="AG1616" t="str">
        <f>IF(AND((AD1616&gt;0.5),(AD1616&lt;=0.66)),"Aromatic","----")</f>
        <v>----</v>
      </c>
      <c r="AH1616" t="str">
        <f>IF(AND((AD1616&lt;=0.5),(S1616&lt;1.5)),"HUnSatLig","----")</f>
        <v>----</v>
      </c>
      <c r="AI1616" t="str">
        <f>IF(AND((T1616&lt;0.6),(S1616&gt;=1.5),(C1616=0)),"AlipatNoN","----")</f>
        <v>AlipatNoN</v>
      </c>
      <c r="AJ1616" t="str">
        <f>IF(AND((S1616&gt;=1.5),(T1616&gt;=0.6)),"SatFACarb","----")</f>
        <v>----</v>
      </c>
      <c r="AK1616" t="str">
        <f>IF(AND((T1616&lt;0.6),(S1616&gt;=1.5),(C1616&gt;0)),"Alipat+N","----")</f>
        <v>----</v>
      </c>
      <c r="AM1616" s="4">
        <f>V1616*(44/43.989828)</f>
        <v>447.3786369866142</v>
      </c>
      <c r="AN1616" s="4">
        <f>INT(AM1616)</f>
        <v>447</v>
      </c>
      <c r="AO1616" s="4">
        <f>AM1616-AN1616</f>
        <v>0.37863698661419676</v>
      </c>
    </row>
    <row r="1617" spans="1:41" x14ac:dyDescent="0.25">
      <c r="A1617">
        <v>26</v>
      </c>
      <c r="B1617">
        <v>40</v>
      </c>
      <c r="C1617">
        <v>0</v>
      </c>
      <c r="D1617">
        <v>7</v>
      </c>
      <c r="E1617">
        <v>0</v>
      </c>
      <c r="F1617">
        <v>0</v>
      </c>
      <c r="H1617">
        <v>463.27012580000002</v>
      </c>
      <c r="J1617">
        <v>2290587</v>
      </c>
      <c r="K1617">
        <v>2637014</v>
      </c>
      <c r="L1617">
        <v>2479315</v>
      </c>
      <c r="M1617" t="str">
        <f>IF(J1617&gt;0,"Yes","No")</f>
        <v>Yes</v>
      </c>
      <c r="N1617">
        <f>AVERAGE(J1617:L1617)</f>
        <v>2468972</v>
      </c>
      <c r="O1617">
        <v>5038792</v>
      </c>
      <c r="P1617">
        <v>4352325</v>
      </c>
      <c r="Q1617">
        <v>4040754</v>
      </c>
      <c r="S1617">
        <f>B1617/A1617</f>
        <v>1.5384615384615385</v>
      </c>
      <c r="T1617">
        <f>D1617/A1617</f>
        <v>0.26923076923076922</v>
      </c>
      <c r="V1617" s="4">
        <f>A1617*12+(B1617-1)*1.007825+C1617*14.003074+D1617*15.9949146+E1617*31.9720707+F1617*30.9737615+0.0005485799</f>
        <v>463.27012577990001</v>
      </c>
      <c r="W1617">
        <f>1+A1617-B1617/2+C1617/2+F1617/2</f>
        <v>7</v>
      </c>
      <c r="X1617">
        <f>W1617/A1617</f>
        <v>0.26923076923076922</v>
      </c>
      <c r="Y1617">
        <f>W1617/B1617</f>
        <v>0.17499999999999999</v>
      </c>
      <c r="Z1617">
        <f>W1617/D1617</f>
        <v>1</v>
      </c>
      <c r="AA1617" t="str">
        <f>IF(X1617&gt;=0.3,IF(X1617&lt;=0.68,IF(Y1617&gt;=0.2,IF(Y1617&lt;=0.95,IF(Z1617&gt;=0.77,IF(Z1617&lt;=1.75,"CRAM","O"),"O"),"O"),"O"),"O"),"O")</f>
        <v>O</v>
      </c>
      <c r="AD1617">
        <f>(1+A1617-D1617/2-E1617-B1617/2)/(A1617-D1617/2-E1617-C1617-F1617)</f>
        <v>0.15555555555555556</v>
      </c>
      <c r="AF1617" t="str">
        <f>IF(AD1617&gt;0.66,"CondAr","----")</f>
        <v>----</v>
      </c>
      <c r="AG1617" t="str">
        <f>IF(AND((AD1617&gt;0.5),(AD1617&lt;=0.66)),"Aromatic","----")</f>
        <v>----</v>
      </c>
      <c r="AH1617" t="str">
        <f>IF(AND((AD1617&lt;=0.5),(S1617&lt;1.5)),"HUnSatLig","----")</f>
        <v>----</v>
      </c>
      <c r="AI1617" t="str">
        <f>IF(AND((T1617&lt;0.6),(S1617&gt;=1.5),(C1617=0)),"AlipatNoN","----")</f>
        <v>AlipatNoN</v>
      </c>
      <c r="AJ1617" t="str">
        <f>IF(AND((S1617&gt;=1.5),(T1617&gt;=0.6)),"SatFACarb","----")</f>
        <v>----</v>
      </c>
      <c r="AK1617" t="str">
        <f>IF(AND((T1617&lt;0.6),(S1617&gt;=1.5),(C1617&gt;0)),"Alipat+N","----")</f>
        <v>----</v>
      </c>
      <c r="AM1617" s="4">
        <f>V1617*(44/43.989828)</f>
        <v>463.3772501750995</v>
      </c>
      <c r="AN1617" s="4">
        <f>INT(AM1617)</f>
        <v>463</v>
      </c>
      <c r="AO1617" s="4">
        <f>AM1617-AN1617</f>
        <v>0.37725017509950476</v>
      </c>
    </row>
    <row r="1618" spans="1:41" x14ac:dyDescent="0.25">
      <c r="A1618">
        <v>26</v>
      </c>
      <c r="B1618">
        <v>40</v>
      </c>
      <c r="C1618">
        <v>0</v>
      </c>
      <c r="D1618">
        <v>11</v>
      </c>
      <c r="E1618">
        <v>0</v>
      </c>
      <c r="F1618">
        <v>0</v>
      </c>
      <c r="H1618">
        <v>527.24978420000002</v>
      </c>
      <c r="J1618">
        <v>2505375</v>
      </c>
      <c r="K1618">
        <v>3054104</v>
      </c>
      <c r="L1618">
        <v>2882888</v>
      </c>
      <c r="M1618" t="str">
        <f>IF(J1618&gt;0,"Yes","No")</f>
        <v>Yes</v>
      </c>
      <c r="N1618">
        <f>AVERAGE(J1618:L1618)</f>
        <v>2814122.3333333335</v>
      </c>
      <c r="O1618">
        <v>5421425</v>
      </c>
      <c r="P1618">
        <v>5274452</v>
      </c>
      <c r="Q1618">
        <v>4112741</v>
      </c>
      <c r="S1618">
        <f>B1618/A1618</f>
        <v>1.5384615384615385</v>
      </c>
      <c r="T1618">
        <f>D1618/A1618</f>
        <v>0.42307692307692307</v>
      </c>
      <c r="V1618" s="4">
        <f>A1618*12+(B1618-1)*1.007825+C1618*14.003074+D1618*15.9949146+E1618*31.9720707+F1618*30.9737615+0.0005485799</f>
        <v>527.24978417990008</v>
      </c>
      <c r="W1618">
        <f>1+A1618-B1618/2+C1618/2+F1618/2</f>
        <v>7</v>
      </c>
      <c r="X1618">
        <f>W1618/A1618</f>
        <v>0.26923076923076922</v>
      </c>
      <c r="Y1618">
        <f>W1618/B1618</f>
        <v>0.17499999999999999</v>
      </c>
      <c r="Z1618">
        <f>W1618/D1618</f>
        <v>0.63636363636363635</v>
      </c>
      <c r="AA1618" t="str">
        <f>IF(X1618&gt;=0.3,IF(X1618&lt;=0.68,IF(Y1618&gt;=0.2,IF(Y1618&lt;=0.95,IF(Z1618&gt;=0.77,IF(Z1618&lt;=1.75,"CRAM","O"),"O"),"O"),"O"),"O"),"O")</f>
        <v>O</v>
      </c>
      <c r="AD1618">
        <f>(1+A1618-D1618/2-E1618-B1618/2)/(A1618-D1618/2-E1618-C1618-F1618)</f>
        <v>7.3170731707317069E-2</v>
      </c>
      <c r="AF1618" t="str">
        <f>IF(AD1618&gt;0.66,"CondAr","----")</f>
        <v>----</v>
      </c>
      <c r="AG1618" t="str">
        <f>IF(AND((AD1618&gt;0.5),(AD1618&lt;=0.66)),"Aromatic","----")</f>
        <v>----</v>
      </c>
      <c r="AH1618" t="str">
        <f>IF(AND((AD1618&lt;=0.5),(S1618&lt;1.5)),"HUnSatLig","----")</f>
        <v>----</v>
      </c>
      <c r="AI1618" t="str">
        <f>IF(AND((T1618&lt;0.6),(S1618&gt;=1.5),(C1618=0)),"AlipatNoN","----")</f>
        <v>AlipatNoN</v>
      </c>
      <c r="AJ1618" t="str">
        <f>IF(AND((S1618&gt;=1.5),(T1618&gt;=0.6)),"SatFACarb","----")</f>
        <v>----</v>
      </c>
      <c r="AK1618" t="str">
        <f>IF(AND((T1618&lt;0.6),(S1618&gt;=1.5),(C1618&gt;0)),"Alipat+N","----")</f>
        <v>----</v>
      </c>
      <c r="AM1618" s="4">
        <f>V1618*(44/43.989828)</f>
        <v>527.37170292904079</v>
      </c>
      <c r="AN1618" s="4">
        <f>INT(AM1618)</f>
        <v>527</v>
      </c>
      <c r="AO1618" s="4">
        <f>AM1618-AN1618</f>
        <v>0.37170292904079361</v>
      </c>
    </row>
    <row r="1619" spans="1:41" x14ac:dyDescent="0.25">
      <c r="A1619">
        <v>26</v>
      </c>
      <c r="B1619">
        <v>40</v>
      </c>
      <c r="C1619">
        <v>0</v>
      </c>
      <c r="D1619">
        <v>12</v>
      </c>
      <c r="E1619">
        <v>0</v>
      </c>
      <c r="F1619">
        <v>0</v>
      </c>
      <c r="H1619">
        <v>543.24469880000004</v>
      </c>
      <c r="J1619">
        <v>1823705</v>
      </c>
      <c r="K1619">
        <v>1887762</v>
      </c>
      <c r="L1619">
        <v>1763975</v>
      </c>
      <c r="M1619" t="str">
        <f>IF(J1619&gt;0,"Yes","No")</f>
        <v>Yes</v>
      </c>
      <c r="N1619">
        <f>AVERAGE(J1619:L1619)</f>
        <v>1825147.3333333333</v>
      </c>
      <c r="O1619">
        <v>3732686</v>
      </c>
      <c r="P1619">
        <v>3630648</v>
      </c>
      <c r="Q1619">
        <v>2545620</v>
      </c>
      <c r="S1619">
        <f>B1619/A1619</f>
        <v>1.5384615384615385</v>
      </c>
      <c r="T1619">
        <f>D1619/A1619</f>
        <v>0.46153846153846156</v>
      </c>
      <c r="V1619" s="4">
        <f>A1619*12+(B1619-1)*1.007825+C1619*14.003074+D1619*15.9949146+E1619*31.9720707+F1619*30.9737615+0.0005485799</f>
        <v>543.24469877990009</v>
      </c>
      <c r="W1619">
        <f>1+A1619-B1619/2+C1619/2+F1619/2</f>
        <v>7</v>
      </c>
      <c r="X1619">
        <f>W1619/A1619</f>
        <v>0.26923076923076922</v>
      </c>
      <c r="Y1619">
        <f>W1619/B1619</f>
        <v>0.17499999999999999</v>
      </c>
      <c r="Z1619">
        <f>W1619/D1619</f>
        <v>0.58333333333333337</v>
      </c>
      <c r="AA1619" t="str">
        <f>IF(X1619&gt;=0.3,IF(X1619&lt;=0.68,IF(Y1619&gt;=0.2,IF(Y1619&lt;=0.95,IF(Z1619&gt;=0.77,IF(Z1619&lt;=1.75,"CRAM","O"),"O"),"O"),"O"),"O"),"O")</f>
        <v>O</v>
      </c>
      <c r="AD1619">
        <f>(1+A1619-D1619/2-E1619-B1619/2)/(A1619-D1619/2-E1619-C1619-F1619)</f>
        <v>0.05</v>
      </c>
      <c r="AF1619" t="str">
        <f>IF(AD1619&gt;0.66,"CondAr","----")</f>
        <v>----</v>
      </c>
      <c r="AG1619" t="str">
        <f>IF(AND((AD1619&gt;0.5),(AD1619&lt;=0.66)),"Aromatic","----")</f>
        <v>----</v>
      </c>
      <c r="AH1619" t="str">
        <f>IF(AND((AD1619&lt;=0.5),(S1619&lt;1.5)),"HUnSatLig","----")</f>
        <v>----</v>
      </c>
      <c r="AI1619" t="str">
        <f>IF(AND((T1619&lt;0.6),(S1619&gt;=1.5),(C1619=0)),"AlipatNoN","----")</f>
        <v>AlipatNoN</v>
      </c>
      <c r="AJ1619" t="str">
        <f>IF(AND((S1619&gt;=1.5),(T1619&gt;=0.6)),"SatFACarb","----")</f>
        <v>----</v>
      </c>
      <c r="AK1619" t="str">
        <f>IF(AND((T1619&lt;0.6),(S1619&gt;=1.5),(C1619&gt;0)),"Alipat+N","----")</f>
        <v>----</v>
      </c>
      <c r="AM1619" s="4">
        <f>V1619*(44/43.989828)</f>
        <v>543.37031611752604</v>
      </c>
      <c r="AN1619" s="4">
        <f>INT(AM1619)</f>
        <v>543</v>
      </c>
      <c r="AO1619" s="4">
        <f>AM1619-AN1619</f>
        <v>0.37031611752604476</v>
      </c>
    </row>
    <row r="1620" spans="1:41" x14ac:dyDescent="0.25">
      <c r="A1620">
        <v>26</v>
      </c>
      <c r="B1620">
        <v>42</v>
      </c>
      <c r="C1620">
        <v>0</v>
      </c>
      <c r="D1620">
        <v>8</v>
      </c>
      <c r="E1620">
        <v>0</v>
      </c>
      <c r="F1620">
        <v>0</v>
      </c>
      <c r="H1620">
        <v>481.28069040000003</v>
      </c>
      <c r="J1620">
        <v>2687052</v>
      </c>
      <c r="K1620">
        <v>2084434</v>
      </c>
      <c r="L1620">
        <v>2682428</v>
      </c>
      <c r="M1620" t="str">
        <f>IF(J1620&gt;0,"Yes","No")</f>
        <v>Yes</v>
      </c>
      <c r="N1620">
        <f>AVERAGE(J1620:L1620)</f>
        <v>2484638</v>
      </c>
      <c r="O1620">
        <v>4425558</v>
      </c>
      <c r="P1620">
        <v>5228034</v>
      </c>
      <c r="Q1620">
        <v>4512076</v>
      </c>
      <c r="S1620">
        <f>B1620/A1620</f>
        <v>1.6153846153846154</v>
      </c>
      <c r="T1620">
        <f>D1620/A1620</f>
        <v>0.30769230769230771</v>
      </c>
      <c r="V1620" s="4">
        <f>A1620*12+(B1620-1)*1.007825+C1620*14.003074+D1620*15.9949146+E1620*31.9720707+F1620*30.9737615+0.0005485799</f>
        <v>481.28069037990002</v>
      </c>
      <c r="W1620">
        <f>1+A1620-B1620/2+C1620/2+F1620/2</f>
        <v>6</v>
      </c>
      <c r="X1620">
        <f>W1620/A1620</f>
        <v>0.23076923076923078</v>
      </c>
      <c r="Y1620">
        <f>W1620/B1620</f>
        <v>0.14285714285714285</v>
      </c>
      <c r="Z1620">
        <f>W1620/D1620</f>
        <v>0.75</v>
      </c>
      <c r="AA1620" t="str">
        <f>IF(X1620&gt;=0.3,IF(X1620&lt;=0.68,IF(Y1620&gt;=0.2,IF(Y1620&lt;=0.95,IF(Z1620&gt;=0.77,IF(Z1620&lt;=1.75,"CRAM","O"),"O"),"O"),"O"),"O"),"O")</f>
        <v>O</v>
      </c>
      <c r="AD1620">
        <f>(1+A1620-D1620/2-E1620-B1620/2)/(A1620-D1620/2-E1620-C1620-F1620)</f>
        <v>9.0909090909090912E-2</v>
      </c>
      <c r="AF1620" t="str">
        <f>IF(AD1620&gt;0.66,"CondAr","----")</f>
        <v>----</v>
      </c>
      <c r="AG1620" t="str">
        <f>IF(AND((AD1620&gt;0.5),(AD1620&lt;=0.66)),"Aromatic","----")</f>
        <v>----</v>
      </c>
      <c r="AH1620" t="str">
        <f>IF(AND((AD1620&lt;=0.5),(S1620&lt;1.5)),"HUnSatLig","----")</f>
        <v>----</v>
      </c>
      <c r="AI1620" t="str">
        <f>IF(AND((T1620&lt;0.6),(S1620&gt;=1.5),(C1620=0)),"AlipatNoN","----")</f>
        <v>AlipatNoN</v>
      </c>
      <c r="AJ1620" t="str">
        <f>IF(AND((S1620&gt;=1.5),(T1620&gt;=0.6)),"SatFACarb","----")</f>
        <v>----</v>
      </c>
      <c r="AK1620" t="str">
        <f>IF(AND((T1620&lt;0.6),(S1620&gt;=1.5),(C1620&gt;0)),"Alipat+N","----")</f>
        <v>----</v>
      </c>
      <c r="AM1620" s="4">
        <f>V1620*(44/43.989828)</f>
        <v>481.39197945296803</v>
      </c>
      <c r="AN1620" s="4">
        <f>INT(AM1620)</f>
        <v>481</v>
      </c>
      <c r="AO1620" s="4">
        <f>AM1620-AN1620</f>
        <v>0.39197945296803027</v>
      </c>
    </row>
    <row r="1621" spans="1:41" x14ac:dyDescent="0.25">
      <c r="A1621">
        <v>26</v>
      </c>
      <c r="B1621">
        <v>42</v>
      </c>
      <c r="C1621">
        <v>0</v>
      </c>
      <c r="D1621">
        <v>9</v>
      </c>
      <c r="E1621">
        <v>0</v>
      </c>
      <c r="F1621">
        <v>0</v>
      </c>
      <c r="H1621">
        <v>497.27560499999998</v>
      </c>
      <c r="J1621">
        <v>2210739</v>
      </c>
      <c r="K1621">
        <v>3175313</v>
      </c>
      <c r="L1621">
        <v>3061347</v>
      </c>
      <c r="M1621" t="str">
        <f>IF(J1621&gt;0,"Yes","No")</f>
        <v>Yes</v>
      </c>
      <c r="N1621">
        <f>AVERAGE(J1621:L1621)</f>
        <v>2815799.6666666665</v>
      </c>
      <c r="O1621">
        <v>5508609</v>
      </c>
      <c r="P1621">
        <v>6019181</v>
      </c>
      <c r="Q1621">
        <v>4186376</v>
      </c>
      <c r="S1621">
        <f>B1621/A1621</f>
        <v>1.6153846153846154</v>
      </c>
      <c r="T1621">
        <f>D1621/A1621</f>
        <v>0.34615384615384615</v>
      </c>
      <c r="V1621" s="4">
        <f>A1621*12+(B1621-1)*1.007825+C1621*14.003074+D1621*15.9949146+E1621*31.9720707+F1621*30.9737615+0.0005485799</f>
        <v>497.27560497990004</v>
      </c>
      <c r="W1621">
        <f>1+A1621-B1621/2+C1621/2+F1621/2</f>
        <v>6</v>
      </c>
      <c r="X1621">
        <f>W1621/A1621</f>
        <v>0.23076923076923078</v>
      </c>
      <c r="Y1621">
        <f>W1621/B1621</f>
        <v>0.14285714285714285</v>
      </c>
      <c r="Z1621">
        <f>W1621/D1621</f>
        <v>0.66666666666666663</v>
      </c>
      <c r="AA1621" t="str">
        <f>IF(X1621&gt;=0.3,IF(X1621&lt;=0.68,IF(Y1621&gt;=0.2,IF(Y1621&lt;=0.95,IF(Z1621&gt;=0.77,IF(Z1621&lt;=1.75,"CRAM","O"),"O"),"O"),"O"),"O"),"O")</f>
        <v>O</v>
      </c>
      <c r="AD1621">
        <f>(1+A1621-D1621/2-E1621-B1621/2)/(A1621-D1621/2-E1621-C1621-F1621)</f>
        <v>6.9767441860465115E-2</v>
      </c>
      <c r="AF1621" t="str">
        <f>IF(AD1621&gt;0.66,"CondAr","----")</f>
        <v>----</v>
      </c>
      <c r="AG1621" t="str">
        <f>IF(AND((AD1621&gt;0.5),(AD1621&lt;=0.66)),"Aromatic","----")</f>
        <v>----</v>
      </c>
      <c r="AH1621" t="str">
        <f>IF(AND((AD1621&lt;=0.5),(S1621&lt;1.5)),"HUnSatLig","----")</f>
        <v>----</v>
      </c>
      <c r="AI1621" t="str">
        <f>IF(AND((T1621&lt;0.6),(S1621&gt;=1.5),(C1621=0)),"AlipatNoN","----")</f>
        <v>AlipatNoN</v>
      </c>
      <c r="AJ1621" t="str">
        <f>IF(AND((S1621&gt;=1.5),(T1621&gt;=0.6)),"SatFACarb","----")</f>
        <v>----</v>
      </c>
      <c r="AK1621" t="str">
        <f>IF(AND((T1621&lt;0.6),(S1621&gt;=1.5),(C1621&gt;0)),"Alipat+N","----")</f>
        <v>----</v>
      </c>
      <c r="AM1621" s="4">
        <f>V1621*(44/43.989828)</f>
        <v>497.39059264145334</v>
      </c>
      <c r="AN1621" s="4">
        <f>INT(AM1621)</f>
        <v>497</v>
      </c>
      <c r="AO1621" s="4">
        <f>AM1621-AN1621</f>
        <v>0.39059264145333827</v>
      </c>
    </row>
    <row r="1622" spans="1:41" x14ac:dyDescent="0.25">
      <c r="A1622">
        <v>26</v>
      </c>
      <c r="B1622">
        <v>44</v>
      </c>
      <c r="C1622">
        <v>0</v>
      </c>
      <c r="D1622">
        <v>10</v>
      </c>
      <c r="E1622">
        <v>0</v>
      </c>
      <c r="F1622">
        <v>0</v>
      </c>
      <c r="H1622">
        <v>515.28616959999999</v>
      </c>
      <c r="J1622">
        <v>1777826</v>
      </c>
      <c r="K1622">
        <v>2478433</v>
      </c>
      <c r="L1622">
        <v>2031107</v>
      </c>
      <c r="M1622" t="str">
        <f>IF(J1622&gt;0,"Yes","No")</f>
        <v>Yes</v>
      </c>
      <c r="N1622">
        <f>AVERAGE(J1622:L1622)</f>
        <v>2095788.6666666667</v>
      </c>
      <c r="O1622">
        <v>5847257</v>
      </c>
      <c r="P1622">
        <v>5663461</v>
      </c>
      <c r="Q1622">
        <v>4233421</v>
      </c>
      <c r="S1622">
        <f>B1622/A1622</f>
        <v>1.6923076923076923</v>
      </c>
      <c r="T1622">
        <f>D1622/A1622</f>
        <v>0.38461538461538464</v>
      </c>
      <c r="V1622" s="4">
        <f>A1622*12+(B1622-1)*1.007825+C1622*14.003074+D1622*15.9949146+E1622*31.9720707+F1622*30.9737615+0.0005485799</f>
        <v>515.28616957990005</v>
      </c>
      <c r="W1622">
        <f>1+A1622-B1622/2+C1622/2+F1622/2</f>
        <v>5</v>
      </c>
      <c r="X1622">
        <f>W1622/A1622</f>
        <v>0.19230769230769232</v>
      </c>
      <c r="Y1622">
        <f>W1622/B1622</f>
        <v>0.11363636363636363</v>
      </c>
      <c r="Z1622">
        <f>W1622/D1622</f>
        <v>0.5</v>
      </c>
      <c r="AA1622" t="str">
        <f>IF(X1622&gt;=0.3,IF(X1622&lt;=0.68,IF(Y1622&gt;=0.2,IF(Y1622&lt;=0.95,IF(Z1622&gt;=0.77,IF(Z1622&lt;=1.75,"CRAM","O"),"O"),"O"),"O"),"O"),"O")</f>
        <v>O</v>
      </c>
      <c r="AD1622">
        <f>(1+A1622-D1622/2-E1622-B1622/2)/(A1622-D1622/2-E1622-C1622-F1622)</f>
        <v>0</v>
      </c>
      <c r="AF1622" t="str">
        <f>IF(AD1622&gt;0.66,"CondAr","----")</f>
        <v>----</v>
      </c>
      <c r="AG1622" t="str">
        <f>IF(AND((AD1622&gt;0.5),(AD1622&lt;=0.66)),"Aromatic","----")</f>
        <v>----</v>
      </c>
      <c r="AH1622" t="str">
        <f>IF(AND((AD1622&lt;=0.5),(S1622&lt;1.5)),"HUnSatLig","----")</f>
        <v>----</v>
      </c>
      <c r="AI1622" t="str">
        <f>IF(AND((T1622&lt;0.6),(S1622&gt;=1.5),(C1622=0)),"AlipatNoN","----")</f>
        <v>AlipatNoN</v>
      </c>
      <c r="AJ1622" t="str">
        <f>IF(AND((S1622&gt;=1.5),(T1622&gt;=0.6)),"SatFACarb","----")</f>
        <v>----</v>
      </c>
      <c r="AK1622" t="str">
        <f>IF(AND((T1622&lt;0.6),(S1622&gt;=1.5),(C1622&gt;0)),"Alipat+N","----")</f>
        <v>----</v>
      </c>
      <c r="AM1622" s="4">
        <f>V1622*(44/43.989828)</f>
        <v>515.40532191932186</v>
      </c>
      <c r="AN1622" s="4">
        <f>INT(AM1622)</f>
        <v>515</v>
      </c>
      <c r="AO1622" s="4">
        <f>AM1622-AN1622</f>
        <v>0.40532191932186379</v>
      </c>
    </row>
    <row r="1623" spans="1:41" x14ac:dyDescent="0.25">
      <c r="A1623">
        <v>26</v>
      </c>
      <c r="B1623">
        <v>44</v>
      </c>
      <c r="C1623">
        <v>0</v>
      </c>
      <c r="D1623">
        <v>11</v>
      </c>
      <c r="E1623">
        <v>0</v>
      </c>
      <c r="F1623">
        <v>0</v>
      </c>
      <c r="H1623">
        <v>531.28108420000001</v>
      </c>
      <c r="J1623">
        <v>2290968</v>
      </c>
      <c r="K1623">
        <v>2393651</v>
      </c>
      <c r="L1623">
        <v>2017706</v>
      </c>
      <c r="M1623" t="str">
        <f>IF(J1623&gt;0,"Yes","No")</f>
        <v>Yes</v>
      </c>
      <c r="N1623">
        <f>AVERAGE(J1623:L1623)</f>
        <v>2234108.3333333335</v>
      </c>
      <c r="O1623">
        <v>9509222</v>
      </c>
      <c r="P1623">
        <v>7842615</v>
      </c>
      <c r="Q1623">
        <v>8311096</v>
      </c>
      <c r="S1623">
        <f>B1623/A1623</f>
        <v>1.6923076923076923</v>
      </c>
      <c r="T1623">
        <f>D1623/A1623</f>
        <v>0.42307692307692307</v>
      </c>
      <c r="V1623" s="4">
        <f>A1623*12+(B1623-1)*1.007825+C1623*14.003074+D1623*15.9949146+E1623*31.9720707+F1623*30.9737615+0.0005485799</f>
        <v>531.28108417990006</v>
      </c>
      <c r="W1623">
        <f>1+A1623-B1623/2+C1623/2+F1623/2</f>
        <v>5</v>
      </c>
      <c r="X1623">
        <f>W1623/A1623</f>
        <v>0.19230769230769232</v>
      </c>
      <c r="Y1623">
        <f>W1623/B1623</f>
        <v>0.11363636363636363</v>
      </c>
      <c r="Z1623">
        <f>W1623/D1623</f>
        <v>0.45454545454545453</v>
      </c>
      <c r="AA1623" t="str">
        <f>IF(X1623&gt;=0.3,IF(X1623&lt;=0.68,IF(Y1623&gt;=0.2,IF(Y1623&lt;=0.95,IF(Z1623&gt;=0.77,IF(Z1623&lt;=1.75,"CRAM","O"),"O"),"O"),"O"),"O"),"O")</f>
        <v>O</v>
      </c>
      <c r="AD1623">
        <f>(1+A1623-D1623/2-E1623-B1623/2)/(A1623-D1623/2-E1623-C1623-F1623)</f>
        <v>-2.4390243902439025E-2</v>
      </c>
      <c r="AF1623" t="str">
        <f>IF(AD1623&gt;0.66,"CondAr","----")</f>
        <v>----</v>
      </c>
      <c r="AG1623" t="str">
        <f>IF(AND((AD1623&gt;0.5),(AD1623&lt;=0.66)),"Aromatic","----")</f>
        <v>----</v>
      </c>
      <c r="AH1623" t="str">
        <f>IF(AND((AD1623&lt;=0.5),(S1623&lt;1.5)),"HUnSatLig","----")</f>
        <v>----</v>
      </c>
      <c r="AI1623" t="str">
        <f>IF(AND((T1623&lt;0.6),(S1623&gt;=1.5),(C1623=0)),"AlipatNoN","----")</f>
        <v>AlipatNoN</v>
      </c>
      <c r="AJ1623" t="str">
        <f>IF(AND((S1623&gt;=1.5),(T1623&gt;=0.6)),"SatFACarb","----")</f>
        <v>----</v>
      </c>
      <c r="AK1623" t="str">
        <f>IF(AND((T1623&lt;0.6),(S1623&gt;=1.5),(C1623&gt;0)),"Alipat+N","----")</f>
        <v>----</v>
      </c>
      <c r="AM1623" s="4">
        <f>V1623*(44/43.989828)</f>
        <v>531.40393510780723</v>
      </c>
      <c r="AN1623" s="4">
        <f>INT(AM1623)</f>
        <v>531</v>
      </c>
      <c r="AO1623" s="4">
        <f>AM1623-AN1623</f>
        <v>0.40393510780722863</v>
      </c>
    </row>
    <row r="1624" spans="1:41" x14ac:dyDescent="0.25">
      <c r="A1624">
        <v>26</v>
      </c>
      <c r="B1624">
        <v>52</v>
      </c>
      <c r="C1624">
        <v>0</v>
      </c>
      <c r="D1624">
        <v>2</v>
      </c>
      <c r="E1624">
        <v>0</v>
      </c>
      <c r="F1624">
        <v>0</v>
      </c>
      <c r="H1624">
        <v>395.38945280000002</v>
      </c>
      <c r="J1624">
        <v>2792020</v>
      </c>
      <c r="K1624">
        <v>3089656</v>
      </c>
      <c r="L1624">
        <v>2249913</v>
      </c>
      <c r="M1624" t="str">
        <f>IF(J1624&gt;0,"Yes","No")</f>
        <v>Yes</v>
      </c>
      <c r="N1624">
        <f>AVERAGE(J1624:L1624)</f>
        <v>2710529.6666666665</v>
      </c>
      <c r="O1624">
        <v>1838235</v>
      </c>
      <c r="P1624">
        <v>1656186</v>
      </c>
      <c r="Q1624">
        <v>1571387</v>
      </c>
      <c r="S1624">
        <f>B1624/A1624</f>
        <v>2</v>
      </c>
      <c r="T1624">
        <f>D1624/A1624</f>
        <v>7.6923076923076927E-2</v>
      </c>
      <c r="V1624" s="4">
        <f>A1624*12+(B1624-1)*1.007825+C1624*14.003074+D1624*15.9949146+E1624*31.9720707+F1624*30.9737615+0.0005485799</f>
        <v>395.38945277989995</v>
      </c>
      <c r="W1624">
        <f>1+A1624-B1624/2+C1624/2+F1624/2</f>
        <v>1</v>
      </c>
      <c r="X1624">
        <f>W1624/A1624</f>
        <v>3.8461538461538464E-2</v>
      </c>
      <c r="Y1624">
        <f>W1624/B1624</f>
        <v>1.9230769230769232E-2</v>
      </c>
      <c r="Z1624">
        <f>W1624/D1624</f>
        <v>0.5</v>
      </c>
      <c r="AA1624" t="str">
        <f>IF(X1624&gt;=0.3,IF(X1624&lt;=0.68,IF(Y1624&gt;=0.2,IF(Y1624&lt;=0.95,IF(Z1624&gt;=0.77,IF(Z1624&lt;=1.75,"CRAM","O"),"O"),"O"),"O"),"O"),"O")</f>
        <v>O</v>
      </c>
      <c r="AD1624">
        <f>(1+A1624-D1624/2-E1624-B1624/2)/(A1624-D1624/2-E1624-C1624-F1624)</f>
        <v>0</v>
      </c>
      <c r="AF1624" t="str">
        <f>IF(AD1624&gt;0.66,"CondAr","----")</f>
        <v>----</v>
      </c>
      <c r="AG1624" t="str">
        <f>IF(AND((AD1624&gt;0.5),(AD1624&lt;=0.66)),"Aromatic","----")</f>
        <v>----</v>
      </c>
      <c r="AH1624" t="str">
        <f>IF(AND((AD1624&lt;=0.5),(S1624&lt;1.5)),"HUnSatLig","----")</f>
        <v>----</v>
      </c>
      <c r="AI1624" t="str">
        <f>IF(AND((T1624&lt;0.6),(S1624&gt;=1.5),(C1624=0)),"AlipatNoN","----")</f>
        <v>AlipatNoN</v>
      </c>
      <c r="AJ1624" t="str">
        <f>IF(AND((S1624&gt;=1.5),(T1624&gt;=0.6)),"SatFACarb","----")</f>
        <v>----</v>
      </c>
      <c r="AK1624" t="str">
        <f>IF(AND((T1624&lt;0.6),(S1624&gt;=1.5),(C1624&gt;0)),"Alipat+N","----")</f>
        <v>----</v>
      </c>
      <c r="AM1624" s="4">
        <f>V1624*(44/43.989828)</f>
        <v>395.48088076897221</v>
      </c>
      <c r="AN1624" s="4">
        <f>INT(AM1624)</f>
        <v>395</v>
      </c>
      <c r="AO1624" s="4">
        <f>AM1624-AN1624</f>
        <v>0.48088076897221299</v>
      </c>
    </row>
    <row r="1625" spans="1:41" x14ac:dyDescent="0.25">
      <c r="A1625">
        <v>27</v>
      </c>
      <c r="B1625">
        <v>24</v>
      </c>
      <c r="C1625">
        <v>0</v>
      </c>
      <c r="D1625">
        <v>12</v>
      </c>
      <c r="E1625">
        <v>0</v>
      </c>
      <c r="F1625">
        <v>0</v>
      </c>
      <c r="H1625">
        <v>539.11949879999997</v>
      </c>
      <c r="J1625">
        <v>1949107</v>
      </c>
      <c r="K1625">
        <v>1754161</v>
      </c>
      <c r="L1625">
        <v>1614410</v>
      </c>
      <c r="M1625" t="str">
        <f>IF(J1625&gt;0,"Yes","No")</f>
        <v>Yes</v>
      </c>
      <c r="N1625">
        <f>AVERAGE(J1625:L1625)</f>
        <v>1772559.3333333333</v>
      </c>
      <c r="O1625" t="s">
        <v>14</v>
      </c>
      <c r="P1625" t="s">
        <v>14</v>
      </c>
      <c r="Q1625" t="s">
        <v>14</v>
      </c>
      <c r="S1625">
        <f>B1625/A1625</f>
        <v>0.88888888888888884</v>
      </c>
      <c r="T1625">
        <f>D1625/A1625</f>
        <v>0.44444444444444442</v>
      </c>
      <c r="V1625" s="4">
        <f>A1625*12+(B1625-1)*1.007825+C1625*14.003074+D1625*15.9949146+E1625*31.9720707+F1625*30.9737615+0.0005485799</f>
        <v>539.11949877990003</v>
      </c>
      <c r="W1625">
        <f>1+A1625-B1625/2+C1625/2+F1625/2</f>
        <v>16</v>
      </c>
      <c r="X1625">
        <f>W1625/A1625</f>
        <v>0.59259259259259256</v>
      </c>
      <c r="Y1625">
        <f>W1625/B1625</f>
        <v>0.66666666666666663</v>
      </c>
      <c r="Z1625">
        <f>W1625/D1625</f>
        <v>1.3333333333333333</v>
      </c>
      <c r="AA1625" t="str">
        <f>IF(X1625&gt;=0.3,IF(X1625&lt;=0.68,IF(Y1625&gt;=0.2,IF(Y1625&lt;=0.95,IF(Z1625&gt;=0.77,IF(Z1625&lt;=1.75,"CRAM","O"),"O"),"O"),"O"),"O"),"O")</f>
        <v>CRAM</v>
      </c>
      <c r="AD1625">
        <f>(1+A1625-D1625/2-E1625-B1625/2)/(A1625-D1625/2-E1625-C1625-F1625)</f>
        <v>0.47619047619047616</v>
      </c>
      <c r="AF1625" t="str">
        <f>IF(AD1625&gt;0.66,"CondAr","----")</f>
        <v>----</v>
      </c>
      <c r="AG1625" t="str">
        <f>IF(AND((AD1625&gt;0.5),(AD1625&lt;=0.66)),"Aromatic","----")</f>
        <v>----</v>
      </c>
      <c r="AH1625" t="str">
        <f>IF(AND((AD1625&lt;=0.5),(S1625&lt;1.5)),"HUnSatLig","----")</f>
        <v>HUnSatLig</v>
      </c>
      <c r="AI1625" t="str">
        <f>IF(AND((T1625&lt;0.6),(S1625&gt;=1.5),(C1625=0)),"AlipatNoN","----")</f>
        <v>----</v>
      </c>
      <c r="AJ1625" t="str">
        <f>IF(AND((S1625&gt;=1.5),(T1625&gt;=0.6)),"SatFACarb","----")</f>
        <v>----</v>
      </c>
      <c r="AK1625" t="str">
        <f>IF(AND((T1625&lt;0.6),(S1625&gt;=1.5),(C1625&gt;0)),"Alipat+N","----")</f>
        <v>----</v>
      </c>
      <c r="AM1625" s="4">
        <f>V1625*(44/43.989828)</f>
        <v>539.24416222576724</v>
      </c>
      <c r="AN1625" s="4">
        <f>INT(AM1625)</f>
        <v>539</v>
      </c>
      <c r="AO1625" s="4">
        <f>AM1625-AN1625</f>
        <v>0.24416222576724067</v>
      </c>
    </row>
    <row r="1626" spans="1:41" x14ac:dyDescent="0.25">
      <c r="A1626">
        <v>27</v>
      </c>
      <c r="B1626">
        <v>24</v>
      </c>
      <c r="C1626">
        <v>0</v>
      </c>
      <c r="D1626">
        <v>13</v>
      </c>
      <c r="E1626">
        <v>0</v>
      </c>
      <c r="F1626">
        <v>0</v>
      </c>
      <c r="H1626">
        <v>555.11441339999999</v>
      </c>
      <c r="J1626">
        <v>2024857</v>
      </c>
      <c r="K1626">
        <v>1900867</v>
      </c>
      <c r="L1626">
        <v>1900219</v>
      </c>
      <c r="M1626" t="str">
        <f>IF(J1626&gt;0,"Yes","No")</f>
        <v>Yes</v>
      </c>
      <c r="N1626">
        <f>AVERAGE(J1626:L1626)</f>
        <v>1941981</v>
      </c>
      <c r="O1626" t="s">
        <v>14</v>
      </c>
      <c r="P1626" t="s">
        <v>14</v>
      </c>
      <c r="Q1626" t="s">
        <v>14</v>
      </c>
      <c r="S1626">
        <f>B1626/A1626</f>
        <v>0.88888888888888884</v>
      </c>
      <c r="T1626">
        <f>D1626/A1626</f>
        <v>0.48148148148148145</v>
      </c>
      <c r="V1626" s="4">
        <f>A1626*12+(B1626-1)*1.007825+C1626*14.003074+D1626*15.9949146+E1626*31.9720707+F1626*30.9737615+0.0005485799</f>
        <v>555.11441337990004</v>
      </c>
      <c r="W1626">
        <f>1+A1626-B1626/2+C1626/2+F1626/2</f>
        <v>16</v>
      </c>
      <c r="X1626">
        <f>W1626/A1626</f>
        <v>0.59259259259259256</v>
      </c>
      <c r="Y1626">
        <f>W1626/B1626</f>
        <v>0.66666666666666663</v>
      </c>
      <c r="Z1626">
        <f>W1626/D1626</f>
        <v>1.2307692307692308</v>
      </c>
      <c r="AA1626" t="str">
        <f>IF(X1626&gt;=0.3,IF(X1626&lt;=0.68,IF(Y1626&gt;=0.2,IF(Y1626&lt;=0.95,IF(Z1626&gt;=0.77,IF(Z1626&lt;=1.75,"CRAM","O"),"O"),"O"),"O"),"O"),"O")</f>
        <v>CRAM</v>
      </c>
      <c r="AD1626">
        <f>(1+A1626-D1626/2-E1626-B1626/2)/(A1626-D1626/2-E1626-C1626-F1626)</f>
        <v>0.46341463414634149</v>
      </c>
      <c r="AF1626" t="str">
        <f>IF(AD1626&gt;0.66,"CondAr","----")</f>
        <v>----</v>
      </c>
      <c r="AG1626" t="str">
        <f>IF(AND((AD1626&gt;0.5),(AD1626&lt;=0.66)),"Aromatic","----")</f>
        <v>----</v>
      </c>
      <c r="AH1626" t="str">
        <f>IF(AND((AD1626&lt;=0.5),(S1626&lt;1.5)),"HUnSatLig","----")</f>
        <v>HUnSatLig</v>
      </c>
      <c r="AI1626" t="str">
        <f>IF(AND((T1626&lt;0.6),(S1626&gt;=1.5),(C1626=0)),"AlipatNoN","----")</f>
        <v>----</v>
      </c>
      <c r="AJ1626" t="str">
        <f>IF(AND((S1626&gt;=1.5),(T1626&gt;=0.6)),"SatFACarb","----")</f>
        <v>----</v>
      </c>
      <c r="AK1626" t="str">
        <f>IF(AND((T1626&lt;0.6),(S1626&gt;=1.5),(C1626&gt;0)),"Alipat+N","----")</f>
        <v>----</v>
      </c>
      <c r="AM1626" s="4">
        <f>V1626*(44/43.989828)</f>
        <v>555.24277541425261</v>
      </c>
      <c r="AN1626" s="4">
        <f>INT(AM1626)</f>
        <v>555</v>
      </c>
      <c r="AO1626" s="4">
        <f>AM1626-AN1626</f>
        <v>0.24277541425260551</v>
      </c>
    </row>
    <row r="1627" spans="1:41" x14ac:dyDescent="0.25">
      <c r="A1627">
        <v>27</v>
      </c>
      <c r="B1627">
        <v>24</v>
      </c>
      <c r="C1627">
        <v>0</v>
      </c>
      <c r="D1627">
        <v>14</v>
      </c>
      <c r="E1627">
        <v>0</v>
      </c>
      <c r="F1627">
        <v>0</v>
      </c>
      <c r="H1627">
        <v>571.109328</v>
      </c>
      <c r="J1627">
        <v>2186635</v>
      </c>
      <c r="K1627">
        <v>2167041</v>
      </c>
      <c r="L1627">
        <v>1704306</v>
      </c>
      <c r="M1627" t="str">
        <f>IF(J1627&gt;0,"Yes","No")</f>
        <v>Yes</v>
      </c>
      <c r="N1627">
        <f>AVERAGE(J1627:L1627)</f>
        <v>2019327.3333333333</v>
      </c>
      <c r="O1627" t="s">
        <v>14</v>
      </c>
      <c r="P1627" t="s">
        <v>14</v>
      </c>
      <c r="Q1627" t="s">
        <v>14</v>
      </c>
      <c r="S1627">
        <f>B1627/A1627</f>
        <v>0.88888888888888884</v>
      </c>
      <c r="T1627">
        <f>D1627/A1627</f>
        <v>0.51851851851851849</v>
      </c>
      <c r="V1627" s="4">
        <f>A1627*12+(B1627-1)*1.007825+C1627*14.003074+D1627*15.9949146+E1627*31.9720707+F1627*30.9737615+0.0005485799</f>
        <v>571.10932797990006</v>
      </c>
      <c r="W1627">
        <f>1+A1627-B1627/2+C1627/2+F1627/2</f>
        <v>16</v>
      </c>
      <c r="X1627">
        <f>W1627/A1627</f>
        <v>0.59259259259259256</v>
      </c>
      <c r="Y1627">
        <f>W1627/B1627</f>
        <v>0.66666666666666663</v>
      </c>
      <c r="Z1627">
        <f>W1627/D1627</f>
        <v>1.1428571428571428</v>
      </c>
      <c r="AA1627" t="str">
        <f>IF(X1627&gt;=0.3,IF(X1627&lt;=0.68,IF(Y1627&gt;=0.2,IF(Y1627&lt;=0.95,IF(Z1627&gt;=0.77,IF(Z1627&lt;=1.75,"CRAM","O"),"O"),"O"),"O"),"O"),"O")</f>
        <v>CRAM</v>
      </c>
      <c r="AD1627">
        <f>(1+A1627-D1627/2-E1627-B1627/2)/(A1627-D1627/2-E1627-C1627-F1627)</f>
        <v>0.45</v>
      </c>
      <c r="AF1627" t="str">
        <f>IF(AD1627&gt;0.66,"CondAr","----")</f>
        <v>----</v>
      </c>
      <c r="AG1627" t="str">
        <f>IF(AND((AD1627&gt;0.5),(AD1627&lt;=0.66)),"Aromatic","----")</f>
        <v>----</v>
      </c>
      <c r="AH1627" t="str">
        <f>IF(AND((AD1627&lt;=0.5),(S1627&lt;1.5)),"HUnSatLig","----")</f>
        <v>HUnSatLig</v>
      </c>
      <c r="AI1627" t="str">
        <f>IF(AND((T1627&lt;0.6),(S1627&gt;=1.5),(C1627=0)),"AlipatNoN","----")</f>
        <v>----</v>
      </c>
      <c r="AJ1627" t="str">
        <f>IF(AND((S1627&gt;=1.5),(T1627&gt;=0.6)),"SatFACarb","----")</f>
        <v>----</v>
      </c>
      <c r="AK1627" t="str">
        <f>IF(AND((T1627&lt;0.6),(S1627&gt;=1.5),(C1627&gt;0)),"Alipat+N","----")</f>
        <v>----</v>
      </c>
      <c r="AM1627" s="4">
        <f>V1627*(44/43.989828)</f>
        <v>571.24138860273786</v>
      </c>
      <c r="AN1627" s="4">
        <f>INT(AM1627)</f>
        <v>571</v>
      </c>
      <c r="AO1627" s="4">
        <f>AM1627-AN1627</f>
        <v>0.24138860273785667</v>
      </c>
    </row>
    <row r="1628" spans="1:41" x14ac:dyDescent="0.25">
      <c r="A1628">
        <v>27</v>
      </c>
      <c r="B1628">
        <v>26</v>
      </c>
      <c r="C1628">
        <v>0</v>
      </c>
      <c r="D1628">
        <v>11</v>
      </c>
      <c r="E1628">
        <v>0</v>
      </c>
      <c r="F1628">
        <v>0</v>
      </c>
      <c r="H1628">
        <v>525.14023420000001</v>
      </c>
      <c r="J1628">
        <v>2046550</v>
      </c>
      <c r="K1628">
        <v>2169347</v>
      </c>
      <c r="L1628">
        <v>2180881</v>
      </c>
      <c r="M1628" t="str">
        <f>IF(J1628&gt;0,"Yes","No")</f>
        <v>Yes</v>
      </c>
      <c r="N1628">
        <f>AVERAGE(J1628:L1628)</f>
        <v>2132259.3333333335</v>
      </c>
      <c r="O1628" t="s">
        <v>14</v>
      </c>
      <c r="P1628" t="s">
        <v>14</v>
      </c>
      <c r="Q1628" t="s">
        <v>14</v>
      </c>
      <c r="S1628">
        <f>B1628/A1628</f>
        <v>0.96296296296296291</v>
      </c>
      <c r="T1628">
        <f>D1628/A1628</f>
        <v>0.40740740740740738</v>
      </c>
      <c r="V1628" s="4">
        <f>A1628*12+(B1628-1)*1.007825+C1628*14.003074+D1628*15.9949146+E1628*31.9720707+F1628*30.9737615+0.0005485799</f>
        <v>525.14023417990006</v>
      </c>
      <c r="W1628">
        <f>1+A1628-B1628/2+C1628/2+F1628/2</f>
        <v>15</v>
      </c>
      <c r="X1628">
        <f>W1628/A1628</f>
        <v>0.55555555555555558</v>
      </c>
      <c r="Y1628">
        <f>W1628/B1628</f>
        <v>0.57692307692307687</v>
      </c>
      <c r="Z1628">
        <f>W1628/D1628</f>
        <v>1.3636363636363635</v>
      </c>
      <c r="AA1628" t="str">
        <f>IF(X1628&gt;=0.3,IF(X1628&lt;=0.68,IF(Y1628&gt;=0.2,IF(Y1628&lt;=0.95,IF(Z1628&gt;=0.77,IF(Z1628&lt;=1.75,"CRAM","O"),"O"),"O"),"O"),"O"),"O")</f>
        <v>CRAM</v>
      </c>
      <c r="AD1628">
        <f>(1+A1628-D1628/2-E1628-B1628/2)/(A1628-D1628/2-E1628-C1628-F1628)</f>
        <v>0.44186046511627908</v>
      </c>
      <c r="AF1628" t="str">
        <f>IF(AD1628&gt;0.66,"CondAr","----")</f>
        <v>----</v>
      </c>
      <c r="AG1628" t="str">
        <f>IF(AND((AD1628&gt;0.5),(AD1628&lt;=0.66)),"Aromatic","----")</f>
        <v>----</v>
      </c>
      <c r="AH1628" t="str">
        <f>IF(AND((AD1628&lt;=0.5),(S1628&lt;1.5)),"HUnSatLig","----")</f>
        <v>HUnSatLig</v>
      </c>
      <c r="AI1628" t="str">
        <f>IF(AND((T1628&lt;0.6),(S1628&gt;=1.5),(C1628=0)),"AlipatNoN","----")</f>
        <v>----</v>
      </c>
      <c r="AJ1628" t="str">
        <f>IF(AND((S1628&gt;=1.5),(T1628&gt;=0.6)),"SatFACarb","----")</f>
        <v>----</v>
      </c>
      <c r="AK1628" t="str">
        <f>IF(AND((T1628&lt;0.6),(S1628&gt;=1.5),(C1628&gt;0)),"Alipat+N","----")</f>
        <v>----</v>
      </c>
      <c r="AM1628" s="4">
        <f>V1628*(44/43.989828)</f>
        <v>525.26166512666521</v>
      </c>
      <c r="AN1628" s="4">
        <f>INT(AM1628)</f>
        <v>525</v>
      </c>
      <c r="AO1628" s="4">
        <f>AM1628-AN1628</f>
        <v>0.26166512666520703</v>
      </c>
    </row>
    <row r="1629" spans="1:41" x14ac:dyDescent="0.25">
      <c r="A1629">
        <v>27</v>
      </c>
      <c r="B1629">
        <v>26</v>
      </c>
      <c r="C1629">
        <v>0</v>
      </c>
      <c r="D1629">
        <v>12</v>
      </c>
      <c r="E1629">
        <v>0</v>
      </c>
      <c r="F1629">
        <v>0</v>
      </c>
      <c r="H1629">
        <v>541.13514880000002</v>
      </c>
      <c r="J1629">
        <v>2386377</v>
      </c>
      <c r="K1629">
        <v>1995301</v>
      </c>
      <c r="L1629">
        <v>1931882</v>
      </c>
      <c r="M1629" t="str">
        <f>IF(J1629&gt;0,"Yes","No")</f>
        <v>Yes</v>
      </c>
      <c r="N1629">
        <f>AVERAGE(J1629:L1629)</f>
        <v>2104520</v>
      </c>
      <c r="O1629" t="s">
        <v>14</v>
      </c>
      <c r="P1629" t="s">
        <v>14</v>
      </c>
      <c r="Q1629" t="s">
        <v>14</v>
      </c>
      <c r="S1629">
        <f>B1629/A1629</f>
        <v>0.96296296296296291</v>
      </c>
      <c r="T1629">
        <f>D1629/A1629</f>
        <v>0.44444444444444442</v>
      </c>
      <c r="V1629" s="4">
        <f>A1629*12+(B1629-1)*1.007825+C1629*14.003074+D1629*15.9949146+E1629*31.9720707+F1629*30.9737615+0.0005485799</f>
        <v>541.13514877990008</v>
      </c>
      <c r="W1629">
        <f>1+A1629-B1629/2+C1629/2+F1629/2</f>
        <v>15</v>
      </c>
      <c r="X1629">
        <f>W1629/A1629</f>
        <v>0.55555555555555558</v>
      </c>
      <c r="Y1629">
        <f>W1629/B1629</f>
        <v>0.57692307692307687</v>
      </c>
      <c r="Z1629">
        <f>W1629/D1629</f>
        <v>1.25</v>
      </c>
      <c r="AA1629" t="str">
        <f>IF(X1629&gt;=0.3,IF(X1629&lt;=0.68,IF(Y1629&gt;=0.2,IF(Y1629&lt;=0.95,IF(Z1629&gt;=0.77,IF(Z1629&lt;=1.75,"CRAM","O"),"O"),"O"),"O"),"O"),"O")</f>
        <v>CRAM</v>
      </c>
      <c r="AD1629">
        <f>(1+A1629-D1629/2-E1629-B1629/2)/(A1629-D1629/2-E1629-C1629-F1629)</f>
        <v>0.42857142857142855</v>
      </c>
      <c r="AF1629" t="str">
        <f>IF(AD1629&gt;0.66,"CondAr","----")</f>
        <v>----</v>
      </c>
      <c r="AG1629" t="str">
        <f>IF(AND((AD1629&gt;0.5),(AD1629&lt;=0.66)),"Aromatic","----")</f>
        <v>----</v>
      </c>
      <c r="AH1629" t="str">
        <f>IF(AND((AD1629&lt;=0.5),(S1629&lt;1.5)),"HUnSatLig","----")</f>
        <v>HUnSatLig</v>
      </c>
      <c r="AI1629" t="str">
        <f>IF(AND((T1629&lt;0.6),(S1629&gt;=1.5),(C1629=0)),"AlipatNoN","----")</f>
        <v>----</v>
      </c>
      <c r="AJ1629" t="str">
        <f>IF(AND((S1629&gt;=1.5),(T1629&gt;=0.6)),"SatFACarb","----")</f>
        <v>----</v>
      </c>
      <c r="AK1629" t="str">
        <f>IF(AND((T1629&lt;0.6),(S1629&gt;=1.5),(C1629&gt;0)),"Alipat+N","----")</f>
        <v>----</v>
      </c>
      <c r="AM1629" s="4">
        <f>V1629*(44/43.989828)</f>
        <v>541.26027831515046</v>
      </c>
      <c r="AN1629" s="4">
        <f>INT(AM1629)</f>
        <v>541</v>
      </c>
      <c r="AO1629" s="4">
        <f>AM1629-AN1629</f>
        <v>0.26027831515045818</v>
      </c>
    </row>
    <row r="1630" spans="1:41" x14ac:dyDescent="0.25">
      <c r="A1630">
        <v>27</v>
      </c>
      <c r="B1630">
        <v>26</v>
      </c>
      <c r="C1630">
        <v>0</v>
      </c>
      <c r="D1630">
        <v>13</v>
      </c>
      <c r="E1630">
        <v>0</v>
      </c>
      <c r="F1630">
        <v>0</v>
      </c>
      <c r="H1630">
        <v>557.13006340000004</v>
      </c>
      <c r="J1630">
        <v>2438003</v>
      </c>
      <c r="K1630">
        <v>2092814</v>
      </c>
      <c r="L1630">
        <v>2386606</v>
      </c>
      <c r="M1630" t="str">
        <f>IF(J1630&gt;0,"Yes","No")</f>
        <v>Yes</v>
      </c>
      <c r="N1630">
        <f>AVERAGE(J1630:L1630)</f>
        <v>2305807.6666666665</v>
      </c>
      <c r="O1630" t="s">
        <v>14</v>
      </c>
      <c r="P1630" t="s">
        <v>14</v>
      </c>
      <c r="Q1630" t="s">
        <v>14</v>
      </c>
      <c r="S1630">
        <f>B1630/A1630</f>
        <v>0.96296296296296291</v>
      </c>
      <c r="T1630">
        <f>D1630/A1630</f>
        <v>0.48148148148148145</v>
      </c>
      <c r="V1630" s="4">
        <f>A1630*12+(B1630-1)*1.007825+C1630*14.003074+D1630*15.9949146+E1630*31.9720707+F1630*30.9737615+0.0005485799</f>
        <v>557.13006337990009</v>
      </c>
      <c r="W1630">
        <f>1+A1630-B1630/2+C1630/2+F1630/2</f>
        <v>15</v>
      </c>
      <c r="X1630">
        <f>W1630/A1630</f>
        <v>0.55555555555555558</v>
      </c>
      <c r="Y1630">
        <f>W1630/B1630</f>
        <v>0.57692307692307687</v>
      </c>
      <c r="Z1630">
        <f>W1630/D1630</f>
        <v>1.1538461538461537</v>
      </c>
      <c r="AA1630" t="str">
        <f>IF(X1630&gt;=0.3,IF(X1630&lt;=0.68,IF(Y1630&gt;=0.2,IF(Y1630&lt;=0.95,IF(Z1630&gt;=0.77,IF(Z1630&lt;=1.75,"CRAM","O"),"O"),"O"),"O"),"O"),"O")</f>
        <v>CRAM</v>
      </c>
      <c r="AD1630">
        <f>(1+A1630-D1630/2-E1630-B1630/2)/(A1630-D1630/2-E1630-C1630-F1630)</f>
        <v>0.41463414634146339</v>
      </c>
      <c r="AF1630" t="str">
        <f>IF(AD1630&gt;0.66,"CondAr","----")</f>
        <v>----</v>
      </c>
      <c r="AG1630" t="str">
        <f>IF(AND((AD1630&gt;0.5),(AD1630&lt;=0.66)),"Aromatic","----")</f>
        <v>----</v>
      </c>
      <c r="AH1630" t="str">
        <f>IF(AND((AD1630&lt;=0.5),(S1630&lt;1.5)),"HUnSatLig","----")</f>
        <v>HUnSatLig</v>
      </c>
      <c r="AI1630" t="str">
        <f>IF(AND((T1630&lt;0.6),(S1630&gt;=1.5),(C1630=0)),"AlipatNoN","----")</f>
        <v>----</v>
      </c>
      <c r="AJ1630" t="str">
        <f>IF(AND((S1630&gt;=1.5),(T1630&gt;=0.6)),"SatFACarb","----")</f>
        <v>----</v>
      </c>
      <c r="AK1630" t="str">
        <f>IF(AND((T1630&lt;0.6),(S1630&gt;=1.5),(C1630&gt;0)),"Alipat+N","----")</f>
        <v>----</v>
      </c>
      <c r="AM1630" s="4">
        <f>V1630*(44/43.989828)</f>
        <v>557.25889150363582</v>
      </c>
      <c r="AN1630" s="4">
        <f>INT(AM1630)</f>
        <v>557</v>
      </c>
      <c r="AO1630" s="4">
        <f>AM1630-AN1630</f>
        <v>0.25889150363582303</v>
      </c>
    </row>
    <row r="1631" spans="1:41" x14ac:dyDescent="0.25">
      <c r="A1631">
        <v>27</v>
      </c>
      <c r="B1631">
        <v>26</v>
      </c>
      <c r="C1631">
        <v>0</v>
      </c>
      <c r="D1631">
        <v>14</v>
      </c>
      <c r="E1631">
        <v>0</v>
      </c>
      <c r="F1631">
        <v>0</v>
      </c>
      <c r="H1631">
        <v>573.12497800000006</v>
      </c>
      <c r="J1631">
        <v>2421538</v>
      </c>
      <c r="K1631">
        <v>2084511</v>
      </c>
      <c r="L1631">
        <v>1914656</v>
      </c>
      <c r="M1631" t="str">
        <f>IF(J1631&gt;0,"Yes","No")</f>
        <v>Yes</v>
      </c>
      <c r="N1631">
        <f>AVERAGE(J1631:L1631)</f>
        <v>2140235</v>
      </c>
      <c r="O1631" t="s">
        <v>14</v>
      </c>
      <c r="P1631" t="s">
        <v>14</v>
      </c>
      <c r="Q1631" t="s">
        <v>14</v>
      </c>
      <c r="S1631">
        <f>B1631/A1631</f>
        <v>0.96296296296296291</v>
      </c>
      <c r="T1631">
        <f>D1631/A1631</f>
        <v>0.51851851851851849</v>
      </c>
      <c r="V1631" s="4">
        <f>A1631*12+(B1631-1)*1.007825+C1631*14.003074+D1631*15.9949146+E1631*31.9720707+F1631*30.9737615+0.0005485799</f>
        <v>573.12497797990011</v>
      </c>
      <c r="W1631">
        <f>1+A1631-B1631/2+C1631/2+F1631/2</f>
        <v>15</v>
      </c>
      <c r="X1631">
        <f>W1631/A1631</f>
        <v>0.55555555555555558</v>
      </c>
      <c r="Y1631">
        <f>W1631/B1631</f>
        <v>0.57692307692307687</v>
      </c>
      <c r="Z1631">
        <f>W1631/D1631</f>
        <v>1.0714285714285714</v>
      </c>
      <c r="AA1631" t="str">
        <f>IF(X1631&gt;=0.3,IF(X1631&lt;=0.68,IF(Y1631&gt;=0.2,IF(Y1631&lt;=0.95,IF(Z1631&gt;=0.77,IF(Z1631&lt;=1.75,"CRAM","O"),"O"),"O"),"O"),"O"),"O")</f>
        <v>CRAM</v>
      </c>
      <c r="AD1631">
        <f>(1+A1631-D1631/2-E1631-B1631/2)/(A1631-D1631/2-E1631-C1631-F1631)</f>
        <v>0.4</v>
      </c>
      <c r="AF1631" t="str">
        <f>IF(AD1631&gt;0.66,"CondAr","----")</f>
        <v>----</v>
      </c>
      <c r="AG1631" t="str">
        <f>IF(AND((AD1631&gt;0.5),(AD1631&lt;=0.66)),"Aromatic","----")</f>
        <v>----</v>
      </c>
      <c r="AH1631" t="str">
        <f>IF(AND((AD1631&lt;=0.5),(S1631&lt;1.5)),"HUnSatLig","----")</f>
        <v>HUnSatLig</v>
      </c>
      <c r="AI1631" t="str">
        <f>IF(AND((T1631&lt;0.6),(S1631&gt;=1.5),(C1631=0)),"AlipatNoN","----")</f>
        <v>----</v>
      </c>
      <c r="AJ1631" t="str">
        <f>IF(AND((S1631&gt;=1.5),(T1631&gt;=0.6)),"SatFACarb","----")</f>
        <v>----</v>
      </c>
      <c r="AK1631" t="str">
        <f>IF(AND((T1631&lt;0.6),(S1631&gt;=1.5),(C1631&gt;0)),"Alipat+N","----")</f>
        <v>----</v>
      </c>
      <c r="AM1631" s="4">
        <f>V1631*(44/43.989828)</f>
        <v>573.25750469212107</v>
      </c>
      <c r="AN1631" s="4">
        <f>INT(AM1631)</f>
        <v>573</v>
      </c>
      <c r="AO1631" s="4">
        <f>AM1631-AN1631</f>
        <v>0.25750469212107419</v>
      </c>
    </row>
    <row r="1632" spans="1:41" x14ac:dyDescent="0.25">
      <c r="A1632">
        <v>27</v>
      </c>
      <c r="B1632">
        <v>26</v>
      </c>
      <c r="C1632">
        <v>0</v>
      </c>
      <c r="D1632">
        <v>15</v>
      </c>
      <c r="E1632">
        <v>0</v>
      </c>
      <c r="F1632">
        <v>0</v>
      </c>
      <c r="H1632">
        <v>589.11989259999996</v>
      </c>
      <c r="J1632">
        <v>2186978</v>
      </c>
      <c r="K1632">
        <v>2156260</v>
      </c>
      <c r="L1632">
        <v>1759069</v>
      </c>
      <c r="M1632" t="str">
        <f>IF(J1632&gt;0,"Yes","No")</f>
        <v>Yes</v>
      </c>
      <c r="N1632">
        <f>AVERAGE(J1632:L1632)</f>
        <v>2034102.3333333333</v>
      </c>
      <c r="O1632" t="s">
        <v>14</v>
      </c>
      <c r="P1632" t="s">
        <v>14</v>
      </c>
      <c r="Q1632" t="s">
        <v>14</v>
      </c>
      <c r="S1632">
        <f>B1632/A1632</f>
        <v>0.96296296296296291</v>
      </c>
      <c r="T1632">
        <f>D1632/A1632</f>
        <v>0.55555555555555558</v>
      </c>
      <c r="V1632" s="4">
        <f>A1632*12+(B1632-1)*1.007825+C1632*14.003074+D1632*15.9949146+E1632*31.9720707+F1632*30.9737615+0.0005485799</f>
        <v>589.11989257990001</v>
      </c>
      <c r="W1632">
        <f>1+A1632-B1632/2+C1632/2+F1632/2</f>
        <v>15</v>
      </c>
      <c r="X1632">
        <f>W1632/A1632</f>
        <v>0.55555555555555558</v>
      </c>
      <c r="Y1632">
        <f>W1632/B1632</f>
        <v>0.57692307692307687</v>
      </c>
      <c r="Z1632">
        <f>W1632/D1632</f>
        <v>1</v>
      </c>
      <c r="AA1632" t="str">
        <f>IF(X1632&gt;=0.3,IF(X1632&lt;=0.68,IF(Y1632&gt;=0.2,IF(Y1632&lt;=0.95,IF(Z1632&gt;=0.77,IF(Z1632&lt;=1.75,"CRAM","O"),"O"),"O"),"O"),"O"),"O")</f>
        <v>CRAM</v>
      </c>
      <c r="AD1632">
        <f>(1+A1632-D1632/2-E1632-B1632/2)/(A1632-D1632/2-E1632-C1632-F1632)</f>
        <v>0.38461538461538464</v>
      </c>
      <c r="AF1632" t="str">
        <f>IF(AD1632&gt;0.66,"CondAr","----")</f>
        <v>----</v>
      </c>
      <c r="AG1632" t="str">
        <f>IF(AND((AD1632&gt;0.5),(AD1632&lt;=0.66)),"Aromatic","----")</f>
        <v>----</v>
      </c>
      <c r="AH1632" t="str">
        <f>IF(AND((AD1632&lt;=0.5),(S1632&lt;1.5)),"HUnSatLig","----")</f>
        <v>HUnSatLig</v>
      </c>
      <c r="AI1632" t="str">
        <f>IF(AND((T1632&lt;0.6),(S1632&gt;=1.5),(C1632=0)),"AlipatNoN","----")</f>
        <v>----</v>
      </c>
      <c r="AJ1632" t="str">
        <f>IF(AND((S1632&gt;=1.5),(T1632&gt;=0.6)),"SatFACarb","----")</f>
        <v>----</v>
      </c>
      <c r="AK1632" t="str">
        <f>IF(AND((T1632&lt;0.6),(S1632&gt;=1.5),(C1632&gt;0)),"Alipat+N","----")</f>
        <v>----</v>
      </c>
      <c r="AM1632" s="4">
        <f>V1632*(44/43.989828)</f>
        <v>589.25611788060633</v>
      </c>
      <c r="AN1632" s="4">
        <f>INT(AM1632)</f>
        <v>589</v>
      </c>
      <c r="AO1632" s="4">
        <f>AM1632-AN1632</f>
        <v>0.25611788060632534</v>
      </c>
    </row>
    <row r="1633" spans="1:41" x14ac:dyDescent="0.25">
      <c r="A1633">
        <v>27</v>
      </c>
      <c r="B1633">
        <v>28</v>
      </c>
      <c r="C1633">
        <v>0</v>
      </c>
      <c r="D1633">
        <v>10</v>
      </c>
      <c r="E1633">
        <v>0</v>
      </c>
      <c r="F1633">
        <v>0</v>
      </c>
      <c r="H1633">
        <v>511.16096959999999</v>
      </c>
      <c r="J1633">
        <v>2191300</v>
      </c>
      <c r="K1633">
        <v>1893634</v>
      </c>
      <c r="L1633">
        <v>1596307</v>
      </c>
      <c r="M1633" t="str">
        <f>IF(J1633&gt;0,"Yes","No")</f>
        <v>Yes</v>
      </c>
      <c r="N1633">
        <f>AVERAGE(J1633:L1633)</f>
        <v>1893747</v>
      </c>
      <c r="O1633" t="s">
        <v>14</v>
      </c>
      <c r="P1633" t="s">
        <v>14</v>
      </c>
      <c r="Q1633" t="s">
        <v>14</v>
      </c>
      <c r="S1633">
        <f>B1633/A1633</f>
        <v>1.037037037037037</v>
      </c>
      <c r="T1633">
        <f>D1633/A1633</f>
        <v>0.37037037037037035</v>
      </c>
      <c r="V1633" s="4">
        <f>A1633*12+(B1633-1)*1.007825+C1633*14.003074+D1633*15.9949146+E1633*31.9720707+F1633*30.9737615+0.0005485799</f>
        <v>511.16096957989998</v>
      </c>
      <c r="W1633">
        <f>1+A1633-B1633/2+C1633/2+F1633/2</f>
        <v>14</v>
      </c>
      <c r="X1633">
        <f>W1633/A1633</f>
        <v>0.51851851851851849</v>
      </c>
      <c r="Y1633">
        <f>W1633/B1633</f>
        <v>0.5</v>
      </c>
      <c r="Z1633">
        <f>W1633/D1633</f>
        <v>1.4</v>
      </c>
      <c r="AA1633" t="str">
        <f>IF(X1633&gt;=0.3,IF(X1633&lt;=0.68,IF(Y1633&gt;=0.2,IF(Y1633&lt;=0.95,IF(Z1633&gt;=0.77,IF(Z1633&lt;=1.75,"CRAM","O"),"O"),"O"),"O"),"O"),"O")</f>
        <v>CRAM</v>
      </c>
      <c r="AD1633">
        <f>(1+A1633-D1633/2-E1633-B1633/2)/(A1633-D1633/2-E1633-C1633-F1633)</f>
        <v>0.40909090909090912</v>
      </c>
      <c r="AF1633" t="str">
        <f>IF(AD1633&gt;0.66,"CondAr","----")</f>
        <v>----</v>
      </c>
      <c r="AG1633" t="str">
        <f>IF(AND((AD1633&gt;0.5),(AD1633&lt;=0.66)),"Aromatic","----")</f>
        <v>----</v>
      </c>
      <c r="AH1633" t="str">
        <f>IF(AND((AD1633&lt;=0.5),(S1633&lt;1.5)),"HUnSatLig","----")</f>
        <v>HUnSatLig</v>
      </c>
      <c r="AI1633" t="str">
        <f>IF(AND((T1633&lt;0.6),(S1633&gt;=1.5),(C1633=0)),"AlipatNoN","----")</f>
        <v>----</v>
      </c>
      <c r="AJ1633" t="str">
        <f>IF(AND((S1633&gt;=1.5),(T1633&gt;=0.6)),"SatFACarb","----")</f>
        <v>----</v>
      </c>
      <c r="AK1633" t="str">
        <f>IF(AND((T1633&lt;0.6),(S1633&gt;=1.5),(C1633&gt;0)),"Alipat+N","----")</f>
        <v>----</v>
      </c>
      <c r="AM1633" s="4">
        <f>V1633*(44/43.989828)</f>
        <v>511.279168027563</v>
      </c>
      <c r="AN1633" s="4">
        <f>INT(AM1633)</f>
        <v>511</v>
      </c>
      <c r="AO1633" s="4">
        <f>AM1633-AN1633</f>
        <v>0.27916802756300285</v>
      </c>
    </row>
    <row r="1634" spans="1:41" x14ac:dyDescent="0.25">
      <c r="A1634">
        <v>27</v>
      </c>
      <c r="B1634">
        <v>28</v>
      </c>
      <c r="C1634">
        <v>0</v>
      </c>
      <c r="D1634">
        <v>11</v>
      </c>
      <c r="E1634">
        <v>0</v>
      </c>
      <c r="F1634">
        <v>0</v>
      </c>
      <c r="H1634">
        <v>527.15588419999995</v>
      </c>
      <c r="J1634">
        <v>2245788</v>
      </c>
      <c r="K1634">
        <v>2116631</v>
      </c>
      <c r="L1634">
        <v>2131781</v>
      </c>
      <c r="M1634" t="str">
        <f>IF(J1634&gt;0,"Yes","No")</f>
        <v>Yes</v>
      </c>
      <c r="N1634">
        <f>AVERAGE(J1634:L1634)</f>
        <v>2164733.3333333335</v>
      </c>
      <c r="O1634" t="s">
        <v>14</v>
      </c>
      <c r="P1634" t="s">
        <v>14</v>
      </c>
      <c r="Q1634" t="s">
        <v>14</v>
      </c>
      <c r="S1634">
        <f>B1634/A1634</f>
        <v>1.037037037037037</v>
      </c>
      <c r="T1634">
        <f>D1634/A1634</f>
        <v>0.40740740740740738</v>
      </c>
      <c r="V1634" s="4">
        <f>A1634*12+(B1634-1)*1.007825+C1634*14.003074+D1634*15.9949146+E1634*31.9720707+F1634*30.9737615+0.0005485799</f>
        <v>527.1558841799</v>
      </c>
      <c r="W1634">
        <f>1+A1634-B1634/2+C1634/2+F1634/2</f>
        <v>14</v>
      </c>
      <c r="X1634">
        <f>W1634/A1634</f>
        <v>0.51851851851851849</v>
      </c>
      <c r="Y1634">
        <f>W1634/B1634</f>
        <v>0.5</v>
      </c>
      <c r="Z1634">
        <f>W1634/D1634</f>
        <v>1.2727272727272727</v>
      </c>
      <c r="AA1634" t="str">
        <f>IF(X1634&gt;=0.3,IF(X1634&lt;=0.68,IF(Y1634&gt;=0.2,IF(Y1634&lt;=0.95,IF(Z1634&gt;=0.77,IF(Z1634&lt;=1.75,"CRAM","O"),"O"),"O"),"O"),"O"),"O")</f>
        <v>CRAM</v>
      </c>
      <c r="AD1634">
        <f>(1+A1634-D1634/2-E1634-B1634/2)/(A1634-D1634/2-E1634-C1634-F1634)</f>
        <v>0.39534883720930231</v>
      </c>
      <c r="AF1634" t="str">
        <f>IF(AD1634&gt;0.66,"CondAr","----")</f>
        <v>----</v>
      </c>
      <c r="AG1634" t="str">
        <f>IF(AND((AD1634&gt;0.5),(AD1634&lt;=0.66)),"Aromatic","----")</f>
        <v>----</v>
      </c>
      <c r="AH1634" t="str">
        <f>IF(AND((AD1634&lt;=0.5),(S1634&lt;1.5)),"HUnSatLig","----")</f>
        <v>HUnSatLig</v>
      </c>
      <c r="AI1634" t="str">
        <f>IF(AND((T1634&lt;0.6),(S1634&gt;=1.5),(C1634=0)),"AlipatNoN","----")</f>
        <v>----</v>
      </c>
      <c r="AJ1634" t="str">
        <f>IF(AND((S1634&gt;=1.5),(T1634&gt;=0.6)),"SatFACarb","----")</f>
        <v>----</v>
      </c>
      <c r="AK1634" t="str">
        <f>IF(AND((T1634&lt;0.6),(S1634&gt;=1.5),(C1634&gt;0)),"Alipat+N","----")</f>
        <v>----</v>
      </c>
      <c r="AM1634" s="4">
        <f>V1634*(44/43.989828)</f>
        <v>527.27778121604831</v>
      </c>
      <c r="AN1634" s="4">
        <f>INT(AM1634)</f>
        <v>527</v>
      </c>
      <c r="AO1634" s="4">
        <f>AM1634-AN1634</f>
        <v>0.27778121604831085</v>
      </c>
    </row>
    <row r="1635" spans="1:41" x14ac:dyDescent="0.25">
      <c r="A1635">
        <v>27</v>
      </c>
      <c r="B1635">
        <v>28</v>
      </c>
      <c r="C1635">
        <v>0</v>
      </c>
      <c r="D1635">
        <v>12</v>
      </c>
      <c r="E1635">
        <v>0</v>
      </c>
      <c r="F1635">
        <v>0</v>
      </c>
      <c r="H1635">
        <v>543.15079879999996</v>
      </c>
      <c r="J1635">
        <v>2222041</v>
      </c>
      <c r="K1635">
        <v>2659347</v>
      </c>
      <c r="L1635">
        <v>2285190</v>
      </c>
      <c r="M1635" t="str">
        <f>IF(J1635&gt;0,"Yes","No")</f>
        <v>Yes</v>
      </c>
      <c r="N1635">
        <f>AVERAGE(J1635:L1635)</f>
        <v>2388859.3333333335</v>
      </c>
      <c r="O1635" t="s">
        <v>14</v>
      </c>
      <c r="P1635" t="s">
        <v>14</v>
      </c>
      <c r="Q1635" t="s">
        <v>14</v>
      </c>
      <c r="S1635">
        <f>B1635/A1635</f>
        <v>1.037037037037037</v>
      </c>
      <c r="T1635">
        <f>D1635/A1635</f>
        <v>0.44444444444444442</v>
      </c>
      <c r="V1635" s="4">
        <f>A1635*12+(B1635-1)*1.007825+C1635*14.003074+D1635*15.9949146+E1635*31.9720707+F1635*30.9737615+0.0005485799</f>
        <v>543.15079877990001</v>
      </c>
      <c r="W1635">
        <f>1+A1635-B1635/2+C1635/2+F1635/2</f>
        <v>14</v>
      </c>
      <c r="X1635">
        <f>W1635/A1635</f>
        <v>0.51851851851851849</v>
      </c>
      <c r="Y1635">
        <f>W1635/B1635</f>
        <v>0.5</v>
      </c>
      <c r="Z1635">
        <f>W1635/D1635</f>
        <v>1.1666666666666667</v>
      </c>
      <c r="AA1635" t="str">
        <f>IF(X1635&gt;=0.3,IF(X1635&lt;=0.68,IF(Y1635&gt;=0.2,IF(Y1635&lt;=0.95,IF(Z1635&gt;=0.77,IF(Z1635&lt;=1.75,"CRAM","O"),"O"),"O"),"O"),"O"),"O")</f>
        <v>CRAM</v>
      </c>
      <c r="AD1635">
        <f>(1+A1635-D1635/2-E1635-B1635/2)/(A1635-D1635/2-E1635-C1635-F1635)</f>
        <v>0.38095238095238093</v>
      </c>
      <c r="AF1635" t="str">
        <f>IF(AD1635&gt;0.66,"CondAr","----")</f>
        <v>----</v>
      </c>
      <c r="AG1635" t="str">
        <f>IF(AND((AD1635&gt;0.5),(AD1635&lt;=0.66)),"Aromatic","----")</f>
        <v>----</v>
      </c>
      <c r="AH1635" t="str">
        <f>IF(AND((AD1635&lt;=0.5),(S1635&lt;1.5)),"HUnSatLig","----")</f>
        <v>HUnSatLig</v>
      </c>
      <c r="AI1635" t="str">
        <f>IF(AND((T1635&lt;0.6),(S1635&gt;=1.5),(C1635=0)),"AlipatNoN","----")</f>
        <v>----</v>
      </c>
      <c r="AJ1635" t="str">
        <f>IF(AND((S1635&gt;=1.5),(T1635&gt;=0.6)),"SatFACarb","----")</f>
        <v>----</v>
      </c>
      <c r="AK1635" t="str">
        <f>IF(AND((T1635&lt;0.6),(S1635&gt;=1.5),(C1635&gt;0)),"Alipat+N","----")</f>
        <v>----</v>
      </c>
      <c r="AM1635" s="4">
        <f>V1635*(44/43.989828)</f>
        <v>543.27639440453368</v>
      </c>
      <c r="AN1635" s="4">
        <f>INT(AM1635)</f>
        <v>543</v>
      </c>
      <c r="AO1635" s="4">
        <f>AM1635-AN1635</f>
        <v>0.2763944045336757</v>
      </c>
    </row>
    <row r="1636" spans="1:41" x14ac:dyDescent="0.25">
      <c r="A1636">
        <v>27</v>
      </c>
      <c r="B1636">
        <v>28</v>
      </c>
      <c r="C1636">
        <v>0</v>
      </c>
      <c r="D1636">
        <v>13</v>
      </c>
      <c r="E1636">
        <v>0</v>
      </c>
      <c r="F1636">
        <v>0</v>
      </c>
      <c r="H1636">
        <v>559.14571339999998</v>
      </c>
      <c r="J1636">
        <v>2599237</v>
      </c>
      <c r="K1636">
        <v>2420947</v>
      </c>
      <c r="L1636">
        <v>2301081</v>
      </c>
      <c r="M1636" t="str">
        <f>IF(J1636&gt;0,"Yes","No")</f>
        <v>Yes</v>
      </c>
      <c r="N1636">
        <f>AVERAGE(J1636:L1636)</f>
        <v>2440421.6666666665</v>
      </c>
      <c r="O1636" t="s">
        <v>14</v>
      </c>
      <c r="P1636" t="s">
        <v>14</v>
      </c>
      <c r="Q1636" t="s">
        <v>14</v>
      </c>
      <c r="S1636">
        <f>B1636/A1636</f>
        <v>1.037037037037037</v>
      </c>
      <c r="T1636">
        <f>D1636/A1636</f>
        <v>0.48148148148148145</v>
      </c>
      <c r="V1636" s="4">
        <f>A1636*12+(B1636-1)*1.007825+C1636*14.003074+D1636*15.9949146+E1636*31.9720707+F1636*30.9737615+0.0005485799</f>
        <v>559.14571337990003</v>
      </c>
      <c r="W1636">
        <f>1+A1636-B1636/2+C1636/2+F1636/2</f>
        <v>14</v>
      </c>
      <c r="X1636">
        <f>W1636/A1636</f>
        <v>0.51851851851851849</v>
      </c>
      <c r="Y1636">
        <f>W1636/B1636</f>
        <v>0.5</v>
      </c>
      <c r="Z1636">
        <f>W1636/D1636</f>
        <v>1.0769230769230769</v>
      </c>
      <c r="AA1636" t="str">
        <f>IF(X1636&gt;=0.3,IF(X1636&lt;=0.68,IF(Y1636&gt;=0.2,IF(Y1636&lt;=0.95,IF(Z1636&gt;=0.77,IF(Z1636&lt;=1.75,"CRAM","O"),"O"),"O"),"O"),"O"),"O")</f>
        <v>CRAM</v>
      </c>
      <c r="AD1636">
        <f>(1+A1636-D1636/2-E1636-B1636/2)/(A1636-D1636/2-E1636-C1636-F1636)</f>
        <v>0.36585365853658536</v>
      </c>
      <c r="AF1636" t="str">
        <f>IF(AD1636&gt;0.66,"CondAr","----")</f>
        <v>----</v>
      </c>
      <c r="AG1636" t="str">
        <f>IF(AND((AD1636&gt;0.5),(AD1636&lt;=0.66)),"Aromatic","----")</f>
        <v>----</v>
      </c>
      <c r="AH1636" t="str">
        <f>IF(AND((AD1636&lt;=0.5),(S1636&lt;1.5)),"HUnSatLig","----")</f>
        <v>HUnSatLig</v>
      </c>
      <c r="AI1636" t="str">
        <f>IF(AND((T1636&lt;0.6),(S1636&gt;=1.5),(C1636=0)),"AlipatNoN","----")</f>
        <v>----</v>
      </c>
      <c r="AJ1636" t="str">
        <f>IF(AND((S1636&gt;=1.5),(T1636&gt;=0.6)),"SatFACarb","----")</f>
        <v>----</v>
      </c>
      <c r="AK1636" t="str">
        <f>IF(AND((T1636&lt;0.6),(S1636&gt;=1.5),(C1636&gt;0)),"Alipat+N","----")</f>
        <v>----</v>
      </c>
      <c r="AM1636" s="4">
        <f>V1636*(44/43.989828)</f>
        <v>559.27500759301893</v>
      </c>
      <c r="AN1636" s="4">
        <f>INT(AM1636)</f>
        <v>559</v>
      </c>
      <c r="AO1636" s="4">
        <f>AM1636-AN1636</f>
        <v>0.27500759301892685</v>
      </c>
    </row>
    <row r="1637" spans="1:41" x14ac:dyDescent="0.25">
      <c r="A1637">
        <v>27</v>
      </c>
      <c r="B1637">
        <v>28</v>
      </c>
      <c r="C1637">
        <v>0</v>
      </c>
      <c r="D1637">
        <v>14</v>
      </c>
      <c r="E1637">
        <v>0</v>
      </c>
      <c r="F1637">
        <v>0</v>
      </c>
      <c r="H1637">
        <v>575.14062799999999</v>
      </c>
      <c r="J1637">
        <v>2139313</v>
      </c>
      <c r="K1637">
        <v>1783862</v>
      </c>
      <c r="L1637">
        <v>2216643</v>
      </c>
      <c r="M1637" t="str">
        <f>IF(J1637&gt;0,"Yes","No")</f>
        <v>Yes</v>
      </c>
      <c r="N1637">
        <f>AVERAGE(J1637:L1637)</f>
        <v>2046606</v>
      </c>
      <c r="O1637" t="s">
        <v>14</v>
      </c>
      <c r="P1637" t="s">
        <v>14</v>
      </c>
      <c r="Q1637" t="s">
        <v>14</v>
      </c>
      <c r="S1637">
        <f>B1637/A1637</f>
        <v>1.037037037037037</v>
      </c>
      <c r="T1637">
        <f>D1637/A1637</f>
        <v>0.51851851851851849</v>
      </c>
      <c r="V1637" s="4">
        <f>A1637*12+(B1637-1)*1.007825+C1637*14.003074+D1637*15.9949146+E1637*31.9720707+F1637*30.9737615+0.0005485799</f>
        <v>575.14062797990005</v>
      </c>
      <c r="W1637">
        <f>1+A1637-B1637/2+C1637/2+F1637/2</f>
        <v>14</v>
      </c>
      <c r="X1637">
        <f>W1637/A1637</f>
        <v>0.51851851851851849</v>
      </c>
      <c r="Y1637">
        <f>W1637/B1637</f>
        <v>0.5</v>
      </c>
      <c r="Z1637">
        <f>W1637/D1637</f>
        <v>1</v>
      </c>
      <c r="AA1637" t="str">
        <f>IF(X1637&gt;=0.3,IF(X1637&lt;=0.68,IF(Y1637&gt;=0.2,IF(Y1637&lt;=0.95,IF(Z1637&gt;=0.77,IF(Z1637&lt;=1.75,"CRAM","O"),"O"),"O"),"O"),"O"),"O")</f>
        <v>CRAM</v>
      </c>
      <c r="AD1637">
        <f>(1+A1637-D1637/2-E1637-B1637/2)/(A1637-D1637/2-E1637-C1637-F1637)</f>
        <v>0.35</v>
      </c>
      <c r="AF1637" t="str">
        <f>IF(AD1637&gt;0.66,"CondAr","----")</f>
        <v>----</v>
      </c>
      <c r="AG1637" t="str">
        <f>IF(AND((AD1637&gt;0.5),(AD1637&lt;=0.66)),"Aromatic","----")</f>
        <v>----</v>
      </c>
      <c r="AH1637" t="str">
        <f>IF(AND((AD1637&lt;=0.5),(S1637&lt;1.5)),"HUnSatLig","----")</f>
        <v>HUnSatLig</v>
      </c>
      <c r="AI1637" t="str">
        <f>IF(AND((T1637&lt;0.6),(S1637&gt;=1.5),(C1637=0)),"AlipatNoN","----")</f>
        <v>----</v>
      </c>
      <c r="AJ1637" t="str">
        <f>IF(AND((S1637&gt;=1.5),(T1637&gt;=0.6)),"SatFACarb","----")</f>
        <v>----</v>
      </c>
      <c r="AK1637" t="str">
        <f>IF(AND((T1637&lt;0.6),(S1637&gt;=1.5),(C1637&gt;0)),"Alipat+N","----")</f>
        <v>----</v>
      </c>
      <c r="AM1637" s="4">
        <f>V1637*(44/43.989828)</f>
        <v>575.27362078150429</v>
      </c>
      <c r="AN1637" s="4">
        <f>INT(AM1637)</f>
        <v>575</v>
      </c>
      <c r="AO1637" s="4">
        <f>AM1637-AN1637</f>
        <v>0.2736207815042917</v>
      </c>
    </row>
    <row r="1638" spans="1:41" x14ac:dyDescent="0.25">
      <c r="A1638">
        <v>27</v>
      </c>
      <c r="B1638">
        <v>28</v>
      </c>
      <c r="C1638">
        <v>0</v>
      </c>
      <c r="D1638">
        <v>15</v>
      </c>
      <c r="E1638">
        <v>0</v>
      </c>
      <c r="F1638">
        <v>0</v>
      </c>
      <c r="H1638">
        <v>591.13554260000001</v>
      </c>
      <c r="J1638">
        <v>2346562</v>
      </c>
      <c r="K1638">
        <v>1583197</v>
      </c>
      <c r="L1638">
        <v>1590984</v>
      </c>
      <c r="M1638" t="str">
        <f>IF(J1638&gt;0,"Yes","No")</f>
        <v>Yes</v>
      </c>
      <c r="N1638">
        <f>AVERAGE(J1638:L1638)</f>
        <v>1840247.6666666667</v>
      </c>
      <c r="O1638" t="s">
        <v>14</v>
      </c>
      <c r="P1638" t="s">
        <v>14</v>
      </c>
      <c r="Q1638" t="s">
        <v>14</v>
      </c>
      <c r="S1638">
        <f>B1638/A1638</f>
        <v>1.037037037037037</v>
      </c>
      <c r="T1638">
        <f>D1638/A1638</f>
        <v>0.55555555555555558</v>
      </c>
      <c r="V1638" s="4">
        <f>A1638*12+(B1638-1)*1.007825+C1638*14.003074+D1638*15.9949146+E1638*31.9720707+F1638*30.9737615+0.0005485799</f>
        <v>591.13554257990006</v>
      </c>
      <c r="W1638">
        <f>1+A1638-B1638/2+C1638/2+F1638/2</f>
        <v>14</v>
      </c>
      <c r="X1638">
        <f>W1638/A1638</f>
        <v>0.51851851851851849</v>
      </c>
      <c r="Y1638">
        <f>W1638/B1638</f>
        <v>0.5</v>
      </c>
      <c r="Z1638">
        <f>W1638/D1638</f>
        <v>0.93333333333333335</v>
      </c>
      <c r="AA1638" t="str">
        <f>IF(X1638&gt;=0.3,IF(X1638&lt;=0.68,IF(Y1638&gt;=0.2,IF(Y1638&lt;=0.95,IF(Z1638&gt;=0.77,IF(Z1638&lt;=1.75,"CRAM","O"),"O"),"O"),"O"),"O"),"O")</f>
        <v>CRAM</v>
      </c>
      <c r="AD1638">
        <f>(1+A1638-D1638/2-E1638-B1638/2)/(A1638-D1638/2-E1638-C1638-F1638)</f>
        <v>0.33333333333333331</v>
      </c>
      <c r="AF1638" t="str">
        <f>IF(AD1638&gt;0.66,"CondAr","----")</f>
        <v>----</v>
      </c>
      <c r="AG1638" t="str">
        <f>IF(AND((AD1638&gt;0.5),(AD1638&lt;=0.66)),"Aromatic","----")</f>
        <v>----</v>
      </c>
      <c r="AH1638" t="str">
        <f>IF(AND((AD1638&lt;=0.5),(S1638&lt;1.5)),"HUnSatLig","----")</f>
        <v>HUnSatLig</v>
      </c>
      <c r="AI1638" t="str">
        <f>IF(AND((T1638&lt;0.6),(S1638&gt;=1.5),(C1638=0)),"AlipatNoN","----")</f>
        <v>----</v>
      </c>
      <c r="AJ1638" t="str">
        <f>IF(AND((S1638&gt;=1.5),(T1638&gt;=0.6)),"SatFACarb","----")</f>
        <v>----</v>
      </c>
      <c r="AK1638" t="str">
        <f>IF(AND((T1638&lt;0.6),(S1638&gt;=1.5),(C1638&gt;0)),"Alipat+N","----")</f>
        <v>----</v>
      </c>
      <c r="AM1638" s="4">
        <f>V1638*(44/43.989828)</f>
        <v>591.27223396998954</v>
      </c>
      <c r="AN1638" s="4">
        <f>INT(AM1638)</f>
        <v>591</v>
      </c>
      <c r="AO1638" s="4">
        <f>AM1638-AN1638</f>
        <v>0.27223396998954286</v>
      </c>
    </row>
    <row r="1639" spans="1:41" x14ac:dyDescent="0.25">
      <c r="A1639">
        <v>27</v>
      </c>
      <c r="B1639">
        <v>30</v>
      </c>
      <c r="C1639">
        <v>0</v>
      </c>
      <c r="D1639">
        <v>10</v>
      </c>
      <c r="E1639">
        <v>0</v>
      </c>
      <c r="F1639">
        <v>0</v>
      </c>
      <c r="H1639">
        <v>513.17661959999998</v>
      </c>
      <c r="J1639">
        <v>2423347</v>
      </c>
      <c r="K1639">
        <v>2122546</v>
      </c>
      <c r="L1639">
        <v>2078153</v>
      </c>
      <c r="M1639" t="str">
        <f>IF(J1639&gt;0,"Yes","No")</f>
        <v>Yes</v>
      </c>
      <c r="N1639">
        <f>AVERAGE(J1639:L1639)</f>
        <v>2208015.3333333335</v>
      </c>
      <c r="O1639">
        <v>2116252</v>
      </c>
      <c r="P1639">
        <v>1683122</v>
      </c>
      <c r="Q1639">
        <v>1584512</v>
      </c>
      <c r="S1639">
        <f>B1639/A1639</f>
        <v>1.1111111111111112</v>
      </c>
      <c r="T1639">
        <f>D1639/A1639</f>
        <v>0.37037037037037035</v>
      </c>
      <c r="V1639" s="4">
        <f>A1639*12+(B1639-1)*1.007825+C1639*14.003074+D1639*15.9949146+E1639*31.9720707+F1639*30.9737615+0.0005485799</f>
        <v>513.17661957990003</v>
      </c>
      <c r="W1639">
        <f>1+A1639-B1639/2+C1639/2+F1639/2</f>
        <v>13</v>
      </c>
      <c r="X1639">
        <f>W1639/A1639</f>
        <v>0.48148148148148145</v>
      </c>
      <c r="Y1639">
        <f>W1639/B1639</f>
        <v>0.43333333333333335</v>
      </c>
      <c r="Z1639">
        <f>W1639/D1639</f>
        <v>1.3</v>
      </c>
      <c r="AA1639" t="str">
        <f>IF(X1639&gt;=0.3,IF(X1639&lt;=0.68,IF(Y1639&gt;=0.2,IF(Y1639&lt;=0.95,IF(Z1639&gt;=0.77,IF(Z1639&lt;=1.75,"CRAM","O"),"O"),"O"),"O"),"O"),"O")</f>
        <v>CRAM</v>
      </c>
      <c r="AD1639">
        <f>(1+A1639-D1639/2-E1639-B1639/2)/(A1639-D1639/2-E1639-C1639-F1639)</f>
        <v>0.36363636363636365</v>
      </c>
      <c r="AF1639" t="str">
        <f>IF(AD1639&gt;0.66,"CondAr","----")</f>
        <v>----</v>
      </c>
      <c r="AG1639" t="str">
        <f>IF(AND((AD1639&gt;0.5),(AD1639&lt;=0.66)),"Aromatic","----")</f>
        <v>----</v>
      </c>
      <c r="AH1639" t="str">
        <f>IF(AND((AD1639&lt;=0.5),(S1639&lt;1.5)),"HUnSatLig","----")</f>
        <v>HUnSatLig</v>
      </c>
      <c r="AI1639" t="str">
        <f>IF(AND((T1639&lt;0.6),(S1639&gt;=1.5),(C1639=0)),"AlipatNoN","----")</f>
        <v>----</v>
      </c>
      <c r="AJ1639" t="str">
        <f>IF(AND((S1639&gt;=1.5),(T1639&gt;=0.6)),"SatFACarb","----")</f>
        <v>----</v>
      </c>
      <c r="AK1639" t="str">
        <f>IF(AND((T1639&lt;0.6),(S1639&gt;=1.5),(C1639&gt;0)),"Alipat+N","----")</f>
        <v>----</v>
      </c>
      <c r="AM1639" s="4">
        <f>V1639*(44/43.989828)</f>
        <v>513.29528411694628</v>
      </c>
      <c r="AN1639" s="4">
        <f>INT(AM1639)</f>
        <v>513</v>
      </c>
      <c r="AO1639" s="4">
        <f>AM1639-AN1639</f>
        <v>0.29528411694627721</v>
      </c>
    </row>
    <row r="1640" spans="1:41" x14ac:dyDescent="0.25">
      <c r="A1640">
        <v>27</v>
      </c>
      <c r="B1640">
        <v>30</v>
      </c>
      <c r="C1640">
        <v>0</v>
      </c>
      <c r="D1640">
        <v>11</v>
      </c>
      <c r="E1640">
        <v>0</v>
      </c>
      <c r="F1640">
        <v>0</v>
      </c>
      <c r="H1640">
        <v>529.1715342</v>
      </c>
      <c r="J1640">
        <v>2986204</v>
      </c>
      <c r="K1640">
        <v>2795047</v>
      </c>
      <c r="L1640">
        <v>2006392</v>
      </c>
      <c r="M1640" t="str">
        <f>IF(J1640&gt;0,"Yes","No")</f>
        <v>Yes</v>
      </c>
      <c r="N1640">
        <f>AVERAGE(J1640:L1640)</f>
        <v>2595881</v>
      </c>
      <c r="O1640">
        <v>2550127</v>
      </c>
      <c r="P1640">
        <v>2414410</v>
      </c>
      <c r="Q1640">
        <v>1498965</v>
      </c>
      <c r="S1640">
        <f>B1640/A1640</f>
        <v>1.1111111111111112</v>
      </c>
      <c r="T1640">
        <f>D1640/A1640</f>
        <v>0.40740740740740738</v>
      </c>
      <c r="V1640" s="4">
        <f>A1640*12+(B1640-1)*1.007825+C1640*14.003074+D1640*15.9949146+E1640*31.9720707+F1640*30.9737615+0.0005485799</f>
        <v>529.17153417990005</v>
      </c>
      <c r="W1640">
        <f>1+A1640-B1640/2+C1640/2+F1640/2</f>
        <v>13</v>
      </c>
      <c r="X1640">
        <f>W1640/A1640</f>
        <v>0.48148148148148145</v>
      </c>
      <c r="Y1640">
        <f>W1640/B1640</f>
        <v>0.43333333333333335</v>
      </c>
      <c r="Z1640">
        <f>W1640/D1640</f>
        <v>1.1818181818181819</v>
      </c>
      <c r="AA1640" t="str">
        <f>IF(X1640&gt;=0.3,IF(X1640&lt;=0.68,IF(Y1640&gt;=0.2,IF(Y1640&lt;=0.95,IF(Z1640&gt;=0.77,IF(Z1640&lt;=1.75,"CRAM","O"),"O"),"O"),"O"),"O"),"O")</f>
        <v>CRAM</v>
      </c>
      <c r="AD1640">
        <f>(1+A1640-D1640/2-E1640-B1640/2)/(A1640-D1640/2-E1640-C1640-F1640)</f>
        <v>0.34883720930232559</v>
      </c>
      <c r="AF1640" t="str">
        <f>IF(AD1640&gt;0.66,"CondAr","----")</f>
        <v>----</v>
      </c>
      <c r="AG1640" t="str">
        <f>IF(AND((AD1640&gt;0.5),(AD1640&lt;=0.66)),"Aromatic","----")</f>
        <v>----</v>
      </c>
      <c r="AH1640" t="str">
        <f>IF(AND((AD1640&lt;=0.5),(S1640&lt;1.5)),"HUnSatLig","----")</f>
        <v>HUnSatLig</v>
      </c>
      <c r="AI1640" t="str">
        <f>IF(AND((T1640&lt;0.6),(S1640&gt;=1.5),(C1640=0)),"AlipatNoN","----")</f>
        <v>----</v>
      </c>
      <c r="AJ1640" t="str">
        <f>IF(AND((S1640&gt;=1.5),(T1640&gt;=0.6)),"SatFACarb","----")</f>
        <v>----</v>
      </c>
      <c r="AK1640" t="str">
        <f>IF(AND((T1640&lt;0.6),(S1640&gt;=1.5),(C1640&gt;0)),"Alipat+N","----")</f>
        <v>----</v>
      </c>
      <c r="AM1640" s="4">
        <f>V1640*(44/43.989828)</f>
        <v>529.29389730543164</v>
      </c>
      <c r="AN1640" s="4">
        <f>INT(AM1640)</f>
        <v>529</v>
      </c>
      <c r="AO1640" s="4">
        <f>AM1640-AN1640</f>
        <v>0.29389730543164205</v>
      </c>
    </row>
    <row r="1641" spans="1:41" x14ac:dyDescent="0.25">
      <c r="A1641">
        <v>27</v>
      </c>
      <c r="B1641">
        <v>30</v>
      </c>
      <c r="C1641">
        <v>0</v>
      </c>
      <c r="D1641">
        <v>12</v>
      </c>
      <c r="E1641">
        <v>0</v>
      </c>
      <c r="F1641">
        <v>0</v>
      </c>
      <c r="H1641">
        <v>545.16644880000001</v>
      </c>
      <c r="J1641">
        <v>2501601</v>
      </c>
      <c r="K1641">
        <v>2560509</v>
      </c>
      <c r="L1641">
        <v>2253981</v>
      </c>
      <c r="M1641" t="str">
        <f>IF(J1641&gt;0,"Yes","No")</f>
        <v>Yes</v>
      </c>
      <c r="N1641">
        <f>AVERAGE(J1641:L1641)</f>
        <v>2438697</v>
      </c>
      <c r="O1641" t="s">
        <v>14</v>
      </c>
      <c r="P1641" t="s">
        <v>14</v>
      </c>
      <c r="Q1641" t="s">
        <v>14</v>
      </c>
      <c r="S1641">
        <f>B1641/A1641</f>
        <v>1.1111111111111112</v>
      </c>
      <c r="T1641">
        <f>D1641/A1641</f>
        <v>0.44444444444444442</v>
      </c>
      <c r="V1641" s="4">
        <f>A1641*12+(B1641-1)*1.007825+C1641*14.003074+D1641*15.9949146+E1641*31.9720707+F1641*30.9737615+0.0005485799</f>
        <v>545.16644877990007</v>
      </c>
      <c r="W1641">
        <f>1+A1641-B1641/2+C1641/2+F1641/2</f>
        <v>13</v>
      </c>
      <c r="X1641">
        <f>W1641/A1641</f>
        <v>0.48148148148148145</v>
      </c>
      <c r="Y1641">
        <f>W1641/B1641</f>
        <v>0.43333333333333335</v>
      </c>
      <c r="Z1641">
        <f>W1641/D1641</f>
        <v>1.0833333333333333</v>
      </c>
      <c r="AA1641" t="str">
        <f>IF(X1641&gt;=0.3,IF(X1641&lt;=0.68,IF(Y1641&gt;=0.2,IF(Y1641&lt;=0.95,IF(Z1641&gt;=0.77,IF(Z1641&lt;=1.75,"CRAM","O"),"O"),"O"),"O"),"O"),"O")</f>
        <v>CRAM</v>
      </c>
      <c r="AD1641">
        <f>(1+A1641-D1641/2-E1641-B1641/2)/(A1641-D1641/2-E1641-C1641-F1641)</f>
        <v>0.33333333333333331</v>
      </c>
      <c r="AF1641" t="str">
        <f>IF(AD1641&gt;0.66,"CondAr","----")</f>
        <v>----</v>
      </c>
      <c r="AG1641" t="str">
        <f>IF(AND((AD1641&gt;0.5),(AD1641&lt;=0.66)),"Aromatic","----")</f>
        <v>----</v>
      </c>
      <c r="AH1641" t="str">
        <f>IF(AND((AD1641&lt;=0.5),(S1641&lt;1.5)),"HUnSatLig","----")</f>
        <v>HUnSatLig</v>
      </c>
      <c r="AI1641" t="str">
        <f>IF(AND((T1641&lt;0.6),(S1641&gt;=1.5),(C1641=0)),"AlipatNoN","----")</f>
        <v>----</v>
      </c>
      <c r="AJ1641" t="str">
        <f>IF(AND((S1641&gt;=1.5),(T1641&gt;=0.6)),"SatFACarb","----")</f>
        <v>----</v>
      </c>
      <c r="AK1641" t="str">
        <f>IF(AND((T1641&lt;0.6),(S1641&gt;=1.5),(C1641&gt;0)),"Alipat+N","----")</f>
        <v>----</v>
      </c>
      <c r="AM1641" s="4">
        <f>V1641*(44/43.989828)</f>
        <v>545.29251049391689</v>
      </c>
      <c r="AN1641" s="4">
        <f>INT(AM1641)</f>
        <v>545</v>
      </c>
      <c r="AO1641" s="4">
        <f>AM1641-AN1641</f>
        <v>0.29251049391689321</v>
      </c>
    </row>
    <row r="1642" spans="1:41" x14ac:dyDescent="0.25">
      <c r="A1642">
        <v>27</v>
      </c>
      <c r="B1642">
        <v>30</v>
      </c>
      <c r="C1642">
        <v>0</v>
      </c>
      <c r="D1642">
        <v>13</v>
      </c>
      <c r="E1642">
        <v>0</v>
      </c>
      <c r="F1642">
        <v>0</v>
      </c>
      <c r="H1642">
        <v>561.16136340000003</v>
      </c>
      <c r="J1642">
        <v>2919695</v>
      </c>
      <c r="K1642">
        <v>2721939</v>
      </c>
      <c r="L1642">
        <v>2266749</v>
      </c>
      <c r="M1642" t="str">
        <f>IF(J1642&gt;0,"Yes","No")</f>
        <v>Yes</v>
      </c>
      <c r="N1642">
        <f>AVERAGE(J1642:L1642)</f>
        <v>2636127.6666666665</v>
      </c>
      <c r="O1642" t="s">
        <v>14</v>
      </c>
      <c r="P1642" t="s">
        <v>14</v>
      </c>
      <c r="Q1642" t="s">
        <v>14</v>
      </c>
      <c r="S1642">
        <f>B1642/A1642</f>
        <v>1.1111111111111112</v>
      </c>
      <c r="T1642">
        <f>D1642/A1642</f>
        <v>0.48148148148148145</v>
      </c>
      <c r="V1642" s="4">
        <f>A1642*12+(B1642-1)*1.007825+C1642*14.003074+D1642*15.9949146+E1642*31.9720707+F1642*30.9737615+0.0005485799</f>
        <v>561.16136337990008</v>
      </c>
      <c r="W1642">
        <f>1+A1642-B1642/2+C1642/2+F1642/2</f>
        <v>13</v>
      </c>
      <c r="X1642">
        <f>W1642/A1642</f>
        <v>0.48148148148148145</v>
      </c>
      <c r="Y1642">
        <f>W1642/B1642</f>
        <v>0.43333333333333335</v>
      </c>
      <c r="Z1642">
        <f>W1642/D1642</f>
        <v>1</v>
      </c>
      <c r="AA1642" t="str">
        <f>IF(X1642&gt;=0.3,IF(X1642&lt;=0.68,IF(Y1642&gt;=0.2,IF(Y1642&lt;=0.95,IF(Z1642&gt;=0.77,IF(Z1642&lt;=1.75,"CRAM","O"),"O"),"O"),"O"),"O"),"O")</f>
        <v>CRAM</v>
      </c>
      <c r="AD1642">
        <f>(1+A1642-D1642/2-E1642-B1642/2)/(A1642-D1642/2-E1642-C1642-F1642)</f>
        <v>0.31707317073170732</v>
      </c>
      <c r="AF1642" t="str">
        <f>IF(AD1642&gt;0.66,"CondAr","----")</f>
        <v>----</v>
      </c>
      <c r="AG1642" t="str">
        <f>IF(AND((AD1642&gt;0.5),(AD1642&lt;=0.66)),"Aromatic","----")</f>
        <v>----</v>
      </c>
      <c r="AH1642" t="str">
        <f>IF(AND((AD1642&lt;=0.5),(S1642&lt;1.5)),"HUnSatLig","----")</f>
        <v>HUnSatLig</v>
      </c>
      <c r="AI1642" t="str">
        <f>IF(AND((T1642&lt;0.6),(S1642&gt;=1.5),(C1642=0)),"AlipatNoN","----")</f>
        <v>----</v>
      </c>
      <c r="AJ1642" t="str">
        <f>IF(AND((S1642&gt;=1.5),(T1642&gt;=0.6)),"SatFACarb","----")</f>
        <v>----</v>
      </c>
      <c r="AK1642" t="str">
        <f>IF(AND((T1642&lt;0.6),(S1642&gt;=1.5),(C1642&gt;0)),"Alipat+N","----")</f>
        <v>----</v>
      </c>
      <c r="AM1642" s="4">
        <f>V1642*(44/43.989828)</f>
        <v>561.29112368240226</v>
      </c>
      <c r="AN1642" s="4">
        <f>INT(AM1642)</f>
        <v>561</v>
      </c>
      <c r="AO1642" s="4">
        <f>AM1642-AN1642</f>
        <v>0.29112368240225805</v>
      </c>
    </row>
    <row r="1643" spans="1:41" x14ac:dyDescent="0.25">
      <c r="A1643">
        <v>27</v>
      </c>
      <c r="B1643">
        <v>30</v>
      </c>
      <c r="C1643">
        <v>0</v>
      </c>
      <c r="D1643">
        <v>14</v>
      </c>
      <c r="E1643">
        <v>0</v>
      </c>
      <c r="F1643">
        <v>0</v>
      </c>
      <c r="H1643">
        <v>577.15627800000004</v>
      </c>
      <c r="J1643">
        <v>2340408</v>
      </c>
      <c r="K1643">
        <v>2493896</v>
      </c>
      <c r="L1643">
        <v>2274397</v>
      </c>
      <c r="M1643" t="str">
        <f>IF(J1643&gt;0,"Yes","No")</f>
        <v>Yes</v>
      </c>
      <c r="N1643">
        <f>AVERAGE(J1643:L1643)</f>
        <v>2369567</v>
      </c>
      <c r="O1643" t="s">
        <v>14</v>
      </c>
      <c r="P1643" t="s">
        <v>14</v>
      </c>
      <c r="Q1643" t="s">
        <v>14</v>
      </c>
      <c r="S1643">
        <f>B1643/A1643</f>
        <v>1.1111111111111112</v>
      </c>
      <c r="T1643">
        <f>D1643/A1643</f>
        <v>0.51851851851851849</v>
      </c>
      <c r="V1643" s="4">
        <f>A1643*12+(B1643-1)*1.007825+C1643*14.003074+D1643*15.9949146+E1643*31.9720707+F1643*30.9737615+0.0005485799</f>
        <v>577.15627797989998</v>
      </c>
      <c r="W1643">
        <f>1+A1643-B1643/2+C1643/2+F1643/2</f>
        <v>13</v>
      </c>
      <c r="X1643">
        <f>W1643/A1643</f>
        <v>0.48148148148148145</v>
      </c>
      <c r="Y1643">
        <f>W1643/B1643</f>
        <v>0.43333333333333335</v>
      </c>
      <c r="Z1643">
        <f>W1643/D1643</f>
        <v>0.9285714285714286</v>
      </c>
      <c r="AA1643" t="str">
        <f>IF(X1643&gt;=0.3,IF(X1643&lt;=0.68,IF(Y1643&gt;=0.2,IF(Y1643&lt;=0.95,IF(Z1643&gt;=0.77,IF(Z1643&lt;=1.75,"CRAM","O"),"O"),"O"),"O"),"O"),"O")</f>
        <v>CRAM</v>
      </c>
      <c r="AD1643">
        <f>(1+A1643-D1643/2-E1643-B1643/2)/(A1643-D1643/2-E1643-C1643-F1643)</f>
        <v>0.3</v>
      </c>
      <c r="AF1643" t="str">
        <f>IF(AD1643&gt;0.66,"CondAr","----")</f>
        <v>----</v>
      </c>
      <c r="AG1643" t="str">
        <f>IF(AND((AD1643&gt;0.5),(AD1643&lt;=0.66)),"Aromatic","----")</f>
        <v>----</v>
      </c>
      <c r="AH1643" t="str">
        <f>IF(AND((AD1643&lt;=0.5),(S1643&lt;1.5)),"HUnSatLig","----")</f>
        <v>HUnSatLig</v>
      </c>
      <c r="AI1643" t="str">
        <f>IF(AND((T1643&lt;0.6),(S1643&gt;=1.5),(C1643=0)),"AlipatNoN","----")</f>
        <v>----</v>
      </c>
      <c r="AJ1643" t="str">
        <f>IF(AND((S1643&gt;=1.5),(T1643&gt;=0.6)),"SatFACarb","----")</f>
        <v>----</v>
      </c>
      <c r="AK1643" t="str">
        <f>IF(AND((T1643&lt;0.6),(S1643&gt;=1.5),(C1643&gt;0)),"Alipat+N","----")</f>
        <v>----</v>
      </c>
      <c r="AM1643" s="4">
        <f>V1643*(44/43.989828)</f>
        <v>577.2897368708874</v>
      </c>
      <c r="AN1643" s="4">
        <f>INT(AM1643)</f>
        <v>577</v>
      </c>
      <c r="AO1643" s="4">
        <f>AM1643-AN1643</f>
        <v>0.28973687088739553</v>
      </c>
    </row>
    <row r="1644" spans="1:41" x14ac:dyDescent="0.25">
      <c r="A1644">
        <v>27</v>
      </c>
      <c r="B1644">
        <v>30</v>
      </c>
      <c r="C1644">
        <v>0</v>
      </c>
      <c r="D1644">
        <v>15</v>
      </c>
      <c r="E1644">
        <v>0</v>
      </c>
      <c r="F1644">
        <v>0</v>
      </c>
      <c r="H1644">
        <v>593.15119259999994</v>
      </c>
      <c r="J1644">
        <v>1757600</v>
      </c>
      <c r="K1644">
        <v>1925077</v>
      </c>
      <c r="L1644">
        <v>1896496</v>
      </c>
      <c r="M1644" t="str">
        <f>IF(J1644&gt;0,"Yes","No")</f>
        <v>Yes</v>
      </c>
      <c r="N1644">
        <f>AVERAGE(J1644:L1644)</f>
        <v>1859724.3333333333</v>
      </c>
      <c r="O1644" t="s">
        <v>14</v>
      </c>
      <c r="P1644" t="s">
        <v>14</v>
      </c>
      <c r="Q1644" t="s">
        <v>14</v>
      </c>
      <c r="S1644">
        <f>B1644/A1644</f>
        <v>1.1111111111111112</v>
      </c>
      <c r="T1644">
        <f>D1644/A1644</f>
        <v>0.55555555555555558</v>
      </c>
      <c r="V1644" s="4">
        <f>A1644*12+(B1644-1)*1.007825+C1644*14.003074+D1644*15.9949146+E1644*31.9720707+F1644*30.9737615+0.0005485799</f>
        <v>593.15119257990011</v>
      </c>
      <c r="W1644">
        <f>1+A1644-B1644/2+C1644/2+F1644/2</f>
        <v>13</v>
      </c>
      <c r="X1644">
        <f>W1644/A1644</f>
        <v>0.48148148148148145</v>
      </c>
      <c r="Y1644">
        <f>W1644/B1644</f>
        <v>0.43333333333333335</v>
      </c>
      <c r="Z1644">
        <f>W1644/D1644</f>
        <v>0.8666666666666667</v>
      </c>
      <c r="AA1644" t="str">
        <f>IF(X1644&gt;=0.3,IF(X1644&lt;=0.68,IF(Y1644&gt;=0.2,IF(Y1644&lt;=0.95,IF(Z1644&gt;=0.77,IF(Z1644&lt;=1.75,"CRAM","O"),"O"),"O"),"O"),"O"),"O")</f>
        <v>CRAM</v>
      </c>
      <c r="AD1644">
        <f>(1+A1644-D1644/2-E1644-B1644/2)/(A1644-D1644/2-E1644-C1644-F1644)</f>
        <v>0.28205128205128205</v>
      </c>
      <c r="AF1644" t="str">
        <f>IF(AD1644&gt;0.66,"CondAr","----")</f>
        <v>----</v>
      </c>
      <c r="AG1644" t="str">
        <f>IF(AND((AD1644&gt;0.5),(AD1644&lt;=0.66)),"Aromatic","----")</f>
        <v>----</v>
      </c>
      <c r="AH1644" t="str">
        <f>IF(AND((AD1644&lt;=0.5),(S1644&lt;1.5)),"HUnSatLig","----")</f>
        <v>HUnSatLig</v>
      </c>
      <c r="AI1644" t="str">
        <f>IF(AND((T1644&lt;0.6),(S1644&gt;=1.5),(C1644=0)),"AlipatNoN","----")</f>
        <v>----</v>
      </c>
      <c r="AJ1644" t="str">
        <f>IF(AND((S1644&gt;=1.5),(T1644&gt;=0.6)),"SatFACarb","----")</f>
        <v>----</v>
      </c>
      <c r="AK1644" t="str">
        <f>IF(AND((T1644&lt;0.6),(S1644&gt;=1.5),(C1644&gt;0)),"Alipat+N","----")</f>
        <v>----</v>
      </c>
      <c r="AM1644" s="4">
        <f>V1644*(44/43.989828)</f>
        <v>593.28835005937287</v>
      </c>
      <c r="AN1644" s="4">
        <f>INT(AM1644)</f>
        <v>593</v>
      </c>
      <c r="AO1644" s="4">
        <f>AM1644-AN1644</f>
        <v>0.28835005937287406</v>
      </c>
    </row>
    <row r="1645" spans="1:41" x14ac:dyDescent="0.25">
      <c r="A1645">
        <v>27</v>
      </c>
      <c r="B1645">
        <v>32</v>
      </c>
      <c r="C1645">
        <v>0</v>
      </c>
      <c r="D1645">
        <v>11</v>
      </c>
      <c r="E1645">
        <v>0</v>
      </c>
      <c r="F1645">
        <v>0</v>
      </c>
      <c r="H1645">
        <v>531.18718420000005</v>
      </c>
      <c r="J1645">
        <v>3024149</v>
      </c>
      <c r="K1645">
        <v>2852914</v>
      </c>
      <c r="L1645">
        <v>2523560</v>
      </c>
      <c r="M1645" t="str">
        <f>IF(J1645&gt;0,"Yes","No")</f>
        <v>Yes</v>
      </c>
      <c r="N1645">
        <f>AVERAGE(J1645:L1645)</f>
        <v>2800207.6666666665</v>
      </c>
      <c r="O1645">
        <v>2814822</v>
      </c>
      <c r="P1645">
        <v>2822968</v>
      </c>
      <c r="Q1645">
        <v>2228537</v>
      </c>
      <c r="S1645">
        <f>B1645/A1645</f>
        <v>1.1851851851851851</v>
      </c>
      <c r="T1645">
        <f>D1645/A1645</f>
        <v>0.40740740740740738</v>
      </c>
      <c r="V1645" s="4">
        <f>A1645*12+(B1645-1)*1.007825+C1645*14.003074+D1645*15.9949146+E1645*31.9720707+F1645*30.9737615+0.0005485799</f>
        <v>531.1871841799001</v>
      </c>
      <c r="W1645">
        <f>1+A1645-B1645/2+C1645/2+F1645/2</f>
        <v>12</v>
      </c>
      <c r="X1645">
        <f>W1645/A1645</f>
        <v>0.44444444444444442</v>
      </c>
      <c r="Y1645">
        <f>W1645/B1645</f>
        <v>0.375</v>
      </c>
      <c r="Z1645">
        <f>W1645/D1645</f>
        <v>1.0909090909090908</v>
      </c>
      <c r="AA1645" t="str">
        <f>IF(X1645&gt;=0.3,IF(X1645&lt;=0.68,IF(Y1645&gt;=0.2,IF(Y1645&lt;=0.95,IF(Z1645&gt;=0.77,IF(Z1645&lt;=1.75,"CRAM","O"),"O"),"O"),"O"),"O"),"O")</f>
        <v>CRAM</v>
      </c>
      <c r="AD1645">
        <f>(1+A1645-D1645/2-E1645-B1645/2)/(A1645-D1645/2-E1645-C1645-F1645)</f>
        <v>0.30232558139534882</v>
      </c>
      <c r="AF1645" t="str">
        <f>IF(AD1645&gt;0.66,"CondAr","----")</f>
        <v>----</v>
      </c>
      <c r="AG1645" t="str">
        <f>IF(AND((AD1645&gt;0.5),(AD1645&lt;=0.66)),"Aromatic","----")</f>
        <v>----</v>
      </c>
      <c r="AH1645" t="str">
        <f>IF(AND((AD1645&lt;=0.5),(S1645&lt;1.5)),"HUnSatLig","----")</f>
        <v>HUnSatLig</v>
      </c>
      <c r="AI1645" t="str">
        <f>IF(AND((T1645&lt;0.6),(S1645&gt;=1.5),(C1645=0)),"AlipatNoN","----")</f>
        <v>----</v>
      </c>
      <c r="AJ1645" t="str">
        <f>IF(AND((S1645&gt;=1.5),(T1645&gt;=0.6)),"SatFACarb","----")</f>
        <v>----</v>
      </c>
      <c r="AK1645" t="str">
        <f>IF(AND((T1645&lt;0.6),(S1645&gt;=1.5),(C1645&gt;0)),"Alipat+N","----")</f>
        <v>----</v>
      </c>
      <c r="AM1645" s="4">
        <f>V1645*(44/43.989828)</f>
        <v>531.31001339481486</v>
      </c>
      <c r="AN1645" s="4">
        <f>INT(AM1645)</f>
        <v>531</v>
      </c>
      <c r="AO1645" s="4">
        <f>AM1645-AN1645</f>
        <v>0.31001339481485957</v>
      </c>
    </row>
    <row r="1646" spans="1:41" x14ac:dyDescent="0.25">
      <c r="A1646">
        <v>27</v>
      </c>
      <c r="B1646">
        <v>32</v>
      </c>
      <c r="C1646">
        <v>0</v>
      </c>
      <c r="D1646">
        <v>12</v>
      </c>
      <c r="E1646">
        <v>0</v>
      </c>
      <c r="F1646">
        <v>0</v>
      </c>
      <c r="H1646">
        <v>547.18209879999995</v>
      </c>
      <c r="J1646">
        <v>2445793</v>
      </c>
      <c r="K1646">
        <v>2120162</v>
      </c>
      <c r="L1646">
        <v>2048175</v>
      </c>
      <c r="M1646" t="str">
        <f>IF(J1646&gt;0,"Yes","No")</f>
        <v>Yes</v>
      </c>
      <c r="N1646">
        <f>AVERAGE(J1646:L1646)</f>
        <v>2204710</v>
      </c>
      <c r="O1646">
        <v>2571397</v>
      </c>
      <c r="P1646">
        <v>1611186</v>
      </c>
      <c r="Q1646">
        <v>1901351</v>
      </c>
      <c r="S1646">
        <f>B1646/A1646</f>
        <v>1.1851851851851851</v>
      </c>
      <c r="T1646">
        <f>D1646/A1646</f>
        <v>0.44444444444444442</v>
      </c>
      <c r="V1646" s="4">
        <f>A1646*12+(B1646-1)*1.007825+C1646*14.003074+D1646*15.9949146+E1646*31.9720707+F1646*30.9737615+0.0005485799</f>
        <v>547.1820987799</v>
      </c>
      <c r="W1646">
        <f>1+A1646-B1646/2+C1646/2+F1646/2</f>
        <v>12</v>
      </c>
      <c r="X1646">
        <f>W1646/A1646</f>
        <v>0.44444444444444442</v>
      </c>
      <c r="Y1646">
        <f>W1646/B1646</f>
        <v>0.375</v>
      </c>
      <c r="Z1646">
        <f>W1646/D1646</f>
        <v>1</v>
      </c>
      <c r="AA1646" t="str">
        <f>IF(X1646&gt;=0.3,IF(X1646&lt;=0.68,IF(Y1646&gt;=0.2,IF(Y1646&lt;=0.95,IF(Z1646&gt;=0.77,IF(Z1646&lt;=1.75,"CRAM","O"),"O"),"O"),"O"),"O"),"O")</f>
        <v>CRAM</v>
      </c>
      <c r="AD1646">
        <f>(1+A1646-D1646/2-E1646-B1646/2)/(A1646-D1646/2-E1646-C1646-F1646)</f>
        <v>0.2857142857142857</v>
      </c>
      <c r="AF1646" t="str">
        <f>IF(AD1646&gt;0.66,"CondAr","----")</f>
        <v>----</v>
      </c>
      <c r="AG1646" t="str">
        <f>IF(AND((AD1646&gt;0.5),(AD1646&lt;=0.66)),"Aromatic","----")</f>
        <v>----</v>
      </c>
      <c r="AH1646" t="str">
        <f>IF(AND((AD1646&lt;=0.5),(S1646&lt;1.5)),"HUnSatLig","----")</f>
        <v>HUnSatLig</v>
      </c>
      <c r="AI1646" t="str">
        <f>IF(AND((T1646&lt;0.6),(S1646&gt;=1.5),(C1646=0)),"AlipatNoN","----")</f>
        <v>----</v>
      </c>
      <c r="AJ1646" t="str">
        <f>IF(AND((S1646&gt;=1.5),(T1646&gt;=0.6)),"SatFACarb","----")</f>
        <v>----</v>
      </c>
      <c r="AK1646" t="str">
        <f>IF(AND((T1646&lt;0.6),(S1646&gt;=1.5),(C1646&gt;0)),"Alipat+N","----")</f>
        <v>----</v>
      </c>
      <c r="AM1646" s="4">
        <f>V1646*(44/43.989828)</f>
        <v>547.3086265833</v>
      </c>
      <c r="AN1646" s="4">
        <f>INT(AM1646)</f>
        <v>547</v>
      </c>
      <c r="AO1646" s="4">
        <f>AM1646-AN1646</f>
        <v>0.30862658329999704</v>
      </c>
    </row>
    <row r="1647" spans="1:41" x14ac:dyDescent="0.25">
      <c r="A1647">
        <v>27</v>
      </c>
      <c r="B1647">
        <v>32</v>
      </c>
      <c r="C1647">
        <v>0</v>
      </c>
      <c r="D1647">
        <v>13</v>
      </c>
      <c r="E1647">
        <v>0</v>
      </c>
      <c r="F1647">
        <v>0</v>
      </c>
      <c r="H1647">
        <v>563.17701339999996</v>
      </c>
      <c r="J1647">
        <v>2944209</v>
      </c>
      <c r="K1647">
        <v>2373197</v>
      </c>
      <c r="L1647">
        <v>1802584</v>
      </c>
      <c r="M1647" t="str">
        <f>IF(J1647&gt;0,"Yes","No")</f>
        <v>Yes</v>
      </c>
      <c r="N1647">
        <f>AVERAGE(J1647:L1647)</f>
        <v>2373330</v>
      </c>
      <c r="O1647" t="s">
        <v>14</v>
      </c>
      <c r="P1647" t="s">
        <v>14</v>
      </c>
      <c r="Q1647" t="s">
        <v>14</v>
      </c>
      <c r="S1647">
        <f>B1647/A1647</f>
        <v>1.1851851851851851</v>
      </c>
      <c r="T1647">
        <f>D1647/A1647</f>
        <v>0.48148148148148145</v>
      </c>
      <c r="V1647" s="4">
        <f>A1647*12+(B1647-1)*1.007825+C1647*14.003074+D1647*15.9949146+E1647*31.9720707+F1647*30.9737615+0.0005485799</f>
        <v>563.17701337990002</v>
      </c>
      <c r="W1647">
        <f>1+A1647-B1647/2+C1647/2+F1647/2</f>
        <v>12</v>
      </c>
      <c r="X1647">
        <f>W1647/A1647</f>
        <v>0.44444444444444442</v>
      </c>
      <c r="Y1647">
        <f>W1647/B1647</f>
        <v>0.375</v>
      </c>
      <c r="Z1647">
        <f>W1647/D1647</f>
        <v>0.92307692307692313</v>
      </c>
      <c r="AA1647" t="str">
        <f>IF(X1647&gt;=0.3,IF(X1647&lt;=0.68,IF(Y1647&gt;=0.2,IF(Y1647&lt;=0.95,IF(Z1647&gt;=0.77,IF(Z1647&lt;=1.75,"CRAM","O"),"O"),"O"),"O"),"O"),"O")</f>
        <v>CRAM</v>
      </c>
      <c r="AD1647">
        <f>(1+A1647-D1647/2-E1647-B1647/2)/(A1647-D1647/2-E1647-C1647-F1647)</f>
        <v>0.26829268292682928</v>
      </c>
      <c r="AF1647" t="str">
        <f>IF(AD1647&gt;0.66,"CondAr","----")</f>
        <v>----</v>
      </c>
      <c r="AG1647" t="str">
        <f>IF(AND((AD1647&gt;0.5),(AD1647&lt;=0.66)),"Aromatic","----")</f>
        <v>----</v>
      </c>
      <c r="AH1647" t="str">
        <f>IF(AND((AD1647&lt;=0.5),(S1647&lt;1.5)),"HUnSatLig","----")</f>
        <v>HUnSatLig</v>
      </c>
      <c r="AI1647" t="str">
        <f>IF(AND((T1647&lt;0.6),(S1647&gt;=1.5),(C1647=0)),"AlipatNoN","----")</f>
        <v>----</v>
      </c>
      <c r="AJ1647" t="str">
        <f>IF(AND((S1647&gt;=1.5),(T1647&gt;=0.6)),"SatFACarb","----")</f>
        <v>----</v>
      </c>
      <c r="AK1647" t="str">
        <f>IF(AND((T1647&lt;0.6),(S1647&gt;=1.5),(C1647&gt;0)),"Alipat+N","----")</f>
        <v>----</v>
      </c>
      <c r="AM1647" s="4">
        <f>V1647*(44/43.989828)</f>
        <v>563.30723977178536</v>
      </c>
      <c r="AN1647" s="4">
        <f>INT(AM1647)</f>
        <v>563</v>
      </c>
      <c r="AO1647" s="4">
        <f>AM1647-AN1647</f>
        <v>0.30723977178536188</v>
      </c>
    </row>
    <row r="1648" spans="1:41" x14ac:dyDescent="0.25">
      <c r="A1648">
        <v>27</v>
      </c>
      <c r="B1648">
        <v>32</v>
      </c>
      <c r="C1648">
        <v>0</v>
      </c>
      <c r="D1648">
        <v>14</v>
      </c>
      <c r="E1648">
        <v>0</v>
      </c>
      <c r="F1648">
        <v>0</v>
      </c>
      <c r="H1648">
        <v>579.17192799999998</v>
      </c>
      <c r="J1648">
        <v>1749431</v>
      </c>
      <c r="K1648">
        <v>1652565</v>
      </c>
      <c r="L1648">
        <v>1870317</v>
      </c>
      <c r="M1648" t="str">
        <f>IF(J1648&gt;0,"Yes","No")</f>
        <v>Yes</v>
      </c>
      <c r="N1648">
        <f>AVERAGE(J1648:L1648)</f>
        <v>1757437.6666666667</v>
      </c>
      <c r="O1648" t="s">
        <v>14</v>
      </c>
      <c r="P1648" t="s">
        <v>14</v>
      </c>
      <c r="Q1648" t="s">
        <v>14</v>
      </c>
      <c r="S1648">
        <f>B1648/A1648</f>
        <v>1.1851851851851851</v>
      </c>
      <c r="T1648">
        <f>D1648/A1648</f>
        <v>0.51851851851851849</v>
      </c>
      <c r="V1648" s="4">
        <f>A1648*12+(B1648-1)*1.007825+C1648*14.003074+D1648*15.9949146+E1648*31.9720707+F1648*30.9737615+0.0005485799</f>
        <v>579.17192797990003</v>
      </c>
      <c r="W1648">
        <f>1+A1648-B1648/2+C1648/2+F1648/2</f>
        <v>12</v>
      </c>
      <c r="X1648">
        <f>W1648/A1648</f>
        <v>0.44444444444444442</v>
      </c>
      <c r="Y1648">
        <f>W1648/B1648</f>
        <v>0.375</v>
      </c>
      <c r="Z1648">
        <f>W1648/D1648</f>
        <v>0.8571428571428571</v>
      </c>
      <c r="AA1648" t="str">
        <f>IF(X1648&gt;=0.3,IF(X1648&lt;=0.68,IF(Y1648&gt;=0.2,IF(Y1648&lt;=0.95,IF(Z1648&gt;=0.77,IF(Z1648&lt;=1.75,"CRAM","O"),"O"),"O"),"O"),"O"),"O")</f>
        <v>CRAM</v>
      </c>
      <c r="AD1648">
        <f>(1+A1648-D1648/2-E1648-B1648/2)/(A1648-D1648/2-E1648-C1648-F1648)</f>
        <v>0.25</v>
      </c>
      <c r="AF1648" t="str">
        <f>IF(AD1648&gt;0.66,"CondAr","----")</f>
        <v>----</v>
      </c>
      <c r="AG1648" t="str">
        <f>IF(AND((AD1648&gt;0.5),(AD1648&lt;=0.66)),"Aromatic","----")</f>
        <v>----</v>
      </c>
      <c r="AH1648" t="str">
        <f>IF(AND((AD1648&lt;=0.5),(S1648&lt;1.5)),"HUnSatLig","----")</f>
        <v>HUnSatLig</v>
      </c>
      <c r="AI1648" t="str">
        <f>IF(AND((T1648&lt;0.6),(S1648&gt;=1.5),(C1648=0)),"AlipatNoN","----")</f>
        <v>----</v>
      </c>
      <c r="AJ1648" t="str">
        <f>IF(AND((S1648&gt;=1.5),(T1648&gt;=0.6)),"SatFACarb","----")</f>
        <v>----</v>
      </c>
      <c r="AK1648" t="str">
        <f>IF(AND((T1648&lt;0.6),(S1648&gt;=1.5),(C1648&gt;0)),"Alipat+N","----")</f>
        <v>----</v>
      </c>
      <c r="AM1648" s="4">
        <f>V1648*(44/43.989828)</f>
        <v>579.30585296027073</v>
      </c>
      <c r="AN1648" s="4">
        <f>INT(AM1648)</f>
        <v>579</v>
      </c>
      <c r="AO1648" s="4">
        <f>AM1648-AN1648</f>
        <v>0.30585296027072673</v>
      </c>
    </row>
    <row r="1649" spans="1:41" x14ac:dyDescent="0.25">
      <c r="A1649">
        <v>27</v>
      </c>
      <c r="B1649">
        <v>34</v>
      </c>
      <c r="C1649">
        <v>0</v>
      </c>
      <c r="D1649">
        <v>7</v>
      </c>
      <c r="E1649">
        <v>0</v>
      </c>
      <c r="F1649">
        <v>0</v>
      </c>
      <c r="H1649">
        <v>469.22317579999998</v>
      </c>
      <c r="J1649">
        <v>2112135</v>
      </c>
      <c r="K1649">
        <v>2327129</v>
      </c>
      <c r="L1649">
        <v>2125712</v>
      </c>
      <c r="M1649" t="str">
        <f>IF(J1649&gt;0,"Yes","No")</f>
        <v>Yes</v>
      </c>
      <c r="N1649">
        <f>AVERAGE(J1649:L1649)</f>
        <v>2188325.3333333335</v>
      </c>
      <c r="O1649">
        <v>2969219</v>
      </c>
      <c r="P1649">
        <v>3655971</v>
      </c>
      <c r="Q1649">
        <v>2984953</v>
      </c>
      <c r="S1649">
        <f>B1649/A1649</f>
        <v>1.2592592592592593</v>
      </c>
      <c r="T1649">
        <f>D1649/A1649</f>
        <v>0.25925925925925924</v>
      </c>
      <c r="V1649" s="4">
        <f>A1649*12+(B1649-1)*1.007825+C1649*14.003074+D1649*15.9949146+E1649*31.9720707+F1649*30.9737615+0.0005485799</f>
        <v>469.22317577989998</v>
      </c>
      <c r="W1649">
        <f>1+A1649-B1649/2+C1649/2+F1649/2</f>
        <v>11</v>
      </c>
      <c r="X1649">
        <f>W1649/A1649</f>
        <v>0.40740740740740738</v>
      </c>
      <c r="Y1649">
        <f>W1649/B1649</f>
        <v>0.3235294117647059</v>
      </c>
      <c r="Z1649">
        <f>W1649/D1649</f>
        <v>1.5714285714285714</v>
      </c>
      <c r="AA1649" t="str">
        <f>IF(X1649&gt;=0.3,IF(X1649&lt;=0.68,IF(Y1649&gt;=0.2,IF(Y1649&lt;=0.95,IF(Z1649&gt;=0.77,IF(Z1649&lt;=1.75,"CRAM","O"),"O"),"O"),"O"),"O"),"O")</f>
        <v>CRAM</v>
      </c>
      <c r="AD1649">
        <f>(1+A1649-D1649/2-E1649-B1649/2)/(A1649-D1649/2-E1649-C1649-F1649)</f>
        <v>0.31914893617021278</v>
      </c>
      <c r="AF1649" t="str">
        <f>IF(AD1649&gt;0.66,"CondAr","----")</f>
        <v>----</v>
      </c>
      <c r="AG1649" t="str">
        <f>IF(AND((AD1649&gt;0.5),(AD1649&lt;=0.66)),"Aromatic","----")</f>
        <v>----</v>
      </c>
      <c r="AH1649" t="str">
        <f>IF(AND((AD1649&lt;=0.5),(S1649&lt;1.5)),"HUnSatLig","----")</f>
        <v>HUnSatLig</v>
      </c>
      <c r="AI1649" t="str">
        <f>IF(AND((T1649&lt;0.6),(S1649&gt;=1.5),(C1649=0)),"AlipatNoN","----")</f>
        <v>----</v>
      </c>
      <c r="AJ1649" t="str">
        <f>IF(AND((S1649&gt;=1.5),(T1649&gt;=0.6)),"SatFACarb","----")</f>
        <v>----</v>
      </c>
      <c r="AK1649" t="str">
        <f>IF(AND((T1649&lt;0.6),(S1649&gt;=1.5),(C1649&gt;0)),"Alipat+N","----")</f>
        <v>----</v>
      </c>
      <c r="AM1649" s="4">
        <f>V1649*(44/43.989828)</f>
        <v>469.33167673025673</v>
      </c>
      <c r="AN1649" s="4">
        <f>INT(AM1649)</f>
        <v>469</v>
      </c>
      <c r="AO1649" s="4">
        <f>AM1649-AN1649</f>
        <v>0.33167673025673139</v>
      </c>
    </row>
    <row r="1650" spans="1:41" x14ac:dyDescent="0.25">
      <c r="A1650">
        <v>27</v>
      </c>
      <c r="B1650">
        <v>34</v>
      </c>
      <c r="C1650">
        <v>0</v>
      </c>
      <c r="D1650">
        <v>13</v>
      </c>
      <c r="E1650">
        <v>0</v>
      </c>
      <c r="F1650">
        <v>0</v>
      </c>
      <c r="H1650">
        <v>565.19266340000001</v>
      </c>
      <c r="J1650">
        <v>2152075</v>
      </c>
      <c r="K1650">
        <v>2373633</v>
      </c>
      <c r="L1650">
        <v>1803307</v>
      </c>
      <c r="M1650" t="str">
        <f>IF(J1650&gt;0,"Yes","No")</f>
        <v>Yes</v>
      </c>
      <c r="N1650">
        <f>AVERAGE(J1650:L1650)</f>
        <v>2109671.6666666665</v>
      </c>
      <c r="O1650">
        <v>1642823</v>
      </c>
      <c r="P1650">
        <v>1794639</v>
      </c>
      <c r="Q1650">
        <v>1737046</v>
      </c>
      <c r="S1650">
        <f>B1650/A1650</f>
        <v>1.2592592592592593</v>
      </c>
      <c r="T1650">
        <f>D1650/A1650</f>
        <v>0.48148148148148145</v>
      </c>
      <c r="V1650" s="4">
        <f>A1650*12+(B1650-1)*1.007825+C1650*14.003074+D1650*15.9949146+E1650*31.9720707+F1650*30.9737615+0.0005485799</f>
        <v>565.19266337990007</v>
      </c>
      <c r="W1650">
        <f>1+A1650-B1650/2+C1650/2+F1650/2</f>
        <v>11</v>
      </c>
      <c r="X1650">
        <f>W1650/A1650</f>
        <v>0.40740740740740738</v>
      </c>
      <c r="Y1650">
        <f>W1650/B1650</f>
        <v>0.3235294117647059</v>
      </c>
      <c r="Z1650">
        <f>W1650/D1650</f>
        <v>0.84615384615384615</v>
      </c>
      <c r="AA1650" t="str">
        <f>IF(X1650&gt;=0.3,IF(X1650&lt;=0.68,IF(Y1650&gt;=0.2,IF(Y1650&lt;=0.95,IF(Z1650&gt;=0.77,IF(Z1650&lt;=1.75,"CRAM","O"),"O"),"O"),"O"),"O"),"O")</f>
        <v>CRAM</v>
      </c>
      <c r="AD1650">
        <f>(1+A1650-D1650/2-E1650-B1650/2)/(A1650-D1650/2-E1650-C1650-F1650)</f>
        <v>0.21951219512195122</v>
      </c>
      <c r="AF1650" t="str">
        <f>IF(AD1650&gt;0.66,"CondAr","----")</f>
        <v>----</v>
      </c>
      <c r="AG1650" t="str">
        <f>IF(AND((AD1650&gt;0.5),(AD1650&lt;=0.66)),"Aromatic","----")</f>
        <v>----</v>
      </c>
      <c r="AH1650" t="str">
        <f>IF(AND((AD1650&lt;=0.5),(S1650&lt;1.5)),"HUnSatLig","----")</f>
        <v>HUnSatLig</v>
      </c>
      <c r="AI1650" t="str">
        <f>IF(AND((T1650&lt;0.6),(S1650&gt;=1.5),(C1650=0)),"AlipatNoN","----")</f>
        <v>----</v>
      </c>
      <c r="AJ1650" t="str">
        <f>IF(AND((S1650&gt;=1.5),(T1650&gt;=0.6)),"SatFACarb","----")</f>
        <v>----</v>
      </c>
      <c r="AK1650" t="str">
        <f>IF(AND((T1650&lt;0.6),(S1650&gt;=1.5),(C1650&gt;0)),"Alipat+N","----")</f>
        <v>----</v>
      </c>
      <c r="AM1650" s="4">
        <f>V1650*(44/43.989828)</f>
        <v>565.32335586116858</v>
      </c>
      <c r="AN1650" s="4">
        <f>INT(AM1650)</f>
        <v>565</v>
      </c>
      <c r="AO1650" s="4">
        <f>AM1650-AN1650</f>
        <v>0.32335586116857939</v>
      </c>
    </row>
    <row r="1651" spans="1:41" x14ac:dyDescent="0.25">
      <c r="A1651">
        <v>27</v>
      </c>
      <c r="B1651">
        <v>36</v>
      </c>
      <c r="C1651">
        <v>0</v>
      </c>
      <c r="D1651">
        <v>12</v>
      </c>
      <c r="E1651">
        <v>0</v>
      </c>
      <c r="F1651">
        <v>0</v>
      </c>
      <c r="H1651">
        <v>551.21339880000005</v>
      </c>
      <c r="J1651">
        <v>2693067</v>
      </c>
      <c r="K1651">
        <v>2882971</v>
      </c>
      <c r="L1651">
        <v>2543809</v>
      </c>
      <c r="M1651" t="str">
        <f>IF(J1651&gt;0,"Yes","No")</f>
        <v>Yes</v>
      </c>
      <c r="N1651">
        <f>AVERAGE(J1651:L1651)</f>
        <v>2706615.6666666665</v>
      </c>
      <c r="O1651">
        <v>2659382</v>
      </c>
      <c r="P1651">
        <v>2240786</v>
      </c>
      <c r="Q1651">
        <v>2465377</v>
      </c>
      <c r="S1651">
        <f>B1651/A1651</f>
        <v>1.3333333333333333</v>
      </c>
      <c r="T1651">
        <f>D1651/A1651</f>
        <v>0.44444444444444442</v>
      </c>
      <c r="V1651" s="4">
        <f>A1651*12+(B1651-1)*1.007825+C1651*14.003074+D1651*15.9949146+E1651*31.9720707+F1651*30.9737615+0.0005485799</f>
        <v>551.21339877989999</v>
      </c>
      <c r="W1651">
        <f>1+A1651-B1651/2+C1651/2+F1651/2</f>
        <v>10</v>
      </c>
      <c r="X1651">
        <f>W1651/A1651</f>
        <v>0.37037037037037035</v>
      </c>
      <c r="Y1651">
        <f>W1651/B1651</f>
        <v>0.27777777777777779</v>
      </c>
      <c r="Z1651">
        <f>W1651/D1651</f>
        <v>0.83333333333333337</v>
      </c>
      <c r="AA1651" t="str">
        <f>IF(X1651&gt;=0.3,IF(X1651&lt;=0.68,IF(Y1651&gt;=0.2,IF(Y1651&lt;=0.95,IF(Z1651&gt;=0.77,IF(Z1651&lt;=1.75,"CRAM","O"),"O"),"O"),"O"),"O"),"O")</f>
        <v>CRAM</v>
      </c>
      <c r="AD1651">
        <f>(1+A1651-D1651/2-E1651-B1651/2)/(A1651-D1651/2-E1651-C1651-F1651)</f>
        <v>0.19047619047619047</v>
      </c>
      <c r="AF1651" t="str">
        <f>IF(AD1651&gt;0.66,"CondAr","----")</f>
        <v>----</v>
      </c>
      <c r="AG1651" t="str">
        <f>IF(AND((AD1651&gt;0.5),(AD1651&lt;=0.66)),"Aromatic","----")</f>
        <v>----</v>
      </c>
      <c r="AH1651" t="str">
        <f>IF(AND((AD1651&lt;=0.5),(S1651&lt;1.5)),"HUnSatLig","----")</f>
        <v>HUnSatLig</v>
      </c>
      <c r="AI1651" t="str">
        <f>IF(AND((T1651&lt;0.6),(S1651&gt;=1.5),(C1651=0)),"AlipatNoN","----")</f>
        <v>----</v>
      </c>
      <c r="AJ1651" t="str">
        <f>IF(AND((S1651&gt;=1.5),(T1651&gt;=0.6)),"SatFACarb","----")</f>
        <v>----</v>
      </c>
      <c r="AK1651" t="str">
        <f>IF(AND((T1651&lt;0.6),(S1651&gt;=1.5),(C1651&gt;0)),"Alipat+N","----")</f>
        <v>----</v>
      </c>
      <c r="AM1651" s="4">
        <f>V1651*(44/43.989828)</f>
        <v>551.34085876206643</v>
      </c>
      <c r="AN1651" s="4">
        <f>INT(AM1651)</f>
        <v>551</v>
      </c>
      <c r="AO1651" s="4">
        <f>AM1651-AN1651</f>
        <v>0.34085876206643206</v>
      </c>
    </row>
    <row r="1652" spans="1:41" x14ac:dyDescent="0.25">
      <c r="A1652">
        <v>27</v>
      </c>
      <c r="B1652">
        <v>38</v>
      </c>
      <c r="C1652">
        <v>0</v>
      </c>
      <c r="D1652">
        <v>6</v>
      </c>
      <c r="E1652">
        <v>0</v>
      </c>
      <c r="F1652">
        <v>0</v>
      </c>
      <c r="H1652">
        <v>457.25956120000001</v>
      </c>
      <c r="J1652">
        <v>2334076</v>
      </c>
      <c r="K1652">
        <v>2546107</v>
      </c>
      <c r="L1652">
        <v>2179730</v>
      </c>
      <c r="M1652" t="str">
        <f>IF(J1652&gt;0,"Yes","No")</f>
        <v>Yes</v>
      </c>
      <c r="N1652">
        <f>AVERAGE(J1652:L1652)</f>
        <v>2353304.3333333335</v>
      </c>
      <c r="O1652">
        <v>2858915</v>
      </c>
      <c r="P1652">
        <v>3225060</v>
      </c>
      <c r="Q1652">
        <v>3492146</v>
      </c>
      <c r="S1652">
        <f>B1652/A1652</f>
        <v>1.4074074074074074</v>
      </c>
      <c r="T1652">
        <f>D1652/A1652</f>
        <v>0.22222222222222221</v>
      </c>
      <c r="V1652" s="4">
        <f>A1652*12+(B1652-1)*1.007825+C1652*14.003074+D1652*15.9949146+E1652*31.9720707+F1652*30.9737615+0.0005485799</f>
        <v>457.2595611799</v>
      </c>
      <c r="W1652">
        <f>1+A1652-B1652/2+C1652/2+F1652/2</f>
        <v>9</v>
      </c>
      <c r="X1652">
        <f>W1652/A1652</f>
        <v>0.33333333333333331</v>
      </c>
      <c r="Y1652">
        <f>W1652/B1652</f>
        <v>0.23684210526315788</v>
      </c>
      <c r="Z1652">
        <f>W1652/D1652</f>
        <v>1.5</v>
      </c>
      <c r="AA1652" t="str">
        <f>IF(X1652&gt;=0.3,IF(X1652&lt;=0.68,IF(Y1652&gt;=0.2,IF(Y1652&lt;=0.95,IF(Z1652&gt;=0.77,IF(Z1652&lt;=1.75,"CRAM","O"),"O"),"O"),"O"),"O"),"O")</f>
        <v>CRAM</v>
      </c>
      <c r="AD1652">
        <f>(1+A1652-D1652/2-E1652-B1652/2)/(A1652-D1652/2-E1652-C1652-F1652)</f>
        <v>0.25</v>
      </c>
      <c r="AF1652" t="str">
        <f>IF(AD1652&gt;0.66,"CondAr","----")</f>
        <v>----</v>
      </c>
      <c r="AG1652" t="str">
        <f>IF(AND((AD1652&gt;0.5),(AD1652&lt;=0.66)),"Aromatic","----")</f>
        <v>----</v>
      </c>
      <c r="AH1652" t="str">
        <f>IF(AND((AD1652&lt;=0.5),(S1652&lt;1.5)),"HUnSatLig","----")</f>
        <v>HUnSatLig</v>
      </c>
      <c r="AI1652" t="str">
        <f>IF(AND((T1652&lt;0.6),(S1652&gt;=1.5),(C1652=0)),"AlipatNoN","----")</f>
        <v>----</v>
      </c>
      <c r="AJ1652" t="str">
        <f>IF(AND((S1652&gt;=1.5),(T1652&gt;=0.6)),"SatFACarb","----")</f>
        <v>----</v>
      </c>
      <c r="AK1652" t="str">
        <f>IF(AND((T1652&lt;0.6),(S1652&gt;=1.5),(C1652&gt;0)),"Alipat+N","----")</f>
        <v>----</v>
      </c>
      <c r="AM1652" s="4">
        <f>V1652*(44/43.989828)</f>
        <v>457.36529572053786</v>
      </c>
      <c r="AN1652" s="4">
        <f>INT(AM1652)</f>
        <v>457</v>
      </c>
      <c r="AO1652" s="4">
        <f>AM1652-AN1652</f>
        <v>0.36529572053785841</v>
      </c>
    </row>
    <row r="1653" spans="1:41" x14ac:dyDescent="0.25">
      <c r="A1653">
        <v>27</v>
      </c>
      <c r="B1653">
        <v>38</v>
      </c>
      <c r="C1653">
        <v>0</v>
      </c>
      <c r="D1653">
        <v>12</v>
      </c>
      <c r="E1653">
        <v>0</v>
      </c>
      <c r="F1653">
        <v>0</v>
      </c>
      <c r="H1653">
        <v>553.22904879999999</v>
      </c>
      <c r="J1653">
        <v>3222965</v>
      </c>
      <c r="K1653">
        <v>2272112</v>
      </c>
      <c r="L1653">
        <v>2453185</v>
      </c>
      <c r="M1653" t="str">
        <f>IF(J1653&gt;0,"Yes","No")</f>
        <v>Yes</v>
      </c>
      <c r="N1653">
        <f>AVERAGE(J1653:L1653)</f>
        <v>2649420.6666666665</v>
      </c>
      <c r="O1653">
        <v>3320846</v>
      </c>
      <c r="P1653">
        <v>2752698</v>
      </c>
      <c r="Q1653">
        <v>2016248</v>
      </c>
      <c r="S1653">
        <f>B1653/A1653</f>
        <v>1.4074074074074074</v>
      </c>
      <c r="T1653">
        <f>D1653/A1653</f>
        <v>0.44444444444444442</v>
      </c>
      <c r="V1653" s="4">
        <f>A1653*12+(B1653-1)*1.007825+C1653*14.003074+D1653*15.9949146+E1653*31.9720707+F1653*30.9737615+0.0005485799</f>
        <v>553.22904877990004</v>
      </c>
      <c r="W1653">
        <f>1+A1653-B1653/2+C1653/2+F1653/2</f>
        <v>9</v>
      </c>
      <c r="X1653">
        <f>W1653/A1653</f>
        <v>0.33333333333333331</v>
      </c>
      <c r="Y1653">
        <f>W1653/B1653</f>
        <v>0.23684210526315788</v>
      </c>
      <c r="Z1653">
        <f>W1653/D1653</f>
        <v>0.75</v>
      </c>
      <c r="AA1653" t="str">
        <f>IF(X1653&gt;=0.3,IF(X1653&lt;=0.68,IF(Y1653&gt;=0.2,IF(Y1653&lt;=0.95,IF(Z1653&gt;=0.77,IF(Z1653&lt;=1.75,"CRAM","O"),"O"),"O"),"O"),"O"),"O")</f>
        <v>O</v>
      </c>
      <c r="AD1653">
        <f>(1+A1653-D1653/2-E1653-B1653/2)/(A1653-D1653/2-E1653-C1653-F1653)</f>
        <v>0.14285714285714285</v>
      </c>
      <c r="AF1653" t="str">
        <f>IF(AD1653&gt;0.66,"CondAr","----")</f>
        <v>----</v>
      </c>
      <c r="AG1653" t="str">
        <f>IF(AND((AD1653&gt;0.5),(AD1653&lt;=0.66)),"Aromatic","----")</f>
        <v>----</v>
      </c>
      <c r="AH1653" t="str">
        <f>IF(AND((AD1653&lt;=0.5),(S1653&lt;1.5)),"HUnSatLig","----")</f>
        <v>HUnSatLig</v>
      </c>
      <c r="AI1653" t="str">
        <f>IF(AND((T1653&lt;0.6),(S1653&gt;=1.5),(C1653=0)),"AlipatNoN","----")</f>
        <v>----</v>
      </c>
      <c r="AJ1653" t="str">
        <f>IF(AND((S1653&gt;=1.5),(T1653&gt;=0.6)),"SatFACarb","----")</f>
        <v>----</v>
      </c>
      <c r="AK1653" t="str">
        <f>IF(AND((T1653&lt;0.6),(S1653&gt;=1.5),(C1653&gt;0)),"Alipat+N","----")</f>
        <v>----</v>
      </c>
      <c r="AM1653" s="4">
        <f>V1653*(44/43.989828)</f>
        <v>553.35697485144976</v>
      </c>
      <c r="AN1653" s="4">
        <f>INT(AM1653)</f>
        <v>553</v>
      </c>
      <c r="AO1653" s="4">
        <f>AM1653-AN1653</f>
        <v>0.35697485144976326</v>
      </c>
    </row>
    <row r="1654" spans="1:41" x14ac:dyDescent="0.25">
      <c r="A1654">
        <v>27</v>
      </c>
      <c r="B1654">
        <v>38</v>
      </c>
      <c r="C1654">
        <v>0</v>
      </c>
      <c r="D1654">
        <v>13</v>
      </c>
      <c r="E1654">
        <v>0</v>
      </c>
      <c r="F1654">
        <v>0</v>
      </c>
      <c r="H1654">
        <v>569.2239634</v>
      </c>
      <c r="J1654">
        <v>1525732</v>
      </c>
      <c r="K1654">
        <v>1519960</v>
      </c>
      <c r="L1654">
        <v>1656758</v>
      </c>
      <c r="M1654" t="str">
        <f>IF(J1654&gt;0,"Yes","No")</f>
        <v>Yes</v>
      </c>
      <c r="N1654">
        <f>AVERAGE(J1654:L1654)</f>
        <v>1567483.3333333333</v>
      </c>
      <c r="O1654">
        <v>1980705</v>
      </c>
      <c r="P1654">
        <v>1780062</v>
      </c>
      <c r="Q1654">
        <v>1985134</v>
      </c>
      <c r="S1654">
        <f>B1654/A1654</f>
        <v>1.4074074074074074</v>
      </c>
      <c r="T1654">
        <f>D1654/A1654</f>
        <v>0.48148148148148145</v>
      </c>
      <c r="V1654" s="4">
        <f>A1654*12+(B1654-1)*1.007825+C1654*14.003074+D1654*15.9949146+E1654*31.9720707+F1654*30.9737615+0.0005485799</f>
        <v>569.22396337990006</v>
      </c>
      <c r="W1654">
        <f>1+A1654-B1654/2+C1654/2+F1654/2</f>
        <v>9</v>
      </c>
      <c r="X1654">
        <f>W1654/A1654</f>
        <v>0.33333333333333331</v>
      </c>
      <c r="Y1654">
        <f>W1654/B1654</f>
        <v>0.23684210526315788</v>
      </c>
      <c r="Z1654">
        <f>W1654/D1654</f>
        <v>0.69230769230769229</v>
      </c>
      <c r="AA1654" t="str">
        <f>IF(X1654&gt;=0.3,IF(X1654&lt;=0.68,IF(Y1654&gt;=0.2,IF(Y1654&lt;=0.95,IF(Z1654&gt;=0.77,IF(Z1654&lt;=1.75,"CRAM","O"),"O"),"O"),"O"),"O"),"O")</f>
        <v>O</v>
      </c>
      <c r="AD1654">
        <f>(1+A1654-D1654/2-E1654-B1654/2)/(A1654-D1654/2-E1654-C1654-F1654)</f>
        <v>0.12195121951219512</v>
      </c>
      <c r="AF1654" t="str">
        <f>IF(AD1654&gt;0.66,"CondAr","----")</f>
        <v>----</v>
      </c>
      <c r="AG1654" t="str">
        <f>IF(AND((AD1654&gt;0.5),(AD1654&lt;=0.66)),"Aromatic","----")</f>
        <v>----</v>
      </c>
      <c r="AH1654" t="str">
        <f>IF(AND((AD1654&lt;=0.5),(S1654&lt;1.5)),"HUnSatLig","----")</f>
        <v>HUnSatLig</v>
      </c>
      <c r="AI1654" t="str">
        <f>IF(AND((T1654&lt;0.6),(S1654&gt;=1.5),(C1654=0)),"AlipatNoN","----")</f>
        <v>----</v>
      </c>
      <c r="AJ1654" t="str">
        <f>IF(AND((S1654&gt;=1.5),(T1654&gt;=0.6)),"SatFACarb","----")</f>
        <v>----</v>
      </c>
      <c r="AK1654" t="str">
        <f>IF(AND((T1654&lt;0.6),(S1654&gt;=1.5),(C1654&gt;0)),"Alipat+N","----")</f>
        <v>----</v>
      </c>
      <c r="AM1654" s="4">
        <f>V1654*(44/43.989828)</f>
        <v>569.35558803993501</v>
      </c>
      <c r="AN1654" s="4">
        <f>INT(AM1654)</f>
        <v>569</v>
      </c>
      <c r="AO1654" s="4">
        <f>AM1654-AN1654</f>
        <v>0.35558803993501442</v>
      </c>
    </row>
    <row r="1655" spans="1:41" x14ac:dyDescent="0.25">
      <c r="A1655">
        <v>27</v>
      </c>
      <c r="B1655">
        <v>40</v>
      </c>
      <c r="C1655">
        <v>0</v>
      </c>
      <c r="D1655">
        <v>6</v>
      </c>
      <c r="E1655">
        <v>0</v>
      </c>
      <c r="F1655">
        <v>0</v>
      </c>
      <c r="H1655">
        <v>459.2752112</v>
      </c>
      <c r="J1655">
        <v>1900739</v>
      </c>
      <c r="K1655">
        <v>1897826</v>
      </c>
      <c r="L1655">
        <v>1921006</v>
      </c>
      <c r="M1655" t="str">
        <f>IF(J1655&gt;0,"Yes","No")</f>
        <v>Yes</v>
      </c>
      <c r="N1655">
        <f>AVERAGE(J1655:L1655)</f>
        <v>1906523.6666666667</v>
      </c>
      <c r="O1655">
        <v>3012424</v>
      </c>
      <c r="P1655">
        <v>3434912</v>
      </c>
      <c r="Q1655">
        <v>2579652</v>
      </c>
      <c r="S1655">
        <f>B1655/A1655</f>
        <v>1.4814814814814814</v>
      </c>
      <c r="T1655">
        <f>D1655/A1655</f>
        <v>0.22222222222222221</v>
      </c>
      <c r="V1655" s="4">
        <f>A1655*12+(B1655-1)*1.007825+C1655*14.003074+D1655*15.9949146+E1655*31.9720707+F1655*30.9737615+0.0005485799</f>
        <v>459.2752111799</v>
      </c>
      <c r="W1655">
        <f>1+A1655-B1655/2+C1655/2+F1655/2</f>
        <v>8</v>
      </c>
      <c r="X1655">
        <f>W1655/A1655</f>
        <v>0.29629629629629628</v>
      </c>
      <c r="Y1655">
        <f>W1655/B1655</f>
        <v>0.2</v>
      </c>
      <c r="Z1655">
        <f>W1655/D1655</f>
        <v>1.3333333333333333</v>
      </c>
      <c r="AA1655" t="str">
        <f>IF(X1655&gt;=0.3,IF(X1655&lt;=0.68,IF(Y1655&gt;=0.2,IF(Y1655&lt;=0.95,IF(Z1655&gt;=0.77,IF(Z1655&lt;=1.75,"CRAM","O"),"O"),"O"),"O"),"O"),"O")</f>
        <v>O</v>
      </c>
      <c r="AD1655">
        <f>(1+A1655-D1655/2-E1655-B1655/2)/(A1655-D1655/2-E1655-C1655-F1655)</f>
        <v>0.20833333333333334</v>
      </c>
      <c r="AF1655" t="str">
        <f>IF(AD1655&gt;0.66,"CondAr","----")</f>
        <v>----</v>
      </c>
      <c r="AG1655" t="str">
        <f>IF(AND((AD1655&gt;0.5),(AD1655&lt;=0.66)),"Aromatic","----")</f>
        <v>----</v>
      </c>
      <c r="AH1655" t="str">
        <f>IF(AND((AD1655&lt;=0.5),(S1655&lt;1.5)),"HUnSatLig","----")</f>
        <v>HUnSatLig</v>
      </c>
      <c r="AI1655" t="str">
        <f>IF(AND((T1655&lt;0.6),(S1655&gt;=1.5),(C1655=0)),"AlipatNoN","----")</f>
        <v>----</v>
      </c>
      <c r="AJ1655" t="str">
        <f>IF(AND((S1655&gt;=1.5),(T1655&gt;=0.6)),"SatFACarb","----")</f>
        <v>----</v>
      </c>
      <c r="AK1655" t="str">
        <f>IF(AND((T1655&lt;0.6),(S1655&gt;=1.5),(C1655&gt;0)),"Alipat+N","----")</f>
        <v>----</v>
      </c>
      <c r="AM1655" s="4">
        <f>V1655*(44/43.989828)</f>
        <v>459.38141180992108</v>
      </c>
      <c r="AN1655" s="4">
        <f>INT(AM1655)</f>
        <v>459</v>
      </c>
      <c r="AO1655" s="4">
        <f>AM1655-AN1655</f>
        <v>0.38141180992107593</v>
      </c>
    </row>
    <row r="1656" spans="1:41" x14ac:dyDescent="0.25">
      <c r="A1656">
        <v>27</v>
      </c>
      <c r="B1656">
        <v>40</v>
      </c>
      <c r="C1656">
        <v>0</v>
      </c>
      <c r="D1656">
        <v>11</v>
      </c>
      <c r="E1656">
        <v>0</v>
      </c>
      <c r="F1656">
        <v>0</v>
      </c>
      <c r="H1656">
        <v>539.24978420000002</v>
      </c>
      <c r="J1656">
        <v>2317748</v>
      </c>
      <c r="K1656">
        <v>2670128</v>
      </c>
      <c r="L1656">
        <v>2590797</v>
      </c>
      <c r="M1656" t="str">
        <f>IF(J1656&gt;0,"Yes","No")</f>
        <v>Yes</v>
      </c>
      <c r="N1656">
        <f>AVERAGE(J1656:L1656)</f>
        <v>2526224.3333333335</v>
      </c>
      <c r="O1656">
        <v>4460816</v>
      </c>
      <c r="P1656">
        <v>4527784</v>
      </c>
      <c r="Q1656">
        <v>2836587</v>
      </c>
      <c r="S1656">
        <f>B1656/A1656</f>
        <v>1.4814814814814814</v>
      </c>
      <c r="T1656">
        <f>D1656/A1656</f>
        <v>0.40740740740740738</v>
      </c>
      <c r="V1656" s="4">
        <f>A1656*12+(B1656-1)*1.007825+C1656*14.003074+D1656*15.9949146+E1656*31.9720707+F1656*30.9737615+0.0005485799</f>
        <v>539.24978417990008</v>
      </c>
      <c r="W1656">
        <f>1+A1656-B1656/2+C1656/2+F1656/2</f>
        <v>8</v>
      </c>
      <c r="X1656">
        <f>W1656/A1656</f>
        <v>0.29629629629629628</v>
      </c>
      <c r="Y1656">
        <f>W1656/B1656</f>
        <v>0.2</v>
      </c>
      <c r="Z1656">
        <f>W1656/D1656</f>
        <v>0.72727272727272729</v>
      </c>
      <c r="AA1656" t="str">
        <f>IF(X1656&gt;=0.3,IF(X1656&lt;=0.68,IF(Y1656&gt;=0.2,IF(Y1656&lt;=0.95,IF(Z1656&gt;=0.77,IF(Z1656&lt;=1.75,"CRAM","O"),"O"),"O"),"O"),"O"),"O")</f>
        <v>O</v>
      </c>
      <c r="AD1656">
        <f>(1+A1656-D1656/2-E1656-B1656/2)/(A1656-D1656/2-E1656-C1656-F1656)</f>
        <v>0.11627906976744186</v>
      </c>
      <c r="AF1656" t="str">
        <f>IF(AD1656&gt;0.66,"CondAr","----")</f>
        <v>----</v>
      </c>
      <c r="AG1656" t="str">
        <f>IF(AND((AD1656&gt;0.5),(AD1656&lt;=0.66)),"Aromatic","----")</f>
        <v>----</v>
      </c>
      <c r="AH1656" t="str">
        <f>IF(AND((AD1656&lt;=0.5),(S1656&lt;1.5)),"HUnSatLig","----")</f>
        <v>HUnSatLig</v>
      </c>
      <c r="AI1656" t="str">
        <f>IF(AND((T1656&lt;0.6),(S1656&gt;=1.5),(C1656=0)),"AlipatNoN","----")</f>
        <v>----</v>
      </c>
      <c r="AJ1656" t="str">
        <f>IF(AND((S1656&gt;=1.5),(T1656&gt;=0.6)),"SatFACarb","----")</f>
        <v>----</v>
      </c>
      <c r="AK1656" t="str">
        <f>IF(AND((T1656&lt;0.6),(S1656&gt;=1.5),(C1656&gt;0)),"Alipat+N","----")</f>
        <v>----</v>
      </c>
      <c r="AM1656" s="4">
        <f>V1656*(44/43.989828)</f>
        <v>539.37447775234762</v>
      </c>
      <c r="AN1656" s="4">
        <f>INT(AM1656)</f>
        <v>539</v>
      </c>
      <c r="AO1656" s="4">
        <f>AM1656-AN1656</f>
        <v>0.37447775234761593</v>
      </c>
    </row>
    <row r="1657" spans="1:41" x14ac:dyDescent="0.25">
      <c r="A1657">
        <v>27</v>
      </c>
      <c r="B1657">
        <v>40</v>
      </c>
      <c r="C1657">
        <v>0</v>
      </c>
      <c r="D1657">
        <v>12</v>
      </c>
      <c r="E1657">
        <v>0</v>
      </c>
      <c r="F1657">
        <v>0</v>
      </c>
      <c r="H1657">
        <v>555.24469880000004</v>
      </c>
      <c r="J1657">
        <v>2150806</v>
      </c>
      <c r="K1657">
        <v>1779520</v>
      </c>
      <c r="L1657">
        <v>1907387</v>
      </c>
      <c r="M1657" t="str">
        <f>IF(J1657&gt;0,"Yes","No")</f>
        <v>Yes</v>
      </c>
      <c r="N1657">
        <f>AVERAGE(J1657:L1657)</f>
        <v>1945904.3333333333</v>
      </c>
      <c r="O1657">
        <v>2756583</v>
      </c>
      <c r="P1657">
        <v>2695261</v>
      </c>
      <c r="Q1657">
        <v>2457483</v>
      </c>
      <c r="S1657">
        <f>B1657/A1657</f>
        <v>1.4814814814814814</v>
      </c>
      <c r="T1657">
        <f>D1657/A1657</f>
        <v>0.44444444444444442</v>
      </c>
      <c r="V1657" s="4">
        <f>A1657*12+(B1657-1)*1.007825+C1657*14.003074+D1657*15.9949146+E1657*31.9720707+F1657*30.9737615+0.0005485799</f>
        <v>555.24469877990009</v>
      </c>
      <c r="W1657">
        <f>1+A1657-B1657/2+C1657/2+F1657/2</f>
        <v>8</v>
      </c>
      <c r="X1657">
        <f>W1657/A1657</f>
        <v>0.29629629629629628</v>
      </c>
      <c r="Y1657">
        <f>W1657/B1657</f>
        <v>0.2</v>
      </c>
      <c r="Z1657">
        <f>W1657/D1657</f>
        <v>0.66666666666666663</v>
      </c>
      <c r="AA1657" t="str">
        <f>IF(X1657&gt;=0.3,IF(X1657&lt;=0.68,IF(Y1657&gt;=0.2,IF(Y1657&lt;=0.95,IF(Z1657&gt;=0.77,IF(Z1657&lt;=1.75,"CRAM","O"),"O"),"O"),"O"),"O"),"O")</f>
        <v>O</v>
      </c>
      <c r="AD1657">
        <f>(1+A1657-D1657/2-E1657-B1657/2)/(A1657-D1657/2-E1657-C1657-F1657)</f>
        <v>9.5238095238095233E-2</v>
      </c>
      <c r="AF1657" t="str">
        <f>IF(AD1657&gt;0.66,"CondAr","----")</f>
        <v>----</v>
      </c>
      <c r="AG1657" t="str">
        <f>IF(AND((AD1657&gt;0.5),(AD1657&lt;=0.66)),"Aromatic","----")</f>
        <v>----</v>
      </c>
      <c r="AH1657" t="str">
        <f>IF(AND((AD1657&lt;=0.5),(S1657&lt;1.5)),"HUnSatLig","----")</f>
        <v>HUnSatLig</v>
      </c>
      <c r="AI1657" t="str">
        <f>IF(AND((T1657&lt;0.6),(S1657&gt;=1.5),(C1657=0)),"AlipatNoN","----")</f>
        <v>----</v>
      </c>
      <c r="AJ1657" t="str">
        <f>IF(AND((S1657&gt;=1.5),(T1657&gt;=0.6)),"SatFACarb","----")</f>
        <v>----</v>
      </c>
      <c r="AK1657" t="str">
        <f>IF(AND((T1657&lt;0.6),(S1657&gt;=1.5),(C1657&gt;0)),"Alipat+N","----")</f>
        <v>----</v>
      </c>
      <c r="AM1657" s="4">
        <f>V1657*(44/43.989828)</f>
        <v>555.37309094083298</v>
      </c>
      <c r="AN1657" s="4">
        <f>INT(AM1657)</f>
        <v>555</v>
      </c>
      <c r="AO1657" s="4">
        <f>AM1657-AN1657</f>
        <v>0.37309094083298078</v>
      </c>
    </row>
    <row r="1658" spans="1:41" x14ac:dyDescent="0.25">
      <c r="A1658">
        <v>27</v>
      </c>
      <c r="B1658">
        <v>42</v>
      </c>
      <c r="C1658">
        <v>0</v>
      </c>
      <c r="D1658">
        <v>7</v>
      </c>
      <c r="E1658">
        <v>0</v>
      </c>
      <c r="F1658">
        <v>0</v>
      </c>
      <c r="H1658">
        <v>477.28577580000001</v>
      </c>
      <c r="J1658">
        <v>2401312</v>
      </c>
      <c r="K1658">
        <v>1789493</v>
      </c>
      <c r="L1658">
        <v>1879682</v>
      </c>
      <c r="M1658" t="str">
        <f>IF(J1658&gt;0,"Yes","No")</f>
        <v>Yes</v>
      </c>
      <c r="N1658">
        <f>AVERAGE(J1658:L1658)</f>
        <v>2023495.6666666667</v>
      </c>
      <c r="O1658">
        <v>4089574</v>
      </c>
      <c r="P1658">
        <v>4263317</v>
      </c>
      <c r="Q1658">
        <v>3167397</v>
      </c>
      <c r="S1658">
        <f>B1658/A1658</f>
        <v>1.5555555555555556</v>
      </c>
      <c r="T1658">
        <f>D1658/A1658</f>
        <v>0.25925925925925924</v>
      </c>
      <c r="V1658" s="4">
        <f>A1658*12+(B1658-1)*1.007825+C1658*14.003074+D1658*15.9949146+E1658*31.9720707+F1658*30.9737615+0.0005485799</f>
        <v>477.28577577990001</v>
      </c>
      <c r="W1658">
        <f>1+A1658-B1658/2+C1658/2+F1658/2</f>
        <v>7</v>
      </c>
      <c r="X1658">
        <f>W1658/A1658</f>
        <v>0.25925925925925924</v>
      </c>
      <c r="Y1658">
        <f>W1658/B1658</f>
        <v>0.16666666666666666</v>
      </c>
      <c r="Z1658">
        <f>W1658/D1658</f>
        <v>1</v>
      </c>
      <c r="AA1658" t="str">
        <f>IF(X1658&gt;=0.3,IF(X1658&lt;=0.68,IF(Y1658&gt;=0.2,IF(Y1658&lt;=0.95,IF(Z1658&gt;=0.77,IF(Z1658&lt;=1.75,"CRAM","O"),"O"),"O"),"O"),"O"),"O")</f>
        <v>O</v>
      </c>
      <c r="AD1658">
        <f>(1+A1658-D1658/2-E1658-B1658/2)/(A1658-D1658/2-E1658-C1658-F1658)</f>
        <v>0.14893617021276595</v>
      </c>
      <c r="AF1658" t="str">
        <f>IF(AD1658&gt;0.66,"CondAr","----")</f>
        <v>----</v>
      </c>
      <c r="AG1658" t="str">
        <f>IF(AND((AD1658&gt;0.5),(AD1658&lt;=0.66)),"Aromatic","----")</f>
        <v>----</v>
      </c>
      <c r="AH1658" t="str">
        <f>IF(AND((AD1658&lt;=0.5),(S1658&lt;1.5)),"HUnSatLig","----")</f>
        <v>----</v>
      </c>
      <c r="AI1658" t="str">
        <f>IF(AND((T1658&lt;0.6),(S1658&gt;=1.5),(C1658=0)),"AlipatNoN","----")</f>
        <v>AlipatNoN</v>
      </c>
      <c r="AJ1658" t="str">
        <f>IF(AND((S1658&gt;=1.5),(T1658&gt;=0.6)),"SatFACarb","----")</f>
        <v>----</v>
      </c>
      <c r="AK1658" t="str">
        <f>IF(AND((T1658&lt;0.6),(S1658&gt;=1.5),(C1658&gt;0)),"Alipat+N","----")</f>
        <v>----</v>
      </c>
      <c r="AM1658" s="4">
        <f>V1658*(44/43.989828)</f>
        <v>477.3961410877896</v>
      </c>
      <c r="AN1658" s="4">
        <f>INT(AM1658)</f>
        <v>477</v>
      </c>
      <c r="AO1658" s="4">
        <f>AM1658-AN1658</f>
        <v>0.39614108778960144</v>
      </c>
    </row>
    <row r="1659" spans="1:41" x14ac:dyDescent="0.25">
      <c r="A1659">
        <v>27</v>
      </c>
      <c r="B1659">
        <v>42</v>
      </c>
      <c r="C1659">
        <v>0</v>
      </c>
      <c r="D1659">
        <v>8</v>
      </c>
      <c r="E1659">
        <v>0</v>
      </c>
      <c r="F1659">
        <v>0</v>
      </c>
      <c r="H1659">
        <v>493.28069040000003</v>
      </c>
      <c r="J1659">
        <v>2194921</v>
      </c>
      <c r="K1659">
        <v>2495788</v>
      </c>
      <c r="L1659">
        <v>2309169</v>
      </c>
      <c r="M1659" t="str">
        <f>IF(J1659&gt;0,"Yes","No")</f>
        <v>Yes</v>
      </c>
      <c r="N1659">
        <f>AVERAGE(J1659:L1659)</f>
        <v>2333292.6666666665</v>
      </c>
      <c r="O1659">
        <v>4797763</v>
      </c>
      <c r="P1659">
        <v>4900804</v>
      </c>
      <c r="Q1659">
        <v>4438020</v>
      </c>
      <c r="S1659">
        <f>B1659/A1659</f>
        <v>1.5555555555555556</v>
      </c>
      <c r="T1659">
        <f>D1659/A1659</f>
        <v>0.29629629629629628</v>
      </c>
      <c r="V1659" s="4">
        <f>A1659*12+(B1659-1)*1.007825+C1659*14.003074+D1659*15.9949146+E1659*31.9720707+F1659*30.9737615+0.0005485799</f>
        <v>493.28069037990002</v>
      </c>
      <c r="W1659">
        <f>1+A1659-B1659/2+C1659/2+F1659/2</f>
        <v>7</v>
      </c>
      <c r="X1659">
        <f>W1659/A1659</f>
        <v>0.25925925925925924</v>
      </c>
      <c r="Y1659">
        <f>W1659/B1659</f>
        <v>0.16666666666666666</v>
      </c>
      <c r="Z1659">
        <f>W1659/D1659</f>
        <v>0.875</v>
      </c>
      <c r="AA1659" t="str">
        <f>IF(X1659&gt;=0.3,IF(X1659&lt;=0.68,IF(Y1659&gt;=0.2,IF(Y1659&lt;=0.95,IF(Z1659&gt;=0.77,IF(Z1659&lt;=1.75,"CRAM","O"),"O"),"O"),"O"),"O"),"O")</f>
        <v>O</v>
      </c>
      <c r="AD1659">
        <f>(1+A1659-D1659/2-E1659-B1659/2)/(A1659-D1659/2-E1659-C1659-F1659)</f>
        <v>0.13043478260869565</v>
      </c>
      <c r="AF1659" t="str">
        <f>IF(AD1659&gt;0.66,"CondAr","----")</f>
        <v>----</v>
      </c>
      <c r="AG1659" t="str">
        <f>IF(AND((AD1659&gt;0.5),(AD1659&lt;=0.66)),"Aromatic","----")</f>
        <v>----</v>
      </c>
      <c r="AH1659" t="str">
        <f>IF(AND((AD1659&lt;=0.5),(S1659&lt;1.5)),"HUnSatLig","----")</f>
        <v>----</v>
      </c>
      <c r="AI1659" t="str">
        <f>IF(AND((T1659&lt;0.6),(S1659&gt;=1.5),(C1659=0)),"AlipatNoN","----")</f>
        <v>AlipatNoN</v>
      </c>
      <c r="AJ1659" t="str">
        <f>IF(AND((S1659&gt;=1.5),(T1659&gt;=0.6)),"SatFACarb","----")</f>
        <v>----</v>
      </c>
      <c r="AK1659" t="str">
        <f>IF(AND((T1659&lt;0.6),(S1659&gt;=1.5),(C1659&gt;0)),"Alipat+N","----")</f>
        <v>----</v>
      </c>
      <c r="AM1659" s="4">
        <f>V1659*(44/43.989828)</f>
        <v>493.39475427627491</v>
      </c>
      <c r="AN1659" s="4">
        <f>INT(AM1659)</f>
        <v>493</v>
      </c>
      <c r="AO1659" s="4">
        <f>AM1659-AN1659</f>
        <v>0.39475427627490944</v>
      </c>
    </row>
    <row r="1660" spans="1:41" x14ac:dyDescent="0.25">
      <c r="A1660">
        <v>27</v>
      </c>
      <c r="B1660">
        <v>42</v>
      </c>
      <c r="C1660">
        <v>0</v>
      </c>
      <c r="D1660">
        <v>9</v>
      </c>
      <c r="E1660">
        <v>0</v>
      </c>
      <c r="F1660">
        <v>0</v>
      </c>
      <c r="H1660">
        <v>509.27560499999998</v>
      </c>
      <c r="J1660">
        <v>2835802</v>
      </c>
      <c r="K1660">
        <v>2780370</v>
      </c>
      <c r="L1660">
        <v>2329953</v>
      </c>
      <c r="M1660" t="str">
        <f>IF(J1660&gt;0,"Yes","No")</f>
        <v>Yes</v>
      </c>
      <c r="N1660">
        <f>AVERAGE(J1660:L1660)</f>
        <v>2648708.3333333335</v>
      </c>
      <c r="O1660">
        <v>5361685</v>
      </c>
      <c r="P1660">
        <v>5255742</v>
      </c>
      <c r="Q1660">
        <v>4121553</v>
      </c>
      <c r="S1660">
        <f>B1660/A1660</f>
        <v>1.5555555555555556</v>
      </c>
      <c r="T1660">
        <f>D1660/A1660</f>
        <v>0.33333333333333331</v>
      </c>
      <c r="V1660" s="4">
        <f>A1660*12+(B1660-1)*1.007825+C1660*14.003074+D1660*15.9949146+E1660*31.9720707+F1660*30.9737615+0.0005485799</f>
        <v>509.27560497990004</v>
      </c>
      <c r="W1660">
        <f>1+A1660-B1660/2+C1660/2+F1660/2</f>
        <v>7</v>
      </c>
      <c r="X1660">
        <f>W1660/A1660</f>
        <v>0.25925925925925924</v>
      </c>
      <c r="Y1660">
        <f>W1660/B1660</f>
        <v>0.16666666666666666</v>
      </c>
      <c r="Z1660">
        <f>W1660/D1660</f>
        <v>0.77777777777777779</v>
      </c>
      <c r="AA1660" t="str">
        <f>IF(X1660&gt;=0.3,IF(X1660&lt;=0.68,IF(Y1660&gt;=0.2,IF(Y1660&lt;=0.95,IF(Z1660&gt;=0.77,IF(Z1660&lt;=1.75,"CRAM","O"),"O"),"O"),"O"),"O"),"O")</f>
        <v>O</v>
      </c>
      <c r="AD1660">
        <f>(1+A1660-D1660/2-E1660-B1660/2)/(A1660-D1660/2-E1660-C1660-F1660)</f>
        <v>0.1111111111111111</v>
      </c>
      <c r="AF1660" t="str">
        <f>IF(AD1660&gt;0.66,"CondAr","----")</f>
        <v>----</v>
      </c>
      <c r="AG1660" t="str">
        <f>IF(AND((AD1660&gt;0.5),(AD1660&lt;=0.66)),"Aromatic","----")</f>
        <v>----</v>
      </c>
      <c r="AH1660" t="str">
        <f>IF(AND((AD1660&lt;=0.5),(S1660&lt;1.5)),"HUnSatLig","----")</f>
        <v>----</v>
      </c>
      <c r="AI1660" t="str">
        <f>IF(AND((T1660&lt;0.6),(S1660&gt;=1.5),(C1660=0)),"AlipatNoN","----")</f>
        <v>AlipatNoN</v>
      </c>
      <c r="AJ1660" t="str">
        <f>IF(AND((S1660&gt;=1.5),(T1660&gt;=0.6)),"SatFACarb","----")</f>
        <v>----</v>
      </c>
      <c r="AK1660" t="str">
        <f>IF(AND((T1660&lt;0.6),(S1660&gt;=1.5),(C1660&gt;0)),"Alipat+N","----")</f>
        <v>----</v>
      </c>
      <c r="AM1660" s="4">
        <f>V1660*(44/43.989828)</f>
        <v>509.39336746476022</v>
      </c>
      <c r="AN1660" s="4">
        <f>INT(AM1660)</f>
        <v>509</v>
      </c>
      <c r="AO1660" s="4">
        <f>AM1660-AN1660</f>
        <v>0.39336746476021744</v>
      </c>
    </row>
    <row r="1661" spans="1:41" x14ac:dyDescent="0.25">
      <c r="A1661">
        <v>27</v>
      </c>
      <c r="B1661">
        <v>42</v>
      </c>
      <c r="C1661">
        <v>0</v>
      </c>
      <c r="D1661">
        <v>10</v>
      </c>
      <c r="E1661">
        <v>0</v>
      </c>
      <c r="F1661">
        <v>0</v>
      </c>
      <c r="H1661">
        <v>525.27051959999994</v>
      </c>
      <c r="J1661">
        <v>3020891</v>
      </c>
      <c r="K1661">
        <v>2316805</v>
      </c>
      <c r="L1661">
        <v>3135764</v>
      </c>
      <c r="M1661" t="str">
        <f>IF(J1661&gt;0,"Yes","No")</f>
        <v>Yes</v>
      </c>
      <c r="N1661">
        <f>AVERAGE(J1661:L1661)</f>
        <v>2824486.6666666665</v>
      </c>
      <c r="O1661">
        <v>4348268</v>
      </c>
      <c r="P1661">
        <v>4684630</v>
      </c>
      <c r="Q1661">
        <v>3448171</v>
      </c>
      <c r="S1661">
        <f>B1661/A1661</f>
        <v>1.5555555555555556</v>
      </c>
      <c r="T1661">
        <f>D1661/A1661</f>
        <v>0.37037037037037035</v>
      </c>
      <c r="V1661" s="4">
        <f>A1661*12+(B1661-1)*1.007825+C1661*14.003074+D1661*15.9949146+E1661*31.9720707+F1661*30.9737615+0.0005485799</f>
        <v>525.2705195799</v>
      </c>
      <c r="W1661">
        <f>1+A1661-B1661/2+C1661/2+F1661/2</f>
        <v>7</v>
      </c>
      <c r="X1661">
        <f>W1661/A1661</f>
        <v>0.25925925925925924</v>
      </c>
      <c r="Y1661">
        <f>W1661/B1661</f>
        <v>0.16666666666666666</v>
      </c>
      <c r="Z1661">
        <f>W1661/D1661</f>
        <v>0.7</v>
      </c>
      <c r="AA1661" t="str">
        <f>IF(X1661&gt;=0.3,IF(X1661&lt;=0.68,IF(Y1661&gt;=0.2,IF(Y1661&lt;=0.95,IF(Z1661&gt;=0.77,IF(Z1661&lt;=1.75,"CRAM","O"),"O"),"O"),"O"),"O"),"O")</f>
        <v>O</v>
      </c>
      <c r="AD1661">
        <f>(1+A1661-D1661/2-E1661-B1661/2)/(A1661-D1661/2-E1661-C1661-F1661)</f>
        <v>9.0909090909090912E-2</v>
      </c>
      <c r="AF1661" t="str">
        <f>IF(AD1661&gt;0.66,"CondAr","----")</f>
        <v>----</v>
      </c>
      <c r="AG1661" t="str">
        <f>IF(AND((AD1661&gt;0.5),(AD1661&lt;=0.66)),"Aromatic","----")</f>
        <v>----</v>
      </c>
      <c r="AH1661" t="str">
        <f>IF(AND((AD1661&lt;=0.5),(S1661&lt;1.5)),"HUnSatLig","----")</f>
        <v>----</v>
      </c>
      <c r="AI1661" t="str">
        <f>IF(AND((T1661&lt;0.6),(S1661&gt;=1.5),(C1661=0)),"AlipatNoN","----")</f>
        <v>AlipatNoN</v>
      </c>
      <c r="AJ1661" t="str">
        <f>IF(AND((S1661&gt;=1.5),(T1661&gt;=0.6)),"SatFACarb","----")</f>
        <v>----</v>
      </c>
      <c r="AK1661" t="str">
        <f>IF(AND((T1661&lt;0.6),(S1661&gt;=1.5),(C1661&gt;0)),"Alipat+N","----")</f>
        <v>----</v>
      </c>
      <c r="AM1661" s="4">
        <f>V1661*(44/43.989828)</f>
        <v>525.39198065324547</v>
      </c>
      <c r="AN1661" s="4">
        <f>INT(AM1661)</f>
        <v>525</v>
      </c>
      <c r="AO1661" s="4">
        <f>AM1661-AN1661</f>
        <v>0.3919806532454686</v>
      </c>
    </row>
    <row r="1662" spans="1:41" x14ac:dyDescent="0.25">
      <c r="A1662">
        <v>27</v>
      </c>
      <c r="B1662">
        <v>42</v>
      </c>
      <c r="C1662">
        <v>0</v>
      </c>
      <c r="D1662">
        <v>11</v>
      </c>
      <c r="E1662">
        <v>0</v>
      </c>
      <c r="F1662">
        <v>0</v>
      </c>
      <c r="H1662">
        <v>541.26543419999996</v>
      </c>
      <c r="J1662">
        <v>2524106</v>
      </c>
      <c r="K1662">
        <v>2142244</v>
      </c>
      <c r="L1662">
        <v>1591660</v>
      </c>
      <c r="M1662" t="str">
        <f>IF(J1662&gt;0,"Yes","No")</f>
        <v>Yes</v>
      </c>
      <c r="N1662">
        <f>AVERAGE(J1662:L1662)</f>
        <v>2086003.3333333333</v>
      </c>
      <c r="O1662">
        <v>3665136</v>
      </c>
      <c r="P1662">
        <v>3921523</v>
      </c>
      <c r="Q1662">
        <v>3036194</v>
      </c>
      <c r="S1662">
        <f>B1662/A1662</f>
        <v>1.5555555555555556</v>
      </c>
      <c r="T1662">
        <f>D1662/A1662</f>
        <v>0.40740740740740738</v>
      </c>
      <c r="V1662" s="4">
        <f>A1662*12+(B1662-1)*1.007825+C1662*14.003074+D1662*15.9949146+E1662*31.9720707+F1662*30.9737615+0.0005485799</f>
        <v>541.26543417990013</v>
      </c>
      <c r="W1662">
        <f>1+A1662-B1662/2+C1662/2+F1662/2</f>
        <v>7</v>
      </c>
      <c r="X1662">
        <f>W1662/A1662</f>
        <v>0.25925925925925924</v>
      </c>
      <c r="Y1662">
        <f>W1662/B1662</f>
        <v>0.16666666666666666</v>
      </c>
      <c r="Z1662">
        <f>W1662/D1662</f>
        <v>0.63636363636363635</v>
      </c>
      <c r="AA1662" t="str">
        <f>IF(X1662&gt;=0.3,IF(X1662&lt;=0.68,IF(Y1662&gt;=0.2,IF(Y1662&lt;=0.95,IF(Z1662&gt;=0.77,IF(Z1662&lt;=1.75,"CRAM","O"),"O"),"O"),"O"),"O"),"O")</f>
        <v>O</v>
      </c>
      <c r="AD1662">
        <f>(1+A1662-D1662/2-E1662-B1662/2)/(A1662-D1662/2-E1662-C1662-F1662)</f>
        <v>6.9767441860465115E-2</v>
      </c>
      <c r="AF1662" t="str">
        <f>IF(AD1662&gt;0.66,"CondAr","----")</f>
        <v>----</v>
      </c>
      <c r="AG1662" t="str">
        <f>IF(AND((AD1662&gt;0.5),(AD1662&lt;=0.66)),"Aromatic","----")</f>
        <v>----</v>
      </c>
      <c r="AH1662" t="str">
        <f>IF(AND((AD1662&lt;=0.5),(S1662&lt;1.5)),"HUnSatLig","----")</f>
        <v>----</v>
      </c>
      <c r="AI1662" t="str">
        <f>IF(AND((T1662&lt;0.6),(S1662&gt;=1.5),(C1662=0)),"AlipatNoN","----")</f>
        <v>AlipatNoN</v>
      </c>
      <c r="AJ1662" t="str">
        <f>IF(AND((S1662&gt;=1.5),(T1662&gt;=0.6)),"SatFACarb","----")</f>
        <v>----</v>
      </c>
      <c r="AK1662" t="str">
        <f>IF(AND((T1662&lt;0.6),(S1662&gt;=1.5),(C1662&gt;0)),"Alipat+N","----")</f>
        <v>----</v>
      </c>
      <c r="AM1662" s="4">
        <f>V1662*(44/43.989828)</f>
        <v>541.39059384173095</v>
      </c>
      <c r="AN1662" s="4">
        <f>INT(AM1662)</f>
        <v>541</v>
      </c>
      <c r="AO1662" s="4">
        <f>AM1662-AN1662</f>
        <v>0.39059384173094713</v>
      </c>
    </row>
    <row r="1663" spans="1:41" x14ac:dyDescent="0.25">
      <c r="A1663">
        <v>27</v>
      </c>
      <c r="B1663">
        <v>42</v>
      </c>
      <c r="C1663">
        <v>0</v>
      </c>
      <c r="D1663">
        <v>12</v>
      </c>
      <c r="E1663">
        <v>0</v>
      </c>
      <c r="F1663">
        <v>0</v>
      </c>
      <c r="H1663">
        <v>557.26034879999997</v>
      </c>
      <c r="J1663">
        <v>1669488</v>
      </c>
      <c r="K1663">
        <v>1796874</v>
      </c>
      <c r="L1663">
        <v>1908909</v>
      </c>
      <c r="M1663" t="str">
        <f>IF(J1663&gt;0,"Yes","No")</f>
        <v>Yes</v>
      </c>
      <c r="N1663">
        <f>AVERAGE(J1663:L1663)</f>
        <v>1791757</v>
      </c>
      <c r="O1663">
        <v>2724802</v>
      </c>
      <c r="P1663">
        <v>3398651</v>
      </c>
      <c r="Q1663">
        <v>2394395</v>
      </c>
      <c r="S1663">
        <f>B1663/A1663</f>
        <v>1.5555555555555556</v>
      </c>
      <c r="T1663">
        <f>D1663/A1663</f>
        <v>0.44444444444444442</v>
      </c>
      <c r="V1663" s="4">
        <f>A1663*12+(B1663-1)*1.007825+C1663*14.003074+D1663*15.9949146+E1663*31.9720707+F1663*30.9737615+0.0005485799</f>
        <v>557.26034877990003</v>
      </c>
      <c r="W1663">
        <f>1+A1663-B1663/2+C1663/2+F1663/2</f>
        <v>7</v>
      </c>
      <c r="X1663">
        <f>W1663/A1663</f>
        <v>0.25925925925925924</v>
      </c>
      <c r="Y1663">
        <f>W1663/B1663</f>
        <v>0.16666666666666666</v>
      </c>
      <c r="Z1663">
        <f>W1663/D1663</f>
        <v>0.58333333333333337</v>
      </c>
      <c r="AA1663" t="str">
        <f>IF(X1663&gt;=0.3,IF(X1663&lt;=0.68,IF(Y1663&gt;=0.2,IF(Y1663&lt;=0.95,IF(Z1663&gt;=0.77,IF(Z1663&lt;=1.75,"CRAM","O"),"O"),"O"),"O"),"O"),"O")</f>
        <v>O</v>
      </c>
      <c r="AD1663">
        <f>(1+A1663-D1663/2-E1663-B1663/2)/(A1663-D1663/2-E1663-C1663-F1663)</f>
        <v>4.7619047619047616E-2</v>
      </c>
      <c r="AF1663" t="str">
        <f>IF(AD1663&gt;0.66,"CondAr","----")</f>
        <v>----</v>
      </c>
      <c r="AG1663" t="str">
        <f>IF(AND((AD1663&gt;0.5),(AD1663&lt;=0.66)),"Aromatic","----")</f>
        <v>----</v>
      </c>
      <c r="AH1663" t="str">
        <f>IF(AND((AD1663&lt;=0.5),(S1663&lt;1.5)),"HUnSatLig","----")</f>
        <v>----</v>
      </c>
      <c r="AI1663" t="str">
        <f>IF(AND((T1663&lt;0.6),(S1663&gt;=1.5),(C1663=0)),"AlipatNoN","----")</f>
        <v>AlipatNoN</v>
      </c>
      <c r="AJ1663" t="str">
        <f>IF(AND((S1663&gt;=1.5),(T1663&gt;=0.6)),"SatFACarb","----")</f>
        <v>----</v>
      </c>
      <c r="AK1663" t="str">
        <f>IF(AND((T1663&lt;0.6),(S1663&gt;=1.5),(C1663&gt;0)),"Alipat+N","----")</f>
        <v>----</v>
      </c>
      <c r="AM1663" s="4">
        <f>V1663*(44/43.989828)</f>
        <v>557.38920703021608</v>
      </c>
      <c r="AN1663" s="4">
        <f>INT(AM1663)</f>
        <v>557</v>
      </c>
      <c r="AO1663" s="4">
        <f>AM1663-AN1663</f>
        <v>0.3892070302160846</v>
      </c>
    </row>
    <row r="1664" spans="1:41" x14ac:dyDescent="0.25">
      <c r="A1664">
        <v>27</v>
      </c>
      <c r="B1664">
        <v>44</v>
      </c>
      <c r="C1664">
        <v>0</v>
      </c>
      <c r="D1664">
        <v>10</v>
      </c>
      <c r="E1664">
        <v>0</v>
      </c>
      <c r="F1664">
        <v>0</v>
      </c>
      <c r="H1664">
        <v>527.28616959999999</v>
      </c>
      <c r="J1664">
        <v>1878177</v>
      </c>
      <c r="K1664">
        <v>1939481</v>
      </c>
      <c r="L1664">
        <v>1580360</v>
      </c>
      <c r="M1664" t="str">
        <f>IF(J1664&gt;0,"Yes","No")</f>
        <v>Yes</v>
      </c>
      <c r="N1664">
        <f>AVERAGE(J1664:L1664)</f>
        <v>1799339.3333333333</v>
      </c>
      <c r="O1664">
        <v>3263857</v>
      </c>
      <c r="P1664">
        <v>3715924</v>
      </c>
      <c r="Q1664">
        <v>2908517</v>
      </c>
      <c r="S1664">
        <f>B1664/A1664</f>
        <v>1.6296296296296295</v>
      </c>
      <c r="T1664">
        <f>D1664/A1664</f>
        <v>0.37037037037037035</v>
      </c>
      <c r="V1664" s="4">
        <f>A1664*12+(B1664-1)*1.007825+C1664*14.003074+D1664*15.9949146+E1664*31.9720707+F1664*30.9737615+0.0005485799</f>
        <v>527.28616957990005</v>
      </c>
      <c r="W1664">
        <f>1+A1664-B1664/2+C1664/2+F1664/2</f>
        <v>6</v>
      </c>
      <c r="X1664">
        <f>W1664/A1664</f>
        <v>0.22222222222222221</v>
      </c>
      <c r="Y1664">
        <f>W1664/B1664</f>
        <v>0.13636363636363635</v>
      </c>
      <c r="Z1664">
        <f>W1664/D1664</f>
        <v>0.6</v>
      </c>
      <c r="AA1664" t="str">
        <f>IF(X1664&gt;=0.3,IF(X1664&lt;=0.68,IF(Y1664&gt;=0.2,IF(Y1664&lt;=0.95,IF(Z1664&gt;=0.77,IF(Z1664&lt;=1.75,"CRAM","O"),"O"),"O"),"O"),"O"),"O")</f>
        <v>O</v>
      </c>
      <c r="AD1664">
        <f>(1+A1664-D1664/2-E1664-B1664/2)/(A1664-D1664/2-E1664-C1664-F1664)</f>
        <v>4.5454545454545456E-2</v>
      </c>
      <c r="AF1664" t="str">
        <f>IF(AD1664&gt;0.66,"CondAr","----")</f>
        <v>----</v>
      </c>
      <c r="AG1664" t="str">
        <f>IF(AND((AD1664&gt;0.5),(AD1664&lt;=0.66)),"Aromatic","----")</f>
        <v>----</v>
      </c>
      <c r="AH1664" t="str">
        <f>IF(AND((AD1664&lt;=0.5),(S1664&lt;1.5)),"HUnSatLig","----")</f>
        <v>----</v>
      </c>
      <c r="AI1664" t="str">
        <f>IF(AND((T1664&lt;0.6),(S1664&gt;=1.5),(C1664=0)),"AlipatNoN","----")</f>
        <v>AlipatNoN</v>
      </c>
      <c r="AJ1664" t="str">
        <f>IF(AND((S1664&gt;=1.5),(T1664&gt;=0.6)),"SatFACarb","----")</f>
        <v>----</v>
      </c>
      <c r="AK1664" t="str">
        <f>IF(AND((T1664&lt;0.6),(S1664&gt;=1.5),(C1664&gt;0)),"Alipat+N","----")</f>
        <v>----</v>
      </c>
      <c r="AM1664" s="4">
        <f>V1664*(44/43.989828)</f>
        <v>527.4080967426288</v>
      </c>
      <c r="AN1664" s="4">
        <f>INT(AM1664)</f>
        <v>527</v>
      </c>
      <c r="AO1664" s="4">
        <f>AM1664-AN1664</f>
        <v>0.4080967426287998</v>
      </c>
    </row>
    <row r="1665" spans="1:41" x14ac:dyDescent="0.25">
      <c r="A1665">
        <v>27</v>
      </c>
      <c r="B1665">
        <v>44</v>
      </c>
      <c r="C1665">
        <v>0</v>
      </c>
      <c r="D1665">
        <v>22</v>
      </c>
      <c r="E1665">
        <v>0</v>
      </c>
      <c r="F1665">
        <v>0</v>
      </c>
      <c r="H1665">
        <v>719.22514479999995</v>
      </c>
      <c r="J1665">
        <v>2469292</v>
      </c>
      <c r="K1665">
        <v>2866015</v>
      </c>
      <c r="L1665">
        <v>2659588</v>
      </c>
      <c r="M1665" t="str">
        <f>IF(J1665&gt;0,"Yes","No")</f>
        <v>Yes</v>
      </c>
      <c r="N1665">
        <f>AVERAGE(J1665:L1665)</f>
        <v>2664965</v>
      </c>
      <c r="O1665" t="s">
        <v>14</v>
      </c>
      <c r="P1665" t="s">
        <v>14</v>
      </c>
      <c r="Q1665" t="s">
        <v>14</v>
      </c>
      <c r="S1665">
        <f>B1665/A1665</f>
        <v>1.6296296296296295</v>
      </c>
      <c r="T1665">
        <f>D1665/A1665</f>
        <v>0.81481481481481477</v>
      </c>
      <c r="V1665" s="4">
        <f>A1665*12+(B1665-1)*1.007825+C1665*14.003074+D1665*15.9949146+E1665*31.9720707+F1665*30.9737615+0.0005485799</f>
        <v>719.22514477990001</v>
      </c>
      <c r="W1665">
        <f>1+A1665-B1665/2+C1665/2+F1665/2</f>
        <v>6</v>
      </c>
      <c r="X1665">
        <f>W1665/A1665</f>
        <v>0.22222222222222221</v>
      </c>
      <c r="Y1665">
        <f>W1665/B1665</f>
        <v>0.13636363636363635</v>
      </c>
      <c r="Z1665">
        <f>W1665/D1665</f>
        <v>0.27272727272727271</v>
      </c>
      <c r="AA1665" t="str">
        <f>IF(X1665&gt;=0.3,IF(X1665&lt;=0.68,IF(Y1665&gt;=0.2,IF(Y1665&lt;=0.95,IF(Z1665&gt;=0.77,IF(Z1665&lt;=1.75,"CRAM","O"),"O"),"O"),"O"),"O"),"O")</f>
        <v>O</v>
      </c>
      <c r="AD1665">
        <f>(1+A1665-D1665/2-E1665-B1665/2)/(A1665-D1665/2-E1665-C1665-F1665)</f>
        <v>-0.3125</v>
      </c>
      <c r="AF1665" t="str">
        <f>IF(AD1665&gt;0.66,"CondAr","----")</f>
        <v>----</v>
      </c>
      <c r="AG1665" t="str">
        <f>IF(AND((AD1665&gt;0.5),(AD1665&lt;=0.66)),"Aromatic","----")</f>
        <v>----</v>
      </c>
      <c r="AH1665" t="str">
        <f>IF(AND((AD1665&lt;=0.5),(S1665&lt;1.5)),"HUnSatLig","----")</f>
        <v>----</v>
      </c>
      <c r="AI1665" t="str">
        <f>IF(AND((T1665&lt;0.6),(S1665&gt;=1.5),(C1665=0)),"AlipatNoN","----")</f>
        <v>----</v>
      </c>
      <c r="AJ1665" t="str">
        <f>IF(AND((S1665&gt;=1.5),(T1665&gt;=0.6)),"SatFACarb","----")</f>
        <v>SatFACarb</v>
      </c>
      <c r="AK1665" t="str">
        <f>IF(AND((T1665&lt;0.6),(S1665&gt;=1.5),(C1665&gt;0)),"Alipat+N","----")</f>
        <v>----</v>
      </c>
      <c r="AM1665" s="4">
        <f>V1665*(44/43.989828)</f>
        <v>719.39145500445227</v>
      </c>
      <c r="AN1665" s="4">
        <f>INT(AM1665)</f>
        <v>719</v>
      </c>
      <c r="AO1665" s="4">
        <f>AM1665-AN1665</f>
        <v>0.39145500445226844</v>
      </c>
    </row>
    <row r="1666" spans="1:41" x14ac:dyDescent="0.25">
      <c r="A1666">
        <v>28</v>
      </c>
      <c r="B1666">
        <v>26</v>
      </c>
      <c r="C1666">
        <v>0</v>
      </c>
      <c r="D1666">
        <v>12</v>
      </c>
      <c r="E1666">
        <v>0</v>
      </c>
      <c r="F1666">
        <v>0</v>
      </c>
      <c r="H1666">
        <v>553.13514880000002</v>
      </c>
      <c r="J1666">
        <v>1680566</v>
      </c>
      <c r="K1666">
        <v>1916275</v>
      </c>
      <c r="L1666">
        <v>1567169</v>
      </c>
      <c r="M1666" t="str">
        <f>IF(J1666&gt;0,"Yes","No")</f>
        <v>Yes</v>
      </c>
      <c r="N1666">
        <f>AVERAGE(J1666:L1666)</f>
        <v>1721336.6666666667</v>
      </c>
      <c r="O1666" t="s">
        <v>14</v>
      </c>
      <c r="P1666" t="s">
        <v>14</v>
      </c>
      <c r="Q1666" t="s">
        <v>14</v>
      </c>
      <c r="S1666">
        <f>B1666/A1666</f>
        <v>0.9285714285714286</v>
      </c>
      <c r="T1666">
        <f>D1666/A1666</f>
        <v>0.42857142857142855</v>
      </c>
      <c r="V1666" s="4">
        <f>A1666*12+(B1666-1)*1.007825+C1666*14.003074+D1666*15.9949146+E1666*31.9720707+F1666*30.9737615+0.0005485799</f>
        <v>553.13514877990008</v>
      </c>
      <c r="W1666">
        <f>1+A1666-B1666/2+C1666/2+F1666/2</f>
        <v>16</v>
      </c>
      <c r="X1666">
        <f>W1666/A1666</f>
        <v>0.5714285714285714</v>
      </c>
      <c r="Y1666">
        <f>W1666/B1666</f>
        <v>0.61538461538461542</v>
      </c>
      <c r="Z1666">
        <f>W1666/D1666</f>
        <v>1.3333333333333333</v>
      </c>
      <c r="AA1666" t="str">
        <f>IF(X1666&gt;=0.3,IF(X1666&lt;=0.68,IF(Y1666&gt;=0.2,IF(Y1666&lt;=0.95,IF(Z1666&gt;=0.77,IF(Z1666&lt;=1.75,"CRAM","O"),"O"),"O"),"O"),"O"),"O")</f>
        <v>CRAM</v>
      </c>
      <c r="AD1666">
        <f>(1+A1666-D1666/2-E1666-B1666/2)/(A1666-D1666/2-E1666-C1666-F1666)</f>
        <v>0.45454545454545453</v>
      </c>
      <c r="AF1666" t="str">
        <f>IF(AD1666&gt;0.66,"CondAr","----")</f>
        <v>----</v>
      </c>
      <c r="AG1666" t="str">
        <f>IF(AND((AD1666&gt;0.5),(AD1666&lt;=0.66)),"Aromatic","----")</f>
        <v>----</v>
      </c>
      <c r="AH1666" t="str">
        <f>IF(AND((AD1666&lt;=0.5),(S1666&lt;1.5)),"HUnSatLig","----")</f>
        <v>HUnSatLig</v>
      </c>
      <c r="AI1666" t="str">
        <f>IF(AND((T1666&lt;0.6),(S1666&gt;=1.5),(C1666=0)),"AlipatNoN","----")</f>
        <v>----</v>
      </c>
      <c r="AJ1666" t="str">
        <f>IF(AND((S1666&gt;=1.5),(T1666&gt;=0.6)),"SatFACarb","----")</f>
        <v>----</v>
      </c>
      <c r="AK1666" t="str">
        <f>IF(AND((T1666&lt;0.6),(S1666&gt;=1.5),(C1666&gt;0)),"Alipat+N","----")</f>
        <v>----</v>
      </c>
      <c r="AM1666" s="4">
        <f>V1666*(44/43.989828)</f>
        <v>553.26305313845739</v>
      </c>
      <c r="AN1666" s="4">
        <f>INT(AM1666)</f>
        <v>553</v>
      </c>
      <c r="AO1666" s="4">
        <f>AM1666-AN1666</f>
        <v>0.2630531384573942</v>
      </c>
    </row>
    <row r="1667" spans="1:41" x14ac:dyDescent="0.25">
      <c r="A1667">
        <v>28</v>
      </c>
      <c r="B1667">
        <v>28</v>
      </c>
      <c r="C1667">
        <v>0</v>
      </c>
      <c r="D1667">
        <v>12</v>
      </c>
      <c r="E1667">
        <v>0</v>
      </c>
      <c r="F1667">
        <v>0</v>
      </c>
      <c r="H1667">
        <v>555.15079879999996</v>
      </c>
      <c r="J1667">
        <v>2215832</v>
      </c>
      <c r="K1667">
        <v>2139458</v>
      </c>
      <c r="L1667">
        <v>1840827</v>
      </c>
      <c r="M1667" t="str">
        <f>IF(J1667&gt;0,"Yes","No")</f>
        <v>Yes</v>
      </c>
      <c r="N1667">
        <f>AVERAGE(J1667:L1667)</f>
        <v>2065372.3333333333</v>
      </c>
      <c r="O1667" t="s">
        <v>14</v>
      </c>
      <c r="P1667" t="s">
        <v>14</v>
      </c>
      <c r="Q1667" t="s">
        <v>14</v>
      </c>
      <c r="S1667">
        <f>B1667/A1667</f>
        <v>1</v>
      </c>
      <c r="T1667">
        <f>D1667/A1667</f>
        <v>0.42857142857142855</v>
      </c>
      <c r="V1667" s="4">
        <f>A1667*12+(B1667-1)*1.007825+C1667*14.003074+D1667*15.9949146+E1667*31.9720707+F1667*30.9737615+0.0005485799</f>
        <v>555.15079877990001</v>
      </c>
      <c r="W1667">
        <f>1+A1667-B1667/2+C1667/2+F1667/2</f>
        <v>15</v>
      </c>
      <c r="X1667">
        <f>W1667/A1667</f>
        <v>0.5357142857142857</v>
      </c>
      <c r="Y1667">
        <f>W1667/B1667</f>
        <v>0.5357142857142857</v>
      </c>
      <c r="Z1667">
        <f>W1667/D1667</f>
        <v>1.25</v>
      </c>
      <c r="AA1667" t="str">
        <f>IF(X1667&gt;=0.3,IF(X1667&lt;=0.68,IF(Y1667&gt;=0.2,IF(Y1667&lt;=0.95,IF(Z1667&gt;=0.77,IF(Z1667&lt;=1.75,"CRAM","O"),"O"),"O"),"O"),"O"),"O")</f>
        <v>CRAM</v>
      </c>
      <c r="AD1667">
        <f>(1+A1667-D1667/2-E1667-B1667/2)/(A1667-D1667/2-E1667-C1667-F1667)</f>
        <v>0.40909090909090912</v>
      </c>
      <c r="AF1667" t="str">
        <f>IF(AD1667&gt;0.66,"CondAr","----")</f>
        <v>----</v>
      </c>
      <c r="AG1667" t="str">
        <f>IF(AND((AD1667&gt;0.5),(AD1667&lt;=0.66)),"Aromatic","----")</f>
        <v>----</v>
      </c>
      <c r="AH1667" t="str">
        <f>IF(AND((AD1667&lt;=0.5),(S1667&lt;1.5)),"HUnSatLig","----")</f>
        <v>HUnSatLig</v>
      </c>
      <c r="AI1667" t="str">
        <f>IF(AND((T1667&lt;0.6),(S1667&gt;=1.5),(C1667=0)),"AlipatNoN","----")</f>
        <v>----</v>
      </c>
      <c r="AJ1667" t="str">
        <f>IF(AND((S1667&gt;=1.5),(T1667&gt;=0.6)),"SatFACarb","----")</f>
        <v>----</v>
      </c>
      <c r="AK1667" t="str">
        <f>IF(AND((T1667&lt;0.6),(S1667&gt;=1.5),(C1667&gt;0)),"Alipat+N","----")</f>
        <v>----</v>
      </c>
      <c r="AM1667" s="4">
        <f>V1667*(44/43.989828)</f>
        <v>555.2791692278405</v>
      </c>
      <c r="AN1667" s="4">
        <f>INT(AM1667)</f>
        <v>555</v>
      </c>
      <c r="AO1667" s="4">
        <f>AM1667-AN1667</f>
        <v>0.27916922784049802</v>
      </c>
    </row>
    <row r="1668" spans="1:41" x14ac:dyDescent="0.25">
      <c r="A1668">
        <v>28</v>
      </c>
      <c r="B1668">
        <v>28</v>
      </c>
      <c r="C1668">
        <v>0</v>
      </c>
      <c r="D1668">
        <v>13</v>
      </c>
      <c r="E1668">
        <v>0</v>
      </c>
      <c r="F1668">
        <v>0</v>
      </c>
      <c r="H1668">
        <v>571.14571339999998</v>
      </c>
      <c r="J1668">
        <v>2247049</v>
      </c>
      <c r="K1668">
        <v>2375936</v>
      </c>
      <c r="L1668">
        <v>1601393</v>
      </c>
      <c r="M1668" t="str">
        <f>IF(J1668&gt;0,"Yes","No")</f>
        <v>Yes</v>
      </c>
      <c r="N1668">
        <f>AVERAGE(J1668:L1668)</f>
        <v>2074792.6666666667</v>
      </c>
      <c r="O1668" t="s">
        <v>14</v>
      </c>
      <c r="P1668" t="s">
        <v>14</v>
      </c>
      <c r="Q1668" t="s">
        <v>14</v>
      </c>
      <c r="S1668">
        <f>B1668/A1668</f>
        <v>1</v>
      </c>
      <c r="T1668">
        <f>D1668/A1668</f>
        <v>0.4642857142857143</v>
      </c>
      <c r="V1668" s="4">
        <f>A1668*12+(B1668-1)*1.007825+C1668*14.003074+D1668*15.9949146+E1668*31.9720707+F1668*30.9737615+0.0005485799</f>
        <v>571.14571337990003</v>
      </c>
      <c r="W1668">
        <f>1+A1668-B1668/2+C1668/2+F1668/2</f>
        <v>15</v>
      </c>
      <c r="X1668">
        <f>W1668/A1668</f>
        <v>0.5357142857142857</v>
      </c>
      <c r="Y1668">
        <f>W1668/B1668</f>
        <v>0.5357142857142857</v>
      </c>
      <c r="Z1668">
        <f>W1668/D1668</f>
        <v>1.1538461538461537</v>
      </c>
      <c r="AA1668" t="str">
        <f>IF(X1668&gt;=0.3,IF(X1668&lt;=0.68,IF(Y1668&gt;=0.2,IF(Y1668&lt;=0.95,IF(Z1668&gt;=0.77,IF(Z1668&lt;=1.75,"CRAM","O"),"O"),"O"),"O"),"O"),"O")</f>
        <v>CRAM</v>
      </c>
      <c r="AD1668">
        <f>(1+A1668-D1668/2-E1668-B1668/2)/(A1668-D1668/2-E1668-C1668-F1668)</f>
        <v>0.39534883720930231</v>
      </c>
      <c r="AF1668" t="str">
        <f>IF(AD1668&gt;0.66,"CondAr","----")</f>
        <v>----</v>
      </c>
      <c r="AG1668" t="str">
        <f>IF(AND((AD1668&gt;0.5),(AD1668&lt;=0.66)),"Aromatic","----")</f>
        <v>----</v>
      </c>
      <c r="AH1668" t="str">
        <f>IF(AND((AD1668&lt;=0.5),(S1668&lt;1.5)),"HUnSatLig","----")</f>
        <v>HUnSatLig</v>
      </c>
      <c r="AI1668" t="str">
        <f>IF(AND((T1668&lt;0.6),(S1668&gt;=1.5),(C1668=0)),"AlipatNoN","----")</f>
        <v>----</v>
      </c>
      <c r="AJ1668" t="str">
        <f>IF(AND((S1668&gt;=1.5),(T1668&gt;=0.6)),"SatFACarb","----")</f>
        <v>----</v>
      </c>
      <c r="AK1668" t="str">
        <f>IF(AND((T1668&lt;0.6),(S1668&gt;=1.5),(C1668&gt;0)),"Alipat+N","----")</f>
        <v>----</v>
      </c>
      <c r="AM1668" s="4">
        <f>V1668*(44/43.989828)</f>
        <v>571.27778241632586</v>
      </c>
      <c r="AN1668" s="4">
        <f>INT(AM1668)</f>
        <v>571</v>
      </c>
      <c r="AO1668" s="4">
        <f>AM1668-AN1668</f>
        <v>0.27778241632586287</v>
      </c>
    </row>
    <row r="1669" spans="1:41" x14ac:dyDescent="0.25">
      <c r="A1669">
        <v>28</v>
      </c>
      <c r="B1669">
        <v>28</v>
      </c>
      <c r="C1669">
        <v>0</v>
      </c>
      <c r="D1669">
        <v>14</v>
      </c>
      <c r="E1669">
        <v>0</v>
      </c>
      <c r="F1669">
        <v>0</v>
      </c>
      <c r="H1669">
        <v>587.14062799999999</v>
      </c>
      <c r="J1669">
        <v>1906044</v>
      </c>
      <c r="K1669">
        <v>1651558</v>
      </c>
      <c r="L1669">
        <v>1654763</v>
      </c>
      <c r="M1669" t="str">
        <f>IF(J1669&gt;0,"Yes","No")</f>
        <v>Yes</v>
      </c>
      <c r="N1669">
        <f>AVERAGE(J1669:L1669)</f>
        <v>1737455</v>
      </c>
      <c r="O1669" t="s">
        <v>14</v>
      </c>
      <c r="P1669" t="s">
        <v>14</v>
      </c>
      <c r="Q1669" t="s">
        <v>14</v>
      </c>
      <c r="S1669">
        <f>B1669/A1669</f>
        <v>1</v>
      </c>
      <c r="T1669">
        <f>D1669/A1669</f>
        <v>0.5</v>
      </c>
      <c r="V1669" s="4">
        <f>A1669*12+(B1669-1)*1.007825+C1669*14.003074+D1669*15.9949146+E1669*31.9720707+F1669*30.9737615+0.0005485799</f>
        <v>587.14062797990005</v>
      </c>
      <c r="W1669">
        <f>1+A1669-B1669/2+C1669/2+F1669/2</f>
        <v>15</v>
      </c>
      <c r="X1669">
        <f>W1669/A1669</f>
        <v>0.5357142857142857</v>
      </c>
      <c r="Y1669">
        <f>W1669/B1669</f>
        <v>0.5357142857142857</v>
      </c>
      <c r="Z1669">
        <f>W1669/D1669</f>
        <v>1.0714285714285714</v>
      </c>
      <c r="AA1669" t="str">
        <f>IF(X1669&gt;=0.3,IF(X1669&lt;=0.68,IF(Y1669&gt;=0.2,IF(Y1669&lt;=0.95,IF(Z1669&gt;=0.77,IF(Z1669&lt;=1.75,"CRAM","O"),"O"),"O"),"O"),"O"),"O")</f>
        <v>CRAM</v>
      </c>
      <c r="AD1669">
        <f>(1+A1669-D1669/2-E1669-B1669/2)/(A1669-D1669/2-E1669-C1669-F1669)</f>
        <v>0.38095238095238093</v>
      </c>
      <c r="AF1669" t="str">
        <f>IF(AD1669&gt;0.66,"CondAr","----")</f>
        <v>----</v>
      </c>
      <c r="AG1669" t="str">
        <f>IF(AND((AD1669&gt;0.5),(AD1669&lt;=0.66)),"Aromatic","----")</f>
        <v>----</v>
      </c>
      <c r="AH1669" t="str">
        <f>IF(AND((AD1669&lt;=0.5),(S1669&lt;1.5)),"HUnSatLig","----")</f>
        <v>HUnSatLig</v>
      </c>
      <c r="AI1669" t="str">
        <f>IF(AND((T1669&lt;0.6),(S1669&gt;=1.5),(C1669=0)),"AlipatNoN","----")</f>
        <v>----</v>
      </c>
      <c r="AJ1669" t="str">
        <f>IF(AND((S1669&gt;=1.5),(T1669&gt;=0.6)),"SatFACarb","----")</f>
        <v>----</v>
      </c>
      <c r="AK1669" t="str">
        <f>IF(AND((T1669&lt;0.6),(S1669&gt;=1.5),(C1669&gt;0)),"Alipat+N","----")</f>
        <v>----</v>
      </c>
      <c r="AM1669" s="4">
        <f>V1669*(44/43.989828)</f>
        <v>587.27639560481111</v>
      </c>
      <c r="AN1669" s="4">
        <f>INT(AM1669)</f>
        <v>587</v>
      </c>
      <c r="AO1669" s="4">
        <f>AM1669-AN1669</f>
        <v>0.27639560481111403</v>
      </c>
    </row>
    <row r="1670" spans="1:41" x14ac:dyDescent="0.25">
      <c r="A1670">
        <v>28</v>
      </c>
      <c r="B1670">
        <v>30</v>
      </c>
      <c r="C1670">
        <v>0</v>
      </c>
      <c r="D1670">
        <v>13</v>
      </c>
      <c r="E1670">
        <v>0</v>
      </c>
      <c r="F1670">
        <v>0</v>
      </c>
      <c r="H1670">
        <v>573.16136340000003</v>
      </c>
      <c r="J1670">
        <v>3070752</v>
      </c>
      <c r="K1670">
        <v>1960093</v>
      </c>
      <c r="L1670">
        <v>2130718</v>
      </c>
      <c r="M1670" t="str">
        <f>IF(J1670&gt;0,"Yes","No")</f>
        <v>Yes</v>
      </c>
      <c r="N1670">
        <f>AVERAGE(J1670:L1670)</f>
        <v>2387187.6666666665</v>
      </c>
      <c r="O1670" t="s">
        <v>14</v>
      </c>
      <c r="P1670" t="s">
        <v>14</v>
      </c>
      <c r="Q1670" t="s">
        <v>14</v>
      </c>
      <c r="S1670">
        <f>B1670/A1670</f>
        <v>1.0714285714285714</v>
      </c>
      <c r="T1670">
        <f>D1670/A1670</f>
        <v>0.4642857142857143</v>
      </c>
      <c r="V1670" s="4">
        <f>A1670*12+(B1670-1)*1.007825+C1670*14.003074+D1670*15.9949146+E1670*31.9720707+F1670*30.9737615+0.0005485799</f>
        <v>573.16136337990008</v>
      </c>
      <c r="W1670">
        <f>1+A1670-B1670/2+C1670/2+F1670/2</f>
        <v>14</v>
      </c>
      <c r="X1670">
        <f>W1670/A1670</f>
        <v>0.5</v>
      </c>
      <c r="Y1670">
        <f>W1670/B1670</f>
        <v>0.46666666666666667</v>
      </c>
      <c r="Z1670">
        <f>W1670/D1670</f>
        <v>1.0769230769230769</v>
      </c>
      <c r="AA1670" t="str">
        <f>IF(X1670&gt;=0.3,IF(X1670&lt;=0.68,IF(Y1670&gt;=0.2,IF(Y1670&lt;=0.95,IF(Z1670&gt;=0.77,IF(Z1670&lt;=1.75,"CRAM","O"),"O"),"O"),"O"),"O"),"O")</f>
        <v>CRAM</v>
      </c>
      <c r="AD1670">
        <f>(1+A1670-D1670/2-E1670-B1670/2)/(A1670-D1670/2-E1670-C1670-F1670)</f>
        <v>0.34883720930232559</v>
      </c>
      <c r="AF1670" t="str">
        <f>IF(AD1670&gt;0.66,"CondAr","----")</f>
        <v>----</v>
      </c>
      <c r="AG1670" t="str">
        <f>IF(AND((AD1670&gt;0.5),(AD1670&lt;=0.66)),"Aromatic","----")</f>
        <v>----</v>
      </c>
      <c r="AH1670" t="str">
        <f>IF(AND((AD1670&lt;=0.5),(S1670&lt;1.5)),"HUnSatLig","----")</f>
        <v>HUnSatLig</v>
      </c>
      <c r="AI1670" t="str">
        <f>IF(AND((T1670&lt;0.6),(S1670&gt;=1.5),(C1670=0)),"AlipatNoN","----")</f>
        <v>----</v>
      </c>
      <c r="AJ1670" t="str">
        <f>IF(AND((S1670&gt;=1.5),(T1670&gt;=0.6)),"SatFACarb","----")</f>
        <v>----</v>
      </c>
      <c r="AK1670" t="str">
        <f>IF(AND((T1670&lt;0.6),(S1670&gt;=1.5),(C1670&gt;0)),"Alipat+N","----")</f>
        <v>----</v>
      </c>
      <c r="AM1670" s="4">
        <f>V1670*(44/43.989828)</f>
        <v>573.29389850570908</v>
      </c>
      <c r="AN1670" s="4">
        <f>INT(AM1670)</f>
        <v>573</v>
      </c>
      <c r="AO1670" s="4">
        <f>AM1670-AN1670</f>
        <v>0.29389850570908038</v>
      </c>
    </row>
    <row r="1671" spans="1:41" x14ac:dyDescent="0.25">
      <c r="A1671">
        <v>28</v>
      </c>
      <c r="B1671">
        <v>30</v>
      </c>
      <c r="C1671">
        <v>0</v>
      </c>
      <c r="D1671">
        <v>14</v>
      </c>
      <c r="E1671">
        <v>0</v>
      </c>
      <c r="F1671">
        <v>0</v>
      </c>
      <c r="H1671">
        <v>589.15627800000004</v>
      </c>
      <c r="J1671">
        <v>2272991</v>
      </c>
      <c r="K1671">
        <v>1586401</v>
      </c>
      <c r="L1671">
        <v>1739098</v>
      </c>
      <c r="M1671" t="str">
        <f>IF(J1671&gt;0,"Yes","No")</f>
        <v>Yes</v>
      </c>
      <c r="N1671">
        <f>AVERAGE(J1671:L1671)</f>
        <v>1866163.3333333333</v>
      </c>
      <c r="O1671" t="s">
        <v>14</v>
      </c>
      <c r="P1671" t="s">
        <v>14</v>
      </c>
      <c r="Q1671" t="s">
        <v>14</v>
      </c>
      <c r="S1671">
        <f>B1671/A1671</f>
        <v>1.0714285714285714</v>
      </c>
      <c r="T1671">
        <f>D1671/A1671</f>
        <v>0.5</v>
      </c>
      <c r="V1671" s="4">
        <f>A1671*12+(B1671-1)*1.007825+C1671*14.003074+D1671*15.9949146+E1671*31.9720707+F1671*30.9737615+0.0005485799</f>
        <v>589.15627797989998</v>
      </c>
      <c r="W1671">
        <f>1+A1671-B1671/2+C1671/2+F1671/2</f>
        <v>14</v>
      </c>
      <c r="X1671">
        <f>W1671/A1671</f>
        <v>0.5</v>
      </c>
      <c r="Y1671">
        <f>W1671/B1671</f>
        <v>0.46666666666666667</v>
      </c>
      <c r="Z1671">
        <f>W1671/D1671</f>
        <v>1</v>
      </c>
      <c r="AA1671" t="str">
        <f>IF(X1671&gt;=0.3,IF(X1671&lt;=0.68,IF(Y1671&gt;=0.2,IF(Y1671&lt;=0.95,IF(Z1671&gt;=0.77,IF(Z1671&lt;=1.75,"CRAM","O"),"O"),"O"),"O"),"O"),"O")</f>
        <v>CRAM</v>
      </c>
      <c r="AD1671">
        <f>(1+A1671-D1671/2-E1671-B1671/2)/(A1671-D1671/2-E1671-C1671-F1671)</f>
        <v>0.33333333333333331</v>
      </c>
      <c r="AF1671" t="str">
        <f>IF(AD1671&gt;0.66,"CondAr","----")</f>
        <v>----</v>
      </c>
      <c r="AG1671" t="str">
        <f>IF(AND((AD1671&gt;0.5),(AD1671&lt;=0.66)),"Aromatic","----")</f>
        <v>----</v>
      </c>
      <c r="AH1671" t="str">
        <f>IF(AND((AD1671&lt;=0.5),(S1671&lt;1.5)),"HUnSatLig","----")</f>
        <v>HUnSatLig</v>
      </c>
      <c r="AI1671" t="str">
        <f>IF(AND((T1671&lt;0.6),(S1671&gt;=1.5),(C1671=0)),"AlipatNoN","----")</f>
        <v>----</v>
      </c>
      <c r="AJ1671" t="str">
        <f>IF(AND((S1671&gt;=1.5),(T1671&gt;=0.6)),"SatFACarb","----")</f>
        <v>----</v>
      </c>
      <c r="AK1671" t="str">
        <f>IF(AND((T1671&lt;0.6),(S1671&gt;=1.5),(C1671&gt;0)),"Alipat+N","----")</f>
        <v>----</v>
      </c>
      <c r="AM1671" s="4">
        <f>V1671*(44/43.989828)</f>
        <v>589.29251169419433</v>
      </c>
      <c r="AN1671" s="4">
        <f>INT(AM1671)</f>
        <v>589</v>
      </c>
      <c r="AO1671" s="4">
        <f>AM1671-AN1671</f>
        <v>0.29251169419433154</v>
      </c>
    </row>
    <row r="1672" spans="1:41" x14ac:dyDescent="0.25">
      <c r="A1672">
        <v>28</v>
      </c>
      <c r="B1672">
        <v>32</v>
      </c>
      <c r="C1672">
        <v>0</v>
      </c>
      <c r="D1672">
        <v>13</v>
      </c>
      <c r="E1672">
        <v>0</v>
      </c>
      <c r="F1672">
        <v>0</v>
      </c>
      <c r="H1672">
        <v>575.17701339999996</v>
      </c>
      <c r="J1672">
        <v>2266287</v>
      </c>
      <c r="K1672">
        <v>1890356</v>
      </c>
      <c r="L1672">
        <v>1939137</v>
      </c>
      <c r="M1672" t="str">
        <f>IF(J1672&gt;0,"Yes","No")</f>
        <v>Yes</v>
      </c>
      <c r="N1672">
        <f>AVERAGE(J1672:L1672)</f>
        <v>2031926.6666666667</v>
      </c>
      <c r="O1672" t="s">
        <v>14</v>
      </c>
      <c r="P1672" t="s">
        <v>14</v>
      </c>
      <c r="Q1672" t="s">
        <v>14</v>
      </c>
      <c r="S1672">
        <f>B1672/A1672</f>
        <v>1.1428571428571428</v>
      </c>
      <c r="T1672">
        <f>D1672/A1672</f>
        <v>0.4642857142857143</v>
      </c>
      <c r="V1672" s="4">
        <f>A1672*12+(B1672-1)*1.007825+C1672*14.003074+D1672*15.9949146+E1672*31.9720707+F1672*30.9737615+0.0005485799</f>
        <v>575.17701337990002</v>
      </c>
      <c r="W1672">
        <f>1+A1672-B1672/2+C1672/2+F1672/2</f>
        <v>13</v>
      </c>
      <c r="X1672">
        <f>W1672/A1672</f>
        <v>0.4642857142857143</v>
      </c>
      <c r="Y1672">
        <f>W1672/B1672</f>
        <v>0.40625</v>
      </c>
      <c r="Z1672">
        <f>W1672/D1672</f>
        <v>1</v>
      </c>
      <c r="AA1672" t="str">
        <f>IF(X1672&gt;=0.3,IF(X1672&lt;=0.68,IF(Y1672&gt;=0.2,IF(Y1672&lt;=0.95,IF(Z1672&gt;=0.77,IF(Z1672&lt;=1.75,"CRAM","O"),"O"),"O"),"O"),"O"),"O")</f>
        <v>CRAM</v>
      </c>
      <c r="AD1672">
        <f>(1+A1672-D1672/2-E1672-B1672/2)/(A1672-D1672/2-E1672-C1672-F1672)</f>
        <v>0.30232558139534882</v>
      </c>
      <c r="AF1672" t="str">
        <f>IF(AD1672&gt;0.66,"CondAr","----")</f>
        <v>----</v>
      </c>
      <c r="AG1672" t="str">
        <f>IF(AND((AD1672&gt;0.5),(AD1672&lt;=0.66)),"Aromatic","----")</f>
        <v>----</v>
      </c>
      <c r="AH1672" t="str">
        <f>IF(AND((AD1672&lt;=0.5),(S1672&lt;1.5)),"HUnSatLig","----")</f>
        <v>HUnSatLig</v>
      </c>
      <c r="AI1672" t="str">
        <f>IF(AND((T1672&lt;0.6),(S1672&gt;=1.5),(C1672=0)),"AlipatNoN","----")</f>
        <v>----</v>
      </c>
      <c r="AJ1672" t="str">
        <f>IF(AND((S1672&gt;=1.5),(T1672&gt;=0.6)),"SatFACarb","----")</f>
        <v>----</v>
      </c>
      <c r="AK1672" t="str">
        <f>IF(AND((T1672&lt;0.6),(S1672&gt;=1.5),(C1672&gt;0)),"Alipat+N","----")</f>
        <v>----</v>
      </c>
      <c r="AM1672" s="4">
        <f>V1672*(44/43.989828)</f>
        <v>575.31001459509218</v>
      </c>
      <c r="AN1672" s="4">
        <f>INT(AM1672)</f>
        <v>575</v>
      </c>
      <c r="AO1672" s="4">
        <f>AM1672-AN1672</f>
        <v>0.31001459509218421</v>
      </c>
    </row>
    <row r="1673" spans="1:41" x14ac:dyDescent="0.25">
      <c r="A1673">
        <v>28</v>
      </c>
      <c r="B1673">
        <v>34</v>
      </c>
      <c r="C1673">
        <v>0</v>
      </c>
      <c r="D1673">
        <v>8</v>
      </c>
      <c r="E1673">
        <v>0</v>
      </c>
      <c r="F1673">
        <v>0</v>
      </c>
      <c r="H1673">
        <v>497.21809039999999</v>
      </c>
      <c r="J1673">
        <v>1556656</v>
      </c>
      <c r="K1673">
        <v>1949071</v>
      </c>
      <c r="L1673">
        <v>1755746</v>
      </c>
      <c r="M1673" t="str">
        <f>IF(J1673&gt;0,"Yes","No")</f>
        <v>Yes</v>
      </c>
      <c r="N1673">
        <f>AVERAGE(J1673:L1673)</f>
        <v>1753824.3333333333</v>
      </c>
      <c r="O1673">
        <v>3103230</v>
      </c>
      <c r="P1673">
        <v>2687082</v>
      </c>
      <c r="Q1673">
        <v>2520324</v>
      </c>
      <c r="S1673">
        <f>B1673/A1673</f>
        <v>1.2142857142857142</v>
      </c>
      <c r="T1673">
        <f>D1673/A1673</f>
        <v>0.2857142857142857</v>
      </c>
      <c r="V1673" s="4">
        <f>A1673*12+(B1673-1)*1.007825+C1673*14.003074+D1673*15.9949146+E1673*31.9720707+F1673*30.9737615+0.0005485799</f>
        <v>497.21809037989999</v>
      </c>
      <c r="W1673">
        <f>1+A1673-B1673/2+C1673/2+F1673/2</f>
        <v>12</v>
      </c>
      <c r="X1673">
        <f>W1673/A1673</f>
        <v>0.42857142857142855</v>
      </c>
      <c r="Y1673">
        <f>W1673/B1673</f>
        <v>0.35294117647058826</v>
      </c>
      <c r="Z1673">
        <f>W1673/D1673</f>
        <v>1.5</v>
      </c>
      <c r="AA1673" t="str">
        <f>IF(X1673&gt;=0.3,IF(X1673&lt;=0.68,IF(Y1673&gt;=0.2,IF(Y1673&lt;=0.95,IF(Z1673&gt;=0.77,IF(Z1673&lt;=1.75,"CRAM","O"),"O"),"O"),"O"),"O"),"O")</f>
        <v>CRAM</v>
      </c>
      <c r="AD1673">
        <f>(1+A1673-D1673/2-E1673-B1673/2)/(A1673-D1673/2-E1673-C1673-F1673)</f>
        <v>0.33333333333333331</v>
      </c>
      <c r="AF1673" t="str">
        <f>IF(AD1673&gt;0.66,"CondAr","----")</f>
        <v>----</v>
      </c>
      <c r="AG1673" t="str">
        <f>IF(AND((AD1673&gt;0.5),(AD1673&lt;=0.66)),"Aromatic","----")</f>
        <v>----</v>
      </c>
      <c r="AH1673" t="str">
        <f>IF(AND((AD1673&lt;=0.5),(S1673&lt;1.5)),"HUnSatLig","----")</f>
        <v>HUnSatLig</v>
      </c>
      <c r="AI1673" t="str">
        <f>IF(AND((T1673&lt;0.6),(S1673&gt;=1.5),(C1673=0)),"AlipatNoN","----")</f>
        <v>----</v>
      </c>
      <c r="AJ1673" t="str">
        <f>IF(AND((S1673&gt;=1.5),(T1673&gt;=0.6)),"SatFACarb","----")</f>
        <v>----</v>
      </c>
      <c r="AK1673" t="str">
        <f>IF(AND((T1673&lt;0.6),(S1673&gt;=1.5),(C1673&gt;0)),"Alipat+N","----")</f>
        <v>----</v>
      </c>
      <c r="AM1673" s="4">
        <f>V1673*(44/43.989828)</f>
        <v>497.33306474204892</v>
      </c>
      <c r="AN1673" s="4">
        <f>INT(AM1673)</f>
        <v>497</v>
      </c>
      <c r="AO1673" s="4">
        <f>AM1673-AN1673</f>
        <v>0.33306474204891856</v>
      </c>
    </row>
    <row r="1674" spans="1:41" x14ac:dyDescent="0.25">
      <c r="A1674">
        <v>28</v>
      </c>
      <c r="B1674">
        <v>34</v>
      </c>
      <c r="C1674">
        <v>0</v>
      </c>
      <c r="D1674">
        <v>9</v>
      </c>
      <c r="E1674">
        <v>0</v>
      </c>
      <c r="F1674">
        <v>0</v>
      </c>
      <c r="H1674">
        <v>513.21300499999995</v>
      </c>
      <c r="J1674">
        <v>2167861</v>
      </c>
      <c r="K1674">
        <v>2540851</v>
      </c>
      <c r="L1674">
        <v>1971146</v>
      </c>
      <c r="M1674" t="str">
        <f>IF(J1674&gt;0,"Yes","No")</f>
        <v>Yes</v>
      </c>
      <c r="N1674">
        <f>AVERAGE(J1674:L1674)</f>
        <v>2226619.3333333335</v>
      </c>
      <c r="O1674">
        <v>3171485</v>
      </c>
      <c r="P1674">
        <v>2895539</v>
      </c>
      <c r="Q1674">
        <v>2547842</v>
      </c>
      <c r="S1674">
        <f>B1674/A1674</f>
        <v>1.2142857142857142</v>
      </c>
      <c r="T1674">
        <f>D1674/A1674</f>
        <v>0.32142857142857145</v>
      </c>
      <c r="V1674" s="4">
        <f>A1674*12+(B1674-1)*1.007825+C1674*14.003074+D1674*15.9949146+E1674*31.9720707+F1674*30.9737615+0.0005485799</f>
        <v>513.21300497990001</v>
      </c>
      <c r="W1674">
        <f>1+A1674-B1674/2+C1674/2+F1674/2</f>
        <v>12</v>
      </c>
      <c r="X1674">
        <f>W1674/A1674</f>
        <v>0.42857142857142855</v>
      </c>
      <c r="Y1674">
        <f>W1674/B1674</f>
        <v>0.35294117647058826</v>
      </c>
      <c r="Z1674">
        <f>W1674/D1674</f>
        <v>1.3333333333333333</v>
      </c>
      <c r="AA1674" t="str">
        <f>IF(X1674&gt;=0.3,IF(X1674&lt;=0.68,IF(Y1674&gt;=0.2,IF(Y1674&lt;=0.95,IF(Z1674&gt;=0.77,IF(Z1674&lt;=1.75,"CRAM","O"),"O"),"O"),"O"),"O"),"O")</f>
        <v>CRAM</v>
      </c>
      <c r="AD1674">
        <f>(1+A1674-D1674/2-E1674-B1674/2)/(A1674-D1674/2-E1674-C1674-F1674)</f>
        <v>0.31914893617021278</v>
      </c>
      <c r="AF1674" t="str">
        <f>IF(AD1674&gt;0.66,"CondAr","----")</f>
        <v>----</v>
      </c>
      <c r="AG1674" t="str">
        <f>IF(AND((AD1674&gt;0.5),(AD1674&lt;=0.66)),"Aromatic","----")</f>
        <v>----</v>
      </c>
      <c r="AH1674" t="str">
        <f>IF(AND((AD1674&lt;=0.5),(S1674&lt;1.5)),"HUnSatLig","----")</f>
        <v>HUnSatLig</v>
      </c>
      <c r="AI1674" t="str">
        <f>IF(AND((T1674&lt;0.6),(S1674&gt;=1.5),(C1674=0)),"AlipatNoN","----")</f>
        <v>----</v>
      </c>
      <c r="AJ1674" t="str">
        <f>IF(AND((S1674&gt;=1.5),(T1674&gt;=0.6)),"SatFACarb","----")</f>
        <v>----</v>
      </c>
      <c r="AK1674" t="str">
        <f>IF(AND((T1674&lt;0.6),(S1674&gt;=1.5),(C1674&gt;0)),"Alipat+N","----")</f>
        <v>----</v>
      </c>
      <c r="AM1674" s="4">
        <f>V1674*(44/43.989828)</f>
        <v>513.33167793053428</v>
      </c>
      <c r="AN1674" s="4">
        <f>INT(AM1674)</f>
        <v>513</v>
      </c>
      <c r="AO1674" s="4">
        <f>AM1674-AN1674</f>
        <v>0.3316779305342834</v>
      </c>
    </row>
    <row r="1675" spans="1:41" x14ac:dyDescent="0.25">
      <c r="A1675">
        <v>28</v>
      </c>
      <c r="B1675">
        <v>34</v>
      </c>
      <c r="C1675">
        <v>0</v>
      </c>
      <c r="D1675">
        <v>10</v>
      </c>
      <c r="E1675">
        <v>0</v>
      </c>
      <c r="F1675">
        <v>0</v>
      </c>
      <c r="H1675">
        <v>529.20791959999997</v>
      </c>
      <c r="J1675">
        <v>2803421</v>
      </c>
      <c r="K1675">
        <v>2495015</v>
      </c>
      <c r="L1675">
        <v>2393465</v>
      </c>
      <c r="M1675" t="str">
        <f>IF(J1675&gt;0,"Yes","No")</f>
        <v>Yes</v>
      </c>
      <c r="N1675">
        <f>AVERAGE(J1675:L1675)</f>
        <v>2563967</v>
      </c>
      <c r="O1675">
        <v>3438959</v>
      </c>
      <c r="P1675">
        <v>3386186</v>
      </c>
      <c r="Q1675">
        <v>3041620</v>
      </c>
      <c r="S1675">
        <f>B1675/A1675</f>
        <v>1.2142857142857142</v>
      </c>
      <c r="T1675">
        <f>D1675/A1675</f>
        <v>0.35714285714285715</v>
      </c>
      <c r="V1675" s="4">
        <f>A1675*12+(B1675-1)*1.007825+C1675*14.003074+D1675*15.9949146+E1675*31.9720707+F1675*30.9737615+0.0005485799</f>
        <v>529.20791957990002</v>
      </c>
      <c r="W1675">
        <f>1+A1675-B1675/2+C1675/2+F1675/2</f>
        <v>12</v>
      </c>
      <c r="X1675">
        <f>W1675/A1675</f>
        <v>0.42857142857142855</v>
      </c>
      <c r="Y1675">
        <f>W1675/B1675</f>
        <v>0.35294117647058826</v>
      </c>
      <c r="Z1675">
        <f>W1675/D1675</f>
        <v>1.2</v>
      </c>
      <c r="AA1675" t="str">
        <f>IF(X1675&gt;=0.3,IF(X1675&lt;=0.68,IF(Y1675&gt;=0.2,IF(Y1675&lt;=0.95,IF(Z1675&gt;=0.77,IF(Z1675&lt;=1.75,"CRAM","O"),"O"),"O"),"O"),"O"),"O")</f>
        <v>CRAM</v>
      </c>
      <c r="AD1675">
        <f>(1+A1675-D1675/2-E1675-B1675/2)/(A1675-D1675/2-E1675-C1675-F1675)</f>
        <v>0.30434782608695654</v>
      </c>
      <c r="AF1675" t="str">
        <f>IF(AD1675&gt;0.66,"CondAr","----")</f>
        <v>----</v>
      </c>
      <c r="AG1675" t="str">
        <f>IF(AND((AD1675&gt;0.5),(AD1675&lt;=0.66)),"Aromatic","----")</f>
        <v>----</v>
      </c>
      <c r="AH1675" t="str">
        <f>IF(AND((AD1675&lt;=0.5),(S1675&lt;1.5)),"HUnSatLig","----")</f>
        <v>HUnSatLig</v>
      </c>
      <c r="AI1675" t="str">
        <f>IF(AND((T1675&lt;0.6),(S1675&gt;=1.5),(C1675=0)),"AlipatNoN","----")</f>
        <v>----</v>
      </c>
      <c r="AJ1675" t="str">
        <f>IF(AND((S1675&gt;=1.5),(T1675&gt;=0.6)),"SatFACarb","----")</f>
        <v>----</v>
      </c>
      <c r="AK1675" t="str">
        <f>IF(AND((T1675&lt;0.6),(S1675&gt;=1.5),(C1675&gt;0)),"Alipat+N","----")</f>
        <v>----</v>
      </c>
      <c r="AM1675" s="4">
        <f>V1675*(44/43.989828)</f>
        <v>529.33029111901953</v>
      </c>
      <c r="AN1675" s="4">
        <f>INT(AM1675)</f>
        <v>529</v>
      </c>
      <c r="AO1675" s="4">
        <f>AM1675-AN1675</f>
        <v>0.33029111901953456</v>
      </c>
    </row>
    <row r="1676" spans="1:41" x14ac:dyDescent="0.25">
      <c r="A1676">
        <v>28</v>
      </c>
      <c r="B1676">
        <v>34</v>
      </c>
      <c r="C1676">
        <v>0</v>
      </c>
      <c r="D1676">
        <v>11</v>
      </c>
      <c r="E1676">
        <v>0</v>
      </c>
      <c r="F1676">
        <v>0</v>
      </c>
      <c r="H1676">
        <v>545.20283419999998</v>
      </c>
      <c r="J1676">
        <v>2502625</v>
      </c>
      <c r="K1676">
        <v>2379261</v>
      </c>
      <c r="L1676">
        <v>2286749</v>
      </c>
      <c r="M1676" t="str">
        <f>IF(J1676&gt;0,"Yes","No")</f>
        <v>Yes</v>
      </c>
      <c r="N1676">
        <f>AVERAGE(J1676:L1676)</f>
        <v>2389545</v>
      </c>
      <c r="O1676">
        <v>3142827</v>
      </c>
      <c r="P1676">
        <v>2924025</v>
      </c>
      <c r="Q1676">
        <v>1970561</v>
      </c>
      <c r="S1676">
        <f>B1676/A1676</f>
        <v>1.2142857142857142</v>
      </c>
      <c r="T1676">
        <f>D1676/A1676</f>
        <v>0.39285714285714285</v>
      </c>
      <c r="V1676" s="4">
        <f>A1676*12+(B1676-1)*1.007825+C1676*14.003074+D1676*15.9949146+E1676*31.9720707+F1676*30.9737615+0.0005485799</f>
        <v>545.20283417990004</v>
      </c>
      <c r="W1676">
        <f>1+A1676-B1676/2+C1676/2+F1676/2</f>
        <v>12</v>
      </c>
      <c r="X1676">
        <f>W1676/A1676</f>
        <v>0.42857142857142855</v>
      </c>
      <c r="Y1676">
        <f>W1676/B1676</f>
        <v>0.35294117647058826</v>
      </c>
      <c r="Z1676">
        <f>W1676/D1676</f>
        <v>1.0909090909090908</v>
      </c>
      <c r="AA1676" t="str">
        <f>IF(X1676&gt;=0.3,IF(X1676&lt;=0.68,IF(Y1676&gt;=0.2,IF(Y1676&lt;=0.95,IF(Z1676&gt;=0.77,IF(Z1676&lt;=1.75,"CRAM","O"),"O"),"O"),"O"),"O"),"O")</f>
        <v>CRAM</v>
      </c>
      <c r="AD1676">
        <f>(1+A1676-D1676/2-E1676-B1676/2)/(A1676-D1676/2-E1676-C1676-F1676)</f>
        <v>0.28888888888888886</v>
      </c>
      <c r="AF1676" t="str">
        <f>IF(AD1676&gt;0.66,"CondAr","----")</f>
        <v>----</v>
      </c>
      <c r="AG1676" t="str">
        <f>IF(AND((AD1676&gt;0.5),(AD1676&lt;=0.66)),"Aromatic","----")</f>
        <v>----</v>
      </c>
      <c r="AH1676" t="str">
        <f>IF(AND((AD1676&lt;=0.5),(S1676&lt;1.5)),"HUnSatLig","----")</f>
        <v>HUnSatLig</v>
      </c>
      <c r="AI1676" t="str">
        <f>IF(AND((T1676&lt;0.6),(S1676&gt;=1.5),(C1676=0)),"AlipatNoN","----")</f>
        <v>----</v>
      </c>
      <c r="AJ1676" t="str">
        <f>IF(AND((S1676&gt;=1.5),(T1676&gt;=0.6)),"SatFACarb","----")</f>
        <v>----</v>
      </c>
      <c r="AK1676" t="str">
        <f>IF(AND((T1676&lt;0.6),(S1676&gt;=1.5),(C1676&gt;0)),"Alipat+N","----")</f>
        <v>----</v>
      </c>
      <c r="AM1676" s="4">
        <f>V1676*(44/43.989828)</f>
        <v>545.3289043075049</v>
      </c>
      <c r="AN1676" s="4">
        <f>INT(AM1676)</f>
        <v>545</v>
      </c>
      <c r="AO1676" s="4">
        <f>AM1676-AN1676</f>
        <v>0.32890430750489941</v>
      </c>
    </row>
    <row r="1677" spans="1:41" x14ac:dyDescent="0.25">
      <c r="A1677">
        <v>28</v>
      </c>
      <c r="B1677">
        <v>34</v>
      </c>
      <c r="C1677">
        <v>0</v>
      </c>
      <c r="D1677">
        <v>12</v>
      </c>
      <c r="E1677">
        <v>0</v>
      </c>
      <c r="F1677">
        <v>0</v>
      </c>
      <c r="H1677">
        <v>561.1977488</v>
      </c>
      <c r="J1677">
        <v>1877774</v>
      </c>
      <c r="K1677">
        <v>2567313</v>
      </c>
      <c r="L1677">
        <v>2245244</v>
      </c>
      <c r="M1677" t="str">
        <f>IF(J1677&gt;0,"Yes","No")</f>
        <v>Yes</v>
      </c>
      <c r="N1677">
        <f>AVERAGE(J1677:L1677)</f>
        <v>2230110.3333333335</v>
      </c>
      <c r="O1677" t="s">
        <v>14</v>
      </c>
      <c r="P1677" t="s">
        <v>14</v>
      </c>
      <c r="Q1677" t="s">
        <v>14</v>
      </c>
      <c r="S1677">
        <f>B1677/A1677</f>
        <v>1.2142857142857142</v>
      </c>
      <c r="T1677">
        <f>D1677/A1677</f>
        <v>0.42857142857142855</v>
      </c>
      <c r="V1677" s="4">
        <f>A1677*12+(B1677-1)*1.007825+C1677*14.003074+D1677*15.9949146+E1677*31.9720707+F1677*30.9737615+0.0005485799</f>
        <v>561.19774877990005</v>
      </c>
      <c r="W1677">
        <f>1+A1677-B1677/2+C1677/2+F1677/2</f>
        <v>12</v>
      </c>
      <c r="X1677">
        <f>W1677/A1677</f>
        <v>0.42857142857142855</v>
      </c>
      <c r="Y1677">
        <f>W1677/B1677</f>
        <v>0.35294117647058826</v>
      </c>
      <c r="Z1677">
        <f>W1677/D1677</f>
        <v>1</v>
      </c>
      <c r="AA1677" t="str">
        <f>IF(X1677&gt;=0.3,IF(X1677&lt;=0.68,IF(Y1677&gt;=0.2,IF(Y1677&lt;=0.95,IF(Z1677&gt;=0.77,IF(Z1677&lt;=1.75,"CRAM","O"),"O"),"O"),"O"),"O"),"O")</f>
        <v>CRAM</v>
      </c>
      <c r="AD1677">
        <f>(1+A1677-D1677/2-E1677-B1677/2)/(A1677-D1677/2-E1677-C1677-F1677)</f>
        <v>0.27272727272727271</v>
      </c>
      <c r="AF1677" t="str">
        <f>IF(AD1677&gt;0.66,"CondAr","----")</f>
        <v>----</v>
      </c>
      <c r="AG1677" t="str">
        <f>IF(AND((AD1677&gt;0.5),(AD1677&lt;=0.66)),"Aromatic","----")</f>
        <v>----</v>
      </c>
      <c r="AH1677" t="str">
        <f>IF(AND((AD1677&lt;=0.5),(S1677&lt;1.5)),"HUnSatLig","----")</f>
        <v>HUnSatLig</v>
      </c>
      <c r="AI1677" t="str">
        <f>IF(AND((T1677&lt;0.6),(S1677&gt;=1.5),(C1677=0)),"AlipatNoN","----")</f>
        <v>----</v>
      </c>
      <c r="AJ1677" t="str">
        <f>IF(AND((S1677&gt;=1.5),(T1677&gt;=0.6)),"SatFACarb","----")</f>
        <v>----</v>
      </c>
      <c r="AK1677" t="str">
        <f>IF(AND((T1677&lt;0.6),(S1677&gt;=1.5),(C1677&gt;0)),"Alipat+N","----")</f>
        <v>----</v>
      </c>
      <c r="AM1677" s="4">
        <f>V1677*(44/43.989828)</f>
        <v>561.32751749599015</v>
      </c>
      <c r="AN1677" s="4">
        <f>INT(AM1677)</f>
        <v>561</v>
      </c>
      <c r="AO1677" s="4">
        <f>AM1677-AN1677</f>
        <v>0.32751749599015056</v>
      </c>
    </row>
    <row r="1678" spans="1:41" x14ac:dyDescent="0.25">
      <c r="A1678">
        <v>28</v>
      </c>
      <c r="B1678">
        <v>36</v>
      </c>
      <c r="C1678">
        <v>0</v>
      </c>
      <c r="D1678">
        <v>7</v>
      </c>
      <c r="E1678">
        <v>0</v>
      </c>
      <c r="F1678">
        <v>0</v>
      </c>
      <c r="H1678">
        <v>483.23882579999997</v>
      </c>
      <c r="J1678">
        <v>1924726</v>
      </c>
      <c r="K1678">
        <v>1900650</v>
      </c>
      <c r="L1678">
        <v>1536551</v>
      </c>
      <c r="M1678" t="str">
        <f>IF(J1678&gt;0,"Yes","No")</f>
        <v>Yes</v>
      </c>
      <c r="N1678">
        <f>AVERAGE(J1678:L1678)</f>
        <v>1787309</v>
      </c>
      <c r="O1678">
        <v>3345305</v>
      </c>
      <c r="P1678">
        <v>3369536</v>
      </c>
      <c r="Q1678">
        <v>2766765</v>
      </c>
      <c r="S1678">
        <f>B1678/A1678</f>
        <v>1.2857142857142858</v>
      </c>
      <c r="T1678">
        <f>D1678/A1678</f>
        <v>0.25</v>
      </c>
      <c r="V1678" s="4">
        <f>A1678*12+(B1678-1)*1.007825+C1678*14.003074+D1678*15.9949146+E1678*31.9720707+F1678*30.9737615+0.0005485799</f>
        <v>483.23882577989997</v>
      </c>
      <c r="W1678">
        <f>1+A1678-B1678/2+C1678/2+F1678/2</f>
        <v>11</v>
      </c>
      <c r="X1678">
        <f>W1678/A1678</f>
        <v>0.39285714285714285</v>
      </c>
      <c r="Y1678">
        <f>W1678/B1678</f>
        <v>0.30555555555555558</v>
      </c>
      <c r="Z1678">
        <f>W1678/D1678</f>
        <v>1.5714285714285714</v>
      </c>
      <c r="AA1678" t="str">
        <f>IF(X1678&gt;=0.3,IF(X1678&lt;=0.68,IF(Y1678&gt;=0.2,IF(Y1678&lt;=0.95,IF(Z1678&gt;=0.77,IF(Z1678&lt;=1.75,"CRAM","O"),"O"),"O"),"O"),"O"),"O")</f>
        <v>CRAM</v>
      </c>
      <c r="AD1678">
        <f>(1+A1678-D1678/2-E1678-B1678/2)/(A1678-D1678/2-E1678-C1678-F1678)</f>
        <v>0.30612244897959184</v>
      </c>
      <c r="AF1678" t="str">
        <f>IF(AD1678&gt;0.66,"CondAr","----")</f>
        <v>----</v>
      </c>
      <c r="AG1678" t="str">
        <f>IF(AND((AD1678&gt;0.5),(AD1678&lt;=0.66)),"Aromatic","----")</f>
        <v>----</v>
      </c>
      <c r="AH1678" t="str">
        <f>IF(AND((AD1678&lt;=0.5),(S1678&lt;1.5)),"HUnSatLig","----")</f>
        <v>HUnSatLig</v>
      </c>
      <c r="AI1678" t="str">
        <f>IF(AND((T1678&lt;0.6),(S1678&gt;=1.5),(C1678=0)),"AlipatNoN","----")</f>
        <v>----</v>
      </c>
      <c r="AJ1678" t="str">
        <f>IF(AND((S1678&gt;=1.5),(T1678&gt;=0.6)),"SatFACarb","----")</f>
        <v>----</v>
      </c>
      <c r="AK1678" t="str">
        <f>IF(AND((T1678&lt;0.6),(S1678&gt;=1.5),(C1678&gt;0)),"Alipat+N","----")</f>
        <v>----</v>
      </c>
      <c r="AM1678" s="4">
        <f>V1678*(44/43.989828)</f>
        <v>483.35056764294683</v>
      </c>
      <c r="AN1678" s="4">
        <f>INT(AM1678)</f>
        <v>483</v>
      </c>
      <c r="AO1678" s="4">
        <f>AM1678-AN1678</f>
        <v>0.35056764294682807</v>
      </c>
    </row>
    <row r="1679" spans="1:41" x14ac:dyDescent="0.25">
      <c r="A1679">
        <v>28</v>
      </c>
      <c r="B1679">
        <v>36</v>
      </c>
      <c r="C1679">
        <v>0</v>
      </c>
      <c r="D1679">
        <v>8</v>
      </c>
      <c r="E1679">
        <v>0</v>
      </c>
      <c r="F1679">
        <v>0</v>
      </c>
      <c r="H1679">
        <v>499.23374039999999</v>
      </c>
      <c r="J1679">
        <v>2795292</v>
      </c>
      <c r="K1679">
        <v>2677701</v>
      </c>
      <c r="L1679">
        <v>2426499</v>
      </c>
      <c r="M1679" t="str">
        <f>IF(J1679&gt;0,"Yes","No")</f>
        <v>Yes</v>
      </c>
      <c r="N1679">
        <f>AVERAGE(J1679:L1679)</f>
        <v>2633164</v>
      </c>
      <c r="O1679">
        <v>4500062</v>
      </c>
      <c r="P1679">
        <v>5031103</v>
      </c>
      <c r="Q1679">
        <v>4396423</v>
      </c>
      <c r="S1679">
        <f>B1679/A1679</f>
        <v>1.2857142857142858</v>
      </c>
      <c r="T1679">
        <f>D1679/A1679</f>
        <v>0.2857142857142857</v>
      </c>
      <c r="V1679" s="4">
        <f>A1679*12+(B1679-1)*1.007825+C1679*14.003074+D1679*15.9949146+E1679*31.9720707+F1679*30.9737615+0.0005485799</f>
        <v>499.23374037989998</v>
      </c>
      <c r="W1679">
        <f>1+A1679-B1679/2+C1679/2+F1679/2</f>
        <v>11</v>
      </c>
      <c r="X1679">
        <f>W1679/A1679</f>
        <v>0.39285714285714285</v>
      </c>
      <c r="Y1679">
        <f>W1679/B1679</f>
        <v>0.30555555555555558</v>
      </c>
      <c r="Z1679">
        <f>W1679/D1679</f>
        <v>1.375</v>
      </c>
      <c r="AA1679" t="str">
        <f>IF(X1679&gt;=0.3,IF(X1679&lt;=0.68,IF(Y1679&gt;=0.2,IF(Y1679&lt;=0.95,IF(Z1679&gt;=0.77,IF(Z1679&lt;=1.75,"CRAM","O"),"O"),"O"),"O"),"O"),"O")</f>
        <v>CRAM</v>
      </c>
      <c r="AD1679">
        <f>(1+A1679-D1679/2-E1679-B1679/2)/(A1679-D1679/2-E1679-C1679-F1679)</f>
        <v>0.29166666666666669</v>
      </c>
      <c r="AF1679" t="str">
        <f>IF(AD1679&gt;0.66,"CondAr","----")</f>
        <v>----</v>
      </c>
      <c r="AG1679" t="str">
        <f>IF(AND((AD1679&gt;0.5),(AD1679&lt;=0.66)),"Aromatic","----")</f>
        <v>----</v>
      </c>
      <c r="AH1679" t="str">
        <f>IF(AND((AD1679&lt;=0.5),(S1679&lt;1.5)),"HUnSatLig","----")</f>
        <v>HUnSatLig</v>
      </c>
      <c r="AI1679" t="str">
        <f>IF(AND((T1679&lt;0.6),(S1679&gt;=1.5),(C1679=0)),"AlipatNoN","----")</f>
        <v>----</v>
      </c>
      <c r="AJ1679" t="str">
        <f>IF(AND((S1679&gt;=1.5),(T1679&gt;=0.6)),"SatFACarb","----")</f>
        <v>----</v>
      </c>
      <c r="AK1679" t="str">
        <f>IF(AND((T1679&lt;0.6),(S1679&gt;=1.5),(C1679&gt;0)),"Alipat+N","----")</f>
        <v>----</v>
      </c>
      <c r="AM1679" s="4">
        <f>V1679*(44/43.989828)</f>
        <v>499.34918083143214</v>
      </c>
      <c r="AN1679" s="4">
        <f>INT(AM1679)</f>
        <v>499</v>
      </c>
      <c r="AO1679" s="4">
        <f>AM1679-AN1679</f>
        <v>0.34918083143213607</v>
      </c>
    </row>
    <row r="1680" spans="1:41" x14ac:dyDescent="0.25">
      <c r="A1680">
        <v>28</v>
      </c>
      <c r="B1680">
        <v>38</v>
      </c>
      <c r="C1680">
        <v>0</v>
      </c>
      <c r="D1680">
        <v>7</v>
      </c>
      <c r="E1680">
        <v>0</v>
      </c>
      <c r="F1680">
        <v>0</v>
      </c>
      <c r="H1680">
        <v>485.25447580000002</v>
      </c>
      <c r="J1680">
        <v>2536620</v>
      </c>
      <c r="K1680">
        <v>2646664</v>
      </c>
      <c r="L1680">
        <v>2401305</v>
      </c>
      <c r="M1680" t="str">
        <f>IF(J1680&gt;0,"Yes","No")</f>
        <v>Yes</v>
      </c>
      <c r="N1680">
        <f>AVERAGE(J1680:L1680)</f>
        <v>2528196.3333333335</v>
      </c>
      <c r="O1680">
        <v>4340709</v>
      </c>
      <c r="P1680">
        <v>5098119</v>
      </c>
      <c r="Q1680">
        <v>3383834</v>
      </c>
      <c r="S1680">
        <f>B1680/A1680</f>
        <v>1.3571428571428572</v>
      </c>
      <c r="T1680">
        <f>D1680/A1680</f>
        <v>0.25</v>
      </c>
      <c r="V1680" s="4">
        <f>A1680*12+(B1680-1)*1.007825+C1680*14.003074+D1680*15.9949146+E1680*31.9720707+F1680*30.9737615+0.0005485799</f>
        <v>485.25447577990002</v>
      </c>
      <c r="W1680">
        <f>1+A1680-B1680/2+C1680/2+F1680/2</f>
        <v>10</v>
      </c>
      <c r="X1680">
        <f>W1680/A1680</f>
        <v>0.35714285714285715</v>
      </c>
      <c r="Y1680">
        <f>W1680/B1680</f>
        <v>0.26315789473684209</v>
      </c>
      <c r="Z1680">
        <f>W1680/D1680</f>
        <v>1.4285714285714286</v>
      </c>
      <c r="AA1680" t="str">
        <f>IF(X1680&gt;=0.3,IF(X1680&lt;=0.68,IF(Y1680&gt;=0.2,IF(Y1680&lt;=0.95,IF(Z1680&gt;=0.77,IF(Z1680&lt;=1.75,"CRAM","O"),"O"),"O"),"O"),"O"),"O")</f>
        <v>CRAM</v>
      </c>
      <c r="AD1680">
        <f>(1+A1680-D1680/2-E1680-B1680/2)/(A1680-D1680/2-E1680-C1680-F1680)</f>
        <v>0.26530612244897961</v>
      </c>
      <c r="AF1680" t="str">
        <f>IF(AD1680&gt;0.66,"CondAr","----")</f>
        <v>----</v>
      </c>
      <c r="AG1680" t="str">
        <f>IF(AND((AD1680&gt;0.5),(AD1680&lt;=0.66)),"Aromatic","----")</f>
        <v>----</v>
      </c>
      <c r="AH1680" t="str">
        <f>IF(AND((AD1680&lt;=0.5),(S1680&lt;1.5)),"HUnSatLig","----")</f>
        <v>HUnSatLig</v>
      </c>
      <c r="AI1680" t="str">
        <f>IF(AND((T1680&lt;0.6),(S1680&gt;=1.5),(C1680=0)),"AlipatNoN","----")</f>
        <v>----</v>
      </c>
      <c r="AJ1680" t="str">
        <f>IF(AND((S1680&gt;=1.5),(T1680&gt;=0.6)),"SatFACarb","----")</f>
        <v>----</v>
      </c>
      <c r="AK1680" t="str">
        <f>IF(AND((T1680&lt;0.6),(S1680&gt;=1.5),(C1680&gt;0)),"Alipat+N","----")</f>
        <v>----</v>
      </c>
      <c r="AM1680" s="4">
        <f>V1680*(44/43.989828)</f>
        <v>485.36668373233005</v>
      </c>
      <c r="AN1680" s="4">
        <f>INT(AM1680)</f>
        <v>485</v>
      </c>
      <c r="AO1680" s="4">
        <f>AM1680-AN1680</f>
        <v>0.36668373233004559</v>
      </c>
    </row>
    <row r="1681" spans="1:41" x14ac:dyDescent="0.25">
      <c r="A1681">
        <v>28</v>
      </c>
      <c r="B1681">
        <v>38</v>
      </c>
      <c r="C1681">
        <v>0</v>
      </c>
      <c r="D1681">
        <v>12</v>
      </c>
      <c r="E1681">
        <v>0</v>
      </c>
      <c r="F1681">
        <v>0</v>
      </c>
      <c r="H1681">
        <v>565.22904879999999</v>
      </c>
      <c r="J1681">
        <v>2312329</v>
      </c>
      <c r="K1681">
        <v>2214400</v>
      </c>
      <c r="L1681">
        <v>2090026</v>
      </c>
      <c r="M1681" t="str">
        <f>IF(J1681&gt;0,"Yes","No")</f>
        <v>Yes</v>
      </c>
      <c r="N1681">
        <f>AVERAGE(J1681:L1681)</f>
        <v>2205585</v>
      </c>
      <c r="O1681">
        <v>3128135</v>
      </c>
      <c r="P1681">
        <v>2770509</v>
      </c>
      <c r="Q1681">
        <v>2124627</v>
      </c>
      <c r="S1681">
        <f>B1681/A1681</f>
        <v>1.3571428571428572</v>
      </c>
      <c r="T1681">
        <f>D1681/A1681</f>
        <v>0.42857142857142855</v>
      </c>
      <c r="V1681" s="4">
        <f>A1681*12+(B1681-1)*1.007825+C1681*14.003074+D1681*15.9949146+E1681*31.9720707+F1681*30.9737615+0.0005485799</f>
        <v>565.22904877990004</v>
      </c>
      <c r="W1681">
        <f>1+A1681-B1681/2+C1681/2+F1681/2</f>
        <v>10</v>
      </c>
      <c r="X1681">
        <f>W1681/A1681</f>
        <v>0.35714285714285715</v>
      </c>
      <c r="Y1681">
        <f>W1681/B1681</f>
        <v>0.26315789473684209</v>
      </c>
      <c r="Z1681">
        <f>W1681/D1681</f>
        <v>0.83333333333333337</v>
      </c>
      <c r="AA1681" t="str">
        <f>IF(X1681&gt;=0.3,IF(X1681&lt;=0.68,IF(Y1681&gt;=0.2,IF(Y1681&lt;=0.95,IF(Z1681&gt;=0.77,IF(Z1681&lt;=1.75,"CRAM","O"),"O"),"O"),"O"),"O"),"O")</f>
        <v>CRAM</v>
      </c>
      <c r="AD1681">
        <f>(1+A1681-D1681/2-E1681-B1681/2)/(A1681-D1681/2-E1681-C1681-F1681)</f>
        <v>0.18181818181818182</v>
      </c>
      <c r="AF1681" t="str">
        <f>IF(AD1681&gt;0.66,"CondAr","----")</f>
        <v>----</v>
      </c>
      <c r="AG1681" t="str">
        <f>IF(AND((AD1681&gt;0.5),(AD1681&lt;=0.66)),"Aromatic","----")</f>
        <v>----</v>
      </c>
      <c r="AH1681" t="str">
        <f>IF(AND((AD1681&lt;=0.5),(S1681&lt;1.5)),"HUnSatLig","----")</f>
        <v>HUnSatLig</v>
      </c>
      <c r="AI1681" t="str">
        <f>IF(AND((T1681&lt;0.6),(S1681&gt;=1.5),(C1681=0)),"AlipatNoN","----")</f>
        <v>----</v>
      </c>
      <c r="AJ1681" t="str">
        <f>IF(AND((S1681&gt;=1.5),(T1681&gt;=0.6)),"SatFACarb","----")</f>
        <v>----</v>
      </c>
      <c r="AK1681" t="str">
        <f>IF(AND((T1681&lt;0.6),(S1681&gt;=1.5),(C1681&gt;0)),"Alipat+N","----")</f>
        <v>----</v>
      </c>
      <c r="AM1681" s="4">
        <f>V1681*(44/43.989828)</f>
        <v>565.35974967475659</v>
      </c>
      <c r="AN1681" s="4">
        <f>INT(AM1681)</f>
        <v>565</v>
      </c>
      <c r="AO1681" s="4">
        <f>AM1681-AN1681</f>
        <v>0.35974967475658559</v>
      </c>
    </row>
    <row r="1682" spans="1:41" x14ac:dyDescent="0.25">
      <c r="A1682">
        <v>28</v>
      </c>
      <c r="B1682">
        <v>38</v>
      </c>
      <c r="C1682">
        <v>0</v>
      </c>
      <c r="D1682">
        <v>13</v>
      </c>
      <c r="E1682">
        <v>0</v>
      </c>
      <c r="F1682">
        <v>0</v>
      </c>
      <c r="H1682">
        <v>581.2239634</v>
      </c>
      <c r="J1682">
        <v>2596141</v>
      </c>
      <c r="K1682">
        <v>2089179</v>
      </c>
      <c r="L1682">
        <v>2341747</v>
      </c>
      <c r="M1682" t="str">
        <f>IF(J1682&gt;0,"Yes","No")</f>
        <v>Yes</v>
      </c>
      <c r="N1682">
        <f>AVERAGE(J1682:L1682)</f>
        <v>2342355.6666666665</v>
      </c>
      <c r="O1682">
        <v>3156794</v>
      </c>
      <c r="P1682">
        <v>3530315</v>
      </c>
      <c r="Q1682">
        <v>3300337</v>
      </c>
      <c r="S1682">
        <f>B1682/A1682</f>
        <v>1.3571428571428572</v>
      </c>
      <c r="T1682">
        <f>D1682/A1682</f>
        <v>0.4642857142857143</v>
      </c>
      <c r="V1682" s="4">
        <f>A1682*12+(B1682-1)*1.007825+C1682*14.003074+D1682*15.9949146+E1682*31.9720707+F1682*30.9737615+0.0005485799</f>
        <v>581.22396337990006</v>
      </c>
      <c r="W1682">
        <f>1+A1682-B1682/2+C1682/2+F1682/2</f>
        <v>10</v>
      </c>
      <c r="X1682">
        <f>W1682/A1682</f>
        <v>0.35714285714285715</v>
      </c>
      <c r="Y1682">
        <f>W1682/B1682</f>
        <v>0.26315789473684209</v>
      </c>
      <c r="Z1682">
        <f>W1682/D1682</f>
        <v>0.76923076923076927</v>
      </c>
      <c r="AA1682" t="str">
        <f>IF(X1682&gt;=0.3,IF(X1682&lt;=0.68,IF(Y1682&gt;=0.2,IF(Y1682&lt;=0.95,IF(Z1682&gt;=0.77,IF(Z1682&lt;=1.75,"CRAM","O"),"O"),"O"),"O"),"O"),"O")</f>
        <v>O</v>
      </c>
      <c r="AD1682">
        <f>(1+A1682-D1682/2-E1682-B1682/2)/(A1682-D1682/2-E1682-C1682-F1682)</f>
        <v>0.16279069767441862</v>
      </c>
      <c r="AF1682" t="str">
        <f>IF(AD1682&gt;0.66,"CondAr","----")</f>
        <v>----</v>
      </c>
      <c r="AG1682" t="str">
        <f>IF(AND((AD1682&gt;0.5),(AD1682&lt;=0.66)),"Aromatic","----")</f>
        <v>----</v>
      </c>
      <c r="AH1682" t="str">
        <f>IF(AND((AD1682&lt;=0.5),(S1682&lt;1.5)),"HUnSatLig","----")</f>
        <v>HUnSatLig</v>
      </c>
      <c r="AI1682" t="str">
        <f>IF(AND((T1682&lt;0.6),(S1682&gt;=1.5),(C1682=0)),"AlipatNoN","----")</f>
        <v>----</v>
      </c>
      <c r="AJ1682" t="str">
        <f>IF(AND((S1682&gt;=1.5),(T1682&gt;=0.6)),"SatFACarb","----")</f>
        <v>----</v>
      </c>
      <c r="AK1682" t="str">
        <f>IF(AND((T1682&lt;0.6),(S1682&gt;=1.5),(C1682&gt;0)),"Alipat+N","----")</f>
        <v>----</v>
      </c>
      <c r="AM1682" s="4">
        <f>V1682*(44/43.989828)</f>
        <v>581.35836286324195</v>
      </c>
      <c r="AN1682" s="4">
        <f>INT(AM1682)</f>
        <v>581</v>
      </c>
      <c r="AO1682" s="4">
        <f>AM1682-AN1682</f>
        <v>0.35836286324195044</v>
      </c>
    </row>
    <row r="1683" spans="1:41" x14ac:dyDescent="0.25">
      <c r="A1683">
        <v>28</v>
      </c>
      <c r="B1683">
        <v>40</v>
      </c>
      <c r="C1683">
        <v>0</v>
      </c>
      <c r="D1683">
        <v>12</v>
      </c>
      <c r="E1683">
        <v>0</v>
      </c>
      <c r="F1683">
        <v>0</v>
      </c>
      <c r="H1683">
        <v>567.24469880000004</v>
      </c>
      <c r="J1683">
        <v>2044986</v>
      </c>
      <c r="K1683">
        <v>2380206</v>
      </c>
      <c r="L1683">
        <v>1879028</v>
      </c>
      <c r="M1683" t="str">
        <f>IF(J1683&gt;0,"Yes","No")</f>
        <v>Yes</v>
      </c>
      <c r="N1683">
        <f>AVERAGE(J1683:L1683)</f>
        <v>2101406.6666666665</v>
      </c>
      <c r="O1683">
        <v>3582769</v>
      </c>
      <c r="P1683">
        <v>3227094</v>
      </c>
      <c r="Q1683">
        <v>2899679</v>
      </c>
      <c r="S1683">
        <f>B1683/A1683</f>
        <v>1.4285714285714286</v>
      </c>
      <c r="T1683">
        <f>D1683/A1683</f>
        <v>0.42857142857142855</v>
      </c>
      <c r="V1683" s="4">
        <f>A1683*12+(B1683-1)*1.007825+C1683*14.003074+D1683*15.9949146+E1683*31.9720707+F1683*30.9737615+0.0005485799</f>
        <v>567.24469877990009</v>
      </c>
      <c r="W1683">
        <f>1+A1683-B1683/2+C1683/2+F1683/2</f>
        <v>9</v>
      </c>
      <c r="X1683">
        <f>W1683/A1683</f>
        <v>0.32142857142857145</v>
      </c>
      <c r="Y1683">
        <f>W1683/B1683</f>
        <v>0.22500000000000001</v>
      </c>
      <c r="Z1683">
        <f>W1683/D1683</f>
        <v>0.75</v>
      </c>
      <c r="AA1683" t="str">
        <f>IF(X1683&gt;=0.3,IF(X1683&lt;=0.68,IF(Y1683&gt;=0.2,IF(Y1683&lt;=0.95,IF(Z1683&gt;=0.77,IF(Z1683&lt;=1.75,"CRAM","O"),"O"),"O"),"O"),"O"),"O")</f>
        <v>O</v>
      </c>
      <c r="AD1683">
        <f>(1+A1683-D1683/2-E1683-B1683/2)/(A1683-D1683/2-E1683-C1683-F1683)</f>
        <v>0.13636363636363635</v>
      </c>
      <c r="AF1683" t="str">
        <f>IF(AD1683&gt;0.66,"CondAr","----")</f>
        <v>----</v>
      </c>
      <c r="AG1683" t="str">
        <f>IF(AND((AD1683&gt;0.5),(AD1683&lt;=0.66)),"Aromatic","----")</f>
        <v>----</v>
      </c>
      <c r="AH1683" t="str">
        <f>IF(AND((AD1683&lt;=0.5),(S1683&lt;1.5)),"HUnSatLig","----")</f>
        <v>HUnSatLig</v>
      </c>
      <c r="AI1683" t="str">
        <f>IF(AND((T1683&lt;0.6),(S1683&gt;=1.5),(C1683=0)),"AlipatNoN","----")</f>
        <v>----</v>
      </c>
      <c r="AJ1683" t="str">
        <f>IF(AND((S1683&gt;=1.5),(T1683&gt;=0.6)),"SatFACarb","----")</f>
        <v>----</v>
      </c>
      <c r="AK1683" t="str">
        <f>IF(AND((T1683&lt;0.6),(S1683&gt;=1.5),(C1683&gt;0)),"Alipat+N","----")</f>
        <v>----</v>
      </c>
      <c r="AM1683" s="4">
        <f>V1683*(44/43.989828)</f>
        <v>567.3758657641398</v>
      </c>
      <c r="AN1683" s="4">
        <f>INT(AM1683)</f>
        <v>567</v>
      </c>
      <c r="AO1683" s="4">
        <f>AM1683-AN1683</f>
        <v>0.3758657641398031</v>
      </c>
    </row>
    <row r="1684" spans="1:41" x14ac:dyDescent="0.25">
      <c r="A1684">
        <v>28</v>
      </c>
      <c r="B1684">
        <v>42</v>
      </c>
      <c r="C1684">
        <v>0</v>
      </c>
      <c r="D1684">
        <v>7</v>
      </c>
      <c r="E1684">
        <v>0</v>
      </c>
      <c r="F1684">
        <v>0</v>
      </c>
      <c r="H1684">
        <v>489.28577580000001</v>
      </c>
      <c r="J1684">
        <v>2166074</v>
      </c>
      <c r="K1684">
        <v>2383571</v>
      </c>
      <c r="L1684">
        <v>2633239</v>
      </c>
      <c r="M1684" t="str">
        <f>IF(J1684&gt;0,"Yes","No")</f>
        <v>Yes</v>
      </c>
      <c r="N1684">
        <f>AVERAGE(J1684:L1684)</f>
        <v>2394294.6666666665</v>
      </c>
      <c r="O1684">
        <v>4944013</v>
      </c>
      <c r="P1684">
        <v>4964128</v>
      </c>
      <c r="Q1684">
        <v>4110087</v>
      </c>
      <c r="S1684">
        <f>B1684/A1684</f>
        <v>1.5</v>
      </c>
      <c r="T1684">
        <f>D1684/A1684</f>
        <v>0.25</v>
      </c>
      <c r="V1684" s="4">
        <f>A1684*12+(B1684-1)*1.007825+C1684*14.003074+D1684*15.9949146+E1684*31.9720707+F1684*30.9737615+0.0005485799</f>
        <v>489.28577577990001</v>
      </c>
      <c r="W1684">
        <f>1+A1684-B1684/2+C1684/2+F1684/2</f>
        <v>8</v>
      </c>
      <c r="X1684">
        <f>W1684/A1684</f>
        <v>0.2857142857142857</v>
      </c>
      <c r="Y1684">
        <f>W1684/B1684</f>
        <v>0.19047619047619047</v>
      </c>
      <c r="Z1684">
        <f>W1684/D1684</f>
        <v>1.1428571428571428</v>
      </c>
      <c r="AA1684" t="str">
        <f>IF(X1684&gt;=0.3,IF(X1684&lt;=0.68,IF(Y1684&gt;=0.2,IF(Y1684&lt;=0.95,IF(Z1684&gt;=0.77,IF(Z1684&lt;=1.75,"CRAM","O"),"O"),"O"),"O"),"O"),"O")</f>
        <v>O</v>
      </c>
      <c r="AD1684">
        <f>(1+A1684-D1684/2-E1684-B1684/2)/(A1684-D1684/2-E1684-C1684-F1684)</f>
        <v>0.18367346938775511</v>
      </c>
      <c r="AF1684" t="str">
        <f>IF(AD1684&gt;0.66,"CondAr","----")</f>
        <v>----</v>
      </c>
      <c r="AG1684" t="str">
        <f>IF(AND((AD1684&gt;0.5),(AD1684&lt;=0.66)),"Aromatic","----")</f>
        <v>----</v>
      </c>
      <c r="AH1684" t="str">
        <f>IF(AND((AD1684&lt;=0.5),(S1684&lt;1.5)),"HUnSatLig","----")</f>
        <v>----</v>
      </c>
      <c r="AI1684" t="str">
        <f>IF(AND((T1684&lt;0.6),(S1684&gt;=1.5),(C1684=0)),"AlipatNoN","----")</f>
        <v>AlipatNoN</v>
      </c>
      <c r="AJ1684" t="str">
        <f>IF(AND((S1684&gt;=1.5),(T1684&gt;=0.6)),"SatFACarb","----")</f>
        <v>----</v>
      </c>
      <c r="AK1684" t="str">
        <f>IF(AND((T1684&lt;0.6),(S1684&gt;=1.5),(C1684&gt;0)),"Alipat+N","----")</f>
        <v>----</v>
      </c>
      <c r="AM1684" s="4">
        <f>V1684*(44/43.989828)</f>
        <v>489.39891591109648</v>
      </c>
      <c r="AN1684" s="4">
        <f>INT(AM1684)</f>
        <v>489</v>
      </c>
      <c r="AO1684" s="4">
        <f>AM1684-AN1684</f>
        <v>0.39891591109648061</v>
      </c>
    </row>
    <row r="1685" spans="1:41" x14ac:dyDescent="0.25">
      <c r="A1685">
        <v>28</v>
      </c>
      <c r="B1685">
        <v>42</v>
      </c>
      <c r="C1685">
        <v>0</v>
      </c>
      <c r="D1685">
        <v>11</v>
      </c>
      <c r="E1685">
        <v>0</v>
      </c>
      <c r="F1685">
        <v>0</v>
      </c>
      <c r="H1685">
        <v>553.26543419999996</v>
      </c>
      <c r="J1685">
        <v>2322356</v>
      </c>
      <c r="K1685">
        <v>2488688</v>
      </c>
      <c r="L1685">
        <v>2911937</v>
      </c>
      <c r="M1685" t="str">
        <f>IF(J1685&gt;0,"Yes","No")</f>
        <v>Yes</v>
      </c>
      <c r="N1685">
        <f>AVERAGE(J1685:L1685)</f>
        <v>2574327</v>
      </c>
      <c r="O1685">
        <v>4179981</v>
      </c>
      <c r="P1685">
        <v>4316345</v>
      </c>
      <c r="Q1685">
        <v>3460598</v>
      </c>
      <c r="S1685">
        <f>B1685/A1685</f>
        <v>1.5</v>
      </c>
      <c r="T1685">
        <f>D1685/A1685</f>
        <v>0.39285714285714285</v>
      </c>
      <c r="V1685" s="4">
        <f>A1685*12+(B1685-1)*1.007825+C1685*14.003074+D1685*15.9949146+E1685*31.9720707+F1685*30.9737615+0.0005485799</f>
        <v>553.26543417990013</v>
      </c>
      <c r="W1685">
        <f>1+A1685-B1685/2+C1685/2+F1685/2</f>
        <v>8</v>
      </c>
      <c r="X1685">
        <f>W1685/A1685</f>
        <v>0.2857142857142857</v>
      </c>
      <c r="Y1685">
        <f>W1685/B1685</f>
        <v>0.19047619047619047</v>
      </c>
      <c r="Z1685">
        <f>W1685/D1685</f>
        <v>0.72727272727272729</v>
      </c>
      <c r="AA1685" t="str">
        <f>IF(X1685&gt;=0.3,IF(X1685&lt;=0.68,IF(Y1685&gt;=0.2,IF(Y1685&lt;=0.95,IF(Z1685&gt;=0.77,IF(Z1685&lt;=1.75,"CRAM","O"),"O"),"O"),"O"),"O"),"O")</f>
        <v>O</v>
      </c>
      <c r="AD1685">
        <f>(1+A1685-D1685/2-E1685-B1685/2)/(A1685-D1685/2-E1685-C1685-F1685)</f>
        <v>0.1111111111111111</v>
      </c>
      <c r="AF1685" t="str">
        <f>IF(AD1685&gt;0.66,"CondAr","----")</f>
        <v>----</v>
      </c>
      <c r="AG1685" t="str">
        <f>IF(AND((AD1685&gt;0.5),(AD1685&lt;=0.66)),"Aromatic","----")</f>
        <v>----</v>
      </c>
      <c r="AH1685" t="str">
        <f>IF(AND((AD1685&lt;=0.5),(S1685&lt;1.5)),"HUnSatLig","----")</f>
        <v>----</v>
      </c>
      <c r="AI1685" t="str">
        <f>IF(AND((T1685&lt;0.6),(S1685&gt;=1.5),(C1685=0)),"AlipatNoN","----")</f>
        <v>AlipatNoN</v>
      </c>
      <c r="AJ1685" t="str">
        <f>IF(AND((S1685&gt;=1.5),(T1685&gt;=0.6)),"SatFACarb","----")</f>
        <v>----</v>
      </c>
      <c r="AK1685" t="str">
        <f>IF(AND((T1685&lt;0.6),(S1685&gt;=1.5),(C1685&gt;0)),"Alipat+N","----")</f>
        <v>----</v>
      </c>
      <c r="AM1685" s="4">
        <f>V1685*(44/43.989828)</f>
        <v>553.39336866503777</v>
      </c>
      <c r="AN1685" s="4">
        <f>INT(AM1685)</f>
        <v>553</v>
      </c>
      <c r="AO1685" s="4">
        <f>AM1685-AN1685</f>
        <v>0.39336866503776946</v>
      </c>
    </row>
    <row r="1686" spans="1:41" x14ac:dyDescent="0.25">
      <c r="A1686">
        <v>28</v>
      </c>
      <c r="B1686">
        <v>42</v>
      </c>
      <c r="C1686">
        <v>0</v>
      </c>
      <c r="D1686">
        <v>12</v>
      </c>
      <c r="E1686">
        <v>0</v>
      </c>
      <c r="F1686">
        <v>0</v>
      </c>
      <c r="H1686">
        <v>569.26034879999997</v>
      </c>
      <c r="J1686">
        <v>2039266</v>
      </c>
      <c r="K1686">
        <v>2249559</v>
      </c>
      <c r="L1686">
        <v>1931189</v>
      </c>
      <c r="M1686" t="str">
        <f>IF(J1686&gt;0,"Yes","No")</f>
        <v>Yes</v>
      </c>
      <c r="N1686">
        <f>AVERAGE(J1686:L1686)</f>
        <v>2073338</v>
      </c>
      <c r="O1686">
        <v>3061537</v>
      </c>
      <c r="P1686">
        <v>2633564</v>
      </c>
      <c r="Q1686">
        <v>2257516</v>
      </c>
      <c r="S1686">
        <f>B1686/A1686</f>
        <v>1.5</v>
      </c>
      <c r="T1686">
        <f>D1686/A1686</f>
        <v>0.42857142857142855</v>
      </c>
      <c r="V1686" s="4">
        <f>A1686*12+(B1686-1)*1.007825+C1686*14.003074+D1686*15.9949146+E1686*31.9720707+F1686*30.9737615+0.0005485799</f>
        <v>569.26034877990003</v>
      </c>
      <c r="W1686">
        <f>1+A1686-B1686/2+C1686/2+F1686/2</f>
        <v>8</v>
      </c>
      <c r="X1686">
        <f>W1686/A1686</f>
        <v>0.2857142857142857</v>
      </c>
      <c r="Y1686">
        <f>W1686/B1686</f>
        <v>0.19047619047619047</v>
      </c>
      <c r="Z1686">
        <f>W1686/D1686</f>
        <v>0.66666666666666663</v>
      </c>
      <c r="AA1686" t="str">
        <f>IF(X1686&gt;=0.3,IF(X1686&lt;=0.68,IF(Y1686&gt;=0.2,IF(Y1686&lt;=0.95,IF(Z1686&gt;=0.77,IF(Z1686&lt;=1.75,"CRAM","O"),"O"),"O"),"O"),"O"),"O")</f>
        <v>O</v>
      </c>
      <c r="AD1686">
        <f>(1+A1686-D1686/2-E1686-B1686/2)/(A1686-D1686/2-E1686-C1686-F1686)</f>
        <v>9.0909090909090912E-2</v>
      </c>
      <c r="AF1686" t="str">
        <f>IF(AD1686&gt;0.66,"CondAr","----")</f>
        <v>----</v>
      </c>
      <c r="AG1686" t="str">
        <f>IF(AND((AD1686&gt;0.5),(AD1686&lt;=0.66)),"Aromatic","----")</f>
        <v>----</v>
      </c>
      <c r="AH1686" t="str">
        <f>IF(AND((AD1686&lt;=0.5),(S1686&lt;1.5)),"HUnSatLig","----")</f>
        <v>----</v>
      </c>
      <c r="AI1686" t="str">
        <f>IF(AND((T1686&lt;0.6),(S1686&gt;=1.5),(C1686=0)),"AlipatNoN","----")</f>
        <v>AlipatNoN</v>
      </c>
      <c r="AJ1686" t="str">
        <f>IF(AND((S1686&gt;=1.5),(T1686&gt;=0.6)),"SatFACarb","----")</f>
        <v>----</v>
      </c>
      <c r="AK1686" t="str">
        <f>IF(AND((T1686&lt;0.6),(S1686&gt;=1.5),(C1686&gt;0)),"Alipat+N","----")</f>
        <v>----</v>
      </c>
      <c r="AM1686" s="4">
        <f>V1686*(44/43.989828)</f>
        <v>569.39198185352302</v>
      </c>
      <c r="AN1686" s="4">
        <f>INT(AM1686)</f>
        <v>569</v>
      </c>
      <c r="AO1686" s="4">
        <f>AM1686-AN1686</f>
        <v>0.39198185352302062</v>
      </c>
    </row>
    <row r="1687" spans="1:41" x14ac:dyDescent="0.25">
      <c r="A1687">
        <v>28</v>
      </c>
      <c r="B1687">
        <v>43</v>
      </c>
      <c r="C1687">
        <v>0</v>
      </c>
      <c r="D1687">
        <v>4</v>
      </c>
      <c r="E1687">
        <v>0</v>
      </c>
      <c r="F1687">
        <v>1</v>
      </c>
      <c r="H1687">
        <v>473.28261850000001</v>
      </c>
      <c r="J1687">
        <v>2146352</v>
      </c>
      <c r="K1687">
        <v>2126901</v>
      </c>
      <c r="L1687">
        <v>1930994</v>
      </c>
      <c r="M1687" t="str">
        <f>IF(J1687&gt;0,"Yes","No")</f>
        <v>Yes</v>
      </c>
      <c r="N1687">
        <f>AVERAGE(J1687:L1687)</f>
        <v>2068082.3333333333</v>
      </c>
      <c r="O1687">
        <v>3762845</v>
      </c>
      <c r="P1687">
        <v>2697545</v>
      </c>
      <c r="Q1687">
        <v>2226736</v>
      </c>
      <c r="S1687">
        <f>B1687/A1687</f>
        <v>1.5357142857142858</v>
      </c>
      <c r="T1687">
        <f>D1687/A1687</f>
        <v>0.14285714285714285</v>
      </c>
      <c r="V1687" s="4">
        <f>A1687*12+(B1687-1)*1.007825+C1687*14.003074+D1687*15.9949146+E1687*31.9720707+F1687*30.9737615+0.0005485799</f>
        <v>473.28261847990001</v>
      </c>
      <c r="W1687">
        <f>1+A1687-B1687/2+C1687/2+F1687/2</f>
        <v>8</v>
      </c>
      <c r="X1687">
        <f>W1687/A1687</f>
        <v>0.2857142857142857</v>
      </c>
      <c r="Y1687">
        <f>W1687/B1687</f>
        <v>0.18604651162790697</v>
      </c>
      <c r="Z1687">
        <f>W1687/D1687</f>
        <v>2</v>
      </c>
      <c r="AA1687" t="str">
        <f>IF(X1687&gt;=0.3,IF(X1687&lt;=0.68,IF(Y1687&gt;=0.2,IF(Y1687&lt;=0.95,IF(Z1687&gt;=0.77,IF(Z1687&lt;=1.75,"CRAM","O"),"O"),"O"),"O"),"O"),"O")</f>
        <v>O</v>
      </c>
      <c r="AD1687">
        <f>(1+A1687-D1687/2-E1687-B1687/2)/(A1687-D1687/2-E1687-C1687-F1687)</f>
        <v>0.22</v>
      </c>
      <c r="AF1687" t="str">
        <f>IF(AD1687&gt;0.66,"CondAr","----")</f>
        <v>----</v>
      </c>
      <c r="AG1687" t="str">
        <f>IF(AND((AD1687&gt;0.5),(AD1687&lt;=0.66)),"Aromatic","----")</f>
        <v>----</v>
      </c>
      <c r="AH1687" t="str">
        <f>IF(AND((AD1687&lt;=0.5),(S1687&lt;1.5)),"HUnSatLig","----")</f>
        <v>----</v>
      </c>
      <c r="AI1687" t="str">
        <f>IF(AND((T1687&lt;0.6),(S1687&gt;=1.5),(C1687=0)),"AlipatNoN","----")</f>
        <v>AlipatNoN</v>
      </c>
      <c r="AJ1687" t="str">
        <f>IF(AND((S1687&gt;=1.5),(T1687&gt;=0.6)),"SatFACarb","----")</f>
        <v>----</v>
      </c>
      <c r="AK1687" t="str">
        <f>IF(AND((T1687&lt;0.6),(S1687&gt;=1.5),(C1687&gt;0)),"Alipat+N","----")</f>
        <v>----</v>
      </c>
      <c r="AM1687" s="4">
        <f>V1687*(44/43.989828)</f>
        <v>473.39205811660815</v>
      </c>
      <c r="AN1687" s="4">
        <f>INT(AM1687)</f>
        <v>473</v>
      </c>
      <c r="AO1687" s="4">
        <f>AM1687-AN1687</f>
        <v>0.39205811660815471</v>
      </c>
    </row>
    <row r="1688" spans="1:41" x14ac:dyDescent="0.25">
      <c r="A1688">
        <v>28</v>
      </c>
      <c r="B1688">
        <v>44</v>
      </c>
      <c r="C1688">
        <v>0</v>
      </c>
      <c r="D1688">
        <v>8</v>
      </c>
      <c r="E1688">
        <v>0</v>
      </c>
      <c r="F1688">
        <v>0</v>
      </c>
      <c r="H1688">
        <v>507.29634040000002</v>
      </c>
      <c r="J1688">
        <v>1904360</v>
      </c>
      <c r="K1688">
        <v>2635935</v>
      </c>
      <c r="L1688">
        <v>2273583</v>
      </c>
      <c r="M1688" t="str">
        <f>IF(J1688&gt;0,"Yes","No")</f>
        <v>Yes</v>
      </c>
      <c r="N1688">
        <f>AVERAGE(J1688:L1688)</f>
        <v>2271292.6666666665</v>
      </c>
      <c r="O1688">
        <v>4038599</v>
      </c>
      <c r="P1688">
        <v>4531706</v>
      </c>
      <c r="Q1688">
        <v>3958635</v>
      </c>
      <c r="S1688">
        <f>B1688/A1688</f>
        <v>1.5714285714285714</v>
      </c>
      <c r="T1688">
        <f>D1688/A1688</f>
        <v>0.2857142857142857</v>
      </c>
      <c r="V1688" s="4">
        <f>A1688*12+(B1688-1)*1.007825+C1688*14.003074+D1688*15.9949146+E1688*31.9720707+F1688*30.9737615+0.0005485799</f>
        <v>507.29634037990002</v>
      </c>
      <c r="W1688">
        <f>1+A1688-B1688/2+C1688/2+F1688/2</f>
        <v>7</v>
      </c>
      <c r="X1688">
        <f>W1688/A1688</f>
        <v>0.25</v>
      </c>
      <c r="Y1688">
        <f>W1688/B1688</f>
        <v>0.15909090909090909</v>
      </c>
      <c r="Z1688">
        <f>W1688/D1688</f>
        <v>0.875</v>
      </c>
      <c r="AA1688" t="str">
        <f>IF(X1688&gt;=0.3,IF(X1688&lt;=0.68,IF(Y1688&gt;=0.2,IF(Y1688&lt;=0.95,IF(Z1688&gt;=0.77,IF(Z1688&lt;=1.75,"CRAM","O"),"O"),"O"),"O"),"O"),"O")</f>
        <v>O</v>
      </c>
      <c r="AD1688">
        <f>(1+A1688-D1688/2-E1688-B1688/2)/(A1688-D1688/2-E1688-C1688-F1688)</f>
        <v>0.125</v>
      </c>
      <c r="AF1688" t="str">
        <f>IF(AD1688&gt;0.66,"CondAr","----")</f>
        <v>----</v>
      </c>
      <c r="AG1688" t="str">
        <f>IF(AND((AD1688&gt;0.5),(AD1688&lt;=0.66)),"Aromatic","----")</f>
        <v>----</v>
      </c>
      <c r="AH1688" t="str">
        <f>IF(AND((AD1688&lt;=0.5),(S1688&lt;1.5)),"HUnSatLig","----")</f>
        <v>----</v>
      </c>
      <c r="AI1688" t="str">
        <f>IF(AND((T1688&lt;0.6),(S1688&gt;=1.5),(C1688=0)),"AlipatNoN","----")</f>
        <v>AlipatNoN</v>
      </c>
      <c r="AJ1688" t="str">
        <f>IF(AND((S1688&gt;=1.5),(T1688&gt;=0.6)),"SatFACarb","----")</f>
        <v>----</v>
      </c>
      <c r="AK1688" t="str">
        <f>IF(AND((T1688&lt;0.6),(S1688&gt;=1.5),(C1688&gt;0)),"Alipat+N","----")</f>
        <v>----</v>
      </c>
      <c r="AM1688" s="4">
        <f>V1688*(44/43.989828)</f>
        <v>507.41364518896501</v>
      </c>
      <c r="AN1688" s="4">
        <f>INT(AM1688)</f>
        <v>507</v>
      </c>
      <c r="AO1688" s="4">
        <f>AM1688-AN1688</f>
        <v>0.41364518896500613</v>
      </c>
    </row>
    <row r="1689" spans="1:41" x14ac:dyDescent="0.25">
      <c r="A1689">
        <v>28</v>
      </c>
      <c r="B1689">
        <v>44</v>
      </c>
      <c r="C1689">
        <v>0</v>
      </c>
      <c r="D1689">
        <v>9</v>
      </c>
      <c r="E1689">
        <v>0</v>
      </c>
      <c r="F1689">
        <v>0</v>
      </c>
      <c r="H1689">
        <v>523.29125499999998</v>
      </c>
      <c r="J1689">
        <v>2679824</v>
      </c>
      <c r="K1689">
        <v>2506733</v>
      </c>
      <c r="L1689">
        <v>2512607</v>
      </c>
      <c r="M1689" t="str">
        <f>IF(J1689&gt;0,"Yes","No")</f>
        <v>Yes</v>
      </c>
      <c r="N1689">
        <f>AVERAGE(J1689:L1689)</f>
        <v>2566388</v>
      </c>
      <c r="O1689">
        <v>4428128</v>
      </c>
      <c r="P1689">
        <v>5325649</v>
      </c>
      <c r="Q1689">
        <v>3971429</v>
      </c>
      <c r="S1689">
        <f>B1689/A1689</f>
        <v>1.5714285714285714</v>
      </c>
      <c r="T1689">
        <f>D1689/A1689</f>
        <v>0.32142857142857145</v>
      </c>
      <c r="V1689" s="4">
        <f>A1689*12+(B1689-1)*1.007825+C1689*14.003074+D1689*15.9949146+E1689*31.9720707+F1689*30.9737615+0.0005485799</f>
        <v>523.29125497990003</v>
      </c>
      <c r="W1689">
        <f>1+A1689-B1689/2+C1689/2+F1689/2</f>
        <v>7</v>
      </c>
      <c r="X1689">
        <f>W1689/A1689</f>
        <v>0.25</v>
      </c>
      <c r="Y1689">
        <f>W1689/B1689</f>
        <v>0.15909090909090909</v>
      </c>
      <c r="Z1689">
        <f>W1689/D1689</f>
        <v>0.77777777777777779</v>
      </c>
      <c r="AA1689" t="str">
        <f>IF(X1689&gt;=0.3,IF(X1689&lt;=0.68,IF(Y1689&gt;=0.2,IF(Y1689&lt;=0.95,IF(Z1689&gt;=0.77,IF(Z1689&lt;=1.75,"CRAM","O"),"O"),"O"),"O"),"O"),"O")</f>
        <v>O</v>
      </c>
      <c r="AD1689">
        <f>(1+A1689-D1689/2-E1689-B1689/2)/(A1689-D1689/2-E1689-C1689-F1689)</f>
        <v>0.10638297872340426</v>
      </c>
      <c r="AF1689" t="str">
        <f>IF(AD1689&gt;0.66,"CondAr","----")</f>
        <v>----</v>
      </c>
      <c r="AG1689" t="str">
        <f>IF(AND((AD1689&gt;0.5),(AD1689&lt;=0.66)),"Aromatic","----")</f>
        <v>----</v>
      </c>
      <c r="AH1689" t="str">
        <f>IF(AND((AD1689&lt;=0.5),(S1689&lt;1.5)),"HUnSatLig","----")</f>
        <v>----</v>
      </c>
      <c r="AI1689" t="str">
        <f>IF(AND((T1689&lt;0.6),(S1689&gt;=1.5),(C1689=0)),"AlipatNoN","----")</f>
        <v>AlipatNoN</v>
      </c>
      <c r="AJ1689" t="str">
        <f>IF(AND((S1689&gt;=1.5),(T1689&gt;=0.6)),"SatFACarb","----")</f>
        <v>----</v>
      </c>
      <c r="AK1689" t="str">
        <f>IF(AND((T1689&lt;0.6),(S1689&gt;=1.5),(C1689&gt;0)),"Alipat+N","----")</f>
        <v>----</v>
      </c>
      <c r="AM1689" s="4">
        <f>V1689*(44/43.989828)</f>
        <v>523.41225837745026</v>
      </c>
      <c r="AN1689" s="4">
        <f>INT(AM1689)</f>
        <v>523</v>
      </c>
      <c r="AO1689" s="4">
        <f>AM1689-AN1689</f>
        <v>0.41225837745025729</v>
      </c>
    </row>
    <row r="1690" spans="1:41" x14ac:dyDescent="0.25">
      <c r="A1690">
        <v>28</v>
      </c>
      <c r="B1690">
        <v>44</v>
      </c>
      <c r="C1690">
        <v>0</v>
      </c>
      <c r="D1690">
        <v>10</v>
      </c>
      <c r="E1690">
        <v>0</v>
      </c>
      <c r="F1690">
        <v>0</v>
      </c>
      <c r="H1690">
        <v>539.28616959999999</v>
      </c>
      <c r="J1690">
        <v>2279349</v>
      </c>
      <c r="K1690">
        <v>2406960</v>
      </c>
      <c r="L1690">
        <v>2062925</v>
      </c>
      <c r="M1690" t="str">
        <f>IF(J1690&gt;0,"Yes","No")</f>
        <v>Yes</v>
      </c>
      <c r="N1690">
        <f>AVERAGE(J1690:L1690)</f>
        <v>2249744.6666666665</v>
      </c>
      <c r="O1690">
        <v>5171471</v>
      </c>
      <c r="P1690">
        <v>4755111</v>
      </c>
      <c r="Q1690">
        <v>3502185</v>
      </c>
      <c r="S1690">
        <f>B1690/A1690</f>
        <v>1.5714285714285714</v>
      </c>
      <c r="T1690">
        <f>D1690/A1690</f>
        <v>0.35714285714285715</v>
      </c>
      <c r="V1690" s="4">
        <f>A1690*12+(B1690-1)*1.007825+C1690*14.003074+D1690*15.9949146+E1690*31.9720707+F1690*30.9737615+0.0005485799</f>
        <v>539.28616957990005</v>
      </c>
      <c r="W1690">
        <f>1+A1690-B1690/2+C1690/2+F1690/2</f>
        <v>7</v>
      </c>
      <c r="X1690">
        <f>W1690/A1690</f>
        <v>0.25</v>
      </c>
      <c r="Y1690">
        <f>W1690/B1690</f>
        <v>0.15909090909090909</v>
      </c>
      <c r="Z1690">
        <f>W1690/D1690</f>
        <v>0.7</v>
      </c>
      <c r="AA1690" t="str">
        <f>IF(X1690&gt;=0.3,IF(X1690&lt;=0.68,IF(Y1690&gt;=0.2,IF(Y1690&lt;=0.95,IF(Z1690&gt;=0.77,IF(Z1690&lt;=1.75,"CRAM","O"),"O"),"O"),"O"),"O"),"O")</f>
        <v>O</v>
      </c>
      <c r="AD1690">
        <f>(1+A1690-D1690/2-E1690-B1690/2)/(A1690-D1690/2-E1690-C1690-F1690)</f>
        <v>8.6956521739130432E-2</v>
      </c>
      <c r="AF1690" t="str">
        <f>IF(AD1690&gt;0.66,"CondAr","----")</f>
        <v>----</v>
      </c>
      <c r="AG1690" t="str">
        <f>IF(AND((AD1690&gt;0.5),(AD1690&lt;=0.66)),"Aromatic","----")</f>
        <v>----</v>
      </c>
      <c r="AH1690" t="str">
        <f>IF(AND((AD1690&lt;=0.5),(S1690&lt;1.5)),"HUnSatLig","----")</f>
        <v>----</v>
      </c>
      <c r="AI1690" t="str">
        <f>IF(AND((T1690&lt;0.6),(S1690&gt;=1.5),(C1690=0)),"AlipatNoN","----")</f>
        <v>AlipatNoN</v>
      </c>
      <c r="AJ1690" t="str">
        <f>IF(AND((S1690&gt;=1.5),(T1690&gt;=0.6)),"SatFACarb","----")</f>
        <v>----</v>
      </c>
      <c r="AK1690" t="str">
        <f>IF(AND((T1690&lt;0.6),(S1690&gt;=1.5),(C1690&gt;0)),"Alipat+N","----")</f>
        <v>----</v>
      </c>
      <c r="AM1690" s="4">
        <f>V1690*(44/43.989828)</f>
        <v>539.41087156593562</v>
      </c>
      <c r="AN1690" s="4">
        <f>INT(AM1690)</f>
        <v>539</v>
      </c>
      <c r="AO1690" s="4">
        <f>AM1690-AN1690</f>
        <v>0.41087156593562213</v>
      </c>
    </row>
    <row r="1691" spans="1:41" x14ac:dyDescent="0.25">
      <c r="A1691">
        <v>28</v>
      </c>
      <c r="B1691">
        <v>44</v>
      </c>
      <c r="C1691">
        <v>0</v>
      </c>
      <c r="D1691">
        <v>11</v>
      </c>
      <c r="E1691">
        <v>0</v>
      </c>
      <c r="F1691">
        <v>0</v>
      </c>
      <c r="H1691">
        <v>555.28108420000001</v>
      </c>
      <c r="J1691">
        <v>1793942</v>
      </c>
      <c r="K1691">
        <v>2037567</v>
      </c>
      <c r="L1691">
        <v>2036410</v>
      </c>
      <c r="M1691" t="str">
        <f>IF(J1691&gt;0,"Yes","No")</f>
        <v>Yes</v>
      </c>
      <c r="N1691">
        <f>AVERAGE(J1691:L1691)</f>
        <v>1955973</v>
      </c>
      <c r="O1691">
        <v>3501030</v>
      </c>
      <c r="P1691">
        <v>3909723</v>
      </c>
      <c r="Q1691">
        <v>2495881</v>
      </c>
      <c r="S1691">
        <f>B1691/A1691</f>
        <v>1.5714285714285714</v>
      </c>
      <c r="T1691">
        <f>D1691/A1691</f>
        <v>0.39285714285714285</v>
      </c>
      <c r="V1691" s="4">
        <f>A1691*12+(B1691-1)*1.007825+C1691*14.003074+D1691*15.9949146+E1691*31.9720707+F1691*30.9737615+0.0005485799</f>
        <v>555.28108417990006</v>
      </c>
      <c r="W1691">
        <f>1+A1691-B1691/2+C1691/2+F1691/2</f>
        <v>7</v>
      </c>
      <c r="X1691">
        <f>W1691/A1691</f>
        <v>0.25</v>
      </c>
      <c r="Y1691">
        <f>W1691/B1691</f>
        <v>0.15909090909090909</v>
      </c>
      <c r="Z1691">
        <f>W1691/D1691</f>
        <v>0.63636363636363635</v>
      </c>
      <c r="AA1691" t="str">
        <f>IF(X1691&gt;=0.3,IF(X1691&lt;=0.68,IF(Y1691&gt;=0.2,IF(Y1691&lt;=0.95,IF(Z1691&gt;=0.77,IF(Z1691&lt;=1.75,"CRAM","O"),"O"),"O"),"O"),"O"),"O")</f>
        <v>O</v>
      </c>
      <c r="AD1691">
        <f>(1+A1691-D1691/2-E1691-B1691/2)/(A1691-D1691/2-E1691-C1691-F1691)</f>
        <v>6.6666666666666666E-2</v>
      </c>
      <c r="AF1691" t="str">
        <f>IF(AD1691&gt;0.66,"CondAr","----")</f>
        <v>----</v>
      </c>
      <c r="AG1691" t="str">
        <f>IF(AND((AD1691&gt;0.5),(AD1691&lt;=0.66)),"Aromatic","----")</f>
        <v>----</v>
      </c>
      <c r="AH1691" t="str">
        <f>IF(AND((AD1691&lt;=0.5),(S1691&lt;1.5)),"HUnSatLig","----")</f>
        <v>----</v>
      </c>
      <c r="AI1691" t="str">
        <f>IF(AND((T1691&lt;0.6),(S1691&gt;=1.5),(C1691=0)),"AlipatNoN","----")</f>
        <v>AlipatNoN</v>
      </c>
      <c r="AJ1691" t="str">
        <f>IF(AND((S1691&gt;=1.5),(T1691&gt;=0.6)),"SatFACarb","----")</f>
        <v>----</v>
      </c>
      <c r="AK1691" t="str">
        <f>IF(AND((T1691&lt;0.6),(S1691&gt;=1.5),(C1691&gt;0)),"Alipat+N","----")</f>
        <v>----</v>
      </c>
      <c r="AM1691" s="4">
        <f>V1691*(44/43.989828)</f>
        <v>555.40948475442099</v>
      </c>
      <c r="AN1691" s="4">
        <f>INT(AM1691)</f>
        <v>555</v>
      </c>
      <c r="AO1691" s="4">
        <f>AM1691-AN1691</f>
        <v>0.40948475442098697</v>
      </c>
    </row>
    <row r="1692" spans="1:41" x14ac:dyDescent="0.25">
      <c r="A1692">
        <v>29</v>
      </c>
      <c r="B1692">
        <v>28</v>
      </c>
      <c r="C1692">
        <v>0</v>
      </c>
      <c r="D1692">
        <v>13</v>
      </c>
      <c r="E1692">
        <v>0</v>
      </c>
      <c r="F1692">
        <v>0</v>
      </c>
      <c r="H1692">
        <v>583.14571339999998</v>
      </c>
      <c r="J1692">
        <v>1995941</v>
      </c>
      <c r="K1692">
        <v>1796197</v>
      </c>
      <c r="L1692">
        <v>1785082</v>
      </c>
      <c r="M1692" t="str">
        <f>IF(J1692&gt;0,"Yes","No")</f>
        <v>Yes</v>
      </c>
      <c r="N1692">
        <f>AVERAGE(J1692:L1692)</f>
        <v>1859073.3333333333</v>
      </c>
      <c r="O1692" t="s">
        <v>14</v>
      </c>
      <c r="P1692" t="s">
        <v>14</v>
      </c>
      <c r="Q1692" t="s">
        <v>14</v>
      </c>
      <c r="S1692">
        <f>B1692/A1692</f>
        <v>0.96551724137931039</v>
      </c>
      <c r="T1692">
        <f>D1692/A1692</f>
        <v>0.44827586206896552</v>
      </c>
      <c r="V1692" s="4">
        <f>A1692*12+(B1692-1)*1.007825+C1692*14.003074+D1692*15.9949146+E1692*31.9720707+F1692*30.9737615+0.0005485799</f>
        <v>583.14571337990003</v>
      </c>
      <c r="W1692">
        <f>1+A1692-B1692/2+C1692/2+F1692/2</f>
        <v>16</v>
      </c>
      <c r="X1692">
        <f>W1692/A1692</f>
        <v>0.55172413793103448</v>
      </c>
      <c r="Y1692">
        <f>W1692/B1692</f>
        <v>0.5714285714285714</v>
      </c>
      <c r="Z1692">
        <f>W1692/D1692</f>
        <v>1.2307692307692308</v>
      </c>
      <c r="AA1692" t="str">
        <f>IF(X1692&gt;=0.3,IF(X1692&lt;=0.68,IF(Y1692&gt;=0.2,IF(Y1692&lt;=0.95,IF(Z1692&gt;=0.77,IF(Z1692&lt;=1.75,"CRAM","O"),"O"),"O"),"O"),"O"),"O")</f>
        <v>CRAM</v>
      </c>
      <c r="AD1692">
        <f>(1+A1692-D1692/2-E1692-B1692/2)/(A1692-D1692/2-E1692-C1692-F1692)</f>
        <v>0.42222222222222222</v>
      </c>
      <c r="AF1692" t="str">
        <f>IF(AD1692&gt;0.66,"CondAr","----")</f>
        <v>----</v>
      </c>
      <c r="AG1692" t="str">
        <f>IF(AND((AD1692&gt;0.5),(AD1692&lt;=0.66)),"Aromatic","----")</f>
        <v>----</v>
      </c>
      <c r="AH1692" t="str">
        <f>IF(AND((AD1692&lt;=0.5),(S1692&lt;1.5)),"HUnSatLig","----")</f>
        <v>HUnSatLig</v>
      </c>
      <c r="AI1692" t="str">
        <f>IF(AND((T1692&lt;0.6),(S1692&gt;=1.5),(C1692=0)),"AlipatNoN","----")</f>
        <v>----</v>
      </c>
      <c r="AJ1692" t="str">
        <f>IF(AND((S1692&gt;=1.5),(T1692&gt;=0.6)),"SatFACarb","----")</f>
        <v>----</v>
      </c>
      <c r="AK1692" t="str">
        <f>IF(AND((T1692&lt;0.6),(S1692&gt;=1.5),(C1692&gt;0)),"Alipat+N","----")</f>
        <v>----</v>
      </c>
      <c r="AM1692" s="4">
        <f>V1692*(44/43.989828)</f>
        <v>583.28055723963269</v>
      </c>
      <c r="AN1692" s="4">
        <f>INT(AM1692)</f>
        <v>583</v>
      </c>
      <c r="AO1692" s="4">
        <f>AM1692-AN1692</f>
        <v>0.2805572396326852</v>
      </c>
    </row>
    <row r="1693" spans="1:41" x14ac:dyDescent="0.25">
      <c r="A1693">
        <v>29</v>
      </c>
      <c r="B1693">
        <v>30</v>
      </c>
      <c r="C1693">
        <v>0</v>
      </c>
      <c r="D1693">
        <v>12</v>
      </c>
      <c r="E1693">
        <v>0</v>
      </c>
      <c r="F1693">
        <v>0</v>
      </c>
      <c r="H1693">
        <v>569.16644880000001</v>
      </c>
      <c r="J1693">
        <v>1750503</v>
      </c>
      <c r="K1693">
        <v>1930587</v>
      </c>
      <c r="L1693">
        <v>1797560</v>
      </c>
      <c r="M1693" t="str">
        <f>IF(J1693&gt;0,"Yes","No")</f>
        <v>Yes</v>
      </c>
      <c r="N1693">
        <f>AVERAGE(J1693:L1693)</f>
        <v>1826216.6666666667</v>
      </c>
      <c r="O1693" t="s">
        <v>14</v>
      </c>
      <c r="P1693" t="s">
        <v>14</v>
      </c>
      <c r="Q1693" t="s">
        <v>14</v>
      </c>
      <c r="S1693">
        <f>B1693/A1693</f>
        <v>1.0344827586206897</v>
      </c>
      <c r="T1693">
        <f>D1693/A1693</f>
        <v>0.41379310344827586</v>
      </c>
      <c r="V1693" s="4">
        <f>A1693*12+(B1693-1)*1.007825+C1693*14.003074+D1693*15.9949146+E1693*31.9720707+F1693*30.9737615+0.0005485799</f>
        <v>569.16644877990007</v>
      </c>
      <c r="W1693">
        <f>1+A1693-B1693/2+C1693/2+F1693/2</f>
        <v>15</v>
      </c>
      <c r="X1693">
        <f>W1693/A1693</f>
        <v>0.51724137931034486</v>
      </c>
      <c r="Y1693">
        <f>W1693/B1693</f>
        <v>0.5</v>
      </c>
      <c r="Z1693">
        <f>W1693/D1693</f>
        <v>1.25</v>
      </c>
      <c r="AA1693" t="str">
        <f>IF(X1693&gt;=0.3,IF(X1693&lt;=0.68,IF(Y1693&gt;=0.2,IF(Y1693&lt;=0.95,IF(Z1693&gt;=0.77,IF(Z1693&lt;=1.75,"CRAM","O"),"O"),"O"),"O"),"O"),"O")</f>
        <v>CRAM</v>
      </c>
      <c r="AD1693">
        <f>(1+A1693-D1693/2-E1693-B1693/2)/(A1693-D1693/2-E1693-C1693-F1693)</f>
        <v>0.39130434782608697</v>
      </c>
      <c r="AF1693" t="str">
        <f>IF(AD1693&gt;0.66,"CondAr","----")</f>
        <v>----</v>
      </c>
      <c r="AG1693" t="str">
        <f>IF(AND((AD1693&gt;0.5),(AD1693&lt;=0.66)),"Aromatic","----")</f>
        <v>----</v>
      </c>
      <c r="AH1693" t="str">
        <f>IF(AND((AD1693&lt;=0.5),(S1693&lt;1.5)),"HUnSatLig","----")</f>
        <v>HUnSatLig</v>
      </c>
      <c r="AI1693" t="str">
        <f>IF(AND((T1693&lt;0.6),(S1693&gt;=1.5),(C1693=0)),"AlipatNoN","----")</f>
        <v>----</v>
      </c>
      <c r="AJ1693" t="str">
        <f>IF(AND((S1693&gt;=1.5),(T1693&gt;=0.6)),"SatFACarb","----")</f>
        <v>----</v>
      </c>
      <c r="AK1693" t="str">
        <f>IF(AND((T1693&lt;0.6),(S1693&gt;=1.5),(C1693&gt;0)),"Alipat+N","----")</f>
        <v>----</v>
      </c>
      <c r="AM1693" s="4">
        <f>V1693*(44/43.989828)</f>
        <v>569.29806014053065</v>
      </c>
      <c r="AN1693" s="4">
        <f>INT(AM1693)</f>
        <v>569</v>
      </c>
      <c r="AO1693" s="4">
        <f>AM1693-AN1693</f>
        <v>0.29806014053065155</v>
      </c>
    </row>
    <row r="1694" spans="1:41" x14ac:dyDescent="0.25">
      <c r="A1694">
        <v>29</v>
      </c>
      <c r="B1694">
        <v>30</v>
      </c>
      <c r="C1694">
        <v>0</v>
      </c>
      <c r="D1694">
        <v>13</v>
      </c>
      <c r="E1694">
        <v>0</v>
      </c>
      <c r="F1694">
        <v>0</v>
      </c>
      <c r="H1694">
        <v>585.16136340000003</v>
      </c>
      <c r="J1694">
        <v>2390546</v>
      </c>
      <c r="K1694">
        <v>2392550</v>
      </c>
      <c r="L1694">
        <v>2281588</v>
      </c>
      <c r="M1694" t="str">
        <f>IF(J1694&gt;0,"Yes","No")</f>
        <v>Yes</v>
      </c>
      <c r="N1694">
        <f>AVERAGE(J1694:L1694)</f>
        <v>2354894.6666666665</v>
      </c>
      <c r="O1694" t="s">
        <v>14</v>
      </c>
      <c r="P1694" t="s">
        <v>14</v>
      </c>
      <c r="Q1694" t="s">
        <v>14</v>
      </c>
      <c r="S1694">
        <f>B1694/A1694</f>
        <v>1.0344827586206897</v>
      </c>
      <c r="T1694">
        <f>D1694/A1694</f>
        <v>0.44827586206896552</v>
      </c>
      <c r="V1694" s="4">
        <f>A1694*12+(B1694-1)*1.007825+C1694*14.003074+D1694*15.9949146+E1694*31.9720707+F1694*30.9737615+0.0005485799</f>
        <v>585.16136337990008</v>
      </c>
      <c r="W1694">
        <f>1+A1694-B1694/2+C1694/2+F1694/2</f>
        <v>15</v>
      </c>
      <c r="X1694">
        <f>W1694/A1694</f>
        <v>0.51724137931034486</v>
      </c>
      <c r="Y1694">
        <f>W1694/B1694</f>
        <v>0.5</v>
      </c>
      <c r="Z1694">
        <f>W1694/D1694</f>
        <v>1.1538461538461537</v>
      </c>
      <c r="AA1694" t="str">
        <f>IF(X1694&gt;=0.3,IF(X1694&lt;=0.68,IF(Y1694&gt;=0.2,IF(Y1694&lt;=0.95,IF(Z1694&gt;=0.77,IF(Z1694&lt;=1.75,"CRAM","O"),"O"),"O"),"O"),"O"),"O")</f>
        <v>CRAM</v>
      </c>
      <c r="AD1694">
        <f>(1+A1694-D1694/2-E1694-B1694/2)/(A1694-D1694/2-E1694-C1694-F1694)</f>
        <v>0.37777777777777777</v>
      </c>
      <c r="AF1694" t="str">
        <f>IF(AD1694&gt;0.66,"CondAr","----")</f>
        <v>----</v>
      </c>
      <c r="AG1694" t="str">
        <f>IF(AND((AD1694&gt;0.5),(AD1694&lt;=0.66)),"Aromatic","----")</f>
        <v>----</v>
      </c>
      <c r="AH1694" t="str">
        <f>IF(AND((AD1694&lt;=0.5),(S1694&lt;1.5)),"HUnSatLig","----")</f>
        <v>HUnSatLig</v>
      </c>
      <c r="AI1694" t="str">
        <f>IF(AND((T1694&lt;0.6),(S1694&gt;=1.5),(C1694=0)),"AlipatNoN","----")</f>
        <v>----</v>
      </c>
      <c r="AJ1694" t="str">
        <f>IF(AND((S1694&gt;=1.5),(T1694&gt;=0.6)),"SatFACarb","----")</f>
        <v>----</v>
      </c>
      <c r="AK1694" t="str">
        <f>IF(AND((T1694&lt;0.6),(S1694&gt;=1.5),(C1694&gt;0)),"Alipat+N","----")</f>
        <v>----</v>
      </c>
      <c r="AM1694" s="4">
        <f>V1694*(44/43.989828)</f>
        <v>585.29667332901602</v>
      </c>
      <c r="AN1694" s="4">
        <f>INT(AM1694)</f>
        <v>585</v>
      </c>
      <c r="AO1694" s="4">
        <f>AM1694-AN1694</f>
        <v>0.2966733290160164</v>
      </c>
    </row>
    <row r="1695" spans="1:41" x14ac:dyDescent="0.25">
      <c r="A1695">
        <v>29</v>
      </c>
      <c r="B1695">
        <v>32</v>
      </c>
      <c r="C1695">
        <v>0</v>
      </c>
      <c r="D1695">
        <v>13</v>
      </c>
      <c r="E1695">
        <v>0</v>
      </c>
      <c r="F1695">
        <v>0</v>
      </c>
      <c r="H1695">
        <v>587.17701339999996</v>
      </c>
      <c r="J1695">
        <v>2301817</v>
      </c>
      <c r="K1695">
        <v>2428771</v>
      </c>
      <c r="L1695">
        <v>2354152</v>
      </c>
      <c r="M1695" t="str">
        <f>IF(J1695&gt;0,"Yes","No")</f>
        <v>Yes</v>
      </c>
      <c r="N1695">
        <f>AVERAGE(J1695:L1695)</f>
        <v>2361580</v>
      </c>
      <c r="O1695" t="s">
        <v>14</v>
      </c>
      <c r="P1695" t="s">
        <v>14</v>
      </c>
      <c r="Q1695" t="s">
        <v>14</v>
      </c>
      <c r="S1695">
        <f>B1695/A1695</f>
        <v>1.103448275862069</v>
      </c>
      <c r="T1695">
        <f>D1695/A1695</f>
        <v>0.44827586206896552</v>
      </c>
      <c r="V1695" s="4">
        <f>A1695*12+(B1695-1)*1.007825+C1695*14.003074+D1695*15.9949146+E1695*31.9720707+F1695*30.9737615+0.0005485799</f>
        <v>587.17701337990002</v>
      </c>
      <c r="W1695">
        <f>1+A1695-B1695/2+C1695/2+F1695/2</f>
        <v>14</v>
      </c>
      <c r="X1695">
        <f>W1695/A1695</f>
        <v>0.48275862068965519</v>
      </c>
      <c r="Y1695">
        <f>W1695/B1695</f>
        <v>0.4375</v>
      </c>
      <c r="Z1695">
        <f>W1695/D1695</f>
        <v>1.0769230769230769</v>
      </c>
      <c r="AA1695" t="str">
        <f>IF(X1695&gt;=0.3,IF(X1695&lt;=0.68,IF(Y1695&gt;=0.2,IF(Y1695&lt;=0.95,IF(Z1695&gt;=0.77,IF(Z1695&lt;=1.75,"CRAM","O"),"O"),"O"),"O"),"O"),"O")</f>
        <v>CRAM</v>
      </c>
      <c r="AD1695">
        <f>(1+A1695-D1695/2-E1695-B1695/2)/(A1695-D1695/2-E1695-C1695-F1695)</f>
        <v>0.33333333333333331</v>
      </c>
      <c r="AF1695" t="str">
        <f>IF(AD1695&gt;0.66,"CondAr","----")</f>
        <v>----</v>
      </c>
      <c r="AG1695" t="str">
        <f>IF(AND((AD1695&gt;0.5),(AD1695&lt;=0.66)),"Aromatic","----")</f>
        <v>----</v>
      </c>
      <c r="AH1695" t="str">
        <f>IF(AND((AD1695&lt;=0.5),(S1695&lt;1.5)),"HUnSatLig","----")</f>
        <v>HUnSatLig</v>
      </c>
      <c r="AI1695" t="str">
        <f>IF(AND((T1695&lt;0.6),(S1695&gt;=1.5),(C1695=0)),"AlipatNoN","----")</f>
        <v>----</v>
      </c>
      <c r="AJ1695" t="str">
        <f>IF(AND((S1695&gt;=1.5),(T1695&gt;=0.6)),"SatFACarb","----")</f>
        <v>----</v>
      </c>
      <c r="AK1695" t="str">
        <f>IF(AND((T1695&lt;0.6),(S1695&gt;=1.5),(C1695&gt;0)),"Alipat+N","----")</f>
        <v>----</v>
      </c>
      <c r="AM1695" s="4">
        <f>V1695*(44/43.989828)</f>
        <v>587.31278941839912</v>
      </c>
      <c r="AN1695" s="4">
        <f>INT(AM1695)</f>
        <v>587</v>
      </c>
      <c r="AO1695" s="4">
        <f>AM1695-AN1695</f>
        <v>0.31278941839912022</v>
      </c>
    </row>
    <row r="1696" spans="1:41" x14ac:dyDescent="0.25">
      <c r="A1696">
        <v>29</v>
      </c>
      <c r="B1696">
        <v>34</v>
      </c>
      <c r="C1696">
        <v>0</v>
      </c>
      <c r="D1696">
        <v>11</v>
      </c>
      <c r="E1696">
        <v>0</v>
      </c>
      <c r="F1696">
        <v>0</v>
      </c>
      <c r="H1696">
        <v>557.20283419999998</v>
      </c>
      <c r="J1696">
        <v>1787249</v>
      </c>
      <c r="K1696">
        <v>1827084</v>
      </c>
      <c r="L1696">
        <v>2092717</v>
      </c>
      <c r="M1696" t="str">
        <f>IF(J1696&gt;0,"Yes","No")</f>
        <v>Yes</v>
      </c>
      <c r="N1696">
        <f>AVERAGE(J1696:L1696)</f>
        <v>1902350</v>
      </c>
      <c r="O1696" t="s">
        <v>14</v>
      </c>
      <c r="P1696" t="s">
        <v>14</v>
      </c>
      <c r="Q1696" t="s">
        <v>14</v>
      </c>
      <c r="S1696">
        <f>B1696/A1696</f>
        <v>1.1724137931034482</v>
      </c>
      <c r="T1696">
        <f>D1696/A1696</f>
        <v>0.37931034482758619</v>
      </c>
      <c r="V1696" s="4">
        <f>A1696*12+(B1696-1)*1.007825+C1696*14.003074+D1696*15.9949146+E1696*31.9720707+F1696*30.9737615+0.0005485799</f>
        <v>557.20283417990004</v>
      </c>
      <c r="W1696">
        <f>1+A1696-B1696/2+C1696/2+F1696/2</f>
        <v>13</v>
      </c>
      <c r="X1696">
        <f>W1696/A1696</f>
        <v>0.44827586206896552</v>
      </c>
      <c r="Y1696">
        <f>W1696/B1696</f>
        <v>0.38235294117647056</v>
      </c>
      <c r="Z1696">
        <f>W1696/D1696</f>
        <v>1.1818181818181819</v>
      </c>
      <c r="AA1696" t="str">
        <f>IF(X1696&gt;=0.3,IF(X1696&lt;=0.68,IF(Y1696&gt;=0.2,IF(Y1696&lt;=0.95,IF(Z1696&gt;=0.77,IF(Z1696&lt;=1.75,"CRAM","O"),"O"),"O"),"O"),"O"),"O")</f>
        <v>CRAM</v>
      </c>
      <c r="AD1696">
        <f>(1+A1696-D1696/2-E1696-B1696/2)/(A1696-D1696/2-E1696-C1696-F1696)</f>
        <v>0.31914893617021278</v>
      </c>
      <c r="AF1696" t="str">
        <f>IF(AD1696&gt;0.66,"CondAr","----")</f>
        <v>----</v>
      </c>
      <c r="AG1696" t="str">
        <f>IF(AND((AD1696&gt;0.5),(AD1696&lt;=0.66)),"Aromatic","----")</f>
        <v>----</v>
      </c>
      <c r="AH1696" t="str">
        <f>IF(AND((AD1696&lt;=0.5),(S1696&lt;1.5)),"HUnSatLig","----")</f>
        <v>HUnSatLig</v>
      </c>
      <c r="AI1696" t="str">
        <f>IF(AND((T1696&lt;0.6),(S1696&gt;=1.5),(C1696=0)),"AlipatNoN","----")</f>
        <v>----</v>
      </c>
      <c r="AJ1696" t="str">
        <f>IF(AND((S1696&gt;=1.5),(T1696&gt;=0.6)),"SatFACarb","----")</f>
        <v>----</v>
      </c>
      <c r="AK1696" t="str">
        <f>IF(AND((T1696&lt;0.6),(S1696&gt;=1.5),(C1696&gt;0)),"Alipat+N","----")</f>
        <v>----</v>
      </c>
      <c r="AM1696" s="4">
        <f>V1696*(44/43.989828)</f>
        <v>557.33167913081172</v>
      </c>
      <c r="AN1696" s="4">
        <f>INT(AM1696)</f>
        <v>557</v>
      </c>
      <c r="AO1696" s="4">
        <f>AM1696-AN1696</f>
        <v>0.33167913081172173</v>
      </c>
    </row>
    <row r="1697" spans="1:41" x14ac:dyDescent="0.25">
      <c r="A1697">
        <v>29</v>
      </c>
      <c r="B1697">
        <v>34</v>
      </c>
      <c r="C1697">
        <v>0</v>
      </c>
      <c r="D1697">
        <v>12</v>
      </c>
      <c r="E1697">
        <v>0</v>
      </c>
      <c r="F1697">
        <v>0</v>
      </c>
      <c r="H1697">
        <v>573.1977488</v>
      </c>
      <c r="J1697">
        <v>2350366</v>
      </c>
      <c r="K1697">
        <v>1950363</v>
      </c>
      <c r="L1697">
        <v>2011421</v>
      </c>
      <c r="M1697" t="str">
        <f>IF(J1697&gt;0,"Yes","No")</f>
        <v>Yes</v>
      </c>
      <c r="N1697">
        <f>AVERAGE(J1697:L1697)</f>
        <v>2104050</v>
      </c>
      <c r="O1697" t="s">
        <v>14</v>
      </c>
      <c r="P1697" t="s">
        <v>14</v>
      </c>
      <c r="Q1697" t="s">
        <v>14</v>
      </c>
      <c r="S1697">
        <f>B1697/A1697</f>
        <v>1.1724137931034482</v>
      </c>
      <c r="T1697">
        <f>D1697/A1697</f>
        <v>0.41379310344827586</v>
      </c>
      <c r="V1697" s="4">
        <f>A1697*12+(B1697-1)*1.007825+C1697*14.003074+D1697*15.9949146+E1697*31.9720707+F1697*30.9737615+0.0005485799</f>
        <v>573.19774877990005</v>
      </c>
      <c r="W1697">
        <f>1+A1697-B1697/2+C1697/2+F1697/2</f>
        <v>13</v>
      </c>
      <c r="X1697">
        <f>W1697/A1697</f>
        <v>0.44827586206896552</v>
      </c>
      <c r="Y1697">
        <f>W1697/B1697</f>
        <v>0.38235294117647056</v>
      </c>
      <c r="Z1697">
        <f>W1697/D1697</f>
        <v>1.0833333333333333</v>
      </c>
      <c r="AA1697" t="str">
        <f>IF(X1697&gt;=0.3,IF(X1697&lt;=0.68,IF(Y1697&gt;=0.2,IF(Y1697&lt;=0.95,IF(Z1697&gt;=0.77,IF(Z1697&lt;=1.75,"CRAM","O"),"O"),"O"),"O"),"O"),"O")</f>
        <v>CRAM</v>
      </c>
      <c r="AD1697">
        <f>(1+A1697-D1697/2-E1697-B1697/2)/(A1697-D1697/2-E1697-C1697-F1697)</f>
        <v>0.30434782608695654</v>
      </c>
      <c r="AF1697" t="str">
        <f>IF(AD1697&gt;0.66,"CondAr","----")</f>
        <v>----</v>
      </c>
      <c r="AG1697" t="str">
        <f>IF(AND((AD1697&gt;0.5),(AD1697&lt;=0.66)),"Aromatic","----")</f>
        <v>----</v>
      </c>
      <c r="AH1697" t="str">
        <f>IF(AND((AD1697&lt;=0.5),(S1697&lt;1.5)),"HUnSatLig","----")</f>
        <v>HUnSatLig</v>
      </c>
      <c r="AI1697" t="str">
        <f>IF(AND((T1697&lt;0.6),(S1697&gt;=1.5),(C1697=0)),"AlipatNoN","----")</f>
        <v>----</v>
      </c>
      <c r="AJ1697" t="str">
        <f>IF(AND((S1697&gt;=1.5),(T1697&gt;=0.6)),"SatFACarb","----")</f>
        <v>----</v>
      </c>
      <c r="AK1697" t="str">
        <f>IF(AND((T1697&lt;0.6),(S1697&gt;=1.5),(C1697&gt;0)),"Alipat+N","----")</f>
        <v>----</v>
      </c>
      <c r="AM1697" s="4">
        <f>V1697*(44/43.989828)</f>
        <v>573.33029231929709</v>
      </c>
      <c r="AN1697" s="4">
        <f>INT(AM1697)</f>
        <v>573</v>
      </c>
      <c r="AO1697" s="4">
        <f>AM1697-AN1697</f>
        <v>0.33029231929708658</v>
      </c>
    </row>
    <row r="1698" spans="1:41" x14ac:dyDescent="0.25">
      <c r="A1698">
        <v>29</v>
      </c>
      <c r="B1698">
        <v>34</v>
      </c>
      <c r="C1698">
        <v>0</v>
      </c>
      <c r="D1698">
        <v>13</v>
      </c>
      <c r="E1698">
        <v>0</v>
      </c>
      <c r="F1698">
        <v>0</v>
      </c>
      <c r="H1698">
        <v>589.19266340000001</v>
      </c>
      <c r="J1698">
        <v>1809629</v>
      </c>
      <c r="K1698">
        <v>1844959</v>
      </c>
      <c r="L1698">
        <v>1607511</v>
      </c>
      <c r="M1698" t="str">
        <f>IF(J1698&gt;0,"Yes","No")</f>
        <v>Yes</v>
      </c>
      <c r="N1698">
        <f>AVERAGE(J1698:L1698)</f>
        <v>1754033</v>
      </c>
      <c r="O1698" t="s">
        <v>14</v>
      </c>
      <c r="P1698" t="s">
        <v>14</v>
      </c>
      <c r="Q1698" t="s">
        <v>14</v>
      </c>
      <c r="S1698">
        <f>B1698/A1698</f>
        <v>1.1724137931034482</v>
      </c>
      <c r="T1698">
        <f>D1698/A1698</f>
        <v>0.44827586206896552</v>
      </c>
      <c r="V1698" s="4">
        <f>A1698*12+(B1698-1)*1.007825+C1698*14.003074+D1698*15.9949146+E1698*31.9720707+F1698*30.9737615+0.0005485799</f>
        <v>589.19266337990007</v>
      </c>
      <c r="W1698">
        <f>1+A1698-B1698/2+C1698/2+F1698/2</f>
        <v>13</v>
      </c>
      <c r="X1698">
        <f>W1698/A1698</f>
        <v>0.44827586206896552</v>
      </c>
      <c r="Y1698">
        <f>W1698/B1698</f>
        <v>0.38235294117647056</v>
      </c>
      <c r="Z1698">
        <f>W1698/D1698</f>
        <v>1</v>
      </c>
      <c r="AA1698" t="str">
        <f>IF(X1698&gt;=0.3,IF(X1698&lt;=0.68,IF(Y1698&gt;=0.2,IF(Y1698&lt;=0.95,IF(Z1698&gt;=0.77,IF(Z1698&lt;=1.75,"CRAM","O"),"O"),"O"),"O"),"O"),"O")</f>
        <v>CRAM</v>
      </c>
      <c r="AD1698">
        <f>(1+A1698-D1698/2-E1698-B1698/2)/(A1698-D1698/2-E1698-C1698-F1698)</f>
        <v>0.28888888888888886</v>
      </c>
      <c r="AF1698" t="str">
        <f>IF(AD1698&gt;0.66,"CondAr","----")</f>
        <v>----</v>
      </c>
      <c r="AG1698" t="str">
        <f>IF(AND((AD1698&gt;0.5),(AD1698&lt;=0.66)),"Aromatic","----")</f>
        <v>----</v>
      </c>
      <c r="AH1698" t="str">
        <f>IF(AND((AD1698&lt;=0.5),(S1698&lt;1.5)),"HUnSatLig","----")</f>
        <v>HUnSatLig</v>
      </c>
      <c r="AI1698" t="str">
        <f>IF(AND((T1698&lt;0.6),(S1698&gt;=1.5),(C1698=0)),"AlipatNoN","----")</f>
        <v>----</v>
      </c>
      <c r="AJ1698" t="str">
        <f>IF(AND((S1698&gt;=1.5),(T1698&gt;=0.6)),"SatFACarb","----")</f>
        <v>----</v>
      </c>
      <c r="AK1698" t="str">
        <f>IF(AND((T1698&lt;0.6),(S1698&gt;=1.5),(C1698&gt;0)),"Alipat+N","----")</f>
        <v>----</v>
      </c>
      <c r="AM1698" s="4">
        <f>V1698*(44/43.989828)</f>
        <v>589.32890550778234</v>
      </c>
      <c r="AN1698" s="4">
        <f>INT(AM1698)</f>
        <v>589</v>
      </c>
      <c r="AO1698" s="4">
        <f>AM1698-AN1698</f>
        <v>0.32890550778233774</v>
      </c>
    </row>
    <row r="1699" spans="1:41" x14ac:dyDescent="0.25">
      <c r="A1699">
        <v>29</v>
      </c>
      <c r="B1699">
        <v>36</v>
      </c>
      <c r="C1699">
        <v>0</v>
      </c>
      <c r="D1699">
        <v>9</v>
      </c>
      <c r="E1699">
        <v>0</v>
      </c>
      <c r="F1699">
        <v>0</v>
      </c>
      <c r="H1699">
        <v>527.228655</v>
      </c>
      <c r="J1699">
        <v>1868959</v>
      </c>
      <c r="K1699">
        <v>2098712</v>
      </c>
      <c r="L1699">
        <v>1770823</v>
      </c>
      <c r="M1699" t="str">
        <f>IF(J1699&gt;0,"Yes","No")</f>
        <v>Yes</v>
      </c>
      <c r="N1699">
        <f>AVERAGE(J1699:L1699)</f>
        <v>1912831.3333333333</v>
      </c>
      <c r="O1699">
        <v>2354545</v>
      </c>
      <c r="P1699">
        <v>2884436</v>
      </c>
      <c r="Q1699">
        <v>2436965</v>
      </c>
      <c r="S1699">
        <f>B1699/A1699</f>
        <v>1.2413793103448276</v>
      </c>
      <c r="T1699">
        <f>D1699/A1699</f>
        <v>0.31034482758620691</v>
      </c>
      <c r="V1699" s="4">
        <f>A1699*12+(B1699-1)*1.007825+C1699*14.003074+D1699*15.9949146+E1699*31.9720707+F1699*30.9737615+0.0005485799</f>
        <v>527.22865497990006</v>
      </c>
      <c r="W1699">
        <f>1+A1699-B1699/2+C1699/2+F1699/2</f>
        <v>12</v>
      </c>
      <c r="X1699">
        <f>W1699/A1699</f>
        <v>0.41379310344827586</v>
      </c>
      <c r="Y1699">
        <f>W1699/B1699</f>
        <v>0.33333333333333331</v>
      </c>
      <c r="Z1699">
        <f>W1699/D1699</f>
        <v>1.3333333333333333</v>
      </c>
      <c r="AA1699" t="str">
        <f>IF(X1699&gt;=0.3,IF(X1699&lt;=0.68,IF(Y1699&gt;=0.2,IF(Y1699&lt;=0.95,IF(Z1699&gt;=0.77,IF(Z1699&lt;=1.75,"CRAM","O"),"O"),"O"),"O"),"O"),"O")</f>
        <v>CRAM</v>
      </c>
      <c r="AD1699">
        <f>(1+A1699-D1699/2-E1699-B1699/2)/(A1699-D1699/2-E1699-C1699-F1699)</f>
        <v>0.30612244897959184</v>
      </c>
      <c r="AF1699" t="str">
        <f>IF(AD1699&gt;0.66,"CondAr","----")</f>
        <v>----</v>
      </c>
      <c r="AG1699" t="str">
        <f>IF(AND((AD1699&gt;0.5),(AD1699&lt;=0.66)),"Aromatic","----")</f>
        <v>----</v>
      </c>
      <c r="AH1699" t="str">
        <f>IF(AND((AD1699&lt;=0.5),(S1699&lt;1.5)),"HUnSatLig","----")</f>
        <v>HUnSatLig</v>
      </c>
      <c r="AI1699" t="str">
        <f>IF(AND((T1699&lt;0.6),(S1699&gt;=1.5),(C1699=0)),"AlipatNoN","----")</f>
        <v>----</v>
      </c>
      <c r="AJ1699" t="str">
        <f>IF(AND((S1699&gt;=1.5),(T1699&gt;=0.6)),"SatFACarb","----")</f>
        <v>----</v>
      </c>
      <c r="AK1699" t="str">
        <f>IF(AND((T1699&lt;0.6),(S1699&gt;=1.5),(C1699&gt;0)),"Alipat+N","----")</f>
        <v>----</v>
      </c>
      <c r="AM1699" s="4">
        <f>V1699*(44/43.989828)</f>
        <v>527.35056884322432</v>
      </c>
      <c r="AN1699" s="4">
        <f>INT(AM1699)</f>
        <v>527</v>
      </c>
      <c r="AO1699" s="4">
        <f>AM1699-AN1699</f>
        <v>0.35056884322432325</v>
      </c>
    </row>
    <row r="1700" spans="1:41" x14ac:dyDescent="0.25">
      <c r="A1700">
        <v>29</v>
      </c>
      <c r="B1700">
        <v>36</v>
      </c>
      <c r="C1700">
        <v>0</v>
      </c>
      <c r="D1700">
        <v>10</v>
      </c>
      <c r="E1700">
        <v>0</v>
      </c>
      <c r="F1700">
        <v>0</v>
      </c>
      <c r="H1700">
        <v>543.22356960000002</v>
      </c>
      <c r="J1700">
        <v>2216409</v>
      </c>
      <c r="K1700">
        <v>2120723</v>
      </c>
      <c r="L1700">
        <v>2261127</v>
      </c>
      <c r="M1700" t="str">
        <f>IF(J1700&gt;0,"Yes","No")</f>
        <v>Yes</v>
      </c>
      <c r="N1700">
        <f>AVERAGE(J1700:L1700)</f>
        <v>2199419.6666666665</v>
      </c>
      <c r="O1700">
        <v>3204303</v>
      </c>
      <c r="P1700">
        <v>2841145</v>
      </c>
      <c r="Q1700">
        <v>2291669</v>
      </c>
      <c r="S1700">
        <f>B1700/A1700</f>
        <v>1.2413793103448276</v>
      </c>
      <c r="T1700">
        <f>D1700/A1700</f>
        <v>0.34482758620689657</v>
      </c>
      <c r="V1700" s="4">
        <f>A1700*12+(B1700-1)*1.007825+C1700*14.003074+D1700*15.9949146+E1700*31.9720707+F1700*30.9737615+0.0005485799</f>
        <v>543.22356957990007</v>
      </c>
      <c r="W1700">
        <f>1+A1700-B1700/2+C1700/2+F1700/2</f>
        <v>12</v>
      </c>
      <c r="X1700">
        <f>W1700/A1700</f>
        <v>0.41379310344827586</v>
      </c>
      <c r="Y1700">
        <f>W1700/B1700</f>
        <v>0.33333333333333331</v>
      </c>
      <c r="Z1700">
        <f>W1700/D1700</f>
        <v>1.2</v>
      </c>
      <c r="AA1700" t="str">
        <f>IF(X1700&gt;=0.3,IF(X1700&lt;=0.68,IF(Y1700&gt;=0.2,IF(Y1700&lt;=0.95,IF(Z1700&gt;=0.77,IF(Z1700&lt;=1.75,"CRAM","O"),"O"),"O"),"O"),"O"),"O")</f>
        <v>CRAM</v>
      </c>
      <c r="AD1700">
        <f>(1+A1700-D1700/2-E1700-B1700/2)/(A1700-D1700/2-E1700-C1700-F1700)</f>
        <v>0.29166666666666669</v>
      </c>
      <c r="AF1700" t="str">
        <f>IF(AD1700&gt;0.66,"CondAr","----")</f>
        <v>----</v>
      </c>
      <c r="AG1700" t="str">
        <f>IF(AND((AD1700&gt;0.5),(AD1700&lt;=0.66)),"Aromatic","----")</f>
        <v>----</v>
      </c>
      <c r="AH1700" t="str">
        <f>IF(AND((AD1700&lt;=0.5),(S1700&lt;1.5)),"HUnSatLig","----")</f>
        <v>HUnSatLig</v>
      </c>
      <c r="AI1700" t="str">
        <f>IF(AND((T1700&lt;0.6),(S1700&gt;=1.5),(C1700=0)),"AlipatNoN","----")</f>
        <v>----</v>
      </c>
      <c r="AJ1700" t="str">
        <f>IF(AND((S1700&gt;=1.5),(T1700&gt;=0.6)),"SatFACarb","----")</f>
        <v>----</v>
      </c>
      <c r="AK1700" t="str">
        <f>IF(AND((T1700&lt;0.6),(S1700&gt;=1.5),(C1700&gt;0)),"Alipat+N","----")</f>
        <v>----</v>
      </c>
      <c r="AM1700" s="4">
        <f>V1700*(44/43.989828)</f>
        <v>543.34918203170969</v>
      </c>
      <c r="AN1700" s="4">
        <f>INT(AM1700)</f>
        <v>543</v>
      </c>
      <c r="AO1700" s="4">
        <f>AM1700-AN1700</f>
        <v>0.34918203170968809</v>
      </c>
    </row>
    <row r="1701" spans="1:41" x14ac:dyDescent="0.25">
      <c r="A1701">
        <v>29</v>
      </c>
      <c r="B1701">
        <v>36</v>
      </c>
      <c r="C1701">
        <v>0</v>
      </c>
      <c r="D1701">
        <v>11</v>
      </c>
      <c r="E1701">
        <v>0</v>
      </c>
      <c r="F1701">
        <v>0</v>
      </c>
      <c r="H1701">
        <v>559.21848420000003</v>
      </c>
      <c r="J1701">
        <v>2220355</v>
      </c>
      <c r="K1701">
        <v>2221777</v>
      </c>
      <c r="L1701">
        <v>1982105</v>
      </c>
      <c r="M1701" t="str">
        <f>IF(J1701&gt;0,"Yes","No")</f>
        <v>Yes</v>
      </c>
      <c r="N1701">
        <f>AVERAGE(J1701:L1701)</f>
        <v>2141412.3333333335</v>
      </c>
      <c r="O1701">
        <v>2490271</v>
      </c>
      <c r="P1701">
        <v>2517911</v>
      </c>
      <c r="Q1701">
        <v>2013869</v>
      </c>
      <c r="S1701">
        <f>B1701/A1701</f>
        <v>1.2413793103448276</v>
      </c>
      <c r="T1701">
        <f>D1701/A1701</f>
        <v>0.37931034482758619</v>
      </c>
      <c r="V1701" s="4">
        <f>A1701*12+(B1701-1)*1.007825+C1701*14.003074+D1701*15.9949146+E1701*31.9720707+F1701*30.9737615+0.0005485799</f>
        <v>559.21848417989997</v>
      </c>
      <c r="W1701">
        <f>1+A1701-B1701/2+C1701/2+F1701/2</f>
        <v>12</v>
      </c>
      <c r="X1701">
        <f>W1701/A1701</f>
        <v>0.41379310344827586</v>
      </c>
      <c r="Y1701">
        <f>W1701/B1701</f>
        <v>0.33333333333333331</v>
      </c>
      <c r="Z1701">
        <f>W1701/D1701</f>
        <v>1.0909090909090908</v>
      </c>
      <c r="AA1701" t="str">
        <f>IF(X1701&gt;=0.3,IF(X1701&lt;=0.68,IF(Y1701&gt;=0.2,IF(Y1701&lt;=0.95,IF(Z1701&gt;=0.77,IF(Z1701&lt;=1.75,"CRAM","O"),"O"),"O"),"O"),"O"),"O")</f>
        <v>CRAM</v>
      </c>
      <c r="AD1701">
        <f>(1+A1701-D1701/2-E1701-B1701/2)/(A1701-D1701/2-E1701-C1701-F1701)</f>
        <v>0.27659574468085107</v>
      </c>
      <c r="AF1701" t="str">
        <f>IF(AD1701&gt;0.66,"CondAr","----")</f>
        <v>----</v>
      </c>
      <c r="AG1701" t="str">
        <f>IF(AND((AD1701&gt;0.5),(AD1701&lt;=0.66)),"Aromatic","----")</f>
        <v>----</v>
      </c>
      <c r="AH1701" t="str">
        <f>IF(AND((AD1701&lt;=0.5),(S1701&lt;1.5)),"HUnSatLig","----")</f>
        <v>HUnSatLig</v>
      </c>
      <c r="AI1701" t="str">
        <f>IF(AND((T1701&lt;0.6),(S1701&gt;=1.5),(C1701=0)),"AlipatNoN","----")</f>
        <v>----</v>
      </c>
      <c r="AJ1701" t="str">
        <f>IF(AND((S1701&gt;=1.5),(T1701&gt;=0.6)),"SatFACarb","----")</f>
        <v>----</v>
      </c>
      <c r="AK1701" t="str">
        <f>IF(AND((T1701&lt;0.6),(S1701&gt;=1.5),(C1701&gt;0)),"Alipat+N","----")</f>
        <v>----</v>
      </c>
      <c r="AM1701" s="4">
        <f>V1701*(44/43.989828)</f>
        <v>559.34779522019494</v>
      </c>
      <c r="AN1701" s="4">
        <f>INT(AM1701)</f>
        <v>559</v>
      </c>
      <c r="AO1701" s="4">
        <f>AM1701-AN1701</f>
        <v>0.34779522019493925</v>
      </c>
    </row>
    <row r="1702" spans="1:41" x14ac:dyDescent="0.25">
      <c r="A1702">
        <v>29</v>
      </c>
      <c r="B1702">
        <v>36</v>
      </c>
      <c r="C1702">
        <v>0</v>
      </c>
      <c r="D1702">
        <v>12</v>
      </c>
      <c r="E1702">
        <v>0</v>
      </c>
      <c r="F1702">
        <v>0</v>
      </c>
      <c r="H1702">
        <v>575.21339880000005</v>
      </c>
      <c r="J1702">
        <v>1772717</v>
      </c>
      <c r="K1702">
        <v>1764402</v>
      </c>
      <c r="L1702">
        <v>2051776</v>
      </c>
      <c r="M1702" t="str">
        <f>IF(J1702&gt;0,"Yes","No")</f>
        <v>Yes</v>
      </c>
      <c r="N1702">
        <f>AVERAGE(J1702:L1702)</f>
        <v>1862965</v>
      </c>
      <c r="O1702">
        <v>2391826</v>
      </c>
      <c r="P1702">
        <v>1748192</v>
      </c>
      <c r="Q1702">
        <v>1593636</v>
      </c>
      <c r="S1702">
        <f>B1702/A1702</f>
        <v>1.2413793103448276</v>
      </c>
      <c r="T1702">
        <f>D1702/A1702</f>
        <v>0.41379310344827586</v>
      </c>
      <c r="V1702" s="4">
        <f>A1702*12+(B1702-1)*1.007825+C1702*14.003074+D1702*15.9949146+E1702*31.9720707+F1702*30.9737615+0.0005485799</f>
        <v>575.21339877989999</v>
      </c>
      <c r="W1702">
        <f>1+A1702-B1702/2+C1702/2+F1702/2</f>
        <v>12</v>
      </c>
      <c r="X1702">
        <f>W1702/A1702</f>
        <v>0.41379310344827586</v>
      </c>
      <c r="Y1702">
        <f>W1702/B1702</f>
        <v>0.33333333333333331</v>
      </c>
      <c r="Z1702">
        <f>W1702/D1702</f>
        <v>1</v>
      </c>
      <c r="AA1702" t="str">
        <f>IF(X1702&gt;=0.3,IF(X1702&lt;=0.68,IF(Y1702&gt;=0.2,IF(Y1702&lt;=0.95,IF(Z1702&gt;=0.77,IF(Z1702&lt;=1.75,"CRAM","O"),"O"),"O"),"O"),"O"),"O")</f>
        <v>CRAM</v>
      </c>
      <c r="AD1702">
        <f>(1+A1702-D1702/2-E1702-B1702/2)/(A1702-D1702/2-E1702-C1702-F1702)</f>
        <v>0.2608695652173913</v>
      </c>
      <c r="AF1702" t="str">
        <f>IF(AD1702&gt;0.66,"CondAr","----")</f>
        <v>----</v>
      </c>
      <c r="AG1702" t="str">
        <f>IF(AND((AD1702&gt;0.5),(AD1702&lt;=0.66)),"Aromatic","----")</f>
        <v>----</v>
      </c>
      <c r="AH1702" t="str">
        <f>IF(AND((AD1702&lt;=0.5),(S1702&lt;1.5)),"HUnSatLig","----")</f>
        <v>HUnSatLig</v>
      </c>
      <c r="AI1702" t="str">
        <f>IF(AND((T1702&lt;0.6),(S1702&gt;=1.5),(C1702=0)),"AlipatNoN","----")</f>
        <v>----</v>
      </c>
      <c r="AJ1702" t="str">
        <f>IF(AND((S1702&gt;=1.5),(T1702&gt;=0.6)),"SatFACarb","----")</f>
        <v>----</v>
      </c>
      <c r="AK1702" t="str">
        <f>IF(AND((T1702&lt;0.6),(S1702&gt;=1.5),(C1702&gt;0)),"Alipat+N","----")</f>
        <v>----</v>
      </c>
      <c r="AM1702" s="4">
        <f>V1702*(44/43.989828)</f>
        <v>575.34640840868019</v>
      </c>
      <c r="AN1702" s="4">
        <f>INT(AM1702)</f>
        <v>575</v>
      </c>
      <c r="AO1702" s="4">
        <f>AM1702-AN1702</f>
        <v>0.3464084086801904</v>
      </c>
    </row>
    <row r="1703" spans="1:41" x14ac:dyDescent="0.25">
      <c r="A1703">
        <v>29</v>
      </c>
      <c r="B1703">
        <v>38</v>
      </c>
      <c r="C1703">
        <v>0</v>
      </c>
      <c r="D1703">
        <v>8</v>
      </c>
      <c r="E1703">
        <v>0</v>
      </c>
      <c r="F1703">
        <v>0</v>
      </c>
      <c r="H1703">
        <v>513.24939040000004</v>
      </c>
      <c r="J1703">
        <v>2097207</v>
      </c>
      <c r="K1703">
        <v>2170676</v>
      </c>
      <c r="L1703">
        <v>2001355</v>
      </c>
      <c r="M1703" t="str">
        <f>IF(J1703&gt;0,"Yes","No")</f>
        <v>Yes</v>
      </c>
      <c r="N1703">
        <f>AVERAGE(J1703:L1703)</f>
        <v>2089746</v>
      </c>
      <c r="O1703">
        <v>3741854</v>
      </c>
      <c r="P1703">
        <v>3148979</v>
      </c>
      <c r="Q1703">
        <v>3526787</v>
      </c>
      <c r="S1703">
        <f>B1703/A1703</f>
        <v>1.3103448275862069</v>
      </c>
      <c r="T1703">
        <f>D1703/A1703</f>
        <v>0.27586206896551724</v>
      </c>
      <c r="V1703" s="4">
        <f>A1703*12+(B1703-1)*1.007825+C1703*14.003074+D1703*15.9949146+E1703*31.9720707+F1703*30.9737615+0.0005485799</f>
        <v>513.24939037990009</v>
      </c>
      <c r="W1703">
        <f>1+A1703-B1703/2+C1703/2+F1703/2</f>
        <v>11</v>
      </c>
      <c r="X1703">
        <f>W1703/A1703</f>
        <v>0.37931034482758619</v>
      </c>
      <c r="Y1703">
        <f>W1703/B1703</f>
        <v>0.28947368421052633</v>
      </c>
      <c r="Z1703">
        <f>W1703/D1703</f>
        <v>1.375</v>
      </c>
      <c r="AA1703" t="str">
        <f>IF(X1703&gt;=0.3,IF(X1703&lt;=0.68,IF(Y1703&gt;=0.2,IF(Y1703&lt;=0.95,IF(Z1703&gt;=0.77,IF(Z1703&lt;=1.75,"CRAM","O"),"O"),"O"),"O"),"O"),"O")</f>
        <v>CRAM</v>
      </c>
      <c r="AD1703">
        <f>(1+A1703-D1703/2-E1703-B1703/2)/(A1703-D1703/2-E1703-C1703-F1703)</f>
        <v>0.28000000000000003</v>
      </c>
      <c r="AF1703" t="str">
        <f>IF(AD1703&gt;0.66,"CondAr","----")</f>
        <v>----</v>
      </c>
      <c r="AG1703" t="str">
        <f>IF(AND((AD1703&gt;0.5),(AD1703&lt;=0.66)),"Aromatic","----")</f>
        <v>----</v>
      </c>
      <c r="AH1703" t="str">
        <f>IF(AND((AD1703&lt;=0.5),(S1703&lt;1.5)),"HUnSatLig","----")</f>
        <v>HUnSatLig</v>
      </c>
      <c r="AI1703" t="str">
        <f>IF(AND((T1703&lt;0.6),(S1703&gt;=1.5),(C1703=0)),"AlipatNoN","----")</f>
        <v>----</v>
      </c>
      <c r="AJ1703" t="str">
        <f>IF(AND((S1703&gt;=1.5),(T1703&gt;=0.6)),"SatFACarb","----")</f>
        <v>----</v>
      </c>
      <c r="AK1703" t="str">
        <f>IF(AND((T1703&lt;0.6),(S1703&gt;=1.5),(C1703&gt;0)),"Alipat+N","----")</f>
        <v>----</v>
      </c>
      <c r="AM1703" s="4">
        <f>V1703*(44/43.989828)</f>
        <v>513.36807174412229</v>
      </c>
      <c r="AN1703" s="4">
        <f>INT(AM1703)</f>
        <v>513</v>
      </c>
      <c r="AO1703" s="4">
        <f>AM1703-AN1703</f>
        <v>0.3680717441222896</v>
      </c>
    </row>
    <row r="1704" spans="1:41" x14ac:dyDescent="0.25">
      <c r="A1704">
        <v>29</v>
      </c>
      <c r="B1704">
        <v>38</v>
      </c>
      <c r="C1704">
        <v>0</v>
      </c>
      <c r="D1704">
        <v>9</v>
      </c>
      <c r="E1704">
        <v>0</v>
      </c>
      <c r="F1704">
        <v>0</v>
      </c>
      <c r="H1704">
        <v>529.24430500000005</v>
      </c>
      <c r="J1704">
        <v>2552030</v>
      </c>
      <c r="K1704">
        <v>2984488</v>
      </c>
      <c r="L1704">
        <v>2767226</v>
      </c>
      <c r="M1704" t="str">
        <f>IF(J1704&gt;0,"Yes","No")</f>
        <v>Yes</v>
      </c>
      <c r="N1704">
        <f>AVERAGE(J1704:L1704)</f>
        <v>2767914.6666666665</v>
      </c>
      <c r="O1704">
        <v>4329839</v>
      </c>
      <c r="P1704">
        <v>4565834</v>
      </c>
      <c r="Q1704">
        <v>3179860</v>
      </c>
      <c r="S1704">
        <f>B1704/A1704</f>
        <v>1.3103448275862069</v>
      </c>
      <c r="T1704">
        <f>D1704/A1704</f>
        <v>0.31034482758620691</v>
      </c>
      <c r="V1704" s="4">
        <f>A1704*12+(B1704-1)*1.007825+C1704*14.003074+D1704*15.9949146+E1704*31.9720707+F1704*30.9737615+0.0005485799</f>
        <v>529.24430497990011</v>
      </c>
      <c r="W1704">
        <f>1+A1704-B1704/2+C1704/2+F1704/2</f>
        <v>11</v>
      </c>
      <c r="X1704">
        <f>W1704/A1704</f>
        <v>0.37931034482758619</v>
      </c>
      <c r="Y1704">
        <f>W1704/B1704</f>
        <v>0.28947368421052633</v>
      </c>
      <c r="Z1704">
        <f>W1704/D1704</f>
        <v>1.2222222222222223</v>
      </c>
      <c r="AA1704" t="str">
        <f>IF(X1704&gt;=0.3,IF(X1704&lt;=0.68,IF(Y1704&gt;=0.2,IF(Y1704&lt;=0.95,IF(Z1704&gt;=0.77,IF(Z1704&lt;=1.75,"CRAM","O"),"O"),"O"),"O"),"O"),"O")</f>
        <v>CRAM</v>
      </c>
      <c r="AD1704">
        <f>(1+A1704-D1704/2-E1704-B1704/2)/(A1704-D1704/2-E1704-C1704-F1704)</f>
        <v>0.26530612244897961</v>
      </c>
      <c r="AF1704" t="str">
        <f>IF(AD1704&gt;0.66,"CondAr","----")</f>
        <v>----</v>
      </c>
      <c r="AG1704" t="str">
        <f>IF(AND((AD1704&gt;0.5),(AD1704&lt;=0.66)),"Aromatic","----")</f>
        <v>----</v>
      </c>
      <c r="AH1704" t="str">
        <f>IF(AND((AD1704&lt;=0.5),(S1704&lt;1.5)),"HUnSatLig","----")</f>
        <v>HUnSatLig</v>
      </c>
      <c r="AI1704" t="str">
        <f>IF(AND((T1704&lt;0.6),(S1704&gt;=1.5),(C1704=0)),"AlipatNoN","----")</f>
        <v>----</v>
      </c>
      <c r="AJ1704" t="str">
        <f>IF(AND((S1704&gt;=1.5),(T1704&gt;=0.6)),"SatFACarb","----")</f>
        <v>----</v>
      </c>
      <c r="AK1704" t="str">
        <f>IF(AND((T1704&lt;0.6),(S1704&gt;=1.5),(C1704&gt;0)),"Alipat+N","----")</f>
        <v>----</v>
      </c>
      <c r="AM1704" s="4">
        <f>V1704*(44/43.989828)</f>
        <v>529.36668493260765</v>
      </c>
      <c r="AN1704" s="4">
        <f>INT(AM1704)</f>
        <v>529</v>
      </c>
      <c r="AO1704" s="4">
        <f>AM1704-AN1704</f>
        <v>0.36668493260765445</v>
      </c>
    </row>
    <row r="1705" spans="1:41" x14ac:dyDescent="0.25">
      <c r="A1705">
        <v>29</v>
      </c>
      <c r="B1705">
        <v>38</v>
      </c>
      <c r="C1705">
        <v>0</v>
      </c>
      <c r="D1705">
        <v>10</v>
      </c>
      <c r="E1705">
        <v>0</v>
      </c>
      <c r="F1705">
        <v>0</v>
      </c>
      <c r="H1705">
        <v>545.23921959999996</v>
      </c>
      <c r="J1705">
        <v>3060193</v>
      </c>
      <c r="K1705">
        <v>2968060</v>
      </c>
      <c r="L1705">
        <v>2345630</v>
      </c>
      <c r="M1705" t="str">
        <f>IF(J1705&gt;0,"Yes","No")</f>
        <v>Yes</v>
      </c>
      <c r="N1705">
        <f>AVERAGE(J1705:L1705)</f>
        <v>2791294.3333333335</v>
      </c>
      <c r="O1705">
        <v>3795114</v>
      </c>
      <c r="P1705">
        <v>4659703</v>
      </c>
      <c r="Q1705">
        <v>2770815</v>
      </c>
      <c r="S1705">
        <f>B1705/A1705</f>
        <v>1.3103448275862069</v>
      </c>
      <c r="T1705">
        <f>D1705/A1705</f>
        <v>0.34482758620689657</v>
      </c>
      <c r="V1705" s="4">
        <f>A1705*12+(B1705-1)*1.007825+C1705*14.003074+D1705*15.9949146+E1705*31.9720707+F1705*30.9737615+0.0005485799</f>
        <v>545.23921957990012</v>
      </c>
      <c r="W1705">
        <f>1+A1705-B1705/2+C1705/2+F1705/2</f>
        <v>11</v>
      </c>
      <c r="X1705">
        <f>W1705/A1705</f>
        <v>0.37931034482758619</v>
      </c>
      <c r="Y1705">
        <f>W1705/B1705</f>
        <v>0.28947368421052633</v>
      </c>
      <c r="Z1705">
        <f>W1705/D1705</f>
        <v>1.1000000000000001</v>
      </c>
      <c r="AA1705" t="str">
        <f>IF(X1705&gt;=0.3,IF(X1705&lt;=0.68,IF(Y1705&gt;=0.2,IF(Y1705&lt;=0.95,IF(Z1705&gt;=0.77,IF(Z1705&lt;=1.75,"CRAM","O"),"O"),"O"),"O"),"O"),"O")</f>
        <v>CRAM</v>
      </c>
      <c r="AD1705">
        <f>(1+A1705-D1705/2-E1705-B1705/2)/(A1705-D1705/2-E1705-C1705-F1705)</f>
        <v>0.25</v>
      </c>
      <c r="AF1705" t="str">
        <f>IF(AD1705&gt;0.66,"CondAr","----")</f>
        <v>----</v>
      </c>
      <c r="AG1705" t="str">
        <f>IF(AND((AD1705&gt;0.5),(AD1705&lt;=0.66)),"Aromatic","----")</f>
        <v>----</v>
      </c>
      <c r="AH1705" t="str">
        <f>IF(AND((AD1705&lt;=0.5),(S1705&lt;1.5)),"HUnSatLig","----")</f>
        <v>HUnSatLig</v>
      </c>
      <c r="AI1705" t="str">
        <f>IF(AND((T1705&lt;0.6),(S1705&gt;=1.5),(C1705=0)),"AlipatNoN","----")</f>
        <v>----</v>
      </c>
      <c r="AJ1705" t="str">
        <f>IF(AND((S1705&gt;=1.5),(T1705&gt;=0.6)),"SatFACarb","----")</f>
        <v>----</v>
      </c>
      <c r="AK1705" t="str">
        <f>IF(AND((T1705&lt;0.6),(S1705&gt;=1.5),(C1705&gt;0)),"Alipat+N","----")</f>
        <v>----</v>
      </c>
      <c r="AM1705" s="4">
        <f>V1705*(44/43.989828)</f>
        <v>545.36529812109291</v>
      </c>
      <c r="AN1705" s="4">
        <f>INT(AM1705)</f>
        <v>545</v>
      </c>
      <c r="AO1705" s="4">
        <f>AM1705-AN1705</f>
        <v>0.3652981210929056</v>
      </c>
    </row>
    <row r="1706" spans="1:41" x14ac:dyDescent="0.25">
      <c r="A1706">
        <v>29</v>
      </c>
      <c r="B1706">
        <v>38</v>
      </c>
      <c r="C1706">
        <v>0</v>
      </c>
      <c r="D1706">
        <v>11</v>
      </c>
      <c r="E1706">
        <v>0</v>
      </c>
      <c r="F1706">
        <v>0</v>
      </c>
      <c r="H1706">
        <v>561.23413419999997</v>
      </c>
      <c r="J1706">
        <v>2659597</v>
      </c>
      <c r="K1706">
        <v>2382992</v>
      </c>
      <c r="L1706">
        <v>2514044</v>
      </c>
      <c r="M1706" t="str">
        <f>IF(J1706&gt;0,"Yes","No")</f>
        <v>Yes</v>
      </c>
      <c r="N1706">
        <f>AVERAGE(J1706:L1706)</f>
        <v>2518877.6666666665</v>
      </c>
      <c r="O1706">
        <v>3463038</v>
      </c>
      <c r="P1706">
        <v>3601197</v>
      </c>
      <c r="Q1706">
        <v>2674746</v>
      </c>
      <c r="S1706">
        <f>B1706/A1706</f>
        <v>1.3103448275862069</v>
      </c>
      <c r="T1706">
        <f>D1706/A1706</f>
        <v>0.37931034482758619</v>
      </c>
      <c r="V1706" s="4">
        <f>A1706*12+(B1706-1)*1.007825+C1706*14.003074+D1706*15.9949146+E1706*31.9720707+F1706*30.9737615+0.0005485799</f>
        <v>561.23413417990002</v>
      </c>
      <c r="W1706">
        <f>1+A1706-B1706/2+C1706/2+F1706/2</f>
        <v>11</v>
      </c>
      <c r="X1706">
        <f>W1706/A1706</f>
        <v>0.37931034482758619</v>
      </c>
      <c r="Y1706">
        <f>W1706/B1706</f>
        <v>0.28947368421052633</v>
      </c>
      <c r="Z1706">
        <f>W1706/D1706</f>
        <v>1</v>
      </c>
      <c r="AA1706" t="str">
        <f>IF(X1706&gt;=0.3,IF(X1706&lt;=0.68,IF(Y1706&gt;=0.2,IF(Y1706&lt;=0.95,IF(Z1706&gt;=0.77,IF(Z1706&lt;=1.75,"CRAM","O"),"O"),"O"),"O"),"O"),"O")</f>
        <v>CRAM</v>
      </c>
      <c r="AD1706">
        <f>(1+A1706-D1706/2-E1706-B1706/2)/(A1706-D1706/2-E1706-C1706-F1706)</f>
        <v>0.23404255319148937</v>
      </c>
      <c r="AF1706" t="str">
        <f>IF(AD1706&gt;0.66,"CondAr","----")</f>
        <v>----</v>
      </c>
      <c r="AG1706" t="str">
        <f>IF(AND((AD1706&gt;0.5),(AD1706&lt;=0.66)),"Aromatic","----")</f>
        <v>----</v>
      </c>
      <c r="AH1706" t="str">
        <f>IF(AND((AD1706&lt;=0.5),(S1706&lt;1.5)),"HUnSatLig","----")</f>
        <v>HUnSatLig</v>
      </c>
      <c r="AI1706" t="str">
        <f>IF(AND((T1706&lt;0.6),(S1706&gt;=1.5),(C1706=0)),"AlipatNoN","----")</f>
        <v>----</v>
      </c>
      <c r="AJ1706" t="str">
        <f>IF(AND((S1706&gt;=1.5),(T1706&gt;=0.6)),"SatFACarb","----")</f>
        <v>----</v>
      </c>
      <c r="AK1706" t="str">
        <f>IF(AND((T1706&lt;0.6),(S1706&gt;=1.5),(C1706&gt;0)),"Alipat+N","----")</f>
        <v>----</v>
      </c>
      <c r="AM1706" s="4">
        <f>V1706*(44/43.989828)</f>
        <v>561.36391130957816</v>
      </c>
      <c r="AN1706" s="4">
        <f>INT(AM1706)</f>
        <v>561</v>
      </c>
      <c r="AO1706" s="4">
        <f>AM1706-AN1706</f>
        <v>0.36391130957815676</v>
      </c>
    </row>
    <row r="1707" spans="1:41" x14ac:dyDescent="0.25">
      <c r="A1707">
        <v>29</v>
      </c>
      <c r="B1707">
        <v>38</v>
      </c>
      <c r="C1707">
        <v>0</v>
      </c>
      <c r="D1707">
        <v>12</v>
      </c>
      <c r="E1707">
        <v>0</v>
      </c>
      <c r="F1707">
        <v>0</v>
      </c>
      <c r="H1707">
        <v>577.22904879999999</v>
      </c>
      <c r="J1707">
        <v>2061876</v>
      </c>
      <c r="K1707">
        <v>1780164</v>
      </c>
      <c r="L1707">
        <v>2115673</v>
      </c>
      <c r="M1707" t="str">
        <f>IF(J1707&gt;0,"Yes","No")</f>
        <v>Yes</v>
      </c>
      <c r="N1707">
        <f>AVERAGE(J1707:L1707)</f>
        <v>1985904.3333333333</v>
      </c>
      <c r="O1707">
        <v>2597146</v>
      </c>
      <c r="P1707">
        <v>2426714</v>
      </c>
      <c r="Q1707">
        <v>1881274</v>
      </c>
      <c r="S1707">
        <f>B1707/A1707</f>
        <v>1.3103448275862069</v>
      </c>
      <c r="T1707">
        <f>D1707/A1707</f>
        <v>0.41379310344827586</v>
      </c>
      <c r="V1707" s="4">
        <f>A1707*12+(B1707-1)*1.007825+C1707*14.003074+D1707*15.9949146+E1707*31.9720707+F1707*30.9737615+0.0005485799</f>
        <v>577.22904877990004</v>
      </c>
      <c r="W1707">
        <f>1+A1707-B1707/2+C1707/2+F1707/2</f>
        <v>11</v>
      </c>
      <c r="X1707">
        <f>W1707/A1707</f>
        <v>0.37931034482758619</v>
      </c>
      <c r="Y1707">
        <f>W1707/B1707</f>
        <v>0.28947368421052633</v>
      </c>
      <c r="Z1707">
        <f>W1707/D1707</f>
        <v>0.91666666666666663</v>
      </c>
      <c r="AA1707" t="str">
        <f>IF(X1707&gt;=0.3,IF(X1707&lt;=0.68,IF(Y1707&gt;=0.2,IF(Y1707&lt;=0.95,IF(Z1707&gt;=0.77,IF(Z1707&lt;=1.75,"CRAM","O"),"O"),"O"),"O"),"O"),"O")</f>
        <v>CRAM</v>
      </c>
      <c r="AD1707">
        <f>(1+A1707-D1707/2-E1707-B1707/2)/(A1707-D1707/2-E1707-C1707-F1707)</f>
        <v>0.21739130434782608</v>
      </c>
      <c r="AF1707" t="str">
        <f>IF(AD1707&gt;0.66,"CondAr","----")</f>
        <v>----</v>
      </c>
      <c r="AG1707" t="str">
        <f>IF(AND((AD1707&gt;0.5),(AD1707&lt;=0.66)),"Aromatic","----")</f>
        <v>----</v>
      </c>
      <c r="AH1707" t="str">
        <f>IF(AND((AD1707&lt;=0.5),(S1707&lt;1.5)),"HUnSatLig","----")</f>
        <v>HUnSatLig</v>
      </c>
      <c r="AI1707" t="str">
        <f>IF(AND((T1707&lt;0.6),(S1707&gt;=1.5),(C1707=0)),"AlipatNoN","----")</f>
        <v>----</v>
      </c>
      <c r="AJ1707" t="str">
        <f>IF(AND((S1707&gt;=1.5),(T1707&gt;=0.6)),"SatFACarb","----")</f>
        <v>----</v>
      </c>
      <c r="AK1707" t="str">
        <f>IF(AND((T1707&lt;0.6),(S1707&gt;=1.5),(C1707&gt;0)),"Alipat+N","----")</f>
        <v>----</v>
      </c>
      <c r="AM1707" s="4">
        <f>V1707*(44/43.989828)</f>
        <v>577.36252449806352</v>
      </c>
      <c r="AN1707" s="4">
        <f>INT(AM1707)</f>
        <v>577</v>
      </c>
      <c r="AO1707" s="4">
        <f>AM1707-AN1707</f>
        <v>0.36252449806352161</v>
      </c>
    </row>
    <row r="1708" spans="1:41" x14ac:dyDescent="0.25">
      <c r="A1708">
        <v>29</v>
      </c>
      <c r="B1708">
        <v>40</v>
      </c>
      <c r="C1708">
        <v>0</v>
      </c>
      <c r="D1708">
        <v>8</v>
      </c>
      <c r="E1708">
        <v>0</v>
      </c>
      <c r="F1708">
        <v>0</v>
      </c>
      <c r="H1708">
        <v>515.26504039999998</v>
      </c>
      <c r="J1708">
        <v>2657953</v>
      </c>
      <c r="K1708">
        <v>2861409</v>
      </c>
      <c r="L1708">
        <v>2604546</v>
      </c>
      <c r="M1708" t="str">
        <f>IF(J1708&gt;0,"Yes","No")</f>
        <v>Yes</v>
      </c>
      <c r="N1708">
        <f>AVERAGE(J1708:L1708)</f>
        <v>2707969.3333333335</v>
      </c>
      <c r="O1708">
        <v>4921560</v>
      </c>
      <c r="P1708">
        <v>5005028</v>
      </c>
      <c r="Q1708">
        <v>3927244</v>
      </c>
      <c r="S1708">
        <f>B1708/A1708</f>
        <v>1.3793103448275863</v>
      </c>
      <c r="T1708">
        <f>D1708/A1708</f>
        <v>0.27586206896551724</v>
      </c>
      <c r="V1708" s="4">
        <f>A1708*12+(B1708-1)*1.007825+C1708*14.003074+D1708*15.9949146+E1708*31.9720707+F1708*30.9737615+0.0005485799</f>
        <v>515.26504037990003</v>
      </c>
      <c r="W1708">
        <f>1+A1708-B1708/2+C1708/2+F1708/2</f>
        <v>10</v>
      </c>
      <c r="X1708">
        <f>W1708/A1708</f>
        <v>0.34482758620689657</v>
      </c>
      <c r="Y1708">
        <f>W1708/B1708</f>
        <v>0.25</v>
      </c>
      <c r="Z1708">
        <f>W1708/D1708</f>
        <v>1.25</v>
      </c>
      <c r="AA1708" t="str">
        <f>IF(X1708&gt;=0.3,IF(X1708&lt;=0.68,IF(Y1708&gt;=0.2,IF(Y1708&lt;=0.95,IF(Z1708&gt;=0.77,IF(Z1708&lt;=1.75,"CRAM","O"),"O"),"O"),"O"),"O"),"O")</f>
        <v>CRAM</v>
      </c>
      <c r="AD1708">
        <f>(1+A1708-D1708/2-E1708-B1708/2)/(A1708-D1708/2-E1708-C1708-F1708)</f>
        <v>0.24</v>
      </c>
      <c r="AF1708" t="str">
        <f>IF(AD1708&gt;0.66,"CondAr","----")</f>
        <v>----</v>
      </c>
      <c r="AG1708" t="str">
        <f>IF(AND((AD1708&gt;0.5),(AD1708&lt;=0.66)),"Aromatic","----")</f>
        <v>----</v>
      </c>
      <c r="AH1708" t="str">
        <f>IF(AND((AD1708&lt;=0.5),(S1708&lt;1.5)),"HUnSatLig","----")</f>
        <v>HUnSatLig</v>
      </c>
      <c r="AI1708" t="str">
        <f>IF(AND((T1708&lt;0.6),(S1708&gt;=1.5),(C1708=0)),"AlipatNoN","----")</f>
        <v>----</v>
      </c>
      <c r="AJ1708" t="str">
        <f>IF(AND((S1708&gt;=1.5),(T1708&gt;=0.6)),"SatFACarb","----")</f>
        <v>----</v>
      </c>
      <c r="AK1708" t="str">
        <f>IF(AND((T1708&lt;0.6),(S1708&gt;=1.5),(C1708&gt;0)),"Alipat+N","----")</f>
        <v>----</v>
      </c>
      <c r="AM1708" s="4">
        <f>V1708*(44/43.989828)</f>
        <v>515.38418783350551</v>
      </c>
      <c r="AN1708" s="4">
        <f>INT(AM1708)</f>
        <v>515</v>
      </c>
      <c r="AO1708" s="4">
        <f>AM1708-AN1708</f>
        <v>0.38418783350550711</v>
      </c>
    </row>
    <row r="1709" spans="1:41" x14ac:dyDescent="0.25">
      <c r="A1709">
        <v>29</v>
      </c>
      <c r="B1709">
        <v>40</v>
      </c>
      <c r="C1709">
        <v>0</v>
      </c>
      <c r="D1709">
        <v>11</v>
      </c>
      <c r="E1709">
        <v>0</v>
      </c>
      <c r="F1709">
        <v>0</v>
      </c>
      <c r="H1709">
        <v>563.24978420000002</v>
      </c>
      <c r="J1709">
        <v>2543823</v>
      </c>
      <c r="K1709">
        <v>3177546</v>
      </c>
      <c r="L1709">
        <v>2633303</v>
      </c>
      <c r="M1709" t="str">
        <f>IF(J1709&gt;0,"Yes","No")</f>
        <v>Yes</v>
      </c>
      <c r="N1709">
        <f>AVERAGE(J1709:L1709)</f>
        <v>2784890.6666666665</v>
      </c>
      <c r="O1709">
        <v>3731296</v>
      </c>
      <c r="P1709">
        <v>4062909</v>
      </c>
      <c r="Q1709">
        <v>2914758</v>
      </c>
      <c r="S1709">
        <f>B1709/A1709</f>
        <v>1.3793103448275863</v>
      </c>
      <c r="T1709">
        <f>D1709/A1709</f>
        <v>0.37931034482758619</v>
      </c>
      <c r="V1709" s="4">
        <f>A1709*12+(B1709-1)*1.007825+C1709*14.003074+D1709*15.9949146+E1709*31.9720707+F1709*30.9737615+0.0005485799</f>
        <v>563.24978417990008</v>
      </c>
      <c r="W1709">
        <f>1+A1709-B1709/2+C1709/2+F1709/2</f>
        <v>10</v>
      </c>
      <c r="X1709">
        <f>W1709/A1709</f>
        <v>0.34482758620689657</v>
      </c>
      <c r="Y1709">
        <f>W1709/B1709</f>
        <v>0.25</v>
      </c>
      <c r="Z1709">
        <f>W1709/D1709</f>
        <v>0.90909090909090906</v>
      </c>
      <c r="AA1709" t="str">
        <f>IF(X1709&gt;=0.3,IF(X1709&lt;=0.68,IF(Y1709&gt;=0.2,IF(Y1709&lt;=0.95,IF(Z1709&gt;=0.77,IF(Z1709&lt;=1.75,"CRAM","O"),"O"),"O"),"O"),"O"),"O")</f>
        <v>CRAM</v>
      </c>
      <c r="AD1709">
        <f>(1+A1709-D1709/2-E1709-B1709/2)/(A1709-D1709/2-E1709-C1709-F1709)</f>
        <v>0.19148936170212766</v>
      </c>
      <c r="AF1709" t="str">
        <f>IF(AD1709&gt;0.66,"CondAr","----")</f>
        <v>----</v>
      </c>
      <c r="AG1709" t="str">
        <f>IF(AND((AD1709&gt;0.5),(AD1709&lt;=0.66)),"Aromatic","----")</f>
        <v>----</v>
      </c>
      <c r="AH1709" t="str">
        <f>IF(AND((AD1709&lt;=0.5),(S1709&lt;1.5)),"HUnSatLig","----")</f>
        <v>HUnSatLig</v>
      </c>
      <c r="AI1709" t="str">
        <f>IF(AND((T1709&lt;0.6),(S1709&gt;=1.5),(C1709=0)),"AlipatNoN","----")</f>
        <v>----</v>
      </c>
      <c r="AJ1709" t="str">
        <f>IF(AND((S1709&gt;=1.5),(T1709&gt;=0.6)),"SatFACarb","----")</f>
        <v>----</v>
      </c>
      <c r="AK1709" t="str">
        <f>IF(AND((T1709&lt;0.6),(S1709&gt;=1.5),(C1709&gt;0)),"Alipat+N","----")</f>
        <v>----</v>
      </c>
      <c r="AM1709" s="4">
        <f>V1709*(44/43.989828)</f>
        <v>563.38002739896137</v>
      </c>
      <c r="AN1709" s="4">
        <f>INT(AM1709)</f>
        <v>563</v>
      </c>
      <c r="AO1709" s="4">
        <f>AM1709-AN1709</f>
        <v>0.38002739896137427</v>
      </c>
    </row>
    <row r="1710" spans="1:41" x14ac:dyDescent="0.25">
      <c r="A1710">
        <v>29</v>
      </c>
      <c r="B1710">
        <v>40</v>
      </c>
      <c r="C1710">
        <v>0</v>
      </c>
      <c r="D1710">
        <v>12</v>
      </c>
      <c r="E1710">
        <v>0</v>
      </c>
      <c r="F1710">
        <v>0</v>
      </c>
      <c r="H1710">
        <v>579.24469880000004</v>
      </c>
      <c r="J1710">
        <v>1847730</v>
      </c>
      <c r="K1710">
        <v>1484625</v>
      </c>
      <c r="L1710">
        <v>1787369</v>
      </c>
      <c r="M1710" t="str">
        <f>IF(J1710&gt;0,"Yes","No")</f>
        <v>Yes</v>
      </c>
      <c r="N1710">
        <f>AVERAGE(J1710:L1710)</f>
        <v>1706574.6666666667</v>
      </c>
      <c r="O1710">
        <v>2851624</v>
      </c>
      <c r="P1710">
        <v>2497235</v>
      </c>
      <c r="Q1710">
        <v>1530451</v>
      </c>
      <c r="S1710">
        <f>B1710/A1710</f>
        <v>1.3793103448275863</v>
      </c>
      <c r="T1710">
        <f>D1710/A1710</f>
        <v>0.41379310344827586</v>
      </c>
      <c r="V1710" s="4">
        <f>A1710*12+(B1710-1)*1.007825+C1710*14.003074+D1710*15.9949146+E1710*31.9720707+F1710*30.9737615+0.0005485799</f>
        <v>579.24469877990009</v>
      </c>
      <c r="W1710">
        <f>1+A1710-B1710/2+C1710/2+F1710/2</f>
        <v>10</v>
      </c>
      <c r="X1710">
        <f>W1710/A1710</f>
        <v>0.34482758620689657</v>
      </c>
      <c r="Y1710">
        <f>W1710/B1710</f>
        <v>0.25</v>
      </c>
      <c r="Z1710">
        <f>W1710/D1710</f>
        <v>0.83333333333333337</v>
      </c>
      <c r="AA1710" t="str">
        <f>IF(X1710&gt;=0.3,IF(X1710&lt;=0.68,IF(Y1710&gt;=0.2,IF(Y1710&lt;=0.95,IF(Z1710&gt;=0.77,IF(Z1710&lt;=1.75,"CRAM","O"),"O"),"O"),"O"),"O"),"O")</f>
        <v>CRAM</v>
      </c>
      <c r="AD1710">
        <f>(1+A1710-D1710/2-E1710-B1710/2)/(A1710-D1710/2-E1710-C1710-F1710)</f>
        <v>0.17391304347826086</v>
      </c>
      <c r="AF1710" t="str">
        <f>IF(AD1710&gt;0.66,"CondAr","----")</f>
        <v>----</v>
      </c>
      <c r="AG1710" t="str">
        <f>IF(AND((AD1710&gt;0.5),(AD1710&lt;=0.66)),"Aromatic","----")</f>
        <v>----</v>
      </c>
      <c r="AH1710" t="str">
        <f>IF(AND((AD1710&lt;=0.5),(S1710&lt;1.5)),"HUnSatLig","----")</f>
        <v>HUnSatLig</v>
      </c>
      <c r="AI1710" t="str">
        <f>IF(AND((T1710&lt;0.6),(S1710&gt;=1.5),(C1710=0)),"AlipatNoN","----")</f>
        <v>----</v>
      </c>
      <c r="AJ1710" t="str">
        <f>IF(AND((S1710&gt;=1.5),(T1710&gt;=0.6)),"SatFACarb","----")</f>
        <v>----</v>
      </c>
      <c r="AK1710" t="str">
        <f>IF(AND((T1710&lt;0.6),(S1710&gt;=1.5),(C1710&gt;0)),"Alipat+N","----")</f>
        <v>----</v>
      </c>
      <c r="AM1710" s="4">
        <f>V1710*(44/43.989828)</f>
        <v>579.37864058744674</v>
      </c>
      <c r="AN1710" s="4">
        <f>INT(AM1710)</f>
        <v>579</v>
      </c>
      <c r="AO1710" s="4">
        <f>AM1710-AN1710</f>
        <v>0.37864058744673912</v>
      </c>
    </row>
    <row r="1711" spans="1:41" x14ac:dyDescent="0.25">
      <c r="A1711">
        <v>29</v>
      </c>
      <c r="B1711">
        <v>42</v>
      </c>
      <c r="C1711">
        <v>0</v>
      </c>
      <c r="D1711">
        <v>7</v>
      </c>
      <c r="E1711">
        <v>0</v>
      </c>
      <c r="F1711">
        <v>0</v>
      </c>
      <c r="H1711">
        <v>501.28577580000001</v>
      </c>
      <c r="J1711">
        <v>2031503</v>
      </c>
      <c r="K1711">
        <v>2008572</v>
      </c>
      <c r="L1711">
        <v>1858729</v>
      </c>
      <c r="M1711" t="str">
        <f>IF(J1711&gt;0,"Yes","No")</f>
        <v>Yes</v>
      </c>
      <c r="N1711">
        <f>AVERAGE(J1711:L1711)</f>
        <v>1966268</v>
      </c>
      <c r="O1711">
        <v>3712702</v>
      </c>
      <c r="P1711">
        <v>3900691</v>
      </c>
      <c r="Q1711">
        <v>3065865</v>
      </c>
      <c r="S1711">
        <f>B1711/A1711</f>
        <v>1.4482758620689655</v>
      </c>
      <c r="T1711">
        <f>D1711/A1711</f>
        <v>0.2413793103448276</v>
      </c>
      <c r="V1711" s="4">
        <f>A1711*12+(B1711-1)*1.007825+C1711*14.003074+D1711*15.9949146+E1711*31.9720707+F1711*30.9737615+0.0005485799</f>
        <v>501.28577577990001</v>
      </c>
      <c r="W1711">
        <f>1+A1711-B1711/2+C1711/2+F1711/2</f>
        <v>9</v>
      </c>
      <c r="X1711">
        <f>W1711/A1711</f>
        <v>0.31034482758620691</v>
      </c>
      <c r="Y1711">
        <f>W1711/B1711</f>
        <v>0.21428571428571427</v>
      </c>
      <c r="Z1711">
        <f>W1711/D1711</f>
        <v>1.2857142857142858</v>
      </c>
      <c r="AA1711" t="str">
        <f>IF(X1711&gt;=0.3,IF(X1711&lt;=0.68,IF(Y1711&gt;=0.2,IF(Y1711&lt;=0.95,IF(Z1711&gt;=0.77,IF(Z1711&lt;=1.75,"CRAM","O"),"O"),"O"),"O"),"O"),"O")</f>
        <v>CRAM</v>
      </c>
      <c r="AD1711">
        <f>(1+A1711-D1711/2-E1711-B1711/2)/(A1711-D1711/2-E1711-C1711-F1711)</f>
        <v>0.21568627450980393</v>
      </c>
      <c r="AF1711" t="str">
        <f>IF(AD1711&gt;0.66,"CondAr","----")</f>
        <v>----</v>
      </c>
      <c r="AG1711" t="str">
        <f>IF(AND((AD1711&gt;0.5),(AD1711&lt;=0.66)),"Aromatic","----")</f>
        <v>----</v>
      </c>
      <c r="AH1711" t="str">
        <f>IF(AND((AD1711&lt;=0.5),(S1711&lt;1.5)),"HUnSatLig","----")</f>
        <v>HUnSatLig</v>
      </c>
      <c r="AI1711" t="str">
        <f>IF(AND((T1711&lt;0.6),(S1711&gt;=1.5),(C1711=0)),"AlipatNoN","----")</f>
        <v>----</v>
      </c>
      <c r="AJ1711" t="str">
        <f>IF(AND((S1711&gt;=1.5),(T1711&gt;=0.6)),"SatFACarb","----")</f>
        <v>----</v>
      </c>
      <c r="AK1711" t="str">
        <f>IF(AND((T1711&lt;0.6),(S1711&gt;=1.5),(C1711&gt;0)),"Alipat+N","----")</f>
        <v>----</v>
      </c>
      <c r="AM1711" s="4">
        <f>V1711*(44/43.989828)</f>
        <v>501.40169073440336</v>
      </c>
      <c r="AN1711" s="4">
        <f>INT(AM1711)</f>
        <v>501</v>
      </c>
      <c r="AO1711" s="4">
        <f>AM1711-AN1711</f>
        <v>0.40169073440335978</v>
      </c>
    </row>
    <row r="1712" spans="1:41" x14ac:dyDescent="0.25">
      <c r="A1712">
        <v>29</v>
      </c>
      <c r="B1712">
        <v>44</v>
      </c>
      <c r="C1712">
        <v>0</v>
      </c>
      <c r="D1712">
        <v>7</v>
      </c>
      <c r="E1712">
        <v>0</v>
      </c>
      <c r="F1712">
        <v>0</v>
      </c>
      <c r="H1712">
        <v>503.3014258</v>
      </c>
      <c r="J1712">
        <v>1973762</v>
      </c>
      <c r="K1712">
        <v>1920051</v>
      </c>
      <c r="L1712">
        <v>2127571</v>
      </c>
      <c r="M1712" t="str">
        <f>IF(J1712&gt;0,"Yes","No")</f>
        <v>Yes</v>
      </c>
      <c r="N1712">
        <f>AVERAGE(J1712:L1712)</f>
        <v>2007128</v>
      </c>
      <c r="O1712">
        <v>3661594</v>
      </c>
      <c r="P1712">
        <v>4287844</v>
      </c>
      <c r="Q1712">
        <v>2892421</v>
      </c>
      <c r="S1712">
        <f>B1712/A1712</f>
        <v>1.5172413793103448</v>
      </c>
      <c r="T1712">
        <f>D1712/A1712</f>
        <v>0.2413793103448276</v>
      </c>
      <c r="V1712" s="4">
        <f>A1712*12+(B1712-1)*1.007825+C1712*14.003074+D1712*15.9949146+E1712*31.9720707+F1712*30.9737615+0.0005485799</f>
        <v>503.3014257799</v>
      </c>
      <c r="W1712">
        <f>1+A1712-B1712/2+C1712/2+F1712/2</f>
        <v>8</v>
      </c>
      <c r="X1712">
        <f>W1712/A1712</f>
        <v>0.27586206896551724</v>
      </c>
      <c r="Y1712">
        <f>W1712/B1712</f>
        <v>0.18181818181818182</v>
      </c>
      <c r="Z1712">
        <f>W1712/D1712</f>
        <v>1.1428571428571428</v>
      </c>
      <c r="AA1712" t="str">
        <f>IF(X1712&gt;=0.3,IF(X1712&lt;=0.68,IF(Y1712&gt;=0.2,IF(Y1712&lt;=0.95,IF(Z1712&gt;=0.77,IF(Z1712&lt;=1.75,"CRAM","O"),"O"),"O"),"O"),"O"),"O")</f>
        <v>O</v>
      </c>
      <c r="AD1712">
        <f>(1+A1712-D1712/2-E1712-B1712/2)/(A1712-D1712/2-E1712-C1712-F1712)</f>
        <v>0.17647058823529413</v>
      </c>
      <c r="AF1712" t="str">
        <f>IF(AD1712&gt;0.66,"CondAr","----")</f>
        <v>----</v>
      </c>
      <c r="AG1712" t="str">
        <f>IF(AND((AD1712&gt;0.5),(AD1712&lt;=0.66)),"Aromatic","----")</f>
        <v>----</v>
      </c>
      <c r="AH1712" t="str">
        <f>IF(AND((AD1712&lt;=0.5),(S1712&lt;1.5)),"HUnSatLig","----")</f>
        <v>----</v>
      </c>
      <c r="AI1712" t="str">
        <f>IF(AND((T1712&lt;0.6),(S1712&gt;=1.5),(C1712=0)),"AlipatNoN","----")</f>
        <v>AlipatNoN</v>
      </c>
      <c r="AJ1712" t="str">
        <f>IF(AND((S1712&gt;=1.5),(T1712&gt;=0.6)),"SatFACarb","----")</f>
        <v>----</v>
      </c>
      <c r="AK1712" t="str">
        <f>IF(AND((T1712&lt;0.6),(S1712&gt;=1.5),(C1712&gt;0)),"Alipat+N","----")</f>
        <v>----</v>
      </c>
      <c r="AM1712" s="4">
        <f>V1712*(44/43.989828)</f>
        <v>503.41780682378658</v>
      </c>
      <c r="AN1712" s="4">
        <f>INT(AM1712)</f>
        <v>503</v>
      </c>
      <c r="AO1712" s="4">
        <f>AM1712-AN1712</f>
        <v>0.4178068237865773</v>
      </c>
    </row>
    <row r="1713" spans="1:41" x14ac:dyDescent="0.25">
      <c r="A1713">
        <v>29</v>
      </c>
      <c r="B1713">
        <v>44</v>
      </c>
      <c r="C1713">
        <v>0</v>
      </c>
      <c r="D1713">
        <v>8</v>
      </c>
      <c r="E1713">
        <v>0</v>
      </c>
      <c r="F1713">
        <v>0</v>
      </c>
      <c r="H1713">
        <v>519.29634039999996</v>
      </c>
      <c r="J1713">
        <v>2376037</v>
      </c>
      <c r="K1713">
        <v>2941359</v>
      </c>
      <c r="L1713">
        <v>2688114</v>
      </c>
      <c r="M1713" t="str">
        <f>IF(J1713&gt;0,"Yes","No")</f>
        <v>Yes</v>
      </c>
      <c r="N1713">
        <f>AVERAGE(J1713:L1713)</f>
        <v>2668503.3333333335</v>
      </c>
      <c r="O1713">
        <v>4530479</v>
      </c>
      <c r="P1713">
        <v>5888812</v>
      </c>
      <c r="Q1713">
        <v>3965236</v>
      </c>
      <c r="S1713">
        <f>B1713/A1713</f>
        <v>1.5172413793103448</v>
      </c>
      <c r="T1713">
        <f>D1713/A1713</f>
        <v>0.27586206896551724</v>
      </c>
      <c r="V1713" s="4">
        <f>A1713*12+(B1713-1)*1.007825+C1713*14.003074+D1713*15.9949146+E1713*31.9720707+F1713*30.9737615+0.0005485799</f>
        <v>519.29634037990002</v>
      </c>
      <c r="W1713">
        <f>1+A1713-B1713/2+C1713/2+F1713/2</f>
        <v>8</v>
      </c>
      <c r="X1713">
        <f>W1713/A1713</f>
        <v>0.27586206896551724</v>
      </c>
      <c r="Y1713">
        <f>W1713/B1713</f>
        <v>0.18181818181818182</v>
      </c>
      <c r="Z1713">
        <f>W1713/D1713</f>
        <v>1</v>
      </c>
      <c r="AA1713" t="str">
        <f>IF(X1713&gt;=0.3,IF(X1713&lt;=0.68,IF(Y1713&gt;=0.2,IF(Y1713&lt;=0.95,IF(Z1713&gt;=0.77,IF(Z1713&lt;=1.75,"CRAM","O"),"O"),"O"),"O"),"O"),"O")</f>
        <v>O</v>
      </c>
      <c r="AD1713">
        <f>(1+A1713-D1713/2-E1713-B1713/2)/(A1713-D1713/2-E1713-C1713-F1713)</f>
        <v>0.16</v>
      </c>
      <c r="AF1713" t="str">
        <f>IF(AD1713&gt;0.66,"CondAr","----")</f>
        <v>----</v>
      </c>
      <c r="AG1713" t="str">
        <f>IF(AND((AD1713&gt;0.5),(AD1713&lt;=0.66)),"Aromatic","----")</f>
        <v>----</v>
      </c>
      <c r="AH1713" t="str">
        <f>IF(AND((AD1713&lt;=0.5),(S1713&lt;1.5)),"HUnSatLig","----")</f>
        <v>----</v>
      </c>
      <c r="AI1713" t="str">
        <f>IF(AND((T1713&lt;0.6),(S1713&gt;=1.5),(C1713=0)),"AlipatNoN","----")</f>
        <v>AlipatNoN</v>
      </c>
      <c r="AJ1713" t="str">
        <f>IF(AND((S1713&gt;=1.5),(T1713&gt;=0.6)),"SatFACarb","----")</f>
        <v>----</v>
      </c>
      <c r="AK1713" t="str">
        <f>IF(AND((T1713&lt;0.6),(S1713&gt;=1.5),(C1713&gt;0)),"Alipat+N","----")</f>
        <v>----</v>
      </c>
      <c r="AM1713" s="4">
        <f>V1713*(44/43.989828)</f>
        <v>519.41642001227183</v>
      </c>
      <c r="AN1713" s="4">
        <f>INT(AM1713)</f>
        <v>519</v>
      </c>
      <c r="AO1713" s="4">
        <f>AM1713-AN1713</f>
        <v>0.41642001227182845</v>
      </c>
    </row>
    <row r="1714" spans="1:41" x14ac:dyDescent="0.25">
      <c r="A1714">
        <v>29</v>
      </c>
      <c r="B1714">
        <v>44</v>
      </c>
      <c r="C1714">
        <v>0</v>
      </c>
      <c r="D1714">
        <v>9</v>
      </c>
      <c r="E1714">
        <v>0</v>
      </c>
      <c r="F1714">
        <v>0</v>
      </c>
      <c r="H1714">
        <v>535.29125499999998</v>
      </c>
      <c r="J1714">
        <v>2392436</v>
      </c>
      <c r="K1714">
        <v>2491451</v>
      </c>
      <c r="L1714">
        <v>2698754</v>
      </c>
      <c r="M1714" t="str">
        <f>IF(J1714&gt;0,"Yes","No")</f>
        <v>Yes</v>
      </c>
      <c r="N1714">
        <f>AVERAGE(J1714:L1714)</f>
        <v>2527547</v>
      </c>
      <c r="O1714">
        <v>5263684</v>
      </c>
      <c r="P1714">
        <v>5960445</v>
      </c>
      <c r="Q1714">
        <v>3786978</v>
      </c>
      <c r="S1714">
        <f>B1714/A1714</f>
        <v>1.5172413793103448</v>
      </c>
      <c r="T1714">
        <f>D1714/A1714</f>
        <v>0.31034482758620691</v>
      </c>
      <c r="V1714" s="4">
        <f>A1714*12+(B1714-1)*1.007825+C1714*14.003074+D1714*15.9949146+E1714*31.9720707+F1714*30.9737615+0.0005485799</f>
        <v>535.29125497990003</v>
      </c>
      <c r="W1714">
        <f>1+A1714-B1714/2+C1714/2+F1714/2</f>
        <v>8</v>
      </c>
      <c r="X1714">
        <f>W1714/A1714</f>
        <v>0.27586206896551724</v>
      </c>
      <c r="Y1714">
        <f>W1714/B1714</f>
        <v>0.18181818181818182</v>
      </c>
      <c r="Z1714">
        <f>W1714/D1714</f>
        <v>0.88888888888888884</v>
      </c>
      <c r="AA1714" t="str">
        <f>IF(X1714&gt;=0.3,IF(X1714&lt;=0.68,IF(Y1714&gt;=0.2,IF(Y1714&lt;=0.95,IF(Z1714&gt;=0.77,IF(Z1714&lt;=1.75,"CRAM","O"),"O"),"O"),"O"),"O"),"O")</f>
        <v>O</v>
      </c>
      <c r="AD1714">
        <f>(1+A1714-D1714/2-E1714-B1714/2)/(A1714-D1714/2-E1714-C1714-F1714)</f>
        <v>0.14285714285714285</v>
      </c>
      <c r="AF1714" t="str">
        <f>IF(AD1714&gt;0.66,"CondAr","----")</f>
        <v>----</v>
      </c>
      <c r="AG1714" t="str">
        <f>IF(AND((AD1714&gt;0.5),(AD1714&lt;=0.66)),"Aromatic","----")</f>
        <v>----</v>
      </c>
      <c r="AH1714" t="str">
        <f>IF(AND((AD1714&lt;=0.5),(S1714&lt;1.5)),"HUnSatLig","----")</f>
        <v>----</v>
      </c>
      <c r="AI1714" t="str">
        <f>IF(AND((T1714&lt;0.6),(S1714&gt;=1.5),(C1714=0)),"AlipatNoN","----")</f>
        <v>AlipatNoN</v>
      </c>
      <c r="AJ1714" t="str">
        <f>IF(AND((S1714&gt;=1.5),(T1714&gt;=0.6)),"SatFACarb","----")</f>
        <v>----</v>
      </c>
      <c r="AK1714" t="str">
        <f>IF(AND((T1714&lt;0.6),(S1714&gt;=1.5),(C1714&gt;0)),"Alipat+N","----")</f>
        <v>----</v>
      </c>
      <c r="AM1714" s="4">
        <f>V1714*(44/43.989828)</f>
        <v>535.41503320075719</v>
      </c>
      <c r="AN1714" s="4">
        <f>INT(AM1714)</f>
        <v>535</v>
      </c>
      <c r="AO1714" s="4">
        <f>AM1714-AN1714</f>
        <v>0.4150332007571933</v>
      </c>
    </row>
    <row r="1715" spans="1:41" x14ac:dyDescent="0.25">
      <c r="A1715">
        <v>29</v>
      </c>
      <c r="B1715">
        <v>44</v>
      </c>
      <c r="C1715">
        <v>0</v>
      </c>
      <c r="D1715">
        <v>10</v>
      </c>
      <c r="E1715">
        <v>0</v>
      </c>
      <c r="F1715">
        <v>0</v>
      </c>
      <c r="H1715">
        <v>551.28616959999999</v>
      </c>
      <c r="J1715">
        <v>2427851</v>
      </c>
      <c r="K1715">
        <v>2582938</v>
      </c>
      <c r="L1715">
        <v>2110145</v>
      </c>
      <c r="M1715" t="str">
        <f>IF(J1715&gt;0,"Yes","No")</f>
        <v>Yes</v>
      </c>
      <c r="N1715">
        <f>AVERAGE(J1715:L1715)</f>
        <v>2373644.6666666665</v>
      </c>
      <c r="O1715">
        <v>4347956</v>
      </c>
      <c r="P1715">
        <v>4227343</v>
      </c>
      <c r="Q1715">
        <v>4169309</v>
      </c>
      <c r="S1715">
        <f>B1715/A1715</f>
        <v>1.5172413793103448</v>
      </c>
      <c r="T1715">
        <f>D1715/A1715</f>
        <v>0.34482758620689657</v>
      </c>
      <c r="V1715" s="4">
        <f>A1715*12+(B1715-1)*1.007825+C1715*14.003074+D1715*15.9949146+E1715*31.9720707+F1715*30.9737615+0.0005485799</f>
        <v>551.28616957990005</v>
      </c>
      <c r="W1715">
        <f>1+A1715-B1715/2+C1715/2+F1715/2</f>
        <v>8</v>
      </c>
      <c r="X1715">
        <f>W1715/A1715</f>
        <v>0.27586206896551724</v>
      </c>
      <c r="Y1715">
        <f>W1715/B1715</f>
        <v>0.18181818181818182</v>
      </c>
      <c r="Z1715">
        <f>W1715/D1715</f>
        <v>0.8</v>
      </c>
      <c r="AA1715" t="str">
        <f>IF(X1715&gt;=0.3,IF(X1715&lt;=0.68,IF(Y1715&gt;=0.2,IF(Y1715&lt;=0.95,IF(Z1715&gt;=0.77,IF(Z1715&lt;=1.75,"CRAM","O"),"O"),"O"),"O"),"O"),"O")</f>
        <v>O</v>
      </c>
      <c r="AD1715">
        <f>(1+A1715-D1715/2-E1715-B1715/2)/(A1715-D1715/2-E1715-C1715-F1715)</f>
        <v>0.125</v>
      </c>
      <c r="AF1715" t="str">
        <f>IF(AD1715&gt;0.66,"CondAr","----")</f>
        <v>----</v>
      </c>
      <c r="AG1715" t="str">
        <f>IF(AND((AD1715&gt;0.5),(AD1715&lt;=0.66)),"Aromatic","----")</f>
        <v>----</v>
      </c>
      <c r="AH1715" t="str">
        <f>IF(AND((AD1715&lt;=0.5),(S1715&lt;1.5)),"HUnSatLig","----")</f>
        <v>----</v>
      </c>
      <c r="AI1715" t="str">
        <f>IF(AND((T1715&lt;0.6),(S1715&gt;=1.5),(C1715=0)),"AlipatNoN","----")</f>
        <v>AlipatNoN</v>
      </c>
      <c r="AJ1715" t="str">
        <f>IF(AND((S1715&gt;=1.5),(T1715&gt;=0.6)),"SatFACarb","----")</f>
        <v>----</v>
      </c>
      <c r="AK1715" t="str">
        <f>IF(AND((T1715&lt;0.6),(S1715&gt;=1.5),(C1715&gt;0)),"Alipat+N","----")</f>
        <v>----</v>
      </c>
      <c r="AM1715" s="4">
        <f>V1715*(44/43.989828)</f>
        <v>551.41364638924256</v>
      </c>
      <c r="AN1715" s="4">
        <f>INT(AM1715)</f>
        <v>551</v>
      </c>
      <c r="AO1715" s="4">
        <f>AM1715-AN1715</f>
        <v>0.41364638924255814</v>
      </c>
    </row>
    <row r="1716" spans="1:41" x14ac:dyDescent="0.25">
      <c r="A1716">
        <v>29</v>
      </c>
      <c r="B1716">
        <v>44</v>
      </c>
      <c r="C1716">
        <v>0</v>
      </c>
      <c r="D1716">
        <v>11</v>
      </c>
      <c r="E1716">
        <v>0</v>
      </c>
      <c r="F1716">
        <v>0</v>
      </c>
      <c r="H1716">
        <v>567.28108420000001</v>
      </c>
      <c r="J1716">
        <v>1610297</v>
      </c>
      <c r="K1716">
        <v>1707436</v>
      </c>
      <c r="L1716">
        <v>1931251</v>
      </c>
      <c r="M1716" t="str">
        <f>IF(J1716&gt;0,"Yes","No")</f>
        <v>Yes</v>
      </c>
      <c r="N1716">
        <f>AVERAGE(J1716:L1716)</f>
        <v>1749661.3333333333</v>
      </c>
      <c r="O1716">
        <v>3713841</v>
      </c>
      <c r="P1716">
        <v>3693012</v>
      </c>
      <c r="Q1716">
        <v>2562269</v>
      </c>
      <c r="S1716">
        <f>B1716/A1716</f>
        <v>1.5172413793103448</v>
      </c>
      <c r="T1716">
        <f>D1716/A1716</f>
        <v>0.37931034482758619</v>
      </c>
      <c r="V1716" s="4">
        <f>A1716*12+(B1716-1)*1.007825+C1716*14.003074+D1716*15.9949146+E1716*31.9720707+F1716*30.9737615+0.0005485799</f>
        <v>567.28108417990006</v>
      </c>
      <c r="W1716">
        <f>1+A1716-B1716/2+C1716/2+F1716/2</f>
        <v>8</v>
      </c>
      <c r="X1716">
        <f>W1716/A1716</f>
        <v>0.27586206896551724</v>
      </c>
      <c r="Y1716">
        <f>W1716/B1716</f>
        <v>0.18181818181818182</v>
      </c>
      <c r="Z1716">
        <f>W1716/D1716</f>
        <v>0.72727272727272729</v>
      </c>
      <c r="AA1716" t="str">
        <f>IF(X1716&gt;=0.3,IF(X1716&lt;=0.68,IF(Y1716&gt;=0.2,IF(Y1716&lt;=0.95,IF(Z1716&gt;=0.77,IF(Z1716&lt;=1.75,"CRAM","O"),"O"),"O"),"O"),"O"),"O")</f>
        <v>O</v>
      </c>
      <c r="AD1716">
        <f>(1+A1716-D1716/2-E1716-B1716/2)/(A1716-D1716/2-E1716-C1716-F1716)</f>
        <v>0.10638297872340426</v>
      </c>
      <c r="AF1716" t="str">
        <f>IF(AD1716&gt;0.66,"CondAr","----")</f>
        <v>----</v>
      </c>
      <c r="AG1716" t="str">
        <f>IF(AND((AD1716&gt;0.5),(AD1716&lt;=0.66)),"Aromatic","----")</f>
        <v>----</v>
      </c>
      <c r="AH1716" t="str">
        <f>IF(AND((AD1716&lt;=0.5),(S1716&lt;1.5)),"HUnSatLig","----")</f>
        <v>----</v>
      </c>
      <c r="AI1716" t="str">
        <f>IF(AND((T1716&lt;0.6),(S1716&gt;=1.5),(C1716=0)),"AlipatNoN","----")</f>
        <v>AlipatNoN</v>
      </c>
      <c r="AJ1716" t="str">
        <f>IF(AND((S1716&gt;=1.5),(T1716&gt;=0.6)),"SatFACarb","----")</f>
        <v>----</v>
      </c>
      <c r="AK1716" t="str">
        <f>IF(AND((T1716&lt;0.6),(S1716&gt;=1.5),(C1716&gt;0)),"Alipat+N","----")</f>
        <v>----</v>
      </c>
      <c r="AM1716" s="4">
        <f>V1716*(44/43.989828)</f>
        <v>567.41225957772781</v>
      </c>
      <c r="AN1716" s="4">
        <f>INT(AM1716)</f>
        <v>567</v>
      </c>
      <c r="AO1716" s="4">
        <f>AM1716-AN1716</f>
        <v>0.4122595777278093</v>
      </c>
    </row>
    <row r="1717" spans="1:41" x14ac:dyDescent="0.25">
      <c r="A1717">
        <v>29</v>
      </c>
      <c r="B1717">
        <v>46</v>
      </c>
      <c r="C1717">
        <v>0</v>
      </c>
      <c r="D1717">
        <v>8</v>
      </c>
      <c r="E1717">
        <v>0</v>
      </c>
      <c r="F1717">
        <v>0</v>
      </c>
      <c r="H1717">
        <v>521.31199040000001</v>
      </c>
      <c r="J1717">
        <v>1718718</v>
      </c>
      <c r="K1717">
        <v>2105808</v>
      </c>
      <c r="L1717">
        <v>2306729</v>
      </c>
      <c r="M1717" t="str">
        <f>IF(J1717&gt;0,"Yes","No")</f>
        <v>Yes</v>
      </c>
      <c r="N1717">
        <f>AVERAGE(J1717:L1717)</f>
        <v>2043751.6666666667</v>
      </c>
      <c r="O1717">
        <v>3267916</v>
      </c>
      <c r="P1717">
        <v>3377987</v>
      </c>
      <c r="Q1717">
        <v>2651988</v>
      </c>
      <c r="S1717">
        <f>B1717/A1717</f>
        <v>1.5862068965517242</v>
      </c>
      <c r="T1717">
        <f>D1717/A1717</f>
        <v>0.27586206896551724</v>
      </c>
      <c r="V1717" s="4">
        <f>A1717*12+(B1717-1)*1.007825+C1717*14.003074+D1717*15.9949146+E1717*31.9720707+F1717*30.9737615+0.0005485799</f>
        <v>521.31199037990007</v>
      </c>
      <c r="W1717">
        <f>1+A1717-B1717/2+C1717/2+F1717/2</f>
        <v>7</v>
      </c>
      <c r="X1717">
        <f>W1717/A1717</f>
        <v>0.2413793103448276</v>
      </c>
      <c r="Y1717">
        <f>W1717/B1717</f>
        <v>0.15217391304347827</v>
      </c>
      <c r="Z1717">
        <f>W1717/D1717</f>
        <v>0.875</v>
      </c>
      <c r="AA1717" t="str">
        <f>IF(X1717&gt;=0.3,IF(X1717&lt;=0.68,IF(Y1717&gt;=0.2,IF(Y1717&lt;=0.95,IF(Z1717&gt;=0.77,IF(Z1717&lt;=1.75,"CRAM","O"),"O"),"O"),"O"),"O"),"O")</f>
        <v>O</v>
      </c>
      <c r="AD1717">
        <f>(1+A1717-D1717/2-E1717-B1717/2)/(A1717-D1717/2-E1717-C1717-F1717)</f>
        <v>0.12</v>
      </c>
      <c r="AF1717" t="str">
        <f>IF(AD1717&gt;0.66,"CondAr","----")</f>
        <v>----</v>
      </c>
      <c r="AG1717" t="str">
        <f>IF(AND((AD1717&gt;0.5),(AD1717&lt;=0.66)),"Aromatic","----")</f>
        <v>----</v>
      </c>
      <c r="AH1717" t="str">
        <f>IF(AND((AD1717&lt;=0.5),(S1717&lt;1.5)),"HUnSatLig","----")</f>
        <v>----</v>
      </c>
      <c r="AI1717" t="str">
        <f>IF(AND((T1717&lt;0.6),(S1717&gt;=1.5),(C1717=0)),"AlipatNoN","----")</f>
        <v>AlipatNoN</v>
      </c>
      <c r="AJ1717" t="str">
        <f>IF(AND((S1717&gt;=1.5),(T1717&gt;=0.6)),"SatFACarb","----")</f>
        <v>----</v>
      </c>
      <c r="AK1717" t="str">
        <f>IF(AND((T1717&lt;0.6),(S1717&gt;=1.5),(C1717&gt;0)),"Alipat+N","----")</f>
        <v>----</v>
      </c>
      <c r="AM1717" s="4">
        <f>V1717*(44/43.989828)</f>
        <v>521.43253610165516</v>
      </c>
      <c r="AN1717" s="4">
        <f>INT(AM1717)</f>
        <v>521</v>
      </c>
      <c r="AO1717" s="4">
        <f>AM1717-AN1717</f>
        <v>0.43253610165515965</v>
      </c>
    </row>
    <row r="1718" spans="1:41" x14ac:dyDescent="0.25">
      <c r="A1718">
        <v>29</v>
      </c>
      <c r="B1718">
        <v>46</v>
      </c>
      <c r="C1718">
        <v>0</v>
      </c>
      <c r="D1718">
        <v>10</v>
      </c>
      <c r="E1718">
        <v>0</v>
      </c>
      <c r="F1718">
        <v>0</v>
      </c>
      <c r="H1718">
        <v>553.30181960000004</v>
      </c>
      <c r="J1718">
        <v>2147252</v>
      </c>
      <c r="K1718">
        <v>1875823</v>
      </c>
      <c r="L1718">
        <v>1619649</v>
      </c>
      <c r="M1718" t="str">
        <f>IF(J1718&gt;0,"Yes","No")</f>
        <v>Yes</v>
      </c>
      <c r="N1718">
        <f>AVERAGE(J1718:L1718)</f>
        <v>1880908</v>
      </c>
      <c r="O1718">
        <v>3208205</v>
      </c>
      <c r="P1718">
        <v>3922103</v>
      </c>
      <c r="Q1718">
        <v>2893300</v>
      </c>
      <c r="S1718">
        <f>B1718/A1718</f>
        <v>1.5862068965517242</v>
      </c>
      <c r="T1718">
        <f>D1718/A1718</f>
        <v>0.34482758620689657</v>
      </c>
      <c r="V1718" s="4">
        <f>A1718*12+(B1718-1)*1.007825+C1718*14.003074+D1718*15.9949146+E1718*31.9720707+F1718*30.9737615+0.0005485799</f>
        <v>553.3018195799001</v>
      </c>
      <c r="W1718">
        <f>1+A1718-B1718/2+C1718/2+F1718/2</f>
        <v>7</v>
      </c>
      <c r="X1718">
        <f>W1718/A1718</f>
        <v>0.2413793103448276</v>
      </c>
      <c r="Y1718">
        <f>W1718/B1718</f>
        <v>0.15217391304347827</v>
      </c>
      <c r="Z1718">
        <f>W1718/D1718</f>
        <v>0.7</v>
      </c>
      <c r="AA1718" t="str">
        <f>IF(X1718&gt;=0.3,IF(X1718&lt;=0.68,IF(Y1718&gt;=0.2,IF(Y1718&lt;=0.95,IF(Z1718&gt;=0.77,IF(Z1718&lt;=1.75,"CRAM","O"),"O"),"O"),"O"),"O"),"O")</f>
        <v>O</v>
      </c>
      <c r="AD1718">
        <f>(1+A1718-D1718/2-E1718-B1718/2)/(A1718-D1718/2-E1718-C1718-F1718)</f>
        <v>8.3333333333333329E-2</v>
      </c>
      <c r="AF1718" t="str">
        <f>IF(AD1718&gt;0.66,"CondAr","----")</f>
        <v>----</v>
      </c>
      <c r="AG1718" t="str">
        <f>IF(AND((AD1718&gt;0.5),(AD1718&lt;=0.66)),"Aromatic","----")</f>
        <v>----</v>
      </c>
      <c r="AH1718" t="str">
        <f>IF(AND((AD1718&lt;=0.5),(S1718&lt;1.5)),"HUnSatLig","----")</f>
        <v>----</v>
      </c>
      <c r="AI1718" t="str">
        <f>IF(AND((T1718&lt;0.6),(S1718&gt;=1.5),(C1718=0)),"AlipatNoN","----")</f>
        <v>AlipatNoN</v>
      </c>
      <c r="AJ1718" t="str">
        <f>IF(AND((S1718&gt;=1.5),(T1718&gt;=0.6)),"SatFACarb","----")</f>
        <v>----</v>
      </c>
      <c r="AK1718" t="str">
        <f>IF(AND((T1718&lt;0.6),(S1718&gt;=1.5),(C1718&gt;0)),"Alipat+N","----")</f>
        <v>----</v>
      </c>
      <c r="AM1718" s="4">
        <f>V1718*(44/43.989828)</f>
        <v>553.42976247862578</v>
      </c>
      <c r="AN1718" s="4">
        <f>INT(AM1718)</f>
        <v>553</v>
      </c>
      <c r="AO1718" s="4">
        <f>AM1718-AN1718</f>
        <v>0.42976247862577566</v>
      </c>
    </row>
    <row r="1719" spans="1:41" x14ac:dyDescent="0.25">
      <c r="A1719">
        <v>30</v>
      </c>
      <c r="B1719">
        <v>34</v>
      </c>
      <c r="C1719">
        <v>0</v>
      </c>
      <c r="D1719">
        <v>12</v>
      </c>
      <c r="E1719">
        <v>0</v>
      </c>
      <c r="F1719">
        <v>0</v>
      </c>
      <c r="H1719">
        <v>585.1977488</v>
      </c>
      <c r="J1719">
        <v>1654799</v>
      </c>
      <c r="K1719">
        <v>1868259</v>
      </c>
      <c r="L1719">
        <v>1595505</v>
      </c>
      <c r="M1719" t="str">
        <f>IF(J1719&gt;0,"Yes","No")</f>
        <v>Yes</v>
      </c>
      <c r="N1719">
        <f>AVERAGE(J1719:L1719)</f>
        <v>1706187.6666666667</v>
      </c>
      <c r="O1719" t="s">
        <v>14</v>
      </c>
      <c r="P1719" t="s">
        <v>14</v>
      </c>
      <c r="Q1719" t="s">
        <v>14</v>
      </c>
      <c r="S1719">
        <f>B1719/A1719</f>
        <v>1.1333333333333333</v>
      </c>
      <c r="T1719">
        <f>D1719/A1719</f>
        <v>0.4</v>
      </c>
      <c r="V1719" s="4">
        <f>A1719*12+(B1719-1)*1.007825+C1719*14.003074+D1719*15.9949146+E1719*31.9720707+F1719*30.9737615+0.0005485799</f>
        <v>585.19774877990005</v>
      </c>
      <c r="W1719">
        <f>1+A1719-B1719/2+C1719/2+F1719/2</f>
        <v>14</v>
      </c>
      <c r="X1719">
        <f>W1719/A1719</f>
        <v>0.46666666666666667</v>
      </c>
      <c r="Y1719">
        <f>W1719/B1719</f>
        <v>0.41176470588235292</v>
      </c>
      <c r="Z1719">
        <f>W1719/D1719</f>
        <v>1.1666666666666667</v>
      </c>
      <c r="AA1719" t="str">
        <f>IF(X1719&gt;=0.3,IF(X1719&lt;=0.68,IF(Y1719&gt;=0.2,IF(Y1719&lt;=0.95,IF(Z1719&gt;=0.77,IF(Z1719&lt;=1.75,"CRAM","O"),"O"),"O"),"O"),"O"),"O")</f>
        <v>CRAM</v>
      </c>
      <c r="AD1719">
        <f>(1+A1719-D1719/2-E1719-B1719/2)/(A1719-D1719/2-E1719-C1719-F1719)</f>
        <v>0.33333333333333331</v>
      </c>
      <c r="AF1719" t="str">
        <f>IF(AD1719&gt;0.66,"CondAr","----")</f>
        <v>----</v>
      </c>
      <c r="AG1719" t="str">
        <f>IF(AND((AD1719&gt;0.5),(AD1719&lt;=0.66)),"Aromatic","----")</f>
        <v>----</v>
      </c>
      <c r="AH1719" t="str">
        <f>IF(AND((AD1719&lt;=0.5),(S1719&lt;1.5)),"HUnSatLig","----")</f>
        <v>HUnSatLig</v>
      </c>
      <c r="AI1719" t="str">
        <f>IF(AND((T1719&lt;0.6),(S1719&gt;=1.5),(C1719=0)),"AlipatNoN","----")</f>
        <v>----</v>
      </c>
      <c r="AJ1719" t="str">
        <f>IF(AND((S1719&gt;=1.5),(T1719&gt;=0.6)),"SatFACarb","----")</f>
        <v>----</v>
      </c>
      <c r="AK1719" t="str">
        <f>IF(AND((T1719&lt;0.6),(S1719&gt;=1.5),(C1719&gt;0)),"Alipat+N","----")</f>
        <v>----</v>
      </c>
      <c r="AM1719" s="4">
        <f>V1719*(44/43.989828)</f>
        <v>585.33306714260391</v>
      </c>
      <c r="AN1719" s="4">
        <f>INT(AM1719)</f>
        <v>585</v>
      </c>
      <c r="AO1719" s="4">
        <f>AM1719-AN1719</f>
        <v>0.33306714260390891</v>
      </c>
    </row>
    <row r="1720" spans="1:41" x14ac:dyDescent="0.25">
      <c r="A1720">
        <v>30</v>
      </c>
      <c r="B1720">
        <v>36</v>
      </c>
      <c r="C1720">
        <v>0</v>
      </c>
      <c r="D1720">
        <v>11</v>
      </c>
      <c r="E1720">
        <v>0</v>
      </c>
      <c r="F1720">
        <v>0</v>
      </c>
      <c r="H1720">
        <v>571.21848420000003</v>
      </c>
      <c r="J1720">
        <v>1604997</v>
      </c>
      <c r="K1720">
        <v>1473788</v>
      </c>
      <c r="L1720">
        <v>1826158</v>
      </c>
      <c r="M1720" t="str">
        <f>IF(J1720&gt;0,"Yes","No")</f>
        <v>Yes</v>
      </c>
      <c r="N1720">
        <f>AVERAGE(J1720:L1720)</f>
        <v>1634981</v>
      </c>
      <c r="O1720" t="s">
        <v>14</v>
      </c>
      <c r="P1720" t="s">
        <v>14</v>
      </c>
      <c r="Q1720" t="s">
        <v>14</v>
      </c>
      <c r="S1720">
        <f>B1720/A1720</f>
        <v>1.2</v>
      </c>
      <c r="T1720">
        <f>D1720/A1720</f>
        <v>0.36666666666666664</v>
      </c>
      <c r="V1720" s="4">
        <f>A1720*12+(B1720-1)*1.007825+C1720*14.003074+D1720*15.9949146+E1720*31.9720707+F1720*30.9737615+0.0005485799</f>
        <v>571.21848417989997</v>
      </c>
      <c r="W1720">
        <f>1+A1720-B1720/2+C1720/2+F1720/2</f>
        <v>13</v>
      </c>
      <c r="X1720">
        <f>W1720/A1720</f>
        <v>0.43333333333333335</v>
      </c>
      <c r="Y1720">
        <f>W1720/B1720</f>
        <v>0.3611111111111111</v>
      </c>
      <c r="Z1720">
        <f>W1720/D1720</f>
        <v>1.1818181818181819</v>
      </c>
      <c r="AA1720" t="str">
        <f>IF(X1720&gt;=0.3,IF(X1720&lt;=0.68,IF(Y1720&gt;=0.2,IF(Y1720&lt;=0.95,IF(Z1720&gt;=0.77,IF(Z1720&lt;=1.75,"CRAM","O"),"O"),"O"),"O"),"O"),"O")</f>
        <v>CRAM</v>
      </c>
      <c r="AD1720">
        <f>(1+A1720-D1720/2-E1720-B1720/2)/(A1720-D1720/2-E1720-C1720-F1720)</f>
        <v>0.30612244897959184</v>
      </c>
      <c r="AF1720" t="str">
        <f>IF(AD1720&gt;0.66,"CondAr","----")</f>
        <v>----</v>
      </c>
      <c r="AG1720" t="str">
        <f>IF(AND((AD1720&gt;0.5),(AD1720&lt;=0.66)),"Aromatic","----")</f>
        <v>----</v>
      </c>
      <c r="AH1720" t="str">
        <f>IF(AND((AD1720&lt;=0.5),(S1720&lt;1.5)),"HUnSatLig","----")</f>
        <v>HUnSatLig</v>
      </c>
      <c r="AI1720" t="str">
        <f>IF(AND((T1720&lt;0.6),(S1720&gt;=1.5),(C1720=0)),"AlipatNoN","----")</f>
        <v>----</v>
      </c>
      <c r="AJ1720" t="str">
        <f>IF(AND((S1720&gt;=1.5),(T1720&gt;=0.6)),"SatFACarb","----")</f>
        <v>----</v>
      </c>
      <c r="AK1720" t="str">
        <f>IF(AND((T1720&lt;0.6),(S1720&gt;=1.5),(C1720&gt;0)),"Alipat+N","----")</f>
        <v>----</v>
      </c>
      <c r="AM1720" s="4">
        <f>V1720*(44/43.989828)</f>
        <v>571.35057004350176</v>
      </c>
      <c r="AN1720" s="4">
        <f>INT(AM1720)</f>
        <v>571</v>
      </c>
      <c r="AO1720" s="4">
        <f>AM1720-AN1720</f>
        <v>0.35057004350176157</v>
      </c>
    </row>
    <row r="1721" spans="1:41" x14ac:dyDescent="0.25">
      <c r="A1721">
        <v>30</v>
      </c>
      <c r="B1721">
        <v>38</v>
      </c>
      <c r="C1721">
        <v>0</v>
      </c>
      <c r="D1721">
        <v>10</v>
      </c>
      <c r="E1721">
        <v>0</v>
      </c>
      <c r="F1721">
        <v>0</v>
      </c>
      <c r="H1721">
        <v>557.23921959999996</v>
      </c>
      <c r="J1721">
        <v>2043249</v>
      </c>
      <c r="K1721">
        <v>2203915</v>
      </c>
      <c r="L1721">
        <v>1524397</v>
      </c>
      <c r="M1721" t="str">
        <f>IF(J1721&gt;0,"Yes","No")</f>
        <v>Yes</v>
      </c>
      <c r="N1721">
        <f>AVERAGE(J1721:L1721)</f>
        <v>1923853.6666666667</v>
      </c>
      <c r="O1721">
        <v>2791362</v>
      </c>
      <c r="P1721">
        <v>2352636</v>
      </c>
      <c r="Q1721">
        <v>2225949</v>
      </c>
      <c r="S1721">
        <f>B1721/A1721</f>
        <v>1.2666666666666666</v>
      </c>
      <c r="T1721">
        <f>D1721/A1721</f>
        <v>0.33333333333333331</v>
      </c>
      <c r="V1721" s="4">
        <f>A1721*12+(B1721-1)*1.007825+C1721*14.003074+D1721*15.9949146+E1721*31.9720707+F1721*30.9737615+0.0005485799</f>
        <v>557.23921957990012</v>
      </c>
      <c r="W1721">
        <f>1+A1721-B1721/2+C1721/2+F1721/2</f>
        <v>12</v>
      </c>
      <c r="X1721">
        <f>W1721/A1721</f>
        <v>0.4</v>
      </c>
      <c r="Y1721">
        <f>W1721/B1721</f>
        <v>0.31578947368421051</v>
      </c>
      <c r="Z1721">
        <f>W1721/D1721</f>
        <v>1.2</v>
      </c>
      <c r="AA1721" t="str">
        <f>IF(X1721&gt;=0.3,IF(X1721&lt;=0.68,IF(Y1721&gt;=0.2,IF(Y1721&lt;=0.95,IF(Z1721&gt;=0.77,IF(Z1721&lt;=1.75,"CRAM","O"),"O"),"O"),"O"),"O"),"O")</f>
        <v>CRAM</v>
      </c>
      <c r="AD1721">
        <f>(1+A1721-D1721/2-E1721-B1721/2)/(A1721-D1721/2-E1721-C1721-F1721)</f>
        <v>0.28000000000000003</v>
      </c>
      <c r="AF1721" t="str">
        <f>IF(AD1721&gt;0.66,"CondAr","----")</f>
        <v>----</v>
      </c>
      <c r="AG1721" t="str">
        <f>IF(AND((AD1721&gt;0.5),(AD1721&lt;=0.66)),"Aromatic","----")</f>
        <v>----</v>
      </c>
      <c r="AH1721" t="str">
        <f>IF(AND((AD1721&lt;=0.5),(S1721&lt;1.5)),"HUnSatLig","----")</f>
        <v>HUnSatLig</v>
      </c>
      <c r="AI1721" t="str">
        <f>IF(AND((T1721&lt;0.6),(S1721&gt;=1.5),(C1721=0)),"AlipatNoN","----")</f>
        <v>----</v>
      </c>
      <c r="AJ1721" t="str">
        <f>IF(AND((S1721&gt;=1.5),(T1721&gt;=0.6)),"SatFACarb","----")</f>
        <v>----</v>
      </c>
      <c r="AK1721" t="str">
        <f>IF(AND((T1721&lt;0.6),(S1721&gt;=1.5),(C1721&gt;0)),"Alipat+N","----")</f>
        <v>----</v>
      </c>
      <c r="AM1721" s="4">
        <f>V1721*(44/43.989828)</f>
        <v>557.36807294439984</v>
      </c>
      <c r="AN1721" s="4">
        <f>INT(AM1721)</f>
        <v>557</v>
      </c>
      <c r="AO1721" s="4">
        <f>AM1721-AN1721</f>
        <v>0.36807294439984162</v>
      </c>
    </row>
    <row r="1722" spans="1:41" x14ac:dyDescent="0.25">
      <c r="A1722">
        <v>30</v>
      </c>
      <c r="B1722">
        <v>38</v>
      </c>
      <c r="C1722">
        <v>0</v>
      </c>
      <c r="D1722">
        <v>11</v>
      </c>
      <c r="E1722">
        <v>0</v>
      </c>
      <c r="F1722">
        <v>0</v>
      </c>
      <c r="H1722">
        <v>573.23413419999997</v>
      </c>
      <c r="J1722">
        <v>2230556</v>
      </c>
      <c r="K1722">
        <v>1941145</v>
      </c>
      <c r="L1722">
        <v>1967387</v>
      </c>
      <c r="M1722" t="str">
        <f>IF(J1722&gt;0,"Yes","No")</f>
        <v>Yes</v>
      </c>
      <c r="N1722">
        <f>AVERAGE(J1722:L1722)</f>
        <v>2046362.6666666667</v>
      </c>
      <c r="O1722">
        <v>2738961</v>
      </c>
      <c r="P1722">
        <v>2801249</v>
      </c>
      <c r="Q1722">
        <v>2200974</v>
      </c>
      <c r="S1722">
        <f>B1722/A1722</f>
        <v>1.2666666666666666</v>
      </c>
      <c r="T1722">
        <f>D1722/A1722</f>
        <v>0.36666666666666664</v>
      </c>
      <c r="V1722" s="4">
        <f>A1722*12+(B1722-1)*1.007825+C1722*14.003074+D1722*15.9949146+E1722*31.9720707+F1722*30.9737615+0.0005485799</f>
        <v>573.23413417990002</v>
      </c>
      <c r="W1722">
        <f>1+A1722-B1722/2+C1722/2+F1722/2</f>
        <v>12</v>
      </c>
      <c r="X1722">
        <f>W1722/A1722</f>
        <v>0.4</v>
      </c>
      <c r="Y1722">
        <f>W1722/B1722</f>
        <v>0.31578947368421051</v>
      </c>
      <c r="Z1722">
        <f>W1722/D1722</f>
        <v>1.0909090909090908</v>
      </c>
      <c r="AA1722" t="str">
        <f>IF(X1722&gt;=0.3,IF(X1722&lt;=0.68,IF(Y1722&gt;=0.2,IF(Y1722&lt;=0.95,IF(Z1722&gt;=0.77,IF(Z1722&lt;=1.75,"CRAM","O"),"O"),"O"),"O"),"O"),"O")</f>
        <v>CRAM</v>
      </c>
      <c r="AD1722">
        <f>(1+A1722-D1722/2-E1722-B1722/2)/(A1722-D1722/2-E1722-C1722-F1722)</f>
        <v>0.26530612244897961</v>
      </c>
      <c r="AF1722" t="str">
        <f>IF(AD1722&gt;0.66,"CondAr","----")</f>
        <v>----</v>
      </c>
      <c r="AG1722" t="str">
        <f>IF(AND((AD1722&gt;0.5),(AD1722&lt;=0.66)),"Aromatic","----")</f>
        <v>----</v>
      </c>
      <c r="AH1722" t="str">
        <f>IF(AND((AD1722&lt;=0.5),(S1722&lt;1.5)),"HUnSatLig","----")</f>
        <v>HUnSatLig</v>
      </c>
      <c r="AI1722" t="str">
        <f>IF(AND((T1722&lt;0.6),(S1722&gt;=1.5),(C1722=0)),"AlipatNoN","----")</f>
        <v>----</v>
      </c>
      <c r="AJ1722" t="str">
        <f>IF(AND((S1722&gt;=1.5),(T1722&gt;=0.6)),"SatFACarb","----")</f>
        <v>----</v>
      </c>
      <c r="AK1722" t="str">
        <f>IF(AND((T1722&lt;0.6),(S1722&gt;=1.5),(C1722&gt;0)),"Alipat+N","----")</f>
        <v>----</v>
      </c>
      <c r="AM1722" s="4">
        <f>V1722*(44/43.989828)</f>
        <v>573.36668613288498</v>
      </c>
      <c r="AN1722" s="4">
        <f>INT(AM1722)</f>
        <v>573</v>
      </c>
      <c r="AO1722" s="4">
        <f>AM1722-AN1722</f>
        <v>0.36668613288497909</v>
      </c>
    </row>
    <row r="1723" spans="1:41" x14ac:dyDescent="0.25">
      <c r="A1723">
        <v>30</v>
      </c>
      <c r="B1723">
        <v>38</v>
      </c>
      <c r="C1723">
        <v>0</v>
      </c>
      <c r="D1723">
        <v>12</v>
      </c>
      <c r="E1723">
        <v>0</v>
      </c>
      <c r="F1723">
        <v>0</v>
      </c>
      <c r="H1723">
        <v>589.22904879999999</v>
      </c>
      <c r="J1723">
        <v>1704154</v>
      </c>
      <c r="K1723">
        <v>1997532</v>
      </c>
      <c r="L1723">
        <v>1586517</v>
      </c>
      <c r="M1723" t="str">
        <f>IF(J1723&gt;0,"Yes","No")</f>
        <v>Yes</v>
      </c>
      <c r="N1723">
        <f>AVERAGE(J1723:L1723)</f>
        <v>1762734.3333333333</v>
      </c>
      <c r="O1723">
        <v>2066340</v>
      </c>
      <c r="P1723">
        <v>1943069</v>
      </c>
      <c r="Q1723">
        <v>1917056</v>
      </c>
      <c r="S1723">
        <f>B1723/A1723</f>
        <v>1.2666666666666666</v>
      </c>
      <c r="T1723">
        <f>D1723/A1723</f>
        <v>0.4</v>
      </c>
      <c r="V1723" s="4">
        <f>A1723*12+(B1723-1)*1.007825+C1723*14.003074+D1723*15.9949146+E1723*31.9720707+F1723*30.9737615+0.0005485799</f>
        <v>589.22904877990004</v>
      </c>
      <c r="W1723">
        <f>1+A1723-B1723/2+C1723/2+F1723/2</f>
        <v>12</v>
      </c>
      <c r="X1723">
        <f>W1723/A1723</f>
        <v>0.4</v>
      </c>
      <c r="Y1723">
        <f>W1723/B1723</f>
        <v>0.31578947368421051</v>
      </c>
      <c r="Z1723">
        <f>W1723/D1723</f>
        <v>1</v>
      </c>
      <c r="AA1723" t="str">
        <f>IF(X1723&gt;=0.3,IF(X1723&lt;=0.68,IF(Y1723&gt;=0.2,IF(Y1723&lt;=0.95,IF(Z1723&gt;=0.77,IF(Z1723&lt;=1.75,"CRAM","O"),"O"),"O"),"O"),"O"),"O")</f>
        <v>CRAM</v>
      </c>
      <c r="AD1723">
        <f>(1+A1723-D1723/2-E1723-B1723/2)/(A1723-D1723/2-E1723-C1723-F1723)</f>
        <v>0.25</v>
      </c>
      <c r="AF1723" t="str">
        <f>IF(AD1723&gt;0.66,"CondAr","----")</f>
        <v>----</v>
      </c>
      <c r="AG1723" t="str">
        <f>IF(AND((AD1723&gt;0.5),(AD1723&lt;=0.66)),"Aromatic","----")</f>
        <v>----</v>
      </c>
      <c r="AH1723" t="str">
        <f>IF(AND((AD1723&lt;=0.5),(S1723&lt;1.5)),"HUnSatLig","----")</f>
        <v>HUnSatLig</v>
      </c>
      <c r="AI1723" t="str">
        <f>IF(AND((T1723&lt;0.6),(S1723&gt;=1.5),(C1723=0)),"AlipatNoN","----")</f>
        <v>----</v>
      </c>
      <c r="AJ1723" t="str">
        <f>IF(AND((S1723&gt;=1.5),(T1723&gt;=0.6)),"SatFACarb","----")</f>
        <v>----</v>
      </c>
      <c r="AK1723" t="str">
        <f>IF(AND((T1723&lt;0.6),(S1723&gt;=1.5),(C1723&gt;0)),"Alipat+N","----")</f>
        <v>----</v>
      </c>
      <c r="AM1723" s="4">
        <f>V1723*(44/43.989828)</f>
        <v>589.36529932137034</v>
      </c>
      <c r="AN1723" s="4">
        <f>INT(AM1723)</f>
        <v>589</v>
      </c>
      <c r="AO1723" s="4">
        <f>AM1723-AN1723</f>
        <v>0.36529932137034393</v>
      </c>
    </row>
    <row r="1724" spans="1:41" x14ac:dyDescent="0.25">
      <c r="A1724">
        <v>30</v>
      </c>
      <c r="B1724">
        <v>40</v>
      </c>
      <c r="C1724">
        <v>0</v>
      </c>
      <c r="D1724">
        <v>8</v>
      </c>
      <c r="E1724">
        <v>0</v>
      </c>
      <c r="F1724">
        <v>0</v>
      </c>
      <c r="H1724">
        <v>527.26504039999998</v>
      </c>
      <c r="J1724">
        <v>1915040</v>
      </c>
      <c r="K1724">
        <v>1894424</v>
      </c>
      <c r="L1724">
        <v>1675080</v>
      </c>
      <c r="M1724" t="str">
        <f>IF(J1724&gt;0,"Yes","No")</f>
        <v>Yes</v>
      </c>
      <c r="N1724">
        <f>AVERAGE(J1724:L1724)</f>
        <v>1828181.3333333333</v>
      </c>
      <c r="O1724">
        <v>3052913</v>
      </c>
      <c r="P1724">
        <v>3296084</v>
      </c>
      <c r="Q1724">
        <v>2706789</v>
      </c>
      <c r="S1724">
        <f>B1724/A1724</f>
        <v>1.3333333333333333</v>
      </c>
      <c r="T1724">
        <f>D1724/A1724</f>
        <v>0.26666666666666666</v>
      </c>
      <c r="V1724" s="4">
        <f>A1724*12+(B1724-1)*1.007825+C1724*14.003074+D1724*15.9949146+E1724*31.9720707+F1724*30.9737615+0.0005485799</f>
        <v>527.26504037990003</v>
      </c>
      <c r="W1724">
        <f>1+A1724-B1724/2+C1724/2+F1724/2</f>
        <v>11</v>
      </c>
      <c r="X1724">
        <f>W1724/A1724</f>
        <v>0.36666666666666664</v>
      </c>
      <c r="Y1724">
        <f>W1724/B1724</f>
        <v>0.27500000000000002</v>
      </c>
      <c r="Z1724">
        <f>W1724/D1724</f>
        <v>1.375</v>
      </c>
      <c r="AA1724" t="str">
        <f>IF(X1724&gt;=0.3,IF(X1724&lt;=0.68,IF(Y1724&gt;=0.2,IF(Y1724&lt;=0.95,IF(Z1724&gt;=0.77,IF(Z1724&lt;=1.75,"CRAM","O"),"O"),"O"),"O"),"O"),"O")</f>
        <v>CRAM</v>
      </c>
      <c r="AD1724">
        <f>(1+A1724-D1724/2-E1724-B1724/2)/(A1724-D1724/2-E1724-C1724-F1724)</f>
        <v>0.26923076923076922</v>
      </c>
      <c r="AF1724" t="str">
        <f>IF(AD1724&gt;0.66,"CondAr","----")</f>
        <v>----</v>
      </c>
      <c r="AG1724" t="str">
        <f>IF(AND((AD1724&gt;0.5),(AD1724&lt;=0.66)),"Aromatic","----")</f>
        <v>----</v>
      </c>
      <c r="AH1724" t="str">
        <f>IF(AND((AD1724&lt;=0.5),(S1724&lt;1.5)),"HUnSatLig","----")</f>
        <v>HUnSatLig</v>
      </c>
      <c r="AI1724" t="str">
        <f>IF(AND((T1724&lt;0.6),(S1724&gt;=1.5),(C1724=0)),"AlipatNoN","----")</f>
        <v>----</v>
      </c>
      <c r="AJ1724" t="str">
        <f>IF(AND((S1724&gt;=1.5),(T1724&gt;=0.6)),"SatFACarb","----")</f>
        <v>----</v>
      </c>
      <c r="AK1724" t="str">
        <f>IF(AND((T1724&lt;0.6),(S1724&gt;=1.5),(C1724&gt;0)),"Alipat+N","----")</f>
        <v>----</v>
      </c>
      <c r="AM1724" s="4">
        <f>V1724*(44/43.989828)</f>
        <v>527.38696265681233</v>
      </c>
      <c r="AN1724" s="4">
        <f>INT(AM1724)</f>
        <v>527</v>
      </c>
      <c r="AO1724" s="4">
        <f>AM1724-AN1724</f>
        <v>0.38696265681232944</v>
      </c>
    </row>
    <row r="1725" spans="1:41" x14ac:dyDescent="0.25">
      <c r="A1725">
        <v>30</v>
      </c>
      <c r="B1725">
        <v>40</v>
      </c>
      <c r="C1725">
        <v>0</v>
      </c>
      <c r="D1725">
        <v>9</v>
      </c>
      <c r="E1725">
        <v>0</v>
      </c>
      <c r="F1725">
        <v>0</v>
      </c>
      <c r="H1725">
        <v>543.25995499999999</v>
      </c>
      <c r="J1725">
        <v>2150873</v>
      </c>
      <c r="K1725">
        <v>2152466</v>
      </c>
      <c r="L1725">
        <v>2227848</v>
      </c>
      <c r="M1725" t="str">
        <f>IF(J1725&gt;0,"Yes","No")</f>
        <v>Yes</v>
      </c>
      <c r="N1725">
        <f>AVERAGE(J1725:L1725)</f>
        <v>2177062.3333333335</v>
      </c>
      <c r="O1725">
        <v>3809486</v>
      </c>
      <c r="P1725">
        <v>3933752</v>
      </c>
      <c r="Q1725">
        <v>2597844</v>
      </c>
      <c r="S1725">
        <f>B1725/A1725</f>
        <v>1.3333333333333333</v>
      </c>
      <c r="T1725">
        <f>D1725/A1725</f>
        <v>0.3</v>
      </c>
      <c r="V1725" s="4">
        <f>A1725*12+(B1725-1)*1.007825+C1725*14.003074+D1725*15.9949146+E1725*31.9720707+F1725*30.9737615+0.0005485799</f>
        <v>543.25995497990004</v>
      </c>
      <c r="W1725">
        <f>1+A1725-B1725/2+C1725/2+F1725/2</f>
        <v>11</v>
      </c>
      <c r="X1725">
        <f>W1725/A1725</f>
        <v>0.36666666666666664</v>
      </c>
      <c r="Y1725">
        <f>W1725/B1725</f>
        <v>0.27500000000000002</v>
      </c>
      <c r="Z1725">
        <f>W1725/D1725</f>
        <v>1.2222222222222223</v>
      </c>
      <c r="AA1725" t="str">
        <f>IF(X1725&gt;=0.3,IF(X1725&lt;=0.68,IF(Y1725&gt;=0.2,IF(Y1725&lt;=0.95,IF(Z1725&gt;=0.77,IF(Z1725&lt;=1.75,"CRAM","O"),"O"),"O"),"O"),"O"),"O")</f>
        <v>CRAM</v>
      </c>
      <c r="AD1725">
        <f>(1+A1725-D1725/2-E1725-B1725/2)/(A1725-D1725/2-E1725-C1725-F1725)</f>
        <v>0.25490196078431371</v>
      </c>
      <c r="AF1725" t="str">
        <f>IF(AD1725&gt;0.66,"CondAr","----")</f>
        <v>----</v>
      </c>
      <c r="AG1725" t="str">
        <f>IF(AND((AD1725&gt;0.5),(AD1725&lt;=0.66)),"Aromatic","----")</f>
        <v>----</v>
      </c>
      <c r="AH1725" t="str">
        <f>IF(AND((AD1725&lt;=0.5),(S1725&lt;1.5)),"HUnSatLig","----")</f>
        <v>HUnSatLig</v>
      </c>
      <c r="AI1725" t="str">
        <f>IF(AND((T1725&lt;0.6),(S1725&gt;=1.5),(C1725=0)),"AlipatNoN","----")</f>
        <v>----</v>
      </c>
      <c r="AJ1725" t="str">
        <f>IF(AND((S1725&gt;=1.5),(T1725&gt;=0.6)),"SatFACarb","----")</f>
        <v>----</v>
      </c>
      <c r="AK1725" t="str">
        <f>IF(AND((T1725&lt;0.6),(S1725&gt;=1.5),(C1725&gt;0)),"Alipat+N","----")</f>
        <v>----</v>
      </c>
      <c r="AM1725" s="4">
        <f>V1725*(44/43.989828)</f>
        <v>543.38557584529769</v>
      </c>
      <c r="AN1725" s="4">
        <f>INT(AM1725)</f>
        <v>543</v>
      </c>
      <c r="AO1725" s="4">
        <f>AM1725-AN1725</f>
        <v>0.38557584529769429</v>
      </c>
    </row>
    <row r="1726" spans="1:41" x14ac:dyDescent="0.25">
      <c r="A1726">
        <v>30</v>
      </c>
      <c r="B1726">
        <v>40</v>
      </c>
      <c r="C1726">
        <v>0</v>
      </c>
      <c r="D1726">
        <v>10</v>
      </c>
      <c r="E1726">
        <v>0</v>
      </c>
      <c r="F1726">
        <v>0</v>
      </c>
      <c r="H1726">
        <v>559.25486960000001</v>
      </c>
      <c r="J1726">
        <v>2308930</v>
      </c>
      <c r="K1726">
        <v>2303184</v>
      </c>
      <c r="L1726">
        <v>1952920</v>
      </c>
      <c r="M1726" t="str">
        <f>IF(J1726&gt;0,"Yes","No")</f>
        <v>Yes</v>
      </c>
      <c r="N1726">
        <f>AVERAGE(J1726:L1726)</f>
        <v>2188344.6666666665</v>
      </c>
      <c r="O1726">
        <v>3682207</v>
      </c>
      <c r="P1726">
        <v>3663766</v>
      </c>
      <c r="Q1726">
        <v>3225771</v>
      </c>
      <c r="S1726">
        <f>B1726/A1726</f>
        <v>1.3333333333333333</v>
      </c>
      <c r="T1726">
        <f>D1726/A1726</f>
        <v>0.33333333333333331</v>
      </c>
      <c r="V1726" s="4">
        <f>A1726*12+(B1726-1)*1.007825+C1726*14.003074+D1726*15.9949146+E1726*31.9720707+F1726*30.9737615+0.0005485799</f>
        <v>559.25486957990006</v>
      </c>
      <c r="W1726">
        <f>1+A1726-B1726/2+C1726/2+F1726/2</f>
        <v>11</v>
      </c>
      <c r="X1726">
        <f>W1726/A1726</f>
        <v>0.36666666666666664</v>
      </c>
      <c r="Y1726">
        <f>W1726/B1726</f>
        <v>0.27500000000000002</v>
      </c>
      <c r="Z1726">
        <f>W1726/D1726</f>
        <v>1.1000000000000001</v>
      </c>
      <c r="AA1726" t="str">
        <f>IF(X1726&gt;=0.3,IF(X1726&lt;=0.68,IF(Y1726&gt;=0.2,IF(Y1726&lt;=0.95,IF(Z1726&gt;=0.77,IF(Z1726&lt;=1.75,"CRAM","O"),"O"),"O"),"O"),"O"),"O")</f>
        <v>CRAM</v>
      </c>
      <c r="AD1726">
        <f>(1+A1726-D1726/2-E1726-B1726/2)/(A1726-D1726/2-E1726-C1726-F1726)</f>
        <v>0.24</v>
      </c>
      <c r="AF1726" t="str">
        <f>IF(AD1726&gt;0.66,"CondAr","----")</f>
        <v>----</v>
      </c>
      <c r="AG1726" t="str">
        <f>IF(AND((AD1726&gt;0.5),(AD1726&lt;=0.66)),"Aromatic","----")</f>
        <v>----</v>
      </c>
      <c r="AH1726" t="str">
        <f>IF(AND((AD1726&lt;=0.5),(S1726&lt;1.5)),"HUnSatLig","----")</f>
        <v>HUnSatLig</v>
      </c>
      <c r="AI1726" t="str">
        <f>IF(AND((T1726&lt;0.6),(S1726&gt;=1.5),(C1726=0)),"AlipatNoN","----")</f>
        <v>----</v>
      </c>
      <c r="AJ1726" t="str">
        <f>IF(AND((S1726&gt;=1.5),(T1726&gt;=0.6)),"SatFACarb","----")</f>
        <v>----</v>
      </c>
      <c r="AK1726" t="str">
        <f>IF(AND((T1726&lt;0.6),(S1726&gt;=1.5),(C1726&gt;0)),"Alipat+N","----")</f>
        <v>----</v>
      </c>
      <c r="AM1726" s="4">
        <f>V1726*(44/43.989828)</f>
        <v>559.38418903378295</v>
      </c>
      <c r="AN1726" s="4">
        <f>INT(AM1726)</f>
        <v>559</v>
      </c>
      <c r="AO1726" s="4">
        <f>AM1726-AN1726</f>
        <v>0.38418903378294544</v>
      </c>
    </row>
    <row r="1727" spans="1:41" x14ac:dyDescent="0.25">
      <c r="A1727">
        <v>30</v>
      </c>
      <c r="B1727">
        <v>40</v>
      </c>
      <c r="C1727">
        <v>0</v>
      </c>
      <c r="D1727">
        <v>11</v>
      </c>
      <c r="E1727">
        <v>0</v>
      </c>
      <c r="F1727">
        <v>0</v>
      </c>
      <c r="H1727">
        <v>575.24978420000002</v>
      </c>
      <c r="J1727">
        <v>1969323</v>
      </c>
      <c r="K1727">
        <v>2316849</v>
      </c>
      <c r="L1727">
        <v>1989822</v>
      </c>
      <c r="M1727" t="str">
        <f>IF(J1727&gt;0,"Yes","No")</f>
        <v>Yes</v>
      </c>
      <c r="N1727">
        <f>AVERAGE(J1727:L1727)</f>
        <v>2091998</v>
      </c>
      <c r="O1727">
        <v>3121939</v>
      </c>
      <c r="P1727">
        <v>3454942</v>
      </c>
      <c r="Q1727">
        <v>2301730</v>
      </c>
      <c r="S1727">
        <f>B1727/A1727</f>
        <v>1.3333333333333333</v>
      </c>
      <c r="T1727">
        <f>D1727/A1727</f>
        <v>0.36666666666666664</v>
      </c>
      <c r="V1727" s="4">
        <f>A1727*12+(B1727-1)*1.007825+C1727*14.003074+D1727*15.9949146+E1727*31.9720707+F1727*30.9737615+0.0005485799</f>
        <v>575.24978417990008</v>
      </c>
      <c r="W1727">
        <f>1+A1727-B1727/2+C1727/2+F1727/2</f>
        <v>11</v>
      </c>
      <c r="X1727">
        <f>W1727/A1727</f>
        <v>0.36666666666666664</v>
      </c>
      <c r="Y1727">
        <f>W1727/B1727</f>
        <v>0.27500000000000002</v>
      </c>
      <c r="Z1727">
        <f>W1727/D1727</f>
        <v>1</v>
      </c>
      <c r="AA1727" t="str">
        <f>IF(X1727&gt;=0.3,IF(X1727&lt;=0.68,IF(Y1727&gt;=0.2,IF(Y1727&lt;=0.95,IF(Z1727&gt;=0.77,IF(Z1727&lt;=1.75,"CRAM","O"),"O"),"O"),"O"),"O"),"O")</f>
        <v>CRAM</v>
      </c>
      <c r="AD1727">
        <f>(1+A1727-D1727/2-E1727-B1727/2)/(A1727-D1727/2-E1727-C1727-F1727)</f>
        <v>0.22448979591836735</v>
      </c>
      <c r="AF1727" t="str">
        <f>IF(AD1727&gt;0.66,"CondAr","----")</f>
        <v>----</v>
      </c>
      <c r="AG1727" t="str">
        <f>IF(AND((AD1727&gt;0.5),(AD1727&lt;=0.66)),"Aromatic","----")</f>
        <v>----</v>
      </c>
      <c r="AH1727" t="str">
        <f>IF(AND((AD1727&lt;=0.5),(S1727&lt;1.5)),"HUnSatLig","----")</f>
        <v>HUnSatLig</v>
      </c>
      <c r="AI1727" t="str">
        <f>IF(AND((T1727&lt;0.6),(S1727&gt;=1.5),(C1727=0)),"AlipatNoN","----")</f>
        <v>----</v>
      </c>
      <c r="AJ1727" t="str">
        <f>IF(AND((S1727&gt;=1.5),(T1727&gt;=0.6)),"SatFACarb","----")</f>
        <v>----</v>
      </c>
      <c r="AK1727" t="str">
        <f>IF(AND((T1727&lt;0.6),(S1727&gt;=1.5),(C1727&gt;0)),"Alipat+N","----")</f>
        <v>----</v>
      </c>
      <c r="AM1727" s="4">
        <f>V1727*(44/43.989828)</f>
        <v>575.38280222226831</v>
      </c>
      <c r="AN1727" s="4">
        <f>INT(AM1727)</f>
        <v>575</v>
      </c>
      <c r="AO1727" s="4">
        <f>AM1727-AN1727</f>
        <v>0.38280222226831029</v>
      </c>
    </row>
    <row r="1728" spans="1:41" x14ac:dyDescent="0.25">
      <c r="A1728">
        <v>30</v>
      </c>
      <c r="B1728">
        <v>42</v>
      </c>
      <c r="C1728">
        <v>0</v>
      </c>
      <c r="D1728">
        <v>8</v>
      </c>
      <c r="E1728">
        <v>0</v>
      </c>
      <c r="F1728">
        <v>0</v>
      </c>
      <c r="H1728">
        <v>529.28069040000003</v>
      </c>
      <c r="J1728">
        <v>2744543</v>
      </c>
      <c r="K1728">
        <v>2482728</v>
      </c>
      <c r="L1728">
        <v>2345850</v>
      </c>
      <c r="M1728" t="str">
        <f>IF(J1728&gt;0,"Yes","No")</f>
        <v>Yes</v>
      </c>
      <c r="N1728">
        <f>AVERAGE(J1728:L1728)</f>
        <v>2524373.6666666665</v>
      </c>
      <c r="O1728">
        <v>4265326</v>
      </c>
      <c r="P1728">
        <v>5516105</v>
      </c>
      <c r="Q1728">
        <v>3642708</v>
      </c>
      <c r="S1728">
        <f>B1728/A1728</f>
        <v>1.4</v>
      </c>
      <c r="T1728">
        <f>D1728/A1728</f>
        <v>0.26666666666666666</v>
      </c>
      <c r="V1728" s="4">
        <f>A1728*12+(B1728-1)*1.007825+C1728*14.003074+D1728*15.9949146+E1728*31.9720707+F1728*30.9737615+0.0005485799</f>
        <v>529.28069037990008</v>
      </c>
      <c r="W1728">
        <f>1+A1728-B1728/2+C1728/2+F1728/2</f>
        <v>10</v>
      </c>
      <c r="X1728">
        <f>W1728/A1728</f>
        <v>0.33333333333333331</v>
      </c>
      <c r="Y1728">
        <f>W1728/B1728</f>
        <v>0.23809523809523808</v>
      </c>
      <c r="Z1728">
        <f>W1728/D1728</f>
        <v>1.25</v>
      </c>
      <c r="AA1728" t="str">
        <f>IF(X1728&gt;=0.3,IF(X1728&lt;=0.68,IF(Y1728&gt;=0.2,IF(Y1728&lt;=0.95,IF(Z1728&gt;=0.77,IF(Z1728&lt;=1.75,"CRAM","O"),"O"),"O"),"O"),"O"),"O")</f>
        <v>CRAM</v>
      </c>
      <c r="AD1728">
        <f>(1+A1728-D1728/2-E1728-B1728/2)/(A1728-D1728/2-E1728-C1728-F1728)</f>
        <v>0.23076923076923078</v>
      </c>
      <c r="AF1728" t="str">
        <f>IF(AD1728&gt;0.66,"CondAr","----")</f>
        <v>----</v>
      </c>
      <c r="AG1728" t="str">
        <f>IF(AND((AD1728&gt;0.5),(AD1728&lt;=0.66)),"Aromatic","----")</f>
        <v>----</v>
      </c>
      <c r="AH1728" t="str">
        <f>IF(AND((AD1728&lt;=0.5),(S1728&lt;1.5)),"HUnSatLig","----")</f>
        <v>HUnSatLig</v>
      </c>
      <c r="AI1728" t="str">
        <f>IF(AND((T1728&lt;0.6),(S1728&gt;=1.5),(C1728=0)),"AlipatNoN","----")</f>
        <v>----</v>
      </c>
      <c r="AJ1728" t="str">
        <f>IF(AND((S1728&gt;=1.5),(T1728&gt;=0.6)),"SatFACarb","----")</f>
        <v>----</v>
      </c>
      <c r="AK1728" t="str">
        <f>IF(AND((T1728&lt;0.6),(S1728&gt;=1.5),(C1728&gt;0)),"Alipat+N","----")</f>
        <v>----</v>
      </c>
      <c r="AM1728" s="4">
        <f>V1728*(44/43.989828)</f>
        <v>529.40307874619566</v>
      </c>
      <c r="AN1728" s="4">
        <f>INT(AM1728)</f>
        <v>529</v>
      </c>
      <c r="AO1728" s="4">
        <f>AM1728-AN1728</f>
        <v>0.40307874619566064</v>
      </c>
    </row>
    <row r="1729" spans="1:41" x14ac:dyDescent="0.25">
      <c r="A1729">
        <v>30</v>
      </c>
      <c r="B1729">
        <v>42</v>
      </c>
      <c r="C1729">
        <v>0</v>
      </c>
      <c r="D1729">
        <v>9</v>
      </c>
      <c r="E1729">
        <v>0</v>
      </c>
      <c r="F1729">
        <v>0</v>
      </c>
      <c r="H1729">
        <v>545.27560500000004</v>
      </c>
      <c r="J1729">
        <v>2745313</v>
      </c>
      <c r="K1729">
        <v>2633212</v>
      </c>
      <c r="L1729">
        <v>2854558</v>
      </c>
      <c r="M1729" t="str">
        <f>IF(J1729&gt;0,"Yes","No")</f>
        <v>Yes</v>
      </c>
      <c r="N1729">
        <f>AVERAGE(J1729:L1729)</f>
        <v>2744361</v>
      </c>
      <c r="O1729">
        <v>4153513</v>
      </c>
      <c r="P1729">
        <v>5106166</v>
      </c>
      <c r="Q1729">
        <v>4133758</v>
      </c>
      <c r="S1729">
        <f>B1729/A1729</f>
        <v>1.4</v>
      </c>
      <c r="T1729">
        <f>D1729/A1729</f>
        <v>0.3</v>
      </c>
      <c r="V1729" s="4">
        <f>A1729*12+(B1729-1)*1.007825+C1729*14.003074+D1729*15.9949146+E1729*31.9720707+F1729*30.9737615+0.0005485799</f>
        <v>545.27560497990009</v>
      </c>
      <c r="W1729">
        <f>1+A1729-B1729/2+C1729/2+F1729/2</f>
        <v>10</v>
      </c>
      <c r="X1729">
        <f>W1729/A1729</f>
        <v>0.33333333333333331</v>
      </c>
      <c r="Y1729">
        <f>W1729/B1729</f>
        <v>0.23809523809523808</v>
      </c>
      <c r="Z1729">
        <f>W1729/D1729</f>
        <v>1.1111111111111112</v>
      </c>
      <c r="AA1729" t="str">
        <f>IF(X1729&gt;=0.3,IF(X1729&lt;=0.68,IF(Y1729&gt;=0.2,IF(Y1729&lt;=0.95,IF(Z1729&gt;=0.77,IF(Z1729&lt;=1.75,"CRAM","O"),"O"),"O"),"O"),"O"),"O")</f>
        <v>CRAM</v>
      </c>
      <c r="AD1729">
        <f>(1+A1729-D1729/2-E1729-B1729/2)/(A1729-D1729/2-E1729-C1729-F1729)</f>
        <v>0.21568627450980393</v>
      </c>
      <c r="AF1729" t="str">
        <f>IF(AD1729&gt;0.66,"CondAr","----")</f>
        <v>----</v>
      </c>
      <c r="AG1729" t="str">
        <f>IF(AND((AD1729&gt;0.5),(AD1729&lt;=0.66)),"Aromatic","----")</f>
        <v>----</v>
      </c>
      <c r="AH1729" t="str">
        <f>IF(AND((AD1729&lt;=0.5),(S1729&lt;1.5)),"HUnSatLig","----")</f>
        <v>HUnSatLig</v>
      </c>
      <c r="AI1729" t="str">
        <f>IF(AND((T1729&lt;0.6),(S1729&gt;=1.5),(C1729=0)),"AlipatNoN","----")</f>
        <v>----</v>
      </c>
      <c r="AJ1729" t="str">
        <f>IF(AND((S1729&gt;=1.5),(T1729&gt;=0.6)),"SatFACarb","----")</f>
        <v>----</v>
      </c>
      <c r="AK1729" t="str">
        <f>IF(AND((T1729&lt;0.6),(S1729&gt;=1.5),(C1729&gt;0)),"Alipat+N","----")</f>
        <v>----</v>
      </c>
      <c r="AM1729" s="4">
        <f>V1729*(44/43.989828)</f>
        <v>545.40169193468091</v>
      </c>
      <c r="AN1729" s="4">
        <f>INT(AM1729)</f>
        <v>545</v>
      </c>
      <c r="AO1729" s="4">
        <f>AM1729-AN1729</f>
        <v>0.4016919346809118</v>
      </c>
    </row>
    <row r="1730" spans="1:41" x14ac:dyDescent="0.25">
      <c r="A1730">
        <v>30</v>
      </c>
      <c r="B1730">
        <v>42</v>
      </c>
      <c r="C1730">
        <v>0</v>
      </c>
      <c r="D1730">
        <v>11</v>
      </c>
      <c r="E1730">
        <v>0</v>
      </c>
      <c r="F1730">
        <v>0</v>
      </c>
      <c r="H1730">
        <v>577.26543419999996</v>
      </c>
      <c r="J1730">
        <v>2438705</v>
      </c>
      <c r="K1730">
        <v>2104258</v>
      </c>
      <c r="L1730">
        <v>1826391</v>
      </c>
      <c r="M1730" t="str">
        <f>IF(J1730&gt;0,"Yes","No")</f>
        <v>Yes</v>
      </c>
      <c r="N1730">
        <f>AVERAGE(J1730:L1730)</f>
        <v>2123118</v>
      </c>
      <c r="O1730">
        <v>3617563</v>
      </c>
      <c r="P1730">
        <v>3139416</v>
      </c>
      <c r="Q1730">
        <v>2285752</v>
      </c>
      <c r="S1730">
        <f>B1730/A1730</f>
        <v>1.4</v>
      </c>
      <c r="T1730">
        <f>D1730/A1730</f>
        <v>0.36666666666666664</v>
      </c>
      <c r="V1730" s="4">
        <f>A1730*12+(B1730-1)*1.007825+C1730*14.003074+D1730*15.9949146+E1730*31.9720707+F1730*30.9737615+0.0005485799</f>
        <v>577.26543417990013</v>
      </c>
      <c r="W1730">
        <f>1+A1730-B1730/2+C1730/2+F1730/2</f>
        <v>10</v>
      </c>
      <c r="X1730">
        <f>W1730/A1730</f>
        <v>0.33333333333333331</v>
      </c>
      <c r="Y1730">
        <f>W1730/B1730</f>
        <v>0.23809523809523808</v>
      </c>
      <c r="Z1730">
        <f>W1730/D1730</f>
        <v>0.90909090909090906</v>
      </c>
      <c r="AA1730" t="str">
        <f>IF(X1730&gt;=0.3,IF(X1730&lt;=0.68,IF(Y1730&gt;=0.2,IF(Y1730&lt;=0.95,IF(Z1730&gt;=0.77,IF(Z1730&lt;=1.75,"CRAM","O"),"O"),"O"),"O"),"O"),"O")</f>
        <v>CRAM</v>
      </c>
      <c r="AD1730">
        <f>(1+A1730-D1730/2-E1730-B1730/2)/(A1730-D1730/2-E1730-C1730-F1730)</f>
        <v>0.18367346938775511</v>
      </c>
      <c r="AF1730" t="str">
        <f>IF(AD1730&gt;0.66,"CondAr","----")</f>
        <v>----</v>
      </c>
      <c r="AG1730" t="str">
        <f>IF(AND((AD1730&gt;0.5),(AD1730&lt;=0.66)),"Aromatic","----")</f>
        <v>----</v>
      </c>
      <c r="AH1730" t="str">
        <f>IF(AND((AD1730&lt;=0.5),(S1730&lt;1.5)),"HUnSatLig","----")</f>
        <v>HUnSatLig</v>
      </c>
      <c r="AI1730" t="str">
        <f>IF(AND((T1730&lt;0.6),(S1730&gt;=1.5),(C1730=0)),"AlipatNoN","----")</f>
        <v>----</v>
      </c>
      <c r="AJ1730" t="str">
        <f>IF(AND((S1730&gt;=1.5),(T1730&gt;=0.6)),"SatFACarb","----")</f>
        <v>----</v>
      </c>
      <c r="AK1730" t="str">
        <f>IF(AND((T1730&lt;0.6),(S1730&gt;=1.5),(C1730&gt;0)),"Alipat+N","----")</f>
        <v>----</v>
      </c>
      <c r="AM1730" s="4">
        <f>V1730*(44/43.989828)</f>
        <v>577.39891831165153</v>
      </c>
      <c r="AN1730" s="4">
        <f>INT(AM1730)</f>
        <v>577</v>
      </c>
      <c r="AO1730" s="4">
        <f>AM1730-AN1730</f>
        <v>0.3989183116515278</v>
      </c>
    </row>
    <row r="1731" spans="1:41" x14ac:dyDescent="0.25">
      <c r="A1731">
        <v>30</v>
      </c>
      <c r="B1731">
        <v>42</v>
      </c>
      <c r="C1731">
        <v>0</v>
      </c>
      <c r="D1731">
        <v>12</v>
      </c>
      <c r="E1731">
        <v>0</v>
      </c>
      <c r="F1731">
        <v>0</v>
      </c>
      <c r="H1731">
        <v>593.26034879999997</v>
      </c>
      <c r="J1731">
        <v>2578327</v>
      </c>
      <c r="K1731">
        <v>1803726</v>
      </c>
      <c r="L1731">
        <v>1750567</v>
      </c>
      <c r="M1731" t="str">
        <f>IF(J1731&gt;0,"Yes","No")</f>
        <v>Yes</v>
      </c>
      <c r="N1731">
        <f>AVERAGE(J1731:L1731)</f>
        <v>2044206.6666666667</v>
      </c>
      <c r="O1731">
        <v>2451939</v>
      </c>
      <c r="P1731">
        <v>2477827</v>
      </c>
      <c r="Q1731">
        <v>1756121</v>
      </c>
      <c r="S1731">
        <f>B1731/A1731</f>
        <v>1.4</v>
      </c>
      <c r="T1731">
        <f>D1731/A1731</f>
        <v>0.4</v>
      </c>
      <c r="V1731" s="4">
        <f>A1731*12+(B1731-1)*1.007825+C1731*14.003074+D1731*15.9949146+E1731*31.9720707+F1731*30.9737615+0.0005485799</f>
        <v>593.26034877990003</v>
      </c>
      <c r="W1731">
        <f>1+A1731-B1731/2+C1731/2+F1731/2</f>
        <v>10</v>
      </c>
      <c r="X1731">
        <f>W1731/A1731</f>
        <v>0.33333333333333331</v>
      </c>
      <c r="Y1731">
        <f>W1731/B1731</f>
        <v>0.23809523809523808</v>
      </c>
      <c r="Z1731">
        <f>W1731/D1731</f>
        <v>0.83333333333333337</v>
      </c>
      <c r="AA1731" t="str">
        <f>IF(X1731&gt;=0.3,IF(X1731&lt;=0.68,IF(Y1731&gt;=0.2,IF(Y1731&lt;=0.95,IF(Z1731&gt;=0.77,IF(Z1731&lt;=1.75,"CRAM","O"),"O"),"O"),"O"),"O"),"O")</f>
        <v>CRAM</v>
      </c>
      <c r="AD1731">
        <f>(1+A1731-D1731/2-E1731-B1731/2)/(A1731-D1731/2-E1731-C1731-F1731)</f>
        <v>0.16666666666666666</v>
      </c>
      <c r="AF1731" t="str">
        <f>IF(AD1731&gt;0.66,"CondAr","----")</f>
        <v>----</v>
      </c>
      <c r="AG1731" t="str">
        <f>IF(AND((AD1731&gt;0.5),(AD1731&lt;=0.66)),"Aromatic","----")</f>
        <v>----</v>
      </c>
      <c r="AH1731" t="str">
        <f>IF(AND((AD1731&lt;=0.5),(S1731&lt;1.5)),"HUnSatLig","----")</f>
        <v>HUnSatLig</v>
      </c>
      <c r="AI1731" t="str">
        <f>IF(AND((T1731&lt;0.6),(S1731&gt;=1.5),(C1731=0)),"AlipatNoN","----")</f>
        <v>----</v>
      </c>
      <c r="AJ1731" t="str">
        <f>IF(AND((S1731&gt;=1.5),(T1731&gt;=0.6)),"SatFACarb","----")</f>
        <v>----</v>
      </c>
      <c r="AK1731" t="str">
        <f>IF(AND((T1731&lt;0.6),(S1731&gt;=1.5),(C1731&gt;0)),"Alipat+N","----")</f>
        <v>----</v>
      </c>
      <c r="AM1731" s="4">
        <f>V1731*(44/43.989828)</f>
        <v>593.39753150013678</v>
      </c>
      <c r="AN1731" s="4">
        <f>INT(AM1731)</f>
        <v>593</v>
      </c>
      <c r="AO1731" s="4">
        <f>AM1731-AN1731</f>
        <v>0.39753150013677896</v>
      </c>
    </row>
    <row r="1732" spans="1:41" x14ac:dyDescent="0.25">
      <c r="A1732">
        <v>30</v>
      </c>
      <c r="B1732">
        <v>44</v>
      </c>
      <c r="C1732">
        <v>0</v>
      </c>
      <c r="D1732">
        <v>9</v>
      </c>
      <c r="E1732">
        <v>0</v>
      </c>
      <c r="F1732">
        <v>0</v>
      </c>
      <c r="H1732">
        <v>547.29125499999998</v>
      </c>
      <c r="J1732">
        <v>2918881</v>
      </c>
      <c r="K1732">
        <v>2866656</v>
      </c>
      <c r="L1732">
        <v>2632368</v>
      </c>
      <c r="M1732" t="str">
        <f>IF(J1732&gt;0,"Yes","No")</f>
        <v>Yes</v>
      </c>
      <c r="N1732">
        <f>AVERAGE(J1732:L1732)</f>
        <v>2805968.3333333335</v>
      </c>
      <c r="O1732">
        <v>5085315</v>
      </c>
      <c r="P1732">
        <v>5269934</v>
      </c>
      <c r="Q1732">
        <v>4022050</v>
      </c>
      <c r="S1732">
        <f>B1732/A1732</f>
        <v>1.4666666666666666</v>
      </c>
      <c r="T1732">
        <f>D1732/A1732</f>
        <v>0.3</v>
      </c>
      <c r="V1732" s="4">
        <f>A1732*12+(B1732-1)*1.007825+C1732*14.003074+D1732*15.9949146+E1732*31.9720707+F1732*30.9737615+0.0005485799</f>
        <v>547.29125497990003</v>
      </c>
      <c r="W1732">
        <f>1+A1732-B1732/2+C1732/2+F1732/2</f>
        <v>9</v>
      </c>
      <c r="X1732">
        <f>W1732/A1732</f>
        <v>0.3</v>
      </c>
      <c r="Y1732">
        <f>W1732/B1732</f>
        <v>0.20454545454545456</v>
      </c>
      <c r="Z1732">
        <f>W1732/D1732</f>
        <v>1</v>
      </c>
      <c r="AA1732" t="str">
        <f>IF(X1732&gt;=0.3,IF(X1732&lt;=0.68,IF(Y1732&gt;=0.2,IF(Y1732&lt;=0.95,IF(Z1732&gt;=0.77,IF(Z1732&lt;=1.75,"CRAM","O"),"O"),"O"),"O"),"O"),"O")</f>
        <v>CRAM</v>
      </c>
      <c r="AD1732">
        <f>(1+A1732-D1732/2-E1732-B1732/2)/(A1732-D1732/2-E1732-C1732-F1732)</f>
        <v>0.17647058823529413</v>
      </c>
      <c r="AF1732" t="str">
        <f>IF(AD1732&gt;0.66,"CondAr","----")</f>
        <v>----</v>
      </c>
      <c r="AG1732" t="str">
        <f>IF(AND((AD1732&gt;0.5),(AD1732&lt;=0.66)),"Aromatic","----")</f>
        <v>----</v>
      </c>
      <c r="AH1732" t="str">
        <f>IF(AND((AD1732&lt;=0.5),(S1732&lt;1.5)),"HUnSatLig","----")</f>
        <v>HUnSatLig</v>
      </c>
      <c r="AI1732" t="str">
        <f>IF(AND((T1732&lt;0.6),(S1732&gt;=1.5),(C1732=0)),"AlipatNoN","----")</f>
        <v>----</v>
      </c>
      <c r="AJ1732" t="str">
        <f>IF(AND((S1732&gt;=1.5),(T1732&gt;=0.6)),"SatFACarb","----")</f>
        <v>----</v>
      </c>
      <c r="AK1732" t="str">
        <f>IF(AND((T1732&lt;0.6),(S1732&gt;=1.5),(C1732&gt;0)),"Alipat+N","----")</f>
        <v>----</v>
      </c>
      <c r="AM1732" s="4">
        <f>V1732*(44/43.989828)</f>
        <v>547.41780802406402</v>
      </c>
      <c r="AN1732" s="4">
        <f>INT(AM1732)</f>
        <v>547</v>
      </c>
      <c r="AO1732" s="4">
        <f>AM1732-AN1732</f>
        <v>0.41780802406401563</v>
      </c>
    </row>
    <row r="1733" spans="1:41" x14ac:dyDescent="0.25">
      <c r="A1733">
        <v>30</v>
      </c>
      <c r="B1733">
        <v>44</v>
      </c>
      <c r="C1733">
        <v>0</v>
      </c>
      <c r="D1733">
        <v>10</v>
      </c>
      <c r="E1733">
        <v>0</v>
      </c>
      <c r="F1733">
        <v>0</v>
      </c>
      <c r="H1733">
        <v>563.28616959999999</v>
      </c>
      <c r="J1733">
        <v>2014413</v>
      </c>
      <c r="K1733">
        <v>2517065</v>
      </c>
      <c r="L1733">
        <v>2542166</v>
      </c>
      <c r="M1733" t="str">
        <f>IF(J1733&gt;0,"Yes","No")</f>
        <v>Yes</v>
      </c>
      <c r="N1733">
        <f>AVERAGE(J1733:L1733)</f>
        <v>2357881.3333333335</v>
      </c>
      <c r="O1733">
        <v>4799328</v>
      </c>
      <c r="P1733">
        <v>4758203</v>
      </c>
      <c r="Q1733">
        <v>3730372</v>
      </c>
      <c r="S1733">
        <f>B1733/A1733</f>
        <v>1.4666666666666666</v>
      </c>
      <c r="T1733">
        <f>D1733/A1733</f>
        <v>0.33333333333333331</v>
      </c>
      <c r="V1733" s="4">
        <f>A1733*12+(B1733-1)*1.007825+C1733*14.003074+D1733*15.9949146+E1733*31.9720707+F1733*30.9737615+0.0005485799</f>
        <v>563.28616957990005</v>
      </c>
      <c r="W1733">
        <f>1+A1733-B1733/2+C1733/2+F1733/2</f>
        <v>9</v>
      </c>
      <c r="X1733">
        <f>W1733/A1733</f>
        <v>0.3</v>
      </c>
      <c r="Y1733">
        <f>W1733/B1733</f>
        <v>0.20454545454545456</v>
      </c>
      <c r="Z1733">
        <f>W1733/D1733</f>
        <v>0.9</v>
      </c>
      <c r="AA1733" t="str">
        <f>IF(X1733&gt;=0.3,IF(X1733&lt;=0.68,IF(Y1733&gt;=0.2,IF(Y1733&lt;=0.95,IF(Z1733&gt;=0.77,IF(Z1733&lt;=1.75,"CRAM","O"),"O"),"O"),"O"),"O"),"O")</f>
        <v>CRAM</v>
      </c>
      <c r="AD1733">
        <f>(1+A1733-D1733/2-E1733-B1733/2)/(A1733-D1733/2-E1733-C1733-F1733)</f>
        <v>0.16</v>
      </c>
      <c r="AF1733" t="str">
        <f>IF(AD1733&gt;0.66,"CondAr","----")</f>
        <v>----</v>
      </c>
      <c r="AG1733" t="str">
        <f>IF(AND((AD1733&gt;0.5),(AD1733&lt;=0.66)),"Aromatic","----")</f>
        <v>----</v>
      </c>
      <c r="AH1733" t="str">
        <f>IF(AND((AD1733&lt;=0.5),(S1733&lt;1.5)),"HUnSatLig","----")</f>
        <v>HUnSatLig</v>
      </c>
      <c r="AI1733" t="str">
        <f>IF(AND((T1733&lt;0.6),(S1733&gt;=1.5),(C1733=0)),"AlipatNoN","----")</f>
        <v>----</v>
      </c>
      <c r="AJ1733" t="str">
        <f>IF(AND((S1733&gt;=1.5),(T1733&gt;=0.6)),"SatFACarb","----")</f>
        <v>----</v>
      </c>
      <c r="AK1733" t="str">
        <f>IF(AND((T1733&lt;0.6),(S1733&gt;=1.5),(C1733&gt;0)),"Alipat+N","----")</f>
        <v>----</v>
      </c>
      <c r="AM1733" s="4">
        <f>V1733*(44/43.989828)</f>
        <v>563.41642121254938</v>
      </c>
      <c r="AN1733" s="4">
        <f>INT(AM1733)</f>
        <v>563</v>
      </c>
      <c r="AO1733" s="4">
        <f>AM1733-AN1733</f>
        <v>0.41642121254938047</v>
      </c>
    </row>
    <row r="1734" spans="1:41" x14ac:dyDescent="0.25">
      <c r="A1734">
        <v>30</v>
      </c>
      <c r="B1734">
        <v>46</v>
      </c>
      <c r="C1734">
        <v>0</v>
      </c>
      <c r="D1734">
        <v>6</v>
      </c>
      <c r="E1734">
        <v>0</v>
      </c>
      <c r="F1734">
        <v>0</v>
      </c>
      <c r="H1734">
        <v>501.32216119999998</v>
      </c>
      <c r="J1734">
        <v>2090897</v>
      </c>
      <c r="K1734">
        <v>1745405</v>
      </c>
      <c r="L1734">
        <v>1738922</v>
      </c>
      <c r="M1734" t="str">
        <f>IF(J1734&gt;0,"Yes","No")</f>
        <v>Yes</v>
      </c>
      <c r="N1734">
        <f>AVERAGE(J1734:L1734)</f>
        <v>1858408</v>
      </c>
      <c r="O1734">
        <v>3278528</v>
      </c>
      <c r="P1734">
        <v>3501333</v>
      </c>
      <c r="Q1734">
        <v>2488843</v>
      </c>
      <c r="S1734">
        <f>B1734/A1734</f>
        <v>1.5333333333333334</v>
      </c>
      <c r="T1734">
        <f>D1734/A1734</f>
        <v>0.2</v>
      </c>
      <c r="V1734" s="4">
        <f>A1734*12+(B1734-1)*1.007825+C1734*14.003074+D1734*15.9949146+E1734*31.9720707+F1734*30.9737615+0.0005485799</f>
        <v>501.32216117989998</v>
      </c>
      <c r="W1734">
        <f>1+A1734-B1734/2+C1734/2+F1734/2</f>
        <v>8</v>
      </c>
      <c r="X1734">
        <f>W1734/A1734</f>
        <v>0.26666666666666666</v>
      </c>
      <c r="Y1734">
        <f>W1734/B1734</f>
        <v>0.17391304347826086</v>
      </c>
      <c r="Z1734">
        <f>W1734/D1734</f>
        <v>1.3333333333333333</v>
      </c>
      <c r="AA1734" t="str">
        <f>IF(X1734&gt;=0.3,IF(X1734&lt;=0.68,IF(Y1734&gt;=0.2,IF(Y1734&lt;=0.95,IF(Z1734&gt;=0.77,IF(Z1734&lt;=1.75,"CRAM","O"),"O"),"O"),"O"),"O"),"O")</f>
        <v>O</v>
      </c>
      <c r="AD1734">
        <f>(1+A1734-D1734/2-E1734-B1734/2)/(A1734-D1734/2-E1734-C1734-F1734)</f>
        <v>0.18518518518518517</v>
      </c>
      <c r="AF1734" t="str">
        <f>IF(AD1734&gt;0.66,"CondAr","----")</f>
        <v>----</v>
      </c>
      <c r="AG1734" t="str">
        <f>IF(AND((AD1734&gt;0.5),(AD1734&lt;=0.66)),"Aromatic","----")</f>
        <v>----</v>
      </c>
      <c r="AH1734" t="str">
        <f>IF(AND((AD1734&lt;=0.5),(S1734&lt;1.5)),"HUnSatLig","----")</f>
        <v>----</v>
      </c>
      <c r="AI1734" t="str">
        <f>IF(AND((T1734&lt;0.6),(S1734&gt;=1.5),(C1734=0)),"AlipatNoN","----")</f>
        <v>AlipatNoN</v>
      </c>
      <c r="AJ1734" t="str">
        <f>IF(AND((S1734&gt;=1.5),(T1734&gt;=0.6)),"SatFACarb","----")</f>
        <v>----</v>
      </c>
      <c r="AK1734" t="str">
        <f>IF(AND((T1734&lt;0.6),(S1734&gt;=1.5),(C1734&gt;0)),"Alipat+N","----")</f>
        <v>----</v>
      </c>
      <c r="AM1734" s="4">
        <f>V1734*(44/43.989828)</f>
        <v>501.43808454799131</v>
      </c>
      <c r="AN1734" s="4">
        <f>INT(AM1734)</f>
        <v>501</v>
      </c>
      <c r="AO1734" s="4">
        <f>AM1734-AN1734</f>
        <v>0.43808454799130914</v>
      </c>
    </row>
    <row r="1735" spans="1:41" x14ac:dyDescent="0.25">
      <c r="A1735">
        <v>30</v>
      </c>
      <c r="B1735">
        <v>46</v>
      </c>
      <c r="C1735">
        <v>0</v>
      </c>
      <c r="D1735">
        <v>7</v>
      </c>
      <c r="E1735">
        <v>0</v>
      </c>
      <c r="F1735">
        <v>0</v>
      </c>
      <c r="H1735">
        <v>517.3170758</v>
      </c>
      <c r="J1735">
        <v>2320136</v>
      </c>
      <c r="K1735">
        <v>2258315</v>
      </c>
      <c r="L1735">
        <v>2026043</v>
      </c>
      <c r="M1735" t="str">
        <f>IF(J1735&gt;0,"Yes","No")</f>
        <v>Yes</v>
      </c>
      <c r="N1735">
        <f>AVERAGE(J1735:L1735)</f>
        <v>2201498</v>
      </c>
      <c r="O1735">
        <v>3448073</v>
      </c>
      <c r="P1735">
        <v>4026125</v>
      </c>
      <c r="Q1735">
        <v>2447112</v>
      </c>
      <c r="S1735">
        <f>B1735/A1735</f>
        <v>1.5333333333333334</v>
      </c>
      <c r="T1735">
        <f>D1735/A1735</f>
        <v>0.23333333333333334</v>
      </c>
      <c r="V1735" s="4">
        <f>A1735*12+(B1735-1)*1.007825+C1735*14.003074+D1735*15.9949146+E1735*31.9720707+F1735*30.9737615+0.0005485799</f>
        <v>517.31707577990005</v>
      </c>
      <c r="W1735">
        <f>1+A1735-B1735/2+C1735/2+F1735/2</f>
        <v>8</v>
      </c>
      <c r="X1735">
        <f>W1735/A1735</f>
        <v>0.26666666666666666</v>
      </c>
      <c r="Y1735">
        <f>W1735/B1735</f>
        <v>0.17391304347826086</v>
      </c>
      <c r="Z1735">
        <f>W1735/D1735</f>
        <v>1.1428571428571428</v>
      </c>
      <c r="AA1735" t="str">
        <f>IF(X1735&gt;=0.3,IF(X1735&lt;=0.68,IF(Y1735&gt;=0.2,IF(Y1735&lt;=0.95,IF(Z1735&gt;=0.77,IF(Z1735&lt;=1.75,"CRAM","O"),"O"),"O"),"O"),"O"),"O")</f>
        <v>O</v>
      </c>
      <c r="AD1735">
        <f>(1+A1735-D1735/2-E1735-B1735/2)/(A1735-D1735/2-E1735-C1735-F1735)</f>
        <v>0.16981132075471697</v>
      </c>
      <c r="AF1735" t="str">
        <f>IF(AD1735&gt;0.66,"CondAr","----")</f>
        <v>----</v>
      </c>
      <c r="AG1735" t="str">
        <f>IF(AND((AD1735&gt;0.5),(AD1735&lt;=0.66)),"Aromatic","----")</f>
        <v>----</v>
      </c>
      <c r="AH1735" t="str">
        <f>IF(AND((AD1735&lt;=0.5),(S1735&lt;1.5)),"HUnSatLig","----")</f>
        <v>----</v>
      </c>
      <c r="AI1735" t="str">
        <f>IF(AND((T1735&lt;0.6),(S1735&gt;=1.5),(C1735=0)),"AlipatNoN","----")</f>
        <v>AlipatNoN</v>
      </c>
      <c r="AJ1735" t="str">
        <f>IF(AND((S1735&gt;=1.5),(T1735&gt;=0.6)),"SatFACarb","----")</f>
        <v>----</v>
      </c>
      <c r="AK1735" t="str">
        <f>IF(AND((T1735&lt;0.6),(S1735&gt;=1.5),(C1735&gt;0)),"Alipat+N","----")</f>
        <v>----</v>
      </c>
      <c r="AM1735" s="4">
        <f>V1735*(44/43.989828)</f>
        <v>517.43669773647673</v>
      </c>
      <c r="AN1735" s="4">
        <f>INT(AM1735)</f>
        <v>517</v>
      </c>
      <c r="AO1735" s="4">
        <f>AM1735-AN1735</f>
        <v>0.43669773647673082</v>
      </c>
    </row>
    <row r="1736" spans="1:41" x14ac:dyDescent="0.25">
      <c r="A1736">
        <v>30</v>
      </c>
      <c r="B1736">
        <v>46</v>
      </c>
      <c r="C1736">
        <v>0</v>
      </c>
      <c r="D1736">
        <v>8</v>
      </c>
      <c r="E1736">
        <v>0</v>
      </c>
      <c r="F1736">
        <v>0</v>
      </c>
      <c r="H1736">
        <v>533.31199040000001</v>
      </c>
      <c r="J1736">
        <v>2348874</v>
      </c>
      <c r="K1736">
        <v>2476601</v>
      </c>
      <c r="L1736">
        <v>1984984</v>
      </c>
      <c r="M1736" t="str">
        <f>IF(J1736&gt;0,"Yes","No")</f>
        <v>Yes</v>
      </c>
      <c r="N1736">
        <f>AVERAGE(J1736:L1736)</f>
        <v>2270153</v>
      </c>
      <c r="O1736">
        <v>4159831</v>
      </c>
      <c r="P1736">
        <v>5235485</v>
      </c>
      <c r="Q1736">
        <v>3361041</v>
      </c>
      <c r="S1736">
        <f>B1736/A1736</f>
        <v>1.5333333333333334</v>
      </c>
      <c r="T1736">
        <f>D1736/A1736</f>
        <v>0.26666666666666666</v>
      </c>
      <c r="V1736" s="4">
        <f>A1736*12+(B1736-1)*1.007825+C1736*14.003074+D1736*15.9949146+E1736*31.9720707+F1736*30.9737615+0.0005485799</f>
        <v>533.31199037990007</v>
      </c>
      <c r="W1736">
        <f>1+A1736-B1736/2+C1736/2+F1736/2</f>
        <v>8</v>
      </c>
      <c r="X1736">
        <f>W1736/A1736</f>
        <v>0.26666666666666666</v>
      </c>
      <c r="Y1736">
        <f>W1736/B1736</f>
        <v>0.17391304347826086</v>
      </c>
      <c r="Z1736">
        <f>W1736/D1736</f>
        <v>1</v>
      </c>
      <c r="AA1736" t="str">
        <f>IF(X1736&gt;=0.3,IF(X1736&lt;=0.68,IF(Y1736&gt;=0.2,IF(Y1736&lt;=0.95,IF(Z1736&gt;=0.77,IF(Z1736&lt;=1.75,"CRAM","O"),"O"),"O"),"O"),"O"),"O")</f>
        <v>O</v>
      </c>
      <c r="AD1736">
        <f>(1+A1736-D1736/2-E1736-B1736/2)/(A1736-D1736/2-E1736-C1736-F1736)</f>
        <v>0.15384615384615385</v>
      </c>
      <c r="AF1736" t="str">
        <f>IF(AD1736&gt;0.66,"CondAr","----")</f>
        <v>----</v>
      </c>
      <c r="AG1736" t="str">
        <f>IF(AND((AD1736&gt;0.5),(AD1736&lt;=0.66)),"Aromatic","----")</f>
        <v>----</v>
      </c>
      <c r="AH1736" t="str">
        <f>IF(AND((AD1736&lt;=0.5),(S1736&lt;1.5)),"HUnSatLig","----")</f>
        <v>----</v>
      </c>
      <c r="AI1736" t="str">
        <f>IF(AND((T1736&lt;0.6),(S1736&gt;=1.5),(C1736=0)),"AlipatNoN","----")</f>
        <v>AlipatNoN</v>
      </c>
      <c r="AJ1736" t="str">
        <f>IF(AND((S1736&gt;=1.5),(T1736&gt;=0.6)),"SatFACarb","----")</f>
        <v>----</v>
      </c>
      <c r="AK1736" t="str">
        <f>IF(AND((T1736&lt;0.6),(S1736&gt;=1.5),(C1736&gt;0)),"Alipat+N","----")</f>
        <v>----</v>
      </c>
      <c r="AM1736" s="4">
        <f>V1736*(44/43.989828)</f>
        <v>533.43531092496198</v>
      </c>
      <c r="AN1736" s="4">
        <f>INT(AM1736)</f>
        <v>533</v>
      </c>
      <c r="AO1736" s="4">
        <f>AM1736-AN1736</f>
        <v>0.43531092496198198</v>
      </c>
    </row>
    <row r="1737" spans="1:41" x14ac:dyDescent="0.25">
      <c r="A1737">
        <v>30</v>
      </c>
      <c r="B1737">
        <v>46</v>
      </c>
      <c r="C1737">
        <v>0</v>
      </c>
      <c r="D1737">
        <v>9</v>
      </c>
      <c r="E1737">
        <v>0</v>
      </c>
      <c r="F1737">
        <v>0</v>
      </c>
      <c r="H1737">
        <v>549.30690500000003</v>
      </c>
      <c r="J1737">
        <v>1892825</v>
      </c>
      <c r="K1737">
        <v>1822143</v>
      </c>
      <c r="L1737">
        <v>1732284</v>
      </c>
      <c r="M1737" t="str">
        <f>IF(J1737&gt;0,"Yes","No")</f>
        <v>Yes</v>
      </c>
      <c r="N1737">
        <f>AVERAGE(J1737:L1737)</f>
        <v>1815750.6666666667</v>
      </c>
      <c r="O1737">
        <v>3787867</v>
      </c>
      <c r="P1737">
        <v>4512097</v>
      </c>
      <c r="Q1737">
        <v>2959041</v>
      </c>
      <c r="S1737">
        <f>B1737/A1737</f>
        <v>1.5333333333333334</v>
      </c>
      <c r="T1737">
        <f>D1737/A1737</f>
        <v>0.3</v>
      </c>
      <c r="V1737" s="4">
        <f>A1737*12+(B1737-1)*1.007825+C1737*14.003074+D1737*15.9949146+E1737*31.9720707+F1737*30.9737615+0.0005485799</f>
        <v>549.30690497990008</v>
      </c>
      <c r="W1737">
        <f>1+A1737-B1737/2+C1737/2+F1737/2</f>
        <v>8</v>
      </c>
      <c r="X1737">
        <f>W1737/A1737</f>
        <v>0.26666666666666666</v>
      </c>
      <c r="Y1737">
        <f>W1737/B1737</f>
        <v>0.17391304347826086</v>
      </c>
      <c r="Z1737">
        <f>W1737/D1737</f>
        <v>0.88888888888888884</v>
      </c>
      <c r="AA1737" t="str">
        <f>IF(X1737&gt;=0.3,IF(X1737&lt;=0.68,IF(Y1737&gt;=0.2,IF(Y1737&lt;=0.95,IF(Z1737&gt;=0.77,IF(Z1737&lt;=1.75,"CRAM","O"),"O"),"O"),"O"),"O"),"O")</f>
        <v>O</v>
      </c>
      <c r="AD1737">
        <f>(1+A1737-D1737/2-E1737-B1737/2)/(A1737-D1737/2-E1737-C1737-F1737)</f>
        <v>0.13725490196078433</v>
      </c>
      <c r="AF1737" t="str">
        <f>IF(AD1737&gt;0.66,"CondAr","----")</f>
        <v>----</v>
      </c>
      <c r="AG1737" t="str">
        <f>IF(AND((AD1737&gt;0.5),(AD1737&lt;=0.66)),"Aromatic","----")</f>
        <v>----</v>
      </c>
      <c r="AH1737" t="str">
        <f>IF(AND((AD1737&lt;=0.5),(S1737&lt;1.5)),"HUnSatLig","----")</f>
        <v>----</v>
      </c>
      <c r="AI1737" t="str">
        <f>IF(AND((T1737&lt;0.6),(S1737&gt;=1.5),(C1737=0)),"AlipatNoN","----")</f>
        <v>AlipatNoN</v>
      </c>
      <c r="AJ1737" t="str">
        <f>IF(AND((S1737&gt;=1.5),(T1737&gt;=0.6)),"SatFACarb","----")</f>
        <v>----</v>
      </c>
      <c r="AK1737" t="str">
        <f>IF(AND((T1737&lt;0.6),(S1737&gt;=1.5),(C1737&gt;0)),"Alipat+N","----")</f>
        <v>----</v>
      </c>
      <c r="AM1737" s="4">
        <f>V1737*(44/43.989828)</f>
        <v>549.43392411344735</v>
      </c>
      <c r="AN1737" s="4">
        <f>INT(AM1737)</f>
        <v>549</v>
      </c>
      <c r="AO1737" s="4">
        <f>AM1737-AN1737</f>
        <v>0.43392411344734683</v>
      </c>
    </row>
    <row r="1738" spans="1:41" x14ac:dyDescent="0.25">
      <c r="A1738">
        <v>30</v>
      </c>
      <c r="B1738">
        <v>46</v>
      </c>
      <c r="C1738">
        <v>0</v>
      </c>
      <c r="D1738">
        <v>10</v>
      </c>
      <c r="E1738">
        <v>0</v>
      </c>
      <c r="F1738">
        <v>0</v>
      </c>
      <c r="H1738">
        <v>565.30181960000004</v>
      </c>
      <c r="J1738">
        <v>2009734</v>
      </c>
      <c r="K1738">
        <v>1954301</v>
      </c>
      <c r="L1738">
        <v>2156073</v>
      </c>
      <c r="M1738" t="str">
        <f>IF(J1738&gt;0,"Yes","No")</f>
        <v>Yes</v>
      </c>
      <c r="N1738">
        <f>AVERAGE(J1738:L1738)</f>
        <v>2040036</v>
      </c>
      <c r="O1738">
        <v>3441478</v>
      </c>
      <c r="P1738">
        <v>3976776</v>
      </c>
      <c r="Q1738">
        <v>2989903</v>
      </c>
      <c r="S1738">
        <f>B1738/A1738</f>
        <v>1.5333333333333334</v>
      </c>
      <c r="T1738">
        <f>D1738/A1738</f>
        <v>0.33333333333333331</v>
      </c>
      <c r="V1738" s="4">
        <f>A1738*12+(B1738-1)*1.007825+C1738*14.003074+D1738*15.9949146+E1738*31.9720707+F1738*30.9737615+0.0005485799</f>
        <v>565.3018195799001</v>
      </c>
      <c r="W1738">
        <f>1+A1738-B1738/2+C1738/2+F1738/2</f>
        <v>8</v>
      </c>
      <c r="X1738">
        <f>W1738/A1738</f>
        <v>0.26666666666666666</v>
      </c>
      <c r="Y1738">
        <f>W1738/B1738</f>
        <v>0.17391304347826086</v>
      </c>
      <c r="Z1738">
        <f>W1738/D1738</f>
        <v>0.8</v>
      </c>
      <c r="AA1738" t="str">
        <f>IF(X1738&gt;=0.3,IF(X1738&lt;=0.68,IF(Y1738&gt;=0.2,IF(Y1738&lt;=0.95,IF(Z1738&gt;=0.77,IF(Z1738&lt;=1.75,"CRAM","O"),"O"),"O"),"O"),"O"),"O")</f>
        <v>O</v>
      </c>
      <c r="AD1738">
        <f>(1+A1738-D1738/2-E1738-B1738/2)/(A1738-D1738/2-E1738-C1738-F1738)</f>
        <v>0.12</v>
      </c>
      <c r="AF1738" t="str">
        <f>IF(AD1738&gt;0.66,"CondAr","----")</f>
        <v>----</v>
      </c>
      <c r="AG1738" t="str">
        <f>IF(AND((AD1738&gt;0.5),(AD1738&lt;=0.66)),"Aromatic","----")</f>
        <v>----</v>
      </c>
      <c r="AH1738" t="str">
        <f>IF(AND((AD1738&lt;=0.5),(S1738&lt;1.5)),"HUnSatLig","----")</f>
        <v>----</v>
      </c>
      <c r="AI1738" t="str">
        <f>IF(AND((T1738&lt;0.6),(S1738&gt;=1.5),(C1738=0)),"AlipatNoN","----")</f>
        <v>AlipatNoN</v>
      </c>
      <c r="AJ1738" t="str">
        <f>IF(AND((S1738&gt;=1.5),(T1738&gt;=0.6)),"SatFACarb","----")</f>
        <v>----</v>
      </c>
      <c r="AK1738" t="str">
        <f>IF(AND((T1738&lt;0.6),(S1738&gt;=1.5),(C1738&gt;0)),"Alipat+N","----")</f>
        <v>----</v>
      </c>
      <c r="AM1738" s="4">
        <f>V1738*(44/43.989828)</f>
        <v>565.4325373019326</v>
      </c>
      <c r="AN1738" s="4">
        <f>INT(AM1738)</f>
        <v>565</v>
      </c>
      <c r="AO1738" s="4">
        <f>AM1738-AN1738</f>
        <v>0.43253730193259798</v>
      </c>
    </row>
    <row r="1739" spans="1:41" x14ac:dyDescent="0.25">
      <c r="A1739">
        <v>30</v>
      </c>
      <c r="B1739">
        <v>46</v>
      </c>
      <c r="C1739">
        <v>0</v>
      </c>
      <c r="D1739">
        <v>11</v>
      </c>
      <c r="E1739">
        <v>0</v>
      </c>
      <c r="F1739">
        <v>0</v>
      </c>
      <c r="H1739">
        <v>581.29673419999995</v>
      </c>
      <c r="J1739">
        <v>2079528</v>
      </c>
      <c r="K1739">
        <v>1694423</v>
      </c>
      <c r="L1739">
        <v>1682799</v>
      </c>
      <c r="M1739" t="str">
        <f>IF(J1739&gt;0,"Yes","No")</f>
        <v>Yes</v>
      </c>
      <c r="N1739">
        <f>AVERAGE(J1739:L1739)</f>
        <v>1818916.6666666667</v>
      </c>
      <c r="O1739">
        <v>3068731</v>
      </c>
      <c r="P1739">
        <v>3050054</v>
      </c>
      <c r="Q1739">
        <v>2167277</v>
      </c>
      <c r="S1739">
        <f>B1739/A1739</f>
        <v>1.5333333333333334</v>
      </c>
      <c r="T1739">
        <f>D1739/A1739</f>
        <v>0.36666666666666664</v>
      </c>
      <c r="V1739" s="4">
        <f>A1739*12+(B1739-1)*1.007825+C1739*14.003074+D1739*15.9949146+E1739*31.9720707+F1739*30.9737615+0.0005485799</f>
        <v>581.2967341799</v>
      </c>
      <c r="W1739">
        <f>1+A1739-B1739/2+C1739/2+F1739/2</f>
        <v>8</v>
      </c>
      <c r="X1739">
        <f>W1739/A1739</f>
        <v>0.26666666666666666</v>
      </c>
      <c r="Y1739">
        <f>W1739/B1739</f>
        <v>0.17391304347826086</v>
      </c>
      <c r="Z1739">
        <f>W1739/D1739</f>
        <v>0.72727272727272729</v>
      </c>
      <c r="AA1739" t="str">
        <f>IF(X1739&gt;=0.3,IF(X1739&lt;=0.68,IF(Y1739&gt;=0.2,IF(Y1739&lt;=0.95,IF(Z1739&gt;=0.77,IF(Z1739&lt;=1.75,"CRAM","O"),"O"),"O"),"O"),"O"),"O")</f>
        <v>O</v>
      </c>
      <c r="AD1739">
        <f>(1+A1739-D1739/2-E1739-B1739/2)/(A1739-D1739/2-E1739-C1739-F1739)</f>
        <v>0.10204081632653061</v>
      </c>
      <c r="AF1739" t="str">
        <f>IF(AD1739&gt;0.66,"CondAr","----")</f>
        <v>----</v>
      </c>
      <c r="AG1739" t="str">
        <f>IF(AND((AD1739&gt;0.5),(AD1739&lt;=0.66)),"Aromatic","----")</f>
        <v>----</v>
      </c>
      <c r="AH1739" t="str">
        <f>IF(AND((AD1739&lt;=0.5),(S1739&lt;1.5)),"HUnSatLig","----")</f>
        <v>----</v>
      </c>
      <c r="AI1739" t="str">
        <f>IF(AND((T1739&lt;0.6),(S1739&gt;=1.5),(C1739=0)),"AlipatNoN","----")</f>
        <v>AlipatNoN</v>
      </c>
      <c r="AJ1739" t="str">
        <f>IF(AND((S1739&gt;=1.5),(T1739&gt;=0.6)),"SatFACarb","----")</f>
        <v>----</v>
      </c>
      <c r="AK1739" t="str">
        <f>IF(AND((T1739&lt;0.6),(S1739&gt;=1.5),(C1739&gt;0)),"Alipat+N","----")</f>
        <v>----</v>
      </c>
      <c r="AM1739" s="4">
        <f>V1739*(44/43.989828)</f>
        <v>581.43115049041785</v>
      </c>
      <c r="AN1739" s="4">
        <f>INT(AM1739)</f>
        <v>581</v>
      </c>
      <c r="AO1739" s="4">
        <f>AM1739-AN1739</f>
        <v>0.43115049041784914</v>
      </c>
    </row>
    <row r="1740" spans="1:41" x14ac:dyDescent="0.25">
      <c r="A1740">
        <v>30</v>
      </c>
      <c r="B1740">
        <v>50</v>
      </c>
      <c r="C1740">
        <v>0</v>
      </c>
      <c r="D1740">
        <v>25</v>
      </c>
      <c r="E1740">
        <v>0</v>
      </c>
      <c r="F1740">
        <v>0</v>
      </c>
      <c r="H1740">
        <v>809.25683860000004</v>
      </c>
      <c r="J1740">
        <v>2257951</v>
      </c>
      <c r="K1740">
        <v>2265078</v>
      </c>
      <c r="L1740">
        <v>2114630</v>
      </c>
      <c r="M1740" t="str">
        <f>IF(J1740&gt;0,"Yes","No")</f>
        <v>Yes</v>
      </c>
      <c r="N1740">
        <f>AVERAGE(J1740:L1740)</f>
        <v>2212553</v>
      </c>
      <c r="O1740" t="s">
        <v>14</v>
      </c>
      <c r="P1740" t="s">
        <v>14</v>
      </c>
      <c r="Q1740" t="s">
        <v>14</v>
      </c>
      <c r="S1740">
        <f>B1740/A1740</f>
        <v>1.6666666666666667</v>
      </c>
      <c r="T1740">
        <f>D1740/A1740</f>
        <v>0.83333333333333337</v>
      </c>
      <c r="V1740" s="4">
        <f>A1740*12+(B1740-1)*1.007825+C1740*14.003074+D1740*15.9949146+E1740*31.9720707+F1740*30.9737615+0.0005485799</f>
        <v>809.25683857990009</v>
      </c>
      <c r="W1740">
        <f>1+A1740-B1740/2+C1740/2+F1740/2</f>
        <v>6</v>
      </c>
      <c r="X1740">
        <f>W1740/A1740</f>
        <v>0.2</v>
      </c>
      <c r="Y1740">
        <f>W1740/B1740</f>
        <v>0.12</v>
      </c>
      <c r="Z1740">
        <f>W1740/D1740</f>
        <v>0.24</v>
      </c>
      <c r="AA1740" t="str">
        <f>IF(X1740&gt;=0.3,IF(X1740&lt;=0.68,IF(Y1740&gt;=0.2,IF(Y1740&lt;=0.95,IF(Z1740&gt;=0.77,IF(Z1740&lt;=1.75,"CRAM","O"),"O"),"O"),"O"),"O"),"O")</f>
        <v>O</v>
      </c>
      <c r="AD1740">
        <f>(1+A1740-D1740/2-E1740-B1740/2)/(A1740-D1740/2-E1740-C1740-F1740)</f>
        <v>-0.37142857142857144</v>
      </c>
      <c r="AF1740" t="str">
        <f>IF(AD1740&gt;0.66,"CondAr","----")</f>
        <v>----</v>
      </c>
      <c r="AG1740" t="str">
        <f>IF(AND((AD1740&gt;0.5),(AD1740&lt;=0.66)),"Aromatic","----")</f>
        <v>----</v>
      </c>
      <c r="AH1740" t="str">
        <f>IF(AND((AD1740&lt;=0.5),(S1740&lt;1.5)),"HUnSatLig","----")</f>
        <v>----</v>
      </c>
      <c r="AI1740" t="str">
        <f>IF(AND((T1740&lt;0.6),(S1740&gt;=1.5),(C1740=0)),"AlipatNoN","----")</f>
        <v>----</v>
      </c>
      <c r="AJ1740" t="str">
        <f>IF(AND((S1740&gt;=1.5),(T1740&gt;=0.6)),"SatFACarb","----")</f>
        <v>SatFACarb</v>
      </c>
      <c r="AK1740" t="str">
        <f>IF(AND((T1740&lt;0.6),(S1740&gt;=1.5),(C1740&gt;0)),"Alipat+N","----")</f>
        <v>----</v>
      </c>
      <c r="AM1740" s="4">
        <f>V1740*(44/43.989828)</f>
        <v>809.4439673079786</v>
      </c>
      <c r="AN1740" s="4">
        <f>INT(AM1740)</f>
        <v>809</v>
      </c>
      <c r="AO1740" s="4">
        <f>AM1740-AN1740</f>
        <v>0.44396730797859618</v>
      </c>
    </row>
    <row r="1741" spans="1:41" x14ac:dyDescent="0.25">
      <c r="A1741">
        <v>31</v>
      </c>
      <c r="B1741">
        <v>36</v>
      </c>
      <c r="C1741">
        <v>0</v>
      </c>
      <c r="D1741">
        <v>12</v>
      </c>
      <c r="E1741">
        <v>0</v>
      </c>
      <c r="F1741">
        <v>0</v>
      </c>
      <c r="H1741">
        <v>599.21339880000005</v>
      </c>
      <c r="J1741">
        <v>1518764</v>
      </c>
      <c r="K1741">
        <v>1574713</v>
      </c>
      <c r="L1741">
        <v>1555545</v>
      </c>
      <c r="M1741" t="str">
        <f>IF(J1741&gt;0,"Yes","No")</f>
        <v>Yes</v>
      </c>
      <c r="N1741">
        <f>AVERAGE(J1741:L1741)</f>
        <v>1549674</v>
      </c>
      <c r="O1741" t="s">
        <v>14</v>
      </c>
      <c r="P1741" t="s">
        <v>14</v>
      </c>
      <c r="Q1741" t="s">
        <v>14</v>
      </c>
      <c r="S1741">
        <f>B1741/A1741</f>
        <v>1.1612903225806452</v>
      </c>
      <c r="T1741">
        <f>D1741/A1741</f>
        <v>0.38709677419354838</v>
      </c>
      <c r="V1741" s="4">
        <f>A1741*12+(B1741-1)*1.007825+C1741*14.003074+D1741*15.9949146+E1741*31.9720707+F1741*30.9737615+0.0005485799</f>
        <v>599.21339877989999</v>
      </c>
      <c r="W1741">
        <f>1+A1741-B1741/2+C1741/2+F1741/2</f>
        <v>14</v>
      </c>
      <c r="X1741">
        <f>W1741/A1741</f>
        <v>0.45161290322580644</v>
      </c>
      <c r="Y1741">
        <f>W1741/B1741</f>
        <v>0.3888888888888889</v>
      </c>
      <c r="Z1741">
        <f>W1741/D1741</f>
        <v>1.1666666666666667</v>
      </c>
      <c r="AA1741" t="str">
        <f>IF(X1741&gt;=0.3,IF(X1741&lt;=0.68,IF(Y1741&gt;=0.2,IF(Y1741&lt;=0.95,IF(Z1741&gt;=0.77,IF(Z1741&lt;=1.75,"CRAM","O"),"O"),"O"),"O"),"O"),"O")</f>
        <v>CRAM</v>
      </c>
      <c r="AD1741">
        <f>(1+A1741-D1741/2-E1741-B1741/2)/(A1741-D1741/2-E1741-C1741-F1741)</f>
        <v>0.32</v>
      </c>
      <c r="AF1741" t="str">
        <f>IF(AD1741&gt;0.66,"CondAr","----")</f>
        <v>----</v>
      </c>
      <c r="AG1741" t="str">
        <f>IF(AND((AD1741&gt;0.5),(AD1741&lt;=0.66)),"Aromatic","----")</f>
        <v>----</v>
      </c>
      <c r="AH1741" t="str">
        <f>IF(AND((AD1741&lt;=0.5),(S1741&lt;1.5)),"HUnSatLig","----")</f>
        <v>HUnSatLig</v>
      </c>
      <c r="AI1741" t="str">
        <f>IF(AND((T1741&lt;0.6),(S1741&gt;=1.5),(C1741=0)),"AlipatNoN","----")</f>
        <v>----</v>
      </c>
      <c r="AJ1741" t="str">
        <f>IF(AND((S1741&gt;=1.5),(T1741&gt;=0.6)),"SatFACarb","----")</f>
        <v>----</v>
      </c>
      <c r="AK1741" t="str">
        <f>IF(AND((T1741&lt;0.6),(S1741&gt;=1.5),(C1741&gt;0)),"Alipat+N","----")</f>
        <v>----</v>
      </c>
      <c r="AM1741" s="4">
        <f>V1741*(44/43.989828)</f>
        <v>599.35195805529395</v>
      </c>
      <c r="AN1741" s="4">
        <f>INT(AM1741)</f>
        <v>599</v>
      </c>
      <c r="AO1741" s="4">
        <f>AM1741-AN1741</f>
        <v>0.35195805529394875</v>
      </c>
    </row>
    <row r="1742" spans="1:41" x14ac:dyDescent="0.25">
      <c r="A1742">
        <v>31</v>
      </c>
      <c r="B1742">
        <v>38</v>
      </c>
      <c r="C1742">
        <v>0</v>
      </c>
      <c r="D1742">
        <v>12</v>
      </c>
      <c r="E1742">
        <v>0</v>
      </c>
      <c r="F1742">
        <v>0</v>
      </c>
      <c r="H1742">
        <v>601.22904879999999</v>
      </c>
      <c r="J1742">
        <v>1511685</v>
      </c>
      <c r="K1742">
        <v>1450417</v>
      </c>
      <c r="L1742">
        <v>1710011</v>
      </c>
      <c r="M1742" t="str">
        <f>IF(J1742&gt;0,"Yes","No")</f>
        <v>Yes</v>
      </c>
      <c r="N1742">
        <f>AVERAGE(J1742:L1742)</f>
        <v>1557371</v>
      </c>
      <c r="O1742" t="s">
        <v>14</v>
      </c>
      <c r="P1742" t="s">
        <v>14</v>
      </c>
      <c r="Q1742" t="s">
        <v>14</v>
      </c>
      <c r="S1742">
        <f>B1742/A1742</f>
        <v>1.2258064516129032</v>
      </c>
      <c r="T1742">
        <f>D1742/A1742</f>
        <v>0.38709677419354838</v>
      </c>
      <c r="V1742" s="4">
        <f>A1742*12+(B1742-1)*1.007825+C1742*14.003074+D1742*15.9949146+E1742*31.9720707+F1742*30.9737615+0.0005485799</f>
        <v>601.22904877990004</v>
      </c>
      <c r="W1742">
        <f>1+A1742-B1742/2+C1742/2+F1742/2</f>
        <v>13</v>
      </c>
      <c r="X1742">
        <f>W1742/A1742</f>
        <v>0.41935483870967744</v>
      </c>
      <c r="Y1742">
        <f>W1742/B1742</f>
        <v>0.34210526315789475</v>
      </c>
      <c r="Z1742">
        <f>W1742/D1742</f>
        <v>1.0833333333333333</v>
      </c>
      <c r="AA1742" t="str">
        <f>IF(X1742&gt;=0.3,IF(X1742&lt;=0.68,IF(Y1742&gt;=0.2,IF(Y1742&lt;=0.95,IF(Z1742&gt;=0.77,IF(Z1742&lt;=1.75,"CRAM","O"),"O"),"O"),"O"),"O"),"O")</f>
        <v>CRAM</v>
      </c>
      <c r="AD1742">
        <f>(1+A1742-D1742/2-E1742-B1742/2)/(A1742-D1742/2-E1742-C1742-F1742)</f>
        <v>0.28000000000000003</v>
      </c>
      <c r="AF1742" t="str">
        <f>IF(AD1742&gt;0.66,"CondAr","----")</f>
        <v>----</v>
      </c>
      <c r="AG1742" t="str">
        <f>IF(AND((AD1742&gt;0.5),(AD1742&lt;=0.66)),"Aromatic","----")</f>
        <v>----</v>
      </c>
      <c r="AH1742" t="str">
        <f>IF(AND((AD1742&lt;=0.5),(S1742&lt;1.5)),"HUnSatLig","----")</f>
        <v>HUnSatLig</v>
      </c>
      <c r="AI1742" t="str">
        <f>IF(AND((T1742&lt;0.6),(S1742&gt;=1.5),(C1742=0)),"AlipatNoN","----")</f>
        <v>----</v>
      </c>
      <c r="AJ1742" t="str">
        <f>IF(AND((S1742&gt;=1.5),(T1742&gt;=0.6)),"SatFACarb","----")</f>
        <v>----</v>
      </c>
      <c r="AK1742" t="str">
        <f>IF(AND((T1742&lt;0.6),(S1742&gt;=1.5),(C1742&gt;0)),"Alipat+N","----")</f>
        <v>----</v>
      </c>
      <c r="AM1742" s="4">
        <f>V1742*(44/43.989828)</f>
        <v>601.36807414467717</v>
      </c>
      <c r="AN1742" s="4">
        <f>INT(AM1742)</f>
        <v>601</v>
      </c>
      <c r="AO1742" s="4">
        <f>AM1742-AN1742</f>
        <v>0.36807414467716626</v>
      </c>
    </row>
    <row r="1743" spans="1:41" x14ac:dyDescent="0.25">
      <c r="V1743" s="4"/>
      <c r="AM1743" s="4"/>
      <c r="AN1743" s="4"/>
      <c r="AO1743" s="4"/>
    </row>
    <row r="1744" spans="1:41" x14ac:dyDescent="0.25">
      <c r="M1744" t="s">
        <v>36</v>
      </c>
      <c r="N1744">
        <f>MIN(N2:N1742)</f>
        <v>1417553.3333333333</v>
      </c>
      <c r="V1744" s="4"/>
      <c r="AM1744" s="4"/>
      <c r="AN1744" s="4"/>
      <c r="AO1744" s="4"/>
    </row>
    <row r="1745" spans="13:41" x14ac:dyDescent="0.25">
      <c r="M1745" t="s">
        <v>37</v>
      </c>
      <c r="N1745">
        <f>2*N1744</f>
        <v>2835106.6666666665</v>
      </c>
      <c r="V1745" s="4"/>
      <c r="AM1745" s="4"/>
      <c r="AN1745" s="4"/>
      <c r="AO1745" s="4"/>
    </row>
    <row r="1746" spans="13:41" x14ac:dyDescent="0.25">
      <c r="V1746" s="4"/>
      <c r="AM1746" s="4"/>
      <c r="AN1746" s="4"/>
      <c r="AO1746" s="4"/>
    </row>
    <row r="1747" spans="13:41" x14ac:dyDescent="0.25">
      <c r="V1747" s="4"/>
      <c r="AM1747" s="4"/>
      <c r="AN1747" s="4"/>
      <c r="AO1747" s="4"/>
    </row>
    <row r="1748" spans="13:41" x14ac:dyDescent="0.25">
      <c r="V1748" s="4"/>
      <c r="AM1748" s="4"/>
      <c r="AN1748" s="4"/>
      <c r="AO1748" s="4"/>
    </row>
    <row r="1749" spans="13:41" x14ac:dyDescent="0.25">
      <c r="V1749" s="4"/>
      <c r="AM1749" s="4"/>
      <c r="AN1749" s="4"/>
      <c r="AO1749" s="4"/>
    </row>
    <row r="1750" spans="13:41" x14ac:dyDescent="0.25">
      <c r="V1750" s="4"/>
      <c r="AM1750" s="4"/>
      <c r="AN1750" s="4"/>
      <c r="AO1750" s="4"/>
    </row>
    <row r="1751" spans="13:41" x14ac:dyDescent="0.25">
      <c r="V1751" s="4"/>
      <c r="AM1751" s="4"/>
      <c r="AN1751" s="4"/>
      <c r="AO1751" s="4"/>
    </row>
    <row r="1752" spans="13:41" x14ac:dyDescent="0.25">
      <c r="V1752" s="4"/>
      <c r="AM1752" s="4"/>
      <c r="AN1752" s="4"/>
      <c r="AO1752" s="4"/>
    </row>
    <row r="1753" spans="13:41" x14ac:dyDescent="0.25">
      <c r="V1753" s="4"/>
      <c r="AM1753" s="4"/>
      <c r="AN1753" s="4"/>
      <c r="AO1753" s="4"/>
    </row>
    <row r="1754" spans="13:41" x14ac:dyDescent="0.25">
      <c r="V1754" s="4"/>
      <c r="AM1754" s="4"/>
      <c r="AN1754" s="4"/>
      <c r="AO1754" s="4"/>
    </row>
    <row r="1755" spans="13:41" x14ac:dyDescent="0.25">
      <c r="V1755" s="4"/>
      <c r="AM1755" s="4"/>
      <c r="AN1755" s="4"/>
      <c r="AO1755" s="4"/>
    </row>
    <row r="1756" spans="13:41" x14ac:dyDescent="0.25">
      <c r="V1756" s="4"/>
      <c r="AM1756" s="4"/>
      <c r="AN1756" s="4"/>
      <c r="AO1756" s="4"/>
    </row>
    <row r="1757" spans="13:41" x14ac:dyDescent="0.25">
      <c r="V1757" s="4"/>
      <c r="AM1757" s="4"/>
      <c r="AN1757" s="4"/>
      <c r="AO1757" s="4"/>
    </row>
    <row r="1758" spans="13:41" x14ac:dyDescent="0.25">
      <c r="V1758" s="4"/>
      <c r="AM1758" s="4"/>
      <c r="AN1758" s="4"/>
      <c r="AO1758" s="4"/>
    </row>
    <row r="1759" spans="13:41" x14ac:dyDescent="0.25">
      <c r="V1759" s="4"/>
      <c r="AM1759" s="4"/>
      <c r="AN1759" s="4"/>
      <c r="AO1759" s="4"/>
    </row>
    <row r="1760" spans="13:41" x14ac:dyDescent="0.25">
      <c r="V1760" s="4"/>
      <c r="AM1760" s="4"/>
      <c r="AN1760" s="4"/>
      <c r="AO1760" s="4"/>
    </row>
    <row r="1761" spans="22:41" x14ac:dyDescent="0.25">
      <c r="V1761" s="4"/>
      <c r="AM1761" s="4"/>
      <c r="AN1761" s="4"/>
      <c r="AO1761" s="4"/>
    </row>
    <row r="1762" spans="22:41" x14ac:dyDescent="0.25">
      <c r="V1762" s="4"/>
      <c r="AM1762" s="4"/>
      <c r="AN1762" s="4"/>
      <c r="AO1762" s="4"/>
    </row>
    <row r="1763" spans="22:41" x14ac:dyDescent="0.25">
      <c r="V1763" s="4"/>
      <c r="AM1763" s="4"/>
      <c r="AN1763" s="4"/>
      <c r="AO1763" s="4"/>
    </row>
    <row r="1764" spans="22:41" x14ac:dyDescent="0.25">
      <c r="V1764" s="4"/>
      <c r="AM1764" s="4"/>
      <c r="AN1764" s="4"/>
      <c r="AO1764" s="4"/>
    </row>
    <row r="1765" spans="22:41" x14ac:dyDescent="0.25">
      <c r="V1765" s="4"/>
      <c r="AM1765" s="4"/>
      <c r="AN1765" s="4"/>
      <c r="AO1765" s="4"/>
    </row>
    <row r="1766" spans="22:41" x14ac:dyDescent="0.25">
      <c r="V1766" s="4"/>
      <c r="AM1766" s="4"/>
      <c r="AN1766" s="4"/>
      <c r="AO1766" s="4"/>
    </row>
    <row r="1767" spans="22:41" x14ac:dyDescent="0.25">
      <c r="V1767" s="4"/>
      <c r="AM1767" s="4"/>
      <c r="AN1767" s="4"/>
      <c r="AO1767" s="4"/>
    </row>
    <row r="1768" spans="22:41" x14ac:dyDescent="0.25">
      <c r="V1768" s="4"/>
      <c r="AM1768" s="4"/>
      <c r="AN1768" s="4"/>
      <c r="AO1768" s="4"/>
    </row>
    <row r="1769" spans="22:41" x14ac:dyDescent="0.25">
      <c r="V1769" s="4"/>
      <c r="AM1769" s="4"/>
      <c r="AN1769" s="4"/>
      <c r="AO1769" s="4"/>
    </row>
    <row r="1770" spans="22:41" x14ac:dyDescent="0.25">
      <c r="V1770" s="4"/>
      <c r="AM1770" s="4"/>
      <c r="AN1770" s="4"/>
      <c r="AO1770" s="4"/>
    </row>
    <row r="1771" spans="22:41" x14ac:dyDescent="0.25">
      <c r="V1771" s="4"/>
      <c r="AM1771" s="4"/>
      <c r="AN1771" s="4"/>
      <c r="AO1771" s="4"/>
    </row>
    <row r="1772" spans="22:41" x14ac:dyDescent="0.25">
      <c r="V1772" s="4"/>
      <c r="AM1772" s="4"/>
      <c r="AN1772" s="4"/>
      <c r="AO1772" s="4"/>
    </row>
    <row r="1773" spans="22:41" x14ac:dyDescent="0.25">
      <c r="V1773" s="4"/>
      <c r="AM1773" s="4"/>
      <c r="AN1773" s="4"/>
      <c r="AO1773" s="4"/>
    </row>
    <row r="1774" spans="22:41" x14ac:dyDescent="0.25">
      <c r="V1774" s="4"/>
      <c r="AM1774" s="4"/>
      <c r="AN1774" s="4"/>
      <c r="AO1774" s="4"/>
    </row>
    <row r="1775" spans="22:41" x14ac:dyDescent="0.25">
      <c r="V1775" s="4"/>
      <c r="AM1775" s="4"/>
      <c r="AN1775" s="4"/>
      <c r="AO1775" s="4"/>
    </row>
    <row r="1776" spans="22:41" x14ac:dyDescent="0.25">
      <c r="V1776" s="4"/>
      <c r="AM1776" s="4"/>
      <c r="AN1776" s="4"/>
      <c r="AO1776" s="4"/>
    </row>
    <row r="1777" spans="22:41" x14ac:dyDescent="0.25">
      <c r="V1777" s="4"/>
      <c r="AM1777" s="4"/>
      <c r="AN1777" s="4"/>
      <c r="AO1777" s="4"/>
    </row>
    <row r="1778" spans="22:41" x14ac:dyDescent="0.25">
      <c r="V1778" s="4"/>
      <c r="AM1778" s="4"/>
      <c r="AN1778" s="4"/>
      <c r="AO1778" s="4"/>
    </row>
    <row r="1779" spans="22:41" x14ac:dyDescent="0.25">
      <c r="V1779" s="4"/>
      <c r="AM1779" s="4"/>
      <c r="AN1779" s="4"/>
      <c r="AO1779" s="4"/>
    </row>
    <row r="1780" spans="22:41" x14ac:dyDescent="0.25">
      <c r="V1780" s="4"/>
      <c r="AM1780" s="4"/>
      <c r="AN1780" s="4"/>
      <c r="AO1780" s="4"/>
    </row>
    <row r="1781" spans="22:41" x14ac:dyDescent="0.25">
      <c r="V1781" s="4"/>
      <c r="AM1781" s="4"/>
      <c r="AN1781" s="4"/>
      <c r="AO1781" s="4"/>
    </row>
    <row r="1782" spans="22:41" x14ac:dyDescent="0.25">
      <c r="V1782" s="4"/>
      <c r="AM1782" s="4"/>
      <c r="AN1782" s="4"/>
      <c r="AO1782" s="4"/>
    </row>
    <row r="1783" spans="22:41" x14ac:dyDescent="0.25">
      <c r="V1783" s="4"/>
      <c r="AM1783" s="4"/>
      <c r="AN1783" s="4"/>
      <c r="AO1783" s="4"/>
    </row>
    <row r="1784" spans="22:41" x14ac:dyDescent="0.25">
      <c r="V1784" s="4"/>
      <c r="AM1784" s="4"/>
      <c r="AN1784" s="4"/>
      <c r="AO1784" s="4"/>
    </row>
    <row r="1785" spans="22:41" x14ac:dyDescent="0.25">
      <c r="V1785" s="4"/>
      <c r="AM1785" s="4"/>
      <c r="AN1785" s="4"/>
      <c r="AO1785" s="4"/>
    </row>
    <row r="1786" spans="22:41" x14ac:dyDescent="0.25">
      <c r="V1786" s="4"/>
      <c r="AM1786" s="4"/>
      <c r="AN1786" s="4"/>
      <c r="AO1786" s="4"/>
    </row>
    <row r="1787" spans="22:41" x14ac:dyDescent="0.25">
      <c r="V1787" s="4"/>
      <c r="AM1787" s="4"/>
      <c r="AN1787" s="4"/>
      <c r="AO1787" s="4"/>
    </row>
    <row r="1788" spans="22:41" x14ac:dyDescent="0.25">
      <c r="V1788" s="4"/>
      <c r="AM1788" s="4"/>
      <c r="AN1788" s="4"/>
      <c r="AO1788" s="4"/>
    </row>
    <row r="1789" spans="22:41" x14ac:dyDescent="0.25">
      <c r="V1789" s="4"/>
      <c r="AM1789" s="4"/>
      <c r="AN1789" s="4"/>
      <c r="AO1789" s="4"/>
    </row>
    <row r="1790" spans="22:41" x14ac:dyDescent="0.25">
      <c r="V1790" s="4"/>
      <c r="AM1790" s="4"/>
      <c r="AN1790" s="4"/>
      <c r="AO1790" s="4"/>
    </row>
    <row r="1791" spans="22:41" x14ac:dyDescent="0.25">
      <c r="V1791" s="4"/>
      <c r="AM1791" s="4"/>
      <c r="AN1791" s="4"/>
      <c r="AO1791" s="4"/>
    </row>
    <row r="1792" spans="22:41" x14ac:dyDescent="0.25">
      <c r="V1792" s="4"/>
      <c r="AM1792" s="4"/>
      <c r="AN1792" s="4"/>
      <c r="AO1792" s="4"/>
    </row>
    <row r="1793" spans="22:41" x14ac:dyDescent="0.25">
      <c r="V1793" s="4"/>
      <c r="AM1793" s="4"/>
      <c r="AN1793" s="4"/>
      <c r="AO1793" s="4"/>
    </row>
    <row r="1794" spans="22:41" x14ac:dyDescent="0.25">
      <c r="V1794" s="4"/>
      <c r="AM1794" s="4"/>
      <c r="AN1794" s="4"/>
      <c r="AO1794" s="4"/>
    </row>
    <row r="1795" spans="22:41" x14ac:dyDescent="0.25">
      <c r="V1795" s="4"/>
      <c r="AM1795" s="4"/>
      <c r="AN1795" s="4"/>
      <c r="AO1795" s="4"/>
    </row>
    <row r="1796" spans="22:41" x14ac:dyDescent="0.25">
      <c r="V1796" s="4"/>
      <c r="AM1796" s="4"/>
      <c r="AN1796" s="4"/>
      <c r="AO1796" s="4"/>
    </row>
    <row r="1797" spans="22:41" x14ac:dyDescent="0.25">
      <c r="V1797" s="4"/>
      <c r="AM1797" s="4"/>
      <c r="AN1797" s="4"/>
      <c r="AO1797" s="4"/>
    </row>
    <row r="1798" spans="22:41" x14ac:dyDescent="0.25">
      <c r="V1798" s="4"/>
      <c r="AM1798" s="4"/>
      <c r="AN1798" s="4"/>
      <c r="AO1798" s="4"/>
    </row>
    <row r="1799" spans="22:41" x14ac:dyDescent="0.25">
      <c r="V1799" s="4"/>
      <c r="AM1799" s="4"/>
      <c r="AN1799" s="4"/>
      <c r="AO1799" s="4"/>
    </row>
    <row r="1800" spans="22:41" x14ac:dyDescent="0.25">
      <c r="V1800" s="4"/>
      <c r="AM1800" s="4"/>
      <c r="AN1800" s="4"/>
      <c r="AO1800" s="4"/>
    </row>
    <row r="1801" spans="22:41" x14ac:dyDescent="0.25">
      <c r="V1801" s="4"/>
      <c r="AM1801" s="4"/>
      <c r="AN1801" s="4"/>
      <c r="AO1801" s="4"/>
    </row>
    <row r="1802" spans="22:41" x14ac:dyDescent="0.25">
      <c r="V1802" s="4"/>
      <c r="AM1802" s="4"/>
      <c r="AN1802" s="4"/>
      <c r="AO1802" s="4"/>
    </row>
    <row r="1803" spans="22:41" x14ac:dyDescent="0.25">
      <c r="V1803" s="4"/>
      <c r="AM1803" s="4"/>
      <c r="AN1803" s="4"/>
      <c r="AO1803" s="4"/>
    </row>
    <row r="1804" spans="22:41" x14ac:dyDescent="0.25">
      <c r="V1804" s="4"/>
      <c r="AM1804" s="4"/>
      <c r="AN1804" s="4"/>
      <c r="AO1804" s="4"/>
    </row>
    <row r="1805" spans="22:41" x14ac:dyDescent="0.25">
      <c r="V1805" s="4"/>
      <c r="AM1805" s="4"/>
      <c r="AN1805" s="4"/>
      <c r="AO1805" s="4"/>
    </row>
    <row r="1806" spans="22:41" x14ac:dyDescent="0.25">
      <c r="V1806" s="4"/>
      <c r="AM1806" s="4"/>
      <c r="AN1806" s="4"/>
      <c r="AO1806" s="4"/>
    </row>
    <row r="1807" spans="22:41" x14ac:dyDescent="0.25">
      <c r="V1807" s="4"/>
      <c r="AM1807" s="4"/>
      <c r="AN1807" s="4"/>
      <c r="AO1807" s="4"/>
    </row>
    <row r="1808" spans="22:41" x14ac:dyDescent="0.25">
      <c r="V1808" s="4"/>
      <c r="AM1808" s="4"/>
      <c r="AN1808" s="4"/>
      <c r="AO1808" s="4"/>
    </row>
    <row r="1809" spans="22:41" x14ac:dyDescent="0.25">
      <c r="V1809" s="4"/>
      <c r="AM1809" s="4"/>
      <c r="AN1809" s="4"/>
      <c r="AO1809" s="4"/>
    </row>
    <row r="1810" spans="22:41" x14ac:dyDescent="0.25">
      <c r="V1810" s="4"/>
      <c r="AM1810" s="4"/>
      <c r="AN1810" s="4"/>
      <c r="AO1810" s="4"/>
    </row>
    <row r="1811" spans="22:41" x14ac:dyDescent="0.25">
      <c r="V1811" s="4"/>
      <c r="AM1811" s="4"/>
      <c r="AN1811" s="4"/>
      <c r="AO1811" s="4"/>
    </row>
    <row r="1812" spans="22:41" x14ac:dyDescent="0.25">
      <c r="V1812" s="4"/>
      <c r="AM1812" s="4"/>
      <c r="AN1812" s="4"/>
      <c r="AO1812" s="4"/>
    </row>
    <row r="1813" spans="22:41" x14ac:dyDescent="0.25">
      <c r="V1813" s="4"/>
      <c r="AM1813" s="4"/>
      <c r="AN1813" s="4"/>
      <c r="AO1813" s="4"/>
    </row>
    <row r="1814" spans="22:41" x14ac:dyDescent="0.25">
      <c r="V1814" s="4"/>
      <c r="AM1814" s="4"/>
      <c r="AN1814" s="4"/>
      <c r="AO1814" s="4"/>
    </row>
    <row r="1815" spans="22:41" x14ac:dyDescent="0.25">
      <c r="V1815" s="4"/>
      <c r="AM1815" s="4"/>
      <c r="AN1815" s="4"/>
      <c r="AO1815" s="4"/>
    </row>
    <row r="1816" spans="22:41" x14ac:dyDescent="0.25">
      <c r="V1816" s="4"/>
      <c r="AM1816" s="4"/>
      <c r="AN1816" s="4"/>
      <c r="AO1816" s="4"/>
    </row>
    <row r="1817" spans="22:41" x14ac:dyDescent="0.25">
      <c r="V1817" s="4"/>
      <c r="AM1817" s="4"/>
      <c r="AN1817" s="4"/>
      <c r="AO1817" s="4"/>
    </row>
    <row r="1818" spans="22:41" x14ac:dyDescent="0.25">
      <c r="V1818" s="4"/>
      <c r="AM1818" s="4"/>
      <c r="AN1818" s="4"/>
      <c r="AO1818" s="4"/>
    </row>
    <row r="1819" spans="22:41" x14ac:dyDescent="0.25">
      <c r="V1819" s="4"/>
      <c r="AM1819" s="4"/>
      <c r="AN1819" s="4"/>
      <c r="AO1819" s="4"/>
    </row>
    <row r="1820" spans="22:41" x14ac:dyDescent="0.25">
      <c r="V1820" s="4"/>
      <c r="AM1820" s="4"/>
      <c r="AN1820" s="4"/>
      <c r="AO1820" s="4"/>
    </row>
    <row r="1821" spans="22:41" x14ac:dyDescent="0.25">
      <c r="V1821" s="4"/>
      <c r="AM1821" s="4"/>
      <c r="AN1821" s="4"/>
      <c r="AO1821" s="4"/>
    </row>
    <row r="1822" spans="22:41" x14ac:dyDescent="0.25">
      <c r="V1822" s="4"/>
      <c r="AM1822" s="4"/>
      <c r="AN1822" s="4"/>
      <c r="AO1822" s="4"/>
    </row>
    <row r="1823" spans="22:41" x14ac:dyDescent="0.25">
      <c r="V1823" s="4"/>
      <c r="AM1823" s="4"/>
      <c r="AN1823" s="4"/>
      <c r="AO1823" s="4"/>
    </row>
    <row r="1824" spans="22:41" x14ac:dyDescent="0.25">
      <c r="V1824" s="4"/>
      <c r="AM1824" s="4"/>
      <c r="AN1824" s="4"/>
      <c r="AO1824" s="4"/>
    </row>
    <row r="1825" spans="22:41" x14ac:dyDescent="0.25">
      <c r="V1825" s="4"/>
      <c r="AM1825" s="4"/>
      <c r="AN1825" s="4"/>
      <c r="AO1825" s="4"/>
    </row>
    <row r="1826" spans="22:41" x14ac:dyDescent="0.25">
      <c r="V1826" s="4"/>
      <c r="AM1826" s="4"/>
      <c r="AN1826" s="4"/>
      <c r="AO1826" s="4"/>
    </row>
    <row r="1827" spans="22:41" x14ac:dyDescent="0.25">
      <c r="V1827" s="4"/>
      <c r="AM1827" s="4"/>
      <c r="AN1827" s="4"/>
      <c r="AO1827" s="4"/>
    </row>
    <row r="1828" spans="22:41" x14ac:dyDescent="0.25">
      <c r="V1828" s="4"/>
      <c r="AM1828" s="4"/>
      <c r="AN1828" s="4"/>
      <c r="AO1828" s="4"/>
    </row>
    <row r="1829" spans="22:41" x14ac:dyDescent="0.25">
      <c r="V1829" s="4"/>
      <c r="AM1829" s="4"/>
      <c r="AN1829" s="4"/>
      <c r="AO1829" s="4"/>
    </row>
    <row r="1830" spans="22:41" x14ac:dyDescent="0.25">
      <c r="V1830" s="4"/>
      <c r="AM1830" s="4"/>
      <c r="AN1830" s="4"/>
      <c r="AO1830" s="4"/>
    </row>
    <row r="1831" spans="22:41" x14ac:dyDescent="0.25">
      <c r="V1831" s="4"/>
      <c r="AM1831" s="4"/>
      <c r="AN1831" s="4"/>
      <c r="AO1831" s="4"/>
    </row>
    <row r="1832" spans="22:41" x14ac:dyDescent="0.25">
      <c r="V1832" s="4"/>
      <c r="AM1832" s="4"/>
      <c r="AN1832" s="4"/>
      <c r="AO1832" s="4"/>
    </row>
    <row r="1833" spans="22:41" x14ac:dyDescent="0.25">
      <c r="V1833" s="4"/>
      <c r="AM1833" s="4"/>
      <c r="AN1833" s="4"/>
      <c r="AO1833" s="4"/>
    </row>
    <row r="1834" spans="22:41" x14ac:dyDescent="0.25">
      <c r="V1834" s="4"/>
      <c r="AM1834" s="4"/>
      <c r="AN1834" s="4"/>
      <c r="AO1834" s="4"/>
    </row>
    <row r="1835" spans="22:41" x14ac:dyDescent="0.25">
      <c r="V1835" s="4"/>
      <c r="AM1835" s="4"/>
      <c r="AN1835" s="4"/>
      <c r="AO1835" s="4"/>
    </row>
    <row r="1836" spans="22:41" x14ac:dyDescent="0.25">
      <c r="V1836" s="4"/>
      <c r="AM1836" s="4"/>
      <c r="AN1836" s="4"/>
      <c r="AO1836" s="4"/>
    </row>
    <row r="1837" spans="22:41" x14ac:dyDescent="0.25">
      <c r="V1837" s="4"/>
      <c r="AM1837" s="4"/>
      <c r="AN1837" s="4"/>
      <c r="AO1837" s="4"/>
    </row>
    <row r="1838" spans="22:41" x14ac:dyDescent="0.25">
      <c r="V1838" s="4"/>
      <c r="AM1838" s="4"/>
      <c r="AN1838" s="4"/>
      <c r="AO1838" s="4"/>
    </row>
    <row r="1839" spans="22:41" x14ac:dyDescent="0.25">
      <c r="V1839" s="4"/>
      <c r="AM1839" s="4"/>
      <c r="AN1839" s="4"/>
      <c r="AO1839" s="4"/>
    </row>
    <row r="1840" spans="22:41" x14ac:dyDescent="0.25">
      <c r="V1840" s="4"/>
      <c r="AM1840" s="4"/>
      <c r="AN1840" s="4"/>
      <c r="AO1840" s="4"/>
    </row>
    <row r="1841" spans="22:41" x14ac:dyDescent="0.25">
      <c r="V1841" s="4"/>
      <c r="AM1841" s="4"/>
      <c r="AN1841" s="4"/>
      <c r="AO1841" s="4"/>
    </row>
    <row r="1842" spans="22:41" x14ac:dyDescent="0.25">
      <c r="V1842" s="4"/>
      <c r="AM1842" s="4"/>
      <c r="AN1842" s="4"/>
      <c r="AO1842" s="4"/>
    </row>
    <row r="1843" spans="22:41" x14ac:dyDescent="0.25">
      <c r="V1843" s="4"/>
      <c r="AM1843" s="4"/>
      <c r="AN1843" s="4"/>
      <c r="AO1843" s="4"/>
    </row>
    <row r="1844" spans="22:41" x14ac:dyDescent="0.25">
      <c r="V1844" s="4"/>
      <c r="AM1844" s="4"/>
      <c r="AN1844" s="4"/>
      <c r="AO1844" s="4"/>
    </row>
    <row r="1845" spans="22:41" x14ac:dyDescent="0.25">
      <c r="V1845" s="4"/>
      <c r="AM1845" s="4"/>
      <c r="AN1845" s="4"/>
      <c r="AO1845" s="4"/>
    </row>
    <row r="1846" spans="22:41" x14ac:dyDescent="0.25">
      <c r="V1846" s="4"/>
      <c r="AM1846" s="4"/>
      <c r="AN1846" s="4"/>
      <c r="AO1846" s="4"/>
    </row>
    <row r="1847" spans="22:41" x14ac:dyDescent="0.25">
      <c r="V1847" s="4"/>
      <c r="AM1847" s="4"/>
      <c r="AN1847" s="4"/>
      <c r="AO1847" s="4"/>
    </row>
    <row r="1848" spans="22:41" x14ac:dyDescent="0.25">
      <c r="V1848" s="4"/>
      <c r="AM1848" s="4"/>
      <c r="AN1848" s="4"/>
      <c r="AO1848" s="4"/>
    </row>
    <row r="1849" spans="22:41" x14ac:dyDescent="0.25">
      <c r="V1849" s="4"/>
      <c r="AM1849" s="4"/>
      <c r="AN1849" s="4"/>
      <c r="AO1849" s="4"/>
    </row>
    <row r="1850" spans="22:41" x14ac:dyDescent="0.25">
      <c r="V1850" s="4"/>
      <c r="AM1850" s="4"/>
      <c r="AN1850" s="4"/>
      <c r="AO1850" s="4"/>
    </row>
    <row r="1851" spans="22:41" x14ac:dyDescent="0.25">
      <c r="V1851" s="4"/>
      <c r="AM1851" s="4"/>
      <c r="AN1851" s="4"/>
      <c r="AO1851" s="4"/>
    </row>
    <row r="1852" spans="22:41" x14ac:dyDescent="0.25">
      <c r="V1852" s="4"/>
      <c r="AM1852" s="4"/>
      <c r="AN1852" s="4"/>
      <c r="AO1852" s="4"/>
    </row>
    <row r="1853" spans="22:41" x14ac:dyDescent="0.25">
      <c r="V1853" s="4"/>
      <c r="AM1853" s="4"/>
      <c r="AN1853" s="4"/>
      <c r="AO1853" s="4"/>
    </row>
    <row r="1854" spans="22:41" x14ac:dyDescent="0.25">
      <c r="V1854" s="4"/>
      <c r="AM1854" s="4"/>
      <c r="AN1854" s="4"/>
      <c r="AO1854" s="4"/>
    </row>
    <row r="1855" spans="22:41" x14ac:dyDescent="0.25">
      <c r="V1855" s="4"/>
      <c r="AM1855" s="4"/>
      <c r="AN1855" s="4"/>
      <c r="AO1855" s="4"/>
    </row>
    <row r="1856" spans="22:41" x14ac:dyDescent="0.25">
      <c r="V1856" s="4"/>
      <c r="AM1856" s="4"/>
      <c r="AN1856" s="4"/>
      <c r="AO1856" s="4"/>
    </row>
    <row r="1857" spans="22:41" x14ac:dyDescent="0.25">
      <c r="V1857" s="4"/>
      <c r="AM1857" s="4"/>
      <c r="AN1857" s="4"/>
      <c r="AO1857" s="4"/>
    </row>
    <row r="1858" spans="22:41" x14ac:dyDescent="0.25">
      <c r="V1858" s="4"/>
      <c r="AM1858" s="4"/>
      <c r="AN1858" s="4"/>
      <c r="AO1858" s="4"/>
    </row>
    <row r="1859" spans="22:41" x14ac:dyDescent="0.25">
      <c r="V1859" s="4"/>
      <c r="AM1859" s="4"/>
      <c r="AN1859" s="4"/>
      <c r="AO1859" s="4"/>
    </row>
    <row r="1860" spans="22:41" x14ac:dyDescent="0.25">
      <c r="V1860" s="4"/>
      <c r="AM1860" s="4"/>
      <c r="AN1860" s="4"/>
      <c r="AO1860" s="4"/>
    </row>
    <row r="1861" spans="22:41" x14ac:dyDescent="0.25">
      <c r="V1861" s="4"/>
      <c r="AM1861" s="4"/>
      <c r="AN1861" s="4"/>
      <c r="AO1861" s="4"/>
    </row>
    <row r="1862" spans="22:41" x14ac:dyDescent="0.25">
      <c r="V1862" s="4"/>
      <c r="AM1862" s="4"/>
      <c r="AN1862" s="4"/>
      <c r="AO1862" s="4"/>
    </row>
    <row r="1863" spans="22:41" x14ac:dyDescent="0.25">
      <c r="V1863" s="4"/>
      <c r="AM1863" s="4"/>
      <c r="AN1863" s="4"/>
      <c r="AO1863" s="4"/>
    </row>
    <row r="1864" spans="22:41" x14ac:dyDescent="0.25">
      <c r="V1864" s="4"/>
      <c r="AM1864" s="4"/>
      <c r="AN1864" s="4"/>
      <c r="AO1864" s="4"/>
    </row>
    <row r="1865" spans="22:41" x14ac:dyDescent="0.25">
      <c r="V1865" s="4"/>
      <c r="AM1865" s="4"/>
      <c r="AN1865" s="4"/>
      <c r="AO1865" s="4"/>
    </row>
    <row r="1866" spans="22:41" x14ac:dyDescent="0.25">
      <c r="V1866" s="4"/>
      <c r="AM1866" s="4"/>
      <c r="AN1866" s="4"/>
      <c r="AO1866" s="4"/>
    </row>
    <row r="1867" spans="22:41" x14ac:dyDescent="0.25">
      <c r="V1867" s="4"/>
      <c r="AM1867" s="4"/>
      <c r="AN1867" s="4"/>
      <c r="AO1867" s="4"/>
    </row>
    <row r="1868" spans="22:41" x14ac:dyDescent="0.25">
      <c r="V1868" s="4"/>
      <c r="AM1868" s="4"/>
      <c r="AN1868" s="4"/>
      <c r="AO1868" s="4"/>
    </row>
    <row r="1869" spans="22:41" x14ac:dyDescent="0.25">
      <c r="V1869" s="4"/>
      <c r="AM1869" s="4"/>
      <c r="AN1869" s="4"/>
      <c r="AO1869" s="4"/>
    </row>
    <row r="1870" spans="22:41" x14ac:dyDescent="0.25">
      <c r="V1870" s="4"/>
      <c r="AM1870" s="4"/>
      <c r="AN1870" s="4"/>
      <c r="AO1870" s="4"/>
    </row>
    <row r="1871" spans="22:41" x14ac:dyDescent="0.25">
      <c r="V1871" s="4"/>
      <c r="AM1871" s="4"/>
      <c r="AN1871" s="4"/>
      <c r="AO1871" s="4"/>
    </row>
    <row r="1872" spans="22:41" x14ac:dyDescent="0.25">
      <c r="V1872" s="4"/>
      <c r="AM1872" s="4"/>
      <c r="AN1872" s="4"/>
      <c r="AO1872" s="4"/>
    </row>
    <row r="1873" spans="22:41" x14ac:dyDescent="0.25">
      <c r="V1873" s="4"/>
      <c r="AM1873" s="4"/>
      <c r="AN1873" s="4"/>
      <c r="AO1873" s="4"/>
    </row>
    <row r="1874" spans="22:41" x14ac:dyDescent="0.25">
      <c r="V1874" s="4"/>
      <c r="AM1874" s="4"/>
      <c r="AN1874" s="4"/>
      <c r="AO1874" s="4"/>
    </row>
    <row r="1875" spans="22:41" x14ac:dyDescent="0.25">
      <c r="V1875" s="4"/>
      <c r="AM1875" s="4"/>
      <c r="AN1875" s="4"/>
      <c r="AO1875" s="4"/>
    </row>
    <row r="1876" spans="22:41" x14ac:dyDescent="0.25">
      <c r="V1876" s="4"/>
      <c r="AM1876" s="4"/>
      <c r="AN1876" s="4"/>
      <c r="AO1876" s="4"/>
    </row>
    <row r="1877" spans="22:41" x14ac:dyDescent="0.25">
      <c r="V1877" s="4"/>
      <c r="AM1877" s="4"/>
      <c r="AN1877" s="4"/>
      <c r="AO1877" s="4"/>
    </row>
    <row r="1878" spans="22:41" x14ac:dyDescent="0.25">
      <c r="V1878" s="4"/>
      <c r="AM1878" s="4"/>
      <c r="AN1878" s="4"/>
      <c r="AO1878" s="4"/>
    </row>
    <row r="1879" spans="22:41" x14ac:dyDescent="0.25">
      <c r="V1879" s="4"/>
      <c r="AM1879" s="4"/>
      <c r="AN1879" s="4"/>
      <c r="AO1879" s="4"/>
    </row>
    <row r="1880" spans="22:41" x14ac:dyDescent="0.25">
      <c r="V1880" s="4"/>
      <c r="AM1880" s="4"/>
      <c r="AN1880" s="4"/>
      <c r="AO1880" s="4"/>
    </row>
    <row r="1881" spans="22:41" x14ac:dyDescent="0.25">
      <c r="V1881" s="4"/>
      <c r="AM1881" s="4"/>
      <c r="AN1881" s="4"/>
      <c r="AO1881" s="4"/>
    </row>
    <row r="1882" spans="22:41" x14ac:dyDescent="0.25">
      <c r="V1882" s="4"/>
      <c r="AM1882" s="4"/>
      <c r="AN1882" s="4"/>
      <c r="AO1882" s="4"/>
    </row>
    <row r="1883" spans="22:41" x14ac:dyDescent="0.25">
      <c r="V1883" s="4"/>
      <c r="AM1883" s="4"/>
      <c r="AN1883" s="4"/>
      <c r="AO1883" s="4"/>
    </row>
    <row r="1884" spans="22:41" x14ac:dyDescent="0.25">
      <c r="V1884" s="4"/>
      <c r="AM1884" s="4"/>
      <c r="AN1884" s="4"/>
      <c r="AO1884" s="4"/>
    </row>
    <row r="1885" spans="22:41" x14ac:dyDescent="0.25">
      <c r="V1885" s="4"/>
      <c r="AM1885" s="4"/>
      <c r="AN1885" s="4"/>
      <c r="AO1885" s="4"/>
    </row>
    <row r="1886" spans="22:41" x14ac:dyDescent="0.25">
      <c r="V1886" s="4"/>
      <c r="AM1886" s="4"/>
      <c r="AN1886" s="4"/>
      <c r="AO1886" s="4"/>
    </row>
    <row r="1887" spans="22:41" x14ac:dyDescent="0.25">
      <c r="V1887" s="4"/>
      <c r="AM1887" s="4"/>
      <c r="AN1887" s="4"/>
      <c r="AO1887" s="4"/>
    </row>
    <row r="1888" spans="22:41" x14ac:dyDescent="0.25">
      <c r="V1888" s="4"/>
      <c r="AM1888" s="4"/>
      <c r="AN1888" s="4"/>
      <c r="AO1888" s="4"/>
    </row>
    <row r="1889" spans="22:41" x14ac:dyDescent="0.25">
      <c r="V1889" s="4"/>
      <c r="AM1889" s="4"/>
      <c r="AN1889" s="4"/>
      <c r="AO1889" s="4"/>
    </row>
    <row r="1890" spans="22:41" x14ac:dyDescent="0.25">
      <c r="V1890" s="4"/>
      <c r="AM1890" s="4"/>
      <c r="AN1890" s="4"/>
      <c r="AO1890" s="4"/>
    </row>
    <row r="1891" spans="22:41" x14ac:dyDescent="0.25">
      <c r="V1891" s="4"/>
      <c r="AM1891" s="4"/>
      <c r="AN1891" s="4"/>
      <c r="AO1891" s="4"/>
    </row>
    <row r="1892" spans="22:41" x14ac:dyDescent="0.25">
      <c r="V1892" s="4"/>
      <c r="AM1892" s="4"/>
      <c r="AN1892" s="4"/>
      <c r="AO1892" s="4"/>
    </row>
    <row r="1893" spans="22:41" x14ac:dyDescent="0.25">
      <c r="V1893" s="4"/>
      <c r="AM1893" s="4"/>
      <c r="AN1893" s="4"/>
      <c r="AO1893" s="4"/>
    </row>
    <row r="1894" spans="22:41" x14ac:dyDescent="0.25">
      <c r="V1894" s="4"/>
      <c r="AM1894" s="4"/>
      <c r="AN1894" s="4"/>
      <c r="AO1894" s="4"/>
    </row>
    <row r="1895" spans="22:41" x14ac:dyDescent="0.25">
      <c r="V1895" s="4"/>
      <c r="AM1895" s="4"/>
      <c r="AN1895" s="4"/>
      <c r="AO1895" s="4"/>
    </row>
    <row r="1896" spans="22:41" x14ac:dyDescent="0.25">
      <c r="V1896" s="4"/>
      <c r="AM1896" s="4"/>
      <c r="AN1896" s="4"/>
      <c r="AO1896" s="4"/>
    </row>
    <row r="1897" spans="22:41" x14ac:dyDescent="0.25">
      <c r="V1897" s="4"/>
      <c r="AM1897" s="4"/>
      <c r="AN1897" s="4"/>
      <c r="AO1897" s="4"/>
    </row>
    <row r="1898" spans="22:41" x14ac:dyDescent="0.25">
      <c r="V1898" s="4"/>
      <c r="AM1898" s="4"/>
      <c r="AN1898" s="4"/>
      <c r="AO1898" s="4"/>
    </row>
    <row r="1899" spans="22:41" x14ac:dyDescent="0.25">
      <c r="V1899" s="4"/>
      <c r="AM1899" s="4"/>
      <c r="AN1899" s="4"/>
      <c r="AO1899" s="4"/>
    </row>
    <row r="1900" spans="22:41" x14ac:dyDescent="0.25">
      <c r="V1900" s="4"/>
      <c r="AM1900" s="4"/>
      <c r="AN1900" s="4"/>
      <c r="AO1900" s="4"/>
    </row>
    <row r="1901" spans="22:41" x14ac:dyDescent="0.25">
      <c r="V1901" s="4"/>
      <c r="AM1901" s="4"/>
      <c r="AN1901" s="4"/>
      <c r="AO1901" s="4"/>
    </row>
    <row r="1902" spans="22:41" x14ac:dyDescent="0.25">
      <c r="V1902" s="4"/>
      <c r="AM1902" s="4"/>
      <c r="AN1902" s="4"/>
      <c r="AO1902" s="4"/>
    </row>
    <row r="1903" spans="22:41" x14ac:dyDescent="0.25">
      <c r="V1903" s="4"/>
      <c r="AM1903" s="4"/>
      <c r="AN1903" s="4"/>
      <c r="AO1903" s="4"/>
    </row>
    <row r="1904" spans="22:41" x14ac:dyDescent="0.25">
      <c r="V1904" s="4"/>
      <c r="AM1904" s="4"/>
      <c r="AN1904" s="4"/>
      <c r="AO1904" s="4"/>
    </row>
    <row r="1905" spans="22:41" x14ac:dyDescent="0.25">
      <c r="V1905" s="4"/>
      <c r="AM1905" s="4"/>
      <c r="AN1905" s="4"/>
      <c r="AO1905" s="4"/>
    </row>
    <row r="1906" spans="22:41" x14ac:dyDescent="0.25">
      <c r="V1906" s="4"/>
      <c r="AM1906" s="4"/>
      <c r="AN1906" s="4"/>
      <c r="AO1906" s="4"/>
    </row>
    <row r="1907" spans="22:41" x14ac:dyDescent="0.25">
      <c r="V1907" s="4"/>
      <c r="AM1907" s="4"/>
      <c r="AN1907" s="4"/>
      <c r="AO1907" s="4"/>
    </row>
    <row r="1908" spans="22:41" x14ac:dyDescent="0.25">
      <c r="V1908" s="4"/>
      <c r="AM1908" s="4"/>
      <c r="AN1908" s="4"/>
      <c r="AO1908" s="4"/>
    </row>
    <row r="1909" spans="22:41" x14ac:dyDescent="0.25">
      <c r="V1909" s="4"/>
      <c r="AM1909" s="4"/>
      <c r="AN1909" s="4"/>
      <c r="AO1909" s="4"/>
    </row>
    <row r="1910" spans="22:41" x14ac:dyDescent="0.25">
      <c r="V1910" s="4"/>
      <c r="AM1910" s="4"/>
      <c r="AN1910" s="4"/>
      <c r="AO1910" s="4"/>
    </row>
    <row r="1911" spans="22:41" x14ac:dyDescent="0.25">
      <c r="V1911" s="4"/>
      <c r="AM1911" s="4"/>
      <c r="AN1911" s="4"/>
      <c r="AO1911" s="4"/>
    </row>
    <row r="1912" spans="22:41" x14ac:dyDescent="0.25">
      <c r="V1912" s="4"/>
      <c r="AM1912" s="4"/>
      <c r="AN1912" s="4"/>
      <c r="AO1912" s="4"/>
    </row>
    <row r="1913" spans="22:41" x14ac:dyDescent="0.25">
      <c r="V1913" s="4"/>
      <c r="AM1913" s="4"/>
      <c r="AN1913" s="4"/>
      <c r="AO1913" s="4"/>
    </row>
    <row r="1914" spans="22:41" x14ac:dyDescent="0.25">
      <c r="V1914" s="4"/>
      <c r="AM1914" s="4"/>
      <c r="AN1914" s="4"/>
      <c r="AO1914" s="4"/>
    </row>
    <row r="1915" spans="22:41" x14ac:dyDescent="0.25">
      <c r="V1915" s="4"/>
      <c r="AM1915" s="4"/>
      <c r="AN1915" s="4"/>
      <c r="AO1915" s="4"/>
    </row>
    <row r="1916" spans="22:41" x14ac:dyDescent="0.25">
      <c r="V1916" s="4"/>
      <c r="AM1916" s="4"/>
      <c r="AN1916" s="4"/>
      <c r="AO1916" s="4"/>
    </row>
    <row r="1917" spans="22:41" x14ac:dyDescent="0.25">
      <c r="V1917" s="4"/>
      <c r="AM1917" s="4"/>
      <c r="AN1917" s="4"/>
      <c r="AO1917" s="4"/>
    </row>
    <row r="1918" spans="22:41" x14ac:dyDescent="0.25">
      <c r="V1918" s="4"/>
      <c r="AM1918" s="4"/>
      <c r="AN1918" s="4"/>
      <c r="AO1918" s="4"/>
    </row>
    <row r="1919" spans="22:41" x14ac:dyDescent="0.25">
      <c r="V1919" s="4"/>
      <c r="AM1919" s="4"/>
      <c r="AN1919" s="4"/>
      <c r="AO1919" s="4"/>
    </row>
    <row r="1920" spans="22:41" x14ac:dyDescent="0.25">
      <c r="V1920" s="4"/>
      <c r="AM1920" s="4"/>
      <c r="AN1920" s="4"/>
      <c r="AO1920" s="4"/>
    </row>
    <row r="1921" spans="22:41" x14ac:dyDescent="0.25">
      <c r="V1921" s="4"/>
      <c r="AM1921" s="4"/>
      <c r="AN1921" s="4"/>
      <c r="AO1921" s="4"/>
    </row>
    <row r="1922" spans="22:41" x14ac:dyDescent="0.25">
      <c r="V1922" s="4"/>
      <c r="AM1922" s="4"/>
      <c r="AN1922" s="4"/>
      <c r="AO1922" s="4"/>
    </row>
    <row r="1923" spans="22:41" x14ac:dyDescent="0.25">
      <c r="V1923" s="4"/>
      <c r="AM1923" s="4"/>
      <c r="AN1923" s="4"/>
      <c r="AO1923" s="4"/>
    </row>
    <row r="1924" spans="22:41" x14ac:dyDescent="0.25">
      <c r="V1924" s="4"/>
      <c r="AM1924" s="4"/>
      <c r="AN1924" s="4"/>
      <c r="AO1924" s="4"/>
    </row>
    <row r="1925" spans="22:41" x14ac:dyDescent="0.25">
      <c r="V1925" s="4"/>
      <c r="AM1925" s="4"/>
      <c r="AN1925" s="4"/>
      <c r="AO1925" s="4"/>
    </row>
    <row r="1926" spans="22:41" x14ac:dyDescent="0.25">
      <c r="V1926" s="4"/>
      <c r="AM1926" s="4"/>
      <c r="AN1926" s="4"/>
      <c r="AO1926" s="4"/>
    </row>
    <row r="1927" spans="22:41" x14ac:dyDescent="0.25">
      <c r="V1927" s="4"/>
      <c r="AM1927" s="4"/>
      <c r="AN1927" s="4"/>
      <c r="AO1927" s="4"/>
    </row>
    <row r="1928" spans="22:41" x14ac:dyDescent="0.25">
      <c r="V1928" s="4"/>
      <c r="AM1928" s="4"/>
      <c r="AN1928" s="4"/>
      <c r="AO1928" s="4"/>
    </row>
    <row r="1929" spans="22:41" x14ac:dyDescent="0.25">
      <c r="V1929" s="4"/>
      <c r="AM1929" s="4"/>
      <c r="AN1929" s="4"/>
      <c r="AO1929" s="4"/>
    </row>
    <row r="1930" spans="22:41" x14ac:dyDescent="0.25">
      <c r="V1930" s="4"/>
      <c r="AM1930" s="4"/>
      <c r="AN1930" s="4"/>
      <c r="AO1930" s="4"/>
    </row>
    <row r="1931" spans="22:41" x14ac:dyDescent="0.25">
      <c r="V1931" s="4"/>
      <c r="AM1931" s="4"/>
      <c r="AN1931" s="4"/>
      <c r="AO1931" s="4"/>
    </row>
    <row r="1932" spans="22:41" x14ac:dyDescent="0.25">
      <c r="V1932" s="4"/>
      <c r="AM1932" s="4"/>
      <c r="AN1932" s="4"/>
      <c r="AO1932" s="4"/>
    </row>
    <row r="1933" spans="22:41" x14ac:dyDescent="0.25">
      <c r="V1933" s="4"/>
      <c r="AM1933" s="4"/>
      <c r="AN1933" s="4"/>
      <c r="AO1933" s="4"/>
    </row>
    <row r="1934" spans="22:41" x14ac:dyDescent="0.25">
      <c r="V1934" s="4"/>
      <c r="AM1934" s="4"/>
      <c r="AN1934" s="4"/>
      <c r="AO1934" s="4"/>
    </row>
    <row r="1935" spans="22:41" x14ac:dyDescent="0.25">
      <c r="V1935" s="4"/>
      <c r="AM1935" s="4"/>
      <c r="AN1935" s="4"/>
      <c r="AO1935" s="4"/>
    </row>
    <row r="1936" spans="22:41" x14ac:dyDescent="0.25">
      <c r="V1936" s="4"/>
      <c r="AM1936" s="4"/>
      <c r="AN1936" s="4"/>
      <c r="AO1936" s="4"/>
    </row>
    <row r="1937" spans="22:41" x14ac:dyDescent="0.25">
      <c r="V1937" s="4"/>
      <c r="AM1937" s="4"/>
      <c r="AN1937" s="4"/>
      <c r="AO1937" s="4"/>
    </row>
    <row r="1938" spans="22:41" x14ac:dyDescent="0.25">
      <c r="V1938" s="4"/>
      <c r="AM1938" s="4"/>
      <c r="AN1938" s="4"/>
      <c r="AO1938" s="4"/>
    </row>
    <row r="1939" spans="22:41" x14ac:dyDescent="0.25">
      <c r="V1939" s="4"/>
      <c r="AM1939" s="4"/>
      <c r="AN1939" s="4"/>
      <c r="AO1939" s="4"/>
    </row>
    <row r="1940" spans="22:41" x14ac:dyDescent="0.25">
      <c r="V1940" s="4"/>
      <c r="AM1940" s="4"/>
      <c r="AN1940" s="4"/>
      <c r="AO1940" s="4"/>
    </row>
    <row r="1941" spans="22:41" x14ac:dyDescent="0.25">
      <c r="V1941" s="4"/>
      <c r="AM1941" s="4"/>
      <c r="AN1941" s="4"/>
      <c r="AO1941" s="4"/>
    </row>
    <row r="1942" spans="22:41" x14ac:dyDescent="0.25">
      <c r="V1942" s="4"/>
      <c r="AM1942" s="4"/>
      <c r="AN1942" s="4"/>
      <c r="AO1942" s="4"/>
    </row>
    <row r="1943" spans="22:41" x14ac:dyDescent="0.25">
      <c r="V1943" s="4"/>
      <c r="AM1943" s="4"/>
      <c r="AN1943" s="4"/>
      <c r="AO1943" s="4"/>
    </row>
    <row r="1944" spans="22:41" x14ac:dyDescent="0.25">
      <c r="V1944" s="4"/>
      <c r="AM1944" s="4"/>
      <c r="AN1944" s="4"/>
      <c r="AO1944" s="4"/>
    </row>
    <row r="1945" spans="22:41" x14ac:dyDescent="0.25">
      <c r="V1945" s="4"/>
      <c r="AM1945" s="4"/>
      <c r="AN1945" s="4"/>
      <c r="AO1945" s="4"/>
    </row>
    <row r="1946" spans="22:41" x14ac:dyDescent="0.25">
      <c r="V1946" s="4"/>
      <c r="AM1946" s="4"/>
      <c r="AN1946" s="4"/>
      <c r="AO1946" s="4"/>
    </row>
    <row r="1947" spans="22:41" x14ac:dyDescent="0.25">
      <c r="V1947" s="4"/>
      <c r="AM1947" s="4"/>
      <c r="AN1947" s="4"/>
      <c r="AO1947" s="4"/>
    </row>
    <row r="1948" spans="22:41" x14ac:dyDescent="0.25">
      <c r="V1948" s="4"/>
      <c r="AM1948" s="4"/>
      <c r="AN1948" s="4"/>
      <c r="AO1948" s="4"/>
    </row>
    <row r="1949" spans="22:41" x14ac:dyDescent="0.25">
      <c r="V1949" s="4"/>
      <c r="AM1949" s="4"/>
      <c r="AN1949" s="4"/>
      <c r="AO1949" s="4"/>
    </row>
    <row r="1950" spans="22:41" x14ac:dyDescent="0.25">
      <c r="V1950" s="4"/>
      <c r="AM1950" s="4"/>
      <c r="AN1950" s="4"/>
      <c r="AO1950" s="4"/>
    </row>
    <row r="1951" spans="22:41" x14ac:dyDescent="0.25">
      <c r="V1951" s="4"/>
      <c r="AM1951" s="4"/>
      <c r="AN1951" s="4"/>
      <c r="AO1951" s="4"/>
    </row>
    <row r="1952" spans="22:41" x14ac:dyDescent="0.25">
      <c r="V1952" s="4"/>
      <c r="AM1952" s="4"/>
      <c r="AN1952" s="4"/>
      <c r="AO1952" s="4"/>
    </row>
    <row r="1953" spans="22:41" x14ac:dyDescent="0.25">
      <c r="V1953" s="4"/>
      <c r="AM1953" s="4"/>
      <c r="AN1953" s="4"/>
      <c r="AO1953" s="4"/>
    </row>
    <row r="1954" spans="22:41" x14ac:dyDescent="0.25">
      <c r="V1954" s="4"/>
      <c r="AM1954" s="4"/>
      <c r="AN1954" s="4"/>
      <c r="AO1954" s="4"/>
    </row>
    <row r="1955" spans="22:41" x14ac:dyDescent="0.25">
      <c r="V1955" s="4"/>
      <c r="AM1955" s="4"/>
      <c r="AN1955" s="4"/>
      <c r="AO1955" s="4"/>
    </row>
    <row r="1956" spans="22:41" x14ac:dyDescent="0.25">
      <c r="V1956" s="4"/>
      <c r="AM1956" s="4"/>
      <c r="AN1956" s="4"/>
      <c r="AO1956" s="4"/>
    </row>
    <row r="1957" spans="22:41" x14ac:dyDescent="0.25">
      <c r="V1957" s="4"/>
      <c r="AM1957" s="4"/>
      <c r="AN1957" s="4"/>
      <c r="AO1957" s="4"/>
    </row>
    <row r="1958" spans="22:41" x14ac:dyDescent="0.25">
      <c r="V1958" s="4"/>
      <c r="AM1958" s="4"/>
      <c r="AN1958" s="4"/>
      <c r="AO1958" s="4"/>
    </row>
    <row r="1959" spans="22:41" x14ac:dyDescent="0.25">
      <c r="V1959" s="4"/>
      <c r="AM1959" s="4"/>
      <c r="AN1959" s="4"/>
      <c r="AO1959" s="4"/>
    </row>
    <row r="1960" spans="22:41" x14ac:dyDescent="0.25">
      <c r="V1960" s="4"/>
      <c r="AM1960" s="4"/>
      <c r="AN1960" s="4"/>
      <c r="AO1960" s="4"/>
    </row>
    <row r="1961" spans="22:41" x14ac:dyDescent="0.25">
      <c r="V1961" s="4"/>
      <c r="AM1961" s="4"/>
      <c r="AN1961" s="4"/>
      <c r="AO1961" s="4"/>
    </row>
    <row r="1962" spans="22:41" x14ac:dyDescent="0.25">
      <c r="V1962" s="4"/>
      <c r="AM1962" s="4"/>
      <c r="AN1962" s="4"/>
      <c r="AO1962" s="4"/>
    </row>
    <row r="1963" spans="22:41" x14ac:dyDescent="0.25">
      <c r="V1963" s="4"/>
      <c r="AM1963" s="4"/>
      <c r="AN1963" s="4"/>
      <c r="AO1963" s="4"/>
    </row>
    <row r="1964" spans="22:41" x14ac:dyDescent="0.25">
      <c r="V1964" s="4"/>
      <c r="AM1964" s="4"/>
      <c r="AN1964" s="4"/>
      <c r="AO1964" s="4"/>
    </row>
    <row r="1965" spans="22:41" x14ac:dyDescent="0.25">
      <c r="V1965" s="4"/>
      <c r="AM1965" s="4"/>
      <c r="AN1965" s="4"/>
      <c r="AO1965" s="4"/>
    </row>
    <row r="1966" spans="22:41" x14ac:dyDescent="0.25">
      <c r="V1966" s="4"/>
      <c r="AM1966" s="4"/>
      <c r="AN1966" s="4"/>
      <c r="AO1966" s="4"/>
    </row>
    <row r="1967" spans="22:41" x14ac:dyDescent="0.25">
      <c r="V1967" s="4"/>
      <c r="AM1967" s="4"/>
      <c r="AN1967" s="4"/>
      <c r="AO1967" s="4"/>
    </row>
    <row r="1968" spans="22:41" x14ac:dyDescent="0.25">
      <c r="V1968" s="4"/>
      <c r="AM1968" s="4"/>
      <c r="AN1968" s="4"/>
      <c r="AO1968" s="4"/>
    </row>
    <row r="1969" spans="22:41" x14ac:dyDescent="0.25">
      <c r="V1969" s="4"/>
      <c r="AM1969" s="4"/>
      <c r="AN1969" s="4"/>
      <c r="AO1969" s="4"/>
    </row>
    <row r="1970" spans="22:41" x14ac:dyDescent="0.25">
      <c r="V1970" s="4"/>
      <c r="AM1970" s="4"/>
      <c r="AN1970" s="4"/>
      <c r="AO1970" s="4"/>
    </row>
    <row r="1971" spans="22:41" x14ac:dyDescent="0.25">
      <c r="V1971" s="4"/>
      <c r="AM1971" s="4"/>
      <c r="AN1971" s="4"/>
      <c r="AO1971" s="4"/>
    </row>
    <row r="1972" spans="22:41" x14ac:dyDescent="0.25">
      <c r="V1972" s="4"/>
      <c r="AM1972" s="4"/>
      <c r="AN1972" s="4"/>
      <c r="AO1972" s="4"/>
    </row>
    <row r="1973" spans="22:41" x14ac:dyDescent="0.25">
      <c r="V1973" s="4"/>
      <c r="AM1973" s="4"/>
      <c r="AN1973" s="4"/>
      <c r="AO1973" s="4"/>
    </row>
    <row r="1974" spans="22:41" x14ac:dyDescent="0.25">
      <c r="V1974" s="4"/>
      <c r="AM1974" s="4"/>
      <c r="AN1974" s="4"/>
      <c r="AO1974" s="4"/>
    </row>
    <row r="1975" spans="22:41" x14ac:dyDescent="0.25">
      <c r="V1975" s="4"/>
      <c r="AM1975" s="4"/>
      <c r="AN1975" s="4"/>
      <c r="AO1975" s="4"/>
    </row>
    <row r="1976" spans="22:41" x14ac:dyDescent="0.25">
      <c r="V1976" s="4"/>
      <c r="AM1976" s="4"/>
      <c r="AN1976" s="4"/>
      <c r="AO1976" s="4"/>
    </row>
    <row r="1977" spans="22:41" x14ac:dyDescent="0.25">
      <c r="V1977" s="4"/>
      <c r="AM1977" s="4"/>
      <c r="AN1977" s="4"/>
      <c r="AO1977" s="4"/>
    </row>
    <row r="1978" spans="22:41" x14ac:dyDescent="0.25">
      <c r="V1978" s="4"/>
      <c r="AM1978" s="4"/>
      <c r="AN1978" s="4"/>
      <c r="AO1978" s="4"/>
    </row>
    <row r="1979" spans="22:41" x14ac:dyDescent="0.25">
      <c r="V1979" s="4"/>
      <c r="AM1979" s="4"/>
      <c r="AN1979" s="4"/>
      <c r="AO1979" s="4"/>
    </row>
    <row r="1980" spans="22:41" x14ac:dyDescent="0.25">
      <c r="V1980" s="4"/>
      <c r="AM1980" s="4"/>
      <c r="AN1980" s="4"/>
      <c r="AO1980" s="4"/>
    </row>
    <row r="1981" spans="22:41" x14ac:dyDescent="0.25">
      <c r="V1981" s="4"/>
      <c r="AM1981" s="4"/>
      <c r="AN1981" s="4"/>
      <c r="AO1981" s="4"/>
    </row>
    <row r="1982" spans="22:41" x14ac:dyDescent="0.25">
      <c r="V1982" s="4"/>
      <c r="AM1982" s="4"/>
      <c r="AN1982" s="4"/>
      <c r="AO1982" s="4"/>
    </row>
    <row r="1983" spans="22:41" x14ac:dyDescent="0.25">
      <c r="V1983" s="4"/>
      <c r="AM1983" s="4"/>
      <c r="AN1983" s="4"/>
      <c r="AO1983" s="4"/>
    </row>
    <row r="1984" spans="22:41" x14ac:dyDescent="0.25">
      <c r="V1984" s="4"/>
      <c r="AM1984" s="4"/>
      <c r="AN1984" s="4"/>
      <c r="AO1984" s="4"/>
    </row>
    <row r="1985" spans="22:41" x14ac:dyDescent="0.25">
      <c r="V1985" s="4"/>
      <c r="AM1985" s="4"/>
      <c r="AN1985" s="4"/>
      <c r="AO1985" s="4"/>
    </row>
    <row r="1986" spans="22:41" x14ac:dyDescent="0.25">
      <c r="V1986" s="4"/>
      <c r="AM1986" s="4"/>
      <c r="AN1986" s="4"/>
      <c r="AO1986" s="4"/>
    </row>
    <row r="1987" spans="22:41" x14ac:dyDescent="0.25">
      <c r="V1987" s="4"/>
      <c r="AM1987" s="4"/>
      <c r="AN1987" s="4"/>
      <c r="AO1987" s="4"/>
    </row>
    <row r="1988" spans="22:41" x14ac:dyDescent="0.25">
      <c r="V1988" s="4"/>
      <c r="AM1988" s="4"/>
      <c r="AN1988" s="4"/>
      <c r="AO1988" s="4"/>
    </row>
    <row r="1989" spans="22:41" x14ac:dyDescent="0.25">
      <c r="V1989" s="4"/>
      <c r="AM1989" s="4"/>
      <c r="AN1989" s="4"/>
      <c r="AO1989" s="4"/>
    </row>
    <row r="1990" spans="22:41" x14ac:dyDescent="0.25">
      <c r="V1990" s="4"/>
      <c r="AM1990" s="4"/>
      <c r="AN1990" s="4"/>
      <c r="AO1990" s="4"/>
    </row>
    <row r="1991" spans="22:41" x14ac:dyDescent="0.25">
      <c r="V1991" s="4"/>
      <c r="AM1991" s="4"/>
      <c r="AN1991" s="4"/>
      <c r="AO1991" s="4"/>
    </row>
    <row r="1992" spans="22:41" x14ac:dyDescent="0.25">
      <c r="V1992" s="4"/>
      <c r="AM1992" s="4"/>
      <c r="AN1992" s="4"/>
      <c r="AO1992" s="4"/>
    </row>
    <row r="1993" spans="22:41" x14ac:dyDescent="0.25">
      <c r="V1993" s="4"/>
      <c r="AM1993" s="4"/>
      <c r="AN1993" s="4"/>
      <c r="AO1993" s="4"/>
    </row>
    <row r="1994" spans="22:41" x14ac:dyDescent="0.25">
      <c r="V1994" s="4"/>
      <c r="AM1994" s="4"/>
      <c r="AN1994" s="4"/>
      <c r="AO1994" s="4"/>
    </row>
    <row r="1995" spans="22:41" x14ac:dyDescent="0.25">
      <c r="V1995" s="4"/>
      <c r="AM1995" s="4"/>
      <c r="AN1995" s="4"/>
      <c r="AO1995" s="4"/>
    </row>
    <row r="1996" spans="22:41" x14ac:dyDescent="0.25">
      <c r="V1996" s="4"/>
      <c r="AM1996" s="4"/>
      <c r="AN1996" s="4"/>
      <c r="AO1996" s="4"/>
    </row>
    <row r="1997" spans="22:41" x14ac:dyDescent="0.25">
      <c r="V1997" s="4"/>
      <c r="AM1997" s="4"/>
      <c r="AN1997" s="4"/>
      <c r="AO1997" s="4"/>
    </row>
    <row r="1998" spans="22:41" x14ac:dyDescent="0.25">
      <c r="V1998" s="4"/>
      <c r="AM1998" s="4"/>
      <c r="AN1998" s="4"/>
      <c r="AO1998" s="4"/>
    </row>
    <row r="1999" spans="22:41" x14ac:dyDescent="0.25">
      <c r="V1999" s="4"/>
      <c r="AM1999" s="4"/>
      <c r="AN1999" s="4"/>
      <c r="AO1999" s="4"/>
    </row>
    <row r="2000" spans="22:41" x14ac:dyDescent="0.25">
      <c r="V2000" s="4"/>
      <c r="AM2000" s="4"/>
      <c r="AN2000" s="4"/>
      <c r="AO2000" s="4"/>
    </row>
    <row r="2001" spans="22:41" x14ac:dyDescent="0.25">
      <c r="V2001" s="4"/>
      <c r="AM2001" s="4"/>
      <c r="AN2001" s="4"/>
      <c r="AO2001" s="4"/>
    </row>
    <row r="2002" spans="22:41" x14ac:dyDescent="0.25">
      <c r="V2002" s="4"/>
      <c r="AM2002" s="4"/>
      <c r="AN2002" s="4"/>
      <c r="AO2002" s="4"/>
    </row>
    <row r="2003" spans="22:41" x14ac:dyDescent="0.25">
      <c r="V2003" s="4"/>
      <c r="AM2003" s="4"/>
      <c r="AN2003" s="4"/>
      <c r="AO2003" s="4"/>
    </row>
    <row r="2004" spans="22:41" x14ac:dyDescent="0.25">
      <c r="V2004" s="4"/>
      <c r="AM2004" s="4"/>
      <c r="AN2004" s="4"/>
      <c r="AO2004" s="4"/>
    </row>
    <row r="2005" spans="22:41" x14ac:dyDescent="0.25">
      <c r="V2005" s="4"/>
      <c r="AM2005" s="4"/>
      <c r="AN2005" s="4"/>
      <c r="AO2005" s="4"/>
    </row>
    <row r="2006" spans="22:41" x14ac:dyDescent="0.25">
      <c r="V2006" s="4"/>
      <c r="AM2006" s="4"/>
      <c r="AN2006" s="4"/>
      <c r="AO2006" s="4"/>
    </row>
    <row r="2007" spans="22:41" x14ac:dyDescent="0.25">
      <c r="V2007" s="4"/>
      <c r="AM2007" s="4"/>
      <c r="AN2007" s="4"/>
      <c r="AO2007" s="4"/>
    </row>
    <row r="2008" spans="22:41" x14ac:dyDescent="0.25">
      <c r="V2008" s="4"/>
      <c r="AM2008" s="4"/>
      <c r="AN2008" s="4"/>
      <c r="AO2008" s="4"/>
    </row>
    <row r="2009" spans="22:41" x14ac:dyDescent="0.25">
      <c r="V2009" s="4"/>
      <c r="AM2009" s="4"/>
      <c r="AN2009" s="4"/>
      <c r="AO2009" s="4"/>
    </row>
    <row r="2010" spans="22:41" x14ac:dyDescent="0.25">
      <c r="V2010" s="4"/>
      <c r="AM2010" s="4"/>
      <c r="AN2010" s="4"/>
      <c r="AO2010" s="4"/>
    </row>
    <row r="2011" spans="22:41" x14ac:dyDescent="0.25">
      <c r="V2011" s="4"/>
      <c r="AM2011" s="4"/>
      <c r="AN2011" s="4"/>
      <c r="AO2011" s="4"/>
    </row>
    <row r="2012" spans="22:41" x14ac:dyDescent="0.25">
      <c r="V2012" s="4"/>
      <c r="AM2012" s="4"/>
      <c r="AN2012" s="4"/>
      <c r="AO2012" s="4"/>
    </row>
    <row r="2013" spans="22:41" x14ac:dyDescent="0.25">
      <c r="V2013" s="4"/>
      <c r="AM2013" s="4"/>
      <c r="AN2013" s="4"/>
      <c r="AO2013" s="4"/>
    </row>
    <row r="2014" spans="22:41" x14ac:dyDescent="0.25">
      <c r="V2014" s="4"/>
      <c r="AM2014" s="4"/>
      <c r="AN2014" s="4"/>
      <c r="AO2014" s="4"/>
    </row>
    <row r="2015" spans="22:41" x14ac:dyDescent="0.25">
      <c r="V2015" s="4"/>
      <c r="AM2015" s="4"/>
      <c r="AN2015" s="4"/>
      <c r="AO2015" s="4"/>
    </row>
    <row r="2016" spans="22:41" x14ac:dyDescent="0.25">
      <c r="V2016" s="4"/>
      <c r="AM2016" s="4"/>
      <c r="AN2016" s="4"/>
      <c r="AO2016" s="4"/>
    </row>
    <row r="2017" spans="22:41" x14ac:dyDescent="0.25">
      <c r="V2017" s="4"/>
      <c r="AM2017" s="4"/>
      <c r="AN2017" s="4"/>
      <c r="AO2017" s="4"/>
    </row>
    <row r="2018" spans="22:41" x14ac:dyDescent="0.25">
      <c r="V2018" s="4"/>
      <c r="AM2018" s="4"/>
      <c r="AN2018" s="4"/>
      <c r="AO2018" s="4"/>
    </row>
    <row r="2019" spans="22:41" x14ac:dyDescent="0.25">
      <c r="V2019" s="4"/>
      <c r="AM2019" s="4"/>
      <c r="AN2019" s="4"/>
      <c r="AO2019" s="4"/>
    </row>
    <row r="2020" spans="22:41" x14ac:dyDescent="0.25">
      <c r="V2020" s="4"/>
      <c r="AM2020" s="4"/>
      <c r="AN2020" s="4"/>
      <c r="AO2020" s="4"/>
    </row>
    <row r="2021" spans="22:41" x14ac:dyDescent="0.25">
      <c r="V2021" s="4"/>
      <c r="AM2021" s="4"/>
      <c r="AN2021" s="4"/>
      <c r="AO2021" s="4"/>
    </row>
    <row r="2022" spans="22:41" x14ac:dyDescent="0.25">
      <c r="V2022" s="4"/>
      <c r="AM2022" s="4"/>
      <c r="AN2022" s="4"/>
      <c r="AO2022" s="4"/>
    </row>
    <row r="2023" spans="22:41" x14ac:dyDescent="0.25">
      <c r="V2023" s="4"/>
      <c r="AM2023" s="4"/>
      <c r="AN2023" s="4"/>
      <c r="AO2023" s="4"/>
    </row>
    <row r="2024" spans="22:41" x14ac:dyDescent="0.25">
      <c r="V2024" s="4"/>
      <c r="AM2024" s="4"/>
      <c r="AN2024" s="4"/>
      <c r="AO2024" s="4"/>
    </row>
    <row r="2025" spans="22:41" x14ac:dyDescent="0.25">
      <c r="V2025" s="4"/>
      <c r="AM2025" s="4"/>
      <c r="AN2025" s="4"/>
      <c r="AO2025" s="4"/>
    </row>
    <row r="2026" spans="22:41" x14ac:dyDescent="0.25">
      <c r="V2026" s="4"/>
      <c r="AM2026" s="4"/>
      <c r="AN2026" s="4"/>
      <c r="AO2026" s="4"/>
    </row>
    <row r="2027" spans="22:41" x14ac:dyDescent="0.25">
      <c r="V2027" s="4"/>
      <c r="AM2027" s="4"/>
      <c r="AN2027" s="4"/>
      <c r="AO2027" s="4"/>
    </row>
    <row r="2028" spans="22:41" x14ac:dyDescent="0.25">
      <c r="V2028" s="4"/>
      <c r="AM2028" s="4"/>
      <c r="AN2028" s="4"/>
      <c r="AO2028" s="4"/>
    </row>
    <row r="2029" spans="22:41" x14ac:dyDescent="0.25">
      <c r="V2029" s="4"/>
      <c r="AM2029" s="4"/>
      <c r="AN2029" s="4"/>
      <c r="AO2029" s="4"/>
    </row>
    <row r="2030" spans="22:41" x14ac:dyDescent="0.25">
      <c r="V2030" s="4"/>
      <c r="AM2030" s="4"/>
      <c r="AN2030" s="4"/>
      <c r="AO2030" s="4"/>
    </row>
    <row r="2031" spans="22:41" x14ac:dyDescent="0.25">
      <c r="V2031" s="4"/>
      <c r="AM2031" s="4"/>
      <c r="AN2031" s="4"/>
      <c r="AO2031" s="4"/>
    </row>
    <row r="2032" spans="22:41" x14ac:dyDescent="0.25">
      <c r="V2032" s="4"/>
      <c r="AM2032" s="4"/>
      <c r="AN2032" s="4"/>
      <c r="AO2032" s="4"/>
    </row>
    <row r="2033" spans="22:41" x14ac:dyDescent="0.25">
      <c r="V2033" s="4"/>
      <c r="AM2033" s="4"/>
      <c r="AN2033" s="4"/>
      <c r="AO2033" s="4"/>
    </row>
    <row r="2034" spans="22:41" x14ac:dyDescent="0.25">
      <c r="V2034" s="4"/>
      <c r="AM2034" s="4"/>
      <c r="AN2034" s="4"/>
      <c r="AO2034" s="4"/>
    </row>
    <row r="2035" spans="22:41" x14ac:dyDescent="0.25">
      <c r="V2035" s="4"/>
      <c r="AM2035" s="4"/>
      <c r="AN2035" s="4"/>
      <c r="AO2035" s="4"/>
    </row>
    <row r="2036" spans="22:41" x14ac:dyDescent="0.25">
      <c r="V2036" s="4"/>
      <c r="AM2036" s="4"/>
      <c r="AN2036" s="4"/>
      <c r="AO2036" s="4"/>
    </row>
    <row r="2037" spans="22:41" x14ac:dyDescent="0.25">
      <c r="V2037" s="4"/>
      <c r="AM2037" s="4"/>
      <c r="AN2037" s="4"/>
      <c r="AO2037" s="4"/>
    </row>
    <row r="2038" spans="22:41" x14ac:dyDescent="0.25">
      <c r="V2038" s="4"/>
      <c r="AM2038" s="4"/>
      <c r="AN2038" s="4"/>
      <c r="AO2038" s="4"/>
    </row>
    <row r="2039" spans="22:41" x14ac:dyDescent="0.25">
      <c r="V2039" s="4"/>
      <c r="AM2039" s="4"/>
      <c r="AN2039" s="4"/>
      <c r="AO2039" s="4"/>
    </row>
    <row r="2040" spans="22:41" x14ac:dyDescent="0.25">
      <c r="V2040" s="4"/>
      <c r="AM2040" s="4"/>
      <c r="AN2040" s="4"/>
      <c r="AO2040" s="4"/>
    </row>
    <row r="2041" spans="22:41" x14ac:dyDescent="0.25">
      <c r="V2041" s="4"/>
      <c r="AM2041" s="4"/>
      <c r="AN2041" s="4"/>
      <c r="AO2041" s="4"/>
    </row>
    <row r="2042" spans="22:41" x14ac:dyDescent="0.25">
      <c r="V2042" s="4"/>
      <c r="AM2042" s="4"/>
      <c r="AN2042" s="4"/>
      <c r="AO2042" s="4"/>
    </row>
    <row r="2043" spans="22:41" x14ac:dyDescent="0.25">
      <c r="V2043" s="4"/>
      <c r="AM2043" s="4"/>
      <c r="AN2043" s="4"/>
      <c r="AO2043" s="4"/>
    </row>
    <row r="2044" spans="22:41" x14ac:dyDescent="0.25">
      <c r="V2044" s="4"/>
      <c r="AM2044" s="4"/>
      <c r="AN2044" s="4"/>
      <c r="AO2044" s="4"/>
    </row>
    <row r="2045" spans="22:41" x14ac:dyDescent="0.25">
      <c r="V2045" s="4"/>
      <c r="AM2045" s="4"/>
      <c r="AN2045" s="4"/>
      <c r="AO2045" s="4"/>
    </row>
    <row r="2046" spans="22:41" x14ac:dyDescent="0.25">
      <c r="V2046" s="4"/>
      <c r="AM2046" s="4"/>
      <c r="AN2046" s="4"/>
      <c r="AO2046" s="4"/>
    </row>
    <row r="2047" spans="22:41" x14ac:dyDescent="0.25">
      <c r="V2047" s="4"/>
      <c r="AM2047" s="4"/>
      <c r="AN2047" s="4"/>
      <c r="AO2047" s="4"/>
    </row>
    <row r="2048" spans="22:41" x14ac:dyDescent="0.25">
      <c r="V2048" s="4"/>
      <c r="AM2048" s="4"/>
      <c r="AN2048" s="4"/>
      <c r="AO2048" s="4"/>
    </row>
    <row r="2049" spans="22:41" x14ac:dyDescent="0.25">
      <c r="V2049" s="4"/>
      <c r="AM2049" s="4"/>
      <c r="AN2049" s="4"/>
      <c r="AO2049" s="4"/>
    </row>
    <row r="2050" spans="22:41" x14ac:dyDescent="0.25">
      <c r="V2050" s="4"/>
      <c r="AM2050" s="4"/>
      <c r="AN2050" s="4"/>
      <c r="AO2050" s="4"/>
    </row>
    <row r="2051" spans="22:41" x14ac:dyDescent="0.25">
      <c r="V2051" s="4"/>
      <c r="AM2051" s="4"/>
      <c r="AN2051" s="4"/>
      <c r="AO2051" s="4"/>
    </row>
    <row r="2052" spans="22:41" x14ac:dyDescent="0.25">
      <c r="V2052" s="4"/>
      <c r="AM2052" s="4"/>
      <c r="AN2052" s="4"/>
      <c r="AO2052" s="4"/>
    </row>
    <row r="2053" spans="22:41" x14ac:dyDescent="0.25">
      <c r="V2053" s="4"/>
      <c r="AM2053" s="4"/>
      <c r="AN2053" s="4"/>
      <c r="AO2053" s="4"/>
    </row>
    <row r="2054" spans="22:41" x14ac:dyDescent="0.25">
      <c r="V2054" s="4"/>
      <c r="AM2054" s="4"/>
      <c r="AN2054" s="4"/>
      <c r="AO2054" s="4"/>
    </row>
    <row r="2055" spans="22:41" x14ac:dyDescent="0.25">
      <c r="V2055" s="4"/>
      <c r="AM2055" s="4"/>
      <c r="AN2055" s="4"/>
      <c r="AO2055" s="4"/>
    </row>
    <row r="2056" spans="22:41" x14ac:dyDescent="0.25">
      <c r="V2056" s="4"/>
      <c r="AM2056" s="4"/>
      <c r="AN2056" s="4"/>
      <c r="AO2056" s="4"/>
    </row>
    <row r="2057" spans="22:41" x14ac:dyDescent="0.25">
      <c r="V2057" s="4"/>
      <c r="AM2057" s="4"/>
      <c r="AN2057" s="4"/>
      <c r="AO2057" s="4"/>
    </row>
    <row r="2058" spans="22:41" x14ac:dyDescent="0.25">
      <c r="V2058" s="4"/>
      <c r="AM2058" s="4"/>
      <c r="AN2058" s="4"/>
      <c r="AO2058" s="4"/>
    </row>
    <row r="2059" spans="22:41" x14ac:dyDescent="0.25">
      <c r="V2059" s="4"/>
      <c r="AM2059" s="4"/>
      <c r="AN2059" s="4"/>
      <c r="AO2059" s="4"/>
    </row>
    <row r="2060" spans="22:41" x14ac:dyDescent="0.25">
      <c r="V2060" s="4"/>
      <c r="AM2060" s="4"/>
      <c r="AN2060" s="4"/>
      <c r="AO2060" s="4"/>
    </row>
    <row r="2061" spans="22:41" x14ac:dyDescent="0.25">
      <c r="V2061" s="4"/>
      <c r="AM2061" s="4"/>
      <c r="AN2061" s="4"/>
      <c r="AO2061" s="4"/>
    </row>
    <row r="2062" spans="22:41" x14ac:dyDescent="0.25">
      <c r="V2062" s="4"/>
      <c r="AM2062" s="4"/>
      <c r="AN2062" s="4"/>
      <c r="AO2062" s="4"/>
    </row>
    <row r="2063" spans="22:41" x14ac:dyDescent="0.25">
      <c r="V2063" s="4"/>
      <c r="AM2063" s="4"/>
      <c r="AN2063" s="4"/>
      <c r="AO2063" s="4"/>
    </row>
    <row r="2064" spans="22:41" x14ac:dyDescent="0.25">
      <c r="V2064" s="4"/>
      <c r="AM2064" s="4"/>
      <c r="AN2064" s="4"/>
      <c r="AO2064" s="4"/>
    </row>
    <row r="2065" spans="22:41" x14ac:dyDescent="0.25">
      <c r="V2065" s="4"/>
      <c r="AM2065" s="4"/>
      <c r="AN2065" s="4"/>
      <c r="AO2065" s="4"/>
    </row>
    <row r="2066" spans="22:41" x14ac:dyDescent="0.25">
      <c r="V2066" s="4"/>
      <c r="AM2066" s="4"/>
      <c r="AN2066" s="4"/>
      <c r="AO2066" s="4"/>
    </row>
    <row r="2067" spans="22:41" x14ac:dyDescent="0.25">
      <c r="V2067" s="4"/>
      <c r="AM2067" s="4"/>
      <c r="AN2067" s="4"/>
      <c r="AO2067" s="4"/>
    </row>
    <row r="2068" spans="22:41" x14ac:dyDescent="0.25">
      <c r="V2068" s="4"/>
      <c r="AM2068" s="4"/>
      <c r="AN2068" s="4"/>
      <c r="AO2068" s="4"/>
    </row>
    <row r="2069" spans="22:41" x14ac:dyDescent="0.25">
      <c r="V2069" s="4"/>
      <c r="AM2069" s="4"/>
      <c r="AN2069" s="4"/>
      <c r="AO2069" s="4"/>
    </row>
    <row r="2070" spans="22:41" x14ac:dyDescent="0.25">
      <c r="V2070" s="4"/>
      <c r="AM2070" s="4"/>
      <c r="AN2070" s="4"/>
      <c r="AO2070" s="4"/>
    </row>
    <row r="2071" spans="22:41" x14ac:dyDescent="0.25">
      <c r="V2071" s="4"/>
      <c r="AM2071" s="4"/>
      <c r="AN2071" s="4"/>
      <c r="AO2071" s="4"/>
    </row>
    <row r="2072" spans="22:41" x14ac:dyDescent="0.25">
      <c r="V2072" s="4"/>
      <c r="AM2072" s="4"/>
      <c r="AN2072" s="4"/>
      <c r="AO2072" s="4"/>
    </row>
    <row r="2073" spans="22:41" x14ac:dyDescent="0.25">
      <c r="V2073" s="4"/>
      <c r="AM2073" s="4"/>
      <c r="AN2073" s="4"/>
      <c r="AO2073" s="4"/>
    </row>
    <row r="2074" spans="22:41" x14ac:dyDescent="0.25">
      <c r="V2074" s="4"/>
      <c r="AM2074" s="4"/>
      <c r="AN2074" s="4"/>
      <c r="AO2074" s="4"/>
    </row>
    <row r="2075" spans="22:41" x14ac:dyDescent="0.25">
      <c r="V2075" s="4"/>
      <c r="AM2075" s="4"/>
      <c r="AN2075" s="4"/>
      <c r="AO2075" s="4"/>
    </row>
    <row r="2076" spans="22:41" x14ac:dyDescent="0.25">
      <c r="V2076" s="4"/>
      <c r="AM2076" s="4"/>
      <c r="AN2076" s="4"/>
      <c r="AO2076" s="4"/>
    </row>
    <row r="2077" spans="22:41" x14ac:dyDescent="0.25">
      <c r="V2077" s="4"/>
      <c r="AM2077" s="4"/>
      <c r="AN2077" s="4"/>
      <c r="AO2077" s="4"/>
    </row>
    <row r="2078" spans="22:41" x14ac:dyDescent="0.25">
      <c r="V2078" s="4"/>
      <c r="AM2078" s="4"/>
      <c r="AN2078" s="4"/>
      <c r="AO2078" s="4"/>
    </row>
    <row r="2079" spans="22:41" x14ac:dyDescent="0.25">
      <c r="V2079" s="4"/>
      <c r="AM2079" s="4"/>
      <c r="AN2079" s="4"/>
      <c r="AO2079" s="4"/>
    </row>
    <row r="2080" spans="22:41" x14ac:dyDescent="0.25">
      <c r="V2080" s="4"/>
      <c r="AM2080" s="4"/>
      <c r="AN2080" s="4"/>
      <c r="AO2080" s="4"/>
    </row>
    <row r="2081" spans="22:41" x14ac:dyDescent="0.25">
      <c r="V2081" s="4"/>
      <c r="AM2081" s="4"/>
      <c r="AN2081" s="4"/>
      <c r="AO2081" s="4"/>
    </row>
    <row r="2082" spans="22:41" x14ac:dyDescent="0.25">
      <c r="V2082" s="4"/>
      <c r="AM2082" s="4"/>
      <c r="AN2082" s="4"/>
      <c r="AO2082" s="4"/>
    </row>
    <row r="2083" spans="22:41" x14ac:dyDescent="0.25">
      <c r="V2083" s="4"/>
      <c r="AM2083" s="4"/>
      <c r="AN2083" s="4"/>
      <c r="AO2083" s="4"/>
    </row>
    <row r="2084" spans="22:41" x14ac:dyDescent="0.25">
      <c r="V2084" s="4"/>
      <c r="AM2084" s="4"/>
      <c r="AN2084" s="4"/>
      <c r="AO2084" s="4"/>
    </row>
    <row r="2085" spans="22:41" x14ac:dyDescent="0.25">
      <c r="V2085" s="4"/>
      <c r="AM2085" s="4"/>
      <c r="AN2085" s="4"/>
      <c r="AO2085" s="4"/>
    </row>
    <row r="2086" spans="22:41" x14ac:dyDescent="0.25">
      <c r="V2086" s="4"/>
      <c r="AM2086" s="4"/>
      <c r="AN2086" s="4"/>
      <c r="AO2086" s="4"/>
    </row>
    <row r="2087" spans="22:41" x14ac:dyDescent="0.25">
      <c r="V2087" s="4"/>
      <c r="AM2087" s="4"/>
      <c r="AN2087" s="4"/>
      <c r="AO2087" s="4"/>
    </row>
    <row r="2088" spans="22:41" x14ac:dyDescent="0.25">
      <c r="V2088" s="4"/>
      <c r="AM2088" s="4"/>
      <c r="AN2088" s="4"/>
      <c r="AO2088" s="4"/>
    </row>
    <row r="2089" spans="22:41" x14ac:dyDescent="0.25">
      <c r="V2089" s="4"/>
      <c r="AM2089" s="4"/>
      <c r="AN2089" s="4"/>
      <c r="AO2089" s="4"/>
    </row>
    <row r="2090" spans="22:41" x14ac:dyDescent="0.25">
      <c r="V2090" s="4"/>
      <c r="AM2090" s="4"/>
      <c r="AN2090" s="4"/>
      <c r="AO2090" s="4"/>
    </row>
    <row r="2091" spans="22:41" x14ac:dyDescent="0.25">
      <c r="V2091" s="4"/>
      <c r="AM2091" s="4"/>
      <c r="AN2091" s="4"/>
      <c r="AO2091" s="4"/>
    </row>
    <row r="2092" spans="22:41" x14ac:dyDescent="0.25">
      <c r="V2092" s="4"/>
      <c r="AM2092" s="4"/>
      <c r="AN2092" s="4"/>
      <c r="AO2092" s="4"/>
    </row>
    <row r="2093" spans="22:41" x14ac:dyDescent="0.25">
      <c r="V2093" s="4"/>
      <c r="AM2093" s="4"/>
      <c r="AN2093" s="4"/>
      <c r="AO2093" s="4"/>
    </row>
    <row r="2094" spans="22:41" x14ac:dyDescent="0.25">
      <c r="V2094" s="4"/>
      <c r="AM2094" s="4"/>
      <c r="AN2094" s="4"/>
      <c r="AO2094" s="4"/>
    </row>
    <row r="2095" spans="22:41" x14ac:dyDescent="0.25">
      <c r="V2095" s="4"/>
      <c r="AM2095" s="4"/>
      <c r="AN2095" s="4"/>
      <c r="AO2095" s="4"/>
    </row>
    <row r="2096" spans="22:41" x14ac:dyDescent="0.25">
      <c r="V2096" s="4"/>
      <c r="AM2096" s="4"/>
      <c r="AN2096" s="4"/>
      <c r="AO2096" s="4"/>
    </row>
    <row r="2097" spans="22:41" x14ac:dyDescent="0.25">
      <c r="V2097" s="4"/>
      <c r="AM2097" s="4"/>
      <c r="AN2097" s="4"/>
      <c r="AO2097" s="4"/>
    </row>
    <row r="2098" spans="22:41" x14ac:dyDescent="0.25">
      <c r="V2098" s="4"/>
      <c r="AM2098" s="4"/>
      <c r="AN2098" s="4"/>
      <c r="AO2098" s="4"/>
    </row>
    <row r="2099" spans="22:41" x14ac:dyDescent="0.25">
      <c r="V2099" s="4"/>
      <c r="AM2099" s="4"/>
      <c r="AN2099" s="4"/>
      <c r="AO2099" s="4"/>
    </row>
    <row r="2100" spans="22:41" x14ac:dyDescent="0.25">
      <c r="V2100" s="4"/>
      <c r="AM2100" s="4"/>
      <c r="AN2100" s="4"/>
      <c r="AO2100" s="4"/>
    </row>
    <row r="2101" spans="22:41" x14ac:dyDescent="0.25">
      <c r="V2101" s="4"/>
      <c r="AM2101" s="4"/>
      <c r="AN2101" s="4"/>
      <c r="AO2101" s="4"/>
    </row>
    <row r="2102" spans="22:41" x14ac:dyDescent="0.25">
      <c r="V2102" s="4"/>
      <c r="AM2102" s="4"/>
      <c r="AN2102" s="4"/>
      <c r="AO2102" s="4"/>
    </row>
    <row r="2103" spans="22:41" x14ac:dyDescent="0.25">
      <c r="V2103" s="4"/>
      <c r="AM2103" s="4"/>
      <c r="AN2103" s="4"/>
      <c r="AO2103" s="4"/>
    </row>
    <row r="2104" spans="22:41" x14ac:dyDescent="0.25">
      <c r="V2104" s="4"/>
      <c r="AM2104" s="4"/>
      <c r="AN2104" s="4"/>
      <c r="AO2104" s="4"/>
    </row>
    <row r="2105" spans="22:41" x14ac:dyDescent="0.25">
      <c r="V2105" s="4"/>
      <c r="AM2105" s="4"/>
      <c r="AN2105" s="4"/>
      <c r="AO2105" s="4"/>
    </row>
    <row r="2106" spans="22:41" x14ac:dyDescent="0.25">
      <c r="V2106" s="4"/>
      <c r="AM2106" s="4"/>
      <c r="AN2106" s="4"/>
      <c r="AO2106" s="4"/>
    </row>
    <row r="2107" spans="22:41" x14ac:dyDescent="0.25">
      <c r="V2107" s="4"/>
      <c r="AM2107" s="4"/>
      <c r="AN2107" s="4"/>
      <c r="AO2107" s="4"/>
    </row>
    <row r="2108" spans="22:41" x14ac:dyDescent="0.25">
      <c r="V2108" s="4"/>
      <c r="AM2108" s="4"/>
      <c r="AN2108" s="4"/>
      <c r="AO2108" s="4"/>
    </row>
    <row r="2109" spans="22:41" x14ac:dyDescent="0.25">
      <c r="V2109" s="4"/>
      <c r="AM2109" s="4"/>
      <c r="AN2109" s="4"/>
      <c r="AO2109" s="4"/>
    </row>
    <row r="2110" spans="22:41" x14ac:dyDescent="0.25">
      <c r="V2110" s="4"/>
      <c r="AM2110" s="4"/>
      <c r="AN2110" s="4"/>
      <c r="AO2110" s="4"/>
    </row>
    <row r="2111" spans="22:41" x14ac:dyDescent="0.25">
      <c r="V2111" s="4"/>
      <c r="AM2111" s="4"/>
      <c r="AN2111" s="4"/>
      <c r="AO2111" s="4"/>
    </row>
    <row r="2112" spans="22:41" x14ac:dyDescent="0.25">
      <c r="V2112" s="4"/>
      <c r="AM2112" s="4"/>
      <c r="AN2112" s="4"/>
      <c r="AO2112" s="4"/>
    </row>
    <row r="2113" spans="22:41" x14ac:dyDescent="0.25">
      <c r="V2113" s="4"/>
      <c r="AM2113" s="4"/>
      <c r="AN2113" s="4"/>
      <c r="AO2113" s="4"/>
    </row>
    <row r="2114" spans="22:41" x14ac:dyDescent="0.25">
      <c r="V2114" s="4"/>
      <c r="AM2114" s="4"/>
      <c r="AN2114" s="4"/>
      <c r="AO2114" s="4"/>
    </row>
    <row r="2115" spans="22:41" x14ac:dyDescent="0.25">
      <c r="V2115" s="4"/>
      <c r="AM2115" s="4"/>
      <c r="AN2115" s="4"/>
      <c r="AO2115" s="4"/>
    </row>
    <row r="2116" spans="22:41" x14ac:dyDescent="0.25">
      <c r="V2116" s="4"/>
      <c r="AM2116" s="4"/>
      <c r="AN2116" s="4"/>
      <c r="AO2116" s="4"/>
    </row>
    <row r="2117" spans="22:41" x14ac:dyDescent="0.25">
      <c r="V2117" s="4"/>
      <c r="AM2117" s="4"/>
      <c r="AN2117" s="4"/>
      <c r="AO2117" s="4"/>
    </row>
    <row r="2118" spans="22:41" x14ac:dyDescent="0.25">
      <c r="V2118" s="4"/>
      <c r="AM2118" s="4"/>
      <c r="AN2118" s="4"/>
      <c r="AO2118" s="4"/>
    </row>
    <row r="2119" spans="22:41" x14ac:dyDescent="0.25">
      <c r="V2119" s="4"/>
      <c r="AM2119" s="4"/>
      <c r="AN2119" s="4"/>
      <c r="AO2119" s="4"/>
    </row>
    <row r="2120" spans="22:41" x14ac:dyDescent="0.25">
      <c r="V2120" s="4"/>
      <c r="AM2120" s="4"/>
      <c r="AN2120" s="4"/>
      <c r="AO2120" s="4"/>
    </row>
    <row r="2121" spans="22:41" x14ac:dyDescent="0.25">
      <c r="V2121" s="4"/>
      <c r="AM2121" s="4"/>
      <c r="AN2121" s="4"/>
      <c r="AO2121" s="4"/>
    </row>
    <row r="2122" spans="22:41" x14ac:dyDescent="0.25">
      <c r="V2122" s="4"/>
      <c r="AM2122" s="4"/>
      <c r="AN2122" s="4"/>
      <c r="AO2122" s="4"/>
    </row>
    <row r="2123" spans="22:41" x14ac:dyDescent="0.25">
      <c r="V2123" s="4"/>
      <c r="AM2123" s="4"/>
      <c r="AN2123" s="4"/>
      <c r="AO2123" s="4"/>
    </row>
    <row r="2124" spans="22:41" x14ac:dyDescent="0.25">
      <c r="V2124" s="4"/>
      <c r="AM2124" s="4"/>
      <c r="AN2124" s="4"/>
      <c r="AO2124" s="4"/>
    </row>
    <row r="2125" spans="22:41" x14ac:dyDescent="0.25">
      <c r="V2125" s="4"/>
      <c r="AM2125" s="4"/>
      <c r="AN2125" s="4"/>
      <c r="AO2125" s="4"/>
    </row>
    <row r="2126" spans="22:41" x14ac:dyDescent="0.25">
      <c r="V2126" s="4"/>
      <c r="AM2126" s="4"/>
      <c r="AN2126" s="4"/>
      <c r="AO2126" s="4"/>
    </row>
    <row r="2127" spans="22:41" x14ac:dyDescent="0.25">
      <c r="V2127" s="4"/>
      <c r="AM2127" s="4"/>
      <c r="AN2127" s="4"/>
      <c r="AO2127" s="4"/>
    </row>
    <row r="2128" spans="22:41" x14ac:dyDescent="0.25">
      <c r="V2128" s="4"/>
      <c r="AM2128" s="4"/>
      <c r="AN2128" s="4"/>
      <c r="AO2128" s="4"/>
    </row>
    <row r="2129" spans="22:41" x14ac:dyDescent="0.25">
      <c r="V2129" s="4"/>
      <c r="AM2129" s="4"/>
      <c r="AN2129" s="4"/>
      <c r="AO2129" s="4"/>
    </row>
    <row r="2130" spans="22:41" x14ac:dyDescent="0.25">
      <c r="V2130" s="4"/>
      <c r="AM2130" s="4"/>
      <c r="AN2130" s="4"/>
      <c r="AO2130" s="4"/>
    </row>
    <row r="2131" spans="22:41" x14ac:dyDescent="0.25">
      <c r="V2131" s="4"/>
      <c r="AM2131" s="4"/>
      <c r="AN2131" s="4"/>
      <c r="AO2131" s="4"/>
    </row>
    <row r="2132" spans="22:41" x14ac:dyDescent="0.25">
      <c r="V2132" s="4"/>
      <c r="AM2132" s="4"/>
      <c r="AN2132" s="4"/>
      <c r="AO2132" s="4"/>
    </row>
    <row r="2133" spans="22:41" x14ac:dyDescent="0.25">
      <c r="V2133" s="4"/>
      <c r="AM2133" s="4"/>
      <c r="AN2133" s="4"/>
      <c r="AO2133" s="4"/>
    </row>
    <row r="2134" spans="22:41" x14ac:dyDescent="0.25">
      <c r="V2134" s="4"/>
      <c r="AM2134" s="4"/>
      <c r="AN2134" s="4"/>
      <c r="AO2134" s="4"/>
    </row>
    <row r="2135" spans="22:41" x14ac:dyDescent="0.25">
      <c r="V2135" s="4"/>
      <c r="AM2135" s="4"/>
      <c r="AN2135" s="4"/>
      <c r="AO2135" s="4"/>
    </row>
    <row r="2136" spans="22:41" x14ac:dyDescent="0.25">
      <c r="V2136" s="4"/>
      <c r="AM2136" s="4"/>
      <c r="AN2136" s="4"/>
      <c r="AO2136" s="4"/>
    </row>
    <row r="2137" spans="22:41" x14ac:dyDescent="0.25">
      <c r="V2137" s="4"/>
      <c r="AM2137" s="4"/>
      <c r="AN2137" s="4"/>
      <c r="AO2137" s="4"/>
    </row>
    <row r="2138" spans="22:41" x14ac:dyDescent="0.25">
      <c r="V2138" s="4"/>
      <c r="AM2138" s="4"/>
      <c r="AN2138" s="4"/>
      <c r="AO2138" s="4"/>
    </row>
    <row r="2139" spans="22:41" x14ac:dyDescent="0.25">
      <c r="V2139" s="4"/>
      <c r="AM2139" s="4"/>
      <c r="AN2139" s="4"/>
      <c r="AO2139" s="4"/>
    </row>
    <row r="2140" spans="22:41" x14ac:dyDescent="0.25">
      <c r="V2140" s="4"/>
      <c r="AM2140" s="4"/>
      <c r="AN2140" s="4"/>
      <c r="AO2140" s="4"/>
    </row>
    <row r="2141" spans="22:41" x14ac:dyDescent="0.25">
      <c r="V2141" s="4"/>
      <c r="AM2141" s="4"/>
      <c r="AN2141" s="4"/>
      <c r="AO2141" s="4"/>
    </row>
    <row r="2142" spans="22:41" x14ac:dyDescent="0.25">
      <c r="V2142" s="4"/>
      <c r="AM2142" s="4"/>
      <c r="AN2142" s="4"/>
      <c r="AO2142" s="4"/>
    </row>
    <row r="2143" spans="22:41" x14ac:dyDescent="0.25">
      <c r="V2143" s="4"/>
      <c r="AM2143" s="4"/>
      <c r="AN2143" s="4"/>
      <c r="AO2143" s="4"/>
    </row>
    <row r="2144" spans="22:41" x14ac:dyDescent="0.25">
      <c r="V2144" s="4"/>
      <c r="AM2144" s="4"/>
      <c r="AN2144" s="4"/>
      <c r="AO2144" s="4"/>
    </row>
    <row r="2145" spans="22:41" x14ac:dyDescent="0.25">
      <c r="V2145" s="4"/>
      <c r="AM2145" s="4"/>
      <c r="AN2145" s="4"/>
      <c r="AO2145" s="4"/>
    </row>
    <row r="2146" spans="22:41" x14ac:dyDescent="0.25">
      <c r="V2146" s="4"/>
      <c r="AM2146" s="4"/>
      <c r="AN2146" s="4"/>
      <c r="AO2146" s="4"/>
    </row>
    <row r="2147" spans="22:41" x14ac:dyDescent="0.25">
      <c r="V2147" s="4"/>
      <c r="AM2147" s="4"/>
      <c r="AN2147" s="4"/>
      <c r="AO2147" s="4"/>
    </row>
    <row r="2148" spans="22:41" x14ac:dyDescent="0.25">
      <c r="V2148" s="4"/>
      <c r="AM2148" s="4"/>
      <c r="AN2148" s="4"/>
      <c r="AO2148" s="4"/>
    </row>
    <row r="2149" spans="22:41" x14ac:dyDescent="0.25">
      <c r="V2149" s="4"/>
      <c r="AM2149" s="4"/>
      <c r="AN2149" s="4"/>
      <c r="AO2149" s="4"/>
    </row>
    <row r="2150" spans="22:41" x14ac:dyDescent="0.25">
      <c r="V2150" s="4"/>
      <c r="AM2150" s="4"/>
      <c r="AN2150" s="4"/>
      <c r="AO2150" s="4"/>
    </row>
    <row r="2151" spans="22:41" x14ac:dyDescent="0.25">
      <c r="V2151" s="4"/>
      <c r="AM2151" s="4"/>
      <c r="AN2151" s="4"/>
      <c r="AO2151" s="4"/>
    </row>
    <row r="2152" spans="22:41" x14ac:dyDescent="0.25">
      <c r="V2152" s="4"/>
      <c r="AM2152" s="4"/>
      <c r="AN2152" s="4"/>
      <c r="AO2152" s="4"/>
    </row>
  </sheetData>
  <sortState ref="A250:AO1050">
    <sortCondition descending="1" ref="AF250:AF1050"/>
    <sortCondition descending="1" ref="AG250:AG1050"/>
    <sortCondition descending="1" ref="AH250:AH1050"/>
    <sortCondition descending="1" ref="AI250:AI1050"/>
    <sortCondition descending="1" ref="AJ250:AJ1050"/>
    <sortCondition ref="AK250:AK1050"/>
  </sortState>
  <conditionalFormatting sqref="AA1:AA2152">
    <cfRule type="containsText" dxfId="1" priority="2" operator="containsText" text="x">
      <formula>NOT(ISERROR(SEARCH("x",AA1)))</formula>
    </cfRule>
  </conditionalFormatting>
  <conditionalFormatting sqref="N1:N1742">
    <cfRule type="cellIs" dxfId="0" priority="1" operator="greaterThan">
      <formula>2835107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</vt:lpstr>
      <vt:lpstr>merged (2)</vt:lpstr>
      <vt:lpstr>Adsorption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Stom</dc:creator>
  <cp:lastModifiedBy>Upstair</cp:lastModifiedBy>
  <dcterms:created xsi:type="dcterms:W3CDTF">2019-01-25T15:13:17Z</dcterms:created>
  <dcterms:modified xsi:type="dcterms:W3CDTF">2019-01-27T02:19:56Z</dcterms:modified>
</cp:coreProperties>
</file>